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styles.xml" ContentType="application/vnd.openxmlformats-officedocument.spreadsheetml.styles+xml"/>
  <Override PartName="/xl/externalLinks/_rels/externalLink1.xml.rels" ContentType="application/vnd.openxmlformats-package.relationships+xml"/>
  <Override PartName="/xl/externalLinks/_rels/externalLink2.xml.rels" ContentType="application/vnd.openxmlformats-package.relationships+xml"/>
  <Override PartName="/xl/externalLinks/_rels/externalLink3.xml.rels" ContentType="application/vnd.openxmlformats-package.relationships+xml"/>
  <Override PartName="/xl/externalLinks/_rels/externalLink4.xml.rels" ContentType="application/vnd.openxmlformats-package.relationships+xml"/>
  <Override PartName="/xl/externalLinks/_rels/externalLink5.xml.rels" ContentType="application/vnd.openxmlformats-package.relationships+xml"/>
  <Override PartName="/xl/externalLinks/_rels/externalLink6.xml.rels" ContentType="application/vnd.openxmlformats-package.relationship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comments3.xml" ContentType="application/vnd.openxmlformats-officedocument.spreadsheetml.comments+xml"/>
  <Override PartName="/xl/drawings/drawing1.xml" ContentType="application/vnd.openxmlformats-officedocument.drawing+xml"/>
  <Override PartName="/xl/drawings/vmlDrawing1.vml" ContentType="application/vnd.openxmlformats-officedocument.vmlDrawing"/>
  <Override PartName="/xl/drawings/drawing2.xml" ContentType="application/vnd.openxmlformats-officedocument.drawing+xml"/>
  <Override PartName="/xl/drawings/vmlDrawing2.vml" ContentType="application/vnd.openxmlformats-officedocument.vmlDrawing"/>
  <Override PartName="/xl/drawings/drawing3.xml" ContentType="application/vnd.openxmlformats-officedocument.drawing+xml"/>
  <Override PartName="/xl/comments2.xml" ContentType="application/vnd.openxmlformats-officedocument.spreadsheetml.comment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
  </bookViews>
  <sheets>
    <sheet name="LISTADO DE MEDICAMENTOS" sheetId="1" state="visible" r:id="rId2"/>
    <sheet name="MEDICAMENTO" sheetId="2" state="visible" r:id="rId3"/>
    <sheet name="medicamentos" sheetId="3" state="visible" r:id="rId4"/>
  </sheets>
  <externalReferences>
    <externalReference r:id="rId5"/>
    <externalReference r:id="rId6"/>
    <externalReference r:id="rId7"/>
    <externalReference r:id="rId8"/>
    <externalReference r:id="rId9"/>
    <externalReference r:id="rId10"/>
  </externalReferences>
  <definedNames>
    <definedName function="false" hidden="true" localSheetId="0" name="_xlnm._FilterDatabase" vbProcedure="false">'LISTADO DE MEDICAMENTOS'!$B$2:$H$259</definedName>
    <definedName function="false" hidden="false" localSheetId="1" name="_xlnm.Print_Area" vbProcedure="false">MEDICAMENTO!$K$4:$O$263</definedName>
    <definedName function="false" hidden="true" localSheetId="1" name="_xlnm._FilterDatabase" vbProcedure="false">MEDICAMENTO!$E$4:$AP$345</definedName>
    <definedName function="false" hidden="true" localSheetId="2" name="_xlnm._FilterDatabase" vbProcedure="false">medicamentos!$A$8:$T$11764</definedName>
    <definedName function="false" hidden="false" name="b_de" vbProcedure="false">'[1]Inventario PISA'!$C$5:$C$34</definedName>
    <definedName function="false" hidden="false" name="caturh" vbProcedure="false">#REF!</definedName>
    <definedName function="false" hidden="false" name="Farmaco" vbProcedure="false">[2]Oncológicos2020!$F$5:$F$219</definedName>
    <definedName function="false" hidden="false" name="OPCIONES" vbProcedure="false">[2]Unidades!$A$2:$A$7</definedName>
    <definedName function="false" hidden="false" name="UNID" vbProcedure="false">[2]!UNIDADES[unidcalc]</definedName>
    <definedName function="false" hidden="false" name="UnidCalcu" vbProcedure="false">[2]!UNIDADES[unidcalc]</definedName>
    <definedName function="false" hidden="false" localSheetId="0" name="caturh" vbProcedure="false">#REF!</definedName>
    <definedName function="false" hidden="false" localSheetId="1" name="caturh" vbProcedure="false">#REF!</definedName>
  </definedNames>
  <calcPr iterateCount="100" refMode="A1" iterate="false" iterateDelta="0.0001"/>
  <extLst>
    <ext xmlns:loext="http://schemas.libreoffice.org/" uri="{7626C862-2A13-11E5-B345-FEFF819CDC9F}">
      <loext:extCalcPr stringRefSyntax="ExcelA1"/>
    </ext>
  </extLst>
</workbook>
</file>

<file path=xl/comments2.xml><?xml version="1.0" encoding="utf-8"?>
<comments xmlns="http://schemas.openxmlformats.org/spreadsheetml/2006/main" xmlns:xdr="http://schemas.openxmlformats.org/drawingml/2006/spreadsheetDrawing">
  <authors>
    <author> </author>
  </authors>
  <commentList>
    <comment ref="K26" authorId="0">
      <text>
        <r>
          <rPr>
            <sz val="11"/>
            <color rgb="FF000000"/>
            <rFont val="Calibri"/>
            <family val="2"/>
            <charset val="1"/>
          </rPr>
          <t xml:space="preserve">Jorge Chi:
</t>
        </r>
        <r>
          <rPr>
            <sz val="9"/>
            <color rgb="FF000000"/>
            <rFont val="Tahoma"/>
            <family val="2"/>
            <charset val="1"/>
          </rPr>
          <t xml:space="preserve">CHECAR NUMERO DE CONTRATO
</t>
        </r>
      </text>
    </comment>
    <comment ref="K51" authorId="0">
      <text>
        <r>
          <rPr>
            <sz val="11"/>
            <color rgb="FF000000"/>
            <rFont val="Calibri"/>
            <family val="2"/>
            <charset val="1"/>
          </rPr>
          <t xml:space="preserve">Jorge Chi:
</t>
        </r>
        <r>
          <rPr>
            <sz val="9"/>
            <color rgb="FF000000"/>
            <rFont val="Tahoma"/>
            <family val="2"/>
            <charset val="1"/>
          </rPr>
          <t xml:space="preserve">CHECAR CONTRATO</t>
        </r>
      </text>
    </comment>
    <comment ref="K52" authorId="0">
      <text>
        <r>
          <rPr>
            <sz val="11"/>
            <color rgb="FF000000"/>
            <rFont val="Calibri"/>
            <family val="2"/>
            <charset val="1"/>
          </rPr>
          <t xml:space="preserve">Gissely Díaz:
</t>
        </r>
        <r>
          <rPr>
            <sz val="9"/>
            <color rgb="FF000000"/>
            <rFont val="Tahoma"/>
            <family val="2"/>
            <charset val="1"/>
          </rPr>
          <t xml:space="preserve">SOLICITADO COMO CE-012NBS001-E93-2021</t>
        </r>
      </text>
    </comment>
    <comment ref="K147" authorId="0">
      <text>
        <r>
          <rPr>
            <sz val="11"/>
            <color rgb="FF000000"/>
            <rFont val="Calibri"/>
            <family val="2"/>
            <charset val="1"/>
          </rPr>
          <t xml:space="preserve">Gissely Díaz:
</t>
        </r>
        <r>
          <rPr>
            <sz val="9"/>
            <color rgb="FF000000"/>
            <rFont val="Tahoma"/>
            <family val="2"/>
            <charset val="1"/>
          </rPr>
          <t xml:space="preserve">SOLICITADO COMO CE-012NBS001-E91-2021</t>
        </r>
      </text>
    </comment>
    <comment ref="K148" authorId="0">
      <text>
        <r>
          <rPr>
            <sz val="11"/>
            <color rgb="FF000000"/>
            <rFont val="Calibri"/>
            <family val="2"/>
            <charset val="1"/>
          </rPr>
          <t xml:space="preserve">Gissely Díaz:
</t>
        </r>
        <r>
          <rPr>
            <sz val="9"/>
            <color rgb="FF000000"/>
            <rFont val="Tahoma"/>
            <family val="2"/>
            <charset val="1"/>
          </rPr>
          <t xml:space="preserve">SOLICITADO COMO CE-012NBS001-E91-2021</t>
        </r>
      </text>
    </comment>
    <comment ref="M25" authorId="0">
      <text>
        <r>
          <rPr>
            <sz val="11"/>
            <color rgb="FF000000"/>
            <rFont val="Calibri"/>
            <family val="2"/>
            <charset val="1"/>
          </rPr>
          <t xml:space="preserve">Gissely Díaz:
</t>
        </r>
        <r>
          <rPr>
            <sz val="9"/>
            <color rgb="FF000000"/>
            <rFont val="Tahoma"/>
            <family val="2"/>
            <charset val="1"/>
          </rPr>
          <t xml:space="preserve">clave no coincide en todos los formatos
Rodolfo revisó y definió la clave</t>
        </r>
      </text>
    </comment>
    <comment ref="M78" authorId="0">
      <text>
        <r>
          <rPr>
            <sz val="11"/>
            <color rgb="FF000000"/>
            <rFont val="Calibri"/>
            <family val="2"/>
            <charset val="1"/>
          </rPr>
          <t xml:space="preserve">Jorge Chi:
</t>
        </r>
        <r>
          <rPr>
            <sz val="9"/>
            <color rgb="FF000000"/>
            <rFont val="Tahoma"/>
            <family val="2"/>
            <charset val="1"/>
          </rPr>
          <t xml:space="preserve">CHECAR CLAVE
</t>
        </r>
      </text>
    </comment>
    <comment ref="M163" authorId="0">
      <text>
        <r>
          <rPr>
            <sz val="11"/>
            <color rgb="FF000000"/>
            <rFont val="Calibri"/>
            <family val="2"/>
            <charset val="1"/>
          </rPr>
          <t xml:space="preserve">Gissely Díaz:
</t>
        </r>
        <r>
          <rPr>
            <sz val="9"/>
            <color rgb="FF000000"/>
            <rFont val="Tahoma"/>
            <family val="2"/>
            <charset val="1"/>
          </rPr>
          <t xml:space="preserve">EN EL OFICIO APARECEN 11 CLAVES, EN LA DEMANDA DESAGREGADA SOLAMENTE 10</t>
        </r>
      </text>
    </comment>
    <comment ref="M242" authorId="0">
      <text>
        <r>
          <rPr>
            <sz val="11"/>
            <color rgb="FF000000"/>
            <rFont val="Calibri"/>
            <family val="2"/>
            <charset val="1"/>
          </rPr>
          <t xml:space="preserve">Jorge Chi:
</t>
        </r>
        <r>
          <rPr>
            <sz val="9"/>
            <color rgb="FF000000"/>
            <rFont val="Tahoma"/>
            <family val="2"/>
            <charset val="1"/>
          </rPr>
          <t xml:space="preserve">CHECAR FARMA</t>
        </r>
      </text>
    </comment>
    <comment ref="M243" authorId="0">
      <text>
        <r>
          <rPr>
            <sz val="11"/>
            <color rgb="FF000000"/>
            <rFont val="Calibri"/>
            <family val="2"/>
            <charset val="1"/>
          </rPr>
          <t xml:space="preserve">Jorge Chi:
</t>
        </r>
        <r>
          <rPr>
            <sz val="9"/>
            <color rgb="FF000000"/>
            <rFont val="Tahoma"/>
            <family val="2"/>
            <charset val="1"/>
          </rPr>
          <t xml:space="preserve">CHECAR FARMA</t>
        </r>
      </text>
    </comment>
    <comment ref="N126" authorId="0">
      <text>
        <r>
          <rPr>
            <sz val="11"/>
            <color rgb="FF000000"/>
            <rFont val="Calibri"/>
            <family val="2"/>
            <charset val="1"/>
          </rPr>
          <t xml:space="preserve">Jorge Chi:
</t>
        </r>
        <r>
          <rPr>
            <sz val="9"/>
            <color rgb="FF000000"/>
            <rFont val="Tahoma"/>
            <family val="2"/>
            <charset val="1"/>
          </rPr>
          <t xml:space="preserve">ESTABA MAL LA DESCRIPCION, YA ESTA CORREGIDA</t>
        </r>
      </text>
    </comment>
    <comment ref="N127" authorId="0">
      <text>
        <r>
          <rPr>
            <sz val="11"/>
            <color rgb="FF000000"/>
            <rFont val="Calibri"/>
            <family val="2"/>
            <charset val="1"/>
          </rPr>
          <t xml:space="preserve">Jorge Chi:
</t>
        </r>
        <r>
          <rPr>
            <sz val="9"/>
            <color rgb="FF000000"/>
            <rFont val="Tahoma"/>
            <family val="2"/>
            <charset val="1"/>
          </rPr>
          <t xml:space="preserve">ESTABA MAL LA DESCRIPCION, YA ESTA CORREGIDA
</t>
        </r>
      </text>
    </comment>
    <comment ref="O31" authorId="0">
      <text>
        <r>
          <rPr>
            <sz val="11"/>
            <color rgb="FF000000"/>
            <rFont val="Calibri"/>
            <family val="2"/>
            <charset val="1"/>
          </rPr>
          <t xml:space="preserve">Gissely Díaz:
</t>
        </r>
        <r>
          <rPr>
            <sz val="9"/>
            <color rgb="FF000000"/>
            <rFont val="Tahoma"/>
            <family val="2"/>
            <charset val="1"/>
          </rPr>
          <t xml:space="preserve">CANTIDAD MÍNIMA ES IGUAL A CANTIDAD MÁXIMA
</t>
        </r>
      </text>
    </comment>
    <comment ref="O66" authorId="0">
      <text>
        <r>
          <rPr>
            <sz val="11"/>
            <color rgb="FF000000"/>
            <rFont val="Calibri"/>
            <family val="2"/>
            <charset val="1"/>
          </rPr>
          <t xml:space="preserve">Rodolfo Padilla:
</t>
        </r>
        <r>
          <rPr>
            <sz val="9"/>
            <color rgb="FF000000"/>
            <rFont val="Tahoma"/>
            <family val="2"/>
            <charset val="1"/>
          </rPr>
          <t xml:space="preserve">CANTIDAD MÍNIMA ES IGUAL A CANTIDAD MÁXIMA</t>
        </r>
      </text>
    </comment>
    <comment ref="O70" authorId="0">
      <text>
        <r>
          <rPr>
            <sz val="11"/>
            <color rgb="FF000000"/>
            <rFont val="Calibri"/>
            <family val="2"/>
            <charset val="1"/>
          </rPr>
          <t xml:space="preserve">Gissely Díaz:
</t>
        </r>
        <r>
          <rPr>
            <sz val="9"/>
            <color rgb="FF000000"/>
            <rFont val="Tahoma"/>
            <family val="2"/>
            <charset val="1"/>
          </rPr>
          <t xml:space="preserve">CANTIDAD MÍNIMA ES IGUAL A CANTIDAD MÁXIMA</t>
        </r>
      </text>
    </comment>
    <comment ref="O71" authorId="0">
      <text>
        <r>
          <rPr>
            <sz val="11"/>
            <color rgb="FF000000"/>
            <rFont val="Calibri"/>
            <family val="2"/>
            <charset val="1"/>
          </rPr>
          <t xml:space="preserve">Gissely Díaz:
</t>
        </r>
        <r>
          <rPr>
            <sz val="9"/>
            <color rgb="FF000000"/>
            <rFont val="Tahoma"/>
            <family val="2"/>
            <charset val="1"/>
          </rPr>
          <t xml:space="preserve">CANTIDAD MÍNIMA ES IGUAL A CANTIDAD MÁXIMA</t>
        </r>
      </text>
    </comment>
    <comment ref="O142" authorId="0">
      <text>
        <r>
          <rPr>
            <sz val="11"/>
            <color rgb="FF000000"/>
            <rFont val="Calibri"/>
            <family val="2"/>
            <charset val="1"/>
          </rPr>
          <t xml:space="preserve">Gissely Díaz:
</t>
        </r>
        <r>
          <rPr>
            <sz val="9"/>
            <color rgb="FF000000"/>
            <rFont val="Tahoma"/>
            <family val="2"/>
            <charset val="1"/>
          </rPr>
          <t xml:space="preserve">CANTIDAD MÍNIMA ES IGUAL A CANTIDAD MÁXIMA</t>
        </r>
      </text>
    </comment>
    <comment ref="O143" authorId="0">
      <text>
        <r>
          <rPr>
            <sz val="11"/>
            <color rgb="FF000000"/>
            <rFont val="Calibri"/>
            <family val="2"/>
            <charset val="1"/>
          </rPr>
          <t xml:space="preserve">Gissely Díaz:
</t>
        </r>
        <r>
          <rPr>
            <sz val="9"/>
            <color rgb="FF000000"/>
            <rFont val="Tahoma"/>
            <family val="2"/>
            <charset val="1"/>
          </rPr>
          <t xml:space="preserve">CANTIDADES MÍNIMAS Y MÁXIMAS NO CUMPLEN EL 40% 60%</t>
        </r>
      </text>
    </comment>
    <comment ref="O144" authorId="0">
      <text>
        <r>
          <rPr>
            <sz val="11"/>
            <color rgb="FF000000"/>
            <rFont val="Calibri"/>
            <family val="2"/>
            <charset val="1"/>
          </rPr>
          <t xml:space="preserve">Gissely Díaz:
</t>
        </r>
        <r>
          <rPr>
            <sz val="9"/>
            <color rgb="FF000000"/>
            <rFont val="Tahoma"/>
            <family val="2"/>
            <charset val="1"/>
          </rPr>
          <t xml:space="preserve">CANTIDADES MÍNIMAS Y MÁXIMAS NO CUMPLEN EL 40% 60%</t>
        </r>
      </text>
    </comment>
    <comment ref="P31" authorId="0">
      <text>
        <r>
          <rPr>
            <sz val="11"/>
            <color rgb="FF000000"/>
            <rFont val="Calibri"/>
            <family val="2"/>
            <charset val="1"/>
          </rPr>
          <t xml:space="preserve">Gissely Díaz:
</t>
        </r>
        <r>
          <rPr>
            <sz val="9"/>
            <color rgb="FF000000"/>
            <rFont val="Tahoma"/>
            <family val="2"/>
            <charset val="1"/>
          </rPr>
          <t xml:space="preserve">CANTIDAD MÍNIMA ES IGUAL A CANTIDAD MÁXIMA
</t>
        </r>
      </text>
    </comment>
    <comment ref="P65" authorId="0">
      <text>
        <r>
          <rPr>
            <sz val="11"/>
            <color rgb="FF000000"/>
            <rFont val="Calibri"/>
            <family val="2"/>
            <charset val="1"/>
          </rPr>
          <t xml:space="preserve">Rodolfo Padilla:
</t>
        </r>
        <r>
          <rPr>
            <sz val="9"/>
            <color rgb="FF000000"/>
            <rFont val="Tahoma"/>
            <family val="2"/>
            <charset val="1"/>
          </rPr>
          <t xml:space="preserve">SE SOLICITA EL MAXIMO A INTRUCCION DE COMPRAS</t>
        </r>
      </text>
    </comment>
    <comment ref="P66" authorId="0">
      <text>
        <r>
          <rPr>
            <sz val="11"/>
            <color rgb="FF000000"/>
            <rFont val="Calibri"/>
            <family val="2"/>
            <charset val="1"/>
          </rPr>
          <t xml:space="preserve">Rodolfo Padilla:
</t>
        </r>
        <r>
          <rPr>
            <sz val="9"/>
            <color rgb="FF000000"/>
            <rFont val="Tahoma"/>
            <family val="2"/>
            <charset val="1"/>
          </rPr>
          <t xml:space="preserve">SE SOLICITA EL MAXIMO A PETICION DEL AREA DE COMPRAS</t>
        </r>
      </text>
    </comment>
    <comment ref="P70" authorId="0">
      <text>
        <r>
          <rPr>
            <sz val="11"/>
            <color rgb="FF000000"/>
            <rFont val="Calibri"/>
            <family val="2"/>
            <charset val="1"/>
          </rPr>
          <t xml:space="preserve">Gissely Díaz:
</t>
        </r>
        <r>
          <rPr>
            <sz val="9"/>
            <color rgb="FF000000"/>
            <rFont val="Tahoma"/>
            <family val="2"/>
            <charset val="1"/>
          </rPr>
          <t xml:space="preserve">CANTIDAD MÍNIMA ES IGUAL A CANTIDAD MÁXIMA</t>
        </r>
      </text>
    </comment>
    <comment ref="P71" authorId="0">
      <text>
        <r>
          <rPr>
            <sz val="11"/>
            <color rgb="FF000000"/>
            <rFont val="Calibri"/>
            <family val="2"/>
            <charset val="1"/>
          </rPr>
          <t xml:space="preserve">Gissely Díaz:
</t>
        </r>
        <r>
          <rPr>
            <sz val="9"/>
            <color rgb="FF000000"/>
            <rFont val="Tahoma"/>
            <family val="2"/>
            <charset val="1"/>
          </rPr>
          <t xml:space="preserve">CANTIDAD MÍNIMA ES IGUAL A CANTIDAD MÁXIMA</t>
        </r>
      </text>
    </comment>
    <comment ref="P142" authorId="0">
      <text>
        <r>
          <rPr>
            <sz val="11"/>
            <color rgb="FF000000"/>
            <rFont val="Calibri"/>
            <family val="2"/>
            <charset val="1"/>
          </rPr>
          <t xml:space="preserve">Gissely Díaz:
</t>
        </r>
        <r>
          <rPr>
            <sz val="9"/>
            <color rgb="FF000000"/>
            <rFont val="Tahoma"/>
            <family val="2"/>
            <charset val="1"/>
          </rPr>
          <t xml:space="preserve">CANTIDAD MÍNIMA ES IGUAL A CANTIDAD MÁXIMA</t>
        </r>
      </text>
    </comment>
    <comment ref="P143" authorId="0">
      <text>
        <r>
          <rPr>
            <sz val="11"/>
            <color rgb="FF000000"/>
            <rFont val="Calibri"/>
            <family val="2"/>
            <charset val="1"/>
          </rPr>
          <t xml:space="preserve">Gissely Díaz:
</t>
        </r>
        <r>
          <rPr>
            <sz val="9"/>
            <color rgb="FF000000"/>
            <rFont val="Tahoma"/>
            <family val="2"/>
            <charset val="1"/>
          </rPr>
          <t xml:space="preserve">CANTIDADES MÍNIMAS Y MÁXIMAS NO CUMPLEN EL 40% 60%</t>
        </r>
      </text>
    </comment>
    <comment ref="P144" authorId="0">
      <text>
        <r>
          <rPr>
            <sz val="11"/>
            <color rgb="FF000000"/>
            <rFont val="Calibri"/>
            <family val="2"/>
            <charset val="1"/>
          </rPr>
          <t xml:space="preserve">Gissely Díaz:
</t>
        </r>
        <r>
          <rPr>
            <sz val="9"/>
            <color rgb="FF000000"/>
            <rFont val="Tahoma"/>
            <family val="2"/>
            <charset val="1"/>
          </rPr>
          <t xml:space="preserve">CANTIDADES MÍNIMAS Y MÁXIMAS NO CUMPLEN EL 40% 60%</t>
        </r>
      </text>
    </comment>
    <comment ref="Q66" authorId="0">
      <text>
        <r>
          <rPr>
            <sz val="11"/>
            <color rgb="FF000000"/>
            <rFont val="Calibri"/>
            <family val="2"/>
            <charset val="1"/>
          </rPr>
          <t xml:space="preserve">Rodolfo Padilla:
</t>
        </r>
        <r>
          <rPr>
            <sz val="9"/>
            <color rgb="FF000000"/>
            <rFont val="Tahoma"/>
            <family val="2"/>
            <charset val="1"/>
          </rPr>
          <t xml:space="preserve">CANTIDAD MÍNIMA ES IGUAL A CANTIDAD MÁXIMA</t>
        </r>
      </text>
    </comment>
    <comment ref="Q70" authorId="0">
      <text>
        <r>
          <rPr>
            <sz val="11"/>
            <color rgb="FF000000"/>
            <rFont val="Calibri"/>
            <family val="2"/>
            <charset val="1"/>
          </rPr>
          <t xml:space="preserve">Gissely Díaz:
</t>
        </r>
        <r>
          <rPr>
            <sz val="9"/>
            <color rgb="FF000000"/>
            <rFont val="Tahoma"/>
            <family val="2"/>
            <charset val="1"/>
          </rPr>
          <t xml:space="preserve">CANTIDAD MÍNIMA ES IGUAL A CANTIDAD MÁXIMA</t>
        </r>
      </text>
    </comment>
    <comment ref="Q71" authorId="0">
      <text>
        <r>
          <rPr>
            <sz val="11"/>
            <color rgb="FF000000"/>
            <rFont val="Calibri"/>
            <family val="2"/>
            <charset val="1"/>
          </rPr>
          <t xml:space="preserve">Gissely Díaz:
</t>
        </r>
        <r>
          <rPr>
            <sz val="9"/>
            <color rgb="FF000000"/>
            <rFont val="Tahoma"/>
            <family val="2"/>
            <charset val="1"/>
          </rPr>
          <t xml:space="preserve">CANTIDAD MÍNIMA ES IGUAL A CANTIDAD MÁXIMA</t>
        </r>
      </text>
    </comment>
    <comment ref="Q142" authorId="0">
      <text>
        <r>
          <rPr>
            <sz val="11"/>
            <color rgb="FF000000"/>
            <rFont val="Calibri"/>
            <family val="2"/>
            <charset val="1"/>
          </rPr>
          <t xml:space="preserve">Gissely Díaz:
</t>
        </r>
        <r>
          <rPr>
            <sz val="9"/>
            <color rgb="FF000000"/>
            <rFont val="Tahoma"/>
            <family val="2"/>
            <charset val="1"/>
          </rPr>
          <t xml:space="preserve">CANTIDAD MÍNIMA ES IGUAL A CANTIDAD MÁXIMA</t>
        </r>
      </text>
    </comment>
    <comment ref="Q143" authorId="0">
      <text>
        <r>
          <rPr>
            <sz val="11"/>
            <color rgb="FF000000"/>
            <rFont val="Calibri"/>
            <family val="2"/>
            <charset val="1"/>
          </rPr>
          <t xml:space="preserve">Gissely Díaz:
</t>
        </r>
        <r>
          <rPr>
            <sz val="9"/>
            <color rgb="FF000000"/>
            <rFont val="Tahoma"/>
            <family val="2"/>
            <charset val="1"/>
          </rPr>
          <t xml:space="preserve">CANTIDADES MÍNIMAS Y MÁXIMAS NO CUMPLEN EL 40% 60%</t>
        </r>
      </text>
    </comment>
    <comment ref="Q144" authorId="0">
      <text>
        <r>
          <rPr>
            <sz val="11"/>
            <color rgb="FF000000"/>
            <rFont val="Calibri"/>
            <family val="2"/>
            <charset val="1"/>
          </rPr>
          <t xml:space="preserve">Gissely Díaz:
</t>
        </r>
        <r>
          <rPr>
            <sz val="9"/>
            <color rgb="FF000000"/>
            <rFont val="Tahoma"/>
            <family val="2"/>
            <charset val="1"/>
          </rPr>
          <t xml:space="preserve">CANTIDADES MÍNIMAS Y MÁXIMAS NO CUMPLEN EL 40% 60%</t>
        </r>
      </text>
    </comment>
    <comment ref="R65" authorId="0">
      <text>
        <r>
          <rPr>
            <sz val="11"/>
            <color rgb="FF000000"/>
            <rFont val="Calibri"/>
            <family val="2"/>
            <charset val="1"/>
          </rPr>
          <t xml:space="preserve">Rodolfo Padilla:
</t>
        </r>
        <r>
          <rPr>
            <sz val="9"/>
            <color rgb="FF000000"/>
            <rFont val="Tahoma"/>
            <family val="2"/>
            <charset val="1"/>
          </rPr>
          <t xml:space="preserve">CANTIDAD MÍNIMA ES IGUAL A CANTIDAD MÁXIMA</t>
        </r>
      </text>
    </comment>
    <comment ref="R66" authorId="0">
      <text>
        <r>
          <rPr>
            <sz val="11"/>
            <color rgb="FF000000"/>
            <rFont val="Calibri"/>
            <family val="2"/>
            <charset val="1"/>
          </rPr>
          <t xml:space="preserve">Rodolfo Padilla:
</t>
        </r>
        <r>
          <rPr>
            <sz val="9"/>
            <color rgb="FF000000"/>
            <rFont val="Tahoma"/>
            <family val="2"/>
            <charset val="1"/>
          </rPr>
          <t xml:space="preserve">CANTIDAD MÍNIMA ES IGUAL A CANTIDAD MÁXIMA</t>
        </r>
      </text>
    </comment>
    <comment ref="R70" authorId="0">
      <text>
        <r>
          <rPr>
            <sz val="11"/>
            <color rgb="FF000000"/>
            <rFont val="Calibri"/>
            <family val="2"/>
            <charset val="1"/>
          </rPr>
          <t xml:space="preserve">Gissely Díaz:
</t>
        </r>
        <r>
          <rPr>
            <sz val="9"/>
            <color rgb="FF000000"/>
            <rFont val="Tahoma"/>
            <family val="2"/>
            <charset val="1"/>
          </rPr>
          <t xml:space="preserve">CANTIDAD MÍNIMA ES IGUAL A CANTIDAD MÁXIMA</t>
        </r>
      </text>
    </comment>
    <comment ref="R71" authorId="0">
      <text>
        <r>
          <rPr>
            <sz val="11"/>
            <color rgb="FF000000"/>
            <rFont val="Calibri"/>
            <family val="2"/>
            <charset val="1"/>
          </rPr>
          <t xml:space="preserve">Gissely Díaz:
</t>
        </r>
        <r>
          <rPr>
            <sz val="9"/>
            <color rgb="FF000000"/>
            <rFont val="Tahoma"/>
            <family val="2"/>
            <charset val="1"/>
          </rPr>
          <t xml:space="preserve">CANTIDAD MÍNIMA ES IGUAL A CANTIDAD MÁXIMA</t>
        </r>
      </text>
    </comment>
    <comment ref="R142" authorId="0">
      <text>
        <r>
          <rPr>
            <sz val="11"/>
            <color rgb="FF000000"/>
            <rFont val="Calibri"/>
            <family val="2"/>
            <charset val="1"/>
          </rPr>
          <t xml:space="preserve">Gissely Díaz:
</t>
        </r>
        <r>
          <rPr>
            <sz val="9"/>
            <color rgb="FF000000"/>
            <rFont val="Tahoma"/>
            <family val="2"/>
            <charset val="1"/>
          </rPr>
          <t xml:space="preserve">CANTIDAD MÍNIMA ES IGUAL A CANTIDAD MÁXIMA</t>
        </r>
      </text>
    </comment>
    <comment ref="R143" authorId="0">
      <text>
        <r>
          <rPr>
            <sz val="11"/>
            <color rgb="FF000000"/>
            <rFont val="Calibri"/>
            <family val="2"/>
            <charset val="1"/>
          </rPr>
          <t xml:space="preserve">Gissely Díaz:
</t>
        </r>
        <r>
          <rPr>
            <sz val="9"/>
            <color rgb="FF000000"/>
            <rFont val="Tahoma"/>
            <family val="2"/>
            <charset val="1"/>
          </rPr>
          <t xml:space="preserve">CANTIDADES MÍNIMAS Y MÁXIMAS NO CUMPLEN EL 40% 60%</t>
        </r>
      </text>
    </comment>
    <comment ref="R144" authorId="0">
      <text>
        <r>
          <rPr>
            <sz val="11"/>
            <color rgb="FF000000"/>
            <rFont val="Calibri"/>
            <family val="2"/>
            <charset val="1"/>
          </rPr>
          <t xml:space="preserve">Gissely Díaz:
</t>
        </r>
        <r>
          <rPr>
            <sz val="9"/>
            <color rgb="FF000000"/>
            <rFont val="Tahoma"/>
            <family val="2"/>
            <charset val="1"/>
          </rPr>
          <t xml:space="preserve">CANTIDADES MÍNIMAS Y MÁXIMAS NO CUMPLEN EL 40% 60%</t>
        </r>
      </text>
    </comment>
  </commentList>
</comments>
</file>

<file path=xl/comments3.xml><?xml version="1.0" encoding="utf-8"?>
<comments xmlns="http://schemas.openxmlformats.org/spreadsheetml/2006/main" xmlns:xdr="http://schemas.openxmlformats.org/drawingml/2006/spreadsheetDrawing">
  <authors>
    <author> </author>
  </authors>
  <commentList>
    <comment ref="P8295" authorId="0">
      <text>
        <r>
          <rPr>
            <b val="true"/>
            <sz val="9"/>
            <color rgb="FF000000"/>
            <rFont val="Tahoma"/>
            <family val="0"/>
            <charset val="1"/>
          </rPr>
          <t xml:space="preserve">Javier Hernández:
</t>
        </r>
        <r>
          <rPr>
            <sz val="9"/>
            <color rgb="FF000000"/>
            <rFont val="Tahoma"/>
            <family val="0"/>
            <charset val="1"/>
          </rPr>
          <t xml:space="preserve">Elprimer pedido tuvo 2 entradas</t>
        </r>
      </text>
    </comment>
  </commentList>
</comments>
</file>

<file path=xl/sharedStrings.xml><?xml version="1.0" encoding="utf-8"?>
<sst xmlns="http://schemas.openxmlformats.org/spreadsheetml/2006/main" count="63246" uniqueCount="2250">
  <si>
    <t xml:space="preserve">CLAVE DEL INSUMO</t>
  </si>
  <si>
    <t xml:space="preserve">Descripción</t>
  </si>
  <si>
    <t xml:space="preserve">010.000.0103.00</t>
  </si>
  <si>
    <t xml:space="preserve">Ácido acetilsalicilico. Tableta soluble o efervescente cada tableta soluble o efervescente contiene: acido acetilsalicílico 300 mg. envase con 20 tabletas solubles o efervescentes.</t>
  </si>
  <si>
    <t xml:space="preserve">010.000.0109.00</t>
  </si>
  <si>
    <t xml:space="preserve">Metamizol sodico. Solucion inyectable cada ampolleta contiene: metamizol sódico 1 g. envase con 3 ampolletas con 2 ml.</t>
  </si>
  <si>
    <t xml:space="preserve">010.000.0204.00</t>
  </si>
  <si>
    <t xml:space="preserve">Atropina. Solucion inyectable cada ampolleta contiene: sulfato de atropina 1 mg. envase con 50 ampolletas con 1 ml.</t>
  </si>
  <si>
    <t xml:space="preserve">010.000.0245.00</t>
  </si>
  <si>
    <t xml:space="preserve">Propofol. Emulsion inyectable cada frasco ámpula o jeringa contiene: propofol 500 mg. en solución con aceite de soya fosfátido de huevo o lecitina de huevo y glicerol. Envase con un frasco ámpula o jeringa de 50 ml.</t>
  </si>
  <si>
    <t xml:space="preserve">010.000.0246.00</t>
  </si>
  <si>
    <t xml:space="preserve">Propofol. Emulsion inyectable cada ampolleta o frasco ámpula contiene: propofol 200 mg. en emulsión con edetato disódico (dihidratado). Envase con 5 ampolletas o frascos ámpula de 20 ml.</t>
  </si>
  <si>
    <t xml:space="preserve">010.000.0247.01</t>
  </si>
  <si>
    <t xml:space="preserve">Dexmedetomidina solución inyectable. Cada frasco ámpula contiene: clorhidrato de dexmedetomidina 200 µg envase con 5 frasco ámpula</t>
  </si>
  <si>
    <t xml:space="preserve">010.000.0252.00</t>
  </si>
  <si>
    <t xml:space="preserve">Suxametonio cloruro de. Solución Inyectable Cada ampolleta contiene: Cloruro de suxametonio 40 mg Envase con 5 ampolletas con 2 ml.</t>
  </si>
  <si>
    <t xml:space="preserve">010.000.0254.00</t>
  </si>
  <si>
    <t xml:space="preserve">Vecuronio. Solución Inyectable Cada frasco ámpula con liofilizado contiene: Bromuro de vecuronio 4 mg Envase con 50 frascos ámpula y 50 ampolletas con 1 ml de diluyente (4 mg/ml)</t>
  </si>
  <si>
    <t xml:space="preserve">010.000.0261.00</t>
  </si>
  <si>
    <t xml:space="preserve">Lidocaína. Solución Inyectable al 1%. Cada frasco ámpula contiene: Clorhidrato de lidocaína 500 mg Envase con 5 frascos ámpula de 50 ml.</t>
  </si>
  <si>
    <t xml:space="preserve">010.000.0262.00</t>
  </si>
  <si>
    <t xml:space="preserve">Lidocaína. Solución Inyectable al 2%. Cada frasco ámpula contiene: Clorhidrato de lidocaína 1 g Envase con 5 frascos ámpula con 50 ml</t>
  </si>
  <si>
    <t xml:space="preserve">010.000.0265.00</t>
  </si>
  <si>
    <t xml:space="preserve">Lidocaína epinefrina. Solución Inyectable al 2% Cada frasco ámpula contiene: Clorhidrato de lidocaína 1 g Epinefrina (1:200000) 0.25 mg Envase con 5 frascos ámpula con 50 ml.</t>
  </si>
  <si>
    <t xml:space="preserve">010.000.0271.00</t>
  </si>
  <si>
    <t xml:space="preserve">Bupivacaína. Solución Inyectable Cada ml contiene: Clorhidrato de bupivacaína 5 mg Envase con 30 ml.</t>
  </si>
  <si>
    <t xml:space="preserve">010.000.0426.00</t>
  </si>
  <si>
    <t xml:space="preserve">Aminofilina. Solución Inyectable. Cada ampolleta contiene: Aminofilina 250 mg. Envase con 5 ampolletas de 10 ml.</t>
  </si>
  <si>
    <t xml:space="preserve">010.000.0472.00</t>
  </si>
  <si>
    <t xml:space="preserve">Prednisona. Tableta Cada Tableta contiene: Prednisona 5 mg Envase con 20 Tabletas.</t>
  </si>
  <si>
    <t xml:space="preserve">010.000.0474.00</t>
  </si>
  <si>
    <t xml:space="preserve">Hidrocortisona. Solución Inyectable Cada frasco ámpula contiene: Succinato sódico de hidrocortisona equivalente a 100 mg de hidrocortisona. Envase con 50 frascos ámpula y 50 ampolletas con 2 ml de diluyente.</t>
  </si>
  <si>
    <t xml:space="preserve">010.000.0502.00</t>
  </si>
  <si>
    <t xml:space="preserve">Digoxina. Tableta. Cada tableta contiene: Digoxina 0.25 mg Envase con 20 Tabletas</t>
  </si>
  <si>
    <t xml:space="preserve">010.000.0504.00</t>
  </si>
  <si>
    <t xml:space="preserve">Digoxina. Solución Inyectable. Cada ampolleta contiene: Digoxina 0.5 mg Envase con 6 ampolletas de 2 ml.</t>
  </si>
  <si>
    <t xml:space="preserve">010.000.0530.00</t>
  </si>
  <si>
    <t xml:space="preserve">Propranolol. Tableta Cada Tableta contiene: Clorhidrato de propranolol 40 mg Envase con 30 Tabletas</t>
  </si>
  <si>
    <t xml:space="preserve">010.000.0537.00</t>
  </si>
  <si>
    <t xml:space="preserve">Propafenona. Tableta Cada Tableta contiene: Clorhidrato de Propafenona 150 mg Envase con 20 Tabletas.</t>
  </si>
  <si>
    <t xml:space="preserve">010.000.0573.00</t>
  </si>
  <si>
    <t xml:space="preserve">Prazosina. Cápsula o Comprimido Cada Cápsula o Comprimido contiene: Clorhidrato de prazosina equivalente a 1 mg de prazosina. Envase con 30 Cápsulas o Comprimidos.</t>
  </si>
  <si>
    <t xml:space="preserve">010.000.0574.00</t>
  </si>
  <si>
    <t xml:space="preserve">Captopril. Tableta Cada Tableta contiene: Captopril 25 mg Envase con 30 Tabletas.</t>
  </si>
  <si>
    <t xml:space="preserve">010.000.0593.00</t>
  </si>
  <si>
    <t xml:space="preserve">Isosorbida. Tableta Cada Tableta contiene: Dinitrato de isosorbida 10 mg Envase con 20 Tabletas.</t>
  </si>
  <si>
    <t xml:space="preserve">010.000.0599.00</t>
  </si>
  <si>
    <t xml:space="preserve">Nifedipino. Comprimido de Liberación Prolongada Cada Comprimido contiene: Nifedipino 30 mg Envase con 30 Comprimidos.</t>
  </si>
  <si>
    <t xml:space="preserve">010.000.0611.00</t>
  </si>
  <si>
    <t xml:space="preserve">Epinefrina. Solución Inyectable Cada ampolleta contiene: Epinefrina 1 mg (1:1 000) Envase con 50 ampolletas con 1 ml.</t>
  </si>
  <si>
    <t xml:space="preserve">010.000.0615.00</t>
  </si>
  <si>
    <t xml:space="preserve">Dobutamina. Solución Inyectable. Cada frasco ámpula o ampolleta contiene: Clorhidrato de dobutamina equivalente a 250 mg de dobutamina. Envase con 5 ampolletas con 5 ml cada una.</t>
  </si>
  <si>
    <t xml:space="preserve">010.000.0621.00</t>
  </si>
  <si>
    <t xml:space="preserve">Heparina. Solución Inyectable Cada frasco ámpula contiene: Heparina sódica equivalente a 10 000 UI de heparina. Envase con 50 frascos ámpula con 10 ml (1000 UI/ml)</t>
  </si>
  <si>
    <t xml:space="preserve">010.000.0622.00</t>
  </si>
  <si>
    <t xml:space="preserve">Heparina. Solución Inyectable Cada frasco ámpula contiene: Heparina sódica equivalente a 25 000 UI de heparina. Envase con 50 frascos ámpula con 5 ml (5 000 UI/ml).</t>
  </si>
  <si>
    <t xml:space="preserve">010.000.0623.00</t>
  </si>
  <si>
    <t xml:space="preserve">Warfarina. Tableta Cada Tableta contiene: Warfarina sódica 5 mg Envase con 25 Tabletas.</t>
  </si>
  <si>
    <t xml:space="preserve">010.000.0624.01</t>
  </si>
  <si>
    <t xml:space="preserve">Acenocumarol. Tableta Cada Tableta contiene: Acenocumarol 4 mg. Envase con 30 tabletas.</t>
  </si>
  <si>
    <t xml:space="preserve">010.000.0625.00</t>
  </si>
  <si>
    <t xml:space="preserve">Protamina. Solución Inyectable Cada ampolleta de 5 mililitros contiene: Sulfato de protamina 71.5 mg Envase con ampolleta con 5 ml.</t>
  </si>
  <si>
    <t xml:space="preserve">010.000.0626.01</t>
  </si>
  <si>
    <t xml:space="preserve">Fitomenadiona. Solución o Emulsión Inyectable Cada ampolleta contiene: Fitomenadiona 10 mg Envase con 5 ampolletas de 1 ml.</t>
  </si>
  <si>
    <t xml:space="preserve">010.000.0641.00</t>
  </si>
  <si>
    <t xml:space="preserve">Dextrán. Solución Inyectable al 10%. Cada 100 mililitros contienen: dextrán (40 000): 10 g Glucosa 5 g Envase con 500 ml.</t>
  </si>
  <si>
    <t xml:space="preserve">010.000.0655.00</t>
  </si>
  <si>
    <t xml:space="preserve">Bezafibrato. Tableta Cada Tableta contiene: Bezafibrato 200 mg Envase con 30 Tabletas.</t>
  </si>
  <si>
    <t xml:space="preserve">010.000.1006.00</t>
  </si>
  <si>
    <t xml:space="preserve">Calcio. Comprimido Efervescente Cada comprimido contiene: Lactato gluconato de calcio 2.94 g. Carbonato de calcio 300 mg. equivalente a 500 mg de calcio ionizable. Envase con 12 comprimidos.</t>
  </si>
  <si>
    <t xml:space="preserve">010.000.1007.00</t>
  </si>
  <si>
    <t xml:space="preserve">Levotiroxina. Tableta Cada tableta contiene: Levotiroxina sódica equivalente a 100 µg de levotiroxina sódica anhidra. Envase con 100 tabletas.</t>
  </si>
  <si>
    <t xml:space="preserve">010.000.1022.00</t>
  </si>
  <si>
    <t xml:space="preserve">Tiamazol. Tableta Cada tableta contiene: Tiamazol 5 mg. Envase con 20 tabletas.</t>
  </si>
  <si>
    <t xml:space="preserve">010.000.1051.01</t>
  </si>
  <si>
    <t xml:space="preserve">Insulina humana. Solución Inyectable Acción Rápida Regular Cada ml contiene: Insulina humana (origen ADN recombinante) 100 UI ó Insulina zinc isófana humana (origen ADN recombinante) 100 UI Envase con un frasco ámpula con 10 ml.</t>
  </si>
  <si>
    <t xml:space="preserve">010.000.1095.00</t>
  </si>
  <si>
    <t xml:space="preserve">Calcitriol. Cápsula de Gelatina blanda Cada cápsula contiene: Calcitriol 0.25 µg. Envase con 50 cápsulas.</t>
  </si>
  <si>
    <t xml:space="preserve">010.000.1242.00</t>
  </si>
  <si>
    <t xml:space="preserve">Metoclopramida. Tableta Cada Tableta contiene: Clorhidrato de metoclopramida 10 mg Envase con 20 Tabletas.</t>
  </si>
  <si>
    <t xml:space="preserve">010.000.1272.00</t>
  </si>
  <si>
    <t xml:space="preserve">Senósidos a-b. Tableta Cada Tableta contiene: Concentrados de Sen desecados 187 mg (normalizado a 8.6 mg de senósidos A-B). Envase con 20 Tabletas.</t>
  </si>
  <si>
    <t xml:space="preserve">010.000.1277.00</t>
  </si>
  <si>
    <t xml:space="preserve">Fosfato y citrato de sodio. Solución. Cada 100 ml contienen: Fosfato monosódico 12 g Citrato de sodio 10 g Envase con 133 ml y cánula rectal.</t>
  </si>
  <si>
    <t xml:space="preserve">010.000.1701.00</t>
  </si>
  <si>
    <t xml:space="preserve">Fumarato ferroso. Tableta. Cada tableta contiene: Fumarato ferroso 200 mg equivalente a 65.74 mg de hierro elemental. Envase con 50 Tabletas.</t>
  </si>
  <si>
    <t xml:space="preserve">010.000.1703.00</t>
  </si>
  <si>
    <t xml:space="preserve">Sulfato ferroso. Tableta Cada Tableta contiene: Sulfato ferroso desecado aproximadamente 200 mg equivalente a 60.27 mg de hierro elemental. Envase con 30 Tabletas.</t>
  </si>
  <si>
    <t xml:space="preserve">010.000.1705.00</t>
  </si>
  <si>
    <t xml:space="preserve">Hierro dextrán. Solución Inyectable Cada ampolleta contiene: Hierro en forma de hierro dextrán 100 mg Envase con 3 ampolletas de 2 ml.</t>
  </si>
  <si>
    <t xml:space="preserve">010.000.1708.00</t>
  </si>
  <si>
    <t xml:space="preserve">Hidroxocobalamina. Solución Inyectable. Cada ampolleta o frasco ámpula con solución o liofilizado contiene: Hidroxocobalamina 100 µg. Envase con 3 ampolletas de 2 ml o frasco ámpula y diluyente.</t>
  </si>
  <si>
    <t xml:space="preserve">010.000.1732.01</t>
  </si>
  <si>
    <t xml:space="preserve">Fitomenadiona. Solución o Emulsión Inyectable Cada ampolleta contiene: Fitomenadiona 2 mg Envase con 5 ampolletas de 0.2 ml.</t>
  </si>
  <si>
    <t xml:space="preserve">010.000.1759.00</t>
  </si>
  <si>
    <t xml:space="preserve">Metotrexato. Tableta Cada Tableta contiene: Metotrexato sódico equivalente a 2.5 mg de metotrexato Envase con 50 Tabletas.</t>
  </si>
  <si>
    <t xml:space="preserve">010.000.1903.00</t>
  </si>
  <si>
    <t xml:space="preserve">Trimetoprima-sulfametoxazol. Comprimido o Tableta Cada Comprimido o Tableta contiene: Trimetoprima 80 mg Sulfametoxazol 400 mg Envase con 20 Comprimidos o Tabletas.</t>
  </si>
  <si>
    <t xml:space="preserve">010.000.1911.00</t>
  </si>
  <si>
    <t xml:space="preserve">Nitrofurantoína. Cápsula Cada Cápsula contiene: Nitrofurantoína 100 mg Envase con 40 Cápsulas.</t>
  </si>
  <si>
    <t xml:space="preserve">010.000.1931.00</t>
  </si>
  <si>
    <t xml:space="preserve">Ampicilina. Solución Inyectable Cada frasco ámpula con polvo contiene: Ampicilina sódica equivalente a 500 mg de ampicilina. Envase con un frasco ámpula y 2 ml de diluyente.</t>
  </si>
  <si>
    <t xml:space="preserve">010.000.1935.00</t>
  </si>
  <si>
    <t xml:space="preserve">Cefotaxima. Solución Inyectable. Cada frasco ámpula con polvo contiene: Cefotaxima sódica equivalente a 1 g de cefotaxima. Envase con un frasco ámpula y 4 ml de diluyente.</t>
  </si>
  <si>
    <t xml:space="preserve">010.000.1937.00</t>
  </si>
  <si>
    <t xml:space="preserve">Ceftriaxona. Solución Inyectable. Cada frasco ámpula con polvo contiene: Ceftriaxona sódica equivalente a 1 g de ceftriaxona. Envase con un frasco ámpula y 10 ml de diluyente.</t>
  </si>
  <si>
    <t xml:space="preserve">010.000.1939.00</t>
  </si>
  <si>
    <t xml:space="preserve">Cefalexina. Tableta o Cápsula. Cada tableta o cápsula contiene: Cefalexina monohidratada equivalente a 500 mg de cefalexina. Envase con 20 Tabletas o Cápsulas.</t>
  </si>
  <si>
    <t xml:space="preserve">010.000.1954.00</t>
  </si>
  <si>
    <t xml:space="preserve">Gentamicina. Solución Inyectable. Cada ampolleta contiene: Sulfato de gentamicina equivalente a 80 mg de gentamicina. Envase con ampolleta con 2 ml.</t>
  </si>
  <si>
    <t xml:space="preserve">010.000.2018.00</t>
  </si>
  <si>
    <t xml:space="preserve">Itraconazol. Cápsula Cada Cápsula contiene: Itraconazol 100 mg Envase con 15 Cápsulas.</t>
  </si>
  <si>
    <t xml:space="preserve">010.000.2128.01</t>
  </si>
  <si>
    <t xml:space="preserve">Amoxicilina. Cápsula Cada Cápsula contiene: Amoxicilina trihidratada equivalente a 500 mg de amoxicilina. Envase con 15 Cápsulas.</t>
  </si>
  <si>
    <t xml:space="preserve">010.000.2133.00</t>
  </si>
  <si>
    <t xml:space="preserve">Clindamicina. Cápsula Cada Cápsula contiene: Clorhidrato de clindamicina equivalente a 300 mg de clindamicina. Envase con 16 Cápsulas.</t>
  </si>
  <si>
    <t xml:space="preserve">010.000.2144.00</t>
  </si>
  <si>
    <t xml:space="preserve">Loratadina. Tableta o gragea. Cada tableta o gragea contienen: Loratadina 10 mg. Envase con 20 tabletas o grageas.</t>
  </si>
  <si>
    <t xml:space="preserve">010.000.2145.00</t>
  </si>
  <si>
    <t xml:space="preserve">Loratadina. Jarabe Cada 100 ml contienen: Loratadina 100 mg Envase con 60 ml y dosificador.</t>
  </si>
  <si>
    <t xml:space="preserve">010.000.2154.01</t>
  </si>
  <si>
    <t xml:space="preserve">Enoxaparina. Solución Inyectable Cada jeringa contiene: Enoxaparina sódica 40 mg Envase con 2 Jeringas. con dispositivo de seguridad de 0.4 ml.</t>
  </si>
  <si>
    <t xml:space="preserve">010.000.2174.00</t>
  </si>
  <si>
    <t xml:space="preserve">Ciprofloxacino. Solución Oftálmica Cada 1 ml contiene: Clorhidrato de ciprofloxacino monohidratado equivalente a 3.0 mg de ciprofloxacino. Envase con gotero integral con 5 ml.</t>
  </si>
  <si>
    <t xml:space="preserve">010.000.2176.00</t>
  </si>
  <si>
    <t xml:space="preserve">Dexametasona. Solución oftálmica. Cada 100 ml contienen: Fosfato de dexametasona 0.1 g Envase con frasco gotero con 5 ml.</t>
  </si>
  <si>
    <t xml:space="preserve">010.000.2179.00</t>
  </si>
  <si>
    <t xml:space="preserve">Fluorometalona. Solución Oftálmica Cada 100 ml contienen: Fluorometalona 100 mg Envase con gotero integral con 5 ml.</t>
  </si>
  <si>
    <t xml:space="preserve">010.000.2230.01</t>
  </si>
  <si>
    <t xml:space="preserve">Amoxicilina acido clavulánico. Tableta Cada Tableta contiene: amoxicilina trihidratada equivalente a 500 mg de amoxilina. Clavulanato de potasio equivalente a 125 mg de ácido clavulánico. Envase con 16 Tabletas.</t>
  </si>
  <si>
    <t xml:space="preserve">010.000.2242.00</t>
  </si>
  <si>
    <t xml:space="preserve">Carbón activado. Polvo. Cada envase contiene: Carbón activado 1 kg Envase con un kg. (para uso en seres humanos).</t>
  </si>
  <si>
    <t xml:space="preserve">010.000.2307.00</t>
  </si>
  <si>
    <t xml:space="preserve">Furosemida. Tableta. Cada tableta contiene: Furosemida 40 mg Envase con 20 Tabletas.</t>
  </si>
  <si>
    <t xml:space="preserve">010.000.2308.00</t>
  </si>
  <si>
    <t xml:space="preserve">Furosemida. Solución Inyectable. Cada ampolleta contiene: Furosemida 20 mg Envase con 5 ampolletas de 2 ml.</t>
  </si>
  <si>
    <t xml:space="preserve">010.000.2462.00</t>
  </si>
  <si>
    <t xml:space="preserve">Ambroxol. Comprimido Cada Comprimido contiene: Clorhidrato de ambroxol 30 mg Envase con 20 Comprimidos.</t>
  </si>
  <si>
    <t xml:space="preserve">010.000.2540.00</t>
  </si>
  <si>
    <t xml:space="preserve">Telmisartán. Tableta Cada Tableta contiene: Telmisartán 40 mg Envase con 30 Tabletas.</t>
  </si>
  <si>
    <t xml:space="preserve">010.000.2545.00</t>
  </si>
  <si>
    <t xml:space="preserve">Carvedilol. Tableta. Cada tableta contiene: Carvedilol 6.250 mg Envase con 14 Tabletas.</t>
  </si>
  <si>
    <t xml:space="preserve">010.000.2622.00</t>
  </si>
  <si>
    <t xml:space="preserve">Valproato de magnesio. Tableta con cubierta o capa entérica o tableta de liberación retardada. Cada tableta contiene: Valproato de magnesio 200 mg equivalente a 185.6 mg de ácido valproico ó Valproato de magnesio 200 mg Envase con 40 tabletas.</t>
  </si>
  <si>
    <t xml:space="preserve">010.000.2623.00</t>
  </si>
  <si>
    <t xml:space="preserve">Valproato de magnesio. Solución Cada ml contiene: Valproato de magnesio equivalente a 186 mg de ácido valproico. Envase con 40 ml.</t>
  </si>
  <si>
    <t xml:space="preserve">010.000.2814.00</t>
  </si>
  <si>
    <t xml:space="preserve">Hipromelosa. Solución Oftálmica al 0.5% Cada ml contiene: Hipromelosa 5 mg Envase con gotero integral con 15 ml.</t>
  </si>
  <si>
    <t xml:space="preserve">010.000.2821.00</t>
  </si>
  <si>
    <t xml:space="preserve">Cloranfenicol. Solución oftálmica. Cada ml contiene: Cloranfenicol levógiro 5 mg Envase con gotero integral con 15 ml.</t>
  </si>
  <si>
    <t xml:space="preserve">010.000.2822.00</t>
  </si>
  <si>
    <t xml:space="preserve">Cloranfenicol. Ungüento oftálmico. Cada g contiene: Cloranfenicol levógiro 5 mg Envase con 5 g.</t>
  </si>
  <si>
    <t xml:space="preserve">010.000.2823.00</t>
  </si>
  <si>
    <t xml:space="preserve">Neomicina polimixina b y gramicidina. Solución Oftálmica Cada ml contiene: Sulfato de Neomicina equivalente a 1.75 mg de Neomicina. Sulfato de Polimixina B equivalente a 5 000 U de Polimixina B. Gramicidina 25 µg Envase con gotero integral con 15 ml.</t>
  </si>
  <si>
    <t xml:space="preserve">010.000.2824.00</t>
  </si>
  <si>
    <t xml:space="preserve">Neomicina polimixina b y bacitracina. Ungüento Oftálmico Cada gramo contiene: Sulfato de neomicina equivalente a 3.5 mg de neomicina. Sulfato de polimixina B equivalente a 5 000 U de polimixina B Bacitracina 400 U Envase con 3.5 g.</t>
  </si>
  <si>
    <t xml:space="preserve">010.000.2830.00</t>
  </si>
  <si>
    <t xml:space="preserve">Aciclovir. Ungüento Oftálmico Cada 100 gramos contienen Aciclovir 3 g Envase con 4.5 g.</t>
  </si>
  <si>
    <t xml:space="preserve">010.000.2841.00</t>
  </si>
  <si>
    <t xml:space="preserve">Prednisolona. Solución Oftálmica Cada ml contiene: Fosfato sódico de prednisolona equivalente a 5 mg de fosfato de prednisolona Envase con gotero integral con 5 ml.</t>
  </si>
  <si>
    <t xml:space="preserve">010.000.2851.00</t>
  </si>
  <si>
    <t xml:space="preserve">Pilocarpina. Solución Oftálmica al 2% Cada ml contiene: Clorhidrato de pilocarpina 20 mg Envase con gotero integral con 15 ml.</t>
  </si>
  <si>
    <t xml:space="preserve">010.000.2852.00</t>
  </si>
  <si>
    <t xml:space="preserve">Pilocarpina. Solución Oftálmica al 4% Cada ml contiene: Clorhidrato de pilocarpina 40 mg Envase con gotero integral con 15 ml.</t>
  </si>
  <si>
    <t xml:space="preserve">010.000.2858.00</t>
  </si>
  <si>
    <t xml:space="preserve">Timolol. Solución Oftálmica Cada ml contiene: Maleato de timolol equivalente a 5 mg de timolol. Envase con gotero integral con 5 ml.</t>
  </si>
  <si>
    <t xml:space="preserve">010.000.2871.00</t>
  </si>
  <si>
    <t xml:space="preserve">Fenilefrina. Solución Oftálmica Cada ml contiene: Clorhidrato de fenilefrina 100 mg Envase con gotero integral con 15 ml.</t>
  </si>
  <si>
    <t xml:space="preserve">010.000.2872.00</t>
  </si>
  <si>
    <t xml:space="preserve">Atropina. Solución Oftálmica Cada ml contiene: Sulfato de Atropina 10 mg Envase con gotero integral con 15 ml.</t>
  </si>
  <si>
    <t xml:space="preserve">010.000.2893.00</t>
  </si>
  <si>
    <t xml:space="preserve">Hipromelosa. Solución Oftálmica al 2% Cada ml contiene: Hipromelosa 20 mg Envase con gotero integral con 15 ml.</t>
  </si>
  <si>
    <t xml:space="preserve">010.000.2899.00</t>
  </si>
  <si>
    <t xml:space="preserve">Cloruro de sodio. Pomada o Solución Oftálmica Cada gramo o ml contiene: Cloruro de sodio 50 mg Envase con 7 g o con gotero integral con 10 ml.</t>
  </si>
  <si>
    <t xml:space="preserve">010.000.3047.00</t>
  </si>
  <si>
    <t xml:space="preserve">Tamoxifeno. Tableta Cada Tableta contiene: Citrato de tamoxifeno equivalente a 20 mg de tamoxifeno Envase con 14 Tabletas.</t>
  </si>
  <si>
    <t xml:space="preserve">010.000.3417.00</t>
  </si>
  <si>
    <t xml:space="preserve">Diclofenaco. Cápsula o gragea de liberación prolongada. Cada gragea contiene: Diclofenaco sódico 100 mg Envase con 20 Cápsulas o Grageas.</t>
  </si>
  <si>
    <t xml:space="preserve">010.000.3422.00</t>
  </si>
  <si>
    <t xml:space="preserve">Ketorolaco solucion inyectable cada frasco ámpula o ampolleta contiene: ketorolaco-trometamina 30 mg envase con 3 frascos ámpula o 3 ampolletas de 1 ml.</t>
  </si>
  <si>
    <t xml:space="preserve">010.000.3601.00</t>
  </si>
  <si>
    <t xml:space="preserve">Glucosa. Solución Inyectable al 5 % Cada 100 ml contiene: Glucosa anhidra o glucosa 5 g ó Glucosa monohidratada equivalente a 5.0 g de glucosa Envase con 250 ml. Contiene: Glucosa 12.5 g</t>
  </si>
  <si>
    <t xml:space="preserve">010.000.3603.00</t>
  </si>
  <si>
    <t xml:space="preserve">Glucosa. Solución Inyectable al 5% Cada 100 ml contienen: Glucosa anhidra o glucosa 5 g ó Glucosa monohidratada equivalente a 5.0 g de glucosa Envase con 1 000 ml. Contiene: Glucosa 50.0 g</t>
  </si>
  <si>
    <t xml:space="preserve">010.000.3604.00</t>
  </si>
  <si>
    <t xml:space="preserve">Glucosa. Solución Inyectable al 10% Cada 100 ml contienen: Glucosa anhidra o glucosa 10 g ó Glucosa monohidratada equivalente a 10.0 g de glucosa Envase con 500 ml. Contiene: Glucosa 50.0 g</t>
  </si>
  <si>
    <t xml:space="preserve">010.000.3605.00</t>
  </si>
  <si>
    <t xml:space="preserve">Glucosa. Solución Inyectable al 10% Cada 100 ml contienen: Glucosa anhidra o glucosa 10 g ó Glucosa monohidratada equivalente a 10.0 g de glucosa Envase con 1 000 ml. Contiene: Glucosa 100.0 g</t>
  </si>
  <si>
    <t xml:space="preserve">010.000.3608.00</t>
  </si>
  <si>
    <t xml:space="preserve">Cloruro de sodio. Solución Inyectable al 0.9%. Cada 100 ml contienen: Cloruro de sodio 0.9 g Agua Inyectable 100 ml Envase con 250 ml. Contiene: Sodio 38.5 mEq. Cloruro 38.5 mEq.</t>
  </si>
  <si>
    <t xml:space="preserve">010.000.3609.00</t>
  </si>
  <si>
    <t xml:space="preserve">Cloruro de sodio. Solución Inyectable al 0.9%. Cada 100 ml contienen: Cloruro de sodio 0.9 g Agua Inyectable 100 ml Envase con 500 ml. Contiene: Sodio 77 mEq. Cloruro 77 mEq.</t>
  </si>
  <si>
    <t xml:space="preserve">010.000.3610.00</t>
  </si>
  <si>
    <t xml:space="preserve">Cloruro de sodio. Solución Inyectable al 0.9%. Cada 100 ml contienen: Cloruro de sodio 0.9 g Agua Inyectable 100 ml Envase con 1 000 ml. Contiene: Sodio 154 mEq. Cloruro 154 mEq.</t>
  </si>
  <si>
    <t xml:space="preserve">010.000.3612.00</t>
  </si>
  <si>
    <t xml:space="preserve">Cloruro de sodio y glucosa. Solución Inyectable Cada 100 ml contienen: Cloruro de sodio 0.9 g Glucosa anhidra o glucosa 5.0 g ó Glucosa monohidratada equivalente a 5.0 g de glucosa Envase con 500 ml. Contiene: Sodio 77 mEq Cloruro 77 mEq Glucosa 25 g</t>
  </si>
  <si>
    <t xml:space="preserve">010.000.3613.00</t>
  </si>
  <si>
    <t xml:space="preserve">Cloruro de sodio y glucosa. Solución Inyectable Cada 100 ml contienen: Cloruro de sodio 0.9 g Glucosa anhidra o glucosa 5.0 g ó Glucosa monohidratada equivalente a 5.0 g de glucosa. Envase con 1 000 ml. Contiene: Sodio 154.0 mEq Cloruro 154.0 mEq Glucosa 50.0 g</t>
  </si>
  <si>
    <t xml:space="preserve">010.000.3616.00</t>
  </si>
  <si>
    <t xml:space="preserve">Solución hartmann. Solución Inyectable Cada 100 ml contienen: Cloruro de sodio 0.600 g Cloruro de potasio 0.030 g Cloruro de calcio dihidratado 0.020 g Lactato de sodio 0.310 g Envase con 1000 ml Miliequivalentes por litro: Sodio 130 Potasio 4 Calcio 2.72-3 Cloruro 109 Lactato 28</t>
  </si>
  <si>
    <t xml:space="preserve">010.000.3618.00</t>
  </si>
  <si>
    <t xml:space="preserve">Bicarbonato de sodio. Solución Inyectable al 7.5% Cada frasco ámpula contiene: Bicarbonato de sodio 3.75 g Envase con frasco ámpula de 50 ml. El envase con 50 ml contiene: Bicarbonato de sodio 44.5 mEq</t>
  </si>
  <si>
    <t xml:space="preserve">010.000.3619.00</t>
  </si>
  <si>
    <t xml:space="preserve">Bicarbonato de sodio. Solución Inyectable al 7.5% Cada ampolleta contiene: Bicarbonato de sodio 0.75 g Envase con 50 ampolletas de 10 ml. Cada ampolleta con 10 ml contiene: Bicarbonato de sodio 8.9 mEq</t>
  </si>
  <si>
    <t xml:space="preserve">010.000.3620.00</t>
  </si>
  <si>
    <t xml:space="preserve">Gluconato de calcio. Solución Inyectable Cada ampolleta contiene: Gluconato de calcio 1 g equivalente a 0.093 g de calcio ionizable. Envase con 50 ampolletas de 10 ml</t>
  </si>
  <si>
    <t xml:space="preserve">010.000.3627.00</t>
  </si>
  <si>
    <t xml:space="preserve">Cloruro de sodio. Solución Inyectable al 0.9%. Cada 100 ml contienen: Cloruro de sodio 0.9 g Agua Inyectable 100 ml Envase con 100 ml.</t>
  </si>
  <si>
    <t xml:space="preserve">010.000.3629.00</t>
  </si>
  <si>
    <t xml:space="preserve">Magnesio sulfato de. Solución Inyectable Cada ampolleta contiene: Sulfato de magnesio 1g (Magnesio 8.1 mEq sulfato 8.1 mEq) Envase con 100 ampolletas de 10 ml con 1 g (100 mg/1 ml).</t>
  </si>
  <si>
    <t xml:space="preserve">010.000.3663.01</t>
  </si>
  <si>
    <t xml:space="preserve">Almidón. Solución Inyectable al 10%. Cada 100 ml contienen: Poli (o-2 hidroxietil) almidón o pentalmidón o hidroxietil almidón (200/0.5) 10 g Envase con 500 ml.</t>
  </si>
  <si>
    <t xml:space="preserve">010.000.3664.00</t>
  </si>
  <si>
    <t xml:space="preserve">Poligelina. Solución Inyectable Cada 100 ml contienen: Polimerizado de Gelatina succinilada degradada 4.0 g Envase con 500 ml</t>
  </si>
  <si>
    <t xml:space="preserve">010.000.4028.00</t>
  </si>
  <si>
    <t xml:space="preserve">Clonixinato de lisina solución inyectable cada ampolleta contiene: clonixinato de lisina 100 mg envase con 5 ampolletas de 2 ml.</t>
  </si>
  <si>
    <t xml:space="preserve">010.000.4059.00</t>
  </si>
  <si>
    <t xml:space="preserve">Rocuronio bromuro de. Solución Inyectable Cada ampolleta o frasco ámpula contiene: Bromuro de rocuronio 50 mg Envase con 12 ampolletas o frascos ámpula de 5 ml.</t>
  </si>
  <si>
    <t xml:space="preserve">010.000.4110.00</t>
  </si>
  <si>
    <t xml:space="preserve">Amiodarona. Tableta. Cada tableta contiene: Clorhidrato de amiodarona 200 mg. Envase con 20 tabletas.</t>
  </si>
  <si>
    <t xml:space="preserve">010.000.4120.00</t>
  </si>
  <si>
    <t xml:space="preserve">Isosorbida mononitrato de. Tableta Cada Tableta contiene: 5-mononitrato de isosorbida 20 mg Envase con 20 Tabletas.</t>
  </si>
  <si>
    <t xml:space="preserve">010.000.4154.00</t>
  </si>
  <si>
    <t xml:space="preserve">Vasopresina. Solución Inyectable Cada ampolleta contiene: Vasopresina 20 UI Envase con una ampolleta.</t>
  </si>
  <si>
    <t xml:space="preserve">010.000.4158.00</t>
  </si>
  <si>
    <t xml:space="preserve">Insulina glargina. Solución Inyectable Cada ml de Solución contiene: Insulina glargina 3.64 mg equivalente a 100.0 UI de insulina humana. Envase con un frasco ámpula con 10 ml.</t>
  </si>
  <si>
    <t xml:space="preserve">010.000.4160.00</t>
  </si>
  <si>
    <t xml:space="preserve">Fludrocortisona. Comprimido Cada Comprimido contiene: Acetato de fludrocortisona 0.1 mg Envase con 100 Comprimidos.</t>
  </si>
  <si>
    <t xml:space="preserve">010.000.4168.00</t>
  </si>
  <si>
    <t xml:space="preserve">Insulina glulisina. Solución Inyectable Cada mililitro contiene: Insulina glulisina equivalente a 100 UI de insulina humana Envase con frasco ámpula con 10 ml.</t>
  </si>
  <si>
    <t xml:space="preserve">010.000.4176.00</t>
  </si>
  <si>
    <t xml:space="preserve">Neomicina. Cápsula o Tableta Cada Tableta o Cápsula contiene: Sulfato de neomicina equivalente a 250 mg de neomicina. Envase con 10 Cápsulas o Tabletas.</t>
  </si>
  <si>
    <t xml:space="preserve">010.000.4184.00</t>
  </si>
  <si>
    <t xml:space="preserve">Loperamida. Comprimido tableta o gragea. Cada comprimido tableta o gragea contiene: Clorhidrato de loperamida 2 mg. Envase con 12 comprimidos tabletas o grageas.</t>
  </si>
  <si>
    <t xml:space="preserve">010.000.4186.00</t>
  </si>
  <si>
    <t xml:space="preserve">Mesalazina. Gragea con capa entérica o tableta de liberación prolongada. Cada gragea con capa entérica o tableta de liberación prolongada contiene: Mesalazina 500 mg. Envase con 30 grageas con capa entérica o tabletas de liberación prolongada</t>
  </si>
  <si>
    <t xml:space="preserve">010.000.4224.01</t>
  </si>
  <si>
    <t xml:space="preserve">Enoxaparina. Solución Inyectable Cada jeringa contiene Enoxaparina sódica 60 mg Envase con 2 Jeringas. con dispositivo de seguridad de 0.6 ml.</t>
  </si>
  <si>
    <t xml:space="preserve">010.000.4241.00</t>
  </si>
  <si>
    <t xml:space="preserve">Dexametasona. Solución Inyectable. Cada frasco ámpula o ampolleta contiene: Fosfato sódico de dexametasona equivalente a 8 mg de fosfato de dexametasona. Envase con un frasco ámpula o ampolleta con 2 ml.</t>
  </si>
  <si>
    <t xml:space="preserve">010.000.4251.00</t>
  </si>
  <si>
    <t xml:space="preserve">Vancomicina. Solución Inyectable Cada frasco ámpula con polvo contiene: Clorhidrato de vancomicina equivalente a 500 mg de vancomicina. Envase con un frasco ámpula.</t>
  </si>
  <si>
    <t xml:space="preserve">010.000.4253.00</t>
  </si>
  <si>
    <t xml:space="preserve">Moxifloxacino. Solución Inyectable Cada 100 ml contienen: Clorhidrato de moxifloxacino equivalente a 160 mg de moxifloxacino. Envase con bolsa flexible o frasco ámpula con 250 ml (400 mg).</t>
  </si>
  <si>
    <t xml:space="preserve">010.000.4255.00</t>
  </si>
  <si>
    <t xml:space="preserve">Ciprofloxacino. Cápsula o Tableta Cada Cápsula o Tableta contiene: Clorhidrato de ciprofloxacino monohidratado equivalente a 250 mg de ciprofloxacino. Envase con 8 Cápsulas o Tabletas.</t>
  </si>
  <si>
    <t xml:space="preserve">010.000.4259.00</t>
  </si>
  <si>
    <t xml:space="preserve">Ciprofloxacino. Solución Inyectable Cada 100 ml contiene: Lactato o clorhidrato de ciprofloxacino equivalente a 200 mg de ciprofloxacino. Envase con 100 ml.</t>
  </si>
  <si>
    <t xml:space="preserve">010.000.4299.00</t>
  </si>
  <si>
    <t xml:space="preserve">Levofloxacino. Tableta Cada Tableta contiene: Levofloxacino hemihidratado equivalente a 500 mg de levofloxacino. Envase con 7 Tabletas.</t>
  </si>
  <si>
    <t xml:space="preserve">010.000.4301.00</t>
  </si>
  <si>
    <t xml:space="preserve">Ertapenem. Solución Inyectable Cada frasco ámpula con liofilizado contiene: Ertapenem sódico equivalente a 1 g de ertapenem Envase con un frasco ámpula con liofilizado.</t>
  </si>
  <si>
    <t xml:space="preserve">010.000.4308.01</t>
  </si>
  <si>
    <t xml:space="preserve">Sildenafil. Tableta Cada Tableta contiene: Citrato de sildenafil equivalente a Sildenafil 50 mg Envase con 4 Tabletas.</t>
  </si>
  <si>
    <t xml:space="preserve">010.000.4356.00</t>
  </si>
  <si>
    <t xml:space="preserve">Pregabalina. Cápsula Cada Cápsula contiene: Pregabalina 75 mg Envase con 14 Cápsulas</t>
  </si>
  <si>
    <t xml:space="preserve">010.000.4359.00</t>
  </si>
  <si>
    <t xml:space="preserve">Gabapentina. Cápsula. Cada cápsula contiene: Gabapentina 300 mg Envase con 15 Cápsulas.</t>
  </si>
  <si>
    <t xml:space="preserve">010.000.4362.00</t>
  </si>
  <si>
    <t xml:space="preserve">Toxina botulínica tipo a. Solución Inyectable Cada frasco ámpula con polvo contiene: Toxina botulínica tipo A 100 U Envase con un frasco ámpula.</t>
  </si>
  <si>
    <t xml:space="preserve">010.000.4407.00</t>
  </si>
  <si>
    <t xml:space="preserve">Tetracaína. Solución Oftálmica Cada ml contiene: Clorhidrato de Tetracaína 5.0 mg Envase con gotero integral con 10 ml.</t>
  </si>
  <si>
    <t xml:space="preserve">010.000.4480.01</t>
  </si>
  <si>
    <t xml:space="preserve">Escitalopram. Tableta Cada Tableta contiene: oxalato de escitalopram equivalente a 10 mg de escitalopram Envase con 28 Tabletas.</t>
  </si>
  <si>
    <t xml:space="preserve">010.000.4483.00</t>
  </si>
  <si>
    <t xml:space="preserve">Fluoxetina. Cápsula o Tableta Cada Cápsula o Tableta contiene: Clorhidrato de fluoxetina equivalente a 20 mg de fluoxetina. Envase con 14 Cápsulas o Tabletas.</t>
  </si>
  <si>
    <t xml:space="preserve">010.000.4483.01</t>
  </si>
  <si>
    <t xml:space="preserve">Fluoxetina. Cápsula o Tableta Cada Cápsula o Tableta contiene: Clorhidrato de fluoxetina equivalente a 20 mg de fluoxetina. Envase con 28 Cápsulas o Tabletas.</t>
  </si>
  <si>
    <t xml:space="preserve">010.000.4510.00</t>
  </si>
  <si>
    <t xml:space="preserve">Etanercept. Solución Inyectable Cada frasco ámpula contiene: Etanercept 25 mg Envase con 4 frascos ámpula 4 Jeringas. con 1 ml de diluyente y 8 almohadillas</t>
  </si>
  <si>
    <t xml:space="preserve">010.000.4592.00</t>
  </si>
  <si>
    <t xml:space="preserve">Piperacilina-tazobactam. Solución Inyectable Cada frasco ámpula con polvo contiene: Piperacilina sódica equivalente a 4 g de piperacilina. Tazobactam sódico equivalente a 500 mg de tazobactam. Envase con frasco ámpula.</t>
  </si>
  <si>
    <t xml:space="preserve">010.000.5097.00</t>
  </si>
  <si>
    <t xml:space="preserve">Levosimendan. Solución Inyectable Cada ml contiene: Levosimendan 2.5 mg Envase con 1 frasco ámpula con 5 ml.</t>
  </si>
  <si>
    <t xml:space="preserve">010.000.5106.00</t>
  </si>
  <si>
    <t xml:space="preserve">Atorvastatina. Tableta Cada Tableta contiene: Atorvastatina cálcica trihidratada equivalente a 20 mg de atorvastatina. Envase con 10 Tabletas.</t>
  </si>
  <si>
    <t xml:space="preserve">010.000.5107.00</t>
  </si>
  <si>
    <t xml:space="preserve">Alteplasa. Solución Inyectable Cada frasco ámpula con liofilizado contiene: alteplasa (activador tisular del plasminógeno humano) 50 mg Envase con 2 frascos ámpula con liofilizado 2 frascos ámpula con disolvente y equipo esterilizado para su reconstitución.</t>
  </si>
  <si>
    <t xml:space="preserve">010.000.5117.00</t>
  </si>
  <si>
    <t xml:space="preserve">Tenecteplasa. Solución Inyectable Cada frasco ámpula contiene: Tenecteplasa 50 mg (10000 U) Envase con frasco ámpula y jeringa prellenada con 10 ml de agua Inyectable.</t>
  </si>
  <si>
    <t xml:space="preserve">010.000.5165.00</t>
  </si>
  <si>
    <t xml:space="preserve">Metformina. Tableta Cada Tableta contiene: Clorhidrato de metformina 850 mg Envase con 30 Tabletas.</t>
  </si>
  <si>
    <t xml:space="preserve">010.000.5181.00</t>
  </si>
  <si>
    <t xml:space="preserve">Octreotida. Solución Inyectable Cada frasco ámpula contiene: octreotida 1 mg Envase con un frasco ámpula con 5 ml.</t>
  </si>
  <si>
    <t xml:space="preserve">010.000.5187.00</t>
  </si>
  <si>
    <t xml:space="preserve">Omeprazol o pantoprazol. Solución Inyectable Cada frasco ámpula con liofilizado contiene: omeprazol sódico equivalente a 40 mg de omeprazol. o pantoprazol sódico equivalente a 40 mg de pantoprazol. Envase con un frasco ámpula con liofilizado y ampolleta con 10 ml de diluyente.</t>
  </si>
  <si>
    <t xml:space="preserve">010.000.5240.00</t>
  </si>
  <si>
    <t xml:space="preserve">Inmunoglobulina g no modificada. Solución Inyectable Cada frasco ámpula con liofilizado o Solución contienen: Inmunoglobulina G no modificada 6 g Envase con un frasco ámpula con 120 ml.</t>
  </si>
  <si>
    <t xml:space="preserve">010.000.5244.00</t>
  </si>
  <si>
    <t xml:space="preserve">Inmunoglobulina g no modificada. Solución Inyectable Cada frasco ámpula contiene: Inmunoglobulina G no modificada 5 g Envase con un frasco ámpula con 100 ml.</t>
  </si>
  <si>
    <t xml:space="preserve">010.000.5255.00</t>
  </si>
  <si>
    <t xml:space="preserve">Trimetoprima y sulfametoxazol. Solución Inyectable Cada ampolleta contiene: Trimetoprima 160 mg Sulfametoxazol 800 mg Envase con 6 ampolletas con 3 ml.</t>
  </si>
  <si>
    <t xml:space="preserve">010.000.5256.00</t>
  </si>
  <si>
    <t xml:space="preserve">Cefalotina. Solución Inyectable. Cada frasco ámpula con polvo contiene: Cefalotina sódica equivalente a 1 g de cefalotina. Envase con un frasco ámpula y 5 ml de diluyente.</t>
  </si>
  <si>
    <t xml:space="preserve">010.000.5268.00</t>
  </si>
  <si>
    <t xml:space="preserve">Ganciclovir. Solución Inyectable. Cada frasco ámpula con liofilizado contiene: Ganciclovir sódico equivalente a 500 mg de ganciclovir. Envase con un frasco ámpula y una ampolleta con 10 ml de diluyente.</t>
  </si>
  <si>
    <t xml:space="preserve">010.000.5292.00</t>
  </si>
  <si>
    <t xml:space="preserve">Meropenem. Solución Inyectable Cada frasco ámpula con polvo contiene: Meropenem trihidratado equivalente a 1 g de meropenem. Envase con 1 frasco ámpula.</t>
  </si>
  <si>
    <t xml:space="preserve">010.000.5306.00</t>
  </si>
  <si>
    <t xml:space="preserve">Ácido micofenólico. Comprimido Cada Comprimido contiene: Micofenolato de mofetilo 500 mg Envase con 50 Comprimidos</t>
  </si>
  <si>
    <t xml:space="preserve">010.000.5333.00</t>
  </si>
  <si>
    <t xml:space="preserve">Eritropoyetina. Solución Inyectable Cada frasco ámpula con liofilizado o Solución contiene: Eritropoyetina humana recombinante o Eritropoyetina alfa o Eritropoyetina beta 4000 UI Envase con 6 frascos ámpula con o sin diluyente</t>
  </si>
  <si>
    <t xml:space="preserve">010.000.5339.01</t>
  </si>
  <si>
    <t xml:space="preserve">Eritropoyetina. Solución Inyectable Cada frasco ámpula con liofilizado o solución contiene: Eritropoyetina beta o Eritropoyetina alfa 50 000 UI. Envase con un frasco ámpula con 10 ml de solución.</t>
  </si>
  <si>
    <t xml:space="preserve">010.000.5354.00</t>
  </si>
  <si>
    <t xml:space="preserve">Nimodipino. Solución Inyectable Cada frasco ámpula contiene: Nimodipino 10 mg Envase con 1 frasco ámpula con 50 ml con o sin equipo perfusor de polietileno.</t>
  </si>
  <si>
    <t xml:space="preserve">010.000.5356.00</t>
  </si>
  <si>
    <t xml:space="preserve">Lamotrigina. Tableta Cada Tableta contiene: Lamotrigina 100 mg Envase con 28 Tabletas.</t>
  </si>
  <si>
    <t xml:space="preserve">010.000.5432.00</t>
  </si>
  <si>
    <t xml:space="preserve">Filgrastim. Solución Inyectable Cada frasco ámpula o jeringa contiene: Filgrastim 300 µg Envase con 5 frascos ámpula o Jeringas.</t>
  </si>
  <si>
    <t xml:space="preserve">010.000.5436.00</t>
  </si>
  <si>
    <t xml:space="preserve">Tretinoína. Cápsula Cada Cápsula contiene: Tretinoina 10 mg Envase con 100 Cápsulas.</t>
  </si>
  <si>
    <t xml:space="preserve">010.000.5466.00</t>
  </si>
  <si>
    <t xml:space="preserve">Cultivo bcg. Suspensión Cada frasco con liofilizado contiene: Mycobacterium bovis (BCG) cepa danesa 1331 30 mg Envase con 4 frascos ámpula.</t>
  </si>
  <si>
    <t xml:space="preserve">010.000.5471.00</t>
  </si>
  <si>
    <t xml:space="preserve">Valproato semisódico. Cápsula Cada Cápsula contiene: Valproato semisódico equivalente a 125 mg de ácido valpróico Envase con 60 Cápsulas.</t>
  </si>
  <si>
    <t xml:space="preserve">010.000.5475.01</t>
  </si>
  <si>
    <t xml:space="preserve">Cetuximab. Solución Inyectable. Cada frasco ámpula contiene: Cetuximab 100 mg Envase con frasco ámpula con 20 ml (5 mg/ml).</t>
  </si>
  <si>
    <t xml:space="preserve">010.000.5481.00</t>
  </si>
  <si>
    <t xml:space="preserve">Paroxetina. Tableta Cada Tableta contiene: Clorhidrato de paroxetina equivalente a 20 mg de paroxetina. Envase con 10 Tabletas.</t>
  </si>
  <si>
    <t xml:space="preserve">010.000.5486.00</t>
  </si>
  <si>
    <t xml:space="preserve">Olanzapina. Tableta Cada Tableta contiene: olanzapina 10 mg Envase con 14 Tabletas.</t>
  </si>
  <si>
    <t xml:space="preserve">010.000.5486.01</t>
  </si>
  <si>
    <t xml:space="preserve">Olanzapina. Tableta Cada Tableta contiene: olanzapina 10 mg Envase con 28 Tabletas.</t>
  </si>
  <si>
    <t xml:space="preserve">010.000.5501.00</t>
  </si>
  <si>
    <t xml:space="preserve">Diclofenaco. Solución inyectable. Cada ampolleta contiene: Diclofenaco sódico 75 mg Envase con 2 ampolletas con 3 ml.</t>
  </si>
  <si>
    <t xml:space="preserve">010.000.5666.00</t>
  </si>
  <si>
    <t xml:space="preserve">Toxina botulínica tipo a. Solución Inyectable Cada frasco ámpula con polvo contiene: Toxina onabotulínica A 100 UI* *Complejo purificado de neurotoxina (900 KD) 100 UI de toxina onabotulínica A contienen 4.8 ng de complejo purificado de neurotoxina. Envase con un frasco ámpula.</t>
  </si>
  <si>
    <t xml:space="preserve">010.000.5691.00</t>
  </si>
  <si>
    <t xml:space="preserve">Desmopresina. Tableta.  Cada tableta contiene: Acetato de desmopresina equivalente a 120 µg de desmopresina. Envase con 30 tabletas.</t>
  </si>
  <si>
    <t xml:space="preserve">010.000.5887.00</t>
  </si>
  <si>
    <t xml:space="preserve">Azacitidina suspensión inyectable cada frasco ámpula con liofilizado contiene: azacitidina 100 mg. Envase con un frasco ámpula con liofilizado.</t>
  </si>
  <si>
    <t xml:space="preserve">010.000.6023.00</t>
  </si>
  <si>
    <t xml:space="preserve">Fosaprepitant. Solución Inyectable. Cada frasco ámpula con liofilizado contiene: Fosaprepitant de dimeglumina equivalente a 150 mg de fosaprepitant. Envase con un frasco ámpula.</t>
  </si>
  <si>
    <t xml:space="preserve">010.000.6168.00</t>
  </si>
  <si>
    <t xml:space="preserve">Anestesia Sugammadex. Solución inyectable. Cada frasco ámpula contiene: Sugammadex sódico equivalente a 200 mg de sugammadex Envase con 10 frascos ámpula con 2 ml de solución cada uno (100 mg/ml).</t>
  </si>
  <si>
    <t xml:space="preserve">040.000.0202.00</t>
  </si>
  <si>
    <t xml:space="preserve">Diazepam. Solución Inyectable. Cada ampolleta contiene: Diazepam 10 mg Envase con 50 ampolletas de 2 ml.</t>
  </si>
  <si>
    <t xml:space="preserve">040.000.0242.00</t>
  </si>
  <si>
    <t xml:space="preserve">Fentanilo. Solución Inyectable Cada ampolleta o frasco ámpula contiene: Citrato de fentanilo equivalente a 0.5 mg de fentanilo. Envase con 6 ampolletas o frascos ámpula con 10 ml.</t>
  </si>
  <si>
    <t xml:space="preserve">040.000.0243.00</t>
  </si>
  <si>
    <t xml:space="preserve">Etomidato. Solución Inyectable Cada ampolleta contiene: Etomidato 20 mg Envase con 5 ampolletas con 10 ml.</t>
  </si>
  <si>
    <t xml:space="preserve">040.000.2099.00</t>
  </si>
  <si>
    <t xml:space="preserve">Morfina solución inyectable cada ampolleta contiene: sulfato de morfina pentahidratada 2.5 mg envase con 5 ampolletas con 2.5 ml.</t>
  </si>
  <si>
    <t xml:space="preserve">040.000.2102.00</t>
  </si>
  <si>
    <t xml:space="preserve">Morfina solución inyectable cada ampolleta contiene: sulfato de morfina pentahidratada 50 mg envase con 1 ampolleta con 2.0 ml.</t>
  </si>
  <si>
    <t xml:space="preserve">040.000.2103.00</t>
  </si>
  <si>
    <t xml:space="preserve">Morfina solución inyectable cada ampolleta contiene: sulfato de morfina 10 mg envase con 5 ampolletas.</t>
  </si>
  <si>
    <t xml:space="preserve">040.000.2106.00</t>
  </si>
  <si>
    <t xml:space="preserve">Tramadol.  Solución Inyectable Cada ampolleta contiene: Clorhidrato de Tramadol 100 mg Envase con 5 ampolletas de 2 ml.</t>
  </si>
  <si>
    <t xml:space="preserve">040.000.2107.00</t>
  </si>
  <si>
    <t xml:space="preserve">Efedrina. Solución Inyectable Cada ampolleta contiene: Sulfato de efedrina 50 mg Envase con 100 ampolletas con 2 ml. (25 mg/ml)</t>
  </si>
  <si>
    <t xml:space="preserve">040.000.2108.00</t>
  </si>
  <si>
    <t xml:space="preserve">Midazolam. Solución Inyectable Cada ampolleta contiene: Clorhidrato de midazolam equivalente a 5 mg de midazolam o Midazolam 5 mg Envase con 5 ampolletas con 5 ml.</t>
  </si>
  <si>
    <t xml:space="preserve">040.000.2608.00</t>
  </si>
  <si>
    <t xml:space="preserve">Carbamazepina. Tableta. Cada Tableta contiene: Carbamazepina 200 mg Envase con 20 Tabletas.</t>
  </si>
  <si>
    <t xml:space="preserve">040.000.2613.00</t>
  </si>
  <si>
    <t xml:space="preserve">Clonazepam. Solución. Cada ml contiene: Clonazepam 2.5 mg Envase con 10 ml y gotero integral.</t>
  </si>
  <si>
    <t xml:space="preserve">040.000.2652.00</t>
  </si>
  <si>
    <t xml:space="preserve">Biperideno. Tableta Cada Tableta contiene: Clorhidrato de biperideno 2 mg Envase con 50 Tabletas.</t>
  </si>
  <si>
    <t xml:space="preserve">040.000.3215.00</t>
  </si>
  <si>
    <t xml:space="preserve">Diazepam. Tableta. Cada tableta contiene: Diazepam 10 mg Envase con 20 Tabletas.</t>
  </si>
  <si>
    <t xml:space="preserve">040.000.3251.00</t>
  </si>
  <si>
    <t xml:space="preserve">Haloperidol. Tableta Cada Tableta contiene: Haloperidol 5 mg Envase con 20 Tabletas.</t>
  </si>
  <si>
    <t xml:space="preserve">040.000.3253.00</t>
  </si>
  <si>
    <t xml:space="preserve">Haloperidol. Solución Inyectable Cada ampolleta contiene: Haloperidol 5 mg Envase con 6 ampolletas (5 mg/ml).</t>
  </si>
  <si>
    <t xml:space="preserve">040.000.3258.00</t>
  </si>
  <si>
    <t xml:space="preserve">Risperidona. Tableta Cada Tableta contiene: Risperidona 2 mg Envase con 40 Tabletas.</t>
  </si>
  <si>
    <t xml:space="preserve">040.000.4026.00</t>
  </si>
  <si>
    <t xml:space="preserve">Buprenorfina solución inyectable cada ampolleta o frasco ámpula contiene: clorhidrato de buprenorfina equivalente a 0.3 mg de buprenorfina. Envase con 6 ampolletas o frascos ámpula con 1 ml.</t>
  </si>
  <si>
    <t xml:space="preserve">040.000.4029.00</t>
  </si>
  <si>
    <t xml:space="preserve">Morfina tableta cada tableta contiene: sulfato de morfina pentahidratado equivalente a 30 mg de sulfato de morfina envase con 20 tabletas.</t>
  </si>
  <si>
    <t xml:space="preserve">040.000.4054.00</t>
  </si>
  <si>
    <t xml:space="preserve">Flumazenil. Solución Inyectable Cada ampolleta contiene: Flumazenil 0.5 mg. Envase con una ampolleta con 5 ml (0.1 mg/ml).</t>
  </si>
  <si>
    <t xml:space="preserve">040.000.4057.00</t>
  </si>
  <si>
    <t xml:space="preserve">Midazolam. Solución Inyectable Cada ampolleta contiene: Clorhidrato de midazolam equivalente a 15 mg de midazolam o Midazolam 15 mg Envase con 5 ampolletas con 3 ml.</t>
  </si>
  <si>
    <t xml:space="preserve">040.000.4477.00</t>
  </si>
  <si>
    <t xml:space="preserve">Haloperidol. Solución Oral Cada ml contiene: Haloperidol 2 mg Envase con gotero integral con 15 ml.</t>
  </si>
  <si>
    <t xml:space="preserve">040.000.4482.00</t>
  </si>
  <si>
    <t xml:space="preserve">Bromazepam. Comprimido Cada Comprimido contiene: Bromazepam 3 mg Envase con 30 Comprimidos.</t>
  </si>
  <si>
    <t xml:space="preserve">040.000.4484.00</t>
  </si>
  <si>
    <t xml:space="preserve">Sertralina. Cápsula o Tableta Cada Cápsula o Tableta contiene: Clorhidrato de sertralina equivalente a 50 mg de sertralina. Envase con 14 Cápsulas o Tabletas.</t>
  </si>
  <si>
    <t xml:space="preserve">040.000.5478.00</t>
  </si>
  <si>
    <t xml:space="preserve">Lorazepam. Tableta Cada Tableta contiene: Lorazepam 1 mg Envase con 40 Tabletas</t>
  </si>
  <si>
    <t xml:space="preserve">010.000.0105.00</t>
  </si>
  <si>
    <t xml:space="preserve">Paracetamol. Supositorio cada supositorio contiene: paracetamol 300 mg. envase con 3 supositorios.</t>
  </si>
  <si>
    <t xml:space="preserve">010.000.0402.00</t>
  </si>
  <si>
    <t xml:space="preserve">Clorfenamina. Tableta. Cada tableta contiene: Maleato de clorfenamina 4.0 mg Envase con 20 Tabletas.</t>
  </si>
  <si>
    <t xml:space="preserve">010.000.0903.00</t>
  </si>
  <si>
    <t xml:space="preserve">Fluorouracilo. Crema o Ungüento Cada gramo contiene: 5- Fluorouracilo 50 mg Envase con 20 g.</t>
  </si>
  <si>
    <t xml:space="preserve">010.000.1344.00</t>
  </si>
  <si>
    <t xml:space="preserve">Albendazol. Tableta Cada Tableta contiene: albendazol 200 mg Envase con 2 Tabletas.</t>
  </si>
  <si>
    <t xml:space="preserve">010.000.1506.00</t>
  </si>
  <si>
    <t xml:space="preserve">Estrógenos conjugados. Crema Vaginal Cada 100 g contiene: Estrógenos conjugados de origen equino 62.5 mg Envase con 43 g y aplicador.</t>
  </si>
  <si>
    <t xml:space="preserve">010.000.1926.00</t>
  </si>
  <si>
    <t xml:space="preserve">Dicloxacilina. Cápsula o comprimido. Cada cápsula o comprimido contiene: Dicloxacilina sódica 500 mg Envase con 20 Cápsulas o Comprimidos.</t>
  </si>
  <si>
    <t xml:space="preserve">010.000.1929.00</t>
  </si>
  <si>
    <t xml:space="preserve">Ampicilina. Tableta o Cápsula Cada Tableta o Cápsula contiene: Ampicilina anhidra o ampicilina trihidratada equivalente a 500 mg de ampicilina. Envase con 20 Tabletas o Cápsulas.</t>
  </si>
  <si>
    <t xml:space="preserve">010.000.1941.00</t>
  </si>
  <si>
    <t xml:space="preserve">Doxiciclina. Cápsula o Tableta Cada Cápsula o Tableta contiene: Hiclato de doxiciclina equivalente a 50 mg de doxicilina. Envase con 28 Cápsulas o Tabletas.</t>
  </si>
  <si>
    <t xml:space="preserve">010.000.2030.00</t>
  </si>
  <si>
    <t xml:space="preserve">Cloroquina. Tableta. Cada tableta contiene: Fosfato de cloroquina equivalente a 150 mg de cloroquina. Envase con 1 000 Tabletas.</t>
  </si>
  <si>
    <t xml:space="preserve">010.000.2119.00</t>
  </si>
  <si>
    <t xml:space="preserve">Betametasona. Ungüento Cada 100 gramos contiene: Dipropionato de betametasona 64 mg equivalente a 50 mg de betametasona. Envase con 30 g.</t>
  </si>
  <si>
    <t xml:space="preserve">010.000.2127.00</t>
  </si>
  <si>
    <t xml:space="preserve">Amoxicilina. Suspensión Oral Cada frasco con polvo contiene: Amoxicilina trihidratada equivalente a 7.5 g de amoxicilina. Envase con polvo para 75 ml (500 mg/5 ml).</t>
  </si>
  <si>
    <t xml:space="preserve">010.000.2129.00</t>
  </si>
  <si>
    <t xml:space="preserve">Amoxicilina acido clavulánico. Suspensión Oral Cada frasco con polvo contiene: Amoxicilina trihidratada equivalente a 1.5 g de amoxicilina. Clavulanato de potasio equivalente a 375 mg de ácido clavulánico. Envase con 60 ml cada 5 ml con 125 mg de amoxicilina y 31.25 mg ácido clavulánico.</t>
  </si>
  <si>
    <t xml:space="preserve">010.000.2154.00</t>
  </si>
  <si>
    <t xml:space="preserve">Enoxaparina. Solución Inyectable Cada jeringa contiene: Enoxaparina sódica 40 mg Envase con 2 Jeringas. de 0.4 ml.</t>
  </si>
  <si>
    <t xml:space="preserve">010.000.2198.00</t>
  </si>
  <si>
    <t xml:space="preserve">Oximetazolina. Solución Nasal Cada 100 ml contienen: Clorhidrato de oximetazolina 50 mg Envase con gotero integral con 20 ml.</t>
  </si>
  <si>
    <t xml:space="preserve">010.000.2199.00</t>
  </si>
  <si>
    <t xml:space="preserve">Oximetazolina. Solución Nasal Cada 100 ml contienen Clorhidrato de oximetazolina 25 mg Envase con gotero integral con 20 ml.</t>
  </si>
  <si>
    <t xml:space="preserve">010.000.2207.01</t>
  </si>
  <si>
    <t xml:space="preserve">Tibolona. Tableta Cada Tableta contiene: Tibolona 2.5 mg Envase con 30 Tabletas.</t>
  </si>
  <si>
    <t xml:space="preserve">010.000.2606.00</t>
  </si>
  <si>
    <t xml:space="preserve">Primidona. Tableta Cada Tableta contiene: Primidona 250 mg Envase con 50 Tabletas.</t>
  </si>
  <si>
    <t xml:space="preserve">010.000.2620.00</t>
  </si>
  <si>
    <t xml:space="preserve">Ácido valproico. Cápsula Cada Cápsula contiene: Ácido valproico 250 mg Envase con 60 Cápsulas.</t>
  </si>
  <si>
    <t xml:space="preserve">010.000.2628.00</t>
  </si>
  <si>
    <t xml:space="preserve">Oxcarbazepina. Suspensión Oral Cada 100 ml contienen: oxcarbazepina 6 g Envase con 100 ml.</t>
  </si>
  <si>
    <t xml:space="preserve">010.000.2801.00</t>
  </si>
  <si>
    <t xml:space="preserve">Zinc y fenilefrina. Solución Oftálmica Cada ml contiene: Sulfato de Zinc heptahidratado 2.5 mg Clorhidrato de fenilefrina 1.2 mg Envase con gotero integral con 15 ml</t>
  </si>
  <si>
    <t xml:space="preserve">010.000.2804.00</t>
  </si>
  <si>
    <t xml:space="preserve">Nafazolina. Solución Oftálmica Cada ml contiene: Clorhidrato de Nafazolina 1 mg Envase con gotero integral con 15 ml.</t>
  </si>
  <si>
    <t xml:space="preserve">010.000.2806.00</t>
  </si>
  <si>
    <t xml:space="preserve">Cromoglicato de sodio. Solución Oftálmica Cada ml contiene: Cromoglicato de sodio 40 mg Envase con gotero integral con 5 ml.</t>
  </si>
  <si>
    <t xml:space="preserve">010.000.3102.00</t>
  </si>
  <si>
    <t xml:space="preserve">Fenilefrina. Solución Nasal Cada ml contiene: Clorhidrato de fenilefrina 2.5 mg Envase con gotero integral con 15 ml.</t>
  </si>
  <si>
    <t xml:space="preserve">010.000.3143.00</t>
  </si>
  <si>
    <t xml:space="preserve">Epinastina. Tableta Cada Tableta contiene: Clorhidrato de epinastina 20 mg Envase con 10 Tabletas.</t>
  </si>
  <si>
    <t xml:space="preserve">010.000.3146.00</t>
  </si>
  <si>
    <t xml:space="preserve">Fexofenadina. Comprimido Cada Comprimido contiene: Clorhidrato de fexofenadina 180 mg Envase con 10 Comprimidos.</t>
  </si>
  <si>
    <t xml:space="preserve">010.000.3509.00</t>
  </si>
  <si>
    <t xml:space="preserve">Medroxiprogesterona y cipionato de estradiol. Suspensión Inyectable Cada ampolleta o jeringa contiene: Acetato de Medroxiprogesterona 25 mg Cipionato de estradiol 5 mg Envase con una ampolleta o jeringa prellenada de 0.5 ml.</t>
  </si>
  <si>
    <t xml:space="preserve">010.000.3515.00</t>
  </si>
  <si>
    <t xml:space="preserve">Noretisterona y estradiol. Solución Inyectable Cada ampolleta o jeringa contiene: Enantato de noretisterona 50 mg Valerato de estradiol 5 mg Envase con una ampolleta o jeringa con un ml.</t>
  </si>
  <si>
    <t xml:space="preserve">010.000.4117.00</t>
  </si>
  <si>
    <t xml:space="preserve">Pentoxifilina. Tableta o Gragea de Liberación Prolongada Cada Tableta o Gragea contiene: Pentoxifilina 400 mg Envase con 30 Tabletas o Grageas.</t>
  </si>
  <si>
    <t xml:space="preserve">010.000.4131.01</t>
  </si>
  <si>
    <t xml:space="preserve">Pimecrolimus. Crema Cada 100 g contiene: Pimecrolimus 1 g Envase con 30 g.</t>
  </si>
  <si>
    <t xml:space="preserve">010.000.4132.00</t>
  </si>
  <si>
    <t xml:space="preserve">Mometasona. Ungüento Cada 100 gramos contienen: Furoato de mometasona 0.100 g Envase con 30 g.</t>
  </si>
  <si>
    <t xml:space="preserve">010.000.4148.00</t>
  </si>
  <si>
    <t xml:space="preserve">Insulina lispro lispro protamina. Suspensión Inyectable Cada ml contiene: Insulina lispro (origen ADN recombinante) 25 UI Insulina lispro protamina (origen ADN recombinante) 75 UI Envase con dos cartuchos con 3 ml.</t>
  </si>
  <si>
    <t xml:space="preserve">010.000.4186.04</t>
  </si>
  <si>
    <t xml:space="preserve">Mesalazina. Gragea con capa entérica o tableta de liberación prolongada. Cada gragea con capa entérica o tableta de liberación prolongada contiene: Mesalazina 500 mg. Envase con 100 grageas con capa entérica o tabletas de liberación prolongada. O tableta de liberación retardada. </t>
  </si>
  <si>
    <t xml:space="preserve">010.000.4258.00</t>
  </si>
  <si>
    <t xml:space="preserve">Ciprofloxacino. Suspensión Oral. Cada 5 mililitros contienen: Clorhidrato de ciprofloxacino equivalente a 250 mg de ciprofloxacino o Ciprofloxacino 250 mg. Envase con microesferas con 5 g y envase con diluyente con 93 ml.</t>
  </si>
  <si>
    <t xml:space="preserve">010.000.4263.00</t>
  </si>
  <si>
    <t xml:space="preserve">Aciclovir. Comprimido o Tableta Cada Comprimido o Tableta contiene: Aciclovir 200 mg Envase con 25 Comprimidos o Tabletas.</t>
  </si>
  <si>
    <t xml:space="preserve">010.000.4309.01</t>
  </si>
  <si>
    <t xml:space="preserve">Sildenafil. Tableta Cada Tableta contiene: Citrato de sildenafil equivalente a Sildenafil 100 mg  Envase con 4 Tabletas.</t>
  </si>
  <si>
    <t xml:space="preserve">010.000.4330.00</t>
  </si>
  <si>
    <t xml:space="preserve">Montelukast. Comprimido Recubierto  Cada comprimido contiene: Montelukast sódico equivalente a 10 mg de montelukast. Envase con 30 comprimidos.</t>
  </si>
  <si>
    <t xml:space="preserve">010.000.4331.01</t>
  </si>
  <si>
    <t xml:space="preserve">Zafirlukast. Tableta  Cada tableta contiene: Zafirlukast 20 mg. Envase con 30 tabletas.</t>
  </si>
  <si>
    <t xml:space="preserve">010.000.4356.01</t>
  </si>
  <si>
    <t xml:space="preserve">Pregabalina. Cápsula Cada Cápsula contiene: Pregabalina 75 mg Envase con 28 Cápsulas</t>
  </si>
  <si>
    <t xml:space="preserve">010.000.4358.01</t>
  </si>
  <si>
    <t xml:space="preserve">Pregabalina. Cápsula Cada Cápsula contiene: Pregabalina 150 mg Envase con 28 Cápsulas</t>
  </si>
  <si>
    <t xml:space="preserve">010.000.4411.00</t>
  </si>
  <si>
    <t xml:space="preserve">Latanoprost. Solución Oftálmica Cada ml contiene: Latanoprost 50 µg Envase con un frasco gotero con 2.5 ml.</t>
  </si>
  <si>
    <t xml:space="preserve">010.000.4411.01</t>
  </si>
  <si>
    <t xml:space="preserve">Latanoprost. Solución Oftálmica Cada ml contiene: Latanoprost 50  µgEnvase con un frasco gotero con 3.0 ml.</t>
  </si>
  <si>
    <t xml:space="preserve">010.000.5106.01</t>
  </si>
  <si>
    <t xml:space="preserve">ATORVASTATINA. TABLETA Cada tableta contiene: Atorvastatina cálcica trihidratada equivalente a  20 mg de atorvastatina. Envase con 30 tabletas.</t>
  </si>
  <si>
    <t xml:space="preserve">010.000.5186.01</t>
  </si>
  <si>
    <t xml:space="preserve">Pantoprazol o rabeprazol u omeprazol. Tableta o Gragea o Cápsula Cada Tableta o Gragea o Cápsula contiene: Pantoprazol 40 mg o Rabeprazol sódico 20 mg u omeprazol 20 mg Envase con 14 Tabletas o Grageas o Cápsulas</t>
  </si>
  <si>
    <t xml:space="preserve">010.000.5304.00</t>
  </si>
  <si>
    <t xml:space="preserve">Alfa cetoanálogos de aminoácidos. Gragea Tableta Recubierta o Tableta. Cada Gragea tableta recubierta o tableta contiene: Alfa cetoanálogos de Aminoácidos 630 mg Envase con 100 grageas tabletas recubiertas o tabletas.</t>
  </si>
  <si>
    <t xml:space="preserve">010.000.5318.00</t>
  </si>
  <si>
    <t xml:space="preserve">Voriconazol. Tableta Cada Tableta contiene: Voriconazol 200 mg Envase con 14 Tabletas.</t>
  </si>
  <si>
    <t xml:space="preserve">010.000.5506.00</t>
  </si>
  <si>
    <t xml:space="preserve">Celecoxib. Cápsula. Cada cápsula contiene: Celecoxib 200 mg. Envase con 10 Cápsulas.</t>
  </si>
  <si>
    <t xml:space="preserve">010.000.5630.00</t>
  </si>
  <si>
    <t xml:space="preserve">Clopidogrel ácido acetilsalicílico. Tableta Cada tableta contiene: Bisulfato de clopidogrel equivalente a 75 mg de clopidogrel Acido acetilsalicílico 100 mg. Envase con 28 tabletas.</t>
  </si>
  <si>
    <t xml:space="preserve">010.000.5941.03</t>
  </si>
  <si>
    <t xml:space="preserve">Ibuprofeno. Tableta O Cápsula: Cada Tableta o Cápsula contiene: Ibuprofeno 400 mg Envase con 30 Cápsulas</t>
  </si>
  <si>
    <t xml:space="preserve">010.000.5943.00</t>
  </si>
  <si>
    <t xml:space="preserve">Ibuprofeno. Suspensión Oral Cada 100 ml contienen: Ibuprofeno 2 g Envase con 120 ml y medida dosificadora</t>
  </si>
  <si>
    <t xml:space="preserve">010.000.6099.01</t>
  </si>
  <si>
    <t xml:space="preserve">Lactulosa. Jarabe. Cada 100 ml contienen: Lactulosa 66.70 g Envase con 240 ml y medidadosificadora (0.667 g/ml).</t>
  </si>
  <si>
    <t xml:space="preserve">010.000.6157.00</t>
  </si>
  <si>
    <t xml:space="preserve">Beclometasona/Formoterol. Aerosol para inhalación bucal. Cada gramo contiene: Dipropionato de beclometasona 1.724 mg Fumarato de formoterol dihidratado 0.103 mg Envase con dispositivo inhalador con 120 dosis (100 µg de Beclometasona y 6 µg de formoterol/dosis ).</t>
  </si>
  <si>
    <t xml:space="preserve">010.000.6263.00</t>
  </si>
  <si>
    <t xml:space="preserve">ATORVASTATINA/ EZETIMIBA. CÁPSULA O TABLETA. Cada cápsula o tableta contiene: Atorvastatina cálcica trihidrato 40.0 mg. y Ezetimiba 10.0mg Envase con 30 cápsulas o tabletas.</t>
  </si>
  <si>
    <t xml:space="preserve">010.000.6271.00</t>
  </si>
  <si>
    <t xml:space="preserve">CARVEDILOL. TABLETA Cada tableta contiene: Carvedilol 25 mg. Envase con 28 tabletas.</t>
  </si>
  <si>
    <t xml:space="preserve">010.000.6276.01</t>
  </si>
  <si>
    <t xml:space="preserve">FENOFIBRATO. CÁPSULA Cada cápsula contiene: Fenofibrato 160 mg Caja con 30 cápsulas</t>
  </si>
  <si>
    <t xml:space="preserve">010.000.6280.00</t>
  </si>
  <si>
    <t xml:space="preserve">CLARITROMICINA. TABLETA Cada tableta contiene: Claritromicina 500 mg. Envase con 10 tabletas.</t>
  </si>
  <si>
    <t xml:space="preserve">010.000.6281.00</t>
  </si>
  <si>
    <t xml:space="preserve">AMOXICILINA / ÁCIDO CLAVULÁNICO. TABLETA Cada tableta contiene: Amoxicilina trihidratada equivalente a 875 mg de amoxicilina. Clavulanato de potasio equivalente a 125 mg de ácido clavulánico. Envase con 10 tabletas</t>
  </si>
  <si>
    <t xml:space="preserve">040.000.0409.00</t>
  </si>
  <si>
    <t xml:space="preserve">Hidroxizina. Gragea o Tableta Cada Gragea o Tableta contiene: Clorhidrato de hidroxizina 10 mg Envase con 30 Grageas o Tabletas.</t>
  </si>
  <si>
    <t xml:space="preserve">040.000.2096.00</t>
  </si>
  <si>
    <t xml:space="preserve">Tramadol-paracetamol.  Tableta Cada Tableta contiene: Clorhidrato de Tramadol 37.5 mg Paracetamol 325.0 mg Envase con 20 Tabletas.</t>
  </si>
  <si>
    <t xml:space="preserve">040.000.3241.00</t>
  </si>
  <si>
    <t xml:space="preserve">Trifluoperazina. Gragea o Tableta Cada Gragea o Tableta contiene: Clorhidrato de trifluoperazina equivalente a 5 mg de trifluoperazina Envase con 20 Grageas o Tabletas.</t>
  </si>
  <si>
    <t xml:space="preserve">040.000.3241.01</t>
  </si>
  <si>
    <t xml:space="preserve">Trifluoperazina. Gragea o Tableta Cada Gragea o Tableta contiene: Clorhidrato de trifluoperazina equivalente a 5 mg de trifluoperazina Envase con 30 Grageas o Tabletas.</t>
  </si>
  <si>
    <t xml:space="preserve">040.000.3255.00</t>
  </si>
  <si>
    <t xml:space="preserve">Litio. Tableta. Cada tableta contiene: Carbonato de Litio 300 mg. Envase con 50 Tabletas.</t>
  </si>
  <si>
    <t xml:space="preserve">040.000.3262.00</t>
  </si>
  <si>
    <t xml:space="preserve">Risperidona. Solución Oral Cada mililitro contiene: Risperidona 1 mg Envase con 60 ml y gotero dosificador.</t>
  </si>
  <si>
    <t xml:space="preserve">040.000.4486.01</t>
  </si>
  <si>
    <t xml:space="preserve">Anfebutamona o Bupropion. Tableta o gragea de liberación prolongada. Cada tableta o gragea de liberación prolongada contiene: Anfebutamona o Bupropión 150 mg. Envase con 30 tabletas o grageas de liberación prolongada.</t>
  </si>
  <si>
    <t xml:space="preserve">040.000.5351.00</t>
  </si>
  <si>
    <t xml:space="preserve">Metilfenidato. Comprimido Cada Comprimido contiene: Clorhidrato de metilfenidato 10 mg Envase con 30 Comprimidos.</t>
  </si>
  <si>
    <t xml:space="preserve">040.000.6140.01</t>
  </si>
  <si>
    <t xml:space="preserve">Tramadol TABLETA DE LIBERACIÓN PROLONGADA Cada tableta de liberación prolongada contiene: Clorhidrato de Tramadol 150 mg Envase con 30 tabletas de liberación prolongada.</t>
  </si>
  <si>
    <t xml:space="preserve">040.000.6298.00</t>
  </si>
  <si>
    <t xml:space="preserve">ALPRAZOLAM. TABLETA Cada tableta contiene: Alprazolam 0.5 mg Envase con 30 tabletas.</t>
  </si>
  <si>
    <t xml:space="preserve">INSABI MEDICAMENTOS</t>
  </si>
  <si>
    <t xml:space="preserve">No.</t>
  </si>
  <si>
    <t xml:space="preserve">Oficio</t>
  </si>
  <si>
    <t xml:space="preserve">Oficio proveedor</t>
  </si>
  <si>
    <t xml:space="preserve">Artículo</t>
  </si>
  <si>
    <t xml:space="preserve">CLUES</t>
  </si>
  <si>
    <t xml:space="preserve">Especialidad</t>
  </si>
  <si>
    <t xml:space="preserve">Requisición</t>
  </si>
  <si>
    <t xml:space="preserve">Importe de la Requisición</t>
  </si>
  <si>
    <t xml:space="preserve">Suficiencia Presupuestal</t>
  </si>
  <si>
    <t xml:space="preserve">Monto de la Suficiencia Presupuestal</t>
  </si>
  <si>
    <t xml:space="preserve">No.Contrato
HRAEPY</t>
  </si>
  <si>
    <t xml:space="preserve">Proveedores Adjudicados en la Licitación</t>
  </si>
  <si>
    <t xml:space="preserve">CLAVE</t>
  </si>
  <si>
    <t xml:space="preserve">DESCRIPCIÓN</t>
  </si>
  <si>
    <t xml:space="preserve"> (MÍNIMO)</t>
  </si>
  <si>
    <t xml:space="preserve"> (MÁXIMO)</t>
  </si>
  <si>
    <t xml:space="preserve">HOSPITAL REGIONAL DE ALTA ESPECIALIDAD DE LA PENÍNSULA DE YUCATÁN (MÍNIMO) </t>
  </si>
  <si>
    <t xml:space="preserve">HOSPITAL REGIONAL DE ALTA ESPECIALIDAD DE LA PENÍNSULA DE YUCATÁN (MÁXIMO) </t>
  </si>
  <si>
    <t xml:space="preserve">PRECIO UNITARIO </t>
  </si>
  <si>
    <t xml:space="preserve">PRECIO ADJUDICADO SEGUNDA FUENTE</t>
  </si>
  <si>
    <t xml:space="preserve">TOTAL CON MINIMO</t>
  </si>
  <si>
    <t xml:space="preserve">TOTAL CON MAXIMO</t>
  </si>
  <si>
    <t xml:space="preserve">TOTAL CON MINIMO HRAEPY</t>
  </si>
  <si>
    <t xml:space="preserve">TOTAL CON MAXIMO HRAEPY</t>
  </si>
  <si>
    <t xml:space="preserve">DIFERENCIA ADJUDICACION MONTO MINIMO</t>
  </si>
  <si>
    <t xml:space="preserve">DIFERENCIA ADJUDICACION MONTO MAXIMO</t>
  </si>
  <si>
    <t xml:space="preserve">Operador de Compranet </t>
  </si>
  <si>
    <t xml:space="preserve">OFICIO SOLICITUD DE CONTRATO</t>
  </si>
  <si>
    <t xml:space="preserve">FECHA SOLICITUD DE CONTRATO</t>
  </si>
  <si>
    <t xml:space="preserve">FECHA 1A ORDEN DE SURTIMIENTO</t>
  </si>
  <si>
    <t xml:space="preserve">ESTATUS CONTRATO</t>
  </si>
  <si>
    <t xml:space="preserve">OFICIO, RECEPCIÓN DE CONTRATO</t>
  </si>
  <si>
    <t xml:space="preserve">NUEVO NÚMERO DE CONTRATO</t>
  </si>
  <si>
    <t xml:space="preserve">GARANTÍA/FIANZA</t>
  </si>
  <si>
    <t xml:space="preserve">32D</t>
  </si>
  <si>
    <t xml:space="preserve">FECHA CAPTURA</t>
  </si>
  <si>
    <t xml:space="preserve">ENTRADA No. ALMACEN</t>
  </si>
  <si>
    <t xml:space="preserve">ORDEN DE SURTIMIENTO</t>
  </si>
  <si>
    <t xml:space="preserve">FECHA</t>
  </si>
  <si>
    <t xml:space="preserve">MINIMOS</t>
  </si>
  <si>
    <t xml:space="preserve">TOTAL ENTRADAS</t>
  </si>
  <si>
    <t xml:space="preserve">PENDIENTE MINIMO</t>
  </si>
  <si>
    <t xml:space="preserve">IMPORTE</t>
  </si>
  <si>
    <t xml:space="preserve">25, 26 FRACC. III, 40 EN CORRELACIÓN CON 28 FRACC. III, 41 FRACC II Y 47</t>
  </si>
  <si>
    <t xml:space="preserve">MEDICAMENTOS ONCOLÓGICOS Y CARDIOVASCULARES</t>
  </si>
  <si>
    <t xml:space="preserve">CE-012NBS001-E64-2021/001</t>
  </si>
  <si>
    <t xml:space="preserve">MEDIMEX DEL NORTE, S.A. DE C.V.</t>
  </si>
  <si>
    <t xml:space="preserve">010.000.1767.00</t>
  </si>
  <si>
    <t xml:space="preserve">Bleomicina. Solución Inyectable Cada ampolleta o frasco ámpula con liofilizado contiene: Sulfato de bleomicina equivalente a 15 UI de bleomicina. Envase con una ampolleta o un frasco ámpula y diluyente de 5 ml.</t>
  </si>
  <si>
    <t xml:space="preserve">GISSELY</t>
  </si>
  <si>
    <t xml:space="preserve">SRM/196/2021</t>
  </si>
  <si>
    <t xml:space="preserve">010.000.4431.00</t>
  </si>
  <si>
    <t xml:space="preserve">Carboplatino. Solución Inyectable. Cada frasco ámpula con liofilizado contiene: Carboplatino 150 mg Envase con un frasco ámpula.</t>
  </si>
  <si>
    <t xml:space="preserve">010.000.3046.00</t>
  </si>
  <si>
    <t xml:space="preserve">Cisplatino. Solución Inyectable El frasco ámpula con liofilizado o Solución contiene: Cisplatino 10 mg Envase con un frasco ámpula.</t>
  </si>
  <si>
    <t xml:space="preserve">010.000.1775.00</t>
  </si>
  <si>
    <t xml:space="preserve">Citarabina. Solución Inyectable Cada frasco ámpula o frasco ámpula con liofilizado contiene: Citarabina 500 mg Envase con un frasco ámpula o con un frasco ámpula con liofilizado.</t>
  </si>
  <si>
    <t xml:space="preserve">010.000.3003.00</t>
  </si>
  <si>
    <t xml:space="preserve">Dacarbazina. Solución Inyectable Cada frasco ámpula con polvo contiene: Dacarbazina 200 mg Envase con un frasco ámpula</t>
  </si>
  <si>
    <t xml:space="preserve">010.000.4228.00</t>
  </si>
  <si>
    <t xml:space="preserve">Daunorubicina. Solución Inyectable Cada frasco ámpula con liofilizado contiene: Clorhidrato de daunorubicina equivalente a 20 mg de daunorubicina. Envase con un frasco ámpula.</t>
  </si>
  <si>
    <t xml:space="preserve">010.000.1764.00</t>
  </si>
  <si>
    <t xml:space="preserve">Doxorrubicina. Solución Inyectable Cada frasco ámpula con liofilizado contiene: Clorhidrato de doxorrubicina 10 mg Envase con un frasco ámpula.</t>
  </si>
  <si>
    <t xml:space="preserve">010.000.1765.00</t>
  </si>
  <si>
    <t xml:space="preserve">Doxorrubicina. Solución Inyectable Cada frasco ámpula con liofilizado contiene: Clorhidrato de doxorrubicina 50 mg Envase con un frasco ámpula.</t>
  </si>
  <si>
    <t xml:space="preserve">010.000.1774.00</t>
  </si>
  <si>
    <t xml:space="preserve">Epirubicina. Solución Inyectable Cada envase contiene: Clorhidrato de epirubicina 50 mg Envase con un frasco ámpula con liofilizado o envase con un frasco ámpula con 25 ml.</t>
  </si>
  <si>
    <t xml:space="preserve">010.000.4230.00</t>
  </si>
  <si>
    <t xml:space="preserve">Etopósido. Solución Inyectable Cada ampolleta o frasco ámpula contiene: Etopósido 100 mg. Envase con 10 Ampolletas o frascos ámpula de 5 ml.</t>
  </si>
  <si>
    <t xml:space="preserve">010.000.3012.00</t>
  </si>
  <si>
    <t xml:space="preserve">Fluorouracilo. Solución Inyectable. Cada ampolleta o frasco ámpula contiene: Fluorouracilo 250 mg. Envase con 10  Ampolletas o frascos ámpula con 10 ml</t>
  </si>
  <si>
    <t xml:space="preserve">010.000.1760.00</t>
  </si>
  <si>
    <t xml:space="preserve">Metotrexato. Solución Inyectable Cada frasco ámpula con liofilizado contiene: Metotrexato sódico equivalente a 50 mg de metotrexato Envase con un frasco ámpula</t>
  </si>
  <si>
    <t xml:space="preserve">010.000.2194.00</t>
  </si>
  <si>
    <t xml:space="preserve">Metotrexato. Solución Inyectable.Cada frasco ámpula o frasco ámpula con liofilizado contiene: Metotrexato sódico equivalente a 500 mg de metotrexato Envase con un frasco ámpula.</t>
  </si>
  <si>
    <t xml:space="preserve">010.000.5458.00</t>
  </si>
  <si>
    <t xml:space="preserve">Oxaliplatino. Solución Inyectable Cada frasco ámpula contiene: oxaliplatino 50 mg Envase con un frasco ámpula con liofilizado o envase con un frasco ámpula con 10 ml.</t>
  </si>
  <si>
    <t xml:space="preserve">010.000.1770.00</t>
  </si>
  <si>
    <t xml:space="preserve">Vinblastina. Solución Inyectable. Cada frasco ámpula con liofilizado contiene: Sulfato de vinblastina 10 mg Envase con un frasco ámpula y ampolleta con 10 ml de diluyente.</t>
  </si>
  <si>
    <t xml:space="preserve">010.000.1768.00</t>
  </si>
  <si>
    <t xml:space="preserve">Vincristina. Solución Inyectable. Cada frasco ámpula o frasco ámpula con liofilizado contiene: Sulfato de Vincristina 1 mg. Envase con frasco ámpula y una ampolleta con 10 ml de diluyente.</t>
  </si>
  <si>
    <t xml:space="preserve">CE-012NBS001-E64-2021/002</t>
  </si>
  <si>
    <t xml:space="preserve">GLENMARK PHARMACEUTICALS MÉXICO, S.A. DE C.V.</t>
  </si>
  <si>
    <t xml:space="preserve">010.000.5435.00</t>
  </si>
  <si>
    <t xml:space="preserve">Paclitaxel. Solución Inyectable Cada frasco ámpula contiene: Paclitaxel 300 mg Envase con un frasco ámpula con 50 ml con equipo para venoclisis libre de polivinilcloruro (PVC) y filtro con membrana no mayor de 0.22 µm.</t>
  </si>
  <si>
    <t xml:space="preserve">FORMALIZADO</t>
  </si>
  <si>
    <t xml:space="preserve">SI</t>
  </si>
  <si>
    <t xml:space="preserve">MEDICAMENTOS ONCOLÓGICOS</t>
  </si>
  <si>
    <t xml:space="preserve">CE-012NBS001-E73-2021/001</t>
  </si>
  <si>
    <t xml:space="preserve">NOVAG INFANCIA, S.A. DE C.V.</t>
  </si>
  <si>
    <t xml:space="preserve">010.000.1752.00</t>
  </si>
  <si>
    <t xml:space="preserve">Ciclofosfamida. Solución Inyectable Cada frasco ámpula con liofilizado contiene: Ciclofosfamida monohidratada equivalente a 200 mg de ciclofosfamida. Envase con 5 frascos ámpula. </t>
  </si>
  <si>
    <t xml:space="preserve">SRM/224/2021</t>
  </si>
  <si>
    <t xml:space="preserve">MED-ONC-E-73-001</t>
  </si>
  <si>
    <t xml:space="preserve">26 FRACC.III, 28 FRACC. II, 40, 41 FRACC.II Y 47</t>
  </si>
  <si>
    <t xml:space="preserve">YNSSA013423</t>
  </si>
  <si>
    <t xml:space="preserve">ADQUISICIÓN CONSOLIDADA DE MEDICAMENTOS Y BIENES TERAPEÚTICOS (BCT PATENTE U OFERENTE ÚNICO)</t>
  </si>
  <si>
    <t xml:space="preserve">DO-SAH-017-2021</t>
  </si>
  <si>
    <t xml:space="preserve">DAF/232/2021</t>
  </si>
  <si>
    <t xml:space="preserve">CE-012NBS001-E87-2021/001</t>
  </si>
  <si>
    <t xml:space="preserve">ABBOTT LABORATORIES DE MÉXICO S.A. DE C.V.</t>
  </si>
  <si>
    <t xml:space="preserve">VALPROATO SEMISÓDICO, CÁPSULA CADA CÁPSULA CONTIENE: VALPROATO SEMISÓDICO EQUIVALENTE A 125 MG DE ÁCIDO VALPRIOCO ENVASE CON 60 CÁPSULAS</t>
  </si>
  <si>
    <t xml:space="preserve">MARINA</t>
  </si>
  <si>
    <t xml:space="preserve">SRM/264/2021</t>
  </si>
  <si>
    <t xml:space="preserve">YNSSA013423FARMA</t>
  </si>
  <si>
    <t xml:space="preserve">CE-012NBS001-E87-2021/005</t>
  </si>
  <si>
    <t xml:space="preserve">CHIESI MÉXICO, S.A. DE C.V.</t>
  </si>
  <si>
    <t xml:space="preserve">BECLOMETASONA/FORMOTEROL, AEROSOL PARA INHALACIÓN BUCAL. CADA GRAMO CONTIENE: DIPROPIONATO DE BECLOMETASONA 1.724 MG FUMARATO DE FORMOTEROL DIHIDRATADO 0.103 MG ENVASE CON DISPOSITIVO INHALADOR CON 120 DOSIS (100 µG DE BECLOMETASONA Y 6 µg DE FORMOTEROL/DOSIS)</t>
  </si>
  <si>
    <t xml:space="preserve">CE-012NBS001-E87-2021/010</t>
  </si>
  <si>
    <t xml:space="preserve">MERCK SHARP &amp;DOHME, COMERCIALIZADORA, S. DE R.L. DE C.V.</t>
  </si>
  <si>
    <t xml:space="preserve">FOSAPREPITANT. SOLUCIÓN INYECTABLE, CADA FRASCO ÁMPULA CON LIOFILIZADO CONTIENE: FOSAPREPITANT DE DIMEGLUMINA EQUIVALENTE A 150 MG DE FOSAPREPITANT. ENVASE CON UN FRASCO ÁMPULA</t>
  </si>
  <si>
    <t xml:space="preserve">CE-012NBS001-E97-2021/011</t>
  </si>
  <si>
    <t xml:space="preserve">MERCK, S.A. DE C.V.</t>
  </si>
  <si>
    <t xml:space="preserve">CETUXIMAB, SOLUCIÓN INYECTABLE. CADA FRASCO ÁMPULA CONTIENE: CETUXIMAB 100 MG ENVASE CON FRASCO ÁMPULA CON 20 ML (5 MG/ML)</t>
  </si>
  <si>
    <t xml:space="preserve">BIE-TER-011-001</t>
  </si>
  <si>
    <t xml:space="preserve">26 FRACC.III, 28 FRACC. I, 40, 41 FRACC.II Y 47</t>
  </si>
  <si>
    <t xml:space="preserve">ADQUISICIÓN CONSOLIDADA DE MEDICAMENTOS Y BIENES TERAPEÚTICOS (N PATENTE U OFERENTE ÚNICO)</t>
  </si>
  <si>
    <t xml:space="preserve">CE-012NBS001-E92-2021/002</t>
  </si>
  <si>
    <t xml:space="preserve">BRULUAGSA, S.A. DE C.V.</t>
  </si>
  <si>
    <t xml:space="preserve">ROSARIO</t>
  </si>
  <si>
    <t xml:space="preserve">SRM/273/2021</t>
  </si>
  <si>
    <t xml:space="preserve">CE-012NBS001-E92-2021/007</t>
  </si>
  <si>
    <t xml:space="preserve">DARIER, S.A. DE C.V.</t>
  </si>
  <si>
    <t xml:space="preserve">CE-012NBS001-E88-2021/001</t>
  </si>
  <si>
    <t xml:space="preserve">CRUZ</t>
  </si>
  <si>
    <t xml:space="preserve">ADQUISICIÓN CONSOLIDADA DE MEDICAMENTOS Y BIENES TERAPEÚTICOS (N GENÉRICO OFERENTE ÚNICO)</t>
  </si>
  <si>
    <t xml:space="preserve">CE-012NBS001-E89-2021/002</t>
  </si>
  <si>
    <t xml:space="preserve">CE-012NBS001-E89-2021/016</t>
  </si>
  <si>
    <t xml:space="preserve">ULTRA LABORATORIOS, S.A. DE C.V.</t>
  </si>
  <si>
    <t xml:space="preserve">ADQUISICIÓN CONSOLIDADA DE MEDICAMENTOS Y BIENES TERAPEÚTICOS (N GENÉRICO OFERENTE ÚNICO PARCIAL)</t>
  </si>
  <si>
    <t xml:space="preserve">CE-012NBS001-E96-2021/001</t>
  </si>
  <si>
    <t xml:space="preserve">CORPORACIÓN SAIXA, S.A. DE C.V.</t>
  </si>
  <si>
    <t xml:space="preserve">ITRACONAZOL CÁPSULA CADA CÁPSULA CONTIENE: ITRACONAZOL 100MG  ENVASE CON 15 CÁPSULAS</t>
  </si>
  <si>
    <t xml:space="preserve">26 FRACC III, 28 FRACC II,40, 41 FRACC II Y 47</t>
  </si>
  <si>
    <t xml:space="preserve">CE-012NBS001-E87-2021/002</t>
  </si>
  <si>
    <t xml:space="preserve">ASPEN MÉXICO, S. DE R.L. DE C.V.</t>
  </si>
  <si>
    <t xml:space="preserve">FLUDROCORTISONA, COMPRIMIDO CADA COMPRIMIDO CONTIENE: ACETATO DE FLODROCORTISONA 0.1MG ENVASE CON 100 COMPRIMIDOS</t>
  </si>
  <si>
    <t xml:space="preserve">CE-012NBS001-E87-2021/006</t>
  </si>
  <si>
    <t xml:space="preserve">ELI LILLY Y COMPAÑÍA DE MÉXICO, S.A. DE C.V.</t>
  </si>
  <si>
    <t xml:space="preserve">INSULINA LISPRO PROTAMINA SUSPENSIÓN INYECTABLE CADA ML CONTIENE: INSULINA LISPRO(ORIGEN ADN RECOMBINANTE) 25UI INSULINA LISPRO PROTAMINA(ORIGEN ADN RECOMBINANTE) 75UI ENVASE CON DOS CARTUCHOS 3ML</t>
  </si>
  <si>
    <t xml:space="preserve">LEMERY, S.A. DE C.V.</t>
  </si>
  <si>
    <t xml:space="preserve">CULTIVO BCG, SUSPENCIÓN CADA FRASCO CON LIOFILIZADO CONTIENE: MYCOBACTERIUM BOVIS (BCG) CEPA DANESA 1331 30 MG ENVASE CON 4 FRASCOS ÁMPULA</t>
  </si>
  <si>
    <t xml:space="preserve">ABASTO Y SUMINISTRO EN FÁRMACOS GADEC, S.A. DE C.V.</t>
  </si>
  <si>
    <t xml:space="preserve">010.000.285200</t>
  </si>
  <si>
    <t xml:space="preserve">FENILEFRINA SOLUCIÓN  NASAL CADA ML CONTIENE: CLOROHIDRATO DE FENILEFRINA 2.5MG ENVASE CON GOTERO INTEGRAL CON 15ML</t>
  </si>
  <si>
    <t xml:space="preserve">26 FRACC III, 28 FRACC I,40, 41 FRACC II Y 47</t>
  </si>
  <si>
    <t xml:space="preserve">CE-012NBS001-E92-2021/004</t>
  </si>
  <si>
    <t xml:space="preserve">BUFFINGTON'S DE MÉXICO S.A. DE C.V.</t>
  </si>
  <si>
    <t xml:space="preserve">MESALAZINA, GRAGEA CON CAPA  ENTÉRICA O TABLETA  DE LIBERACIÓN  PROLONGADA CADA GRAGEA CON CAPA ETÉRICA O TABLETA  DE LIBERACIÓN PROLONGADA  CONTIENE MESALAZINA500MG ENVASE CON 30 GRAGEAS.</t>
  </si>
  <si>
    <t xml:space="preserve">CE-012NBS001-E92-2021/006</t>
  </si>
  <si>
    <t xml:space="preserve">TRIFLUOPERAZINA  GRAGEA O TABLETA CADA GRAGEA O TABLETA CONTIENE CLOROHIDRATO DETRIFLUOPERAZINA EQUIVALENTE A 5MG DE ENVASE CON  30 GRAGEAS O TABLETAS</t>
  </si>
  <si>
    <t xml:space="preserve">CE-012NBS001-E92-2021/008</t>
  </si>
  <si>
    <t xml:space="preserve">GELPHARMA, S.A. DE C.V.</t>
  </si>
  <si>
    <t xml:space="preserve">TRETINOINA CÁPSULA CADA CÁPSULA CONTIENE TRETINOINA 10 MG ENVASE CON 100 CÁPSULAS</t>
  </si>
  <si>
    <t xml:space="preserve">26, FRACC. III, 28, FRACC.II, 40, 41, FRACC.II Y 47.</t>
  </si>
  <si>
    <t xml:space="preserve">ADQUISICIÓN CONSOLIDADA DE MEDICAMENTOS Y BIENES TERAPEÚTICOS (BCT GENÉRICO OFERENTE ÚNICO)</t>
  </si>
  <si>
    <t xml:space="preserve">CE-012NBS001-E99-2021/001</t>
  </si>
  <si>
    <t xml:space="preserve">CELGENE LOSGISTICS SARL</t>
  </si>
  <si>
    <t xml:space="preserve">AZACITIDINA, SUSPENSIÓN INYECTABLE CADA FRASCO, ÁMPULA CON LIOFILIZADO CONTIENE:AZACITIDINA 100MG, ENVASE CON UN FRASCO ÁMPULA CON LIOFILIZADO</t>
  </si>
  <si>
    <t xml:space="preserve">CE-012NBS001-E99-2021/002</t>
  </si>
  <si>
    <t xml:space="preserve">MERZ PHARMA, S.A. DE C.V.</t>
  </si>
  <si>
    <t xml:space="preserve">TOXINA BUTOLÍNICA TIPO A SOLUCIÓN INYECTABLE CADA FRASCO ÁMPULA CON POLVO CONTIENE: TOXINA BUTOLÍNICA TIPO A 100U ENVASE CON UN FRASCO ÁMPULA</t>
  </si>
  <si>
    <t xml:space="preserve">SRM/274/2021</t>
  </si>
  <si>
    <t xml:space="preserve">26, FRACC. III, 28, FRACC.I, 40, 41, FRACC.II Y 47.</t>
  </si>
  <si>
    <t xml:space="preserve">ADQUISICIÓN CONSOLIDADA DE MEDICAMENTOS Y BIENES TERAPEÚTICOS (N PATENTE U OFERENTE ÚNICO-PARCIAL)</t>
  </si>
  <si>
    <t xml:space="preserve">CE-012NBS001-E93-2021/001</t>
  </si>
  <si>
    <t xml:space="preserve">PROTEIN, S.A. DE C.V.</t>
  </si>
  <si>
    <t xml:space="preserve">MA. JESÚS</t>
  </si>
  <si>
    <t xml:space="preserve">SRM/253/2021</t>
  </si>
  <si>
    <t xml:space="preserve">CE-012NBS001-E89-2021/009</t>
  </si>
  <si>
    <t xml:space="preserve">LABORATORIO RAAM DE SAHUAYO, S.A. DE C.V.</t>
  </si>
  <si>
    <t xml:space="preserve">CE-012NBS001-E89-2021/012</t>
  </si>
  <si>
    <t xml:space="preserve">PRODUCTOS FARMACEÚTICOS COLLINS, S.A. DE C.V.</t>
  </si>
  <si>
    <t xml:space="preserve">26, FRACC. III, 28, FRACC.III, 40, 41, FRACC.II Y 47.</t>
  </si>
  <si>
    <t xml:space="preserve">ADQUISICIÓN CONSOLIDADA DE MEDICAMENTOS Y BIENES TERAPEÚTICOS (IA PATENTE U OFERENTE ÚNICO)</t>
  </si>
  <si>
    <t xml:space="preserve">CE-012NBS001-E90-2021/001</t>
  </si>
  <si>
    <t xml:space="preserve">AUROVIDA FARMACEÚTICA, S.A. DE C.V.</t>
  </si>
  <si>
    <t xml:space="preserve">CE-012NBS001-E92-2021/013</t>
  </si>
  <si>
    <t xml:space="preserve">TOTAL FARMA S.A. DE C.V.</t>
  </si>
  <si>
    <t xml:space="preserve">HIPROMELOSA SOLUCIÓN OFTÁLMICA  AL 2% CADA ML CONTIENE:HIPROMELOSA 20MG ENVASE CON GOTERO INTEGRAL CON 15 ML</t>
  </si>
  <si>
    <t xml:space="preserve">TETRACAINA SOLUCIÓN OFTÁLMICA  CADA ML CONTIENE: CLOROHIDRATO DE TETRACAINA 5.0MG ENVASE CON GOTERO INTEGRAL CON 10ML</t>
  </si>
  <si>
    <t xml:space="preserve">CE-012NBS001-E89-2021/015</t>
  </si>
  <si>
    <t xml:space="preserve">CROMOGLICATO DE SODIO , SOLUCIÓN OFTÁLMICA CADA ML CONTIENECROMOGLICATO DE SODIO 40MG ENVASE CON GOTERO INTEGRAL CON5ML</t>
  </si>
  <si>
    <t xml:space="preserve">HIPROMELOSA SOLUCIÓN OFTÁLMICA  AL .5% CADA ML CONTIENE:HIPROMELOSA 5MG ENVASE CON GOTERO INTEGRAL CON 15 ML</t>
  </si>
  <si>
    <t xml:space="preserve">CLORANFENICOL SOLUCIÓN OFTALMICA, CADA  ML CONTIENE CLORANFENICOL LEVOGIRO 5MG ENVASE CON GOTERO INTEGRAL 15ML</t>
  </si>
  <si>
    <t xml:space="preserve">PREDNISOLONA SOLUCIÓN OFTÁLMICA, CADA ML CONTIENE: FOSFATO SODICO DE PREDNISOLONA, ENVASE CON GOTERO INTEGRAL 15ML</t>
  </si>
  <si>
    <t xml:space="preserve">LATANOPROST SOLUCIÓN OFTÁLMICA CADA ML CONTIENE: LATANOPROST 50 ENVASE CON UN GOTERO DE 3.0ML</t>
  </si>
  <si>
    <t xml:space="preserve">CE-012NBS001-E89-2021/017</t>
  </si>
  <si>
    <t xml:space="preserve">VANTAGE SERVICIOS INTEGRALES DE SALUD, S.A. DE C.V.</t>
  </si>
  <si>
    <t xml:space="preserve">ALPRAZOLAM TABLETA , CADA TABLETA CONTIENE: APRAZOLAM .5MG ENVASE CON 30 TABLETAS </t>
  </si>
  <si>
    <t xml:space="preserve">ADQUISICIÓN CONSOLIDADA DE MEDICAMENTOS Y BIENES TERAPEÚTICOS (IA GENÉRICO OFERENTE ÚNICO-PARCIAL)</t>
  </si>
  <si>
    <t xml:space="preserve">CE-012NBS001-E86-2021/001</t>
  </si>
  <si>
    <t xml:space="preserve">MOKSHA8 FARMACÉUTICA S. DE R.L. DE C.V.</t>
  </si>
  <si>
    <t xml:space="preserve">CARVEDILOL TABLETA CADA TABLETA CONTIENE: CARVEDILOL 6.250MG ENVASE CON 14 TABLETAS </t>
  </si>
  <si>
    <t xml:space="preserve">JAVIER</t>
  </si>
  <si>
    <t xml:space="preserve">SRM/254/2021</t>
  </si>
  <si>
    <t xml:space="preserve">ADQUISICIÓN CONSOLIDADA DE MEDICAMENTOS Y BIENES TERAPEÚTICOS (IA GENÉRICO OFERENTE ÚNICO)</t>
  </si>
  <si>
    <t xml:space="preserve">CE-012NBS001-E95-2021/002</t>
  </si>
  <si>
    <t xml:space="preserve">VORICONAZOL TABLETA  CADA TABLETA CONTIENE: VORINCONAZOL 200MG ENVASE CON 14 TABLETAS </t>
  </si>
  <si>
    <t xml:space="preserve">SRM/255/2021</t>
  </si>
  <si>
    <t xml:space="preserve">ADQUISICIÓN CONSOLIDADA DE MEDICAMENTOS Y BIENES TERAPEÚTICOS (IA GENÉRICO)</t>
  </si>
  <si>
    <t xml:space="preserve">CE-012NBS001-E100-2021/003</t>
  </si>
  <si>
    <t xml:space="preserve">FLUOROURACILO CREMA O UNGÜENTO CADA GRAMO CONTIENE: 5-FLUOROURACILO 50MG ENVASE CON 20G</t>
  </si>
  <si>
    <t xml:space="preserve">CE-012NBS001-E92-2021/010</t>
  </si>
  <si>
    <t xml:space="preserve">MEDILIVER, S.A. DE C.V.</t>
  </si>
  <si>
    <t xml:space="preserve">CE-012NBS001-E88-2021/004</t>
  </si>
  <si>
    <t xml:space="preserve">SANOFI AVENTIS DE MÉXICO, S.A. DE C.V.</t>
  </si>
  <si>
    <t xml:space="preserve">CE-012NBS001-E99-2021/003</t>
  </si>
  <si>
    <t xml:space="preserve">MUNDIPHARMA DE MÉXICO, S. DE R.L. DE C.V.</t>
  </si>
  <si>
    <t xml:space="preserve">CE-012NBS001-E89-2021/004</t>
  </si>
  <si>
    <t xml:space="preserve">BIORESEARCH DE MÉXICO, S.A. DE C.V.</t>
  </si>
  <si>
    <t xml:space="preserve">CE-012NBS001-E89-2021/010</t>
  </si>
  <si>
    <t xml:space="preserve">010.000.4572.00</t>
  </si>
  <si>
    <t xml:space="preserve">ADQUISICIÓN CONSOLIDADA DE MEDICAMENTOS Y BIENES TERAPEÚTICOS (N GENÉRICO)</t>
  </si>
  <si>
    <t xml:space="preserve">CE-012NBS001-E91-2021/002</t>
  </si>
  <si>
    <t xml:space="preserve">SRM/276/2021</t>
  </si>
  <si>
    <t xml:space="preserve">CE-012NBS001-E91-2021/004</t>
  </si>
  <si>
    <t xml:space="preserve">SRM/277/2021</t>
  </si>
  <si>
    <t xml:space="preserve">CE-012NBS001-E91-2021/005</t>
  </si>
  <si>
    <t xml:space="preserve">CE-012NBS001-E91-2021/007</t>
  </si>
  <si>
    <t xml:space="preserve">CE-012NBS001-E91-2021/008</t>
  </si>
  <si>
    <t xml:space="preserve">CE-012NBS001-E91-2021/010</t>
  </si>
  <si>
    <t xml:space="preserve">IMPORTADORA Y MANUFACTURERA BRULUART, S.A.</t>
  </si>
  <si>
    <t xml:space="preserve">CE-012NBS001-E91-2021/012</t>
  </si>
  <si>
    <t xml:space="preserve">010.000.5485.00</t>
  </si>
  <si>
    <t xml:space="preserve">Olanzapina. Tableta Cada Tableta contiene: olanzapina 5 mg Envase con 14 Tabletas.</t>
  </si>
  <si>
    <t xml:space="preserve">CE-012NBS001-E91-2021/016</t>
  </si>
  <si>
    <t xml:space="preserve">NEOLPHARMA, S.A. DE C.V.</t>
  </si>
  <si>
    <t xml:space="preserve">CE-012NBS001-E91-2021/018</t>
  </si>
  <si>
    <t xml:space="preserve">CE-012NBS001-E91-2021/019</t>
  </si>
  <si>
    <t xml:space="preserve">PRODUCTOS FARMACEÚTICOS, S.A. DE C.V.</t>
  </si>
  <si>
    <t xml:space="preserve">ADQUISICIÓN CONSOLIDADA DE MEDICAMENTOS Y BIENES TERAPEÚTICOS (BCT GENÉRICO)</t>
  </si>
  <si>
    <t xml:space="preserve">CE-012NBS001-E94-2021/001</t>
  </si>
  <si>
    <t xml:space="preserve">ALLERGAN, S.A. DE C.V.</t>
  </si>
  <si>
    <t xml:space="preserve">CE-012NBS001-E94-2021/002</t>
  </si>
  <si>
    <t xml:space="preserve">CE-012NBS001-E100-2021/001</t>
  </si>
  <si>
    <t xml:space="preserve">CARITAS PHARMA, S.A. DE C.V.</t>
  </si>
  <si>
    <t xml:space="preserve">SRM/272/2021</t>
  </si>
  <si>
    <t xml:space="preserve">ADQUISICIÓN CONSOLIDADA DE MEDICAMENTOS Y BIENES TERAPEÚTICOS (BCT GENÉRICO OFERENTE ÚNICO PARCIAL)</t>
  </si>
  <si>
    <t xml:space="preserve">CE-012NBS001-E97-2021/001</t>
  </si>
  <si>
    <t xml:space="preserve">SRM/265/2021</t>
  </si>
  <si>
    <t xml:space="preserve">CE-012NBS001-E91-2021/006</t>
  </si>
  <si>
    <t xml:space="preserve">COMPAÑÍA INTERNACIONAL MÉDICA, S.A. DE C.V.</t>
  </si>
  <si>
    <t xml:space="preserve">SRM/271/2021</t>
  </si>
  <si>
    <t xml:space="preserve">CE-012NBS001-E91-2021/001</t>
  </si>
  <si>
    <t xml:space="preserve">DISTRIBUIDORA DISUR, S.A. DE C.V.</t>
  </si>
  <si>
    <t xml:space="preserve">SRM/250/2021</t>
  </si>
  <si>
    <t xml:space="preserve">CE-012NBS001-E91-2021/013</t>
  </si>
  <si>
    <t xml:space="preserve">LABORATORIOS ALPHARMA, S.A. DE C.V.</t>
  </si>
  <si>
    <t xml:space="preserve">CE-012NBS001-E91-2021/024</t>
  </si>
  <si>
    <t xml:space="preserve">CE-012NBS001-E92-2021/005</t>
  </si>
  <si>
    <t xml:space="preserve">CE-012NBS001-E92-2021/001</t>
  </si>
  <si>
    <t xml:space="preserve">SRM/252/2021</t>
  </si>
  <si>
    <t xml:space="preserve">CE-012NBS001-E89-2021/001</t>
  </si>
  <si>
    <t xml:space="preserve">SRM/251/2021</t>
  </si>
  <si>
    <t xml:space="preserve">040.000.3662.00</t>
  </si>
  <si>
    <t xml:space="preserve">CE-012NBS001-E96-2021/002</t>
  </si>
  <si>
    <t xml:space="preserve">CE-012NBS001-E91-2021/011</t>
  </si>
  <si>
    <t xml:space="preserve">INDUSTRIAS SUANCA, S.A. DE C.V.</t>
  </si>
  <si>
    <t xml:space="preserve">CE-012NBS001-E91-2021/015</t>
  </si>
  <si>
    <t xml:space="preserve">CE-012NBS001-E91-2021/021</t>
  </si>
  <si>
    <t xml:space="preserve">QUIMICA Y FARMACIA, S.A. DE C.V.</t>
  </si>
  <si>
    <t xml:space="preserve">BIE-TER-001</t>
  </si>
  <si>
    <t xml:space="preserve">CE-012NBS001-E91-2021/022</t>
  </si>
  <si>
    <t xml:space="preserve">SERRAL, S.A. DE C.V.</t>
  </si>
  <si>
    <t xml:space="preserve">CE-012NBS001-E91-2021/023</t>
  </si>
  <si>
    <t xml:space="preserve">SOLARA, S.A. DE C.V.</t>
  </si>
  <si>
    <t xml:space="preserve">CE-012NBS001-E91-2021/025</t>
  </si>
  <si>
    <t xml:space="preserve">CE-012NBS001-E87-2021/007</t>
  </si>
  <si>
    <t xml:space="preserve">FERRING, S.A. DE C.V. </t>
  </si>
  <si>
    <t xml:space="preserve">CE-012NBS001-E89-2021/008</t>
  </si>
  <si>
    <t xml:space="preserve">LABORATORIO MÉDICO QUÍMICO BIOLÓGICO, S.A. DE C.V.</t>
  </si>
  <si>
    <t xml:space="preserve">CE-012NBS001-E89-2021/014</t>
  </si>
  <si>
    <t xml:space="preserve">CE-012NBS001-E89-2021/013</t>
  </si>
  <si>
    <t xml:space="preserve">PROQUIGAMA, S.A. DE C.V.</t>
  </si>
  <si>
    <t xml:space="preserve">CE-012NBS001-E91-2021/017</t>
  </si>
  <si>
    <t xml:space="preserve">CE-012NBS001-E91-2021/020</t>
  </si>
  <si>
    <t xml:space="preserve">26, FRACC. III, 28, FRACC.I, 39, 40, 41, FRACC.II Y 47.</t>
  </si>
  <si>
    <t xml:space="preserve">ADQUISICIÓN CONSOLIDADA DE MEDICAMENTOS Y BIENES TERAPEÚTICOS (N ABASTECIMIENTO SIMULTÁNEO)</t>
  </si>
  <si>
    <t xml:space="preserve">CE-012NBS001-E98-2021/001</t>
  </si>
  <si>
    <t xml:space="preserve">CE-012NBS001-E98-2021/002</t>
  </si>
  <si>
    <t xml:space="preserve">FRESENIUS KABI MÉXICO, S.A. DE C.V.</t>
  </si>
  <si>
    <t xml:space="preserve">CE-012NBS001-E98-2021/003</t>
  </si>
  <si>
    <t xml:space="preserve">LANDSTEINER PHARMA, S.A. DE C.V.</t>
  </si>
  <si>
    <t xml:space="preserve">26, FRACC. III, 28, FRACC.II, 39, 40, 41, FRACC.II Y 47</t>
  </si>
  <si>
    <t xml:space="preserve">ADQUISICIÓN CONSOLIDADA DE MEDICAMENTOS Y BIENES TERAPEÚTICOS (BCT ABASTECIMIENTO SIMULTÁNEO)</t>
  </si>
  <si>
    <t xml:space="preserve">CE-012NBS001-E102-2021/002</t>
  </si>
  <si>
    <t xml:space="preserve">CE-012NBS001-E102-2021/003</t>
  </si>
  <si>
    <t xml:space="preserve">26, FRACC. III, 28, FRACC.I, 39, 40, 41, FRACC.II Y 47</t>
  </si>
  <si>
    <t xml:space="preserve">CE-012NBS001-E103-2021/003</t>
  </si>
  <si>
    <t xml:space="preserve">CE-012NBS001-E103-2021/004</t>
  </si>
  <si>
    <t xml:space="preserve">CE-012NBS001-E103-2021/005</t>
  </si>
  <si>
    <t xml:space="preserve">CE-012NBS001-E103-2021/006</t>
  </si>
  <si>
    <t xml:space="preserve">GAMS SOLUTIONS, S.A. DE C.V.</t>
  </si>
  <si>
    <t xml:space="preserve">CE-012NBS001-E103-2021/007</t>
  </si>
  <si>
    <t xml:space="preserve">CE-012NBS001-E103-2021/008</t>
  </si>
  <si>
    <t xml:space="preserve">CE-012NBS001-E103-2021/009</t>
  </si>
  <si>
    <t xml:space="preserve">CE-012NBS001-E103-2021/010</t>
  </si>
  <si>
    <t xml:space="preserve">BIE-TER-FARMACIA-001-001</t>
  </si>
  <si>
    <t xml:space="preserve">CE-012NBS001-E103-2021/013</t>
  </si>
  <si>
    <t xml:space="preserve">CE-012NBS001-E103-2021/014</t>
  </si>
  <si>
    <t xml:space="preserve">26, FRACC. III, 28, FRACC.III, 39, 40, 41, FRACC.II Y 47</t>
  </si>
  <si>
    <t xml:space="preserve">ADQUISICIÓN CONSOLIDADA DE MEDICAMENTOS Y BIENES TERAPEÚTICOS (IA ABASTECIMIENTO SIMULTÁNEO)</t>
  </si>
  <si>
    <t xml:space="preserve">CE-012NBS001-E104-2021/001</t>
  </si>
  <si>
    <t xml:space="preserve">CE-012NBS001-E104-2021/003</t>
  </si>
  <si>
    <t xml:space="preserve">CE-012NBS001-E104-2021/004</t>
  </si>
  <si>
    <t xml:space="preserve">CE-012NBS001-E103-2021/019</t>
  </si>
  <si>
    <t xml:space="preserve">CE-012NBS001-E103-2021/016</t>
  </si>
  <si>
    <t xml:space="preserve">CE-012NBS001-E103-2021/017</t>
  </si>
  <si>
    <t xml:space="preserve">GAMBARS DISTRIBUIDORA, S.A DE C.V.</t>
  </si>
  <si>
    <t xml:space="preserve">CE-012NBS001-E103-2021/018</t>
  </si>
  <si>
    <t xml:space="preserve">ADQUISICIÓN CONSOLIDADA DE MEDICAMENTOS Y BIENES TERAPEÚTICOS (FASE 2)</t>
  </si>
  <si>
    <t xml:space="preserve">DO-SAH-018-2021</t>
  </si>
  <si>
    <t xml:space="preserve">DAF/248/2021</t>
  </si>
  <si>
    <t xml:space="preserve">CE-012NBS001-E109-2021/001</t>
  </si>
  <si>
    <t xml:space="preserve">010.000.2040.00</t>
  </si>
  <si>
    <t xml:space="preserve">SRM/312/2021</t>
  </si>
  <si>
    <t xml:space="preserve">SOLICITADO</t>
  </si>
  <si>
    <t xml:space="preserve">010.000.4335.01</t>
  </si>
  <si>
    <t xml:space="preserve">CE-012NBS001-E109-2021/002</t>
  </si>
  <si>
    <t xml:space="preserve">EVOLUTION PROCES, SA DE CV</t>
  </si>
  <si>
    <t xml:space="preserve">010.000.2617.00</t>
  </si>
  <si>
    <t xml:space="preserve">SRM/340/2021</t>
  </si>
  <si>
    <t xml:space="preserve">CE-012NBS001-E109-2021/004</t>
  </si>
  <si>
    <t xml:space="preserve">010.000.0439.00</t>
  </si>
  <si>
    <t xml:space="preserve">010.000.1956.01</t>
  </si>
  <si>
    <t xml:space="preserve">CE-012NBS001-E109-2021/005</t>
  </si>
  <si>
    <t xml:space="preserve">RALCA, SA DE CV</t>
  </si>
  <si>
    <t xml:space="preserve">010.000.4139.00</t>
  </si>
  <si>
    <t xml:space="preserve">SRM/329/2021</t>
  </si>
  <si>
    <t xml:space="preserve">CE-012NBS001-E109-2021/006</t>
  </si>
  <si>
    <t xml:space="preserve">010.000.1224.00</t>
  </si>
  <si>
    <t xml:space="preserve">010.000.2111.01</t>
  </si>
  <si>
    <t xml:space="preserve">CE-012NBS001-E110-2021/001</t>
  </si>
  <si>
    <t xml:space="preserve">BIO PRODUCTS LABORATORY MEXICO, S DE RL DE CV</t>
  </si>
  <si>
    <t xml:space="preserve">010.000.4552.00</t>
  </si>
  <si>
    <t xml:space="preserve">POR SOLICITAR</t>
  </si>
  <si>
    <t xml:space="preserve">CE-012NBS001-E110-2021/002</t>
  </si>
  <si>
    <t xml:space="preserve">GLAXOSMITHKLINE MEXICO, SA DE CV</t>
  </si>
  <si>
    <t xml:space="preserve">010.000.5319.00</t>
  </si>
  <si>
    <t xml:space="preserve">010.000.5319.01</t>
  </si>
  <si>
    <t xml:space="preserve">CE-012NBS001-E110-2021/003</t>
  </si>
  <si>
    <t xml:space="preserve">GLOBAL BUSINESS GROUP, SA DE CV</t>
  </si>
  <si>
    <t xml:space="preserve">010.000.4131.00</t>
  </si>
  <si>
    <t xml:space="preserve">CE-012NBS001-E110-2021/004</t>
  </si>
  <si>
    <t xml:space="preserve">MERCK SHARP &amp; DOHME, COMERCIALIZADORA, S. DE R.L. DE C.V.</t>
  </si>
  <si>
    <t xml:space="preserve">010.000.4152.01</t>
  </si>
  <si>
    <t xml:space="preserve">CE-012NBS001-E109-2021/007</t>
  </si>
  <si>
    <t xml:space="preserve">010.000.4409.00</t>
  </si>
  <si>
    <t xml:space="preserve">CE-012NBS001-E109-2021/008</t>
  </si>
  <si>
    <t xml:space="preserve">010.000.6099.00</t>
  </si>
  <si>
    <t xml:space="preserve">CE-012NBS001-E109-2021/009</t>
  </si>
  <si>
    <t xml:space="preserve">010.000.4112.00</t>
  </si>
  <si>
    <t xml:space="preserve">ADQUISICIÓN CONSOLIDADA DE MEDICAMENTOS Y BIENES TERAPEÚTICOS FASE 2 (N)</t>
  </si>
  <si>
    <t xml:space="preserve">CE-012NBS001-E115-2021/001</t>
  </si>
  <si>
    <t xml:space="preserve">ASISTENCIA MEDICAR, SA DE CV</t>
  </si>
  <si>
    <t xml:space="preserve">010.000.0614.00</t>
  </si>
  <si>
    <t xml:space="preserve">CE-012NBS001-E115-2021/002</t>
  </si>
  <si>
    <t xml:space="preserve">010.000.5487.01</t>
  </si>
  <si>
    <t xml:space="preserve">SRM/322/2021</t>
  </si>
  <si>
    <t xml:space="preserve">010.000.5365.00</t>
  </si>
  <si>
    <t xml:space="preserve">CE-012NBS001-E115-2021/003</t>
  </si>
  <si>
    <t xml:space="preserve">010.000.2302.00</t>
  </si>
  <si>
    <t xml:space="preserve">ADQUISICIÓN CONSOLIDADA DE MEDICAMENTOS Y BIENES TERAPEÚTICOS FASE 2 (BCT)</t>
  </si>
  <si>
    <t xml:space="preserve">CE-012NBS001-E117-2021/001</t>
  </si>
  <si>
    <t xml:space="preserve">ASTRAZENECA, SA DE CV</t>
  </si>
  <si>
    <t xml:space="preserve">010.000.4334.00</t>
  </si>
  <si>
    <t xml:space="preserve">CE-012NBS001-E117-2021/006</t>
  </si>
  <si>
    <t xml:space="preserve">FARMACEUTICOS MAYPO, SA DE CV</t>
  </si>
  <si>
    <t xml:space="preserve">010.000.5845.00</t>
  </si>
  <si>
    <t xml:space="preserve">MED-FARMACIA-01-01</t>
  </si>
  <si>
    <t xml:space="preserve">CE-012NBS001-E117-2021/008</t>
  </si>
  <si>
    <t xml:space="preserve">010.000.6138.00</t>
  </si>
  <si>
    <t xml:space="preserve">CE-012NBS001-E117-2021/013</t>
  </si>
  <si>
    <t xml:space="preserve">010.000.5457.00</t>
  </si>
  <si>
    <t xml:space="preserve">010.000.5658.00</t>
  </si>
  <si>
    <t xml:space="preserve">ADQUISICIÓN CONSOLIDADA DE MEDICAMENTOS Y BIENES TERAPEÚTICOS FASE 2 (IA)</t>
  </si>
  <si>
    <t xml:space="preserve">CE-012NBS001-E118-2021/001</t>
  </si>
  <si>
    <t xml:space="preserve">ACCORD FARMA, SA DE CV</t>
  </si>
  <si>
    <t xml:space="preserve">010.000.4492.00</t>
  </si>
  <si>
    <t xml:space="preserve">ADQUISICIÓN CONSOLIDADA DE MEDICAMENTOS Y BIENES TERAPEÚTICOS FASE 2 (N ABASTECIMIENTO SIMULTANEO)</t>
  </si>
  <si>
    <t xml:space="preserve">CE-012NBS001-E116-2021/001</t>
  </si>
  <si>
    <t xml:space="preserve">SRM/323/2021</t>
  </si>
  <si>
    <t xml:space="preserve">BIE-TER-HOSPITAL-001-001</t>
  </si>
  <si>
    <t xml:space="preserve">CE-012NBS001-E115-2021/004</t>
  </si>
  <si>
    <t xml:space="preserve">PROFESSIONAL PHARMACY OCCIDENTE, SA DE CV</t>
  </si>
  <si>
    <t xml:space="preserve">010.000.2504.00</t>
  </si>
  <si>
    <t xml:space="preserve">010.000.2520.00</t>
  </si>
  <si>
    <t xml:space="preserve">010.000.4490.00</t>
  </si>
  <si>
    <t xml:space="preserve">010.000.5485.01</t>
  </si>
  <si>
    <t xml:space="preserve">010.000.5665.00</t>
  </si>
  <si>
    <t xml:space="preserve">CE-012NBS001-E117-2021/002</t>
  </si>
  <si>
    <t xml:space="preserve">BAXTER, S.A. DE C.V.</t>
  </si>
  <si>
    <t xml:space="preserve">010.000.6032.00</t>
  </si>
  <si>
    <t xml:space="preserve">CE-012NBS001-E117-2021/003</t>
  </si>
  <si>
    <t xml:space="preserve">BAYER DE MEXICO, SA DE CV</t>
  </si>
  <si>
    <t xml:space="preserve">010.000.5544.01</t>
  </si>
  <si>
    <t xml:space="preserve">CE-012NBS001-E118-2021/002</t>
  </si>
  <si>
    <t xml:space="preserve">AMAROX PHARMA, SA DE CV</t>
  </si>
  <si>
    <t xml:space="preserve">010.000.4098.00</t>
  </si>
  <si>
    <t xml:space="preserve">010.000.6245.00</t>
  </si>
  <si>
    <t xml:space="preserve">010.000.6250.00</t>
  </si>
  <si>
    <t xml:space="preserve">ADQUISICIÓN CONSOLIDADA DE MEDICAMENTOS Y BIENES TERAPEÚTICOS (IA GENERICO)</t>
  </si>
  <si>
    <t xml:space="preserve">CE-012NBS001-E114-2021/001</t>
  </si>
  <si>
    <t xml:space="preserve">LABOTARORIOS JAYOR, SA DE CV</t>
  </si>
  <si>
    <t xml:space="preserve">SRM/321/2021</t>
  </si>
  <si>
    <t xml:space="preserve">CE-012NBS001-E117-2021/004</t>
  </si>
  <si>
    <t xml:space="preserve">BOEHRINGER INGELHEIM MÉXICO, S.A. DE C.V.</t>
  </si>
  <si>
    <t xml:space="preserve">010.000.2262.00</t>
  </si>
  <si>
    <t xml:space="preserve">010.000.5551.01</t>
  </si>
  <si>
    <t xml:space="preserve">010.000.5552.01</t>
  </si>
  <si>
    <t xml:space="preserve">010.000.5935.00</t>
  </si>
  <si>
    <t xml:space="preserve">010.000.6330.00</t>
  </si>
  <si>
    <t xml:space="preserve">CE-012NBS001-E117-2021/007</t>
  </si>
  <si>
    <t xml:space="preserve">LABORATORIOS ALFASIGMA MEXICO, SA DE CV</t>
  </si>
  <si>
    <t xml:space="preserve">010.000.5671.00</t>
  </si>
  <si>
    <t xml:space="preserve">CE-012NBS001-E117-2021/009</t>
  </si>
  <si>
    <t xml:space="preserve">NOVARTIS FARMACEUTICA, SA DE CV</t>
  </si>
  <si>
    <t xml:space="preserve">010.000.4294.00</t>
  </si>
  <si>
    <t xml:space="preserve">010.000.4306.00</t>
  </si>
  <si>
    <t xml:space="preserve">010.000.5303.00</t>
  </si>
  <si>
    <t xml:space="preserve">010.000.6114.00</t>
  </si>
  <si>
    <t xml:space="preserve">CONSOLIDADA PARA EL SUMINISTRO DE MEDICAMENTOS PARA EL EJERCICIO FISCAL 2021 (UNICO OFERENTE)</t>
  </si>
  <si>
    <t xml:space="preserve">DO-SAH-008-2021</t>
  </si>
  <si>
    <t xml:space="preserve">SP-093-2021</t>
  </si>
  <si>
    <t xml:space="preserve">CE-012NBS001-E127-2021/001</t>
  </si>
  <si>
    <t xml:space="preserve">ESPECIFICOS STENDHAL, SA DE CV</t>
  </si>
  <si>
    <t xml:space="preserve">010.000.6122.00</t>
  </si>
  <si>
    <t xml:space="preserve">SRM/371/2021</t>
  </si>
  <si>
    <t xml:space="preserve">ADQUISICION CONSOLIDADA DE MEDICAMENTOS Y BIENES TERAPUTICOS FASE 3 (N)</t>
  </si>
  <si>
    <t xml:space="preserve">DO-SAH-023-2021</t>
  </si>
  <si>
    <t xml:space="preserve">DAF/294/2021</t>
  </si>
  <si>
    <t xml:space="preserve">CE-012NBS001-E133-2021/001</t>
  </si>
  <si>
    <t xml:space="preserve">PHARMA TYCSA, SA DE CV</t>
  </si>
  <si>
    <t xml:space="preserve">010.000.4435.00</t>
  </si>
  <si>
    <t xml:space="preserve">ADQUISICION CONSOLIDADA DE MEDICAMENTOS Y BIENES TERAPUTICOS FASE 3 (BCT)</t>
  </si>
  <si>
    <t xml:space="preserve">CE-012NBS001-E134-2021/001</t>
  </si>
  <si>
    <t xml:space="preserve">010.000.4229.00</t>
  </si>
  <si>
    <t xml:space="preserve">ADQUISICION CONSOLIDADA DE MEDICAMENTOS Y BIENES TERAPUTICOS FASE 3 (IA)</t>
  </si>
  <si>
    <t xml:space="preserve">CE-012NBS001-E132-2021/001</t>
  </si>
  <si>
    <t xml:space="preserve">010.000.5438.00</t>
  </si>
  <si>
    <t xml:space="preserve">CE-012NBS001-E132-2021/002</t>
  </si>
  <si>
    <t xml:space="preserve">COMERCIALIZADORA DE PRODUCTOS INSTITUCIONALES, SA DE CV</t>
  </si>
  <si>
    <t xml:space="preserve">010.000.3022.00</t>
  </si>
  <si>
    <t xml:space="preserve">010.000.4432.00</t>
  </si>
  <si>
    <t xml:space="preserve">010.000.4434.00</t>
  </si>
  <si>
    <t xml:space="preserve">CE-012NBS001-E132-2021/003</t>
  </si>
  <si>
    <t xml:space="preserve">010.000.1773.00</t>
  </si>
  <si>
    <t xml:space="preserve">010.000.4233.00</t>
  </si>
  <si>
    <t xml:space="preserve">ADQUISICION DE MEDICAMENTOS Y BIENES TERAPUTICOS (IA)</t>
  </si>
  <si>
    <t xml:space="preserve">DO-SAH-029-2021</t>
  </si>
  <si>
    <t xml:space="preserve">SP-208-2021</t>
  </si>
  <si>
    <t xml:space="preserve">CE-012NBS001-E153-2021/002</t>
  </si>
  <si>
    <t xml:space="preserve">LABORATORIOS JAYOR, SA DE CV</t>
  </si>
  <si>
    <t xml:space="preserve">010.000.5291.00</t>
  </si>
  <si>
    <t xml:space="preserve">ADQUISICION DE MEDICAMENTOS Y BIENES TERAPUTICOS (N)</t>
  </si>
  <si>
    <t xml:space="preserve">CE-012NBS001-E152-2021/001</t>
  </si>
  <si>
    <t xml:space="preserve">010.000.3607.00</t>
  </si>
  <si>
    <t xml:space="preserve">CE-012NBS001-E153-2021/003</t>
  </si>
  <si>
    <t xml:space="preserve">UNOPS MEDICAMENTO</t>
  </si>
  <si>
    <t xml:space="preserve">PROVEEDOR</t>
  </si>
  <si>
    <t xml:space="preserve">DESCRIPCION</t>
  </si>
  <si>
    <t xml:space="preserve">INSTITUCION</t>
  </si>
  <si>
    <t xml:space="preserve">ENTIDAD  FEDERATIVA</t>
  </si>
  <si>
    <t xml:space="preserve">Piezas</t>
  </si>
  <si>
    <t xml:space="preserve">Monto USD</t>
  </si>
  <si>
    <t xml:space="preserve">Monto MXN</t>
  </si>
  <si>
    <t xml:space="preserve">Tipo de contrato</t>
  </si>
  <si>
    <t xml:space="preserve">ORDEN DE REPOAICION</t>
  </si>
  <si>
    <t xml:space="preserve">NUMERO CONTRATO</t>
  </si>
  <si>
    <t xml:space="preserve">NUMERO ENTRADA</t>
  </si>
  <si>
    <t xml:space="preserve">FECHA DE ENTRADA</t>
  </si>
  <si>
    <t xml:space="preserve">CANTIDAD RECIBIDA</t>
  </si>
  <si>
    <t xml:space="preserve">060.550.2715</t>
  </si>
  <si>
    <t xml:space="preserve">CCINSHAE</t>
  </si>
  <si>
    <t xml:space="preserve">DFSSA003944</t>
  </si>
  <si>
    <t xml:space="preserve">Ciudad de México</t>
  </si>
  <si>
    <t xml:space="preserve">Orden de compra</t>
  </si>
  <si>
    <t xml:space="preserve">DFSSA004142</t>
  </si>
  <si>
    <t xml:space="preserve">060.360.0032</t>
  </si>
  <si>
    <t xml:space="preserve">CSSSA008882</t>
  </si>
  <si>
    <t xml:space="preserve">Chiapas</t>
  </si>
  <si>
    <t xml:space="preserve">PO/3137398/OR/021</t>
  </si>
  <si>
    <t xml:space="preserve">DFSSA003973</t>
  </si>
  <si>
    <t xml:space="preserve">DFSSA004055</t>
  </si>
  <si>
    <t xml:space="preserve">OCSSA007483</t>
  </si>
  <si>
    <t xml:space="preserve">Oaxaca</t>
  </si>
  <si>
    <t xml:space="preserve">TSSSA018292</t>
  </si>
  <si>
    <t xml:space="preserve">Tamaulipas</t>
  </si>
  <si>
    <t xml:space="preserve">Yucatán</t>
  </si>
  <si>
    <t xml:space="preserve">060.550.1279</t>
  </si>
  <si>
    <t xml:space="preserve">DFSSA003956</t>
  </si>
  <si>
    <t xml:space="preserve">DFSSA004026</t>
  </si>
  <si>
    <t xml:space="preserve">DFSSA004031</t>
  </si>
  <si>
    <t xml:space="preserve">DFSSA004043</t>
  </si>
  <si>
    <t xml:space="preserve">DFSSA004084</t>
  </si>
  <si>
    <t xml:space="preserve">DFSSA004154</t>
  </si>
  <si>
    <t xml:space="preserve">MCSSA018786</t>
  </si>
  <si>
    <t xml:space="preserve">México</t>
  </si>
  <si>
    <t xml:space="preserve">CCINSHAE - FARMACIAS GRATUITAS</t>
  </si>
  <si>
    <t xml:space="preserve">CSSSA008882FARMA</t>
  </si>
  <si>
    <t xml:space="preserve">DFSSA003956FARMA</t>
  </si>
  <si>
    <t xml:space="preserve">DFSSA003961FARMA</t>
  </si>
  <si>
    <t xml:space="preserve">DFSSA003973FARMA</t>
  </si>
  <si>
    <t xml:space="preserve">DFSSA003985FARMA</t>
  </si>
  <si>
    <t xml:space="preserve">DFSSA004002FARMA</t>
  </si>
  <si>
    <t xml:space="preserve">DFSSA004014FARMA</t>
  </si>
  <si>
    <t xml:space="preserve">DFSSA004043FARMA</t>
  </si>
  <si>
    <t xml:space="preserve">DFSSA004055FARMA</t>
  </si>
  <si>
    <t xml:space="preserve">MCSSA018786FARMA</t>
  </si>
  <si>
    <t xml:space="preserve">OCSSA007483FARMA</t>
  </si>
  <si>
    <t xml:space="preserve">TSSSA018292FARMA</t>
  </si>
  <si>
    <t xml:space="preserve">DL MEDICA S.A. DE C.V.</t>
  </si>
  <si>
    <t xml:space="preserve">PO/3130118/OR/123</t>
  </si>
  <si>
    <t xml:space="preserve">060.550.2186</t>
  </si>
  <si>
    <t xml:space="preserve">CSSSA008894</t>
  </si>
  <si>
    <t xml:space="preserve">DFSSA003990</t>
  </si>
  <si>
    <t xml:space="preserve">DFSSA004014</t>
  </si>
  <si>
    <t xml:space="preserve">DFSSA004096</t>
  </si>
  <si>
    <t xml:space="preserve">DFSSA004130</t>
  </si>
  <si>
    <t xml:space="preserve">GTSSA016796</t>
  </si>
  <si>
    <t xml:space="preserve">Guanajuato</t>
  </si>
  <si>
    <t xml:space="preserve">PO/3130118/OR/126</t>
  </si>
  <si>
    <t xml:space="preserve">CSSSA008894FARMA</t>
  </si>
  <si>
    <t xml:space="preserve">DFSSA003990FARMA</t>
  </si>
  <si>
    <t xml:space="preserve">DFSSA004026FARMA</t>
  </si>
  <si>
    <t xml:space="preserve">DFSSA004096FARMA</t>
  </si>
  <si>
    <t xml:space="preserve">DFSSA004142FARMA</t>
  </si>
  <si>
    <t xml:space="preserve">060.168.6686</t>
  </si>
  <si>
    <t xml:space="preserve">DFSSA004072</t>
  </si>
  <si>
    <t xml:space="preserve">EQUIPOS MEDICOS VIZCARRA S.A. DE C.V.</t>
  </si>
  <si>
    <t xml:space="preserve">PO/3130119/OR/076</t>
  </si>
  <si>
    <t xml:space="preserve">PO/3130119/OR/027</t>
  </si>
  <si>
    <t xml:space="preserve">PO/3130119/OR/051</t>
  </si>
  <si>
    <t xml:space="preserve">1838-1839     1840</t>
  </si>
  <si>
    <t xml:space="preserve">060.841.0643</t>
  </si>
  <si>
    <t xml:space="preserve">DFSSA004002</t>
  </si>
  <si>
    <t xml:space="preserve">060.841.0049</t>
  </si>
  <si>
    <t xml:space="preserve">060.841.0585</t>
  </si>
  <si>
    <t xml:space="preserve">060.841.0833</t>
  </si>
  <si>
    <t xml:space="preserve">060.841.0882</t>
  </si>
  <si>
    <t xml:space="preserve">060.841.4371</t>
  </si>
  <si>
    <t xml:space="preserve">INTERNACIONAL FARMACEUTICA S.A. DE C.V.</t>
  </si>
  <si>
    <t xml:space="preserve">PO/3130121/OR/017</t>
  </si>
  <si>
    <t xml:space="preserve">060.550.0016</t>
  </si>
  <si>
    <t xml:space="preserve">LABORATORIOS JAYOR, S.A. DE C.V.</t>
  </si>
  <si>
    <t xml:space="preserve">PO/3130122/OR/134</t>
  </si>
  <si>
    <t xml:space="preserve">060.550.0354</t>
  </si>
  <si>
    <t xml:space="preserve">DFSSA004084FARMA</t>
  </si>
  <si>
    <t xml:space="preserve">060.550.2517</t>
  </si>
  <si>
    <t xml:space="preserve">060.550.2590</t>
  </si>
  <si>
    <t xml:space="preserve">060.168.0077</t>
  </si>
  <si>
    <t xml:space="preserve">MERKA MED DESHECHABLES S.A. DE C.V.</t>
  </si>
  <si>
    <t xml:space="preserve">PO/3130140/OR/049</t>
  </si>
  <si>
    <t xml:space="preserve">PO/3130140/OR/026</t>
  </si>
  <si>
    <t xml:space="preserve">PO/3130140/OR/073</t>
  </si>
  <si>
    <t xml:space="preserve">2528  2526 2522</t>
  </si>
  <si>
    <t xml:space="preserve">060.207.0013</t>
  </si>
  <si>
    <t xml:space="preserve">DFSSA003985</t>
  </si>
  <si>
    <t xml:space="preserve">SURTIDORA MEDICA DE OCCIDENTE S.A. DE C.V.</t>
  </si>
  <si>
    <t xml:space="preserve">PO/3130142/OR/021</t>
  </si>
  <si>
    <t xml:space="preserve">PO/3130142/OR/040</t>
  </si>
  <si>
    <t xml:space="preserve">PO/3130142/OR/059</t>
  </si>
  <si>
    <t xml:space="preserve">1871-1872-1873</t>
  </si>
  <si>
    <t xml:space="preserve">010.000.3049.00</t>
  </si>
  <si>
    <t xml:space="preserve">010.000.6046.00</t>
  </si>
  <si>
    <t xml:space="preserve">DFSSA003961</t>
  </si>
  <si>
    <t xml:space="preserve">DFSSA004060</t>
  </si>
  <si>
    <t xml:space="preserve">010.000.6083.01</t>
  </si>
  <si>
    <t xml:space="preserve">010.000.5826.00</t>
  </si>
  <si>
    <t xml:space="preserve">010.000.6070.00</t>
  </si>
  <si>
    <t xml:space="preserve">010.000.5626.00</t>
  </si>
  <si>
    <t xml:space="preserve">010.000.5627.00</t>
  </si>
  <si>
    <t xml:space="preserve">010.000.5653.00</t>
  </si>
  <si>
    <t xml:space="preserve">DFSSA003944FARMA</t>
  </si>
  <si>
    <t xml:space="preserve">DFSSA004031FARMA</t>
  </si>
  <si>
    <t xml:space="preserve">GTSSA016796FARMA</t>
  </si>
  <si>
    <t xml:space="preserve">010.000.4340.00</t>
  </si>
  <si>
    <t xml:space="preserve">010.000.5236.00</t>
  </si>
  <si>
    <t xml:space="preserve">010.000.5308.01</t>
  </si>
  <si>
    <t xml:space="preserve">010.000.6117.01</t>
  </si>
  <si>
    <t xml:space="preserve">010.000.5641.00</t>
  </si>
  <si>
    <t xml:space="preserve">010.000.5642.00</t>
  </si>
  <si>
    <t xml:space="preserve">010.000.4513.00</t>
  </si>
  <si>
    <t xml:space="preserve">010.000.5472.00</t>
  </si>
  <si>
    <t xml:space="preserve">010.000.5473.00</t>
  </si>
  <si>
    <t xml:space="preserve">010.000.6047.00</t>
  </si>
  <si>
    <t xml:space="preserve">010.000.4218.00</t>
  </si>
  <si>
    <t xml:space="preserve">010.000.4219.00</t>
  </si>
  <si>
    <t xml:space="preserve">010.000.0106.00</t>
  </si>
  <si>
    <t xml:space="preserve">010.000.1904.00</t>
  </si>
  <si>
    <t xml:space="preserve">010.000.2128.00</t>
  </si>
  <si>
    <t xml:space="preserve">010.000.0572.00</t>
  </si>
  <si>
    <t xml:space="preserve">DFSSA004060FARMA</t>
  </si>
  <si>
    <t xml:space="preserve">010.000.0891.00</t>
  </si>
  <si>
    <t xml:space="preserve">010.000.2501.00</t>
  </si>
  <si>
    <t xml:space="preserve">010.000.3413.00</t>
  </si>
  <si>
    <t xml:space="preserve">010.000.0429.00</t>
  </si>
  <si>
    <t xml:space="preserve">010.000.0443.00</t>
  </si>
  <si>
    <t xml:space="preserve">010.000.0108.00</t>
  </si>
  <si>
    <t xml:space="preserve">010.000.5850.00</t>
  </si>
  <si>
    <t xml:space="preserve">010.000.5851.00</t>
  </si>
  <si>
    <t xml:space="preserve">010.000.1206.00</t>
  </si>
  <si>
    <t xml:space="preserve">040.000.6189.00</t>
  </si>
  <si>
    <t xml:space="preserve">DFSSA004130FARMA</t>
  </si>
  <si>
    <t xml:space="preserve">DFSSA004154FARMA</t>
  </si>
  <si>
    <t xml:space="preserve">010.000.2301.00</t>
  </si>
  <si>
    <t xml:space="preserve">010.000.5743.00</t>
  </si>
  <si>
    <t xml:space="preserve">010.000.4516.00</t>
  </si>
  <si>
    <t xml:space="preserve">010.000.5635.00</t>
  </si>
  <si>
    <t xml:space="preserve">060.841.4447</t>
  </si>
  <si>
    <t xml:space="preserve">010.000.5632.00</t>
  </si>
  <si>
    <t xml:space="preserve">010.000.5633.00</t>
  </si>
  <si>
    <t xml:space="preserve">CHIAPAS</t>
  </si>
  <si>
    <t xml:space="preserve">GUANAJUATO</t>
  </si>
  <si>
    <t xml:space="preserve">MÉXICO</t>
  </si>
  <si>
    <t xml:space="preserve">OAXACA</t>
  </si>
  <si>
    <t xml:space="preserve">TAMAULIPAS</t>
  </si>
  <si>
    <t xml:space="preserve">AMGEN MEXICO S.A. DE C.V.</t>
  </si>
  <si>
    <t xml:space="preserve">YUCATÁN</t>
  </si>
  <si>
    <t xml:space="preserve">PO/3136985/OR/066</t>
  </si>
  <si>
    <t xml:space="preserve">PO/3136985/OR/099</t>
  </si>
  <si>
    <t xml:space="preserve">PO/3136985/OR/083</t>
  </si>
  <si>
    <t xml:space="preserve">3112-3111 -3110</t>
  </si>
  <si>
    <t xml:space="preserve">3115-3114-3113</t>
  </si>
  <si>
    <t xml:space="preserve">3117-3116</t>
  </si>
  <si>
    <t xml:space="preserve">010.000.5751.00</t>
  </si>
  <si>
    <t xml:space="preserve">010.000.5752.00</t>
  </si>
  <si>
    <t xml:space="preserve">NOVO NORDISK MEXICO S.A. DE C.V.</t>
  </si>
  <si>
    <t xml:space="preserve">PO/3137045/OR/047</t>
  </si>
  <si>
    <t xml:space="preserve">010.000.2208.00</t>
  </si>
  <si>
    <t xml:space="preserve">010.000.0476.00</t>
  </si>
  <si>
    <t xml:space="preserve">010.000.1546.00</t>
  </si>
  <si>
    <t xml:space="preserve">010.000.4206.00</t>
  </si>
  <si>
    <t xml:space="preserve">010.000.5720.00</t>
  </si>
  <si>
    <t xml:space="preserve">010.000.5720.01</t>
  </si>
  <si>
    <t xml:space="preserve">010.000.2155.00</t>
  </si>
  <si>
    <t xml:space="preserve">010.000.4220.00</t>
  </si>
  <si>
    <t xml:space="preserve">010.000.4222.00</t>
  </si>
  <si>
    <t xml:space="preserve">010.000.4223.00</t>
  </si>
  <si>
    <t xml:space="preserve">010.000.1754.00</t>
  </si>
  <si>
    <t xml:space="preserve">010.000.1755.00</t>
  </si>
  <si>
    <t xml:space="preserve">010.000.1756.00</t>
  </si>
  <si>
    <t xml:space="preserve">010.000.1761.01</t>
  </si>
  <si>
    <t xml:space="preserve">010.000.5238.00</t>
  </si>
  <si>
    <t xml:space="preserve">010.000.3261.00</t>
  </si>
  <si>
    <t xml:space="preserve">DFSSA004166</t>
  </si>
  <si>
    <t xml:space="preserve">010.000.5483.00</t>
  </si>
  <si>
    <t xml:space="preserve">DFSSA004101</t>
  </si>
  <si>
    <t xml:space="preserve">010.000.5484.00</t>
  </si>
  <si>
    <t xml:space="preserve">DFSSA004072FARMA</t>
  </si>
  <si>
    <t xml:space="preserve">DFSSA004101FARMA</t>
  </si>
  <si>
    <t xml:space="preserve">DFSSA004113FARMA</t>
  </si>
  <si>
    <t xml:space="preserve">DFSSA004166FARMA</t>
  </si>
  <si>
    <t xml:space="preserve">010.000.2187.00</t>
  </si>
  <si>
    <t xml:space="preserve">010.000.0503.00</t>
  </si>
  <si>
    <t xml:space="preserve">010.000.2112.00</t>
  </si>
  <si>
    <t xml:space="preserve">010.000.5359.00</t>
  </si>
  <si>
    <t xml:space="preserve">DFSSA004113</t>
  </si>
  <si>
    <t xml:space="preserve">040.000.2097.00</t>
  </si>
  <si>
    <t xml:space="preserve">GRUNENTHAL DE MEXICO, S.A. DE C.V.</t>
  </si>
  <si>
    <t xml:space="preserve">PO/3137124/OR/047</t>
  </si>
  <si>
    <t xml:space="preserve">040.000.2098.00</t>
  </si>
  <si>
    <t xml:space="preserve">040.000.6038.00</t>
  </si>
  <si>
    <t xml:space="preserve">040.000.6039.00</t>
  </si>
  <si>
    <t xml:space="preserve">PO/3137124/OR/015</t>
  </si>
  <si>
    <t xml:space="preserve">PO/3137124/OR/068</t>
  </si>
  <si>
    <t xml:space="preserve">2433-3377</t>
  </si>
  <si>
    <t xml:space="preserve">040.000.6140.00</t>
  </si>
  <si>
    <t xml:space="preserve">010.000.3132.00</t>
  </si>
  <si>
    <t xml:space="preserve">010.000.2030.01</t>
  </si>
  <si>
    <t xml:space="preserve">010.000.4140.00</t>
  </si>
  <si>
    <t xml:space="preserve">010.000.1591.00</t>
  </si>
  <si>
    <t xml:space="preserve">010.000.6058.00</t>
  </si>
  <si>
    <t xml:space="preserve">010.000.6082.00</t>
  </si>
  <si>
    <t xml:space="preserve">010.000.3826.00</t>
  </si>
  <si>
    <t xml:space="preserve">010.000.3433.00</t>
  </si>
  <si>
    <t xml:space="preserve">010.000.3623.00</t>
  </si>
  <si>
    <t xml:space="preserve">010.000.4225.00</t>
  </si>
  <si>
    <t xml:space="preserve">010.000.0405.00</t>
  </si>
  <si>
    <t xml:space="preserve">010.000.0463.00</t>
  </si>
  <si>
    <t xml:space="preserve">010.000.1561.00</t>
  </si>
  <si>
    <t xml:space="preserve">010.000.1566.00</t>
  </si>
  <si>
    <t xml:space="preserve">010.000.4246.01</t>
  </si>
  <si>
    <t xml:space="preserve">010.000.4023.00</t>
  </si>
  <si>
    <t xml:space="preserve">010.000.4095.00</t>
  </si>
  <si>
    <t xml:space="preserve">010.000.4096.00</t>
  </si>
  <si>
    <t xml:space="preserve">010.000.5284.00</t>
  </si>
  <si>
    <t xml:space="preserve">010.000.0431.00</t>
  </si>
  <si>
    <t xml:space="preserve">010.000.1308.01</t>
  </si>
  <si>
    <t xml:space="preserve">010.000.1702.00</t>
  </si>
  <si>
    <t xml:space="preserve">010.000.2304.00</t>
  </si>
  <si>
    <t xml:space="preserve">010.000.2304.01</t>
  </si>
  <si>
    <t xml:space="preserve">010.000.2331.00</t>
  </si>
  <si>
    <t xml:space="preserve">010.000.2431.00</t>
  </si>
  <si>
    <t xml:space="preserve">010.000.2463.00</t>
  </si>
  <si>
    <t xml:space="preserve">010.000.4260.00</t>
  </si>
  <si>
    <t xml:space="preserve">010.000.5267.00</t>
  </si>
  <si>
    <t xml:space="preserve">010.000.0525.00</t>
  </si>
  <si>
    <t xml:space="preserve">010.000.0872.00</t>
  </si>
  <si>
    <t xml:space="preserve">010.000.0904.00</t>
  </si>
  <si>
    <t xml:space="preserve">010.000.3407.00</t>
  </si>
  <si>
    <t xml:space="preserve">010.000.3451.00</t>
  </si>
  <si>
    <t xml:space="preserve">010.000.4126.00</t>
  </si>
  <si>
    <t xml:space="preserve">010.000.5503.00</t>
  </si>
  <si>
    <t xml:space="preserve">040.000.2609.00</t>
  </si>
  <si>
    <t xml:space="preserve">010.000.0104.00</t>
  </si>
  <si>
    <t xml:space="preserve">010.000.4290.00</t>
  </si>
  <si>
    <t xml:space="preserve">010.000.4373.00</t>
  </si>
  <si>
    <t xml:space="preserve">010.000.4582.00</t>
  </si>
  <si>
    <t xml:space="preserve">010.000.4583.00</t>
  </si>
  <si>
    <t xml:space="preserve">010.000.5315.00</t>
  </si>
  <si>
    <t xml:space="preserve">010.000.0264.00</t>
  </si>
  <si>
    <t xml:space="preserve">010.000.4141.00</t>
  </si>
  <si>
    <t xml:space="preserve">010.000.5944.00</t>
  </si>
  <si>
    <t xml:space="preserve">010.000.2524.00</t>
  </si>
  <si>
    <t xml:space="preserve">010.000.2118.00</t>
  </si>
  <si>
    <t xml:space="preserve">010.000.2521.00</t>
  </si>
  <si>
    <t xml:space="preserve">010.000.3830.00</t>
  </si>
  <si>
    <t xml:space="preserve">010.000.4227.00</t>
  </si>
  <si>
    <t xml:space="preserve">010.000.4491.00</t>
  </si>
  <si>
    <t xml:space="preserve">010.000.5449.00</t>
  </si>
  <si>
    <t xml:space="preserve">010.000.5541.00</t>
  </si>
  <si>
    <t xml:space="preserve">010.000.5660.00</t>
  </si>
  <si>
    <t xml:space="preserve">010.000.5661.00</t>
  </si>
  <si>
    <t xml:space="preserve">010.000.6292.00</t>
  </si>
  <si>
    <t xml:space="preserve">010.000.2131.00</t>
  </si>
  <si>
    <t xml:space="preserve">010.000.2132.00</t>
  </si>
  <si>
    <t xml:space="preserve">010.000.4304.00</t>
  </si>
  <si>
    <t xml:space="preserve">010.000.6329.00</t>
  </si>
  <si>
    <t xml:space="preserve">010.000.2662.00</t>
  </si>
  <si>
    <t xml:space="preserve">010.000.3423.00</t>
  </si>
  <si>
    <t xml:space="preserve">010.000.4361.00</t>
  </si>
  <si>
    <t xml:space="preserve">010.000.4485.00</t>
  </si>
  <si>
    <t xml:space="preserve">010.000.5699.00</t>
  </si>
  <si>
    <t xml:space="preserve">040.000.3302.00</t>
  </si>
  <si>
    <t xml:space="preserve">010.000.2417.00</t>
  </si>
  <si>
    <t xml:space="preserve">010.000.2418.00</t>
  </si>
  <si>
    <t xml:space="preserve">010.000.6274.00</t>
  </si>
  <si>
    <t xml:space="preserve">010.000.6275.00</t>
  </si>
  <si>
    <t xml:space="preserve">010.000.0592.00</t>
  </si>
  <si>
    <t xml:space="preserve">010.000.1243.00</t>
  </si>
  <si>
    <t xml:space="preserve">010.000.1271.00</t>
  </si>
  <si>
    <t xml:space="preserve">010.000.3150.00</t>
  </si>
  <si>
    <t xml:space="preserve">010.000.4025.01</t>
  </si>
  <si>
    <t xml:space="preserve">010.000.4164.00</t>
  </si>
  <si>
    <t xml:space="preserve">010.000.4185.00</t>
  </si>
  <si>
    <t xml:space="preserve">010.000.0804.00</t>
  </si>
  <si>
    <t xml:space="preserve">010.000.3419.00</t>
  </si>
  <si>
    <t xml:space="preserve">010.000.3622.00</t>
  </si>
  <si>
    <t xml:space="preserve">010.000.5489.00</t>
  </si>
  <si>
    <t xml:space="preserve">040.000.2654.00</t>
  </si>
  <si>
    <t xml:space="preserve">NOVAG INFANCIA S.A. DE C.V.</t>
  </si>
  <si>
    <t xml:space="preserve">PO/3137224/OR/039</t>
  </si>
  <si>
    <t xml:space="preserve">PO/3137224/OR/028</t>
  </si>
  <si>
    <t xml:space="preserve">PO/3137224/OR/068</t>
  </si>
  <si>
    <t xml:space="preserve">3365-3367-3369</t>
  </si>
  <si>
    <t xml:space="preserve">010.000.1100.00</t>
  </si>
  <si>
    <t xml:space="preserve">010.000.1101.00</t>
  </si>
  <si>
    <t xml:space="preserve">010.000.4305.00</t>
  </si>
  <si>
    <t xml:space="preserve">010.000.1766.00</t>
  </si>
  <si>
    <t xml:space="preserve">010.000.5450.00</t>
  </si>
  <si>
    <t xml:space="preserve">010.000.5972.00</t>
  </si>
  <si>
    <t xml:space="preserve">010.000.6019.00</t>
  </si>
  <si>
    <t xml:space="preserve">010.000.0813.00</t>
  </si>
  <si>
    <t xml:space="preserve">LABORATORIOS LIOMONT S.A. DE C.V.</t>
  </si>
  <si>
    <t xml:space="preserve">PO/3137306/OR/077</t>
  </si>
  <si>
    <t xml:space="preserve">010.000.4416.00</t>
  </si>
  <si>
    <t xml:space="preserve">010.000.4166.00</t>
  </si>
  <si>
    <t xml:space="preserve">010.000.4300.00</t>
  </si>
  <si>
    <t xml:space="preserve">010.000.5612.00</t>
  </si>
  <si>
    <t xml:space="preserve">010.000.3432.00</t>
  </si>
  <si>
    <t xml:space="preserve">010.000.4445.00</t>
  </si>
  <si>
    <t xml:space="preserve">PRODUCTOS FARMACEUTICOS S.A. DE C.V.</t>
  </si>
  <si>
    <t xml:space="preserve">PO/3137320/OR/087</t>
  </si>
  <si>
    <t xml:space="preserve">010.000.4446.00</t>
  </si>
  <si>
    <t xml:space="preserve">010.000.5664.00</t>
  </si>
  <si>
    <t xml:space="preserve">010.000.2114.00</t>
  </si>
  <si>
    <t xml:space="preserve">010.000.4307.00</t>
  </si>
  <si>
    <t xml:space="preserve">010.000.1314.00</t>
  </si>
  <si>
    <t xml:space="preserve">010.000.1969.00</t>
  </si>
  <si>
    <t xml:space="preserve">010.000.1969.01</t>
  </si>
  <si>
    <t xml:space="preserve">010.000.4256.00</t>
  </si>
  <si>
    <t xml:space="preserve">010.000.4261.02</t>
  </si>
  <si>
    <t xml:space="preserve">010.000.4298.00</t>
  </si>
  <si>
    <t xml:space="preserve">010.000.5082.00</t>
  </si>
  <si>
    <t xml:space="preserve">010.000.5084.00</t>
  </si>
  <si>
    <t xml:space="preserve">010.000.5087.00</t>
  </si>
  <si>
    <t xml:space="preserve">010.000.5309.01</t>
  </si>
  <si>
    <t xml:space="preserve">010.000.2195.00</t>
  </si>
  <si>
    <t xml:space="preserve">010.000.2503.00</t>
  </si>
  <si>
    <t xml:space="preserve">010.000.3406.00</t>
  </si>
  <si>
    <t xml:space="preserve">010.000.3461.00</t>
  </si>
  <si>
    <t xml:space="preserve">010.000.4365.01</t>
  </si>
  <si>
    <t xml:space="preserve">010.000.4514.00</t>
  </si>
  <si>
    <t xml:space="preserve">010.000.4515.00</t>
  </si>
  <si>
    <t xml:space="preserve">010.000.5353.00</t>
  </si>
  <si>
    <t xml:space="preserve">040.000.2499.00</t>
  </si>
  <si>
    <t xml:space="preserve">LABORATORIO RAAM DE SAHUAYO S. A DE C.V.</t>
  </si>
  <si>
    <t xml:space="preserve">PO/3137325/OR/019</t>
  </si>
  <si>
    <t xml:space="preserve">PO/3137325/OR/060</t>
  </si>
  <si>
    <t xml:space="preserve">PO/3137325/OR/023</t>
  </si>
  <si>
    <t xml:space="preserve">3384-3419</t>
  </si>
  <si>
    <t xml:space="preserve">010.000.1094.00</t>
  </si>
  <si>
    <t xml:space="preserve">010.000.4420.00</t>
  </si>
  <si>
    <t xml:space="preserve">010.000.2626.00</t>
  </si>
  <si>
    <t xml:space="preserve">010.000.2630.00</t>
  </si>
  <si>
    <t xml:space="preserve">010.000.2650.00</t>
  </si>
  <si>
    <t xml:space="preserve">010.000.3307.00</t>
  </si>
  <si>
    <t xml:space="preserve">010.000.3308.00</t>
  </si>
  <si>
    <t xml:space="preserve">010.000.3309.00</t>
  </si>
  <si>
    <t xml:space="preserve">010.000.4465.00</t>
  </si>
  <si>
    <t xml:space="preserve">010.000.5453.00</t>
  </si>
  <si>
    <t xml:space="preserve">010.000.5490.00</t>
  </si>
  <si>
    <t xml:space="preserve">010.000.0233.00</t>
  </si>
  <si>
    <t xml:space="preserve">010.000.5335.00</t>
  </si>
  <si>
    <t xml:space="preserve">010.000.5335.01</t>
  </si>
  <si>
    <t xml:space="preserve">010.000.6012.00</t>
  </si>
  <si>
    <t xml:space="preserve">010.000.6012.04</t>
  </si>
  <si>
    <t xml:space="preserve">010.000.5694.01</t>
  </si>
  <si>
    <t xml:space="preserve">010.000.5237.03</t>
  </si>
  <si>
    <t xml:space="preserve">010.000.0247.00</t>
  </si>
  <si>
    <t xml:space="preserve">010.000.0247.02</t>
  </si>
  <si>
    <t xml:space="preserve">010.000.0291.00</t>
  </si>
  <si>
    <t xml:space="preserve">010.000.0569.00</t>
  </si>
  <si>
    <t xml:space="preserve">010.000.1551.00</t>
  </si>
  <si>
    <t xml:space="preserve">010.000.2141.00</t>
  </si>
  <si>
    <t xml:space="preserve">010.000.5100.01</t>
  </si>
  <si>
    <t xml:space="preserve">010.000.4264.00</t>
  </si>
  <si>
    <t xml:space="preserve">010.000.5313.00</t>
  </si>
  <si>
    <t xml:space="preserve">010.000.4433.00</t>
  </si>
  <si>
    <t xml:space="preserve">010.000.2482.00</t>
  </si>
  <si>
    <t xml:space="preserve">010.000.4158.01</t>
  </si>
  <si>
    <t xml:space="preserve">SANOFI AVENTIS DE MEXICO S.A. DE C.V.</t>
  </si>
  <si>
    <t xml:space="preserve">PO/3137403/OR/106</t>
  </si>
  <si>
    <t xml:space="preserve">010.000.4265.00</t>
  </si>
  <si>
    <t xml:space="preserve">010.000.5545.00</t>
  </si>
  <si>
    <t xml:space="preserve">010.000.4231.00</t>
  </si>
  <si>
    <t xml:space="preserve">PO/3137405/OR/059</t>
  </si>
  <si>
    <t xml:space="preserve">010.000.5160.00</t>
  </si>
  <si>
    <t xml:space="preserve">010.000.5307.00</t>
  </si>
  <si>
    <t xml:space="preserve">010.000.5455.00</t>
  </si>
  <si>
    <t xml:space="preserve">010.000.0101.00</t>
  </si>
  <si>
    <t xml:space="preserve">010.000.1207.00</t>
  </si>
  <si>
    <t xml:space="preserve">010.000.0437.00</t>
  </si>
  <si>
    <t xml:space="preserve">010.000.1940.00</t>
  </si>
  <si>
    <t xml:space="preserve">010.000.5309.02</t>
  </si>
  <si>
    <t xml:space="preserve">010.000.5451.00</t>
  </si>
  <si>
    <t xml:space="preserve">010.000.2024.00</t>
  </si>
  <si>
    <t xml:space="preserve">010.000.5468.00</t>
  </si>
  <si>
    <t xml:space="preserve">010.000.5505.00</t>
  </si>
  <si>
    <t xml:space="preserve">010.000.5463.02</t>
  </si>
  <si>
    <t xml:space="preserve">010.000.5465.02</t>
  </si>
  <si>
    <t xml:space="preserve">010.000.1489.00</t>
  </si>
  <si>
    <t xml:space="preserve">010.000.5186.02</t>
  </si>
  <si>
    <t xml:space="preserve">010.000.4148.01</t>
  </si>
  <si>
    <t xml:space="preserve">ELI LILLY Y COMPAÑÍA DE MEXICO S.A. DE C.V.</t>
  </si>
  <si>
    <t xml:space="preserve">PO/3137496/OR/089</t>
  </si>
  <si>
    <t xml:space="preserve">010.000.4162.00</t>
  </si>
  <si>
    <t xml:space="preserve">010.000.4174.00</t>
  </si>
  <si>
    <t xml:space="preserve">010.000.4489.00</t>
  </si>
  <si>
    <t xml:space="preserve">010.000.4444.00</t>
  </si>
  <si>
    <t xml:space="preserve">010.000.5437.00</t>
  </si>
  <si>
    <t xml:space="preserve">ULSA TECH S.A. DE C.V.</t>
  </si>
  <si>
    <t xml:space="preserve">PO/3137498/OR/089</t>
  </si>
  <si>
    <t xml:space="preserve">PO/3137498/OR/115</t>
  </si>
  <si>
    <t xml:space="preserve">3108-3107</t>
  </si>
  <si>
    <t xml:space="preserve">010.000.5459.00</t>
  </si>
  <si>
    <t xml:space="preserve">010.000.0570.00</t>
  </si>
  <si>
    <t xml:space="preserve">010.000.0596.00</t>
  </si>
  <si>
    <t xml:space="preserve">010.000.3409.00</t>
  </si>
  <si>
    <t xml:space="preserve">010.000.5233.00</t>
  </si>
  <si>
    <t xml:space="preserve">010.000.1501.00</t>
  </si>
  <si>
    <t xml:space="preserve">010.000.3830.01</t>
  </si>
  <si>
    <t xml:space="preserve">010.000.4215.00</t>
  </si>
  <si>
    <t xml:space="preserve">010.000.4504.00</t>
  </si>
  <si>
    <t xml:space="preserve">010.000.5186.00</t>
  </si>
  <si>
    <t xml:space="preserve">010.000.2210.00</t>
  </si>
  <si>
    <t xml:space="preserve">010.000.0270.00</t>
  </si>
  <si>
    <t xml:space="preserve">010.000.0612.00</t>
  </si>
  <si>
    <t xml:space="preserve">010.000.1541.00</t>
  </si>
  <si>
    <t xml:space="preserve">010.000.4061.00</t>
  </si>
  <si>
    <t xml:space="preserve">STERN PHARMA GMBH S.A. DE C.V.</t>
  </si>
  <si>
    <t xml:space="preserve">PO/3137591/OR/113</t>
  </si>
  <si>
    <t xml:space="preserve">PO/3137591/OR/144</t>
  </si>
  <si>
    <t xml:space="preserve">3099 - 3098</t>
  </si>
  <si>
    <t xml:space="preserve">010.000.2624.00</t>
  </si>
  <si>
    <t xml:space="preserve">010.000.3507.00</t>
  </si>
  <si>
    <t xml:space="preserve">010.000.1244.00</t>
  </si>
  <si>
    <t xml:space="preserve">010.000.6001.00</t>
  </si>
  <si>
    <t xml:space="preserve">010.000.0113.00</t>
  </si>
  <si>
    <t xml:space="preserve">010.000.0539.00</t>
  </si>
  <si>
    <t xml:space="preserve">010.000.6048.00</t>
  </si>
  <si>
    <t xml:space="preserve">010.000.4226.00</t>
  </si>
  <si>
    <t xml:space="preserve">010.000.3044.00</t>
  </si>
  <si>
    <t xml:space="preserve">010.000.4203.00</t>
  </si>
  <si>
    <t xml:space="preserve">040.000.4129.00</t>
  </si>
  <si>
    <t xml:space="preserve">010.000.4324.00</t>
  </si>
  <si>
    <t xml:space="preserve">010.000.4352.00</t>
  </si>
  <si>
    <t xml:space="preserve">010.000.5721.00</t>
  </si>
  <si>
    <t xml:space="preserve">010.000.5176.00</t>
  </si>
  <si>
    <t xml:space="preserve">040.000.4027.00</t>
  </si>
  <si>
    <t xml:space="preserve">JANSSEN-CILAG DE MEXICO, S. DE R.L. DE C.V.</t>
  </si>
  <si>
    <t xml:space="preserve">PO/3137621/OR/016</t>
  </si>
  <si>
    <t xml:space="preserve">PO/3137621/OR/020</t>
  </si>
  <si>
    <t xml:space="preserve">PO/3137621/OR/022</t>
  </si>
  <si>
    <t xml:space="preserve">3398-3403</t>
  </si>
  <si>
    <t xml:space="preserve">010.000.5337.00</t>
  </si>
  <si>
    <t xml:space="preserve">010.000.4189.00</t>
  </si>
  <si>
    <t xml:space="preserve">010.000.5487.00</t>
  </si>
  <si>
    <t xml:space="preserve">010.000.3511.00</t>
  </si>
  <si>
    <t xml:space="preserve">PO/3137630/OR/019</t>
  </si>
  <si>
    <t xml:space="preserve">PO/3137637/OR/041</t>
  </si>
  <si>
    <t xml:space="preserve">2566-2857</t>
  </si>
  <si>
    <t xml:space="preserve">010.000.6290.00</t>
  </si>
  <si>
    <t xml:space="preserve">010.000.6291.00</t>
  </si>
  <si>
    <t xml:space="preserve">010.000.5600.00</t>
  </si>
  <si>
    <t xml:space="preserve">010.000.5601.00</t>
  </si>
  <si>
    <t xml:space="preserve">010.000.6277.00</t>
  </si>
  <si>
    <t xml:space="preserve">040.000.4060.00</t>
  </si>
  <si>
    <t xml:space="preserve">ACCORD FARMA S.A. DE C.V.</t>
  </si>
  <si>
    <t xml:space="preserve">PO/3137634/OR/085</t>
  </si>
  <si>
    <t xml:space="preserve">PO/3137634/OR/035</t>
  </si>
  <si>
    <t xml:space="preserve">PO/3137634/OR/050</t>
  </si>
  <si>
    <t xml:space="preserve">3423-3424-3425-3426</t>
  </si>
  <si>
    <t xml:space="preserve">010.000.2156.00</t>
  </si>
  <si>
    <t xml:space="preserve">010.000.5343.01</t>
  </si>
  <si>
    <t xml:space="preserve">010.000.5344.01</t>
  </si>
  <si>
    <t xml:space="preserve">010.000.5670.00</t>
  </si>
  <si>
    <t xml:space="preserve">040.000.3268.00</t>
  </si>
  <si>
    <t xml:space="preserve">040.000.4470.01</t>
  </si>
  <si>
    <t xml:space="preserve">PO/3137642/OR/014</t>
  </si>
  <si>
    <t xml:space="preserve">PO/3137642/OR/011</t>
  </si>
  <si>
    <t xml:space="preserve">040.000.4471.01</t>
  </si>
  <si>
    <t xml:space="preserve">040.000.5710.00</t>
  </si>
  <si>
    <t xml:space="preserve">040.000.5711.00</t>
  </si>
  <si>
    <t xml:space="preserve">040.000.5712.00</t>
  </si>
  <si>
    <t xml:space="preserve">010.000.4508.00</t>
  </si>
  <si>
    <t xml:space="preserve">010.000.5418.01</t>
  </si>
  <si>
    <t xml:space="preserve">010.000.6132.00</t>
  </si>
  <si>
    <t xml:space="preserve">LEMERY S.A. DE C.V.</t>
  </si>
  <si>
    <t xml:space="preserve">PO/3137645/OR/040</t>
  </si>
  <si>
    <t xml:space="preserve">010.000.0523.00</t>
  </si>
  <si>
    <t xml:space="preserve">010.000.4191.00</t>
  </si>
  <si>
    <t xml:space="preserve">010.000.4510.01</t>
  </si>
  <si>
    <t xml:space="preserve">010.000.5355.00</t>
  </si>
  <si>
    <t xml:space="preserve">010.000.5433.01</t>
  </si>
  <si>
    <t xml:space="preserve">SANDOZ S.A. DE C.V.</t>
  </si>
  <si>
    <t xml:space="preserve">PO/3137648/OR/104</t>
  </si>
  <si>
    <t xml:space="preserve">010.000.5445.00</t>
  </si>
  <si>
    <t xml:space="preserve">010.000.5488.00</t>
  </si>
  <si>
    <t xml:space="preserve">040.000.2500.00</t>
  </si>
  <si>
    <t xml:space="preserve">010.000.0446.00</t>
  </si>
  <si>
    <t xml:space="preserve">010.000.4332.00</t>
  </si>
  <si>
    <t xml:space="preserve">010.000.4333.00</t>
  </si>
  <si>
    <t xml:space="preserve">010.000.2471.00</t>
  </si>
  <si>
    <t xml:space="preserve">010.000.3048.00</t>
  </si>
  <si>
    <t xml:space="preserve">010.000.5494.00</t>
  </si>
  <si>
    <t xml:space="preserve">010.000.0801.00</t>
  </si>
  <si>
    <t xml:space="preserve">010.000.0234.00</t>
  </si>
  <si>
    <t xml:space="preserve">010.000.3112.00</t>
  </si>
  <si>
    <t xml:space="preserve">010.000.0408.00</t>
  </si>
  <si>
    <t xml:space="preserve">010.000.0473.00</t>
  </si>
  <si>
    <t xml:space="preserve">010.000.3611.00</t>
  </si>
  <si>
    <t xml:space="preserve">010.000.3614.00</t>
  </si>
  <si>
    <t xml:space="preserve">010.000.3615.00</t>
  </si>
  <si>
    <t xml:space="preserve">010.000.3630.00</t>
  </si>
  <si>
    <t xml:space="preserve">010.000.5431.00</t>
  </si>
  <si>
    <t xml:space="preserve">010.000.5434.00</t>
  </si>
  <si>
    <t xml:space="preserve">010.000.4372.01</t>
  </si>
  <si>
    <t xml:space="preserve">010.000.4114.00</t>
  </si>
  <si>
    <t xml:space="preserve">010.000.1311.00</t>
  </si>
  <si>
    <t xml:space="preserve">010.000.2135.00</t>
  </si>
  <si>
    <t xml:space="preserve">010.000.2306.00</t>
  </si>
  <si>
    <t xml:space="preserve">010.000.4249.00</t>
  </si>
  <si>
    <t xml:space="preserve">010.000.4291.00</t>
  </si>
  <si>
    <t xml:space="preserve">010.000.0447.00</t>
  </si>
  <si>
    <t xml:space="preserve">040.000.4032.00</t>
  </si>
  <si>
    <t xml:space="preserve">040.000.4033.00</t>
  </si>
  <si>
    <t xml:space="preserve">040.000.6141.01</t>
  </si>
  <si>
    <t xml:space="preserve">040.000.6176.00</t>
  </si>
  <si>
    <t xml:space="preserve">040.000.6177.00</t>
  </si>
  <si>
    <t xml:space="preserve">010.000.3606.00</t>
  </si>
  <si>
    <t xml:space="preserve">010.000.3624.00</t>
  </si>
  <si>
    <t xml:space="preserve">010.000.3625.00</t>
  </si>
  <si>
    <t xml:space="preserve">010.000.3626.00</t>
  </si>
  <si>
    <t xml:space="preserve">010.000.3666.01</t>
  </si>
  <si>
    <t xml:space="preserve">010.000.1363.00</t>
  </si>
  <si>
    <t xml:space="preserve">010.000.5970.01</t>
  </si>
  <si>
    <t xml:space="preserve">010.000.5971.01</t>
  </si>
  <si>
    <t xml:space="preserve">010.000.4488.00</t>
  </si>
  <si>
    <t xml:space="preserve">010.000.4372.00</t>
  </si>
  <si>
    <t xml:space="preserve">010.000.6309.00</t>
  </si>
  <si>
    <t xml:space="preserve">010.000.6329.01</t>
  </si>
  <si>
    <t xml:space="preserve">010.000.5363.00</t>
  </si>
  <si>
    <t xml:space="preserve">010.000.5420.00</t>
  </si>
  <si>
    <t xml:space="preserve">010.000.5848.00</t>
  </si>
  <si>
    <t xml:space="preserve">010.000.2519.00</t>
  </si>
  <si>
    <t xml:space="preserve">010.000.5549.00</t>
  </si>
  <si>
    <t xml:space="preserve">010.000.5698.00</t>
  </si>
  <si>
    <t xml:space="preserve">010.000.5330.00</t>
  </si>
  <si>
    <t xml:space="preserve">010.000.4239.00</t>
  </si>
  <si>
    <t xml:space="preserve">010.000.3662.00</t>
  </si>
  <si>
    <t xml:space="preserve">010.000.5662.00</t>
  </si>
  <si>
    <t xml:space="preserve">010.000.5105.00</t>
  </si>
  <si>
    <t xml:space="preserve">010.000.4111.00</t>
  </si>
  <si>
    <t xml:space="preserve">010.000.5079.00</t>
  </si>
  <si>
    <t xml:space="preserve">010.000.5754.00</t>
  </si>
  <si>
    <t xml:space="preserve">010.000.1210.00</t>
  </si>
  <si>
    <t xml:space="preserve">010.000.1210.01</t>
  </si>
  <si>
    <t xml:space="preserve">010.000.1241.00</t>
  </si>
  <si>
    <t xml:space="preserve">010.000.2247.00</t>
  </si>
  <si>
    <t xml:space="preserve">010.000.4055.00</t>
  </si>
  <si>
    <t xml:space="preserve">010.000.4149.00</t>
  </si>
  <si>
    <t xml:space="preserve">010.000.2618.00</t>
  </si>
  <si>
    <t xml:space="preserve">010.000.2542.00</t>
  </si>
  <si>
    <t xml:space="preserve">010.000.4024.05</t>
  </si>
  <si>
    <t xml:space="preserve">010.000.1973.00</t>
  </si>
  <si>
    <t xml:space="preserve">010.000.1097.00</t>
  </si>
  <si>
    <t xml:space="preserve">010.000.4163.00</t>
  </si>
  <si>
    <t xml:space="preserve">010.000.4163.01</t>
  </si>
  <si>
    <t xml:space="preserve">010.000.4201.00</t>
  </si>
  <si>
    <t xml:space="preserve">010.000.4505.00</t>
  </si>
  <si>
    <t xml:space="preserve">010.000.0441.00</t>
  </si>
  <si>
    <t xml:space="preserve">010.000.0450.00</t>
  </si>
  <si>
    <t xml:space="preserve">010.000.0477.00</t>
  </si>
  <si>
    <t xml:space="preserve">010.000.2508.00</t>
  </si>
  <si>
    <t xml:space="preserve">010.000.4337.00</t>
  </si>
  <si>
    <t xml:space="preserve">010.000.4590.00</t>
  </si>
  <si>
    <t xml:space="preserve">010.000.5171.02</t>
  </si>
  <si>
    <t xml:space="preserve">010.000.4236.00</t>
  </si>
  <si>
    <t xml:space="preserve">NOVARTIS FARMACEUTICA S.A. DE C.V.</t>
  </si>
  <si>
    <t xml:space="preserve">PO/3137775/OR/084</t>
  </si>
  <si>
    <t xml:space="preserve">PO/3137775/OR/104</t>
  </si>
  <si>
    <t xml:space="preserve">3104-3103</t>
  </si>
  <si>
    <t xml:space="preserve">010.000.4175.00</t>
  </si>
  <si>
    <t xml:space="preserve">010.000.5169.00</t>
  </si>
  <si>
    <t xml:space="preserve">010.000.5191.00</t>
  </si>
  <si>
    <t xml:space="preserve">010.000.6261.00</t>
  </si>
  <si>
    <t xml:space="preserve">010.000.0524.00</t>
  </si>
  <si>
    <t xml:space="preserve">010.000.3617.00</t>
  </si>
  <si>
    <t xml:space="preserve">010.000.3671.00</t>
  </si>
  <si>
    <t xml:space="preserve">010.000.3673.00</t>
  </si>
  <si>
    <t xml:space="preserve">010.000.3675.00</t>
  </si>
  <si>
    <t xml:space="preserve">010.000.5386.00</t>
  </si>
  <si>
    <t xml:space="preserve">010.000.5428.00</t>
  </si>
  <si>
    <t xml:space="preserve">010.000.4448.00</t>
  </si>
  <si>
    <t xml:space="preserve">010.000.5440.01</t>
  </si>
  <si>
    <t xml:space="preserve">010.000.5470.00</t>
  </si>
  <si>
    <t xml:space="preserve">010.000.4252.00</t>
  </si>
  <si>
    <t xml:space="preserve">010.000.4097.00</t>
  </si>
  <si>
    <t xml:space="preserve">010.000.1704.00</t>
  </si>
  <si>
    <t xml:space="preserve">010.000.2123.00</t>
  </si>
  <si>
    <t xml:space="preserve">010.000.2147.00</t>
  </si>
  <si>
    <t xml:space="preserve">010.000.4578.00</t>
  </si>
  <si>
    <t xml:space="preserve">010.000.5278.00</t>
  </si>
  <si>
    <t xml:space="preserve">010.000.4175.01</t>
  </si>
  <si>
    <t xml:space="preserve">010.000.0901.00</t>
  </si>
  <si>
    <t xml:space="preserve">010.000.1707.00</t>
  </si>
  <si>
    <t xml:space="preserve">010.000.2152.00</t>
  </si>
  <si>
    <t xml:space="preserve">010.000.2192.00</t>
  </si>
  <si>
    <t xml:space="preserve">010.000.0406.00</t>
  </si>
  <si>
    <t xml:space="preserve">010.000.2249.00</t>
  </si>
  <si>
    <t xml:space="preserve">010.000.4107.00</t>
  </si>
  <si>
    <t xml:space="preserve">010.000.5099.00</t>
  </si>
  <si>
    <t xml:space="preserve">010.000.0561.00</t>
  </si>
  <si>
    <t xml:space="preserve">010.000.0811.00</t>
  </si>
  <si>
    <t xml:space="preserve">010.000.6249.00</t>
  </si>
  <si>
    <t xml:space="preserve">010.000.0445.00</t>
  </si>
  <si>
    <t xml:space="preserve">010.000.6150.00</t>
  </si>
  <si>
    <t xml:space="preserve">010.000.0440.00</t>
  </si>
  <si>
    <t xml:space="preserve">010.000.4329.00</t>
  </si>
  <si>
    <t xml:space="preserve">010.000.4413.00</t>
  </si>
  <si>
    <t xml:space="preserve">PO/3137867/OR/052</t>
  </si>
  <si>
    <t xml:space="preserve">010.000.0442.00</t>
  </si>
  <si>
    <t xml:space="preserve">010.000.2188.00</t>
  </si>
  <si>
    <t xml:space="preserve">010.000.6294.00</t>
  </si>
  <si>
    <t xml:space="preserve">010.000.4123.00</t>
  </si>
  <si>
    <t xml:space="preserve">010.000.6129.00</t>
  </si>
  <si>
    <t xml:space="preserve">010.000.6130.00</t>
  </si>
  <si>
    <t xml:space="preserve">010.000.4208.00</t>
  </si>
  <si>
    <t xml:space="preserve">010.000.4208.01</t>
  </si>
  <si>
    <t xml:space="preserve">010.000.5474.00</t>
  </si>
  <si>
    <t xml:space="preserve">010.000.5663.00</t>
  </si>
  <si>
    <t xml:space="preserve">010.000.5721.02</t>
  </si>
  <si>
    <t xml:space="preserve">010.000.5111.00</t>
  </si>
  <si>
    <t xml:space="preserve">010.000.6222.00</t>
  </si>
  <si>
    <t xml:space="preserve">010.000.0269.00</t>
  </si>
  <si>
    <t xml:space="preserve">010.000.6026.00</t>
  </si>
  <si>
    <t xml:space="preserve">010.000.3631.00</t>
  </si>
  <si>
    <t xml:space="preserve">010.000.3632.00</t>
  </si>
  <si>
    <t xml:space="preserve">040.000.4472.01</t>
  </si>
  <si>
    <t xml:space="preserve">JANSSEN-CILAG DE MEXICO S. DE R.L. DE C.V.</t>
  </si>
  <si>
    <t xml:space="preserve">PO/3137885/OR/011</t>
  </si>
  <si>
    <t xml:space="preserve">PO/3137885/OR/010</t>
  </si>
  <si>
    <t xml:space="preserve">3362-3378</t>
  </si>
  <si>
    <t xml:space="preserve">010.000.5188.00</t>
  </si>
  <si>
    <t xml:space="preserve">010.000.2616.00</t>
  </si>
  <si>
    <t xml:space="preserve">010.000.5651.00</t>
  </si>
  <si>
    <t xml:space="preserve">010.000.5265.00</t>
  </si>
  <si>
    <t xml:space="preserve">010.000.5721.01</t>
  </si>
  <si>
    <t xml:space="preserve">010.000.6256.00</t>
  </si>
  <si>
    <t xml:space="preserve">010.000.6257.00</t>
  </si>
  <si>
    <t xml:space="preserve">010.000.6258.00</t>
  </si>
  <si>
    <t xml:space="preserve">010.000.1099.00</t>
  </si>
  <si>
    <t xml:space="preserve">010.000.3415.00</t>
  </si>
  <si>
    <t xml:space="preserve">010.000.2204.00</t>
  </si>
  <si>
    <t xml:space="preserve">010.000.6075.00</t>
  </si>
  <si>
    <t xml:space="preserve">010.000.3661.00</t>
  </si>
  <si>
    <t xml:space="preserve">010.000.5835.00</t>
  </si>
  <si>
    <t xml:space="preserve">010.000.1511.00</t>
  </si>
  <si>
    <t xml:space="preserve">010.000.5295.00</t>
  </si>
  <si>
    <t xml:space="preserve">010.000.5295.01</t>
  </si>
  <si>
    <t xml:space="preserve">010.000.4437.00</t>
  </si>
  <si>
    <t xml:space="preserve">010.000.5444.00</t>
  </si>
  <si>
    <t xml:space="preserve">010.000.2206.00</t>
  </si>
  <si>
    <t xml:space="preserve">010.000.2162.00</t>
  </si>
  <si>
    <t xml:space="preserve">010.000.5457.01</t>
  </si>
  <si>
    <t xml:space="preserve">010.000.5463.00</t>
  </si>
  <si>
    <t xml:space="preserve">010.000.5465.00</t>
  </si>
  <si>
    <t xml:space="preserve">010.000.0598.00</t>
  </si>
  <si>
    <t xml:space="preserve">010.000.4442.00</t>
  </si>
  <si>
    <t xml:space="preserve">010.000.5418.02</t>
  </si>
  <si>
    <t xml:space="preserve">010.000.2205.00</t>
  </si>
  <si>
    <t xml:space="preserve">010.000.4254.00</t>
  </si>
  <si>
    <t xml:space="preserve">010.000.5865.00</t>
  </si>
  <si>
    <t xml:space="preserve">060.040.7605</t>
  </si>
  <si>
    <t xml:space="preserve">060.953.0092</t>
  </si>
  <si>
    <t xml:space="preserve">060.953.0100</t>
  </si>
  <si>
    <t xml:space="preserve">060.953.3252</t>
  </si>
  <si>
    <t xml:space="preserve">060.953.3278</t>
  </si>
  <si>
    <t xml:space="preserve">060.088.0694</t>
  </si>
  <si>
    <t xml:space="preserve">060.040.8041</t>
  </si>
  <si>
    <t xml:space="preserve">060.125.2711</t>
  </si>
  <si>
    <t xml:space="preserve">060.125.2844</t>
  </si>
  <si>
    <t xml:space="preserve">PO/3139302/OR/003</t>
  </si>
  <si>
    <t xml:space="preserve">060.125.2869</t>
  </si>
  <si>
    <t xml:space="preserve">060.189.0015</t>
  </si>
  <si>
    <t xml:space="preserve">060.308.0029</t>
  </si>
  <si>
    <t xml:space="preserve">060.532.0084</t>
  </si>
  <si>
    <t xml:space="preserve">060.532.0167</t>
  </si>
  <si>
    <t xml:space="preserve">PO/3139303/OR/003</t>
  </si>
  <si>
    <t xml:space="preserve">060.550.0024</t>
  </si>
  <si>
    <t xml:space="preserve">060.550.0222</t>
  </si>
  <si>
    <t xml:space="preserve">060.550.0370</t>
  </si>
  <si>
    <t xml:space="preserve">060.550.0453</t>
  </si>
  <si>
    <t xml:space="preserve">060.550.2640</t>
  </si>
  <si>
    <t xml:space="preserve">060.550.2657</t>
  </si>
  <si>
    <t xml:space="preserve">060.550.2723</t>
  </si>
  <si>
    <t xml:space="preserve">060.598.0010</t>
  </si>
  <si>
    <t xml:space="preserve">060.598.0036</t>
  </si>
  <si>
    <t xml:space="preserve">060.771.0050</t>
  </si>
  <si>
    <t xml:space="preserve">060.165.0757</t>
  </si>
  <si>
    <t xml:space="preserve">060.165.0831</t>
  </si>
  <si>
    <t xml:space="preserve">EQUIPOS DE BIOMEDICINA DE MEXICO S.A. DE C.V.</t>
  </si>
  <si>
    <t xml:space="preserve">PO/3139304/OR/002</t>
  </si>
  <si>
    <t xml:space="preserve">060.066.0930</t>
  </si>
  <si>
    <t xml:space="preserve">060.125.1861</t>
  </si>
  <si>
    <t xml:space="preserve">060.125.1887</t>
  </si>
  <si>
    <t xml:space="preserve">060.125.1895</t>
  </si>
  <si>
    <t xml:space="preserve">060.125.1929</t>
  </si>
  <si>
    <t xml:space="preserve">060.125.1937</t>
  </si>
  <si>
    <t xml:space="preserve">060.125.1945</t>
  </si>
  <si>
    <t xml:space="preserve">060.125.1960</t>
  </si>
  <si>
    <t xml:space="preserve">060.125.2679</t>
  </si>
  <si>
    <t xml:space="preserve">ESPECIALISTAS EN ESTERELIZACION Y ENVASE S.A. DE C.V.</t>
  </si>
  <si>
    <t xml:space="preserve">PO/3139305/OR/031</t>
  </si>
  <si>
    <t xml:space="preserve">PO/3139305/OR/015</t>
  </si>
  <si>
    <t xml:space="preserve">2946  2609</t>
  </si>
  <si>
    <t xml:space="preserve">060.125.2695</t>
  </si>
  <si>
    <t xml:space="preserve">060.125.2760</t>
  </si>
  <si>
    <t xml:space="preserve">060.841.0031</t>
  </si>
  <si>
    <t xml:space="preserve">060.841.0130</t>
  </si>
  <si>
    <t xml:space="preserve">060.841.0296</t>
  </si>
  <si>
    <t xml:space="preserve">PO/3139307/OR/003</t>
  </si>
  <si>
    <t xml:space="preserve">060.841.0346</t>
  </si>
  <si>
    <t xml:space="preserve">060.841.0353</t>
  </si>
  <si>
    <t xml:space="preserve">060.841.0395</t>
  </si>
  <si>
    <t xml:space="preserve">060.841.0403</t>
  </si>
  <si>
    <t xml:space="preserve">060.841.0569</t>
  </si>
  <si>
    <t xml:space="preserve">060.841.4470</t>
  </si>
  <si>
    <t xml:space="preserve">060.842.0253</t>
  </si>
  <si>
    <t xml:space="preserve">060.842.0295</t>
  </si>
  <si>
    <t xml:space="preserve">060.842.0303</t>
  </si>
  <si>
    <t xml:space="preserve">060.842.0311</t>
  </si>
  <si>
    <t xml:space="preserve">060.842.0329</t>
  </si>
  <si>
    <t xml:space="preserve">060.842.0337</t>
  </si>
  <si>
    <t xml:space="preserve">060.842.0410</t>
  </si>
  <si>
    <t xml:space="preserve">060.166.0533</t>
  </si>
  <si>
    <t xml:space="preserve">KENDALL DE MEXICO S.A. DE C.V.</t>
  </si>
  <si>
    <t xml:space="preserve">060.166.0541</t>
  </si>
  <si>
    <t xml:space="preserve">PO/3139308/OR/001</t>
  </si>
  <si>
    <t xml:space="preserve">060.841.1336</t>
  </si>
  <si>
    <t xml:space="preserve">PO/3139309/OR/003</t>
  </si>
  <si>
    <t xml:space="preserve">060.841.1559</t>
  </si>
  <si>
    <t xml:space="preserve">060.040.3711</t>
  </si>
  <si>
    <t xml:space="preserve">060.040.3729</t>
  </si>
  <si>
    <t xml:space="preserve">PO/3139310/OR/006</t>
  </si>
  <si>
    <t xml:space="preserve">060.040.3745</t>
  </si>
  <si>
    <t xml:space="preserve">060.040.3760</t>
  </si>
  <si>
    <t xml:space="preserve">060.040.3786</t>
  </si>
  <si>
    <t xml:space="preserve">060.164.0022</t>
  </si>
  <si>
    <t xml:space="preserve">060.166.4220</t>
  </si>
  <si>
    <t xml:space="preserve">060.166.4238</t>
  </si>
  <si>
    <t xml:space="preserve">060.166.4253</t>
  </si>
  <si>
    <t xml:space="preserve">060.166.4279</t>
  </si>
  <si>
    <t xml:space="preserve">060.166.4287</t>
  </si>
  <si>
    <t xml:space="preserve">060.167.8121</t>
  </si>
  <si>
    <t xml:space="preserve">060.167.8139</t>
  </si>
  <si>
    <t xml:space="preserve">060.167.8147</t>
  </si>
  <si>
    <t xml:space="preserve">060.483.0091</t>
  </si>
  <si>
    <t xml:space="preserve">PO/3139311/OR003</t>
  </si>
  <si>
    <t xml:space="preserve">060.483.0125</t>
  </si>
  <si>
    <t xml:space="preserve">060.483.0133</t>
  </si>
  <si>
    <t xml:space="preserve">060.483.0141</t>
  </si>
  <si>
    <t xml:space="preserve">060.483.0158</t>
  </si>
  <si>
    <t xml:space="preserve">060.483.0174</t>
  </si>
  <si>
    <t xml:space="preserve">060.550.0438</t>
  </si>
  <si>
    <t xml:space="preserve">060.550.0677</t>
  </si>
  <si>
    <t xml:space="preserve">060.841.0197</t>
  </si>
  <si>
    <t xml:space="preserve">MATCUR S.A. DE C.V.</t>
  </si>
  <si>
    <t xml:space="preserve">PO/3139312/OR/003</t>
  </si>
  <si>
    <t xml:space="preserve">060.841.0254</t>
  </si>
  <si>
    <t xml:space="preserve">060.841.0312</t>
  </si>
  <si>
    <t xml:space="preserve">060.841.0452</t>
  </si>
  <si>
    <t xml:space="preserve">060.841.0601</t>
  </si>
  <si>
    <t xml:space="preserve">060.841.2268</t>
  </si>
  <si>
    <t xml:space="preserve">060.841.3894</t>
  </si>
  <si>
    <t xml:space="preserve">060.841.7374</t>
  </si>
  <si>
    <t xml:space="preserve">060.004.0109</t>
  </si>
  <si>
    <t xml:space="preserve">PRODUCTOS FORALES INTEGRALES DE ZITACUARO S.A. DE C.V</t>
  </si>
  <si>
    <t xml:space="preserve">PO/3139313/OR/003</t>
  </si>
  <si>
    <t xml:space="preserve">060.031.0023</t>
  </si>
  <si>
    <t xml:space="preserve">060.088.0900</t>
  </si>
  <si>
    <t xml:space="preserve">SMITH &amp; NEPHEW S.A. DE C.V.</t>
  </si>
  <si>
    <t xml:space="preserve">PO/3139315/OR/022</t>
  </si>
  <si>
    <t xml:space="preserve">PO/3139315/OR/003</t>
  </si>
  <si>
    <t xml:space="preserve">PO/3139315/OR/039</t>
  </si>
  <si>
    <t xml:space="preserve">2371 - 2377-2703</t>
  </si>
  <si>
    <t xml:space="preserve">060.155.0015</t>
  </si>
  <si>
    <t xml:space="preserve">060.155.0155</t>
  </si>
  <si>
    <t xml:space="preserve">060.155.0304</t>
  </si>
  <si>
    <t xml:space="preserve">060.088.0934</t>
  </si>
  <si>
    <t xml:space="preserve">060.088.0942</t>
  </si>
  <si>
    <t xml:space="preserve">060.088.0959</t>
  </si>
  <si>
    <t xml:space="preserve">060.182.1440</t>
  </si>
  <si>
    <t xml:space="preserve">060.040.0543</t>
  </si>
  <si>
    <t xml:space="preserve">AGYPROM S.A. DE C.V.</t>
  </si>
  <si>
    <t xml:space="preserve">PO/3139317/OR/033</t>
  </si>
  <si>
    <t xml:space="preserve">PO/3139317/OR/049</t>
  </si>
  <si>
    <t xml:space="preserve">PO/3139317/OR/003</t>
  </si>
  <si>
    <t xml:space="preserve">2469   2493   2614</t>
  </si>
  <si>
    <t xml:space="preserve">060.040.7613</t>
  </si>
  <si>
    <t xml:space="preserve">060.040.9007</t>
  </si>
  <si>
    <t xml:space="preserve">2254 - 2572  2615</t>
  </si>
  <si>
    <t xml:space="preserve">060.168.9904</t>
  </si>
  <si>
    <t xml:space="preserve">PO3139317/OR/003</t>
  </si>
  <si>
    <t xml:space="preserve">2495  -  2494  - 2616</t>
  </si>
  <si>
    <t xml:space="preserve">060.233.0052</t>
  </si>
  <si>
    <t xml:space="preserve">2468 - 2993</t>
  </si>
  <si>
    <t xml:space="preserve">060.166.1903</t>
  </si>
  <si>
    <t xml:space="preserve">ARROW INTERNATIONAL DE MEXICO S.A. DE C.V.</t>
  </si>
  <si>
    <t xml:space="preserve">PO/3139318/OR/003</t>
  </si>
  <si>
    <t xml:space="preserve">PO/3139318/OR/028</t>
  </si>
  <si>
    <t xml:space="preserve">PO/3139318/OR/044</t>
  </si>
  <si>
    <t xml:space="preserve">2452    2476  2799  3385</t>
  </si>
  <si>
    <t xml:space="preserve">060.168.8211</t>
  </si>
  <si>
    <t xml:space="preserve">060.337.0164</t>
  </si>
  <si>
    <t xml:space="preserve">060.182.0178</t>
  </si>
  <si>
    <t xml:space="preserve">060.182.1275</t>
  </si>
  <si>
    <t xml:space="preserve">060.182.1366</t>
  </si>
  <si>
    <t xml:space="preserve">060.164.4578</t>
  </si>
  <si>
    <t xml:space="preserve">BECTON DICKINSON DE MEXICO S.A DE C.V.</t>
  </si>
  <si>
    <t xml:space="preserve">PO/3139320/OR/023</t>
  </si>
  <si>
    <t xml:space="preserve">PO/3139320/OR/015</t>
  </si>
  <si>
    <t xml:space="preserve">PO/3139320/OR/002</t>
  </si>
  <si>
    <t xml:space="preserve">2364 - 2367 - 2684</t>
  </si>
  <si>
    <t xml:space="preserve">060.164.4586</t>
  </si>
  <si>
    <t xml:space="preserve">2366 -2682</t>
  </si>
  <si>
    <t xml:space="preserve">060.164.4594</t>
  </si>
  <si>
    <t xml:space="preserve">060.172.0055</t>
  </si>
  <si>
    <t xml:space="preserve">060.172.0063</t>
  </si>
  <si>
    <t xml:space="preserve">060.172.0071</t>
  </si>
  <si>
    <t xml:space="preserve">060.166.1549</t>
  </si>
  <si>
    <t xml:space="preserve">BOSTON SCIENTIFIC DE MEXICO S.A. DE C.V.</t>
  </si>
  <si>
    <t xml:space="preserve">PO/3139324/OR/003</t>
  </si>
  <si>
    <t xml:space="preserve">PO/3139324/OR023</t>
  </si>
  <si>
    <t xml:space="preserve">2687 - 2470</t>
  </si>
  <si>
    <t xml:space="preserve">060.345.0586</t>
  </si>
  <si>
    <t xml:space="preserve">060.345.1311</t>
  </si>
  <si>
    <t xml:space="preserve">060.346.0015</t>
  </si>
  <si>
    <t xml:space="preserve">060.088.0843</t>
  </si>
  <si>
    <t xml:space="preserve">BSN MEDICAL DC S.A. DE C.V.</t>
  </si>
  <si>
    <t xml:space="preserve">PO/3139326/OR/003</t>
  </si>
  <si>
    <t xml:space="preserve">PO/3139326/OR/016</t>
  </si>
  <si>
    <t xml:space="preserve">PO/3139326/OR/026</t>
  </si>
  <si>
    <t xml:space="preserve">2475 - 2697 -2695</t>
  </si>
  <si>
    <t xml:space="preserve">21/102021</t>
  </si>
  <si>
    <t xml:space="preserve">060.088.0850</t>
  </si>
  <si>
    <t xml:space="preserve">PO/3128215/OR/003</t>
  </si>
  <si>
    <t xml:space="preserve">PO/3139326/OR/025</t>
  </si>
  <si>
    <t xml:space="preserve">2401 - 2698 - 2691</t>
  </si>
  <si>
    <t xml:space="preserve">060.168.9649</t>
  </si>
  <si>
    <t xml:space="preserve">CARDINAL HEALT MEXICO 514 S DE RL DE CV</t>
  </si>
  <si>
    <t xml:space="preserve">PO/3139327/OR/003</t>
  </si>
  <si>
    <t xml:space="preserve">PO/3139327/OR/031</t>
  </si>
  <si>
    <t xml:space="preserve">PO/3139327/OR/050</t>
  </si>
  <si>
    <t xml:space="preserve">2820-2754-2704</t>
  </si>
  <si>
    <t xml:space="preserve">060.168.9755</t>
  </si>
  <si>
    <t xml:space="preserve">2753 - 2752 - 2696</t>
  </si>
  <si>
    <t xml:space="preserve">060.345.3176</t>
  </si>
  <si>
    <t xml:space="preserve">060.435.0033</t>
  </si>
  <si>
    <t xml:space="preserve">CELL MEDICINE LABORATORIES S.A. DE C.V.</t>
  </si>
  <si>
    <t xml:space="preserve">PO/3139329/OR/002</t>
  </si>
  <si>
    <t xml:space="preserve">CEL MEDICINE LABORATORIES S.A. DE C.V.</t>
  </si>
  <si>
    <t xml:space="preserve">PO/3139329/OR/005</t>
  </si>
  <si>
    <t xml:space="preserve">060.435.0041</t>
  </si>
  <si>
    <t xml:space="preserve">060.596.0137</t>
  </si>
  <si>
    <t xml:space="preserve">060.167.2181</t>
  </si>
  <si>
    <t xml:space="preserve">060.167.3387</t>
  </si>
  <si>
    <t xml:space="preserve">EDWARDS LIFESCIENCES MEXICO, S.A. DE C.V</t>
  </si>
  <si>
    <t xml:space="preserve">PO/3139333/OR/006</t>
  </si>
  <si>
    <t xml:space="preserve">060.167.3403</t>
  </si>
  <si>
    <t xml:space="preserve">060.040.0865</t>
  </si>
  <si>
    <t xml:space="preserve">EQUIPOS DE BIOMEDICINA DE MEXICO, S.A. DE C.V.</t>
  </si>
  <si>
    <t xml:space="preserve">PO/3139334/OR/003</t>
  </si>
  <si>
    <t xml:space="preserve">060.040.0881</t>
  </si>
  <si>
    <t xml:space="preserve">060.165.0815</t>
  </si>
  <si>
    <t xml:space="preserve">PO/3139334/OR/027</t>
  </si>
  <si>
    <t xml:space="preserve">2392 - 2462</t>
  </si>
  <si>
    <t xml:space="preserve">060.165.0823</t>
  </si>
  <si>
    <t xml:space="preserve">2473  -  2602</t>
  </si>
  <si>
    <t xml:space="preserve">060.166.1911</t>
  </si>
  <si>
    <t xml:space="preserve">PO/3139334/OR027</t>
  </si>
  <si>
    <t xml:space="preserve">060.167.8782</t>
  </si>
  <si>
    <t xml:space="preserve">060.168.9375</t>
  </si>
  <si>
    <t xml:space="preserve">060.233.0623</t>
  </si>
  <si>
    <t xml:space="preserve">060.345.2301</t>
  </si>
  <si>
    <t xml:space="preserve">060.189.0304</t>
  </si>
  <si>
    <t xml:space="preserve">ESIGAR QUIRURGICA S.A. DE C.V.</t>
  </si>
  <si>
    <t xml:space="preserve">PO/3139335/OR/003</t>
  </si>
  <si>
    <t xml:space="preserve">PO/3139335/OR/030</t>
  </si>
  <si>
    <t xml:space="preserve">PO/3139335/OR/044</t>
  </si>
  <si>
    <t xml:space="preserve">2393  2478  2688</t>
  </si>
  <si>
    <t xml:space="preserve">060.125.2653</t>
  </si>
  <si>
    <t xml:space="preserve">PO/3139336/OR/003</t>
  </si>
  <si>
    <t xml:space="preserve">060.125.2836</t>
  </si>
  <si>
    <t xml:space="preserve">060.685.0907</t>
  </si>
  <si>
    <t xml:space="preserve">060.711.0038</t>
  </si>
  <si>
    <t xml:space="preserve">060.711.0145</t>
  </si>
  <si>
    <t xml:space="preserve">PO/3139227/OR/004</t>
  </si>
  <si>
    <t xml:space="preserve">PO/3139337/OR/020</t>
  </si>
  <si>
    <t xml:space="preserve">2372 - 2694</t>
  </si>
  <si>
    <t xml:space="preserve">060.623.0860</t>
  </si>
  <si>
    <t xml:space="preserve">060.623.0878</t>
  </si>
  <si>
    <t xml:space="preserve">060.623.0886</t>
  </si>
  <si>
    <t xml:space="preserve">060.066.0971</t>
  </si>
  <si>
    <t xml:space="preserve">060.168.3311</t>
  </si>
  <si>
    <t xml:space="preserve">GRUPO INDUSTRIAL POSEIDON S.A. DE C.V.</t>
  </si>
  <si>
    <t xml:space="preserve">PO/3139340/OR/003</t>
  </si>
  <si>
    <t xml:space="preserve">060.168.9417</t>
  </si>
  <si>
    <t xml:space="preserve">060.168.9425</t>
  </si>
  <si>
    <t xml:space="preserve">060.168.9433</t>
  </si>
  <si>
    <t xml:space="preserve">060.168.9441</t>
  </si>
  <si>
    <t xml:space="preserve">060.168.9482</t>
  </si>
  <si>
    <t xml:space="preserve">060.168.9615</t>
  </si>
  <si>
    <t xml:space="preserve">060.168.9623</t>
  </si>
  <si>
    <t xml:space="preserve">060.168.9631</t>
  </si>
  <si>
    <t xml:space="preserve">060.168.9656</t>
  </si>
  <si>
    <t xml:space="preserve">060.908.0924</t>
  </si>
  <si>
    <t xml:space="preserve">PO/3139341/OR/003</t>
  </si>
  <si>
    <t xml:space="preserve">060.345.3119</t>
  </si>
  <si>
    <t xml:space="preserve">060.345.3127</t>
  </si>
  <si>
    <t xml:space="preserve">060.345.3135</t>
  </si>
  <si>
    <t xml:space="preserve">GRUPO MORAVI S.A. DE C.V.</t>
  </si>
  <si>
    <t xml:space="preserve">PO/3139342/OR/003</t>
  </si>
  <si>
    <t xml:space="preserve">PO/3139342/OR/026</t>
  </si>
  <si>
    <t xml:space="preserve">PO/3139342/OR/040</t>
  </si>
  <si>
    <t xml:space="preserve">2379   2463   2597</t>
  </si>
  <si>
    <t xml:space="preserve">060.345.3143</t>
  </si>
  <si>
    <t xml:space="preserve">2380   2598  2510</t>
  </si>
  <si>
    <t xml:space="preserve">060.833.0296</t>
  </si>
  <si>
    <t xml:space="preserve">HOSPITALES Y QUIROFANOS S.A. DE C.V.</t>
  </si>
  <si>
    <t xml:space="preserve">PO/3139343/OR/002</t>
  </si>
  <si>
    <t xml:space="preserve">060.167.6638</t>
  </si>
  <si>
    <t xml:space="preserve">060.167.6646</t>
  </si>
  <si>
    <t xml:space="preserve">HUMANA DE EQUIPO Y MATERIAL S.A. DE C.V.</t>
  </si>
  <si>
    <t xml:space="preserve">PO/3139344/OR/016</t>
  </si>
  <si>
    <t xml:space="preserve">060.841.0288</t>
  </si>
  <si>
    <t xml:space="preserve">060.203.0306</t>
  </si>
  <si>
    <t xml:space="preserve">060.203.0363</t>
  </si>
  <si>
    <t xml:space="preserve">060.203.0397</t>
  </si>
  <si>
    <t xml:space="preserve">060.203.0405</t>
  </si>
  <si>
    <t xml:space="preserve">060.869.0103</t>
  </si>
  <si>
    <t xml:space="preserve">060.869.0152</t>
  </si>
  <si>
    <t xml:space="preserve">INDUSTRIAS TUCK S.A. DE C.V.</t>
  </si>
  <si>
    <t xml:space="preserve">PO/3139347/OR/003</t>
  </si>
  <si>
    <t xml:space="preserve">060.869.0202</t>
  </si>
  <si>
    <t xml:space="preserve">060.869.0251</t>
  </si>
  <si>
    <t xml:space="preserve">060.165.1359</t>
  </si>
  <si>
    <t xml:space="preserve">060.166.0301</t>
  </si>
  <si>
    <t xml:space="preserve">060.167.0946</t>
  </si>
  <si>
    <t xml:space="preserve">060.167.0979</t>
  </si>
  <si>
    <t xml:space="preserve">060.167.6935</t>
  </si>
  <si>
    <t xml:space="preserve">060.168.8138</t>
  </si>
  <si>
    <t xml:space="preserve">PO/3139349/OR/010</t>
  </si>
  <si>
    <t xml:space="preserve">060.168.8237</t>
  </si>
  <si>
    <t xml:space="preserve">060.841.0551</t>
  </si>
  <si>
    <t xml:space="preserve">060.841.0742</t>
  </si>
  <si>
    <t xml:space="preserve">PO/3139350/OR/003</t>
  </si>
  <si>
    <t xml:space="preserve">060.841.0767</t>
  </si>
  <si>
    <t xml:space="preserve">060.841.0775</t>
  </si>
  <si>
    <t xml:space="preserve">060.841.1948</t>
  </si>
  <si>
    <t xml:space="preserve">060.908.0494</t>
  </si>
  <si>
    <t xml:space="preserve">060.953.2825</t>
  </si>
  <si>
    <t xml:space="preserve">LABORATORIOS LEROY S.A. DE C.V.</t>
  </si>
  <si>
    <t xml:space="preserve">PO/3139351/OR/003</t>
  </si>
  <si>
    <t xml:space="preserve">PO/3139351/OR/006</t>
  </si>
  <si>
    <t xml:space="preserve">060.345.3424</t>
  </si>
  <si>
    <t xml:space="preserve">LEFARMA S.A. DE C.V.</t>
  </si>
  <si>
    <t xml:space="preserve">PO/3139352/OR/003</t>
  </si>
  <si>
    <t xml:space="preserve">PO/3139352/OR/025</t>
  </si>
  <si>
    <t xml:space="preserve">2699 - 2693</t>
  </si>
  <si>
    <t xml:space="preserve">060.345.3788</t>
  </si>
  <si>
    <t xml:space="preserve">060.603.0013</t>
  </si>
  <si>
    <t xml:space="preserve">2497  2610</t>
  </si>
  <si>
    <t xml:space="preserve">060.841.0205</t>
  </si>
  <si>
    <t xml:space="preserve">PO/3139353/OR/003</t>
  </si>
  <si>
    <t xml:space="preserve">060.841.0221</t>
  </si>
  <si>
    <t xml:space="preserve">060.841.0627</t>
  </si>
  <si>
    <t xml:space="preserve">PO/3139353/OR/045</t>
  </si>
  <si>
    <t xml:space="preserve">PO/3139353/OR/032</t>
  </si>
  <si>
    <t xml:space="preserve">2690 -2692-2608</t>
  </si>
  <si>
    <t xml:space="preserve">060.470.0120</t>
  </si>
  <si>
    <t xml:space="preserve">060.470.0138</t>
  </si>
  <si>
    <t xml:space="preserve">060.470.0146</t>
  </si>
  <si>
    <t xml:space="preserve">MATERIALES Y MEDICAMENTOS LIDES S.A. DE C.V.</t>
  </si>
  <si>
    <t xml:space="preserve">PO/3139354/OR/0203</t>
  </si>
  <si>
    <t xml:space="preserve">060.697.0382</t>
  </si>
  <si>
    <t xml:space="preserve">PO/3139354/OR/020</t>
  </si>
  <si>
    <t xml:space="preserve">060.088.1007</t>
  </si>
  <si>
    <t xml:space="preserve">060.167.8097</t>
  </si>
  <si>
    <t xml:space="preserve">060.604.0418</t>
  </si>
  <si>
    <t xml:space="preserve">060.604.0434</t>
  </si>
  <si>
    <t xml:space="preserve">060.604.0442</t>
  </si>
  <si>
    <t xml:space="preserve">060.125.0228</t>
  </si>
  <si>
    <t xml:space="preserve">PO/3139358/OR/003</t>
  </si>
  <si>
    <t xml:space="preserve">060.125.0244</t>
  </si>
  <si>
    <t xml:space="preserve">060.132.0203</t>
  </si>
  <si>
    <t xml:space="preserve">060.165.0864</t>
  </si>
  <si>
    <t xml:space="preserve">060.167.3726</t>
  </si>
  <si>
    <t xml:space="preserve">060.168.0085</t>
  </si>
  <si>
    <t xml:space="preserve">060.598.0226</t>
  </si>
  <si>
    <t xml:space="preserve">060.830.7070</t>
  </si>
  <si>
    <t xml:space="preserve">PO/3139359/OR/003</t>
  </si>
  <si>
    <t xml:space="preserve">060.166.0640</t>
  </si>
  <si>
    <t xml:space="preserve">PRODUCTOS GALENO S DE R.L. </t>
  </si>
  <si>
    <t xml:space="preserve">PO/3139361/OR/003</t>
  </si>
  <si>
    <t xml:space="preserve">060.166.0657</t>
  </si>
  <si>
    <t xml:space="preserve">060.168.9870</t>
  </si>
  <si>
    <t xml:space="preserve">060.168.9888</t>
  </si>
  <si>
    <t xml:space="preserve">060.908.0890</t>
  </si>
  <si>
    <t xml:space="preserve">060.066.1052</t>
  </si>
  <si>
    <t xml:space="preserve">PROFACE S.A. DE C.V.</t>
  </si>
  <si>
    <t xml:space="preserve">PO/3139363/OR/003</t>
  </si>
  <si>
    <t xml:space="preserve">060.066.1060</t>
  </si>
  <si>
    <t xml:space="preserve">060.345.3309</t>
  </si>
  <si>
    <t xml:space="preserve">060.031.0015</t>
  </si>
  <si>
    <t xml:space="preserve">060.308.0227</t>
  </si>
  <si>
    <t xml:space="preserve">060.841.0460</t>
  </si>
  <si>
    <t xml:space="preserve">SEQUI S.A. DE C.V.</t>
  </si>
  <si>
    <t xml:space="preserve">PO/3139368/OR/003</t>
  </si>
  <si>
    <t xml:space="preserve">060.088.0504</t>
  </si>
  <si>
    <t xml:space="preserve">PO/3139370/OR/003</t>
  </si>
  <si>
    <t xml:space="preserve">060.088.0801</t>
  </si>
  <si>
    <t xml:space="preserve">SONMEDICS S.A. DE C.V.</t>
  </si>
  <si>
    <t xml:space="preserve">PO/3139371/OR/038</t>
  </si>
  <si>
    <t xml:space="preserve">PO/3139371/OR/003</t>
  </si>
  <si>
    <t xml:space="preserve">PO/3139371/OR/030</t>
  </si>
  <si>
    <t xml:space="preserve">2527 -2613-3343</t>
  </si>
  <si>
    <t xml:space="preserve">060.623.0852</t>
  </si>
  <si>
    <t xml:space="preserve">060.168.2511</t>
  </si>
  <si>
    <t xml:space="preserve">PO/3139373/OR/003</t>
  </si>
  <si>
    <t xml:space="preserve">060.168.2529</t>
  </si>
  <si>
    <t xml:space="preserve">PO/3139373/OR/031</t>
  </si>
  <si>
    <t xml:space="preserve">2457  -  2461</t>
  </si>
  <si>
    <t xml:space="preserve">060.168.2537</t>
  </si>
  <si>
    <t xml:space="preserve">2472 -2538</t>
  </si>
  <si>
    <t xml:space="preserve">060.168.2552</t>
  </si>
  <si>
    <t xml:space="preserve">060.841.0510</t>
  </si>
  <si>
    <t xml:space="preserve">PO/3139409/OR/003</t>
  </si>
  <si>
    <t xml:space="preserve">060.841.0858</t>
  </si>
  <si>
    <t xml:space="preserve">PO/339408/0R/033</t>
  </si>
  <si>
    <t xml:space="preserve">2499  - 2689</t>
  </si>
  <si>
    <t xml:space="preserve">060.841.0890</t>
  </si>
  <si>
    <t xml:space="preserve">060.841.0916</t>
  </si>
  <si>
    <t xml:space="preserve">060.841.0973</t>
  </si>
  <si>
    <t xml:space="preserve">060.841.0981</t>
  </si>
  <si>
    <t xml:space="preserve">060.841.1211</t>
  </si>
  <si>
    <t xml:space="preserve">060.841.1393</t>
  </si>
  <si>
    <t xml:space="preserve">060.842.0220</t>
  </si>
  <si>
    <t xml:space="preserve">060.842.0428</t>
  </si>
  <si>
    <t xml:space="preserve">060.842.0477</t>
  </si>
  <si>
    <t xml:space="preserve">060.842.0485</t>
  </si>
  <si>
    <t xml:space="preserve">060.842.0519</t>
  </si>
  <si>
    <t xml:space="preserve">060.842.0535</t>
  </si>
  <si>
    <t xml:space="preserve">060.815.0058</t>
  </si>
  <si>
    <t xml:space="preserve">060.233.0318</t>
  </si>
  <si>
    <t xml:space="preserve">060.409.0035</t>
  </si>
  <si>
    <t xml:space="preserve">060.168.1430</t>
  </si>
  <si>
    <t xml:space="preserve">PO/3139416/OR/003</t>
  </si>
  <si>
    <t xml:space="preserve">060.345.0149</t>
  </si>
  <si>
    <t xml:space="preserve">060.165.0542</t>
  </si>
  <si>
    <t xml:space="preserve">060.165.0849</t>
  </si>
  <si>
    <t xml:space="preserve">PROMESURGICAL S.A. DE C.V.</t>
  </si>
  <si>
    <t xml:space="preserve">PO/3139417/OR/005</t>
  </si>
  <si>
    <t xml:space="preserve">060.841.0924</t>
  </si>
  <si>
    <t xml:space="preserve">060.841.1161</t>
  </si>
  <si>
    <t xml:space="preserve">060.841.1344</t>
  </si>
  <si>
    <t xml:space="preserve">060.841.1435</t>
  </si>
  <si>
    <t xml:space="preserve">060.841.2045</t>
  </si>
  <si>
    <t xml:space="preserve">060.841.2276</t>
  </si>
  <si>
    <t xml:space="preserve">060.842.0246</t>
  </si>
  <si>
    <t xml:space="preserve">060.842.0261</t>
  </si>
  <si>
    <t xml:space="preserve">060.842.0345</t>
  </si>
  <si>
    <t xml:space="preserve">060.842.0436</t>
  </si>
  <si>
    <t xml:space="preserve">060.196.0057</t>
  </si>
  <si>
    <t xml:space="preserve">PO/3139423/OR/003</t>
  </si>
  <si>
    <t xml:space="preserve">060.058.0153</t>
  </si>
  <si>
    <t xml:space="preserve">QUIRMEX, S.A. DE C.V.</t>
  </si>
  <si>
    <t xml:space="preserve">PO/3139426/OR/003</t>
  </si>
  <si>
    <t xml:space="preserve">PO/3139426/OR/053</t>
  </si>
  <si>
    <t xml:space="preserve">PO/3139426/OR039</t>
  </si>
  <si>
    <t xml:space="preserve">2375-2945-2947</t>
  </si>
  <si>
    <t xml:space="preserve">060.203.0165</t>
  </si>
  <si>
    <t xml:space="preserve">060.506.2736</t>
  </si>
  <si>
    <t xml:space="preserve">060.168.0945</t>
  </si>
  <si>
    <t xml:space="preserve">PO/3139992/OR/003</t>
  </si>
  <si>
    <t xml:space="preserve">060.166.2141</t>
  </si>
  <si>
    <t xml:space="preserve">060.167.7024</t>
  </si>
  <si>
    <t xml:space="preserve">PO/3139994/OR/002</t>
  </si>
  <si>
    <t xml:space="preserve">060.167.6885</t>
  </si>
  <si>
    <t xml:space="preserve">ARROW INTERNATIONAL  DE MEXICO S.A. DE C.V.</t>
  </si>
  <si>
    <t xml:space="preserve">PO/3120002/OR/003</t>
  </si>
  <si>
    <t xml:space="preserve">060.168.8146</t>
  </si>
  <si>
    <t xml:space="preserve">PO/3140187/OR/011</t>
  </si>
  <si>
    <t xml:space="preserve">060.168.6603</t>
  </si>
  <si>
    <t xml:space="preserve">PO/3140189/OR/012</t>
  </si>
  <si>
    <t xml:space="preserve">PO/3140189/OR/029</t>
  </si>
  <si>
    <t xml:space="preserve">PO/3140189/OR/043</t>
  </si>
  <si>
    <t xml:space="preserve">2496  2481  2480</t>
  </si>
  <si>
    <t xml:space="preserve">060.168.6645</t>
  </si>
  <si>
    <t xml:space="preserve">2465   2507  2506</t>
  </si>
  <si>
    <t xml:space="preserve">060.791.0114</t>
  </si>
  <si>
    <t xml:space="preserve">060.791.0122</t>
  </si>
  <si>
    <t xml:space="preserve">PO/3140328/OR/015</t>
  </si>
  <si>
    <t xml:space="preserve">PO/3140328/OR/038</t>
  </si>
  <si>
    <t xml:space="preserve">PO/3140328/OR/027</t>
  </si>
  <si>
    <t xml:space="preserve">2374   -      2453   -2509</t>
  </si>
  <si>
    <t xml:space="preserve">060.167.6653</t>
  </si>
  <si>
    <t xml:space="preserve">PO/3140329/OR/014</t>
  </si>
  <si>
    <t xml:space="preserve">060.167.6661</t>
  </si>
  <si>
    <t xml:space="preserve">PO/3140329/OR/046</t>
  </si>
  <si>
    <t xml:space="preserve">2450 -2477 -2801</t>
  </si>
  <si>
    <t xml:space="preserve">060.168.1315</t>
  </si>
  <si>
    <t xml:space="preserve">060.604.0087</t>
  </si>
  <si>
    <t xml:space="preserve">060.345.3770</t>
  </si>
  <si>
    <t xml:space="preserve">PO/3140690/OR/006</t>
  </si>
  <si>
    <t xml:space="preserve">060.166.0103</t>
  </si>
  <si>
    <t xml:space="preserve">PO/3140691/OR/022</t>
  </si>
  <si>
    <t xml:space="preserve">PO/3140691/OR/009</t>
  </si>
  <si>
    <t xml:space="preserve">2455  - 2483</t>
  </si>
  <si>
    <t xml:space="preserve">060.168.6629</t>
  </si>
  <si>
    <t xml:space="preserve">PO/3140764/OR/008</t>
  </si>
  <si>
    <t xml:space="preserve">060.168.6660</t>
  </si>
  <si>
    <t xml:space="preserve">060.165.0856</t>
  </si>
  <si>
    <t xml:space="preserve">060.088.0686</t>
  </si>
  <si>
    <t xml:space="preserve">060.168.6611</t>
  </si>
  <si>
    <t xml:space="preserve">060.168.6637</t>
  </si>
  <si>
    <t xml:space="preserve">060.168.6652</t>
  </si>
  <si>
    <t xml:space="preserve">060.168.6678</t>
  </si>
  <si>
    <t xml:space="preserve">060.626.0016</t>
  </si>
  <si>
    <t xml:space="preserve">060.626.0032</t>
  </si>
  <si>
    <t xml:space="preserve">060.626.0040</t>
  </si>
  <si>
    <t xml:space="preserve">060.626.0057</t>
  </si>
  <si>
    <t xml:space="preserve">060.626.0065</t>
  </si>
  <si>
    <t xml:space="preserve">060.626.0073</t>
  </si>
  <si>
    <t xml:space="preserve">060.626.0081</t>
  </si>
  <si>
    <t xml:space="preserve">060.626.0099</t>
  </si>
  <si>
    <t xml:space="preserve">CARDINAL HEALTH MEXICO 514 S DE R.L. DE C.V.</t>
  </si>
  <si>
    <t xml:space="preserve">PO/3140786/OR/013</t>
  </si>
  <si>
    <t xml:space="preserve">010.000.6109.00</t>
  </si>
  <si>
    <t xml:space="preserve">010.000.6110.00</t>
  </si>
  <si>
    <t xml:space="preserve">010.000.6120.00</t>
  </si>
  <si>
    <t xml:space="preserve">010.000.5730.00</t>
  </si>
  <si>
    <t xml:space="preserve">010.000.5730.01</t>
  </si>
  <si>
    <t xml:space="preserve">010.000.5880.00</t>
  </si>
  <si>
    <t xml:space="preserve">010.000.6158.00</t>
  </si>
  <si>
    <t xml:space="preserve">010.000.6173.00</t>
  </si>
  <si>
    <t xml:space="preserve">010.000.6323.00</t>
  </si>
  <si>
    <t xml:space="preserve">010.000.6324.00</t>
  </si>
  <si>
    <t xml:space="preserve">010.000.6105.00</t>
  </si>
  <si>
    <t xml:space="preserve">010.000.6107.00</t>
  </si>
  <si>
    <t xml:space="preserve">010.000.6097.00</t>
  </si>
  <si>
    <t xml:space="preserve">010.000.5617.00</t>
  </si>
  <si>
    <t xml:space="preserve">010.000.5619.00</t>
  </si>
  <si>
    <t xml:space="preserve">010.000.5280.00</t>
  </si>
  <si>
    <t xml:space="preserve">010.000.6153.00</t>
  </si>
  <si>
    <t xml:space="preserve">010.000.5636.00</t>
  </si>
  <si>
    <t xml:space="preserve">010.000.5637.00</t>
  </si>
  <si>
    <t xml:space="preserve">010.000.5654.00</t>
  </si>
  <si>
    <t xml:space="preserve">010.000.5815.00</t>
  </si>
  <si>
    <t xml:space="preserve">010.000.6080.00</t>
  </si>
  <si>
    <t xml:space="preserve">010.000.6093.00</t>
  </si>
  <si>
    <t xml:space="preserve">010.000.6094.00</t>
  </si>
  <si>
    <t xml:space="preserve">010.000.6095.00</t>
  </si>
  <si>
    <t xml:space="preserve">010.000.6112.00</t>
  </si>
  <si>
    <t xml:space="preserve">010.000.6113.00</t>
  </si>
  <si>
    <t xml:space="preserve">010.000.6165.00</t>
  </si>
  <si>
    <t xml:space="preserve">010.000.5551.00</t>
  </si>
  <si>
    <t xml:space="preserve">010.000.5552.00</t>
  </si>
  <si>
    <t xml:space="preserve">010.000.6009.00</t>
  </si>
  <si>
    <t xml:space="preserve">010.000.6068.00</t>
  </si>
  <si>
    <t xml:space="preserve">010.000.6149.00</t>
  </si>
  <si>
    <t xml:space="preserve">010.000.6224.00</t>
  </si>
  <si>
    <t xml:space="preserve">010.000.6171.00</t>
  </si>
  <si>
    <t xml:space="preserve">010.000.6172.00</t>
  </si>
  <si>
    <t xml:space="preserve">010.000.5482.00</t>
  </si>
  <si>
    <t xml:space="preserve">010.000.5731.00</t>
  </si>
  <si>
    <t xml:space="preserve">010.000.5731.01</t>
  </si>
  <si>
    <t xml:space="preserve">010.000.5732.00</t>
  </si>
  <si>
    <t xml:space="preserve">010.000.5732.01</t>
  </si>
  <si>
    <t xml:space="preserve">010.000.5771.00</t>
  </si>
  <si>
    <t xml:space="preserve">010.000.6006.00</t>
  </si>
  <si>
    <t xml:space="preserve">010.000.6111.00</t>
  </si>
  <si>
    <t xml:space="preserve">010.000.6142.00</t>
  </si>
  <si>
    <t xml:space="preserve">010.000.6143.00</t>
  </si>
  <si>
    <t xml:space="preserve">010.000.6144.00</t>
  </si>
  <si>
    <t xml:space="preserve">010.000.5613.00</t>
  </si>
  <si>
    <t xml:space="preserve">010.000.6013.00</t>
  </si>
  <si>
    <t xml:space="preserve">010.000.6086.00</t>
  </si>
  <si>
    <t xml:space="preserve">010.000.6223.00</t>
  </si>
  <si>
    <t xml:space="preserve">010.000.5646.00</t>
  </si>
  <si>
    <t xml:space="preserve">010.000.5980.00</t>
  </si>
  <si>
    <t xml:space="preserve">010.000.6071.00</t>
  </si>
  <si>
    <t xml:space="preserve">010.000.6235.00</t>
  </si>
  <si>
    <t xml:space="preserve">010.000.6237.00</t>
  </si>
  <si>
    <t xml:space="preserve">010.000.6240.00</t>
  </si>
  <si>
    <t xml:space="preserve">010.000.5795.00</t>
  </si>
  <si>
    <t xml:space="preserve">010.000.6037.00</t>
  </si>
  <si>
    <t xml:space="preserve">010.000.6193.00</t>
  </si>
  <si>
    <t xml:space="preserve">010.000.6199.00</t>
  </si>
  <si>
    <t xml:space="preserve">010.000.6200.00</t>
  </si>
  <si>
    <t xml:space="preserve">010.000.6201.00</t>
  </si>
  <si>
    <t xml:space="preserve">010.000.6202.00</t>
  </si>
  <si>
    <t xml:space="preserve">010.000.6204.00</t>
  </si>
  <si>
    <t xml:space="preserve">010.000.6227.00</t>
  </si>
  <si>
    <t xml:space="preserve">010.000.6164.00</t>
  </si>
  <si>
    <t xml:space="preserve">010.000.6226.00</t>
  </si>
  <si>
    <t xml:space="preserve">010.000.5950.00</t>
  </si>
  <si>
    <t xml:space="preserve">010.000.6022.00</t>
  </si>
  <si>
    <t xml:space="preserve">010.000.6042.00</t>
  </si>
  <si>
    <t xml:space="preserve">010.000.6042.01</t>
  </si>
  <si>
    <t xml:space="preserve">010.000.6207.00</t>
  </si>
  <si>
    <t xml:space="preserve">010.000.6208.00</t>
  </si>
  <si>
    <t xml:space="preserve">010.000.5624.00</t>
  </si>
  <si>
    <t xml:space="preserve">010.000.6096.00</t>
  </si>
  <si>
    <t xml:space="preserve">010.000.6131.00</t>
  </si>
  <si>
    <t xml:space="preserve">010.000.6203.00</t>
  </si>
  <si>
    <t xml:space="preserve">010.000.6007.01</t>
  </si>
  <si>
    <t xml:space="preserve">010.000.6069.00</t>
  </si>
  <si>
    <t xml:space="preserve">010.000.5621.00</t>
  </si>
  <si>
    <t xml:space="preserve">010.000.5741.00</t>
  </si>
  <si>
    <t xml:space="preserve">010.000.6322.00</t>
  </si>
  <si>
    <t xml:space="preserve">010.000.5550.00</t>
  </si>
  <si>
    <t xml:space="preserve">010.000.5615.00</t>
  </si>
  <si>
    <t xml:space="preserve">010.000.5650.00</t>
  </si>
  <si>
    <t xml:space="preserve">010.000.6085.00</t>
  </si>
  <si>
    <t xml:space="preserve">010.000.6186.00</t>
  </si>
  <si>
    <t xml:space="preserve">010.000.6018.00</t>
  </si>
  <si>
    <t xml:space="preserve">010.000.6024.00</t>
  </si>
  <si>
    <t xml:space="preserve">010.000.5257.00</t>
  </si>
  <si>
    <t xml:space="preserve">010.000.4322.01</t>
  </si>
  <si>
    <t xml:space="preserve">010.000.4379.00</t>
  </si>
  <si>
    <t xml:space="preserve">010.000.4380.00</t>
  </si>
  <si>
    <t xml:space="preserve">010.000.5301.00</t>
  </si>
  <si>
    <t xml:space="preserve">010.000.5421.00</t>
  </si>
  <si>
    <t xml:space="preserve">010.000.6021.00</t>
  </si>
  <si>
    <t xml:space="preserve">010.000.6285.00</t>
  </si>
  <si>
    <t xml:space="preserve">010.000.6301.00</t>
  </si>
  <si>
    <t xml:space="preserve">040.000.5915.00</t>
  </si>
  <si>
    <t xml:space="preserve">040.000.5916.00</t>
  </si>
  <si>
    <t xml:space="preserve">010.000.5790.00</t>
  </si>
  <si>
    <t xml:space="preserve">010.000.6016.00</t>
  </si>
  <si>
    <t xml:space="preserve">010.000.6325.00</t>
  </si>
  <si>
    <t xml:space="preserve">010.000.5657.00</t>
  </si>
  <si>
    <t xml:space="preserve">010.000.6211.00</t>
  </si>
  <si>
    <t xml:space="preserve">010.000.4153.01</t>
  </si>
  <si>
    <t xml:space="preserve">010.000.5703.01</t>
  </si>
  <si>
    <t xml:space="preserve">010.000.1516.00</t>
  </si>
  <si>
    <t xml:space="preserve">010.000.5480.00</t>
  </si>
  <si>
    <t xml:space="preserve">010.000.5544.00</t>
  </si>
  <si>
    <t xml:space="preserve">010.000.5735.01</t>
  </si>
  <si>
    <t xml:space="preserve">010.000.5736.01</t>
  </si>
  <si>
    <t xml:space="preserve">010.000.5737.00</t>
  </si>
  <si>
    <t xml:space="preserve">010.000.5995.00</t>
  </si>
  <si>
    <t xml:space="preserve">010.000.6166.00</t>
  </si>
  <si>
    <t xml:space="preserve">010.000.4512.03</t>
  </si>
  <si>
    <t xml:space="preserve">010.000.4156.00</t>
  </si>
  <si>
    <t xml:space="preserve">010.000.4238.02</t>
  </si>
  <si>
    <t xml:space="preserve">010.000.4245.02</t>
  </si>
  <si>
    <t xml:space="preserve">010.000.4250.02</t>
  </si>
  <si>
    <t xml:space="preserve">010.000.6061.00</t>
  </si>
  <si>
    <t xml:space="preserve">010.000.6062.00</t>
  </si>
  <si>
    <t xml:space="preserve">010.000.4323.00</t>
  </si>
  <si>
    <t xml:space="preserve">010.000.2641.01</t>
  </si>
  <si>
    <t xml:space="preserve">010.000.2641.02</t>
  </si>
  <si>
    <t xml:space="preserve">010.000.2642.00</t>
  </si>
  <si>
    <t xml:space="preserve">010.000.2643.00</t>
  </si>
  <si>
    <t xml:space="preserve">010.000.6216.00</t>
  </si>
  <si>
    <t xml:space="preserve">010.000.6217.00</t>
  </si>
  <si>
    <t xml:space="preserve">010.000.6218.00</t>
  </si>
  <si>
    <t xml:space="preserve">010.000.5800.00</t>
  </si>
  <si>
    <t xml:space="preserve">LTA</t>
  </si>
  <si>
    <t xml:space="preserve">LABORATORIOS JAYOR S.A. DE C.V.</t>
  </si>
  <si>
    <t xml:space="preserve">PO/3139310/OR/003</t>
  </si>
  <si>
    <t xml:space="preserve">010.000.4396.00</t>
  </si>
  <si>
    <t xml:space="preserve">En proceso</t>
  </si>
  <si>
    <t xml:space="preserve">010.000.4364.01</t>
  </si>
  <si>
    <t xml:space="preserve">010.000.5452.00</t>
  </si>
  <si>
    <t xml:space="preserve">060.231.0658</t>
  </si>
  <si>
    <t xml:space="preserve">060.550.2699</t>
  </si>
  <si>
    <t xml:space="preserve">060.550.2707</t>
  </si>
</sst>
</file>

<file path=xl/styles.xml><?xml version="1.0" encoding="utf-8"?>
<styleSheet xmlns="http://schemas.openxmlformats.org/spreadsheetml/2006/main">
  <numFmts count="13">
    <numFmt numFmtId="164" formatCode="General"/>
    <numFmt numFmtId="165" formatCode="_-\$* #,##0.00_-;&quot;-$&quot;* #,##0.00_-;_-\$* \-??_-;_-@_-"/>
    <numFmt numFmtId="166" formatCode="000000000000"/>
    <numFmt numFmtId="167" formatCode="#,##0"/>
    <numFmt numFmtId="168" formatCode="#,##0.00"/>
    <numFmt numFmtId="169" formatCode="@"/>
    <numFmt numFmtId="170" formatCode="0"/>
    <numFmt numFmtId="171" formatCode="dd/mm/yyyy"/>
    <numFmt numFmtId="172" formatCode="General"/>
    <numFmt numFmtId="173" formatCode="\$#,##0.00"/>
    <numFmt numFmtId="174" formatCode="dd\-mmm\-yy"/>
    <numFmt numFmtId="175" formatCode="#,##0;[RED]#,##0"/>
    <numFmt numFmtId="176" formatCode="_-* #,##0.00_-;\-* #,##0.00_-;_-* \-??_-;_-@_-"/>
  </numFmts>
  <fonts count="30">
    <font>
      <sz val="11"/>
      <color rgb="FF000000"/>
      <name val="Calibri"/>
      <family val="2"/>
      <charset val="1"/>
    </font>
    <font>
      <sz val="10"/>
      <name val="Arial"/>
      <family val="0"/>
    </font>
    <font>
      <sz val="10"/>
      <name val="Arial"/>
      <family val="0"/>
    </font>
    <font>
      <sz val="10"/>
      <name val="Arial"/>
      <family val="0"/>
    </font>
    <font>
      <sz val="10"/>
      <name val="Arial"/>
      <family val="2"/>
      <charset val="1"/>
    </font>
    <font>
      <sz val="10"/>
      <color rgb="FF000000"/>
      <name val="Arial"/>
      <family val="2"/>
      <charset val="1"/>
    </font>
    <font>
      <sz val="8"/>
      <name val="Arial"/>
      <family val="2"/>
      <charset val="1"/>
    </font>
    <font>
      <sz val="9"/>
      <name val="Arial"/>
      <family val="2"/>
      <charset val="1"/>
    </font>
    <font>
      <b val="true"/>
      <sz val="9"/>
      <name val="Arial"/>
      <family val="2"/>
      <charset val="1"/>
    </font>
    <font>
      <sz val="8"/>
      <name val="Montserrat"/>
      <family val="0"/>
      <charset val="1"/>
    </font>
    <font>
      <sz val="8"/>
      <color rgb="FF000000"/>
      <name val="Montserrat"/>
      <family val="0"/>
      <charset val="1"/>
    </font>
    <font>
      <b val="true"/>
      <sz val="11"/>
      <color rgb="FF000000"/>
      <name val="Calibri"/>
      <family val="2"/>
      <charset val="1"/>
    </font>
    <font>
      <b val="true"/>
      <sz val="12"/>
      <color rgb="FFFFFFFF"/>
      <name val="Montserrat"/>
      <family val="0"/>
      <charset val="1"/>
    </font>
    <font>
      <b val="true"/>
      <sz val="10"/>
      <name val="Montserrat"/>
      <family val="0"/>
      <charset val="1"/>
    </font>
    <font>
      <b val="true"/>
      <sz val="8"/>
      <color rgb="FFFFFFFF"/>
      <name val="Montserrat"/>
      <family val="0"/>
      <charset val="1"/>
    </font>
    <font>
      <b val="true"/>
      <sz val="10"/>
      <color rgb="FFFFFFFF"/>
      <name val="Montserrat"/>
      <family val="0"/>
      <charset val="1"/>
    </font>
    <font>
      <b val="true"/>
      <sz val="10"/>
      <name val="Arial"/>
      <family val="2"/>
      <charset val="1"/>
    </font>
    <font>
      <b val="true"/>
      <sz val="10"/>
      <color rgb="FF000000"/>
      <name val="Calibri"/>
      <family val="2"/>
      <charset val="1"/>
    </font>
    <font>
      <sz val="9"/>
      <color rgb="FF000000"/>
      <name val="Arial"/>
      <family val="2"/>
      <charset val="1"/>
    </font>
    <font>
      <sz val="9"/>
      <color rgb="FFFF0000"/>
      <name val="Arial"/>
      <family val="2"/>
      <charset val="1"/>
    </font>
    <font>
      <sz val="9"/>
      <color rgb="FF000000"/>
      <name val="Montserrat"/>
      <family val="0"/>
      <charset val="1"/>
    </font>
    <font>
      <sz val="9"/>
      <color rgb="FF000000"/>
      <name val="Tahoma"/>
      <family val="2"/>
      <charset val="1"/>
    </font>
    <font>
      <b val="true"/>
      <sz val="10"/>
      <color rgb="FF000000"/>
      <name val="Arial"/>
      <family val="2"/>
      <charset val="1"/>
    </font>
    <font>
      <b val="true"/>
      <sz val="9"/>
      <color rgb="FF000000"/>
      <name val="Arial"/>
      <family val="2"/>
      <charset val="1"/>
    </font>
    <font>
      <b val="true"/>
      <sz val="9"/>
      <name val="Calibri"/>
      <family val="2"/>
      <charset val="1"/>
    </font>
    <font>
      <sz val="9"/>
      <name val="Calibri"/>
      <family val="2"/>
      <charset val="1"/>
    </font>
    <font>
      <b val="true"/>
      <sz val="9"/>
      <color rgb="FF000000"/>
      <name val="Calibri"/>
      <family val="2"/>
      <charset val="1"/>
    </font>
    <font>
      <sz val="9"/>
      <color rgb="FF000000"/>
      <name val="Calibri"/>
      <family val="2"/>
      <charset val="1"/>
    </font>
    <font>
      <b val="true"/>
      <sz val="9"/>
      <color rgb="FF000000"/>
      <name val="Tahoma"/>
      <family val="0"/>
      <charset val="1"/>
    </font>
    <font>
      <sz val="9"/>
      <color rgb="FF000000"/>
      <name val="Tahoma"/>
      <family val="0"/>
      <charset val="1"/>
    </font>
  </fonts>
  <fills count="22">
    <fill>
      <patternFill patternType="none"/>
    </fill>
    <fill>
      <patternFill patternType="gray125"/>
    </fill>
    <fill>
      <patternFill patternType="solid">
        <fgColor rgb="FF9D2449"/>
        <bgColor rgb="FF993366"/>
      </patternFill>
    </fill>
    <fill>
      <patternFill patternType="solid">
        <fgColor rgb="FFD9D9D9"/>
        <bgColor rgb="FFD7E4BD"/>
      </patternFill>
    </fill>
    <fill>
      <patternFill patternType="solid">
        <fgColor rgb="FFC55A11"/>
        <bgColor rgb="FF993300"/>
      </patternFill>
    </fill>
    <fill>
      <patternFill patternType="solid">
        <fgColor rgb="FF00B0F0"/>
        <bgColor rgb="FF33CCCC"/>
      </patternFill>
    </fill>
    <fill>
      <patternFill patternType="solid">
        <fgColor rgb="FF70AD47"/>
        <bgColor rgb="FF92D050"/>
      </patternFill>
    </fill>
    <fill>
      <patternFill patternType="solid">
        <fgColor rgb="FFBDD7EE"/>
        <bgColor rgb="FFB7DEE8"/>
      </patternFill>
    </fill>
    <fill>
      <patternFill patternType="solid">
        <fgColor rgb="FFFFFF00"/>
        <bgColor rgb="FFFFFF00"/>
      </patternFill>
    </fill>
    <fill>
      <patternFill patternType="solid">
        <fgColor rgb="FFFF0000"/>
        <bgColor rgb="FF9D2449"/>
      </patternFill>
    </fill>
    <fill>
      <patternFill patternType="solid">
        <fgColor rgb="FF92D050"/>
        <bgColor rgb="FF70AD47"/>
      </patternFill>
    </fill>
    <fill>
      <patternFill patternType="solid">
        <fgColor rgb="FFFFC000"/>
        <bgColor rgb="FFFF9900"/>
      </patternFill>
    </fill>
    <fill>
      <patternFill patternType="solid">
        <fgColor rgb="FF9966FF"/>
        <bgColor rgb="FF666699"/>
      </patternFill>
    </fill>
    <fill>
      <patternFill patternType="solid">
        <fgColor rgb="FF00FF00"/>
        <bgColor rgb="FF33CCCC"/>
      </patternFill>
    </fill>
    <fill>
      <patternFill patternType="solid">
        <fgColor rgb="FFB4C7E7"/>
        <bgColor rgb="FFB9CDE5"/>
      </patternFill>
    </fill>
    <fill>
      <patternFill patternType="solid">
        <fgColor rgb="FFB7DEE8"/>
        <bgColor rgb="FFBDD7EE"/>
      </patternFill>
    </fill>
    <fill>
      <patternFill patternType="solid">
        <fgColor rgb="FFD7E4BD"/>
        <bgColor rgb="FFD9D9D9"/>
      </patternFill>
    </fill>
    <fill>
      <patternFill patternType="solid">
        <fgColor rgb="FFB9CDE5"/>
        <bgColor rgb="FFB4C7E7"/>
      </patternFill>
    </fill>
    <fill>
      <patternFill patternType="solid">
        <fgColor rgb="FFFDEADA"/>
        <bgColor rgb="FFF4F6F8"/>
      </patternFill>
    </fill>
    <fill>
      <patternFill patternType="solid">
        <fgColor rgb="FFF4F6F8"/>
        <bgColor rgb="FFFFFFFF"/>
      </patternFill>
    </fill>
    <fill>
      <patternFill patternType="solid">
        <fgColor rgb="FFFFFFFF"/>
        <bgColor rgb="FFF4F6F8"/>
      </patternFill>
    </fill>
    <fill>
      <patternFill patternType="solid">
        <fgColor rgb="FFD6BBEB"/>
        <bgColor rgb="FFB4C7E7"/>
      </patternFill>
    </fill>
  </fills>
  <borders count="31">
    <border diagonalUp="false" diagonalDown="false">
      <left/>
      <right/>
      <top/>
      <bottom/>
      <diagonal/>
    </border>
    <border diagonalUp="false" diagonalDown="false">
      <left style="thin"/>
      <right style="thin"/>
      <top style="thin"/>
      <bottom style="thin"/>
      <diagonal/>
    </border>
    <border diagonalUp="false" diagonalDown="false">
      <left style="thin"/>
      <right style="thin"/>
      <top style="thin"/>
      <bottom/>
      <diagonal/>
    </border>
    <border diagonalUp="false" diagonalDown="false">
      <left style="medium">
        <color rgb="FFFFFFFF"/>
      </left>
      <right style="medium">
        <color rgb="FFFFFFFF"/>
      </right>
      <top style="medium">
        <color rgb="FFFFFFFF"/>
      </top>
      <bottom/>
      <diagonal/>
    </border>
    <border diagonalUp="false" diagonalDown="false">
      <left style="medium">
        <color rgb="FFFFFFFF"/>
      </left>
      <right/>
      <top style="medium">
        <color rgb="FFFFFFFF"/>
      </top>
      <bottom/>
      <diagonal/>
    </border>
    <border diagonalUp="false" diagonalDown="false">
      <left/>
      <right style="medium">
        <color rgb="FFFFFFFF"/>
      </right>
      <top style="medium"/>
      <bottom style="medium"/>
      <diagonal/>
    </border>
    <border diagonalUp="false" diagonalDown="false">
      <left style="medium">
        <color rgb="FFFFFFFF"/>
      </left>
      <right/>
      <top style="medium"/>
      <bottom style="medium"/>
      <diagonal/>
    </border>
    <border diagonalUp="false" diagonalDown="false">
      <left/>
      <right/>
      <top style="medium"/>
      <bottom style="medium"/>
      <diagonal/>
    </border>
    <border diagonalUp="false" diagonalDown="false">
      <left style="medium"/>
      <right style="medium"/>
      <top style="medium"/>
      <bottom style="medium"/>
      <diagonal/>
    </border>
    <border diagonalUp="false" diagonalDown="false">
      <left style="medium">
        <color rgb="FFFFFFFF"/>
      </left>
      <right style="medium">
        <color rgb="FFFFFFFF"/>
      </right>
      <top style="medium"/>
      <bottom style="medium"/>
      <diagonal/>
    </border>
    <border diagonalUp="false" diagonalDown="false">
      <left style="thin"/>
      <right style="thin"/>
      <top style="medium"/>
      <bottom style="medium"/>
      <diagonal/>
    </border>
    <border diagonalUp="false" diagonalDown="false">
      <left style="medium"/>
      <right/>
      <top style="medium"/>
      <bottom style="medium"/>
      <diagonal/>
    </border>
    <border diagonalUp="false" diagonalDown="false">
      <left style="thin"/>
      <right style="thin"/>
      <top/>
      <bottom style="thin"/>
      <diagonal/>
    </border>
    <border diagonalUp="false" diagonalDown="false">
      <left style="thin"/>
      <right style="thin"/>
      <top style="medium"/>
      <bottom style="thin"/>
      <diagonal/>
    </border>
    <border diagonalUp="false" diagonalDown="false">
      <left style="thin"/>
      <right/>
      <top style="medium"/>
      <bottom style="thin"/>
      <diagonal/>
    </border>
    <border diagonalUp="false" diagonalDown="false">
      <left style="medium"/>
      <right style="medium"/>
      <top/>
      <bottom style="thin"/>
      <diagonal/>
    </border>
    <border diagonalUp="false" diagonalDown="false">
      <left/>
      <right style="medium"/>
      <top style="medium"/>
      <bottom style="thin"/>
      <diagonal/>
    </border>
    <border diagonalUp="false" diagonalDown="false">
      <left style="thin"/>
      <right/>
      <top style="thin"/>
      <bottom style="thin"/>
      <diagonal/>
    </border>
    <border diagonalUp="false" diagonalDown="false">
      <left style="medium"/>
      <right style="medium"/>
      <top style="thin"/>
      <bottom style="thin"/>
      <diagonal/>
    </border>
    <border diagonalUp="false" diagonalDown="false">
      <left/>
      <right style="medium"/>
      <top style="thin"/>
      <bottom style="thin"/>
      <diagonal/>
    </border>
    <border diagonalUp="false" diagonalDown="false">
      <left style="medium"/>
      <right style="medium"/>
      <top style="thin"/>
      <bottom/>
      <diagonal/>
    </border>
    <border diagonalUp="false" diagonalDown="false">
      <left/>
      <right style="thin"/>
      <top style="thin"/>
      <bottom style="thin"/>
      <diagonal/>
    </border>
    <border diagonalUp="false" diagonalDown="false">
      <left/>
      <right/>
      <top style="thin"/>
      <bottom style="thin"/>
      <diagonal/>
    </border>
    <border diagonalUp="false" diagonalDown="false">
      <left style="thin"/>
      <right/>
      <top style="thin"/>
      <bottom/>
      <diagonal/>
    </border>
    <border diagonalUp="false" diagonalDown="false">
      <left/>
      <right style="medium"/>
      <top style="thin"/>
      <bottom/>
      <diagonal/>
    </border>
    <border diagonalUp="false" diagonalDown="false">
      <left/>
      <right/>
      <top style="thin"/>
      <bottom/>
      <diagonal/>
    </border>
    <border diagonalUp="false" diagonalDown="false">
      <left style="medium"/>
      <right style="medium"/>
      <top/>
      <bottom/>
      <diagonal/>
    </border>
    <border diagonalUp="false" diagonalDown="false">
      <left style="medium"/>
      <right style="medium"/>
      <top style="thin"/>
      <bottom style="medium"/>
      <diagonal/>
    </border>
    <border diagonalUp="false" diagonalDown="false">
      <left style="thin"/>
      <right style="thin"/>
      <top/>
      <bottom/>
      <diagonal/>
    </border>
    <border diagonalUp="false" diagonalDown="false">
      <left/>
      <right/>
      <top/>
      <bottom style="thin"/>
      <diagonal/>
    </border>
    <border diagonalUp="false" diagonalDown="false">
      <left style="medium"/>
      <right style="medium"/>
      <top style="medium"/>
      <bottom style="thin"/>
      <diagonal/>
    </border>
  </borders>
  <cellStyleXfs count="26">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6"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165" fontId="0"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9" fontId="1" fillId="0" borderId="0" applyFont="true" applyBorder="false" applyAlignment="false" applyProtection="false"/>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54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7" fillId="0" borderId="0" xfId="0" applyFont="true" applyBorder="false" applyAlignment="false" applyProtection="false">
      <alignment horizontal="general" vertical="bottom" textRotation="0" wrapText="false" indent="0" shrinkToFit="false"/>
      <protection locked="true" hidden="false"/>
    </xf>
    <xf numFmtId="164" fontId="8" fillId="0" borderId="1" xfId="0" applyFont="true" applyBorder="true" applyAlignment="true" applyProtection="false">
      <alignment horizontal="center" vertical="center" textRotation="0" wrapText="true" indent="0" shrinkToFit="false"/>
      <protection locked="true" hidden="false"/>
    </xf>
    <xf numFmtId="164" fontId="9" fillId="0" borderId="0" xfId="0" applyFont="true" applyBorder="false" applyAlignment="false" applyProtection="false">
      <alignment horizontal="general" vertical="bottom" textRotation="0" wrapText="false" indent="0" shrinkToFit="false"/>
      <protection locked="true" hidden="false"/>
    </xf>
    <xf numFmtId="166" fontId="10" fillId="0" borderId="1" xfId="0" applyFont="true" applyBorder="true" applyAlignment="true" applyProtection="false">
      <alignment horizontal="center" vertical="center" textRotation="0" wrapText="true" indent="0" shrinkToFit="false"/>
      <protection locked="true" hidden="false"/>
    </xf>
    <xf numFmtId="164" fontId="10" fillId="0" borderId="1" xfId="0" applyFont="true" applyBorder="true" applyAlignment="true" applyProtection="false">
      <alignment horizontal="left" vertical="top" textRotation="0" wrapText="true" indent="0" shrinkToFit="false"/>
      <protection locked="true" hidden="false"/>
    </xf>
    <xf numFmtId="164" fontId="10" fillId="0" borderId="1" xfId="0" applyFont="true" applyBorder="true" applyAlignment="true" applyProtection="false">
      <alignment horizontal="left" vertical="center" textRotation="0" wrapText="true" indent="0" shrinkToFit="false"/>
      <protection locked="true" hidden="false"/>
    </xf>
    <xf numFmtId="166" fontId="10" fillId="0" borderId="2" xfId="0" applyFont="true" applyBorder="true" applyAlignment="true" applyProtection="false">
      <alignment horizontal="center" vertical="center" textRotation="0" wrapText="tru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4" fontId="0" fillId="0" borderId="0" xfId="0" applyFont="false" applyBorder="false" applyAlignment="true" applyProtection="false">
      <alignment horizontal="left" vertical="bottom" textRotation="0" wrapText="true" indent="0" shrinkToFit="false"/>
      <protection locked="true" hidden="false"/>
    </xf>
    <xf numFmtId="164" fontId="0" fillId="0" borderId="0" xfId="0" applyFont="false" applyBorder="false" applyAlignment="true" applyProtection="false">
      <alignment horizontal="left" vertical="center" textRotation="0" wrapText="fals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65" fontId="0" fillId="0" borderId="0" xfId="17" applyFont="true" applyBorder="true" applyAlignment="true" applyProtection="true">
      <alignment horizontal="center" vertical="bottom" textRotation="0" wrapText="false" indent="0" shrinkToFit="false"/>
      <protection locked="true" hidden="false"/>
    </xf>
    <xf numFmtId="165" fontId="0" fillId="0" borderId="0" xfId="17" applyFont="true" applyBorder="true" applyAlignment="true" applyProtection="true">
      <alignment horizontal="general" vertical="bottom" textRotation="0" wrapText="false" indent="0" shrinkToFit="false"/>
      <protection locked="true" hidden="false"/>
    </xf>
    <xf numFmtId="164" fontId="11" fillId="0" borderId="0" xfId="0" applyFont="true" applyBorder="fals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7" fontId="0" fillId="0" borderId="0" xfId="0" applyFont="false" applyBorder="false" applyAlignment="false" applyProtection="false">
      <alignment horizontal="general" vertical="bottom" textRotation="0" wrapText="false" indent="0" shrinkToFit="false"/>
      <protection locked="true" hidden="false"/>
    </xf>
    <xf numFmtId="167" fontId="0" fillId="0" borderId="0" xfId="0" applyFont="false" applyBorder="false" applyAlignment="true" applyProtection="false">
      <alignment horizontal="center" vertical="center" textRotation="0" wrapText="false" indent="0" shrinkToFit="false"/>
      <protection locked="true" hidden="false"/>
    </xf>
    <xf numFmtId="164" fontId="11" fillId="0" borderId="0" xfId="0" applyFont="true" applyBorder="false" applyAlignment="true" applyProtection="false">
      <alignment horizontal="center" vertical="center" textRotation="0" wrapText="false" indent="0" shrinkToFit="false"/>
      <protection locked="true" hidden="false"/>
    </xf>
    <xf numFmtId="164" fontId="12" fillId="2" borderId="0" xfId="0" applyFont="true" applyBorder="false" applyAlignment="true" applyProtection="false">
      <alignment horizontal="center" vertical="center" textRotation="0" wrapText="false" indent="0" shrinkToFit="false"/>
      <protection locked="true" hidden="false"/>
    </xf>
    <xf numFmtId="164" fontId="12" fillId="2" borderId="0" xfId="0" applyFont="true" applyBorder="false" applyAlignment="true" applyProtection="false">
      <alignment horizontal="center" vertical="center" textRotation="0" wrapText="true" indent="0" shrinkToFit="false"/>
      <protection locked="true" hidden="false"/>
    </xf>
    <xf numFmtId="164" fontId="13" fillId="3" borderId="1" xfId="0" applyFont="true" applyBorder="true" applyAlignment="true" applyProtection="false">
      <alignment horizontal="center" vertical="center" textRotation="0" wrapText="false" indent="0" shrinkToFit="false"/>
      <protection locked="true" hidden="false"/>
    </xf>
    <xf numFmtId="164" fontId="12" fillId="2" borderId="3" xfId="24" applyFont="true" applyBorder="true" applyAlignment="true" applyProtection="false">
      <alignment horizontal="center" vertical="center" textRotation="0" wrapText="true" indent="0" shrinkToFit="false"/>
      <protection locked="true" hidden="false"/>
    </xf>
    <xf numFmtId="164" fontId="12" fillId="2" borderId="4" xfId="24" applyFont="true" applyBorder="true" applyAlignment="true" applyProtection="false">
      <alignment horizontal="center" vertical="center" textRotation="0" wrapText="true" indent="0" shrinkToFit="false"/>
      <protection locked="true" hidden="false"/>
    </xf>
    <xf numFmtId="164" fontId="13" fillId="3" borderId="1" xfId="0" applyFont="true" applyBorder="true" applyAlignment="true" applyProtection="false">
      <alignment horizontal="center" vertical="center" textRotation="0" wrapText="true" indent="0" shrinkToFit="false"/>
      <protection locked="true" hidden="false"/>
    </xf>
    <xf numFmtId="164" fontId="13" fillId="3" borderId="1" xfId="24" applyFont="true" applyBorder="true" applyAlignment="true" applyProtection="false">
      <alignment horizontal="center" vertical="center" textRotation="0" wrapText="true" indent="0" shrinkToFit="false"/>
      <protection locked="true" hidden="false"/>
    </xf>
    <xf numFmtId="168" fontId="13" fillId="3" borderId="1" xfId="24" applyFont="true" applyBorder="true" applyAlignment="true" applyProtection="false">
      <alignment horizontal="center" vertical="center" textRotation="0" wrapText="true" indent="0" shrinkToFit="false"/>
      <protection locked="true" hidden="false"/>
    </xf>
    <xf numFmtId="168" fontId="14" fillId="4" borderId="5" xfId="24" applyFont="true" applyBorder="true" applyAlignment="true" applyProtection="false">
      <alignment horizontal="center" vertical="center" textRotation="0" wrapText="true" indent="0" shrinkToFit="false"/>
      <protection locked="true" hidden="false"/>
    </xf>
    <xf numFmtId="168" fontId="14" fillId="4" borderId="6" xfId="24" applyFont="true" applyBorder="true" applyAlignment="true" applyProtection="false">
      <alignment horizontal="center" vertical="center" textRotation="0" wrapText="true" indent="0" shrinkToFit="false"/>
      <protection locked="true" hidden="false"/>
    </xf>
    <xf numFmtId="165" fontId="13" fillId="3" borderId="1" xfId="17" applyFont="true" applyBorder="true" applyAlignment="true" applyProtection="true">
      <alignment horizontal="center" vertical="center" textRotation="0" wrapText="true" indent="0" shrinkToFit="false"/>
      <protection locked="true" hidden="false"/>
    </xf>
    <xf numFmtId="165" fontId="14" fillId="2" borderId="7" xfId="17" applyFont="true" applyBorder="true" applyAlignment="true" applyProtection="true">
      <alignment horizontal="center" vertical="center" textRotation="0" wrapText="true" indent="0" shrinkToFit="false"/>
      <protection locked="true" hidden="false"/>
    </xf>
    <xf numFmtId="165" fontId="15" fillId="2" borderId="8" xfId="17" applyFont="true" applyBorder="true" applyAlignment="true" applyProtection="true">
      <alignment horizontal="center" vertical="center" textRotation="0" wrapText="true" indent="0" shrinkToFit="false"/>
      <protection locked="true" hidden="false"/>
    </xf>
    <xf numFmtId="165" fontId="15" fillId="2" borderId="5" xfId="17" applyFont="true" applyBorder="true" applyAlignment="true" applyProtection="true">
      <alignment horizontal="center" vertical="center" textRotation="0" wrapText="true" indent="0" shrinkToFit="false"/>
      <protection locked="true" hidden="false"/>
    </xf>
    <xf numFmtId="168" fontId="15" fillId="4" borderId="9" xfId="24" applyFont="true" applyBorder="true" applyAlignment="true" applyProtection="false">
      <alignment horizontal="center" vertical="center" textRotation="0" wrapText="true" indent="0" shrinkToFit="false"/>
      <protection locked="true" hidden="false"/>
    </xf>
    <xf numFmtId="168" fontId="15" fillId="2" borderId="9" xfId="24" applyFont="true" applyBorder="true" applyAlignment="true" applyProtection="false">
      <alignment horizontal="center" vertical="center" textRotation="0" wrapText="true" indent="0" shrinkToFit="false"/>
      <protection locked="true" hidden="false"/>
    </xf>
    <xf numFmtId="164" fontId="15" fillId="2" borderId="10" xfId="0" applyFont="true" applyBorder="true" applyAlignment="true" applyProtection="false">
      <alignment horizontal="center" vertical="center" textRotation="0" wrapText="true" indent="0" shrinkToFit="false"/>
      <protection locked="true" hidden="false"/>
    </xf>
    <xf numFmtId="164" fontId="15" fillId="2" borderId="7" xfId="0" applyFont="true" applyBorder="true" applyAlignment="true" applyProtection="false">
      <alignment horizontal="center" vertical="center" textRotation="0" wrapText="true" indent="0" shrinkToFit="false"/>
      <protection locked="true" hidden="false"/>
    </xf>
    <xf numFmtId="164" fontId="15" fillId="0" borderId="8" xfId="0" applyFont="true" applyBorder="true" applyAlignment="true" applyProtection="false">
      <alignment horizontal="center" vertical="center" textRotation="0" wrapText="true" indent="0" shrinkToFit="false"/>
      <protection locked="true" hidden="false"/>
    </xf>
    <xf numFmtId="168" fontId="15" fillId="2" borderId="5" xfId="24" applyFont="true" applyBorder="true" applyAlignment="true" applyProtection="false">
      <alignment horizontal="center" vertical="center" textRotation="0" wrapText="true" indent="0" shrinkToFit="false"/>
      <protection locked="true" hidden="false"/>
    </xf>
    <xf numFmtId="168" fontId="15" fillId="2" borderId="6" xfId="24" applyFont="true" applyBorder="true" applyAlignment="true" applyProtection="false">
      <alignment horizontal="center" vertical="center" textRotation="0" wrapText="true" indent="0" shrinkToFit="false"/>
      <protection locked="true" hidden="false"/>
    </xf>
    <xf numFmtId="168" fontId="15" fillId="2" borderId="7" xfId="24" applyFont="true" applyBorder="true" applyAlignment="true" applyProtection="false">
      <alignment horizontal="center" vertical="center" textRotation="0" wrapText="true" indent="0" shrinkToFit="false"/>
      <protection locked="true" hidden="false"/>
    </xf>
    <xf numFmtId="168" fontId="15" fillId="0" borderId="11" xfId="24" applyFont="true" applyBorder="true" applyAlignment="true" applyProtection="false">
      <alignment horizontal="center" vertical="center" textRotation="0" wrapText="true" indent="0" shrinkToFit="false"/>
      <protection locked="true" hidden="false"/>
    </xf>
    <xf numFmtId="169" fontId="16" fillId="3" borderId="1" xfId="0" applyFont="true" applyBorder="true" applyAlignment="true" applyProtection="false">
      <alignment horizontal="center" vertical="center" textRotation="0" wrapText="true" indent="0" shrinkToFit="false"/>
      <protection locked="true" hidden="false"/>
    </xf>
    <xf numFmtId="164" fontId="16" fillId="3" borderId="1" xfId="0" applyFont="true" applyBorder="true" applyAlignment="true" applyProtection="false">
      <alignment horizontal="center" vertical="center" textRotation="0" wrapText="true" indent="0" shrinkToFit="false"/>
      <protection locked="true" hidden="false"/>
    </xf>
    <xf numFmtId="164" fontId="16" fillId="3" borderId="1" xfId="0" applyFont="true" applyBorder="true" applyAlignment="true" applyProtection="false">
      <alignment horizontal="center" vertical="center" textRotation="0" wrapText="false" indent="0" shrinkToFit="false"/>
      <protection locked="true" hidden="false"/>
    </xf>
    <xf numFmtId="164" fontId="16" fillId="0" borderId="7" xfId="0" applyFont="true" applyBorder="true" applyAlignment="true" applyProtection="false">
      <alignment horizontal="center" vertical="center" textRotation="0" wrapText="false" indent="0" shrinkToFit="false"/>
      <protection locked="true" hidden="false"/>
    </xf>
    <xf numFmtId="167" fontId="16" fillId="3" borderId="1" xfId="0" applyFont="true" applyBorder="true" applyAlignment="true" applyProtection="false">
      <alignment horizontal="center" vertical="center" textRotation="0" wrapText="true" indent="0" shrinkToFit="false"/>
      <protection locked="true" hidden="false"/>
    </xf>
    <xf numFmtId="167" fontId="16" fillId="5" borderId="7" xfId="0" applyFont="true" applyBorder="true" applyAlignment="true" applyProtection="false">
      <alignment horizontal="center" vertical="center" textRotation="0" wrapText="true" indent="0" shrinkToFit="false"/>
      <protection locked="true" hidden="false"/>
    </xf>
    <xf numFmtId="164" fontId="17" fillId="3" borderId="1" xfId="0" applyFont="true" applyBorder="true" applyAlignment="true" applyProtection="false">
      <alignment horizontal="center" vertical="center"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0" fillId="0" borderId="1" xfId="0" applyFont="false" applyBorder="true" applyAlignment="true" applyProtection="false">
      <alignment horizontal="center" vertical="center" textRotation="0" wrapText="true" indent="0" shrinkToFit="false"/>
      <protection locked="true" hidden="false"/>
    </xf>
    <xf numFmtId="164" fontId="0" fillId="0" borderId="1" xfId="0" applyFont="true" applyBorder="true" applyAlignment="true" applyProtection="false">
      <alignment horizontal="left" vertical="center" textRotation="0" wrapText="true" indent="0" shrinkToFit="false"/>
      <protection locked="true" hidden="false"/>
    </xf>
    <xf numFmtId="164" fontId="0" fillId="0" borderId="12" xfId="0" applyFont="false" applyBorder="true" applyAlignment="true" applyProtection="false">
      <alignment horizontal="left" vertical="center" textRotation="0" wrapText="true" indent="0" shrinkToFit="false"/>
      <protection locked="true" hidden="false"/>
    </xf>
    <xf numFmtId="164" fontId="0" fillId="0" borderId="13" xfId="0" applyFont="true" applyBorder="true" applyAlignment="true" applyProtection="false">
      <alignment horizontal="left" vertical="center" textRotation="0" wrapText="false" indent="0" shrinkToFit="false"/>
      <protection locked="true" hidden="false"/>
    </xf>
    <xf numFmtId="164" fontId="0" fillId="0" borderId="13" xfId="0" applyFont="false" applyBorder="true" applyAlignment="true" applyProtection="false">
      <alignment horizontal="center" vertical="center" textRotation="0" wrapText="false" indent="0" shrinkToFit="false"/>
      <protection locked="true" hidden="false"/>
    </xf>
    <xf numFmtId="164" fontId="0" fillId="0" borderId="12" xfId="24" applyFont="true" applyBorder="true" applyAlignment="true" applyProtection="false">
      <alignment horizontal="left" vertical="center" textRotation="0" wrapText="true" indent="0" shrinkToFit="false"/>
      <protection locked="true" hidden="false"/>
    </xf>
    <xf numFmtId="169" fontId="18" fillId="0" borderId="12" xfId="0" applyFont="true" applyBorder="true" applyAlignment="true" applyProtection="false">
      <alignment horizontal="center" vertical="center" textRotation="0" wrapText="true" indent="0" shrinkToFit="false"/>
      <protection locked="true" hidden="false"/>
    </xf>
    <xf numFmtId="169" fontId="18" fillId="0" borderId="12" xfId="0" applyFont="true" applyBorder="true" applyAlignment="true" applyProtection="false">
      <alignment horizontal="left" vertical="center" textRotation="0" wrapText="true" indent="0" shrinkToFit="false"/>
      <protection locked="true" hidden="false"/>
    </xf>
    <xf numFmtId="170" fontId="18" fillId="0" borderId="12" xfId="0" applyFont="true" applyBorder="true" applyAlignment="true" applyProtection="false">
      <alignment horizontal="center" vertical="center" textRotation="0" wrapText="true" indent="0" shrinkToFit="false"/>
      <protection locked="true" hidden="false"/>
    </xf>
    <xf numFmtId="170" fontId="18" fillId="0" borderId="13" xfId="0" applyFont="true" applyBorder="true" applyAlignment="true" applyProtection="false">
      <alignment horizontal="center" vertical="center" textRotation="0" wrapText="true" indent="0" shrinkToFit="false"/>
      <protection locked="true" hidden="false"/>
    </xf>
    <xf numFmtId="165" fontId="18" fillId="6" borderId="12" xfId="17" applyFont="true" applyBorder="true" applyAlignment="true" applyProtection="true">
      <alignment horizontal="center" vertical="center" textRotation="0" wrapText="true" indent="0" shrinkToFit="false"/>
      <protection locked="true" hidden="false"/>
    </xf>
    <xf numFmtId="165" fontId="19" fillId="6" borderId="13" xfId="17" applyFont="true" applyBorder="true" applyAlignment="true" applyProtection="true">
      <alignment horizontal="center" vertical="center" textRotation="0" wrapText="true" indent="0" shrinkToFit="false"/>
      <protection locked="true" hidden="false"/>
    </xf>
    <xf numFmtId="165" fontId="7" fillId="6" borderId="13" xfId="17" applyFont="true" applyBorder="true" applyAlignment="true" applyProtection="true">
      <alignment horizontal="center" vertical="center" textRotation="0" wrapText="true" indent="0" shrinkToFit="false"/>
      <protection locked="true" hidden="false"/>
    </xf>
    <xf numFmtId="164" fontId="0" fillId="0" borderId="13" xfId="0" applyFont="true" applyBorder="true" applyAlignment="true" applyProtection="false">
      <alignment horizontal="center" vertical="center" textRotation="0" wrapText="true" indent="0" shrinkToFit="false"/>
      <protection locked="true" hidden="false"/>
    </xf>
    <xf numFmtId="165" fontId="0" fillId="0" borderId="13" xfId="0" applyFont="true" applyBorder="true" applyAlignment="true" applyProtection="false">
      <alignment horizontal="center" vertical="center" textRotation="0" wrapText="true" indent="0" shrinkToFit="false"/>
      <protection locked="true" hidden="false"/>
    </xf>
    <xf numFmtId="171" fontId="0" fillId="0" borderId="13" xfId="0" applyFont="false" applyBorder="true" applyAlignment="true" applyProtection="false">
      <alignment horizontal="center" vertical="center" textRotation="0" wrapText="true" indent="0" shrinkToFit="false"/>
      <protection locked="true" hidden="false"/>
    </xf>
    <xf numFmtId="164" fontId="0" fillId="0" borderId="13" xfId="0" applyFont="false" applyBorder="true" applyAlignment="true" applyProtection="false">
      <alignment horizontal="center" vertical="center" textRotation="0" wrapText="true" indent="0" shrinkToFit="false"/>
      <protection locked="true" hidden="false"/>
    </xf>
    <xf numFmtId="164" fontId="11" fillId="0" borderId="12" xfId="0" applyFont="true" applyBorder="true" applyAlignment="true" applyProtection="false">
      <alignment horizontal="center" vertical="bottom" textRotation="0" wrapText="true" indent="0" shrinkToFit="false"/>
      <protection locked="true" hidden="false"/>
    </xf>
    <xf numFmtId="164" fontId="0" fillId="0" borderId="12" xfId="0" applyFont="false" applyBorder="true" applyAlignment="true" applyProtection="false">
      <alignment horizontal="general" vertical="bottom" textRotation="0" wrapText="true" indent="0" shrinkToFit="false"/>
      <protection locked="true" hidden="false"/>
    </xf>
    <xf numFmtId="164" fontId="0" fillId="0" borderId="14" xfId="0" applyFont="false" applyBorder="true" applyAlignment="true" applyProtection="false">
      <alignment horizontal="center" vertical="center" textRotation="0" wrapText="true" indent="0" shrinkToFit="false"/>
      <protection locked="true" hidden="false"/>
    </xf>
    <xf numFmtId="167" fontId="11" fillId="7" borderId="15" xfId="0" applyFont="true" applyBorder="true" applyAlignment="true" applyProtection="false">
      <alignment horizontal="center" vertical="center" textRotation="0" wrapText="false" indent="0" shrinkToFit="false"/>
      <protection locked="true" hidden="false"/>
    </xf>
    <xf numFmtId="167" fontId="11" fillId="0" borderId="16" xfId="0" applyFont="true" applyBorder="true" applyAlignment="true" applyProtection="false">
      <alignment horizontal="center" vertical="center" textRotation="0" wrapText="tru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4" fontId="0" fillId="0" borderId="1" xfId="0" applyFont="true" applyBorder="true" applyAlignment="true" applyProtection="false">
      <alignment horizontal="left" vertical="center" textRotation="0" wrapText="false" indent="0" shrinkToFit="false"/>
      <protection locked="true" hidden="false"/>
    </xf>
    <xf numFmtId="164" fontId="0" fillId="0" borderId="1" xfId="0" applyFont="false" applyBorder="true" applyAlignment="true" applyProtection="false">
      <alignment horizontal="center" vertical="center" textRotation="0" wrapText="false" indent="0" shrinkToFit="false"/>
      <protection locked="true" hidden="false"/>
    </xf>
    <xf numFmtId="164" fontId="0" fillId="0" borderId="1" xfId="24" applyFont="true" applyBorder="true" applyAlignment="true" applyProtection="false">
      <alignment horizontal="left" vertical="center" textRotation="0" wrapText="true" indent="0" shrinkToFit="false"/>
      <protection locked="true" hidden="false"/>
    </xf>
    <xf numFmtId="169" fontId="18" fillId="0" borderId="1" xfId="0" applyFont="true" applyBorder="true" applyAlignment="true" applyProtection="false">
      <alignment horizontal="center" vertical="center" textRotation="0" wrapText="true" indent="0" shrinkToFit="false"/>
      <protection locked="true" hidden="false"/>
    </xf>
    <xf numFmtId="169" fontId="18" fillId="0" borderId="1" xfId="0" applyFont="true" applyBorder="true" applyAlignment="true" applyProtection="false">
      <alignment horizontal="left" vertical="center" textRotation="0" wrapText="true" indent="0" shrinkToFit="false"/>
      <protection locked="true" hidden="false"/>
    </xf>
    <xf numFmtId="170" fontId="18" fillId="0" borderId="1" xfId="0" applyFont="true" applyBorder="true" applyAlignment="true" applyProtection="false">
      <alignment horizontal="center" vertical="center" textRotation="0" wrapText="true" indent="0" shrinkToFit="false"/>
      <protection locked="true" hidden="false"/>
    </xf>
    <xf numFmtId="170" fontId="18" fillId="0" borderId="1" xfId="0" applyFont="true" applyBorder="true" applyAlignment="true" applyProtection="false">
      <alignment horizontal="center" vertical="center" textRotation="0" wrapText="true" indent="0" shrinkToFit="false"/>
      <protection locked="true" hidden="false"/>
    </xf>
    <xf numFmtId="165" fontId="18" fillId="6" borderId="1" xfId="17" applyFont="true" applyBorder="true" applyAlignment="true" applyProtection="true">
      <alignment horizontal="center" vertical="center" textRotation="0" wrapText="true" indent="0" shrinkToFit="false"/>
      <protection locked="true" hidden="false"/>
    </xf>
    <xf numFmtId="165" fontId="7" fillId="6" borderId="1" xfId="17" applyFont="true" applyBorder="true" applyAlignment="true" applyProtection="true">
      <alignment horizontal="center" vertical="center" textRotation="0" wrapText="true" indent="0" shrinkToFit="false"/>
      <protection locked="true" hidden="false"/>
    </xf>
    <xf numFmtId="165" fontId="0" fillId="0" borderId="1" xfId="0" applyFont="true" applyBorder="true" applyAlignment="true" applyProtection="false">
      <alignment horizontal="center" vertical="center" textRotation="0" wrapText="true" indent="0" shrinkToFit="false"/>
      <protection locked="true" hidden="false"/>
    </xf>
    <xf numFmtId="171" fontId="0" fillId="0" borderId="1" xfId="0" applyFont="false" applyBorder="true" applyAlignment="true" applyProtection="false">
      <alignment horizontal="center" vertical="center" textRotation="0" wrapText="true" indent="0" shrinkToFit="false"/>
      <protection locked="true" hidden="false"/>
    </xf>
    <xf numFmtId="164" fontId="0" fillId="0" borderId="1" xfId="0" applyFont="false" applyBorder="true" applyAlignment="true" applyProtection="false">
      <alignment horizontal="center" vertical="center" textRotation="0" wrapText="true" indent="0" shrinkToFit="false"/>
      <protection locked="true" hidden="false"/>
    </xf>
    <xf numFmtId="164" fontId="11" fillId="0" borderId="1" xfId="0" applyFont="true" applyBorder="true" applyAlignment="true" applyProtection="false">
      <alignment horizontal="center" vertical="bottom" textRotation="0" wrapText="true" indent="0" shrinkToFit="false"/>
      <protection locked="true" hidden="false"/>
    </xf>
    <xf numFmtId="164" fontId="0" fillId="0" borderId="1" xfId="0" applyFont="false" applyBorder="true" applyAlignment="true" applyProtection="false">
      <alignment horizontal="general" vertical="bottom" textRotation="0" wrapText="true" indent="0" shrinkToFit="false"/>
      <protection locked="true" hidden="false"/>
    </xf>
    <xf numFmtId="164" fontId="0" fillId="0" borderId="17" xfId="0" applyFont="false" applyBorder="true" applyAlignment="true" applyProtection="false">
      <alignment horizontal="center" vertical="center" textRotation="0" wrapText="true" indent="0" shrinkToFit="false"/>
      <protection locked="true" hidden="false"/>
    </xf>
    <xf numFmtId="167" fontId="11" fillId="7" borderId="18" xfId="0" applyFont="true" applyBorder="true" applyAlignment="true" applyProtection="false">
      <alignment horizontal="center" vertical="center" textRotation="0" wrapText="false" indent="0" shrinkToFit="false"/>
      <protection locked="true" hidden="false"/>
    </xf>
    <xf numFmtId="167" fontId="11" fillId="0" borderId="19" xfId="0" applyFont="true" applyBorder="true" applyAlignment="true" applyProtection="false">
      <alignment horizontal="center" vertical="center" textRotation="0" wrapText="true" indent="0" shrinkToFit="false"/>
      <protection locked="true" hidden="false"/>
    </xf>
    <xf numFmtId="167" fontId="18" fillId="0" borderId="1" xfId="0" applyFont="true" applyBorder="true" applyAlignment="true" applyProtection="false">
      <alignment horizontal="center" vertical="center" textRotation="0" wrapText="true" indent="0" shrinkToFit="false"/>
      <protection locked="true" hidden="false"/>
    </xf>
    <xf numFmtId="164" fontId="0" fillId="0" borderId="1" xfId="24" applyFont="true" applyBorder="true" applyAlignment="true" applyProtection="false">
      <alignment horizontal="left" vertical="center" textRotation="0" wrapText="false" indent="0" shrinkToFit="false"/>
      <protection locked="true" hidden="false"/>
    </xf>
    <xf numFmtId="169" fontId="18" fillId="0" borderId="1" xfId="0" applyFont="true" applyBorder="true" applyAlignment="true" applyProtection="false">
      <alignment horizontal="center" vertical="center" textRotation="0" wrapText="false" indent="0" shrinkToFit="false"/>
      <protection locked="true" hidden="false"/>
    </xf>
    <xf numFmtId="170" fontId="18" fillId="0" borderId="1" xfId="0" applyFont="true" applyBorder="true" applyAlignment="true" applyProtection="false">
      <alignment horizontal="center" vertical="center" textRotation="0" wrapText="false" indent="0" shrinkToFit="false"/>
      <protection locked="true" hidden="false"/>
    </xf>
    <xf numFmtId="170" fontId="18" fillId="0" borderId="1" xfId="0" applyFont="true" applyBorder="true" applyAlignment="true" applyProtection="false">
      <alignment horizontal="center" vertical="center" textRotation="0" wrapText="false" indent="0" shrinkToFit="false"/>
      <protection locked="true" hidden="false"/>
    </xf>
    <xf numFmtId="165" fontId="18" fillId="6" borderId="1" xfId="17" applyFont="true" applyBorder="true" applyAlignment="true" applyProtection="true">
      <alignment horizontal="center" vertical="center" textRotation="0" wrapText="false" indent="0" shrinkToFit="false"/>
      <protection locked="true" hidden="false"/>
    </xf>
    <xf numFmtId="165" fontId="7" fillId="6" borderId="1" xfId="17" applyFont="true" applyBorder="true" applyAlignment="true" applyProtection="true">
      <alignment horizontal="center" vertical="center" textRotation="0" wrapText="false" indent="0" shrinkToFit="false"/>
      <protection locked="true" hidden="false"/>
    </xf>
    <xf numFmtId="165" fontId="0" fillId="0" borderId="1" xfId="0" applyFont="true" applyBorder="true" applyAlignment="true" applyProtection="false">
      <alignment horizontal="center" vertical="center" textRotation="0" wrapText="false" indent="0" shrinkToFit="false"/>
      <protection locked="true" hidden="false"/>
    </xf>
    <xf numFmtId="171" fontId="0" fillId="0" borderId="1" xfId="0" applyFont="false" applyBorder="true" applyAlignment="true" applyProtection="false">
      <alignment horizontal="center" vertical="center" textRotation="0" wrapText="false" indent="0" shrinkToFit="false"/>
      <protection locked="true" hidden="false"/>
    </xf>
    <xf numFmtId="164" fontId="0" fillId="0" borderId="1" xfId="0" applyFont="false" applyBorder="true" applyAlignment="true" applyProtection="false">
      <alignment horizontal="center" vertical="center" textRotation="0" wrapText="false" indent="0" shrinkToFit="false"/>
      <protection locked="true" hidden="false"/>
    </xf>
    <xf numFmtId="164" fontId="11" fillId="0" borderId="1" xfId="0" applyFont="true" applyBorder="true" applyAlignment="true" applyProtection="false">
      <alignment horizontal="center" vertical="bottom" textRotation="0" wrapText="false" indent="0" shrinkToFit="false"/>
      <protection locked="true" hidden="false"/>
    </xf>
    <xf numFmtId="164" fontId="0" fillId="0" borderId="1" xfId="0" applyFont="false" applyBorder="true" applyAlignment="false" applyProtection="false">
      <alignment horizontal="general" vertical="bottom" textRotation="0" wrapText="false" indent="0" shrinkToFit="false"/>
      <protection locked="true" hidden="false"/>
    </xf>
    <xf numFmtId="164" fontId="0" fillId="0" borderId="17" xfId="0" applyFont="false" applyBorder="true" applyAlignment="true" applyProtection="false">
      <alignment horizontal="center" vertical="center" textRotation="0" wrapText="false" indent="0" shrinkToFit="false"/>
      <protection locked="true" hidden="false"/>
    </xf>
    <xf numFmtId="164" fontId="20" fillId="0" borderId="1" xfId="0" applyFont="true" applyBorder="true" applyAlignment="true" applyProtection="false">
      <alignment horizontal="center" vertical="center" textRotation="0" wrapText="false" indent="0" shrinkToFit="false"/>
      <protection locked="true" hidden="false"/>
    </xf>
    <xf numFmtId="164" fontId="0" fillId="0" borderId="1" xfId="0" applyFont="true" applyBorder="true" applyAlignment="true" applyProtection="false">
      <alignment horizontal="left" vertical="center" textRotation="0" wrapText="false" indent="0" shrinkToFit="false"/>
      <protection locked="true" hidden="false"/>
    </xf>
    <xf numFmtId="169" fontId="18" fillId="0" borderId="1" xfId="23" applyFont="true" applyBorder="true" applyAlignment="true" applyProtection="false">
      <alignment horizontal="left" vertical="center" textRotation="0" wrapText="true" indent="0" shrinkToFit="false"/>
      <protection locked="true" hidden="false"/>
    </xf>
    <xf numFmtId="172" fontId="18" fillId="0" borderId="1" xfId="23" applyFont="true" applyBorder="true" applyAlignment="true" applyProtection="false">
      <alignment horizontal="center" vertical="center" textRotation="0" wrapText="false" indent="0" shrinkToFit="false"/>
      <protection locked="true" hidden="false"/>
    </xf>
    <xf numFmtId="164" fontId="18" fillId="0" borderId="1" xfId="23" applyFont="true" applyBorder="true" applyAlignment="true" applyProtection="false">
      <alignment horizontal="center" vertical="center" textRotation="0" wrapText="false" indent="0" shrinkToFit="false"/>
      <protection locked="true" hidden="false"/>
    </xf>
    <xf numFmtId="165" fontId="18" fillId="0" borderId="1" xfId="17" applyFont="true" applyBorder="true" applyAlignment="true" applyProtection="true">
      <alignment horizontal="center" vertical="center" textRotation="0" wrapText="true" indent="0" shrinkToFit="false"/>
      <protection locked="true" hidden="false"/>
    </xf>
    <xf numFmtId="165" fontId="18" fillId="0" borderId="1" xfId="17" applyFont="true" applyBorder="true" applyAlignment="true" applyProtection="true">
      <alignment horizontal="center" vertical="center" textRotation="0" wrapText="false" indent="0" shrinkToFit="false"/>
      <protection locked="true" hidden="false"/>
    </xf>
    <xf numFmtId="165" fontId="7" fillId="0" borderId="1" xfId="17" applyFont="true" applyBorder="true" applyAlignment="true" applyProtection="true">
      <alignment horizontal="center" vertical="center" textRotation="0" wrapText="false" indent="0" shrinkToFit="false"/>
      <protection locked="true" hidden="false"/>
    </xf>
    <xf numFmtId="164" fontId="0" fillId="7" borderId="1" xfId="0" applyFont="false" applyBorder="true" applyAlignment="true" applyProtection="false">
      <alignment horizontal="left" vertical="center" textRotation="0" wrapText="false" indent="0" shrinkToFit="false"/>
      <protection locked="true" hidden="false"/>
    </xf>
    <xf numFmtId="164" fontId="0" fillId="7" borderId="1" xfId="0" applyFont="false" applyBorder="true" applyAlignment="true" applyProtection="false">
      <alignment horizontal="center" vertical="center" textRotation="0" wrapText="false" indent="0" shrinkToFit="false"/>
      <protection locked="true" hidden="false"/>
    </xf>
    <xf numFmtId="164" fontId="18" fillId="7" borderId="1" xfId="0" applyFont="true" applyBorder="true" applyAlignment="true" applyProtection="false">
      <alignment horizontal="center" vertical="center" textRotation="0" wrapText="true" indent="0" shrinkToFit="false"/>
      <protection locked="true" hidden="false"/>
    </xf>
    <xf numFmtId="169" fontId="18" fillId="7" borderId="1" xfId="0" applyFont="true" applyBorder="true" applyAlignment="true" applyProtection="false">
      <alignment horizontal="left" vertical="center" textRotation="0" wrapText="true" indent="0" shrinkToFit="false"/>
      <protection locked="true" hidden="false"/>
    </xf>
    <xf numFmtId="164" fontId="18" fillId="7" borderId="1" xfId="0" applyFont="true" applyBorder="true" applyAlignment="true" applyProtection="false">
      <alignment horizontal="center" vertical="center" textRotation="0" wrapText="false" indent="0" shrinkToFit="false"/>
      <protection locked="true" hidden="false"/>
    </xf>
    <xf numFmtId="165" fontId="18" fillId="7" borderId="1" xfId="17" applyFont="true" applyBorder="true" applyAlignment="true" applyProtection="true">
      <alignment horizontal="center" vertical="center" textRotation="0" wrapText="true" indent="0" shrinkToFit="false"/>
      <protection locked="true" hidden="false"/>
    </xf>
    <xf numFmtId="165" fontId="18" fillId="7" borderId="1" xfId="17" applyFont="true" applyBorder="true" applyAlignment="true" applyProtection="true">
      <alignment horizontal="center" vertical="center" textRotation="0" wrapText="false" indent="0" shrinkToFit="false"/>
      <protection locked="true" hidden="false"/>
    </xf>
    <xf numFmtId="165" fontId="7" fillId="7" borderId="1" xfId="17" applyFont="true" applyBorder="true" applyAlignment="true" applyProtection="true">
      <alignment horizontal="center" vertical="center" textRotation="0" wrapText="false" indent="0" shrinkToFit="false"/>
      <protection locked="true" hidden="false"/>
    </xf>
    <xf numFmtId="164" fontId="0" fillId="7" borderId="1" xfId="0" applyFont="true" applyBorder="true" applyAlignment="true" applyProtection="false">
      <alignment horizontal="center" vertical="center" textRotation="0" wrapText="true" indent="0" shrinkToFit="false"/>
      <protection locked="true" hidden="false"/>
    </xf>
    <xf numFmtId="165" fontId="0" fillId="7" borderId="1" xfId="0" applyFont="true" applyBorder="true" applyAlignment="true" applyProtection="false">
      <alignment horizontal="center" vertical="center" textRotation="0" wrapText="false" indent="0" shrinkToFit="false"/>
      <protection locked="true" hidden="false"/>
    </xf>
    <xf numFmtId="171" fontId="0" fillId="7" borderId="1" xfId="0" applyFont="false" applyBorder="true" applyAlignment="true" applyProtection="false">
      <alignment horizontal="center" vertical="center" textRotation="0" wrapText="false" indent="0" shrinkToFit="false"/>
      <protection locked="true" hidden="false"/>
    </xf>
    <xf numFmtId="164" fontId="11" fillId="7" borderId="1" xfId="0" applyFont="true" applyBorder="true" applyAlignment="true" applyProtection="false">
      <alignment horizontal="center" vertical="center" textRotation="0" wrapText="false" indent="0" shrinkToFit="false"/>
      <protection locked="true" hidden="false"/>
    </xf>
    <xf numFmtId="164" fontId="0" fillId="7" borderId="17" xfId="0" applyFont="false" applyBorder="true" applyAlignment="true" applyProtection="false">
      <alignment horizontal="center" vertical="center" textRotation="0" wrapText="false" indent="0" shrinkToFit="false"/>
      <protection locked="true" hidden="false"/>
    </xf>
    <xf numFmtId="167" fontId="11" fillId="7" borderId="19" xfId="0" applyFont="true" applyBorder="true" applyAlignment="true" applyProtection="false">
      <alignment horizontal="center" vertical="center" textRotation="0" wrapText="true" indent="0" shrinkToFit="false"/>
      <protection locked="true" hidden="false"/>
    </xf>
    <xf numFmtId="173" fontId="0" fillId="0" borderId="1" xfId="0" applyFont="false" applyBorder="true" applyAlignment="true" applyProtection="false">
      <alignment horizontal="center" vertical="center" textRotation="0" wrapText="false" indent="0" shrinkToFit="false"/>
      <protection locked="true" hidden="false"/>
    </xf>
    <xf numFmtId="164" fontId="0" fillId="0" borderId="1" xfId="24" applyFont="true" applyBorder="true" applyAlignment="true" applyProtection="false">
      <alignment horizontal="center" vertical="center" textRotation="0" wrapText="false" indent="0" shrinkToFit="false"/>
      <protection locked="true" hidden="false"/>
    </xf>
    <xf numFmtId="164" fontId="0" fillId="0" borderId="1" xfId="24" applyFont="true" applyBorder="true" applyAlignment="false" applyProtection="false">
      <alignment horizontal="general" vertical="bottom" textRotation="0" wrapText="false" indent="0" shrinkToFit="false"/>
      <protection locked="true" hidden="false"/>
    </xf>
    <xf numFmtId="167" fontId="18" fillId="0" borderId="1" xfId="24" applyFont="true" applyBorder="true" applyAlignment="true" applyProtection="false">
      <alignment horizontal="center" vertical="center" textRotation="0" wrapText="false" indent="0" shrinkToFit="false"/>
      <protection locked="true" hidden="false"/>
    </xf>
    <xf numFmtId="167" fontId="18" fillId="0" borderId="1" xfId="24" applyFont="true" applyBorder="true" applyAlignment="true" applyProtection="false">
      <alignment horizontal="center" vertical="bottom" textRotation="0" wrapText="false" indent="0" shrinkToFit="false"/>
      <protection locked="true" hidden="false"/>
    </xf>
    <xf numFmtId="165" fontId="0" fillId="0" borderId="1" xfId="0" applyFont="true" applyBorder="true" applyAlignment="true" applyProtection="false">
      <alignment horizontal="center" vertical="center" textRotation="0" wrapText="false" indent="0" shrinkToFit="false"/>
      <protection locked="true" hidden="false"/>
    </xf>
    <xf numFmtId="171" fontId="0" fillId="0" borderId="1" xfId="0" applyFont="false" applyBorder="true" applyAlignment="true" applyProtection="false">
      <alignment horizontal="center" vertical="center" textRotation="0" wrapText="false" indent="0" shrinkToFit="false"/>
      <protection locked="true" hidden="false"/>
    </xf>
    <xf numFmtId="164" fontId="0" fillId="8" borderId="1" xfId="24" applyFont="true" applyBorder="true" applyAlignment="true" applyProtection="false">
      <alignment horizontal="center" vertical="center" textRotation="0" wrapText="false" indent="0" shrinkToFit="false"/>
      <protection locked="true" hidden="false"/>
    </xf>
    <xf numFmtId="164" fontId="0" fillId="9" borderId="2" xfId="0" applyFont="true" applyBorder="true" applyAlignment="false" applyProtection="false">
      <alignment horizontal="general" vertical="bottom" textRotation="0" wrapText="false" indent="0" shrinkToFit="false"/>
      <protection locked="true" hidden="false"/>
    </xf>
    <xf numFmtId="164" fontId="0" fillId="9" borderId="2" xfId="0" applyFont="true" applyBorder="true" applyAlignment="true" applyProtection="false">
      <alignment horizontal="center" vertical="center" textRotation="0" wrapText="false" indent="0" shrinkToFit="false"/>
      <protection locked="true" hidden="false"/>
    </xf>
    <xf numFmtId="164" fontId="0" fillId="9" borderId="2" xfId="24" applyFont="true" applyBorder="true" applyAlignment="true" applyProtection="false">
      <alignment horizontal="left" vertical="center" textRotation="0" wrapText="false" indent="0" shrinkToFit="false"/>
      <protection locked="true" hidden="false"/>
    </xf>
    <xf numFmtId="164" fontId="0" fillId="9" borderId="2" xfId="24" applyFont="true" applyBorder="true" applyAlignment="true" applyProtection="false">
      <alignment horizontal="center" vertical="center" textRotation="0" wrapText="false" indent="0" shrinkToFit="false"/>
      <protection locked="true" hidden="false"/>
    </xf>
    <xf numFmtId="164" fontId="0" fillId="9" borderId="2" xfId="24" applyFont="true" applyBorder="true" applyAlignment="false" applyProtection="false">
      <alignment horizontal="general" vertical="bottom" textRotation="0" wrapText="false" indent="0" shrinkToFit="false"/>
      <protection locked="true" hidden="false"/>
    </xf>
    <xf numFmtId="167" fontId="18" fillId="9" borderId="2" xfId="24" applyFont="true" applyBorder="true" applyAlignment="true" applyProtection="false">
      <alignment horizontal="center" vertical="center" textRotation="0" wrapText="false" indent="0" shrinkToFit="false"/>
      <protection locked="true" hidden="false"/>
    </xf>
    <xf numFmtId="165" fontId="18" fillId="9" borderId="2" xfId="17" applyFont="true" applyBorder="true" applyAlignment="true" applyProtection="true">
      <alignment horizontal="center" vertical="center" textRotation="0" wrapText="false" indent="0" shrinkToFit="false"/>
      <protection locked="true" hidden="false"/>
    </xf>
    <xf numFmtId="165" fontId="7" fillId="9" borderId="1" xfId="17" applyFont="true" applyBorder="true" applyAlignment="true" applyProtection="true">
      <alignment horizontal="center" vertical="center" textRotation="0" wrapText="false" indent="0" shrinkToFit="false"/>
      <protection locked="true" hidden="false"/>
    </xf>
    <xf numFmtId="171" fontId="0" fillId="9" borderId="1" xfId="0" applyFont="false" applyBorder="true" applyAlignment="true" applyProtection="false">
      <alignment horizontal="center" vertical="center" textRotation="0" wrapText="false" indent="0" shrinkToFit="false"/>
      <protection locked="true" hidden="false"/>
    </xf>
    <xf numFmtId="164" fontId="0" fillId="9" borderId="1" xfId="0" applyFont="false" applyBorder="true" applyAlignment="true" applyProtection="false">
      <alignment horizontal="center" vertical="center" textRotation="0" wrapText="false" indent="0" shrinkToFit="false"/>
      <protection locked="true" hidden="false"/>
    </xf>
    <xf numFmtId="164" fontId="11" fillId="9" borderId="2" xfId="0" applyFont="true" applyBorder="true" applyAlignment="true" applyProtection="false">
      <alignment horizontal="center" vertical="bottom" textRotation="0" wrapText="false" indent="0" shrinkToFit="false"/>
      <protection locked="true" hidden="false"/>
    </xf>
    <xf numFmtId="164" fontId="0" fillId="9" borderId="17" xfId="0" applyFont="false" applyBorder="true" applyAlignment="true" applyProtection="false">
      <alignment horizontal="center" vertical="center" textRotation="0" wrapText="false" indent="0" shrinkToFit="false"/>
      <protection locked="true" hidden="false"/>
    </xf>
    <xf numFmtId="167" fontId="11" fillId="7" borderId="20" xfId="0" applyFont="true" applyBorder="true" applyAlignment="true" applyProtection="false">
      <alignment horizontal="center" vertical="center" textRotation="0" wrapText="false" indent="0" shrinkToFit="false"/>
      <protection locked="tru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0" borderId="17" xfId="0" applyFont="true" applyBorder="true" applyAlignment="true" applyProtection="false">
      <alignment horizontal="left" vertical="center" textRotation="0" wrapText="true" indent="0" shrinkToFit="false"/>
      <protection locked="true" hidden="false"/>
    </xf>
    <xf numFmtId="164" fontId="0" fillId="0" borderId="1" xfId="0" applyFont="true" applyBorder="true" applyAlignment="true" applyProtection="false">
      <alignment horizontal="general" vertical="center" textRotation="0" wrapText="false" indent="0" shrinkToFit="false"/>
      <protection locked="true" hidden="false"/>
    </xf>
    <xf numFmtId="164" fontId="0" fillId="7" borderId="21" xfId="0" applyFont="true" applyBorder="true" applyAlignment="true" applyProtection="false">
      <alignment horizontal="left" vertical="center" textRotation="0" wrapText="false" indent="0" shrinkToFit="false"/>
      <protection locked="true" hidden="false"/>
    </xf>
    <xf numFmtId="173" fontId="0" fillId="7" borderId="1" xfId="0" applyFont="false" applyBorder="true" applyAlignment="true" applyProtection="false">
      <alignment horizontal="center" vertical="center" textRotation="0" wrapText="false" indent="0" shrinkToFit="false"/>
      <protection locked="true" hidden="false"/>
    </xf>
    <xf numFmtId="173" fontId="0" fillId="7" borderId="17" xfId="0" applyFont="false" applyBorder="true" applyAlignment="true" applyProtection="false">
      <alignment horizontal="center" vertical="center" textRotation="0" wrapText="false" indent="0" shrinkToFit="false"/>
      <protection locked="true" hidden="false"/>
    </xf>
    <xf numFmtId="164" fontId="0" fillId="0" borderId="1" xfId="24" applyFont="true" applyBorder="true" applyAlignment="true" applyProtection="false">
      <alignment horizontal="general" vertical="center" textRotation="0" wrapText="true" indent="0" shrinkToFit="false"/>
      <protection locked="true" hidden="false"/>
    </xf>
    <xf numFmtId="167" fontId="18" fillId="7" borderId="21" xfId="24" applyFont="true" applyBorder="true" applyAlignment="true" applyProtection="false">
      <alignment horizontal="center" vertical="bottom" textRotation="0" wrapText="false" indent="0" shrinkToFit="false"/>
      <protection locked="true" hidden="false"/>
    </xf>
    <xf numFmtId="167" fontId="18" fillId="7" borderId="17" xfId="24" applyFont="true" applyBorder="true" applyAlignment="true" applyProtection="false">
      <alignment horizontal="center" vertical="bottom" textRotation="0" wrapText="false" indent="0" shrinkToFit="false"/>
      <protection locked="true" hidden="false"/>
    </xf>
    <xf numFmtId="165" fontId="18" fillId="7" borderId="21" xfId="17" applyFont="true" applyBorder="true" applyAlignment="true" applyProtection="true">
      <alignment horizontal="center" vertical="center" textRotation="0" wrapText="false" indent="0" shrinkToFit="false"/>
      <protection locked="true" hidden="false"/>
    </xf>
    <xf numFmtId="164" fontId="11" fillId="0" borderId="1" xfId="0" applyFont="true" applyBorder="true" applyAlignment="true" applyProtection="false">
      <alignment horizontal="center" vertical="bottom" textRotation="0" wrapText="false" indent="0" shrinkToFit="false"/>
      <protection locked="true" hidden="false"/>
    </xf>
    <xf numFmtId="164" fontId="0" fillId="0" borderId="1" xfId="0" applyFont="true" applyBorder="true" applyAlignment="false" applyProtection="false">
      <alignment horizontal="general" vertical="bottom" textRotation="0" wrapText="false" indent="0" shrinkToFit="false"/>
      <protection locked="true" hidden="false"/>
    </xf>
    <xf numFmtId="171" fontId="0" fillId="0" borderId="1" xfId="0" applyFont="false" applyBorder="true" applyAlignment="false" applyProtection="false">
      <alignment horizontal="general" vertical="bottom" textRotation="0" wrapText="false" indent="0" shrinkToFit="false"/>
      <protection locked="true" hidden="false"/>
    </xf>
    <xf numFmtId="164" fontId="0" fillId="0" borderId="22" xfId="0" applyFont="false" applyBorder="true" applyAlignment="true" applyProtection="false">
      <alignment horizontal="center" vertical="center" textRotation="0" wrapText="false" indent="0" shrinkToFit="false"/>
      <protection locked="true" hidden="false"/>
    </xf>
    <xf numFmtId="167" fontId="11" fillId="0" borderId="1" xfId="0" applyFont="true" applyBorder="true" applyAlignment="true" applyProtection="false">
      <alignment horizontal="center" vertical="center" textRotation="0" wrapText="false" indent="0" shrinkToFit="false"/>
      <protection locked="true" hidden="false"/>
    </xf>
    <xf numFmtId="167" fontId="11" fillId="7" borderId="22" xfId="0" applyFont="true" applyBorder="true" applyAlignment="true" applyProtection="false">
      <alignment horizontal="center" vertical="center" textRotation="0" wrapText="true" indent="0" shrinkToFit="false"/>
      <protection locked="true" hidden="false"/>
    </xf>
    <xf numFmtId="165" fontId="0" fillId="0" borderId="1" xfId="0" applyFont="false" applyBorder="true" applyAlignment="true" applyProtection="false">
      <alignment horizontal="general" vertical="center"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12" xfId="0" applyFont="true" applyBorder="true" applyAlignment="false" applyProtection="false">
      <alignment horizontal="general" vertical="bottom" textRotation="0" wrapText="false" indent="0" shrinkToFit="false"/>
      <protection locked="true" hidden="false"/>
    </xf>
    <xf numFmtId="164" fontId="0" fillId="0" borderId="12" xfId="0" applyFont="true" applyBorder="true" applyAlignment="true" applyProtection="false">
      <alignment horizontal="left" vertical="center" textRotation="0" wrapText="false" indent="0" shrinkToFit="false"/>
      <protection locked="true" hidden="false"/>
    </xf>
    <xf numFmtId="164" fontId="0" fillId="0" borderId="12" xfId="24" applyFont="true" applyBorder="true" applyAlignment="true" applyProtection="false">
      <alignment horizontal="left" vertical="center" textRotation="0" wrapText="false" indent="0" shrinkToFit="false"/>
      <protection locked="true" hidden="false"/>
    </xf>
    <xf numFmtId="164" fontId="0" fillId="0" borderId="12" xfId="24" applyFont="true" applyBorder="true" applyAlignment="true" applyProtection="false">
      <alignment horizontal="center" vertical="center" textRotation="0" wrapText="false" indent="0" shrinkToFit="false"/>
      <protection locked="true" hidden="false"/>
    </xf>
    <xf numFmtId="167" fontId="18" fillId="0" borderId="12" xfId="24" applyFont="true" applyBorder="true" applyAlignment="true" applyProtection="false">
      <alignment horizontal="center" vertical="center" textRotation="0" wrapText="false" indent="0" shrinkToFit="false"/>
      <protection locked="true" hidden="false"/>
    </xf>
    <xf numFmtId="165" fontId="18" fillId="0" borderId="12" xfId="17" applyFont="true" applyBorder="true" applyAlignment="true" applyProtection="true">
      <alignment horizontal="center" vertical="center" textRotation="0" wrapText="false" indent="0" shrinkToFit="false"/>
      <protection locked="true" hidden="false"/>
    </xf>
    <xf numFmtId="164" fontId="11" fillId="0" borderId="12" xfId="0" applyFont="true" applyBorder="true" applyAlignment="true" applyProtection="false">
      <alignment horizontal="center" vertical="bottom" textRotation="0" wrapText="false" indent="0" shrinkToFit="false"/>
      <protection locked="true" hidden="false"/>
    </xf>
    <xf numFmtId="164" fontId="0" fillId="0" borderId="1" xfId="0" applyFont="true" applyBorder="true" applyAlignment="false" applyProtection="false">
      <alignment horizontal="general" vertical="bottom" textRotation="0" wrapText="false" indent="0" shrinkToFit="false"/>
      <protection locked="true" hidden="false"/>
    </xf>
    <xf numFmtId="167" fontId="18" fillId="8" borderId="1" xfId="24" applyFont="true" applyBorder="true" applyAlignment="true" applyProtection="false">
      <alignment horizontal="center" vertical="center" textRotation="0" wrapText="false" indent="0" shrinkToFit="false"/>
      <protection locked="true" hidden="false"/>
    </xf>
    <xf numFmtId="164" fontId="0" fillId="9" borderId="1" xfId="0" applyFont="true" applyBorder="true" applyAlignment="true" applyProtection="false">
      <alignment horizontal="left" vertical="center" textRotation="0" wrapText="true" indent="0" shrinkToFit="false"/>
      <protection locked="true" hidden="false"/>
    </xf>
    <xf numFmtId="164" fontId="0" fillId="9" borderId="1" xfId="0" applyFont="true" applyBorder="true" applyAlignment="false" applyProtection="false">
      <alignment horizontal="general" vertical="bottom" textRotation="0" wrapText="false" indent="0" shrinkToFit="false"/>
      <protection locked="true" hidden="false"/>
    </xf>
    <xf numFmtId="164" fontId="0" fillId="9" borderId="1" xfId="0" applyFont="true" applyBorder="true" applyAlignment="true" applyProtection="false">
      <alignment horizontal="left" vertical="center" textRotation="0" wrapText="false" indent="0" shrinkToFit="false"/>
      <protection locked="true" hidden="false"/>
    </xf>
    <xf numFmtId="164" fontId="0" fillId="9" borderId="1" xfId="0" applyFont="false" applyBorder="true" applyAlignment="true" applyProtection="false">
      <alignment horizontal="left" vertical="bottom" textRotation="0" wrapText="false" indent="0" shrinkToFit="false"/>
      <protection locked="true" hidden="false"/>
    </xf>
    <xf numFmtId="164" fontId="0" fillId="9" borderId="1" xfId="24" applyFont="true" applyBorder="true" applyAlignment="true" applyProtection="false">
      <alignment horizontal="left" vertical="center" textRotation="0" wrapText="false" indent="0" shrinkToFit="false"/>
      <protection locked="true" hidden="false"/>
    </xf>
    <xf numFmtId="164" fontId="0" fillId="9" borderId="1" xfId="24" applyFont="true" applyBorder="true" applyAlignment="true" applyProtection="false">
      <alignment horizontal="center" vertical="center" textRotation="0" wrapText="false" indent="0" shrinkToFit="false"/>
      <protection locked="true" hidden="false"/>
    </xf>
    <xf numFmtId="164" fontId="0" fillId="9" borderId="1" xfId="24" applyFont="true" applyBorder="true" applyAlignment="false" applyProtection="false">
      <alignment horizontal="general" vertical="bottom" textRotation="0" wrapText="false" indent="0" shrinkToFit="false"/>
      <protection locked="true" hidden="false"/>
    </xf>
    <xf numFmtId="167" fontId="18" fillId="9" borderId="1" xfId="24" applyFont="true" applyBorder="true" applyAlignment="true" applyProtection="false">
      <alignment horizontal="center" vertical="center" textRotation="0" wrapText="false" indent="0" shrinkToFit="false"/>
      <protection locked="true" hidden="false"/>
    </xf>
    <xf numFmtId="167" fontId="18" fillId="9" borderId="1" xfId="24" applyFont="true" applyBorder="true" applyAlignment="true" applyProtection="false">
      <alignment horizontal="center" vertical="bottom" textRotation="0" wrapText="false" indent="0" shrinkToFit="false"/>
      <protection locked="true" hidden="false"/>
    </xf>
    <xf numFmtId="165" fontId="18" fillId="9" borderId="1" xfId="17" applyFont="true" applyBorder="true" applyAlignment="true" applyProtection="true">
      <alignment horizontal="center" vertical="center" textRotation="0" wrapText="false" indent="0" shrinkToFit="false"/>
      <protection locked="true" hidden="false"/>
    </xf>
    <xf numFmtId="165" fontId="0" fillId="9" borderId="1" xfId="0" applyFont="false" applyBorder="true" applyAlignment="true" applyProtection="false">
      <alignment horizontal="center" vertical="center" textRotation="0" wrapText="false" indent="0" shrinkToFit="false"/>
      <protection locked="true" hidden="false"/>
    </xf>
    <xf numFmtId="164" fontId="11" fillId="9" borderId="1" xfId="0" applyFont="true" applyBorder="true" applyAlignment="true" applyProtection="false">
      <alignment horizontal="center" vertical="bottom" textRotation="0" wrapText="false" indent="0" shrinkToFit="false"/>
      <protection locked="true" hidden="false"/>
    </xf>
    <xf numFmtId="164" fontId="0" fillId="10" borderId="1" xfId="0" applyFont="false" applyBorder="true" applyAlignment="true" applyProtection="false">
      <alignment horizontal="center" vertical="center" textRotation="0" wrapText="false" indent="0" shrinkToFit="false"/>
      <protection locked="true" hidden="false"/>
    </xf>
    <xf numFmtId="174" fontId="0" fillId="0" borderId="1" xfId="0" applyFont="false" applyBorder="true" applyAlignment="true" applyProtection="false">
      <alignment horizontal="center" vertical="center" textRotation="0" wrapText="false" indent="0" shrinkToFit="false"/>
      <protection locked="true" hidden="false"/>
    </xf>
    <xf numFmtId="164" fontId="0" fillId="11" borderId="1" xfId="0" applyFont="false" applyBorder="true" applyAlignment="true" applyProtection="false">
      <alignment horizontal="center" vertical="center" textRotation="0" wrapText="false" indent="0" shrinkToFit="false"/>
      <protection locked="true" hidden="false"/>
    </xf>
    <xf numFmtId="164" fontId="0" fillId="0" borderId="1" xfId="0" applyFont="false" applyBorder="true" applyAlignment="true" applyProtection="false">
      <alignment horizontal="center" vertical="bottom" textRotation="0" wrapText="false" indent="0" shrinkToFit="false"/>
      <protection locked="true" hidden="false"/>
    </xf>
    <xf numFmtId="165" fontId="0" fillId="0" borderId="1" xfId="17" applyFont="true" applyBorder="true" applyAlignment="true" applyProtection="true">
      <alignment horizontal="center" vertical="center" textRotation="0" wrapText="false" indent="0" shrinkToFit="false"/>
      <protection locked="true" hidden="false"/>
    </xf>
    <xf numFmtId="173" fontId="0" fillId="9" borderId="1" xfId="0" applyFont="false" applyBorder="true" applyAlignment="true" applyProtection="false">
      <alignment horizontal="center" vertical="center" textRotation="0" wrapText="false" indent="0" shrinkToFit="false"/>
      <protection locked="true" hidden="false"/>
    </xf>
    <xf numFmtId="167" fontId="0" fillId="9" borderId="1" xfId="0" applyFont="false" applyBorder="true" applyAlignment="true" applyProtection="false">
      <alignment horizontal="center" vertical="center" textRotation="0" wrapText="false" indent="0" shrinkToFit="false"/>
      <protection locked="true" hidden="false"/>
    </xf>
    <xf numFmtId="165" fontId="0" fillId="9" borderId="1" xfId="17" applyFont="true" applyBorder="true" applyAlignment="true" applyProtection="true">
      <alignment horizontal="center" vertical="center" textRotation="0" wrapText="false" indent="0" shrinkToFit="false"/>
      <protection locked="true" hidden="false"/>
    </xf>
    <xf numFmtId="167" fontId="11" fillId="9" borderId="18" xfId="0" applyFont="true" applyBorder="true" applyAlignment="true" applyProtection="false">
      <alignment horizontal="center" vertical="center" textRotation="0" wrapText="false" indent="0" shrinkToFit="false"/>
      <protection locked="true" hidden="false"/>
    </xf>
    <xf numFmtId="167" fontId="11" fillId="9" borderId="19" xfId="0" applyFont="true" applyBorder="true" applyAlignment="true" applyProtection="false">
      <alignment horizontal="center" vertical="center" textRotation="0" wrapText="true" indent="0" shrinkToFit="false"/>
      <protection locked="true" hidden="false"/>
    </xf>
    <xf numFmtId="167" fontId="0" fillId="0" borderId="1" xfId="0" applyFont="false" applyBorder="true" applyAlignment="true" applyProtection="false">
      <alignment horizontal="center" vertical="center" textRotation="0" wrapText="false" indent="0" shrinkToFit="false"/>
      <protection locked="true" hidden="false"/>
    </xf>
    <xf numFmtId="167" fontId="0" fillId="8" borderId="1" xfId="0" applyFont="false" applyBorder="true" applyAlignment="true" applyProtection="false">
      <alignment horizontal="center" vertical="center" textRotation="0" wrapText="false" indent="0" shrinkToFit="false"/>
      <protection locked="true" hidden="false"/>
    </xf>
    <xf numFmtId="167" fontId="0" fillId="0" borderId="1" xfId="0" applyFont="false" applyBorder="true" applyAlignment="true" applyProtection="false">
      <alignment horizontal="center" vertical="bottom" textRotation="0" wrapText="false" indent="0" shrinkToFit="false"/>
      <protection locked="true" hidden="false"/>
    </xf>
    <xf numFmtId="164" fontId="0" fillId="8" borderId="1" xfId="0" applyFont="false" applyBorder="true" applyAlignment="true" applyProtection="false">
      <alignment horizontal="center" vertical="center" textRotation="0" wrapText="false" indent="0" shrinkToFit="false"/>
      <protection locked="true" hidden="false"/>
    </xf>
    <xf numFmtId="165" fontId="0" fillId="8" borderId="1" xfId="17" applyFont="true" applyBorder="true" applyAlignment="true" applyProtection="true">
      <alignment horizontal="center" vertical="center" textRotation="0" wrapText="false" indent="0" shrinkToFit="false"/>
      <protection locked="true" hidden="false"/>
    </xf>
    <xf numFmtId="164" fontId="0" fillId="0" borderId="2" xfId="0" applyFont="true" applyBorder="true" applyAlignment="false" applyProtection="false">
      <alignment horizontal="general" vertical="bottom" textRotation="0" wrapText="false" indent="0" shrinkToFit="false"/>
      <protection locked="true" hidden="false"/>
    </xf>
    <xf numFmtId="164" fontId="0" fillId="0" borderId="2" xfId="0" applyFont="true" applyBorder="true" applyAlignment="true" applyProtection="false">
      <alignment horizontal="left" vertical="center" textRotation="0" wrapText="false" indent="0" shrinkToFit="false"/>
      <protection locked="true" hidden="false"/>
    </xf>
    <xf numFmtId="164" fontId="0" fillId="0" borderId="2" xfId="24" applyFont="true" applyBorder="true" applyAlignment="true" applyProtection="false">
      <alignment horizontal="center" vertical="center" textRotation="0" wrapText="false" indent="0" shrinkToFit="false"/>
      <protection locked="true" hidden="false"/>
    </xf>
    <xf numFmtId="164" fontId="0" fillId="0" borderId="2" xfId="0" applyFont="false" applyBorder="true" applyAlignment="true" applyProtection="false">
      <alignment horizontal="center" vertical="center" textRotation="0" wrapText="false" indent="0" shrinkToFit="false"/>
      <protection locked="true" hidden="false"/>
    </xf>
    <xf numFmtId="164" fontId="0" fillId="0" borderId="1" xfId="24" applyFont="true" applyBorder="true" applyAlignment="true" applyProtection="false">
      <alignment horizontal="center" vertical="center" textRotation="0" wrapText="false" indent="0" shrinkToFit="false"/>
      <protection locked="true" hidden="false"/>
    </xf>
    <xf numFmtId="165" fontId="0" fillId="0" borderId="2" xfId="17" applyFont="true" applyBorder="true" applyAlignment="true" applyProtection="true">
      <alignment horizontal="center" vertical="center" textRotation="0" wrapText="false" indent="0" shrinkToFit="false"/>
      <protection locked="true" hidden="false"/>
    </xf>
    <xf numFmtId="164" fontId="11" fillId="0" borderId="2" xfId="0" applyFont="true" applyBorder="true" applyAlignment="true" applyProtection="false">
      <alignment horizontal="center" vertical="bottom" textRotation="0" wrapText="false" indent="0" shrinkToFit="false"/>
      <protection locked="true" hidden="false"/>
    </xf>
    <xf numFmtId="164" fontId="0" fillId="0" borderId="1" xfId="0" applyFont="true" applyBorder="true" applyAlignment="true" applyProtection="false">
      <alignment horizontal="general" vertical="bottom" textRotation="0" wrapText="true" indent="0" shrinkToFit="false"/>
      <protection locked="true" hidden="false"/>
    </xf>
    <xf numFmtId="164" fontId="0" fillId="7" borderId="21" xfId="0" applyFont="false" applyBorder="true" applyAlignment="true" applyProtection="false">
      <alignment horizontal="center" vertical="bottom" textRotation="0" wrapText="false" indent="0" shrinkToFit="false"/>
      <protection locked="true" hidden="false"/>
    </xf>
    <xf numFmtId="164" fontId="0" fillId="7" borderId="17" xfId="0" applyFont="false" applyBorder="true" applyAlignment="true" applyProtection="false">
      <alignment horizontal="center" vertical="bottom" textRotation="0" wrapText="false" indent="0" shrinkToFit="false"/>
      <protection locked="true" hidden="false"/>
    </xf>
    <xf numFmtId="165" fontId="0" fillId="7" borderId="21" xfId="17" applyFont="true" applyBorder="true" applyAlignment="true" applyProtection="true">
      <alignment horizontal="center" vertical="center" textRotation="0" wrapText="false" indent="0" shrinkToFit="false"/>
      <protection locked="true" hidden="false"/>
    </xf>
    <xf numFmtId="164" fontId="0" fillId="7" borderId="22" xfId="0" applyFont="false" applyBorder="true" applyAlignment="true" applyProtection="false">
      <alignment horizontal="center" vertical="center" textRotation="0" wrapText="false" indent="0" shrinkToFit="false"/>
      <protection locked="true" hidden="false"/>
    </xf>
    <xf numFmtId="164" fontId="0" fillId="0" borderId="12" xfId="0" applyFont="false" applyBorder="true" applyAlignment="true" applyProtection="false">
      <alignment horizontal="center" vertical="center" textRotation="0" wrapText="false" indent="0" shrinkToFit="false"/>
      <protection locked="true" hidden="false"/>
    </xf>
    <xf numFmtId="165" fontId="0" fillId="0" borderId="12" xfId="17" applyFont="true" applyBorder="true" applyAlignment="true" applyProtection="true">
      <alignment horizontal="center" vertical="center" textRotation="0" wrapText="false" indent="0" shrinkToFit="false"/>
      <protection locked="true" hidden="false"/>
    </xf>
    <xf numFmtId="164" fontId="0" fillId="0" borderId="1" xfId="24" applyFont="true" applyBorder="true" applyAlignment="true" applyProtection="false">
      <alignment horizontal="left" vertical="center" textRotation="0" wrapText="false" indent="0" shrinkToFit="false"/>
      <protection locked="true" hidden="false"/>
    </xf>
    <xf numFmtId="164" fontId="0" fillId="12" borderId="1" xfId="24" applyFont="true" applyBorder="true" applyAlignment="true" applyProtection="false">
      <alignment horizontal="center" vertical="center" textRotation="0" wrapText="false" indent="0" shrinkToFit="false"/>
      <protection locked="true" hidden="false"/>
    </xf>
    <xf numFmtId="164" fontId="0" fillId="12" borderId="2" xfId="24" applyFont="true" applyBorder="true" applyAlignment="true" applyProtection="false">
      <alignment horizontal="center" vertical="center" textRotation="0" wrapText="false" indent="0" shrinkToFit="false"/>
      <protection locked="true" hidden="false"/>
    </xf>
    <xf numFmtId="164" fontId="0" fillId="0" borderId="2" xfId="24" applyFont="true" applyBorder="true" applyAlignment="true" applyProtection="false">
      <alignment horizontal="left" vertical="center" textRotation="0" wrapText="false" indent="0" shrinkToFit="false"/>
      <protection locked="true" hidden="false"/>
    </xf>
    <xf numFmtId="164" fontId="0" fillId="0" borderId="1" xfId="0" applyFont="true" applyBorder="true" applyAlignment="true" applyProtection="false">
      <alignment horizontal="general" vertical="bottom" textRotation="0" wrapText="false" indent="0" shrinkToFit="false"/>
      <protection locked="true" hidden="false"/>
    </xf>
    <xf numFmtId="164" fontId="0" fillId="0" borderId="12" xfId="0" applyFont="true" applyBorder="true" applyAlignment="true" applyProtection="false">
      <alignment horizontal="left" vertical="center" textRotation="0" wrapText="false" indent="0" shrinkToFit="false"/>
      <protection locked="true" hidden="false"/>
    </xf>
    <xf numFmtId="164" fontId="0" fillId="0" borderId="12" xfId="0" applyFont="true" applyBorder="true" applyAlignment="true" applyProtection="false">
      <alignment horizontal="center" vertical="center" textRotation="0" wrapText="false" indent="0" shrinkToFit="false"/>
      <protection locked="true" hidden="false"/>
    </xf>
    <xf numFmtId="164" fontId="0" fillId="12" borderId="12" xfId="0" applyFont="true" applyBorder="true" applyAlignment="true" applyProtection="false">
      <alignment horizontal="center" vertical="center" textRotation="0" wrapText="false" indent="0" shrinkToFit="false"/>
      <protection locked="true" hidden="false"/>
    </xf>
    <xf numFmtId="172" fontId="0" fillId="0" borderId="12" xfId="24" applyFont="true" applyBorder="true" applyAlignment="true" applyProtection="false">
      <alignment horizontal="left" vertical="center" textRotation="0" wrapText="false" indent="0" shrinkToFit="false"/>
      <protection locked="true" hidden="false"/>
    </xf>
    <xf numFmtId="164" fontId="0" fillId="12" borderId="1" xfId="0" applyFont="true" applyBorder="true" applyAlignment="true" applyProtection="false">
      <alignment horizontal="center" vertical="center" textRotation="0" wrapText="false" indent="0" shrinkToFit="false"/>
      <protection locked="true" hidden="false"/>
    </xf>
    <xf numFmtId="175" fontId="0" fillId="0" borderId="1" xfId="0" applyFont="false" applyBorder="true" applyAlignment="true" applyProtection="false">
      <alignment horizontal="center" vertical="center" textRotation="0" wrapText="false" indent="0" shrinkToFit="false"/>
      <protection locked="true" hidden="false"/>
    </xf>
    <xf numFmtId="175" fontId="0" fillId="0" borderId="1" xfId="0" applyFont="false" applyBorder="true" applyAlignment="true" applyProtection="false">
      <alignment horizontal="center" vertical="center" textRotation="0" wrapText="false" indent="0" shrinkToFit="false"/>
      <protection locked="true" hidden="false"/>
    </xf>
    <xf numFmtId="164" fontId="0" fillId="0" borderId="17" xfId="0" applyFont="false" applyBorder="true" applyAlignment="true" applyProtection="false">
      <alignment horizontal="center" vertical="center" textRotation="0" wrapText="false" indent="0" shrinkToFit="false"/>
      <protection locked="true" hidden="false"/>
    </xf>
    <xf numFmtId="167" fontId="11" fillId="0" borderId="18" xfId="0" applyFont="true" applyBorder="true" applyAlignment="true" applyProtection="false">
      <alignment horizontal="center" vertical="center" textRotation="0" wrapText="false" indent="0" shrinkToFit="false"/>
      <protection locked="true" hidden="false"/>
    </xf>
    <xf numFmtId="164" fontId="0" fillId="0" borderId="2" xfId="0" applyFont="true" applyBorder="true" applyAlignment="true" applyProtection="false">
      <alignment horizontal="left" vertical="center" textRotation="0" wrapText="false" indent="0" shrinkToFit="false"/>
      <protection locked="true" hidden="false"/>
    </xf>
    <xf numFmtId="164" fontId="0" fillId="12" borderId="2" xfId="0" applyFont="true" applyBorder="true" applyAlignment="true" applyProtection="false">
      <alignment horizontal="center" vertical="center" textRotation="0" wrapText="false" indent="0" shrinkToFit="false"/>
      <protection locked="true" hidden="false"/>
    </xf>
    <xf numFmtId="172" fontId="0" fillId="0" borderId="2" xfId="24" applyFont="true" applyBorder="true" applyAlignment="true" applyProtection="false">
      <alignment horizontal="left" vertical="center" textRotation="0" wrapText="false" indent="0" shrinkToFit="false"/>
      <protection locked="true" hidden="false"/>
    </xf>
    <xf numFmtId="175" fontId="0" fillId="0" borderId="2" xfId="0" applyFont="false" applyBorder="true" applyAlignment="true" applyProtection="false">
      <alignment horizontal="center" vertical="center" textRotation="0" wrapText="false" indent="0" shrinkToFit="false"/>
      <protection locked="true" hidden="false"/>
    </xf>
    <xf numFmtId="164" fontId="0" fillId="7" borderId="17" xfId="0" applyFont="true" applyBorder="true" applyAlignment="true" applyProtection="false">
      <alignment horizontal="left" vertical="center" textRotation="0" wrapText="true" indent="0" shrinkToFit="false"/>
      <protection locked="true" hidden="false"/>
    </xf>
    <xf numFmtId="175" fontId="0" fillId="7" borderId="21" xfId="0" applyFont="false" applyBorder="true" applyAlignment="true" applyProtection="false">
      <alignment horizontal="center" vertical="center" textRotation="0" wrapText="false" indent="0" shrinkToFit="false"/>
      <protection locked="true" hidden="false"/>
    </xf>
    <xf numFmtId="175" fontId="0" fillId="7" borderId="17" xfId="0" applyFont="false" applyBorder="true" applyAlignment="true" applyProtection="false">
      <alignment horizontal="center" vertical="center" textRotation="0" wrapText="false" indent="0" shrinkToFit="false"/>
      <protection locked="true" hidden="false"/>
    </xf>
    <xf numFmtId="171" fontId="0" fillId="7" borderId="17" xfId="0" applyFont="false" applyBorder="true" applyAlignment="true" applyProtection="false">
      <alignment horizontal="center" vertical="center" textRotation="0" wrapText="false" indent="0" shrinkToFit="false"/>
      <protection locked="true" hidden="false"/>
    </xf>
    <xf numFmtId="164" fontId="0" fillId="9" borderId="12" xfId="0" applyFont="true" applyBorder="true" applyAlignment="true" applyProtection="false">
      <alignment horizontal="left" vertical="center" textRotation="0" wrapText="false" indent="0" shrinkToFit="false"/>
      <protection locked="true" hidden="false"/>
    </xf>
    <xf numFmtId="164" fontId="0" fillId="9" borderId="12" xfId="0" applyFont="true" applyBorder="true" applyAlignment="true" applyProtection="false">
      <alignment horizontal="center" vertical="center" textRotation="0" wrapText="false" indent="0" shrinkToFit="false"/>
      <protection locked="true" hidden="false"/>
    </xf>
    <xf numFmtId="172" fontId="0" fillId="9" borderId="12" xfId="24" applyFont="true" applyBorder="true" applyAlignment="true" applyProtection="false">
      <alignment horizontal="left" vertical="center" textRotation="0" wrapText="false" indent="0" shrinkToFit="false"/>
      <protection locked="true" hidden="false"/>
    </xf>
    <xf numFmtId="175" fontId="0" fillId="9" borderId="12" xfId="0" applyFont="false" applyBorder="true" applyAlignment="true" applyProtection="false">
      <alignment horizontal="center" vertical="center" textRotation="0" wrapText="false" indent="0" shrinkToFit="false"/>
      <protection locked="true" hidden="false"/>
    </xf>
    <xf numFmtId="175" fontId="0" fillId="9" borderId="1" xfId="0" applyFont="false" applyBorder="true" applyAlignment="true" applyProtection="false">
      <alignment horizontal="center" vertical="center" textRotation="0" wrapText="false" indent="0" shrinkToFit="false"/>
      <protection locked="true" hidden="false"/>
    </xf>
    <xf numFmtId="165" fontId="0" fillId="9" borderId="12" xfId="17" applyFont="true" applyBorder="true" applyAlignment="true" applyProtection="true">
      <alignment horizontal="center" vertical="center" textRotation="0" wrapText="false" indent="0" shrinkToFit="false"/>
      <protection locked="true" hidden="false"/>
    </xf>
    <xf numFmtId="164" fontId="0" fillId="9" borderId="1" xfId="0" applyFont="true" applyBorder="true" applyAlignment="true" applyProtection="false">
      <alignment horizontal="center" vertical="center" textRotation="0" wrapText="true" indent="0" shrinkToFit="false"/>
      <protection locked="true" hidden="false"/>
    </xf>
    <xf numFmtId="164" fontId="11" fillId="9" borderId="12" xfId="0" applyFont="true" applyBorder="true" applyAlignment="true" applyProtection="false">
      <alignment horizontal="center" vertical="bottom" textRotation="0" wrapText="false" indent="0" shrinkToFit="false"/>
      <protection locked="true" hidden="false"/>
    </xf>
    <xf numFmtId="164" fontId="0" fillId="9" borderId="12" xfId="0" applyFont="false" applyBorder="true" applyAlignment="false" applyProtection="false">
      <alignment horizontal="general" vertical="bottom" textRotation="0" wrapText="false" indent="0" shrinkToFit="false"/>
      <protection locked="true" hidden="false"/>
    </xf>
    <xf numFmtId="167" fontId="11" fillId="9" borderId="15" xfId="0" applyFont="true" applyBorder="true" applyAlignment="true" applyProtection="false">
      <alignment horizontal="center" vertical="center" textRotation="0" wrapText="false" indent="0" shrinkToFit="false"/>
      <protection locked="true" hidden="false"/>
    </xf>
    <xf numFmtId="164" fontId="0" fillId="11" borderId="1" xfId="0" applyFont="true" applyBorder="true" applyAlignment="true" applyProtection="false">
      <alignment horizontal="left" vertical="center" textRotation="0" wrapText="true" indent="0" shrinkToFit="false"/>
      <protection locked="true" hidden="false"/>
    </xf>
    <xf numFmtId="164" fontId="0" fillId="11" borderId="2" xfId="0" applyFont="true" applyBorder="true" applyAlignment="true" applyProtection="false">
      <alignment horizontal="left" vertical="center" textRotation="0" wrapText="false" indent="0" shrinkToFit="false"/>
      <protection locked="true" hidden="false"/>
    </xf>
    <xf numFmtId="164" fontId="0" fillId="11" borderId="2" xfId="0" applyFont="true" applyBorder="true" applyAlignment="true" applyProtection="false">
      <alignment horizontal="center" vertical="center" textRotation="0" wrapText="false" indent="0" shrinkToFit="false"/>
      <protection locked="true" hidden="false"/>
    </xf>
    <xf numFmtId="173" fontId="0" fillId="11" borderId="2" xfId="0" applyFont="false" applyBorder="true" applyAlignment="true" applyProtection="false">
      <alignment horizontal="center" vertical="center" textRotation="0" wrapText="false" indent="0" shrinkToFit="false"/>
      <protection locked="true" hidden="false"/>
    </xf>
    <xf numFmtId="172" fontId="0" fillId="11" borderId="2" xfId="24" applyFont="true" applyBorder="true" applyAlignment="true" applyProtection="false">
      <alignment horizontal="left" vertical="center" textRotation="0" wrapText="false" indent="0" shrinkToFit="false"/>
      <protection locked="true" hidden="false"/>
    </xf>
    <xf numFmtId="175" fontId="0" fillId="11" borderId="2" xfId="0" applyFont="false" applyBorder="true" applyAlignment="true" applyProtection="false">
      <alignment horizontal="center" vertical="center" textRotation="0" wrapText="false" indent="0" shrinkToFit="false"/>
      <protection locked="true" hidden="false"/>
    </xf>
    <xf numFmtId="165" fontId="0" fillId="11" borderId="2" xfId="17" applyFont="true" applyBorder="true" applyAlignment="true" applyProtection="true">
      <alignment horizontal="center" vertical="center" textRotation="0" wrapText="false" indent="0" shrinkToFit="false"/>
      <protection locked="true" hidden="false"/>
    </xf>
    <xf numFmtId="165" fontId="7" fillId="11" borderId="2" xfId="17" applyFont="true" applyBorder="true" applyAlignment="true" applyProtection="true">
      <alignment horizontal="center" vertical="center" textRotation="0" wrapText="false" indent="0" shrinkToFit="false"/>
      <protection locked="true" hidden="false"/>
    </xf>
    <xf numFmtId="171" fontId="0" fillId="11" borderId="2" xfId="0" applyFont="false" applyBorder="true" applyAlignment="true" applyProtection="false">
      <alignment horizontal="center" vertical="center" textRotation="0" wrapText="false" indent="0" shrinkToFit="false"/>
      <protection locked="true" hidden="false"/>
    </xf>
    <xf numFmtId="164" fontId="11" fillId="11" borderId="2" xfId="0" applyFont="true" applyBorder="true" applyAlignment="true" applyProtection="false">
      <alignment horizontal="center" vertical="bottom" textRotation="0" wrapText="false" indent="0" shrinkToFit="false"/>
      <protection locked="true" hidden="false"/>
    </xf>
    <xf numFmtId="164" fontId="0" fillId="11" borderId="2" xfId="0" applyFont="false" applyBorder="true" applyAlignment="false" applyProtection="false">
      <alignment horizontal="general" vertical="bottom" textRotation="0" wrapText="false" indent="0" shrinkToFit="false"/>
      <protection locked="true" hidden="false"/>
    </xf>
    <xf numFmtId="164" fontId="0" fillId="11" borderId="23" xfId="0" applyFont="false" applyBorder="true" applyAlignment="true" applyProtection="false">
      <alignment horizontal="center" vertical="center" textRotation="0" wrapText="false" indent="0" shrinkToFit="false"/>
      <protection locked="true" hidden="false"/>
    </xf>
    <xf numFmtId="167" fontId="11" fillId="11" borderId="20" xfId="0" applyFont="true" applyBorder="true" applyAlignment="true" applyProtection="false">
      <alignment horizontal="center" vertical="center" textRotation="0" wrapText="false" indent="0" shrinkToFit="false"/>
      <protection locked="true" hidden="false"/>
    </xf>
    <xf numFmtId="167" fontId="11" fillId="11" borderId="24" xfId="0" applyFont="true" applyBorder="true" applyAlignment="true" applyProtection="false">
      <alignment horizontal="center" vertical="center" textRotation="0" wrapText="true" indent="0" shrinkToFit="false"/>
      <protection locked="true" hidden="false"/>
    </xf>
    <xf numFmtId="164" fontId="0" fillId="11" borderId="0" xfId="0" applyFont="false" applyBorder="false" applyAlignment="false" applyProtection="false">
      <alignment horizontal="general" vertical="bottom" textRotation="0" wrapText="false" indent="0" shrinkToFit="false"/>
      <protection locked="true" hidden="false"/>
    </xf>
    <xf numFmtId="174" fontId="0" fillId="0" borderId="1" xfId="0" applyFont="false" applyBorder="true" applyAlignment="true" applyProtection="false">
      <alignment horizontal="center" vertical="center" textRotation="0" wrapText="false" indent="0" shrinkToFit="false"/>
      <protection locked="true" hidden="false"/>
    </xf>
    <xf numFmtId="170" fontId="0" fillId="0" borderId="1" xfId="0" applyFont="false" applyBorder="true" applyAlignment="true" applyProtection="false">
      <alignment horizontal="center" vertical="center" textRotation="0" wrapText="false" indent="0" shrinkToFit="false"/>
      <protection locked="true" hidden="false"/>
    </xf>
    <xf numFmtId="165" fontId="0" fillId="0" borderId="1" xfId="17" applyFont="true" applyBorder="true" applyAlignment="true" applyProtection="true">
      <alignment horizontal="center" vertical="bottom" textRotation="0" wrapText="false" indent="0" shrinkToFit="false"/>
      <protection locked="true" hidden="false"/>
    </xf>
    <xf numFmtId="165" fontId="0" fillId="0" borderId="1" xfId="17" applyFont="true" applyBorder="true" applyAlignment="true" applyProtection="true">
      <alignment horizontal="general" vertical="bottom" textRotation="0" wrapText="false" indent="0" shrinkToFit="false"/>
      <protection locked="true" hidden="false"/>
    </xf>
    <xf numFmtId="164" fontId="0" fillId="13" borderId="1" xfId="0" applyFont="false" applyBorder="true" applyAlignment="true" applyProtection="false">
      <alignment horizontal="center" vertical="center" textRotation="0" wrapText="false" indent="0" shrinkToFit="false"/>
      <protection locked="true" hidden="false"/>
    </xf>
    <xf numFmtId="164" fontId="11" fillId="7" borderId="2" xfId="0" applyFont="true" applyBorder="true" applyAlignment="true" applyProtection="false">
      <alignment horizontal="center" vertical="center" textRotation="0" wrapText="false" indent="0" shrinkToFit="false"/>
      <protection locked="true" hidden="false"/>
    </xf>
    <xf numFmtId="164" fontId="0" fillId="0" borderId="21" xfId="0" applyFont="true" applyBorder="true" applyAlignment="true" applyProtection="false">
      <alignment horizontal="left" vertical="center" textRotation="0" wrapText="false" indent="0" shrinkToFit="false"/>
      <protection locked="true" hidden="false"/>
    </xf>
    <xf numFmtId="173" fontId="0" fillId="0" borderId="17" xfId="0" applyFont="false" applyBorder="true" applyAlignment="true" applyProtection="false">
      <alignment horizontal="center" vertical="center" textRotation="0" wrapText="false" indent="0" shrinkToFit="false"/>
      <protection locked="true" hidden="false"/>
    </xf>
    <xf numFmtId="164" fontId="0" fillId="0" borderId="21" xfId="0" applyFont="false" applyBorder="true" applyAlignment="false" applyProtection="false">
      <alignment horizontal="general" vertical="bottom" textRotation="0" wrapText="false" indent="0" shrinkToFit="false"/>
      <protection locked="true" hidden="false"/>
    </xf>
    <xf numFmtId="164" fontId="0" fillId="0" borderId="17" xfId="0" applyFont="false" applyBorder="true" applyAlignment="false" applyProtection="false">
      <alignment horizontal="general" vertical="bottom" textRotation="0" wrapText="false" indent="0" shrinkToFit="false"/>
      <protection locked="true" hidden="false"/>
    </xf>
    <xf numFmtId="165" fontId="7" fillId="0" borderId="21" xfId="17" applyFont="true" applyBorder="true" applyAlignment="true" applyProtection="true">
      <alignment horizontal="center" vertical="center" textRotation="0" wrapText="false" indent="0" shrinkToFit="false"/>
      <protection locked="true" hidden="false"/>
    </xf>
    <xf numFmtId="164" fontId="11" fillId="0" borderId="1" xfId="0" applyFont="true" applyBorder="true" applyAlignment="true" applyProtection="false">
      <alignment horizontal="center" vertical="center" textRotation="0" wrapText="false" indent="0" shrinkToFit="false"/>
      <protection locked="true" hidden="false"/>
    </xf>
    <xf numFmtId="167" fontId="11" fillId="7" borderId="25" xfId="0" applyFont="true" applyBorder="true" applyAlignment="true" applyProtection="false">
      <alignment horizontal="center" vertical="center" textRotation="0" wrapText="true" indent="0" shrinkToFit="false"/>
      <protection locked="true" hidden="false"/>
    </xf>
    <xf numFmtId="164" fontId="0" fillId="0" borderId="12" xfId="0" applyFont="true" applyBorder="true" applyAlignment="true" applyProtection="false">
      <alignment horizontal="left" vertical="bottom" textRotation="0" wrapText="false" indent="0" shrinkToFit="false"/>
      <protection locked="true" hidden="false"/>
    </xf>
    <xf numFmtId="165" fontId="0" fillId="0" borderId="12" xfId="17" applyFont="true" applyBorder="true" applyAlignment="true" applyProtection="true">
      <alignment horizontal="center" vertical="bottom" textRotation="0" wrapText="false" indent="0" shrinkToFit="false"/>
      <protection locked="true" hidden="false"/>
    </xf>
    <xf numFmtId="167" fontId="11" fillId="11" borderId="26" xfId="0" applyFont="true" applyBorder="true" applyAlignment="true" applyProtection="false">
      <alignment horizontal="center" vertical="center" textRotation="0" wrapText="false" indent="0" shrinkToFit="false"/>
      <protection locked="true" hidden="false"/>
    </xf>
    <xf numFmtId="164" fontId="0" fillId="0" borderId="1" xfId="0" applyFont="true" applyBorder="true" applyAlignment="true" applyProtection="false">
      <alignment horizontal="left" vertical="bottom" textRotation="0" wrapText="false" indent="0" shrinkToFit="false"/>
      <protection locked="true" hidden="false"/>
    </xf>
    <xf numFmtId="164" fontId="11" fillId="0" borderId="1" xfId="0" applyFont="true" applyBorder="true" applyAlignment="true" applyProtection="false">
      <alignment horizontal="center" vertical="center" textRotation="0" wrapText="false" indent="0" shrinkToFit="false"/>
      <protection locked="true" hidden="false"/>
    </xf>
    <xf numFmtId="164" fontId="0" fillId="13" borderId="1" xfId="0" applyFont="false" applyBorder="true" applyAlignment="false" applyProtection="false">
      <alignment horizontal="general" vertical="bottom" textRotation="0" wrapText="false" indent="0" shrinkToFit="false"/>
      <protection locked="true" hidden="false"/>
    </xf>
    <xf numFmtId="164" fontId="0" fillId="0" borderId="2" xfId="0" applyFont="true" applyBorder="true" applyAlignment="true" applyProtection="false">
      <alignment horizontal="left" vertical="bottom" textRotation="0" wrapText="false" indent="0" shrinkToFit="false"/>
      <protection locked="true" hidden="false"/>
    </xf>
    <xf numFmtId="165" fontId="0" fillId="0" borderId="2" xfId="17" applyFont="true" applyBorder="true" applyAlignment="true" applyProtection="true">
      <alignment horizontal="center" vertical="bottom" textRotation="0" wrapText="false" indent="0" shrinkToFit="false"/>
      <protection locked="true" hidden="false"/>
    </xf>
    <xf numFmtId="164" fontId="11" fillId="0" borderId="2" xfId="0" applyFont="true" applyBorder="true" applyAlignment="true" applyProtection="false">
      <alignment horizontal="center" vertical="center" textRotation="0" wrapText="false" indent="0" shrinkToFit="false"/>
      <protection locked="true" hidden="false"/>
    </xf>
    <xf numFmtId="164" fontId="0" fillId="14" borderId="1" xfId="0" applyFont="false" applyBorder="true" applyAlignment="true" applyProtection="false">
      <alignment horizontal="center" vertical="center" textRotation="0" wrapText="true" indent="0" shrinkToFit="false"/>
      <protection locked="true" hidden="false"/>
    </xf>
    <xf numFmtId="164" fontId="0" fillId="14" borderId="1" xfId="0" applyFont="false" applyBorder="true" applyAlignment="true" applyProtection="false">
      <alignment horizontal="center" vertical="center" textRotation="0" wrapText="false" indent="0" shrinkToFit="false"/>
      <protection locked="true" hidden="false"/>
    </xf>
    <xf numFmtId="164" fontId="0" fillId="14" borderId="17" xfId="0" applyFont="true" applyBorder="true" applyAlignment="true" applyProtection="false">
      <alignment horizontal="left" vertical="center" textRotation="0" wrapText="true" indent="0" shrinkToFit="false"/>
      <protection locked="true" hidden="false"/>
    </xf>
    <xf numFmtId="164" fontId="0" fillId="14" borderId="21" xfId="0" applyFont="true" applyBorder="true" applyAlignment="true" applyProtection="false">
      <alignment horizontal="left" vertical="center" textRotation="0" wrapText="false" indent="0" shrinkToFit="false"/>
      <protection locked="true" hidden="false"/>
    </xf>
    <xf numFmtId="173" fontId="0" fillId="14" borderId="1" xfId="0" applyFont="false" applyBorder="true" applyAlignment="true" applyProtection="false">
      <alignment horizontal="center" vertical="center" textRotation="0" wrapText="false" indent="0" shrinkToFit="false"/>
      <protection locked="true" hidden="false"/>
    </xf>
    <xf numFmtId="173" fontId="0" fillId="14" borderId="17" xfId="0" applyFont="false" applyBorder="true" applyAlignment="true" applyProtection="false">
      <alignment horizontal="center" vertical="center" textRotation="0" wrapText="false" indent="0" shrinkToFit="false"/>
      <protection locked="true" hidden="false"/>
    </xf>
    <xf numFmtId="164" fontId="0" fillId="14" borderId="21" xfId="0" applyFont="fals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5" fontId="7" fillId="14" borderId="21" xfId="17" applyFont="true" applyBorder="true" applyAlignment="true" applyProtection="true">
      <alignment horizontal="center" vertical="center" textRotation="0" wrapText="false" indent="0" shrinkToFit="false"/>
      <protection locked="true" hidden="false"/>
    </xf>
    <xf numFmtId="165" fontId="7" fillId="14" borderId="1" xfId="17" applyFont="true" applyBorder="true" applyAlignment="true" applyProtection="true">
      <alignment horizontal="center" vertical="center" textRotation="0" wrapText="false" indent="0" shrinkToFit="false"/>
      <protection locked="true" hidden="false"/>
    </xf>
    <xf numFmtId="165" fontId="0" fillId="14" borderId="1" xfId="17" applyFont="true" applyBorder="true" applyAlignment="true" applyProtection="true">
      <alignment horizontal="general" vertical="bottom" textRotation="0" wrapText="false" indent="0" shrinkToFit="false"/>
      <protection locked="true" hidden="false"/>
    </xf>
    <xf numFmtId="164" fontId="0" fillId="14" borderId="1" xfId="0" applyFont="true" applyBorder="true" applyAlignment="true" applyProtection="false">
      <alignment horizontal="center" vertical="bottom" textRotation="0" wrapText="false" indent="0" shrinkToFit="false"/>
      <protection locked="true" hidden="false"/>
    </xf>
    <xf numFmtId="174" fontId="0" fillId="14" borderId="1" xfId="0" applyFont="false" applyBorder="true" applyAlignment="true" applyProtection="false">
      <alignment horizontal="center" vertical="center" textRotation="0" wrapText="false" indent="0" shrinkToFit="false"/>
      <protection locked="true" hidden="false"/>
    </xf>
    <xf numFmtId="171" fontId="0" fillId="14" borderId="1" xfId="0" applyFont="false" applyBorder="true" applyAlignment="true" applyProtection="false">
      <alignment horizontal="center" vertical="center" textRotation="0" wrapText="false" indent="0" shrinkToFit="false"/>
      <protection locked="true" hidden="false"/>
    </xf>
    <xf numFmtId="164" fontId="0" fillId="14" borderId="1" xfId="0" applyFont="false" applyBorder="true" applyAlignment="false" applyProtection="false">
      <alignment horizontal="general" vertical="bottom" textRotation="0" wrapText="false" indent="0" shrinkToFit="false"/>
      <protection locked="true" hidden="false"/>
    </xf>
    <xf numFmtId="164" fontId="0" fillId="14" borderId="22" xfId="0" applyFont="false" applyBorder="true" applyAlignment="true" applyProtection="false">
      <alignment horizontal="center" vertical="center" textRotation="0" wrapText="false" indent="0" shrinkToFit="false"/>
      <protection locked="true" hidden="false"/>
    </xf>
    <xf numFmtId="167" fontId="11" fillId="14" borderId="25" xfId="0" applyFont="true" applyBorder="true" applyAlignment="true" applyProtection="false">
      <alignment horizontal="center" vertical="center" textRotation="0" wrapText="true" indent="0" shrinkToFit="false"/>
      <protection locked="true" hidden="false"/>
    </xf>
    <xf numFmtId="164" fontId="11" fillId="0" borderId="12" xfId="0" applyFont="true" applyBorder="true" applyAlignment="true" applyProtection="false">
      <alignment horizontal="center" vertical="center" textRotation="0" wrapText="false" indent="0" shrinkToFit="false"/>
      <protection locked="true" hidden="false"/>
    </xf>
    <xf numFmtId="171" fontId="0" fillId="0" borderId="1" xfId="0" applyFont="false" applyBorder="true" applyAlignment="true" applyProtection="false">
      <alignment horizontal="center" vertical="bottom" textRotation="0" wrapText="false" indent="0" shrinkToFit="false"/>
      <protection locked="true" hidden="false"/>
    </xf>
    <xf numFmtId="171" fontId="0" fillId="0" borderId="1" xfId="0" applyFont="false" applyBorder="true" applyAlignment="false" applyProtection="false">
      <alignment horizontal="general" vertical="bottom" textRotation="0" wrapText="false" indent="0" shrinkToFit="false"/>
      <protection locked="true" hidden="false"/>
    </xf>
    <xf numFmtId="164" fontId="0" fillId="0" borderId="2" xfId="0" applyFont="false" applyBorder="true" applyAlignment="true" applyProtection="false">
      <alignment horizontal="center" vertical="center" textRotation="0" wrapText="true" indent="0" shrinkToFit="false"/>
      <protection locked="true" hidden="false"/>
    </xf>
    <xf numFmtId="164" fontId="0" fillId="0" borderId="2" xfId="0" applyFont="true" applyBorder="true" applyAlignment="true" applyProtection="false">
      <alignment horizontal="left" vertical="center" textRotation="0" wrapText="true" indent="0" shrinkToFit="false"/>
      <protection locked="true" hidden="false"/>
    </xf>
    <xf numFmtId="164" fontId="0" fillId="0" borderId="2" xfId="0" applyFont="true" applyBorder="true" applyAlignment="true" applyProtection="false">
      <alignment horizontal="center" vertical="center" textRotation="0" wrapText="false" indent="0" shrinkToFit="false"/>
      <protection locked="true" hidden="false"/>
    </xf>
    <xf numFmtId="173" fontId="0" fillId="0" borderId="2" xfId="0" applyFont="false" applyBorder="true" applyAlignment="true" applyProtection="false">
      <alignment horizontal="center" vertical="center" textRotation="0" wrapText="false" indent="0" shrinkToFit="false"/>
      <protection locked="true" hidden="false"/>
    </xf>
    <xf numFmtId="165" fontId="0" fillId="0" borderId="2" xfId="17" applyFont="true" applyBorder="true" applyAlignment="true" applyProtection="true">
      <alignment horizontal="general" vertical="bottom" textRotation="0" wrapText="false" indent="0" shrinkToFit="false"/>
      <protection locked="true" hidden="false"/>
    </xf>
    <xf numFmtId="165" fontId="7" fillId="0" borderId="2" xfId="17" applyFont="true" applyBorder="true" applyAlignment="true" applyProtection="true">
      <alignment horizontal="center" vertical="center" textRotation="0" wrapText="false" indent="0" shrinkToFit="false"/>
      <protection locked="true" hidden="false"/>
    </xf>
    <xf numFmtId="164" fontId="0" fillId="0" borderId="2" xfId="0" applyFont="true" applyBorder="true" applyAlignment="true" applyProtection="false">
      <alignment horizontal="center" vertical="bottom" textRotation="0" wrapText="false" indent="0" shrinkToFit="false"/>
      <protection locked="true" hidden="false"/>
    </xf>
    <xf numFmtId="174" fontId="0" fillId="0" borderId="2" xfId="0" applyFont="false" applyBorder="true" applyAlignment="true" applyProtection="false">
      <alignment horizontal="center" vertical="center" textRotation="0" wrapText="false" indent="0" shrinkToFit="false"/>
      <protection locked="true" hidden="false"/>
    </xf>
    <xf numFmtId="171" fontId="0" fillId="0" borderId="2" xfId="0" applyFont="false" applyBorder="true" applyAlignment="false" applyProtection="false">
      <alignment horizontal="general" vertical="bottom" textRotation="0" wrapText="false" indent="0" shrinkToFit="false"/>
      <protection locked="true" hidden="false"/>
    </xf>
    <xf numFmtId="164" fontId="0" fillId="0" borderId="1" xfId="0" applyFont="false" applyBorder="true" applyAlignment="tru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left" vertical="center" textRotation="0" wrapText="fals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4" fontId="11" fillId="0" borderId="0" xfId="0" applyFont="true" applyBorder="fals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7" fontId="0" fillId="0" borderId="0" xfId="0" applyFont="false" applyBorder="false" applyAlignment="false" applyProtection="false">
      <alignment horizontal="general" vertical="bottom" textRotation="0" wrapText="false" indent="0" shrinkToFit="false"/>
      <protection locked="true" hidden="false"/>
    </xf>
    <xf numFmtId="165" fontId="11" fillId="0" borderId="1" xfId="0" applyFont="true" applyBorder="true" applyAlignment="true" applyProtection="false">
      <alignment horizontal="general" vertical="center" textRotation="0" wrapText="false" indent="0" shrinkToFit="false"/>
      <protection locked="tru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64" fontId="0" fillId="0" borderId="0" xfId="0" applyFont="false" applyBorder="false" applyAlignment="true" applyProtection="false">
      <alignment horizontal="right" vertical="center" textRotation="0" wrapText="false" indent="0" shrinkToFit="false"/>
      <protection locked="true" hidden="false"/>
    </xf>
    <xf numFmtId="165" fontId="11" fillId="0" borderId="0" xfId="17" applyFont="true" applyBorder="true" applyAlignment="true" applyProtection="true">
      <alignment horizontal="general" vertical="center" textRotation="0" wrapText="false" indent="0" shrinkToFit="false"/>
      <protection locked="true" hidden="false"/>
    </xf>
    <xf numFmtId="164" fontId="0" fillId="0" borderId="0" xfId="0" applyFont="true" applyBorder="false" applyAlignment="true" applyProtection="false">
      <alignment horizontal="center" vertical="center" textRotation="0" wrapText="false" indent="0" shrinkToFit="false"/>
      <protection locked="true" hidden="false"/>
    </xf>
    <xf numFmtId="164" fontId="5" fillId="0" borderId="0" xfId="25" applyFont="true" applyBorder="false" applyAlignment="true" applyProtection="false">
      <alignment horizontal="left" vertical="center" textRotation="0" wrapText="false" indent="0" shrinkToFit="false"/>
      <protection locked="true" hidden="false"/>
    </xf>
    <xf numFmtId="164" fontId="5" fillId="0" borderId="0" xfId="25" applyFont="true" applyBorder="false" applyAlignment="true" applyProtection="false">
      <alignment horizontal="general" vertical="center" textRotation="0" wrapText="false" indent="0" shrinkToFit="false"/>
      <protection locked="true" hidden="false"/>
    </xf>
    <xf numFmtId="164" fontId="5" fillId="0" borderId="0" xfId="25" applyFont="true" applyBorder="false" applyAlignment="true" applyProtection="false">
      <alignment horizontal="center" vertical="center" textRotation="0" wrapText="false" indent="0" shrinkToFit="false"/>
      <protection locked="true" hidden="false"/>
    </xf>
    <xf numFmtId="164" fontId="5" fillId="0" borderId="0" xfId="25" applyFont="true" applyBorder="false" applyAlignment="true" applyProtection="false">
      <alignment horizontal="right" vertical="center" textRotation="0" wrapText="false" indent="0" shrinkToFit="false"/>
      <protection locked="true" hidden="false"/>
    </xf>
    <xf numFmtId="165" fontId="22" fillId="0" borderId="0" xfId="17" applyFont="true" applyBorder="true" applyAlignment="true" applyProtection="true">
      <alignment horizontal="general" vertical="center" textRotation="0" wrapText="false" indent="0" shrinkToFit="false"/>
      <protection locked="true" hidden="false"/>
    </xf>
    <xf numFmtId="164" fontId="22" fillId="0" borderId="0" xfId="25" applyFont="true" applyBorder="false" applyAlignment="true" applyProtection="false">
      <alignment horizontal="center" vertical="bottom" textRotation="0" wrapText="false" indent="0" shrinkToFit="false"/>
      <protection locked="true" hidden="false"/>
    </xf>
    <xf numFmtId="164" fontId="5" fillId="0" borderId="0" xfId="25" applyFont="true" applyBorder="false" applyAlignment="true" applyProtection="false">
      <alignment horizontal="general" vertical="bottom" textRotation="0" wrapText="false" indent="0" shrinkToFit="false"/>
      <protection locked="true" hidden="false"/>
    </xf>
    <xf numFmtId="164" fontId="22" fillId="0" borderId="1" xfId="25" applyFont="true" applyBorder="true" applyAlignment="true" applyProtection="false">
      <alignment horizontal="center" vertical="center" textRotation="0" wrapText="false" indent="0" shrinkToFit="false"/>
      <protection locked="true" hidden="false"/>
    </xf>
    <xf numFmtId="164" fontId="23" fillId="3" borderId="8" xfId="25" applyFont="true" applyBorder="true" applyAlignment="true" applyProtection="false">
      <alignment horizontal="center" vertical="center" textRotation="0" wrapText="true" indent="0" shrinkToFit="false"/>
      <protection locked="true" hidden="false"/>
    </xf>
    <xf numFmtId="164" fontId="23" fillId="3" borderId="8" xfId="25" applyFont="true" applyBorder="true" applyAlignment="true" applyProtection="false">
      <alignment horizontal="center" vertical="center" textRotation="0" wrapText="false" indent="0" shrinkToFit="false"/>
      <protection locked="true" hidden="false"/>
    </xf>
    <xf numFmtId="164" fontId="24" fillId="3" borderId="8" xfId="0" applyFont="true" applyBorder="true" applyAlignment="true" applyProtection="false">
      <alignment horizontal="center" vertical="center" textRotation="0" wrapText="true" indent="0" shrinkToFit="false"/>
      <protection locked="true" hidden="false"/>
    </xf>
    <xf numFmtId="165" fontId="23" fillId="3" borderId="8" xfId="17" applyFont="true" applyBorder="true" applyAlignment="true" applyProtection="true">
      <alignment horizontal="center" vertical="center" textRotation="0" wrapText="true" indent="0" shrinkToFit="false"/>
      <protection locked="true" hidden="false"/>
    </xf>
    <xf numFmtId="164" fontId="24" fillId="3" borderId="8" xfId="25" applyFont="true" applyBorder="true" applyAlignment="true" applyProtection="true">
      <alignment horizontal="center" vertical="center" textRotation="0" wrapText="true" indent="0" shrinkToFit="false"/>
      <protection locked="true" hidden="false"/>
    </xf>
    <xf numFmtId="164" fontId="25" fillId="3" borderId="8" xfId="25" applyFont="true" applyBorder="true" applyAlignment="true" applyProtection="true">
      <alignment horizontal="center" vertical="center" textRotation="0" wrapText="true" indent="0" shrinkToFit="false"/>
      <protection locked="true" hidden="false"/>
    </xf>
    <xf numFmtId="164" fontId="26" fillId="0" borderId="8" xfId="0" applyFont="true" applyBorder="true" applyAlignment="true" applyProtection="false">
      <alignment horizontal="center" vertical="center" textRotation="0" wrapText="false" indent="0" shrinkToFit="false"/>
      <protection locked="true" hidden="false"/>
    </xf>
    <xf numFmtId="164" fontId="27" fillId="0" borderId="0" xfId="0" applyFont="true" applyBorder="false" applyAlignment="false" applyProtection="false">
      <alignment horizontal="general" vertical="bottom" textRotation="0" wrapText="false" indent="0" shrinkToFit="false"/>
      <protection locked="true" hidden="false"/>
    </xf>
    <xf numFmtId="164" fontId="5" fillId="15" borderId="12" xfId="25" applyFont="true" applyBorder="true" applyAlignment="true" applyProtection="false">
      <alignment horizontal="general" vertical="bottom" textRotation="0" wrapText="false" indent="0" shrinkToFit="false"/>
      <protection locked="true" hidden="false"/>
    </xf>
    <xf numFmtId="170" fontId="5" fillId="15" borderId="12" xfId="25" applyFont="true" applyBorder="true" applyAlignment="true" applyProtection="false">
      <alignment horizontal="general" vertical="bottom" textRotation="0" wrapText="false" indent="0" shrinkToFit="false"/>
      <protection locked="true" hidden="false"/>
    </xf>
    <xf numFmtId="173" fontId="5" fillId="15" borderId="12" xfId="25" applyFont="true" applyBorder="true" applyAlignment="true" applyProtection="false">
      <alignment horizontal="general" vertical="bottom" textRotation="0" wrapText="false" indent="0" shrinkToFit="false"/>
      <protection locked="true" hidden="false"/>
    </xf>
    <xf numFmtId="164" fontId="5" fillId="15" borderId="12" xfId="25" applyFont="false" applyBorder="true" applyAlignment="true" applyProtection="false">
      <alignment horizontal="general" vertical="bottom" textRotation="0" wrapText="true" indent="0" shrinkToFit="false"/>
      <protection locked="true" hidden="false"/>
    </xf>
    <xf numFmtId="164" fontId="5" fillId="15" borderId="12" xfId="25" applyFont="false" applyBorder="true" applyAlignment="true" applyProtection="false">
      <alignment horizontal="center" vertical="center" textRotation="0" wrapText="false" indent="0" shrinkToFit="false"/>
      <protection locked="true" hidden="false"/>
    </xf>
    <xf numFmtId="171" fontId="5" fillId="15" borderId="12" xfId="25" applyFont="false" applyBorder="true" applyAlignment="true" applyProtection="false">
      <alignment horizontal="center" vertical="center" textRotation="0" wrapText="false" indent="0" shrinkToFit="false"/>
      <protection locked="true" hidden="false"/>
    </xf>
    <xf numFmtId="164" fontId="5" fillId="15" borderId="1" xfId="25" applyFont="true" applyBorder="true" applyAlignment="true" applyProtection="false">
      <alignment horizontal="general" vertical="bottom" textRotation="0" wrapText="false" indent="0" shrinkToFit="false"/>
      <protection locked="true" hidden="false"/>
    </xf>
    <xf numFmtId="170" fontId="5" fillId="15" borderId="1" xfId="25" applyFont="true" applyBorder="true" applyAlignment="true" applyProtection="false">
      <alignment horizontal="general" vertical="bottom" textRotation="0" wrapText="false" indent="0" shrinkToFit="false"/>
      <protection locked="true" hidden="false"/>
    </xf>
    <xf numFmtId="173" fontId="5" fillId="15" borderId="1" xfId="25" applyFont="true" applyBorder="true" applyAlignment="true" applyProtection="false">
      <alignment horizontal="general" vertical="bottom" textRotation="0" wrapText="false" indent="0" shrinkToFit="false"/>
      <protection locked="true" hidden="false"/>
    </xf>
    <xf numFmtId="164" fontId="5" fillId="15" borderId="1" xfId="25" applyFont="false" applyBorder="true" applyAlignment="false" applyProtection="false">
      <alignment horizontal="general" vertical="bottom" textRotation="0" wrapText="false" indent="0" shrinkToFit="false"/>
      <protection locked="true" hidden="false"/>
    </xf>
    <xf numFmtId="164" fontId="5" fillId="15" borderId="1" xfId="25" applyFont="false" applyBorder="true" applyAlignment="true" applyProtection="false">
      <alignment horizontal="center" vertical="center" textRotation="0" wrapText="false" indent="0" shrinkToFit="false"/>
      <protection locked="true" hidden="false"/>
    </xf>
    <xf numFmtId="171" fontId="5" fillId="15" borderId="1" xfId="25" applyFont="false" applyBorder="true" applyAlignment="true" applyProtection="false">
      <alignment horizontal="center" vertical="center" textRotation="0" wrapText="false" indent="0" shrinkToFit="false"/>
      <protection locked="true" hidden="false"/>
    </xf>
    <xf numFmtId="164" fontId="5" fillId="15" borderId="1" xfId="25" applyFont="true" applyBorder="true" applyAlignment="true" applyProtection="false">
      <alignment horizontal="general" vertical="bottom" textRotation="0" wrapText="true" indent="0" shrinkToFit="false"/>
      <protection locked="true" hidden="false"/>
    </xf>
    <xf numFmtId="170" fontId="5" fillId="0" borderId="0" xfId="25" applyFont="true" applyBorder="false" applyAlignment="true" applyProtection="false">
      <alignment horizontal="general" vertical="bottom" textRotation="0" wrapText="false" indent="0" shrinkToFit="false"/>
      <protection locked="true" hidden="false"/>
    </xf>
    <xf numFmtId="173" fontId="5" fillId="0" borderId="0" xfId="25" applyFont="true" applyBorder="false" applyAlignment="true" applyProtection="false">
      <alignment horizontal="general" vertical="bottom" textRotation="0" wrapText="false" indent="0" shrinkToFit="false"/>
      <protection locked="true" hidden="false"/>
    </xf>
    <xf numFmtId="164" fontId="0" fillId="0" borderId="1" xfId="25" applyFont="true" applyBorder="true" applyAlignment="true" applyProtection="false">
      <alignment horizontal="general" vertical="center" textRotation="0" wrapText="false" indent="0" shrinkToFit="false"/>
      <protection locked="true" hidden="false"/>
    </xf>
    <xf numFmtId="170" fontId="0" fillId="0" borderId="1" xfId="25" applyFont="true" applyBorder="true" applyAlignment="true" applyProtection="false">
      <alignment horizontal="center" vertical="center" textRotation="0" wrapText="false" indent="0" shrinkToFit="false"/>
      <protection locked="true" hidden="false"/>
    </xf>
    <xf numFmtId="164" fontId="0" fillId="0" borderId="1" xfId="25" applyFont="true" applyBorder="true" applyAlignment="true" applyProtection="false">
      <alignment horizontal="center" vertical="bottom" textRotation="0" wrapText="false" indent="0" shrinkToFit="false"/>
      <protection locked="true" hidden="false"/>
    </xf>
    <xf numFmtId="173" fontId="0" fillId="0" borderId="1" xfId="25" applyFont="true" applyBorder="true" applyAlignment="true" applyProtection="false">
      <alignment horizontal="general" vertical="bottom" textRotation="0" wrapText="false" indent="0" shrinkToFit="false"/>
      <protection locked="true" hidden="false"/>
    </xf>
    <xf numFmtId="173" fontId="11" fillId="16" borderId="1" xfId="25" applyFont="true" applyBorder="true" applyAlignment="true" applyProtection="false">
      <alignment horizontal="general" vertical="bottom" textRotation="0" wrapText="false" indent="0" shrinkToFit="false"/>
      <protection locked="true" hidden="false"/>
    </xf>
    <xf numFmtId="164" fontId="0" fillId="0" borderId="1" xfId="25" applyFont="true" applyBorder="true" applyAlignment="true" applyProtection="false">
      <alignment horizontal="center" vertical="center" textRotation="0" wrapText="false" indent="0" shrinkToFit="false"/>
      <protection locked="true" hidden="false"/>
    </xf>
    <xf numFmtId="164" fontId="11" fillId="0" borderId="1" xfId="25" applyFont="true" applyBorder="true" applyAlignment="true" applyProtection="false">
      <alignment horizontal="center" vertical="bottom" textRotation="0" wrapText="false" indent="0" shrinkToFit="false"/>
      <protection locked="true" hidden="false"/>
    </xf>
    <xf numFmtId="164" fontId="0" fillId="0" borderId="17" xfId="25" applyFont="true" applyBorder="true" applyAlignment="true" applyProtection="false">
      <alignment horizontal="center" vertical="bottom" textRotation="0" wrapText="false" indent="0" shrinkToFit="false"/>
      <protection locked="true" hidden="false"/>
    </xf>
    <xf numFmtId="164" fontId="0" fillId="0" borderId="0" xfId="25" applyFont="true" applyBorder="true" applyAlignment="true" applyProtection="false">
      <alignment horizontal="center" vertical="bottom" textRotation="0" wrapText="false" indent="0" shrinkToFit="false"/>
      <protection locked="true" hidden="false"/>
    </xf>
    <xf numFmtId="164" fontId="0" fillId="0" borderId="8" xfId="25" applyFont="true" applyBorder="true" applyAlignment="true" applyProtection="false">
      <alignment horizontal="center" vertical="center" textRotation="0" wrapText="false" indent="0" shrinkToFit="false"/>
      <protection locked="true" hidden="false"/>
    </xf>
    <xf numFmtId="164" fontId="0" fillId="0" borderId="1" xfId="25" applyFont="true" applyBorder="true" applyAlignment="true" applyProtection="false">
      <alignment horizontal="general" vertical="center" textRotation="0" wrapText="false" indent="0" shrinkToFit="false"/>
      <protection locked="true" hidden="false"/>
    </xf>
    <xf numFmtId="170" fontId="0" fillId="0" borderId="1" xfId="25" applyFont="true" applyBorder="true" applyAlignment="true" applyProtection="false">
      <alignment horizontal="center" vertical="center" textRotation="0" wrapText="false" indent="0" shrinkToFit="false"/>
      <protection locked="true" hidden="false"/>
    </xf>
    <xf numFmtId="164" fontId="0" fillId="0" borderId="1" xfId="25" applyFont="true" applyBorder="true" applyAlignment="true" applyProtection="false">
      <alignment horizontal="center" vertical="center" textRotation="0" wrapText="false" indent="0" shrinkToFit="false"/>
      <protection locked="true" hidden="false"/>
    </xf>
    <xf numFmtId="173" fontId="0" fillId="0" borderId="1" xfId="25" applyFont="true" applyBorder="true" applyAlignment="true" applyProtection="false">
      <alignment horizontal="general" vertical="center" textRotation="0" wrapText="false" indent="0" shrinkToFit="false"/>
      <protection locked="true" hidden="false"/>
    </xf>
    <xf numFmtId="173" fontId="11" fillId="0" borderId="1" xfId="25" applyFont="true" applyBorder="true" applyAlignment="true" applyProtection="false">
      <alignment horizontal="general" vertical="center" textRotation="0" wrapText="false" indent="0" shrinkToFit="false"/>
      <protection locked="true" hidden="false"/>
    </xf>
    <xf numFmtId="164" fontId="0" fillId="0" borderId="1" xfId="0" applyFont="true" applyBorder="true" applyAlignment="true" applyProtection="false">
      <alignment horizontal="center" vertical="center" textRotation="0" wrapText="false" indent="0" shrinkToFit="false"/>
      <protection locked="true" hidden="false"/>
    </xf>
    <xf numFmtId="171" fontId="0" fillId="0" borderId="17" xfId="0" applyFont="true" applyBorder="true" applyAlignment="true" applyProtection="false">
      <alignment horizontal="center" vertical="center" textRotation="0" wrapText="false" indent="0" shrinkToFit="false"/>
      <protection locked="true" hidden="false"/>
    </xf>
    <xf numFmtId="171" fontId="0" fillId="0" borderId="0" xfId="0" applyFont="true" applyBorder="true" applyAlignment="true" applyProtection="false">
      <alignment horizontal="center" vertical="center" textRotation="0" wrapText="false" indent="0" shrinkToFit="false"/>
      <protection locked="true" hidden="false"/>
    </xf>
    <xf numFmtId="164" fontId="0" fillId="0" borderId="8" xfId="0" applyFont="true" applyBorder="true" applyAlignment="true" applyProtection="false">
      <alignment horizontal="center" vertical="center" textRotation="0" wrapText="false" indent="0" shrinkToFit="false"/>
      <protection locked="true" hidden="false"/>
    </xf>
    <xf numFmtId="164" fontId="0" fillId="0" borderId="1" xfId="0" applyFont="true" applyBorder="true" applyAlignment="true" applyProtection="false">
      <alignment horizontal="center" vertical="center" textRotation="0" wrapText="true" indent="0" shrinkToFit="false"/>
      <protection locked="true" hidden="false"/>
    </xf>
    <xf numFmtId="172" fontId="0" fillId="0" borderId="1" xfId="0" applyFont="true" applyBorder="true" applyAlignment="true" applyProtection="false">
      <alignment horizontal="left" vertical="center" textRotation="0" wrapText="false" indent="0" shrinkToFit="false"/>
      <protection locked="true" hidden="false"/>
    </xf>
    <xf numFmtId="164" fontId="11" fillId="0" borderId="1" xfId="0" applyFont="true" applyBorder="true" applyAlignment="true" applyProtection="false">
      <alignment horizontal="center" vertical="bottom" textRotation="0" wrapText="true" indent="0" shrinkToFit="false"/>
      <protection locked="true" hidden="false"/>
    </xf>
    <xf numFmtId="164" fontId="5" fillId="0" borderId="0" xfId="25" applyFont="true" applyBorder="false" applyAlignment="true" applyProtection="false">
      <alignment horizontal="general" vertical="bottom" textRotation="0" wrapText="false" indent="0" shrinkToFit="false"/>
      <protection locked="true" hidden="false"/>
    </xf>
    <xf numFmtId="164" fontId="0" fillId="0" borderId="1" xfId="0" applyFont="true" applyBorder="true" applyAlignment="true" applyProtection="false">
      <alignment horizontal="center" vertical="center" textRotation="0" wrapText="false" indent="0" shrinkToFit="false"/>
      <protection locked="true" hidden="false"/>
    </xf>
    <xf numFmtId="164" fontId="0" fillId="0" borderId="17" xfId="0" applyFont="true" applyBorder="true" applyAlignment="true" applyProtection="false">
      <alignment horizontal="center" vertical="bottom" textRotation="0" wrapText="false" indent="0" shrinkToFit="false"/>
      <protection locked="true" hidden="false"/>
    </xf>
    <xf numFmtId="164" fontId="0" fillId="0" borderId="0" xfId="0" applyFont="true" applyBorder="true" applyAlignment="true" applyProtection="false">
      <alignment horizontal="center" vertical="bottom" textRotation="0" wrapText="false" indent="0" shrinkToFit="false"/>
      <protection locked="true" hidden="false"/>
    </xf>
    <xf numFmtId="164" fontId="0" fillId="0" borderId="8" xfId="0" applyFont="true" applyBorder="true" applyAlignment="true" applyProtection="false">
      <alignment horizontal="center" vertical="center" textRotation="0" wrapText="false" indent="0" shrinkToFit="false"/>
      <protection locked="true" hidden="false"/>
    </xf>
    <xf numFmtId="164" fontId="0" fillId="0" borderId="1" xfId="25" applyFont="true" applyBorder="true" applyAlignment="true" applyProtection="false">
      <alignment horizontal="center" vertical="bottom" textRotation="0" wrapText="false" indent="0" shrinkToFit="false"/>
      <protection locked="true" hidden="false"/>
    </xf>
    <xf numFmtId="173" fontId="0" fillId="0" borderId="1" xfId="25" applyFont="true" applyBorder="true" applyAlignment="true" applyProtection="false">
      <alignment horizontal="general" vertical="bottom" textRotation="0" wrapText="false" indent="0" shrinkToFit="false"/>
      <protection locked="true" hidden="false"/>
    </xf>
    <xf numFmtId="173" fontId="11" fillId="0" borderId="1" xfId="25" applyFont="true" applyBorder="true" applyAlignment="true" applyProtection="false">
      <alignment horizontal="general" vertical="bottom" textRotation="0" wrapText="false" indent="0" shrinkToFit="false"/>
      <protection locked="true" hidden="false"/>
    </xf>
    <xf numFmtId="171" fontId="0" fillId="0" borderId="17" xfId="0" applyFont="true" applyBorder="true" applyAlignment="true" applyProtection="false">
      <alignment horizontal="center" vertical="bottom" textRotation="0" wrapText="false" indent="0" shrinkToFit="false"/>
      <protection locked="true" hidden="false"/>
    </xf>
    <xf numFmtId="171" fontId="0" fillId="0" borderId="0" xfId="0" applyFont="true" applyBorder="true" applyAlignment="true" applyProtection="false">
      <alignment horizontal="center" vertical="bottom" textRotation="0" wrapText="false" indent="0" shrinkToFit="false"/>
      <protection locked="true" hidden="false"/>
    </xf>
    <xf numFmtId="173" fontId="22" fillId="16" borderId="12" xfId="25" applyFont="true" applyBorder="true" applyAlignment="true" applyProtection="false">
      <alignment horizontal="general" vertical="bottom" textRotation="0" wrapText="false" indent="0" shrinkToFit="false"/>
      <protection locked="true" hidden="false"/>
    </xf>
    <xf numFmtId="173" fontId="22" fillId="16" borderId="1" xfId="25" applyFont="true" applyBorder="true" applyAlignment="true" applyProtection="false">
      <alignment horizontal="general" vertical="bottom" textRotation="0" wrapText="false" indent="0" shrinkToFit="false"/>
      <protection locked="true" hidden="false"/>
    </xf>
    <xf numFmtId="173" fontId="22" fillId="16" borderId="2" xfId="25" applyFont="true" applyBorder="true" applyAlignment="true" applyProtection="false">
      <alignment horizontal="general" vertical="bottom" textRotation="0" wrapText="false" indent="0" shrinkToFit="false"/>
      <protection locked="true" hidden="false"/>
    </xf>
    <xf numFmtId="171" fontId="0" fillId="0" borderId="17" xfId="0" applyFont="true" applyBorder="true" applyAlignment="true" applyProtection="false">
      <alignment horizontal="center" vertical="center" textRotation="0" wrapText="true" indent="0" shrinkToFit="false"/>
      <protection locked="true" hidden="false"/>
    </xf>
    <xf numFmtId="171" fontId="0" fillId="0" borderId="0" xfId="0" applyFont="true" applyBorder="true" applyAlignment="true" applyProtection="false">
      <alignment horizontal="center" vertical="center" textRotation="0" wrapText="true" indent="0" shrinkToFit="false"/>
      <protection locked="true" hidden="false"/>
    </xf>
    <xf numFmtId="173" fontId="0" fillId="0" borderId="1" xfId="25" applyFont="true" applyBorder="true" applyAlignment="true" applyProtection="false">
      <alignment horizontal="general" vertical="center" textRotation="0" wrapText="false" indent="0" shrinkToFit="false"/>
      <protection locked="true" hidden="false"/>
    </xf>
    <xf numFmtId="165" fontId="11" fillId="16" borderId="1" xfId="17" applyFont="true" applyBorder="true" applyAlignment="true" applyProtection="true">
      <alignment horizontal="general" vertical="center" textRotation="0" wrapText="false" indent="0" shrinkToFit="false"/>
      <protection locked="true" hidden="false"/>
    </xf>
    <xf numFmtId="164" fontId="0" fillId="0" borderId="17" xfId="0" applyFont="true" applyBorder="true" applyAlignment="true" applyProtection="false">
      <alignment horizontal="center" vertical="center" textRotation="0" wrapText="false" indent="0" shrinkToFit="false"/>
      <protection locked="true" hidden="false"/>
    </xf>
    <xf numFmtId="164" fontId="0" fillId="0" borderId="0" xfId="0" applyFont="true" applyBorder="true" applyAlignment="true" applyProtection="false">
      <alignment horizontal="center" vertical="center" textRotation="0" wrapText="false" indent="0" shrinkToFit="false"/>
      <protection locked="true" hidden="false"/>
    </xf>
    <xf numFmtId="164" fontId="0" fillId="0" borderId="25" xfId="0" applyFont="true" applyBorder="true" applyAlignment="true" applyProtection="false">
      <alignment horizontal="center" vertical="center" textRotation="0" wrapText="false" indent="0" shrinkToFit="false"/>
      <protection locked="true" hidden="false"/>
    </xf>
    <xf numFmtId="164" fontId="0" fillId="0" borderId="27" xfId="0" applyFont="true" applyBorder="true" applyAlignment="true" applyProtection="false">
      <alignment horizontal="center" vertical="center" textRotation="0" wrapText="false" indent="0" shrinkToFit="false"/>
      <protection locked="true" hidden="false"/>
    </xf>
    <xf numFmtId="164" fontId="0" fillId="0" borderId="1" xfId="25" applyFont="true" applyBorder="true" applyAlignment="true" applyProtection="false">
      <alignment horizontal="left" vertical="center" textRotation="0" wrapText="false" indent="0" shrinkToFit="false"/>
      <protection locked="true" hidden="false"/>
    </xf>
    <xf numFmtId="173" fontId="0" fillId="0" borderId="1" xfId="25" applyFont="true" applyBorder="true" applyAlignment="true" applyProtection="false">
      <alignment horizontal="right" vertical="center" textRotation="0" wrapText="false" indent="0" shrinkToFit="false"/>
      <protection locked="true" hidden="false"/>
    </xf>
    <xf numFmtId="164" fontId="11" fillId="0" borderId="17" xfId="0" applyFont="true" applyBorder="true" applyAlignment="true" applyProtection="false">
      <alignment horizontal="center" vertical="center" textRotation="0" wrapText="false" indent="0" shrinkToFit="false"/>
      <protection locked="true" hidden="false"/>
    </xf>
    <xf numFmtId="164" fontId="11" fillId="0" borderId="0" xfId="0" applyFont="true" applyBorder="true" applyAlignment="true" applyProtection="false">
      <alignment horizontal="center" vertical="center" textRotation="0" wrapText="false" indent="0" shrinkToFit="false"/>
      <protection locked="true" hidden="false"/>
    </xf>
    <xf numFmtId="171" fontId="0" fillId="0" borderId="8" xfId="0" applyFont="true" applyBorder="true" applyAlignment="true" applyProtection="false">
      <alignment horizontal="center" vertical="center" textRotation="0" wrapText="false" indent="0" shrinkToFit="false"/>
      <protection locked="true" hidden="false"/>
    </xf>
    <xf numFmtId="173" fontId="22" fillId="16" borderId="28" xfId="25" applyFont="true" applyBorder="true" applyAlignment="true" applyProtection="false">
      <alignment horizontal="general" vertical="bottom" textRotation="0" wrapText="false" indent="0" shrinkToFit="false"/>
      <protection locked="true" hidden="false"/>
    </xf>
    <xf numFmtId="167" fontId="5" fillId="0" borderId="0" xfId="25" applyFont="true" applyBorder="false" applyAlignment="true" applyProtection="false">
      <alignment horizontal="general" vertical="bottom" textRotation="0" wrapText="false" indent="0" shrinkToFit="false"/>
      <protection locked="true" hidden="false"/>
    </xf>
    <xf numFmtId="164" fontId="0" fillId="0" borderId="21" xfId="25" applyFont="true" applyBorder="true" applyAlignment="true" applyProtection="false">
      <alignment horizontal="general" vertical="center" textRotation="0" wrapText="false" indent="0" shrinkToFit="false"/>
      <protection locked="true" hidden="false"/>
    </xf>
    <xf numFmtId="170" fontId="0" fillId="0" borderId="21" xfId="25" applyFont="true" applyBorder="true" applyAlignment="true" applyProtection="false">
      <alignment horizontal="center" vertical="center" textRotation="0" wrapText="false" indent="0" shrinkToFit="false"/>
      <protection locked="true" hidden="false"/>
    </xf>
    <xf numFmtId="165" fontId="0" fillId="0" borderId="1" xfId="17" applyFont="true" applyBorder="true" applyAlignment="true" applyProtection="true">
      <alignment horizontal="general" vertical="center" textRotation="0" wrapText="false" indent="0" shrinkToFit="false"/>
      <protection locked="true" hidden="false"/>
    </xf>
    <xf numFmtId="171" fontId="0" fillId="0" borderId="1" xfId="0" applyFont="true" applyBorder="true" applyAlignment="true" applyProtection="false">
      <alignment horizontal="center" vertical="center" textRotation="0" wrapText="true" indent="0" shrinkToFit="false"/>
      <protection locked="true" hidden="false"/>
    </xf>
    <xf numFmtId="164" fontId="0" fillId="0" borderId="1" xfId="25" applyFont="true" applyBorder="true" applyAlignment="true" applyProtection="false">
      <alignment horizontal="general" vertical="center" textRotation="0" wrapText="true" indent="0" shrinkToFit="false"/>
      <protection locked="true" hidden="false"/>
    </xf>
    <xf numFmtId="164" fontId="0" fillId="0" borderId="1" xfId="25" applyFont="true" applyBorder="true" applyAlignment="true" applyProtection="false">
      <alignment horizontal="left" vertical="center" textRotation="0" wrapText="false" indent="0" shrinkToFit="false"/>
      <protection locked="true" hidden="false"/>
    </xf>
    <xf numFmtId="164" fontId="0" fillId="0" borderId="21" xfId="25" applyFont="true" applyBorder="true" applyAlignment="true" applyProtection="false">
      <alignment horizontal="left" vertical="center" textRotation="0" wrapText="false" indent="0" shrinkToFit="false"/>
      <protection locked="true" hidden="false"/>
    </xf>
    <xf numFmtId="173" fontId="0" fillId="0" borderId="1" xfId="25" applyFont="true" applyBorder="true" applyAlignment="true" applyProtection="false">
      <alignment horizontal="right" vertical="center" textRotation="0" wrapText="false" indent="0" shrinkToFit="false"/>
      <protection locked="true" hidden="false"/>
    </xf>
    <xf numFmtId="164" fontId="0" fillId="0" borderId="1" xfId="0" applyFont="true" applyBorder="true" applyAlignment="true" applyProtection="false">
      <alignment horizontal="general" vertical="center" textRotation="0" wrapText="true" indent="0" shrinkToFit="false"/>
      <protection locked="true" hidden="false"/>
    </xf>
    <xf numFmtId="168" fontId="5" fillId="0" borderId="0" xfId="25" applyFont="true" applyBorder="false" applyAlignment="true" applyProtection="false">
      <alignment horizontal="general" vertical="bottom" textRotation="0" wrapText="false" indent="0" shrinkToFit="false"/>
      <protection locked="true" hidden="false"/>
    </xf>
    <xf numFmtId="168" fontId="0" fillId="0" borderId="1" xfId="25" applyFont="true" applyBorder="true" applyAlignment="true" applyProtection="false">
      <alignment horizontal="general" vertical="center" textRotation="0" wrapText="false" indent="0" shrinkToFit="false"/>
      <protection locked="true" hidden="false"/>
    </xf>
    <xf numFmtId="164" fontId="0" fillId="0" borderId="1" xfId="25" applyFont="true" applyBorder="true" applyAlignment="true" applyProtection="false">
      <alignment horizontal="right" vertical="center" textRotation="0" wrapText="false" indent="0" shrinkToFit="false"/>
      <protection locked="true" hidden="false"/>
    </xf>
    <xf numFmtId="167" fontId="0" fillId="0" borderId="1" xfId="25" applyFont="true" applyBorder="true" applyAlignment="true" applyProtection="false">
      <alignment horizontal="center" vertical="center" textRotation="0" wrapText="false" indent="0" shrinkToFit="false"/>
      <protection locked="true" hidden="false"/>
    </xf>
    <xf numFmtId="168" fontId="0" fillId="0" borderId="1" xfId="25" applyFont="true" applyBorder="true" applyAlignment="true" applyProtection="false">
      <alignment horizontal="right" vertical="center" textRotation="0" wrapText="false" indent="0" shrinkToFit="false"/>
      <protection locked="true" hidden="false"/>
    </xf>
    <xf numFmtId="165" fontId="11" fillId="0" borderId="1" xfId="17" applyFont="true" applyBorder="true" applyAlignment="true" applyProtection="true">
      <alignment horizontal="general" vertical="center" textRotation="0" wrapText="false" indent="0" shrinkToFit="false"/>
      <protection locked="true" hidden="false"/>
    </xf>
    <xf numFmtId="164" fontId="0" fillId="0" borderId="21" xfId="25" applyFont="true" applyBorder="true" applyAlignment="true" applyProtection="false">
      <alignment horizontal="center" vertical="center" textRotation="0" wrapText="false" indent="0" shrinkToFit="false"/>
      <protection locked="true" hidden="false"/>
    </xf>
    <xf numFmtId="164" fontId="0" fillId="0" borderId="1" xfId="25" applyFont="true" applyBorder="true" applyAlignment="true" applyProtection="false">
      <alignment horizontal="right" vertical="center" textRotation="0" wrapText="false" indent="0" shrinkToFit="false"/>
      <protection locked="true" hidden="false"/>
    </xf>
    <xf numFmtId="168" fontId="0" fillId="0" borderId="1" xfId="25" applyFont="true" applyBorder="true" applyAlignment="true" applyProtection="false">
      <alignment horizontal="right" vertical="center" textRotation="0" wrapText="false" indent="0" shrinkToFit="false"/>
      <protection locked="true" hidden="false"/>
    </xf>
    <xf numFmtId="172" fontId="11" fillId="0" borderId="1" xfId="0" applyFont="true" applyBorder="true" applyAlignment="true" applyProtection="false">
      <alignment horizontal="center" vertical="center" textRotation="0" wrapText="true" indent="0" shrinkToFit="false"/>
      <protection locked="true" hidden="false"/>
    </xf>
    <xf numFmtId="171" fontId="0" fillId="0" borderId="1" xfId="0" applyFont="true" applyBorder="true" applyAlignment="true" applyProtection="false">
      <alignment horizontal="center" vertical="center" textRotation="0" wrapText="false" indent="0" shrinkToFit="false"/>
      <protection locked="true" hidden="false"/>
    </xf>
    <xf numFmtId="168" fontId="0" fillId="0" borderId="1" xfId="25" applyFont="true" applyBorder="true" applyAlignment="true" applyProtection="false">
      <alignment horizontal="general" vertical="center" textRotation="0" wrapText="false" indent="0" shrinkToFit="false"/>
      <protection locked="true" hidden="false"/>
    </xf>
    <xf numFmtId="167" fontId="0" fillId="0" borderId="1" xfId="25" applyFont="true" applyBorder="true" applyAlignment="true" applyProtection="false">
      <alignment horizontal="center" vertical="center" textRotation="0" wrapText="false" indent="0" shrinkToFit="false"/>
      <protection locked="true" hidden="false"/>
    </xf>
    <xf numFmtId="172" fontId="0" fillId="0" borderId="12" xfId="0" applyFont="false" applyBorder="true" applyAlignment="true" applyProtection="false">
      <alignment horizontal="general" vertical="center" textRotation="0" wrapText="false" indent="0" shrinkToFit="false"/>
      <protection locked="true" hidden="false"/>
    </xf>
    <xf numFmtId="173" fontId="22" fillId="0" borderId="12" xfId="25" applyFont="true" applyBorder="true" applyAlignment="true" applyProtection="false">
      <alignment horizontal="general" vertical="bottom" textRotation="0" wrapText="false" indent="0" shrinkToFit="false"/>
      <protection locked="true" hidden="false"/>
    </xf>
    <xf numFmtId="164" fontId="0" fillId="0" borderId="12" xfId="0" applyFont="false" applyBorder="true" applyAlignment="false" applyProtection="false">
      <alignment horizontal="general" vertical="bottom" textRotation="0" wrapText="false" indent="0" shrinkToFit="false"/>
      <protection locked="true" hidden="false"/>
    </xf>
    <xf numFmtId="164" fontId="11" fillId="0" borderId="12" xfId="0" applyFont="true" applyBorder="true" applyAlignment="true" applyProtection="false">
      <alignment horizontal="center" vertical="center" textRotation="0" wrapText="false" indent="0" shrinkToFit="false"/>
      <protection locked="true" hidden="false"/>
    </xf>
    <xf numFmtId="171" fontId="0" fillId="0" borderId="12" xfId="0" applyFont="false" applyBorder="true" applyAlignment="true" applyProtection="false">
      <alignment horizontal="center" vertical="center" textRotation="0" wrapText="false" indent="0" shrinkToFit="false"/>
      <protection locked="true" hidden="false"/>
    </xf>
    <xf numFmtId="164" fontId="0" fillId="17" borderId="1" xfId="25" applyFont="true" applyBorder="true" applyAlignment="true" applyProtection="false">
      <alignment horizontal="center" vertical="center" textRotation="0" wrapText="false" indent="0" shrinkToFit="false"/>
      <protection locked="true" hidden="false"/>
    </xf>
    <xf numFmtId="172" fontId="0" fillId="0" borderId="1" xfId="0" applyFont="true" applyBorder="true" applyAlignment="true" applyProtection="false">
      <alignment horizontal="left" vertical="center" textRotation="0" wrapText="false" indent="0" shrinkToFit="false"/>
      <protection locked="true" hidden="false"/>
    </xf>
    <xf numFmtId="164" fontId="0" fillId="18" borderId="1" xfId="0" applyFont="true" applyBorder="true" applyAlignment="true" applyProtection="false">
      <alignment horizontal="center" vertical="center" textRotation="0" wrapText="false" indent="0" shrinkToFit="false"/>
      <protection locked="true" hidden="false"/>
    </xf>
    <xf numFmtId="164" fontId="0" fillId="0" borderId="29" xfId="0" applyFont="true" applyBorder="true" applyAlignment="true" applyProtection="false">
      <alignment horizontal="center" vertical="center" textRotation="0" wrapText="false" indent="0" shrinkToFit="false"/>
      <protection locked="true" hidden="false"/>
    </xf>
    <xf numFmtId="164" fontId="0" fillId="0" borderId="30" xfId="0" applyFont="true" applyBorder="true" applyAlignment="true" applyProtection="false">
      <alignment horizontal="center" vertical="center" textRotation="0" wrapText="false" indent="0" shrinkToFit="false"/>
      <protection locked="true" hidden="false"/>
    </xf>
    <xf numFmtId="173" fontId="11" fillId="16" borderId="1" xfId="25" applyFont="true" applyBorder="true" applyAlignment="true" applyProtection="false">
      <alignment horizontal="general" vertical="center" textRotation="0" wrapText="false" indent="0" shrinkToFit="false"/>
      <protection locked="true" hidden="false"/>
    </xf>
    <xf numFmtId="164" fontId="5" fillId="19" borderId="12" xfId="25" applyFont="true" applyBorder="true" applyAlignment="true" applyProtection="false">
      <alignment horizontal="general" vertical="bottom" textRotation="0" wrapText="false" indent="0" shrinkToFit="false"/>
      <protection locked="true" hidden="false"/>
    </xf>
    <xf numFmtId="168" fontId="5" fillId="19" borderId="12" xfId="25" applyFont="true" applyBorder="true" applyAlignment="true" applyProtection="false">
      <alignment horizontal="general" vertical="bottom" textRotation="0" wrapText="false" indent="0" shrinkToFit="false"/>
      <protection locked="true" hidden="false"/>
    </xf>
    <xf numFmtId="167" fontId="5" fillId="19" borderId="12" xfId="25" applyFont="true" applyBorder="true" applyAlignment="true" applyProtection="false">
      <alignment horizontal="general" vertical="bottom" textRotation="0" wrapText="false" indent="0" shrinkToFit="false"/>
      <protection locked="true" hidden="false"/>
    </xf>
    <xf numFmtId="167" fontId="5" fillId="20" borderId="12" xfId="25" applyFont="true" applyBorder="true" applyAlignment="true" applyProtection="false">
      <alignment horizontal="right" vertical="bottom" textRotation="0" wrapText="false" indent="0" shrinkToFit="false"/>
      <protection locked="true" hidden="false"/>
    </xf>
    <xf numFmtId="168" fontId="5" fillId="20" borderId="12" xfId="25" applyFont="true" applyBorder="true" applyAlignment="true" applyProtection="false">
      <alignment horizontal="right" vertical="bottom" textRotation="0" wrapText="false" indent="0" shrinkToFit="false"/>
      <protection locked="true" hidden="false"/>
    </xf>
    <xf numFmtId="164" fontId="5" fillId="19" borderId="1" xfId="25" applyFont="true" applyBorder="true" applyAlignment="true" applyProtection="false">
      <alignment horizontal="general" vertical="bottom" textRotation="0" wrapText="false" indent="0" shrinkToFit="false"/>
      <protection locked="true" hidden="false"/>
    </xf>
    <xf numFmtId="168" fontId="5" fillId="19" borderId="1" xfId="25" applyFont="true" applyBorder="true" applyAlignment="true" applyProtection="false">
      <alignment horizontal="general" vertical="bottom" textRotation="0" wrapText="false" indent="0" shrinkToFit="false"/>
      <protection locked="true" hidden="false"/>
    </xf>
    <xf numFmtId="167" fontId="5" fillId="19" borderId="1" xfId="25" applyFont="true" applyBorder="true" applyAlignment="true" applyProtection="false">
      <alignment horizontal="general" vertical="bottom" textRotation="0" wrapText="false" indent="0" shrinkToFit="false"/>
      <protection locked="true" hidden="false"/>
    </xf>
    <xf numFmtId="167" fontId="5" fillId="20" borderId="0" xfId="25" applyFont="true" applyBorder="false" applyAlignment="true" applyProtection="false">
      <alignment horizontal="right" vertical="bottom" textRotation="0" wrapText="false" indent="0" shrinkToFit="false"/>
      <protection locked="true" hidden="false"/>
    </xf>
    <xf numFmtId="168" fontId="5" fillId="20" borderId="0" xfId="25" applyFont="true" applyBorder="false" applyAlignment="true" applyProtection="false">
      <alignment horizontal="right" vertical="bottom" textRotation="0" wrapText="false" indent="0" shrinkToFit="false"/>
      <protection locked="true" hidden="false"/>
    </xf>
    <xf numFmtId="164" fontId="5" fillId="19" borderId="2" xfId="25" applyFont="true" applyBorder="true" applyAlignment="true" applyProtection="false">
      <alignment horizontal="general" vertical="bottom" textRotation="0" wrapText="false" indent="0" shrinkToFit="false"/>
      <protection locked="true" hidden="false"/>
    </xf>
    <xf numFmtId="167" fontId="5" fillId="19" borderId="2" xfId="25" applyFont="true" applyBorder="true" applyAlignment="true" applyProtection="false">
      <alignment horizontal="general" vertical="bottom" textRotation="0" wrapText="false" indent="0" shrinkToFit="false"/>
      <protection locked="true" hidden="false"/>
    </xf>
    <xf numFmtId="164" fontId="0" fillId="19" borderId="1" xfId="25" applyFont="true" applyBorder="true" applyAlignment="true" applyProtection="false">
      <alignment horizontal="general" vertical="center" textRotation="0" wrapText="false" indent="0" shrinkToFit="false"/>
      <protection locked="true" hidden="false"/>
    </xf>
    <xf numFmtId="167" fontId="0" fillId="19" borderId="1" xfId="25" applyFont="true" applyBorder="true" applyAlignment="true" applyProtection="false">
      <alignment horizontal="center" vertical="center" textRotation="0" wrapText="false" indent="0" shrinkToFit="false"/>
      <protection locked="true" hidden="false"/>
    </xf>
    <xf numFmtId="167" fontId="0" fillId="20" borderId="1" xfId="25" applyFont="true" applyBorder="true" applyAlignment="true" applyProtection="false">
      <alignment horizontal="center" vertical="bottom" textRotation="0" wrapText="false" indent="0" shrinkToFit="false"/>
      <protection locked="true" hidden="false"/>
    </xf>
    <xf numFmtId="168" fontId="0" fillId="20" borderId="1" xfId="25" applyFont="true" applyBorder="true" applyAlignment="true" applyProtection="false">
      <alignment horizontal="right" vertical="bottom" textRotation="0" wrapText="false" indent="0" shrinkToFit="false"/>
      <protection locked="true" hidden="false"/>
    </xf>
    <xf numFmtId="164" fontId="0" fillId="16" borderId="1" xfId="25" applyFont="true" applyBorder="true" applyAlignment="true" applyProtection="false">
      <alignment horizontal="general" vertical="center" textRotation="0" wrapText="false" indent="0" shrinkToFit="false"/>
      <protection locked="true" hidden="false"/>
    </xf>
    <xf numFmtId="167" fontId="0" fillId="16" borderId="1" xfId="25" applyFont="true" applyBorder="true" applyAlignment="true" applyProtection="false">
      <alignment horizontal="center" vertical="center" textRotation="0" wrapText="false" indent="0" shrinkToFit="false"/>
      <protection locked="true" hidden="false"/>
    </xf>
    <xf numFmtId="167" fontId="0" fillId="16" borderId="1" xfId="25" applyFont="true" applyBorder="true" applyAlignment="true" applyProtection="false">
      <alignment horizontal="center" vertical="bottom" textRotation="0" wrapText="false" indent="0" shrinkToFit="false"/>
      <protection locked="true" hidden="false"/>
    </xf>
    <xf numFmtId="164" fontId="0" fillId="16" borderId="1" xfId="0" applyFont="true" applyBorder="true" applyAlignment="true" applyProtection="false">
      <alignment horizontal="center" vertical="center" textRotation="0" wrapText="false" indent="0" shrinkToFit="false"/>
      <protection locked="true" hidden="false"/>
    </xf>
    <xf numFmtId="164" fontId="11" fillId="16" borderId="1" xfId="0" applyFont="true" applyBorder="true" applyAlignment="true" applyProtection="false">
      <alignment horizontal="center" vertical="bottom" textRotation="0" wrapText="false" indent="0" shrinkToFit="false"/>
      <protection locked="true" hidden="false"/>
    </xf>
    <xf numFmtId="171" fontId="0" fillId="16" borderId="17" xfId="0" applyFont="true" applyBorder="true" applyAlignment="true" applyProtection="false">
      <alignment horizontal="center" vertical="bottom" textRotation="0" wrapText="false" indent="0" shrinkToFit="false"/>
      <protection locked="true" hidden="false"/>
    </xf>
    <xf numFmtId="171" fontId="0" fillId="16" borderId="0" xfId="0" applyFont="true" applyBorder="true" applyAlignment="true" applyProtection="false">
      <alignment horizontal="center" vertical="bottom" textRotation="0" wrapText="false" indent="0" shrinkToFit="false"/>
      <protection locked="true" hidden="false"/>
    </xf>
    <xf numFmtId="164" fontId="0" fillId="16" borderId="8" xfId="0" applyFont="true" applyBorder="true" applyAlignment="true" applyProtection="false">
      <alignment horizontal="center" vertical="center" textRotation="0" wrapText="false" indent="0" shrinkToFit="false"/>
      <protection locked="true" hidden="false"/>
    </xf>
    <xf numFmtId="164" fontId="0" fillId="21" borderId="1" xfId="25" applyFont="true" applyBorder="true" applyAlignment="true" applyProtection="false">
      <alignment horizontal="general" vertical="center" textRotation="0" wrapText="false" indent="0" shrinkToFit="false"/>
      <protection locked="true" hidden="false"/>
    </xf>
    <xf numFmtId="172" fontId="0" fillId="16" borderId="1" xfId="0" applyFont="false" applyBorder="true" applyAlignment="true" applyProtection="false">
      <alignment horizontal="left" vertical="center" textRotation="0" wrapText="false" indent="0" shrinkToFit="false"/>
      <protection locked="true" hidden="false"/>
    </xf>
    <xf numFmtId="168" fontId="0" fillId="16" borderId="1" xfId="25" applyFont="true" applyBorder="true" applyAlignment="true" applyProtection="false">
      <alignment horizontal="right" vertical="bottom" textRotation="0" wrapText="false" indent="0" shrinkToFit="false"/>
      <protection locked="true" hidden="false"/>
    </xf>
    <xf numFmtId="164" fontId="0" fillId="16" borderId="1" xfId="25" applyFont="true" applyBorder="true" applyAlignment="true" applyProtection="false">
      <alignment horizontal="center" vertical="center" textRotation="0" wrapText="false" indent="0" shrinkToFit="false"/>
      <protection locked="true" hidden="false"/>
    </xf>
    <xf numFmtId="164" fontId="0" fillId="16" borderId="1" xfId="0" applyFont="true" applyBorder="true" applyAlignment="true" applyProtection="false">
      <alignment horizontal="center" vertical="center" textRotation="0" wrapText="true" indent="0" shrinkToFit="false"/>
      <protection locked="true" hidden="false"/>
    </xf>
    <xf numFmtId="171" fontId="0" fillId="16" borderId="17" xfId="0" applyFont="true" applyBorder="true" applyAlignment="true" applyProtection="false">
      <alignment horizontal="center" vertical="bottom" textRotation="0" wrapText="true" indent="0" shrinkToFit="false"/>
      <protection locked="true" hidden="false"/>
    </xf>
    <xf numFmtId="171" fontId="0" fillId="16" borderId="0" xfId="0" applyFont="true" applyBorder="true" applyAlignment="true" applyProtection="false">
      <alignment horizontal="center" vertical="bottom" textRotation="0" wrapText="true" indent="0" shrinkToFit="false"/>
      <protection locked="true" hidden="false"/>
    </xf>
    <xf numFmtId="176" fontId="0" fillId="16" borderId="0" xfId="15" applyFont="true" applyBorder="true" applyAlignment="true" applyProtection="true">
      <alignment horizontal="general" vertical="bottom" textRotation="0" wrapText="false" indent="0" shrinkToFit="false"/>
      <protection locked="true" hidden="false"/>
    </xf>
    <xf numFmtId="167" fontId="0" fillId="0" borderId="1" xfId="25" applyFont="true" applyBorder="true" applyAlignment="true" applyProtection="false">
      <alignment horizontal="center" vertical="bottom" textRotation="0" wrapText="false" indent="0" shrinkToFit="false"/>
      <protection locked="true" hidden="false"/>
    </xf>
    <xf numFmtId="168" fontId="0" fillId="0" borderId="1" xfId="25" applyFont="true" applyBorder="true" applyAlignment="true" applyProtection="false">
      <alignment horizontal="right" vertical="bottom" textRotation="0" wrapText="false" indent="0" shrinkToFit="false"/>
      <protection locked="true" hidden="false"/>
    </xf>
    <xf numFmtId="164" fontId="0" fillId="21" borderId="1" xfId="0" applyFont="true" applyBorder="true" applyAlignment="true" applyProtection="false">
      <alignment horizontal="general" vertical="center" textRotation="0" wrapText="false" indent="0" shrinkToFit="false"/>
      <protection locked="true" hidden="false"/>
    </xf>
    <xf numFmtId="172" fontId="0" fillId="21" borderId="1" xfId="0" applyFont="true" applyBorder="true" applyAlignment="true" applyProtection="false">
      <alignment horizontal="left" vertical="center" textRotation="0" wrapText="false" indent="0" shrinkToFit="false"/>
      <protection locked="true" hidden="false"/>
    </xf>
    <xf numFmtId="167" fontId="0" fillId="21" borderId="1" xfId="25" applyFont="true" applyBorder="true" applyAlignment="true" applyProtection="false">
      <alignment horizontal="center" vertical="center" textRotation="0" wrapText="false" indent="0" shrinkToFit="false"/>
      <protection locked="true" hidden="false"/>
    </xf>
    <xf numFmtId="168" fontId="0" fillId="21" borderId="1" xfId="25" applyFont="true" applyBorder="true" applyAlignment="true" applyProtection="false">
      <alignment horizontal="right" vertical="center" textRotation="0" wrapText="false" indent="0" shrinkToFit="false"/>
      <protection locked="true" hidden="false"/>
    </xf>
    <xf numFmtId="173" fontId="11" fillId="21" borderId="1" xfId="25" applyFont="true" applyBorder="true" applyAlignment="true" applyProtection="false">
      <alignment horizontal="general" vertical="center" textRotation="0" wrapText="false" indent="0" shrinkToFit="false"/>
      <protection locked="true" hidden="false"/>
    </xf>
    <xf numFmtId="164" fontId="0" fillId="21" borderId="1" xfId="0" applyFont="true" applyBorder="true" applyAlignment="true" applyProtection="false">
      <alignment horizontal="center" vertical="center" textRotation="0" wrapText="false" indent="0" shrinkToFit="false"/>
      <protection locked="true" hidden="false"/>
    </xf>
    <xf numFmtId="164" fontId="11" fillId="21" borderId="1" xfId="0" applyFont="true" applyBorder="true" applyAlignment="true" applyProtection="false">
      <alignment horizontal="center" vertical="bottom" textRotation="0" wrapText="false" indent="0" shrinkToFit="false"/>
      <protection locked="true" hidden="false"/>
    </xf>
    <xf numFmtId="171" fontId="0" fillId="21" borderId="17" xfId="0" applyFont="true" applyBorder="true" applyAlignment="true" applyProtection="false">
      <alignment horizontal="center" vertical="center" textRotation="0" wrapText="false" indent="0" shrinkToFit="false"/>
      <protection locked="true" hidden="false"/>
    </xf>
    <xf numFmtId="171" fontId="0" fillId="21" borderId="0" xfId="0" applyFont="true" applyBorder="true" applyAlignment="true" applyProtection="false">
      <alignment horizontal="center" vertical="center" textRotation="0" wrapText="false" indent="0" shrinkToFit="false"/>
      <protection locked="true" hidden="false"/>
    </xf>
    <xf numFmtId="164" fontId="0" fillId="21" borderId="8" xfId="0" applyFont="true" applyBorder="true" applyAlignment="true" applyProtection="false">
      <alignment horizontal="center" vertical="center" textRotation="0" wrapText="false" indent="0" shrinkToFit="false"/>
      <protection locked="true" hidden="false"/>
    </xf>
    <xf numFmtId="172" fontId="0" fillId="16" borderId="0" xfId="0" applyFont="false" applyBorder="false" applyAlignment="true" applyProtection="false">
      <alignment horizontal="left" vertical="center" textRotation="0" wrapText="false" indent="0" shrinkToFit="false"/>
      <protection locked="true" hidden="false"/>
    </xf>
    <xf numFmtId="164" fontId="11" fillId="16" borderId="1" xfId="0" applyFont="true" applyBorder="true" applyAlignment="true" applyProtection="false">
      <alignment horizontal="center" vertical="center" textRotation="0" wrapText="false" indent="0" shrinkToFit="false"/>
      <protection locked="true" hidden="false"/>
    </xf>
    <xf numFmtId="171" fontId="0" fillId="16" borderId="17" xfId="0" applyFont="true" applyBorder="true" applyAlignment="true" applyProtection="false">
      <alignment horizontal="center" vertical="center" textRotation="0" wrapText="true" indent="0" shrinkToFit="false"/>
      <protection locked="true" hidden="false"/>
    </xf>
    <xf numFmtId="171" fontId="0" fillId="16" borderId="0" xfId="0" applyFont="true" applyBorder="true" applyAlignment="true" applyProtection="false">
      <alignment horizontal="center" vertical="center" textRotation="0" wrapText="true" indent="0" shrinkToFit="false"/>
      <protection locked="true" hidden="false"/>
    </xf>
    <xf numFmtId="171" fontId="0" fillId="16" borderId="17" xfId="0" applyFont="true" applyBorder="true" applyAlignment="true" applyProtection="false">
      <alignment horizontal="center" vertical="center" textRotation="0" wrapText="false" indent="0" shrinkToFit="false"/>
      <protection locked="true" hidden="false"/>
    </xf>
    <xf numFmtId="171" fontId="0" fillId="16" borderId="0" xfId="0" applyFont="true" applyBorder="true" applyAlignment="true" applyProtection="false">
      <alignment horizontal="center" vertical="center" textRotation="0" wrapText="false" indent="0" shrinkToFit="false"/>
      <protection locked="true" hidden="false"/>
    </xf>
    <xf numFmtId="164" fontId="11" fillId="16" borderId="1" xfId="0" applyFont="true" applyBorder="true" applyAlignment="true" applyProtection="false">
      <alignment horizontal="center" vertical="center" textRotation="0" wrapText="true" indent="0" shrinkToFit="false"/>
      <protection locked="true" hidden="false"/>
    </xf>
    <xf numFmtId="164" fontId="5" fillId="19" borderId="28" xfId="25" applyFont="true" applyBorder="true" applyAlignment="true" applyProtection="false">
      <alignment horizontal="general" vertical="bottom" textRotation="0" wrapText="false" indent="0" shrinkToFit="false"/>
      <protection locked="true" hidden="false"/>
    </xf>
    <xf numFmtId="164" fontId="0" fillId="16" borderId="1" xfId="0" applyFont="true" applyBorder="true" applyAlignment="true" applyProtection="false">
      <alignment horizontal="left" vertical="center" textRotation="0" wrapText="false" indent="0" shrinkToFit="false"/>
      <protection locked="true" hidden="false"/>
    </xf>
    <xf numFmtId="168" fontId="0" fillId="16" borderId="1" xfId="25" applyFont="true" applyBorder="true" applyAlignment="true" applyProtection="false">
      <alignment horizontal="right" vertical="center" textRotation="0" wrapText="false" indent="0" shrinkToFit="false"/>
      <protection locked="true" hidden="false"/>
    </xf>
    <xf numFmtId="164" fontId="11" fillId="16" borderId="1" xfId="0" applyFont="true" applyBorder="true" applyAlignment="true" applyProtection="false">
      <alignment horizontal="center" vertical="bottom" textRotation="0" wrapText="true" indent="0" shrinkToFit="false"/>
      <protection locked="true" hidden="false"/>
    </xf>
    <xf numFmtId="164" fontId="0" fillId="16" borderId="1" xfId="25" applyFont="true" applyBorder="true" applyAlignment="true" applyProtection="false">
      <alignment horizontal="left" vertical="center" textRotation="0" wrapText="false" indent="0" shrinkToFit="false"/>
      <protection locked="true" hidden="false"/>
    </xf>
    <xf numFmtId="171" fontId="0" fillId="0" borderId="17" xfId="0" applyFont="true" applyBorder="true" applyAlignment="true" applyProtection="false">
      <alignment horizontal="center" vertical="bottom" textRotation="0" wrapText="false" indent="0" shrinkToFit="false"/>
      <protection locked="true" hidden="false"/>
    </xf>
    <xf numFmtId="171" fontId="0" fillId="0" borderId="0" xfId="0" applyFont="true" applyBorder="true" applyAlignment="true" applyProtection="false">
      <alignment horizontal="center" vertical="bottom" textRotation="0" wrapText="false" indent="0" shrinkToFit="false"/>
      <protection locked="true" hidden="false"/>
    </xf>
    <xf numFmtId="173" fontId="11" fillId="16" borderId="1" xfId="25" applyFont="true" applyBorder="true" applyAlignment="true" applyProtection="false">
      <alignment horizontal="right" vertical="center" textRotation="0" wrapText="false" indent="0" shrinkToFit="false"/>
      <protection locked="true" hidden="false"/>
    </xf>
    <xf numFmtId="172" fontId="0" fillId="21" borderId="0" xfId="0" applyFont="false" applyBorder="false" applyAlignment="true" applyProtection="false">
      <alignment horizontal="left" vertical="center" textRotation="0" wrapText="false" indent="0" shrinkToFit="false"/>
      <protection locked="true" hidden="false"/>
    </xf>
    <xf numFmtId="167" fontId="0" fillId="21" borderId="1" xfId="25" applyFont="true" applyBorder="true" applyAlignment="true" applyProtection="false">
      <alignment horizontal="center" vertical="bottom" textRotation="0" wrapText="false" indent="0" shrinkToFit="false"/>
      <protection locked="true" hidden="false"/>
    </xf>
    <xf numFmtId="168" fontId="0" fillId="21" borderId="1" xfId="25" applyFont="true" applyBorder="true" applyAlignment="true" applyProtection="false">
      <alignment horizontal="right" vertical="bottom" textRotation="0" wrapText="false" indent="0" shrinkToFit="false"/>
      <protection locked="true" hidden="false"/>
    </xf>
    <xf numFmtId="173" fontId="11" fillId="21" borderId="1" xfId="25" applyFont="true" applyBorder="true" applyAlignment="true" applyProtection="false">
      <alignment horizontal="general" vertical="bottom" textRotation="0" wrapText="false" indent="0" shrinkToFit="false"/>
      <protection locked="true" hidden="false"/>
    </xf>
    <xf numFmtId="171" fontId="0" fillId="21" borderId="17" xfId="0" applyFont="true" applyBorder="true" applyAlignment="true" applyProtection="false">
      <alignment horizontal="center" vertical="bottom" textRotation="0" wrapText="false" indent="0" shrinkToFit="false"/>
      <protection locked="true" hidden="false"/>
    </xf>
    <xf numFmtId="171" fontId="0" fillId="21" borderId="0" xfId="0" applyFont="true" applyBorder="true" applyAlignment="true" applyProtection="false">
      <alignment horizontal="center" vertical="bottom" textRotation="0" wrapText="false" indent="0" shrinkToFit="false"/>
      <protection locked="true" hidden="false"/>
    </xf>
    <xf numFmtId="167" fontId="5" fillId="20" borderId="1" xfId="25" applyFont="true" applyBorder="true" applyAlignment="true" applyProtection="false">
      <alignment horizontal="right" vertical="bottom" textRotation="0" wrapText="false" indent="0" shrinkToFit="false"/>
      <protection locked="true" hidden="false"/>
    </xf>
    <xf numFmtId="168" fontId="5" fillId="20" borderId="1" xfId="25" applyFont="true" applyBorder="true" applyAlignment="true" applyProtection="false">
      <alignment horizontal="right" vertical="bottom" textRotation="0" wrapText="false" indent="0" shrinkToFit="false"/>
      <protection locked="true" hidden="false"/>
    </xf>
    <xf numFmtId="167" fontId="0" fillId="20" borderId="1" xfId="25" applyFont="true" applyBorder="true" applyAlignment="true" applyProtection="false">
      <alignment horizontal="center" vertical="center" textRotation="0" wrapText="false" indent="0" shrinkToFit="false"/>
      <protection locked="true" hidden="false"/>
    </xf>
    <xf numFmtId="168" fontId="0" fillId="20" borderId="1" xfId="25" applyFont="true" applyBorder="true" applyAlignment="true" applyProtection="false">
      <alignment horizontal="right" vertical="center" textRotation="0" wrapText="false" indent="0" shrinkToFit="false"/>
      <protection locked="true" hidden="false"/>
    </xf>
    <xf numFmtId="164" fontId="0" fillId="19" borderId="1" xfId="25" applyFont="true" applyBorder="true" applyAlignment="true" applyProtection="false">
      <alignment horizontal="left" vertical="center" textRotation="0" wrapText="false" indent="0" shrinkToFit="false"/>
      <protection locked="true" hidden="false"/>
    </xf>
    <xf numFmtId="164" fontId="0" fillId="8" borderId="1" xfId="25" applyFont="true" applyBorder="true" applyAlignment="true" applyProtection="false">
      <alignment horizontal="general" vertical="center" textRotation="0" wrapText="false" indent="0" shrinkToFit="false"/>
      <protection locked="true" hidden="false"/>
    </xf>
    <xf numFmtId="172" fontId="0" fillId="8" borderId="1" xfId="0" applyFont="true" applyBorder="true" applyAlignment="true" applyProtection="false">
      <alignment horizontal="left" vertical="center" textRotation="0" wrapText="false" indent="0" shrinkToFit="false"/>
      <protection locked="true" hidden="false"/>
    </xf>
    <xf numFmtId="167" fontId="0" fillId="8" borderId="1" xfId="25" applyFont="true" applyBorder="true" applyAlignment="true" applyProtection="false">
      <alignment horizontal="center" vertical="center" textRotation="0" wrapText="false" indent="0" shrinkToFit="false"/>
      <protection locked="true" hidden="false"/>
    </xf>
    <xf numFmtId="168" fontId="0" fillId="8" borderId="1" xfId="25" applyFont="true" applyBorder="true" applyAlignment="true" applyProtection="false">
      <alignment horizontal="right" vertical="center" textRotation="0" wrapText="false" indent="0" shrinkToFit="false"/>
      <protection locked="true" hidden="false"/>
    </xf>
    <xf numFmtId="173" fontId="11" fillId="8" borderId="1" xfId="25" applyFont="true" applyBorder="true" applyAlignment="true" applyProtection="false">
      <alignment horizontal="general" vertical="center" textRotation="0" wrapText="false" indent="0" shrinkToFit="false"/>
      <protection locked="true" hidden="false"/>
    </xf>
    <xf numFmtId="164" fontId="0" fillId="8" borderId="1" xfId="0" applyFont="true" applyBorder="true" applyAlignment="true" applyProtection="false">
      <alignment horizontal="center" vertical="center" textRotation="0" wrapText="false" indent="0" shrinkToFit="false"/>
      <protection locked="true" hidden="false"/>
    </xf>
    <xf numFmtId="164" fontId="11" fillId="8" borderId="1" xfId="0" applyFont="true" applyBorder="true" applyAlignment="true" applyProtection="false">
      <alignment horizontal="center" vertical="bottom" textRotation="0" wrapText="false" indent="0" shrinkToFit="false"/>
      <protection locked="true" hidden="false"/>
    </xf>
    <xf numFmtId="171" fontId="0" fillId="8" borderId="17" xfId="0" applyFont="true" applyBorder="true" applyAlignment="true" applyProtection="false">
      <alignment horizontal="center" vertical="center" textRotation="0" wrapText="false" indent="0" shrinkToFit="false"/>
      <protection locked="true" hidden="false"/>
    </xf>
    <xf numFmtId="171" fontId="0" fillId="8" borderId="0" xfId="0" applyFont="true" applyBorder="true" applyAlignment="true" applyProtection="false">
      <alignment horizontal="center" vertical="center" textRotation="0" wrapText="false" indent="0" shrinkToFit="false"/>
      <protection locked="true" hidden="false"/>
    </xf>
    <xf numFmtId="164" fontId="0" fillId="8" borderId="8" xfId="0" applyFont="true" applyBorder="true" applyAlignment="true" applyProtection="false">
      <alignment horizontal="center" vertical="center" textRotation="0" wrapText="false" indent="0" shrinkToFit="false"/>
      <protection locked="true" hidden="false"/>
    </xf>
    <xf numFmtId="173" fontId="11" fillId="8" borderId="1" xfId="25" applyFont="true" applyBorder="true" applyAlignment="true" applyProtection="false">
      <alignment horizontal="general" vertical="bottom" textRotation="0" wrapText="false" indent="0" shrinkToFit="false"/>
      <protection locked="true" hidden="false"/>
    </xf>
    <xf numFmtId="171" fontId="0" fillId="8" borderId="17" xfId="0" applyFont="true" applyBorder="true" applyAlignment="true" applyProtection="false">
      <alignment horizontal="center" vertical="bottom" textRotation="0" wrapText="false" indent="0" shrinkToFit="false"/>
      <protection locked="true" hidden="false"/>
    </xf>
    <xf numFmtId="171" fontId="0" fillId="8" borderId="0" xfId="0" applyFont="true" applyBorder="true" applyAlignment="true" applyProtection="false">
      <alignment horizontal="center" vertical="bottom" textRotation="0" wrapText="false" indent="0" shrinkToFit="false"/>
      <protection locked="true" hidden="false"/>
    </xf>
    <xf numFmtId="167" fontId="0" fillId="8" borderId="1" xfId="25" applyFont="true" applyBorder="true" applyAlignment="true" applyProtection="false">
      <alignment horizontal="center" vertical="bottom" textRotation="0" wrapText="false" indent="0" shrinkToFit="false"/>
      <protection locked="true" hidden="false"/>
    </xf>
    <xf numFmtId="164" fontId="5" fillId="19" borderId="0" xfId="25" applyFont="true" applyBorder="false" applyAlignment="true" applyProtection="false">
      <alignment horizontal="general" vertical="bottom" textRotation="0" wrapText="false" indent="0" shrinkToFit="false"/>
      <protection locked="true" hidden="false"/>
    </xf>
    <xf numFmtId="167" fontId="5" fillId="19" borderId="0" xfId="25" applyFont="true" applyBorder="false" applyAlignment="true" applyProtection="false">
      <alignment horizontal="general" vertical="bottom" textRotation="0" wrapText="false" indent="0" shrinkToFit="false"/>
      <protection locked="true" hidden="false"/>
    </xf>
    <xf numFmtId="165" fontId="11" fillId="20" borderId="1" xfId="17" applyFont="true" applyBorder="true" applyAlignment="true" applyProtection="true">
      <alignment horizontal="right" vertical="center" textRotation="0" wrapText="false" indent="0" shrinkToFit="false"/>
      <protection locked="true" hidden="false"/>
    </xf>
    <xf numFmtId="167" fontId="0" fillId="0" borderId="1" xfId="25" applyFont="true" applyBorder="true" applyAlignment="true" applyProtection="false">
      <alignment horizontal="center" vertical="bottom" textRotation="0" wrapText="false" indent="0" shrinkToFit="false"/>
      <protection locked="true" hidden="false"/>
    </xf>
    <xf numFmtId="168" fontId="0" fillId="0" borderId="1" xfId="25" applyFont="true" applyBorder="true" applyAlignment="true" applyProtection="false">
      <alignment horizontal="right" vertical="bottom" textRotation="0" wrapText="false" indent="0" shrinkToFit="false"/>
      <protection locked="true" hidden="false"/>
    </xf>
    <xf numFmtId="167" fontId="5" fillId="0" borderId="0" xfId="25" applyFont="true" applyBorder="false" applyAlignment="true" applyProtection="false">
      <alignment horizontal="right" vertical="bottom" textRotation="0" wrapText="false" indent="0" shrinkToFit="false"/>
      <protection locked="true" hidden="false"/>
    </xf>
    <xf numFmtId="168" fontId="5" fillId="0" borderId="0" xfId="25" applyFont="true" applyBorder="false" applyAlignment="true" applyProtection="false">
      <alignment horizontal="right" vertical="bottom" textRotation="0" wrapText="false" indent="0" shrinkToFit="false"/>
      <protection locked="true" hidden="false"/>
    </xf>
    <xf numFmtId="165" fontId="22" fillId="0" borderId="0" xfId="17" applyFont="true" applyBorder="true" applyAlignment="true" applyProtection="true">
      <alignment horizontal="right" vertical="center" textRotation="0" wrapText="false" indent="0" shrinkToFit="false"/>
      <protection locked="true" hidden="false"/>
    </xf>
    <xf numFmtId="165" fontId="11" fillId="0" borderId="0" xfId="17" applyFont="true" applyBorder="true" applyAlignment="true" applyProtection="true">
      <alignment horizontal="right" vertical="center" textRotation="0" wrapText="false" indent="0" shrinkToFit="false"/>
      <protection locked="true" hidden="false"/>
    </xf>
    <xf numFmtId="164" fontId="0" fillId="0" borderId="0" xfId="0" applyFont="true" applyBorder="false" applyAlignment="true" applyProtection="false">
      <alignment horizontal="left" vertical="center" textRotation="0" wrapText="false" indent="0" shrinkToFit="false"/>
      <protection locked="true" hidden="false"/>
    </xf>
    <xf numFmtId="164" fontId="0" fillId="0" borderId="0" xfId="0" applyFont="true" applyBorder="false" applyAlignment="true" applyProtection="false">
      <alignment horizontal="general" vertical="center" textRotation="0" wrapText="false" indent="0" shrinkToFit="false"/>
      <protection locked="true" hidden="false"/>
    </xf>
    <xf numFmtId="164" fontId="0" fillId="0" borderId="0" xfId="0" applyFont="true" applyBorder="false" applyAlignment="true" applyProtection="false">
      <alignment horizontal="center" vertical="center" textRotation="0" wrapText="false" indent="0" shrinkToFit="false"/>
      <protection locked="true" hidden="false"/>
    </xf>
    <xf numFmtId="164" fontId="0" fillId="0" borderId="0" xfId="0" applyFont="true" applyBorder="false" applyAlignment="true" applyProtection="false">
      <alignment horizontal="right" vertical="center" textRotation="0" wrapText="false" indent="0" shrinkToFit="false"/>
      <protection locked="true" hidden="false"/>
    </xf>
    <xf numFmtId="164" fontId="0" fillId="0" borderId="0" xfId="0" applyFont="true" applyBorder="false" applyAlignment="true" applyProtection="false">
      <alignment horizontal="center" vertical="bottom" textRotation="0" wrapText="false" indent="0" shrinkToFit="false"/>
      <protection locked="true" hidden="false"/>
    </xf>
    <xf numFmtId="164" fontId="0" fillId="0" borderId="0" xfId="0" applyFont="true" applyBorder="false" applyAlignment="true" applyProtection="false">
      <alignment horizontal="left" vertical="center" textRotation="0" wrapText="false" indent="0" shrinkToFit="false"/>
      <protection locked="true" hidden="false"/>
    </xf>
    <xf numFmtId="164" fontId="0" fillId="0" borderId="0" xfId="0" applyFont="true" applyBorder="false" applyAlignment="true" applyProtection="false">
      <alignment horizontal="general" vertical="center" textRotation="0" wrapText="false" indent="0" shrinkToFit="false"/>
      <protection locked="true" hidden="false"/>
    </xf>
    <xf numFmtId="164" fontId="0" fillId="0" borderId="0" xfId="0" applyFont="true" applyBorder="false" applyAlignment="true" applyProtection="false">
      <alignment horizontal="right" vertical="center" textRotation="0" wrapText="false" indent="0" shrinkToFit="false"/>
      <protection locked="true" hidden="false"/>
    </xf>
  </cellXfs>
  <cellStyles count="12">
    <cellStyle name="Normal" xfId="0" builtinId="0"/>
    <cellStyle name="Comma" xfId="15" builtinId="3"/>
    <cellStyle name="Comma [0]" xfId="16" builtinId="6"/>
    <cellStyle name="Currency" xfId="17" builtinId="4"/>
    <cellStyle name="Currency [0]" xfId="18" builtinId="7"/>
    <cellStyle name="Percent" xfId="19" builtinId="5"/>
    <cellStyle name="Moneda 2" xfId="20"/>
    <cellStyle name="Moneda 3" xfId="21"/>
    <cellStyle name="Normal 2" xfId="22"/>
    <cellStyle name="Normal 3" xfId="23"/>
    <cellStyle name="Normal 5" xfId="24"/>
    <cellStyle name="Normal 6" xfId="25"/>
  </cellStyles>
  <dxfs count="20">
    <dxf>
      <fill>
        <patternFill patternType="solid">
          <fgColor rgb="00FFFFFF"/>
        </patternFill>
      </fill>
    </dxf>
    <dxf>
      <fill>
        <patternFill patternType="solid">
          <fgColor rgb="FF000000"/>
          <bgColor rgb="FFFFFFFF"/>
        </patternFill>
      </fill>
    </dxf>
    <dxf>
      <fill>
        <patternFill patternType="solid">
          <fgColor rgb="FFD9D9D9"/>
        </patternFill>
      </fill>
    </dxf>
    <dxf>
      <fill>
        <patternFill patternType="solid">
          <fgColor rgb="FFFF0000"/>
        </patternFill>
      </fill>
    </dxf>
    <dxf>
      <fill>
        <patternFill patternType="solid">
          <fgColor rgb="FFFFC000"/>
        </patternFill>
      </fill>
    </dxf>
    <dxf>
      <fill>
        <patternFill patternType="solid">
          <fgColor rgb="FF9D2449"/>
        </patternFill>
      </fill>
    </dxf>
    <dxf>
      <fill>
        <patternFill patternType="solid">
          <fgColor rgb="FFB4C7E7"/>
        </patternFill>
      </fill>
    </dxf>
    <dxf>
      <fill>
        <patternFill patternType="solid">
          <fgColor rgb="FFBDD7EE"/>
        </patternFill>
      </fill>
    </dxf>
    <dxf>
      <fill>
        <patternFill patternType="solid">
          <fgColor rgb="FFFFFFFF"/>
        </patternFill>
      </fill>
    </dxf>
    <dxf>
      <fill>
        <patternFill patternType="solid">
          <fgColor rgb="FF9966FF"/>
        </patternFill>
      </fill>
    </dxf>
    <dxf>
      <fill>
        <patternFill patternType="solid">
          <fgColor rgb="FFFFFF00"/>
        </patternFill>
      </fill>
    </dxf>
    <dxf>
      <fill>
        <patternFill patternType="solid">
          <fgColor rgb="FF00FF00"/>
        </patternFill>
      </fill>
    </dxf>
    <dxf>
      <fill>
        <patternFill patternType="solid">
          <fgColor rgb="FFC55A11"/>
        </patternFill>
      </fill>
    </dxf>
    <dxf>
      <fill>
        <patternFill patternType="solid">
          <fgColor rgb="FF70AD47"/>
        </patternFill>
      </fill>
    </dxf>
    <dxf>
      <fill>
        <patternFill patternType="solid">
          <fgColor rgb="FF00B0F0"/>
        </patternFill>
      </fill>
    </dxf>
    <dxf>
      <fill>
        <patternFill patternType="solid">
          <fgColor rgb="FFD6BBEB"/>
        </patternFill>
      </fill>
    </dxf>
    <dxf>
      <fill>
        <patternFill patternType="solid">
          <fgColor rgb="FFD7E4BD"/>
        </patternFill>
      </fill>
    </dxf>
    <dxf>
      <fill>
        <patternFill patternType="solid">
          <fgColor rgb="FFF4F6F8"/>
        </patternFill>
      </fill>
    </dxf>
    <dxf>
      <fill>
        <patternFill patternType="solid">
          <fgColor rgb="FFB7DEE8"/>
        </patternFill>
      </fill>
    </dxf>
    <dxf>
      <fill>
        <patternFill patternType="solid">
          <fgColor rgb="FFB9CDE5"/>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4C7E7"/>
      <rgbColor rgb="FF808080"/>
      <rgbColor rgb="FF9966FF"/>
      <rgbColor rgb="FF9D2449"/>
      <rgbColor rgb="FFFDEADA"/>
      <rgbColor rgb="FFF4F6F8"/>
      <rgbColor rgb="FF660066"/>
      <rgbColor rgb="FFFF8080"/>
      <rgbColor rgb="FF0070C0"/>
      <rgbColor rgb="FFBDD7EE"/>
      <rgbColor rgb="FF000080"/>
      <rgbColor rgb="FFFF00FF"/>
      <rgbColor rgb="FFFFFF00"/>
      <rgbColor rgb="FF00FFFF"/>
      <rgbColor rgb="FF800080"/>
      <rgbColor rgb="FF800000"/>
      <rgbColor rgb="FF008080"/>
      <rgbColor rgb="FF0000FF"/>
      <rgbColor rgb="FF00B0F0"/>
      <rgbColor rgb="FFB7DEE8"/>
      <rgbColor rgb="FFD7E4BD"/>
      <rgbColor rgb="FFFFFF99"/>
      <rgbColor rgb="FFB9CDE5"/>
      <rgbColor rgb="FFFF99CC"/>
      <rgbColor rgb="FFD6BBEB"/>
      <rgbColor rgb="FFD9D9D9"/>
      <rgbColor rgb="FF3366FF"/>
      <rgbColor rgb="FF33CCCC"/>
      <rgbColor rgb="FF92D050"/>
      <rgbColor rgb="FFFFC000"/>
      <rgbColor rgb="FFFF9900"/>
      <rgbColor rgb="FFC55A11"/>
      <rgbColor rgb="FF666699"/>
      <rgbColor rgb="FF70AD47"/>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externalLink" Target="externalLinks/externalLink1.xml"/><Relationship Id="rId6" Type="http://schemas.openxmlformats.org/officeDocument/2006/relationships/externalLink" Target="externalLinks/externalLink2.xml"/><Relationship Id="rId7" Type="http://schemas.openxmlformats.org/officeDocument/2006/relationships/externalLink" Target="externalLinks/externalLink3.xml"/><Relationship Id="rId8" Type="http://schemas.openxmlformats.org/officeDocument/2006/relationships/externalLink" Target="externalLinks/externalLink4.xml"/><Relationship Id="rId9" Type="http://schemas.openxmlformats.org/officeDocument/2006/relationships/externalLink" Target="externalLinks/externalLink5.xml"/><Relationship Id="rId10" Type="http://schemas.openxmlformats.org/officeDocument/2006/relationships/externalLink" Target="externalLinks/externalLink6.xml"/><Relationship Id="rId11" Type="http://schemas.openxmlformats.org/officeDocument/2006/relationships/sharedStrings" Target="sharedStrings.xml"/>
</Relationships>
</file>

<file path=xl/drawings/drawing1.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file>

<file path=xl/drawings/drawing3.xml><?xml version="1.0" encoding="utf-8"?>
<xdr:wsDr xmlns:xdr="http://schemas.openxmlformats.org/drawingml/2006/spreadsheetDrawing" xmlns:a="http://schemas.openxmlformats.org/drawingml/2006/main" xmlns:r="http://schemas.openxmlformats.org/officeDocument/2006/relationships"/>
</file>

<file path=xl/externalLinks/_rels/externalLink1.xml.rels><?xml version="1.0" encoding="UTF-8"?>
<Relationships xmlns="http://schemas.openxmlformats.org/package/2006/relationships"><Relationship Id="rId1" Type="http://schemas.openxmlformats.org/officeDocument/2006/relationships/externalLinkPath" Target="file:///C:/Users/mary5/Desktop/Resumen%20de%20Medicamentos%20Oncol&#243;gicos%2018ENE20.xlsx" TargetMode="External"/>
</Relationships>
</file>

<file path=xl/externalLinks/_rels/externalLink2.xml.rels><?xml version="1.0" encoding="UTF-8"?>
<Relationships xmlns="http://schemas.openxmlformats.org/package/2006/relationships"><Relationship Id="rId1" Type="http://schemas.openxmlformats.org/officeDocument/2006/relationships/externalLinkPath" Target="file:///C:/Users/raul_/Desktop/Rangel2020/Oncol&#243;gicos%202020%20%20Calculo%20Unidades%20CCINSHAE.xlsm" TargetMode="External"/>
</Relationships>
</file>

<file path=xl/externalLinks/_rels/externalLink3.xml.rels><?xml version="1.0" encoding="UTF-8"?>
<Relationships xmlns="http://schemas.openxmlformats.org/package/2006/relationships"><Relationship Id="rId1" Type="http://schemas.openxmlformats.org/officeDocument/2006/relationships/externalLinkPath" Target="file:///C:/Users/javier.hernandez/Documents/OFELIA%20ARCHIVOS/OFELIA%20-%20CONTROL%20DE%20MEDICAMENTOS(UNOPS)%20(INSABI)%20-%20%202021/IFAI%20DE%20MEDICAMENTOS%20%20CINSHAE%20INSABI%20(26-ago-21)chi.xlsx" TargetMode="External"/>
</Relationships>
</file>

<file path=xl/externalLinks/_rels/externalLink4.xml.rels><?xml version="1.0" encoding="UTF-8"?>
<Relationships xmlns="http://schemas.openxmlformats.org/package/2006/relationships"><Relationship Id="rId1" Type="http://schemas.openxmlformats.org/officeDocument/2006/relationships/externalLinkPath" Target="file:///C:/Users/javier.hernandez/Documents/OFELIA%20ARCHIVOS%20-%202021/OFELIA%20-%20CONTROL%20DE%20MEDICAMENTOS(UNOPS)%20(INSABI)%20-%20%202021/INSABI%20-%20CONSOLIDADA%202021/BASE%20MEDICAMENTOS%20Y%20MAT.%20DE%20CURACION%2028-SEP-21.xlsx" TargetMode="External"/>
</Relationships>
</file>

<file path=xl/externalLinks/_rels/externalLink5.xml.rels><?xml version="1.0" encoding="UTF-8"?>
<Relationships xmlns="http://schemas.openxmlformats.org/package/2006/relationships"><Relationship Id="rId1" Type="http://schemas.openxmlformats.org/officeDocument/2006/relationships/externalLinkPath" Target="file:///C:/Users/jorge.chi/Desktop/CONTROL%20ORDENES/BASE%20MEDICAMENTOS%20Y%20MAT.%20DE%20CURACION%20TERCERA%20FASE%2023-SEP-21.xlsx" TargetMode="External"/>
</Relationships>
</file>

<file path=xl/externalLinks/_rels/externalLink6.xml.rels><?xml version="1.0" encoding="UTF-8"?>
<Relationships xmlns="http://schemas.openxmlformats.org/package/2006/relationships"><Relationship Id="rId1" Type="http://schemas.openxmlformats.org/officeDocument/2006/relationships/externalLinkPath" Target="file:///C:/Users/jorge.chi/Downloads/BASE%20MEDICAMENTOS%20Y%20MAT.%20DE%20CURACION%20Ok%20(29-OCT-2021).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Inventario PISA"/>
      <sheetName val="Resumen Inernacional"/>
      <sheetName val="Metotrexato"/>
      <sheetName val="Ciclofosfamida"/>
      <sheetName val="Vincristina"/>
      <sheetName val="Cisplatino"/>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rotocolos de Atención"/>
      <sheetName val="Concentrado"/>
      <sheetName val="Oncológicos2020"/>
      <sheetName val="Oncológicos"/>
      <sheetName val="Concentrado Usuarios"/>
      <sheetName val="Unidades"/>
      <sheetName val="Hoja3"/>
      <sheetName val="Hoja1"/>
      <sheetName val="Hoja5"/>
      <sheetName val="Hoja2"/>
      <sheetName val="Oncologicos GrupoExp"/>
      <sheetName val="Oncológicos (2)"/>
      <sheetName val="Oncologicos GrupoExp (2)"/>
      <sheetName val="Oncológicos (Observaciones)"/>
      <sheetName val="Medicametos sin clave"/>
      <sheetName val="Oncológicos 2020  Calculo Unida"/>
      <sheetName val="Oncológicos%202020%20%20Calculo"/>
      <sheetName val="Oncológicos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LISTADO DE MEDICAMENTOS"/>
      <sheetName val="CLAVES CANCELADAS"/>
      <sheetName val="CLAVES"/>
    </sheetNames>
    <sheetDataSet>
      <sheetData sheetId="0">
        <row r="3">
          <cell r="B3" t="str">
            <v>010.000.0103.00</v>
          </cell>
          <cell r="C3" t="str">
            <v>Ácido acetilsalicilico. Tableta soluble o efervescente cada tableta soluble o efervescente contiene: acido acetilsalicílico 300 mg. envase con 20 tabletas solubles o efervescentes.</v>
          </cell>
        </row>
        <row r="4">
          <cell r="B4" t="str">
            <v>010.000.0109.00</v>
          </cell>
          <cell r="C4" t="str">
            <v>Metamizol sodico. Solucion inyectable cada ampolleta contiene: metamizol sódico 1 g. envase con 3 ampolletas con 2 ml.</v>
          </cell>
        </row>
        <row r="5">
          <cell r="B5" t="str">
            <v>010.000.0204.00</v>
          </cell>
          <cell r="C5" t="str">
            <v>Atropina. Solucion inyectable cada ampolleta contiene: sulfato de atropina 1 mg. envase con 50 ampolletas con 1 ml.</v>
          </cell>
        </row>
        <row r="6">
          <cell r="B6" t="str">
            <v>010.000.0245.00</v>
          </cell>
          <cell r="C6" t="str">
            <v>Propofol. Emulsion inyectable cada frasco ámpula o jeringa contiene: propofol 500 mg. en solución con aceite de soya fosfátido de huevo o lecitina de huevo y glicerol. Envase con un frasco ámpula o jeringa de 50 ml.</v>
          </cell>
        </row>
        <row r="7">
          <cell r="B7" t="str">
            <v>010.000.0246.00</v>
          </cell>
          <cell r="C7" t="str">
            <v>Propofol. Emulsion inyectable cada ampolleta o frasco ámpula contiene: propofol 200 mg. en emulsión con edetato disódico (dihidratado). Envase con 5 ampolletas o frascos ámpula de 20 ml.</v>
          </cell>
        </row>
        <row r="8">
          <cell r="B8" t="str">
            <v>010.000.0247.01</v>
          </cell>
          <cell r="C8" t="str">
            <v>Dexmedetomidina solución inyectable. Cada frasco ámpula contiene: clorhidrato de dexmedetomidina 200 µg envase con 5 frasco ámpula</v>
          </cell>
        </row>
        <row r="9">
          <cell r="B9" t="str">
            <v>010.000.0252.00</v>
          </cell>
          <cell r="C9" t="str">
            <v>Suxametonio cloruro de. Solución Inyectable Cada ampolleta contiene: Cloruro de suxametonio 40 mg Envase con 5 ampolletas con 2 ml.</v>
          </cell>
        </row>
        <row r="10">
          <cell r="B10" t="str">
            <v>010.000.0254.00</v>
          </cell>
          <cell r="C10" t="str">
            <v>Vecuronio. Solución Inyectable Cada frasco ámpula con liofilizado contiene: Bromuro de vecuronio 4 mg Envase con 50 frascos ámpula y 50 ampolletas con 1 ml de diluyente (4 mg/ml)</v>
          </cell>
        </row>
        <row r="11">
          <cell r="B11" t="str">
            <v>010.000.0261.00</v>
          </cell>
          <cell r="C11" t="str">
            <v>Lidocaína. Solución Inyectable al 1%. Cada frasco ámpula contiene: Clorhidrato de lidocaína 500 mg Envase con 5 frascos ámpula de 50 ml.</v>
          </cell>
        </row>
        <row r="12">
          <cell r="B12" t="str">
            <v>010.000.0262.00</v>
          </cell>
          <cell r="C12" t="str">
            <v>Lidocaína. Solución Inyectable al 2%. Cada frasco ámpula contiene: Clorhidrato de lidocaína 1 g Envase con 5 frascos ámpula con 50 ml</v>
          </cell>
        </row>
        <row r="13">
          <cell r="B13" t="str">
            <v>010.000.0265.00</v>
          </cell>
          <cell r="C13" t="str">
            <v>Lidocaína epinefrina. Solución Inyectable al 2% Cada frasco ámpula contiene: Clorhidrato de lidocaína 1 g Epinefrina (1:200000) 0.25 mg Envase con 5 frascos ámpula con 50 ml.</v>
          </cell>
        </row>
        <row r="14">
          <cell r="B14" t="str">
            <v>010.000.0271.00</v>
          </cell>
          <cell r="C14" t="str">
            <v>Bupivacaína. Solución Inyectable Cada ml contiene: Clorhidrato de bupivacaína 5 mg Envase con 30 ml.</v>
          </cell>
        </row>
        <row r="15">
          <cell r="B15" t="str">
            <v>010.000.0426.00</v>
          </cell>
          <cell r="C15" t="str">
            <v>Aminofilina. Solución Inyectable. Cada ampolleta contiene: Aminofilina 250 mg. Envase con 5 ampolletas de 10 ml.</v>
          </cell>
        </row>
        <row r="16">
          <cell r="B16" t="str">
            <v>010.000.0472.00</v>
          </cell>
          <cell r="C16" t="str">
            <v>Prednisona. Tableta Cada Tableta contiene: Prednisona 5 mg Envase con 20 Tabletas.</v>
          </cell>
        </row>
        <row r="17">
          <cell r="B17" t="str">
            <v>010.000.0474.00</v>
          </cell>
          <cell r="C17" t="str">
            <v>Hidrocortisona. Solución Inyectable Cada frasco ámpula contiene: Succinato sódico de hidrocortisona equivalente a 100 mg de hidrocortisona. Envase con 50 frascos ámpula y 50 ampolletas con 2 ml de diluyente.</v>
          </cell>
        </row>
        <row r="18">
          <cell r="B18" t="str">
            <v>010.000.0502.00</v>
          </cell>
          <cell r="C18" t="str">
            <v>Digoxina. Tableta. Cada tableta contiene: Digoxina 0.25 mg Envase con 20 Tabletas</v>
          </cell>
        </row>
        <row r="19">
          <cell r="B19" t="str">
            <v>010.000.0504.00</v>
          </cell>
          <cell r="C19" t="str">
            <v>Digoxina. Solución Inyectable. Cada ampolleta contiene: Digoxina 0.5 mg Envase con 6 ampolletas de 2 ml.</v>
          </cell>
        </row>
        <row r="20">
          <cell r="B20" t="str">
            <v>010.000.0530.00</v>
          </cell>
          <cell r="C20" t="str">
            <v>Propranolol. Tableta Cada Tableta contiene: Clorhidrato de propranolol 40 mg Envase con 30 Tabletas</v>
          </cell>
        </row>
        <row r="21">
          <cell r="B21" t="str">
            <v>010.000.0537.00</v>
          </cell>
          <cell r="C21" t="str">
            <v>Propafenona. Tableta Cada Tableta contiene: Clorhidrato de Propafenona 150 mg Envase con 20 Tabletas.</v>
          </cell>
        </row>
        <row r="22">
          <cell r="B22" t="str">
            <v>010.000.0573.00</v>
          </cell>
          <cell r="C22" t="str">
            <v>Prazosina. Cápsula o Comprimido Cada Cápsula o Comprimido contiene: Clorhidrato de prazosina equivalente a 1 mg de prazosina. Envase con 30 Cápsulas o Comprimidos.</v>
          </cell>
        </row>
        <row r="23">
          <cell r="B23" t="str">
            <v>010.000.0574.00</v>
          </cell>
          <cell r="C23" t="str">
            <v>Captopril. Tableta Cada Tableta contiene: Captopril 25 mg Envase con 30 Tabletas.</v>
          </cell>
        </row>
        <row r="24">
          <cell r="B24" t="str">
            <v>010.000.0593.00</v>
          </cell>
          <cell r="C24" t="str">
            <v>Isosorbida. Tableta Cada Tableta contiene: Dinitrato de isosorbida 10 mg Envase con 20 Tabletas.</v>
          </cell>
        </row>
        <row r="25">
          <cell r="B25" t="str">
            <v>010.000.0599.00</v>
          </cell>
          <cell r="C25" t="str">
            <v>Nifedipino. Comprimido de Liberación Prolongada Cada Comprimido contiene: Nifedipino 30 mg Envase con 30 Comprimidos.</v>
          </cell>
        </row>
        <row r="26">
          <cell r="B26" t="str">
            <v>010.000.0611.00</v>
          </cell>
          <cell r="C26" t="str">
            <v>Epinefrina. Solución Inyectable Cada ampolleta contiene: Epinefrina 1 mg (1:1 000) Envase con 50 ampolletas con 1 ml.</v>
          </cell>
        </row>
        <row r="27">
          <cell r="B27" t="str">
            <v>010.000.0615.00</v>
          </cell>
          <cell r="C27" t="str">
            <v>Dobutamina. Solución Inyectable. Cada frasco ámpula o ampolleta contiene: Clorhidrato de dobutamina equivalente a 250 mg de dobutamina. Envase con 5 ampolletas con 5 ml cada una.</v>
          </cell>
        </row>
        <row r="28">
          <cell r="B28" t="str">
            <v>010.000.0621.00</v>
          </cell>
          <cell r="C28" t="str">
            <v>Heparina. Solución Inyectable Cada frasco ámpula contiene: Heparina sódica equivalente a 10 000 UI de heparina. Envase con 50 frascos ámpula con 10 ml (1000 UI/ml)</v>
          </cell>
        </row>
        <row r="29">
          <cell r="B29" t="str">
            <v>010.000.0622.00</v>
          </cell>
          <cell r="C29" t="str">
            <v>Heparina. Solución Inyectable Cada frasco ámpula contiene: Heparina sódica equivalente a 25 000 UI de heparina. Envase con 50 frascos ámpula con 5 ml (5 000 UI/ml).</v>
          </cell>
        </row>
        <row r="30">
          <cell r="B30" t="str">
            <v>010.000.0623.00</v>
          </cell>
          <cell r="C30" t="str">
            <v>Warfarina. Tableta Cada Tableta contiene: Warfarina sódica 5 mg Envase con 25 Tabletas.</v>
          </cell>
        </row>
        <row r="31">
          <cell r="B31" t="str">
            <v>010.000.0624.01</v>
          </cell>
          <cell r="C31" t="str">
            <v>Acenocumarol. Tableta Cada Tableta contiene: Acenocumarol 4 mg. Envase con 30 tabletas.</v>
          </cell>
        </row>
        <row r="32">
          <cell r="B32" t="str">
            <v>010.000.0625.00</v>
          </cell>
          <cell r="C32" t="str">
            <v>Protamina. Solución Inyectable Cada ampolleta de 5 mililitros contiene: Sulfato de protamina 71.5 mg Envase con ampolleta con 5 ml.</v>
          </cell>
        </row>
        <row r="33">
          <cell r="B33" t="str">
            <v>010.000.0626.01</v>
          </cell>
          <cell r="C33" t="str">
            <v>Fitomenadiona. Solución o Emulsión Inyectable Cada ampolleta contiene: Fitomenadiona 10 mg Envase con 5 ampolletas de 1 ml.</v>
          </cell>
        </row>
        <row r="34">
          <cell r="B34" t="str">
            <v>010.000.0641.00</v>
          </cell>
          <cell r="C34" t="str">
            <v>Dextrán. Solución Inyectable al 10%. Cada 100 mililitros contienen: dextrán (40 000): 10 g Glucosa 5 g Envase con 500 ml.</v>
          </cell>
        </row>
        <row r="35">
          <cell r="B35" t="str">
            <v>010.000.0655.00</v>
          </cell>
          <cell r="C35" t="str">
            <v>Bezafibrato. Tableta Cada Tableta contiene: Bezafibrato 200 mg Envase con 30 Tabletas.</v>
          </cell>
        </row>
        <row r="36">
          <cell r="B36" t="str">
            <v>010.000.1006.00</v>
          </cell>
          <cell r="C36" t="str">
            <v>Calcio. Comprimido Efervescente Cada comprimido contiene: Lactato gluconato de calcio 2.94 g. Carbonato de calcio 300 mg. equivalente a 500 mg de calcio ionizable. Envase con 12 comprimidos.</v>
          </cell>
        </row>
        <row r="37">
          <cell r="B37" t="str">
            <v>010.000.1007.00</v>
          </cell>
          <cell r="C37" t="str">
            <v>Levotiroxina. Tableta Cada tableta contiene: Levotiroxina sódica equivalente a 100 µg de levotiroxina sódica anhidra. Envase con 100 tabletas.</v>
          </cell>
        </row>
        <row r="38">
          <cell r="B38" t="str">
            <v>010.000.1022.00</v>
          </cell>
          <cell r="C38" t="str">
            <v>Tiamazol. Tableta Cada tableta contiene: Tiamazol 5 mg. Envase con 20 tabletas.</v>
          </cell>
        </row>
        <row r="39">
          <cell r="B39" t="str">
            <v>010.000.1051.01</v>
          </cell>
          <cell r="C39" t="str">
            <v>Insulina humana. Solución Inyectable Acción Rápida Regular Cada ml contiene: Insulina humana (origen ADN recombinante) 100 UI ó Insulina zinc isófana humana (origen ADN recombinante) 100 UI Envase con un frasco ámpula con 10 ml.</v>
          </cell>
        </row>
        <row r="40">
          <cell r="B40" t="str">
            <v>010.000.1095.00</v>
          </cell>
          <cell r="C40" t="str">
            <v>Calcitriol. Cápsula de Gelatina blanda Cada cápsula contiene: Calcitriol 0.25 µg. Envase con 50 cápsulas.</v>
          </cell>
        </row>
        <row r="41">
          <cell r="B41" t="str">
            <v>010.000.1242.00</v>
          </cell>
          <cell r="C41" t="str">
            <v>Metoclopramida. Tableta Cada Tableta contiene: Clorhidrato de metoclopramida 10 mg Envase con 20 Tabletas.</v>
          </cell>
        </row>
        <row r="42">
          <cell r="B42" t="str">
            <v>010.000.1272.00</v>
          </cell>
          <cell r="C42" t="str">
            <v>Senósidos a-b. Tableta Cada Tableta contiene: Concentrados de Sen desecados 187 mg (normalizado a 8.6 mg de senósidos A-B). Envase con 20 Tabletas.</v>
          </cell>
        </row>
        <row r="43">
          <cell r="B43" t="str">
            <v>010.000.1277.00</v>
          </cell>
          <cell r="C43" t="str">
            <v>Fosfato y citrato de sodio. Solución. Cada 100 ml contienen: Fosfato monosódico 12 g Citrato de sodio 10 g Envase con 133 ml y cánula rectal.</v>
          </cell>
        </row>
        <row r="44">
          <cell r="B44" t="str">
            <v>010.000.1701.00</v>
          </cell>
          <cell r="C44" t="str">
            <v>Fumarato ferroso. Tableta. Cada tableta contiene: Fumarato ferroso 200 mg equivalente a 65.74 mg de hierro elemental. Envase con 50 Tabletas.</v>
          </cell>
        </row>
        <row r="45">
          <cell r="B45" t="str">
            <v>010.000.1703.00</v>
          </cell>
          <cell r="C45" t="str">
            <v>Sulfato ferroso. Tableta Cada Tableta contiene: Sulfato ferroso desecado aproximadamente 200 mg equivalente a 60.27 mg de hierro elemental. Envase con 30 Tabletas.</v>
          </cell>
        </row>
        <row r="46">
          <cell r="B46" t="str">
            <v>010.000.1705.00</v>
          </cell>
          <cell r="C46" t="str">
            <v>Hierro dextrán. Solución Inyectable Cada ampolleta contiene: Hierro en forma de hierro dextrán 100 mg Envase con 3 ampolletas de 2 ml.</v>
          </cell>
        </row>
        <row r="47">
          <cell r="B47" t="str">
            <v>010.000.1708.00</v>
          </cell>
          <cell r="C47" t="str">
            <v>Hidroxocobalamina. Solución Inyectable. Cada ampolleta o frasco ámpula con solución o liofilizado contiene: Hidroxocobalamina 100 µg. Envase con 3 ampolletas de 2 ml o frasco ámpula y diluyente.</v>
          </cell>
        </row>
        <row r="48">
          <cell r="B48" t="str">
            <v>010.000.1732.01</v>
          </cell>
          <cell r="C48" t="str">
            <v>Fitomenadiona. Solución o Emulsión Inyectable Cada ampolleta contiene: Fitomenadiona 2 mg Envase con 5 ampolletas de 0.2 ml.</v>
          </cell>
        </row>
        <row r="49">
          <cell r="B49" t="str">
            <v>010.000.1759.00</v>
          </cell>
          <cell r="C49" t="str">
            <v>Metotrexato. Tableta Cada Tableta contiene: Metotrexato sódico equivalente a 2.5 mg de metotrexato Envase con 50 Tabletas.</v>
          </cell>
        </row>
        <row r="50">
          <cell r="B50" t="str">
            <v>010.000.1903.00</v>
          </cell>
          <cell r="C50" t="str">
            <v>Trimetoprima-sulfametoxazol. Comprimido o Tableta Cada Comprimido o Tableta contiene: Trimetoprima 80 mg Sulfametoxazol 400 mg Envase con 20 Comprimidos o Tabletas.</v>
          </cell>
        </row>
        <row r="51">
          <cell r="B51" t="str">
            <v>010.000.1911.00</v>
          </cell>
          <cell r="C51" t="str">
            <v>Nitrofurantoína. Cápsula Cada Cápsula contiene: Nitrofurantoína 100 mg Envase con 40 Cápsulas.</v>
          </cell>
        </row>
        <row r="52">
          <cell r="B52" t="str">
            <v>010.000.1931.00</v>
          </cell>
          <cell r="C52" t="str">
            <v>Ampicilina. Solución Inyectable Cada frasco ámpula con polvo contiene: Ampicilina sódica equivalente a 500 mg de ampicilina. Envase con un frasco ámpula y 2 ml de diluyente.</v>
          </cell>
        </row>
        <row r="53">
          <cell r="B53" t="str">
            <v>010.000.1935.00</v>
          </cell>
          <cell r="C53" t="str">
            <v>Cefotaxima. Solución Inyectable. Cada frasco ámpula con polvo contiene: Cefotaxima sódica equivalente a 1 g de cefotaxima. Envase con un frasco ámpula y 4 ml de diluyente.</v>
          </cell>
        </row>
        <row r="54">
          <cell r="B54" t="str">
            <v>010.000.1937.00</v>
          </cell>
          <cell r="C54" t="str">
            <v>Ceftriaxona. Solución Inyectable. Cada frasco ámpula con polvo contiene: Ceftriaxona sódica equivalente a 1 g de ceftriaxona. Envase con un frasco ámpula y 10 ml de diluyente.</v>
          </cell>
        </row>
        <row r="55">
          <cell r="B55" t="str">
            <v>010.000.1939.00</v>
          </cell>
          <cell r="C55" t="str">
            <v>Cefalexina. Tableta o Cápsula. Cada tableta o cápsula contiene: Cefalexina monohidratada equivalente a 500 mg de cefalexina. Envase con 20 Tabletas o Cápsulas.</v>
          </cell>
        </row>
        <row r="56">
          <cell r="B56" t="str">
            <v>010.000.1954.00</v>
          </cell>
          <cell r="C56" t="str">
            <v>Gentamicina. Solución Inyectable. Cada ampolleta contiene: Sulfato de gentamicina equivalente a 80 mg de gentamicina. Envase con ampolleta con 2 ml.</v>
          </cell>
        </row>
        <row r="57">
          <cell r="B57" t="str">
            <v>010.000.2018.00</v>
          </cell>
          <cell r="C57" t="str">
            <v>Itraconazol. Cápsula Cada Cápsula contiene: Itraconazol 100 mg Envase con 15 Cápsulas.</v>
          </cell>
        </row>
        <row r="58">
          <cell r="B58" t="str">
            <v>010.000.2128.01</v>
          </cell>
          <cell r="C58" t="str">
            <v>Amoxicilina. Cápsula Cada Cápsula contiene: Amoxicilina trihidratada equivalente a 500 mg de amoxicilina. Envase con 15 Cápsulas.</v>
          </cell>
        </row>
        <row r="59">
          <cell r="B59" t="str">
            <v>010.000.2133.00</v>
          </cell>
          <cell r="C59" t="str">
            <v>Clindamicina. Cápsula Cada Cápsula contiene: Clorhidrato de clindamicina equivalente a 300 mg de clindamicina. Envase con 16 Cápsulas.</v>
          </cell>
        </row>
        <row r="60">
          <cell r="B60" t="str">
            <v>010.000.2144.00</v>
          </cell>
          <cell r="C60" t="str">
            <v>Loratadina. Tableta o gragea. Cada tableta o gragea contienen: Loratadina 10 mg. Envase con 20 tabletas o grageas.</v>
          </cell>
        </row>
        <row r="61">
          <cell r="B61" t="str">
            <v>010.000.2145.00</v>
          </cell>
          <cell r="C61" t="str">
            <v>Loratadina. Jarabe Cada 100 ml contienen: Loratadina 100 mg Envase con 60 ml y dosificador.</v>
          </cell>
        </row>
        <row r="62">
          <cell r="B62" t="str">
            <v>010.000.2154.01</v>
          </cell>
          <cell r="C62" t="str">
            <v>Enoxaparina. Solución Inyectable Cada jeringa contiene: Enoxaparina sódica 40 mg Envase con 2 Jeringas. con dispositivo de seguridad de 0.4 ml.</v>
          </cell>
        </row>
        <row r="63">
          <cell r="B63" t="str">
            <v>010.000.2174.00</v>
          </cell>
          <cell r="C63" t="str">
            <v>Ciprofloxacino. Solución Oftálmica Cada 1 ml contiene: Clorhidrato de ciprofloxacino monohidratado equivalente a 3.0 mg de ciprofloxacino. Envase con gotero integral con 5 ml.</v>
          </cell>
        </row>
        <row r="64">
          <cell r="B64" t="str">
            <v>010.000.2176.00</v>
          </cell>
          <cell r="C64" t="str">
            <v>Dexametasona. Solución oftálmica. Cada 100 ml contienen: Fosfato de dexametasona 0.1 g Envase con frasco gotero con 5 ml.</v>
          </cell>
        </row>
        <row r="65">
          <cell r="B65" t="str">
            <v>010.000.2179.00</v>
          </cell>
          <cell r="C65" t="str">
            <v>Fluorometalona. Solución Oftálmica Cada 100 ml contienen: Fluorometalona 100 mg Envase con gotero integral con 5 ml.</v>
          </cell>
        </row>
        <row r="66">
          <cell r="B66" t="str">
            <v>010.000.2230.01</v>
          </cell>
          <cell r="C66" t="str">
            <v>Amoxicilina acido clavulánico. Tableta Cada Tableta contiene: amoxicilina trihidratada equivalente a 500 mg de amoxilina. Clavulanato de potasio equivalente a 125 mg de ácido clavulánico. Envase con 16 Tabletas.</v>
          </cell>
        </row>
        <row r="67">
          <cell r="B67" t="str">
            <v>010.000.2242.00</v>
          </cell>
          <cell r="C67" t="str">
            <v>Carbón activado. Polvo. Cada envase contiene: Carbón activado 1 kg Envase con un kg. (para uso en seres humanos).</v>
          </cell>
        </row>
        <row r="68">
          <cell r="B68" t="str">
            <v>010.000.2307.00</v>
          </cell>
          <cell r="C68" t="str">
            <v>Furosemida. Tableta. Cada tableta contiene: Furosemida 40 mg Envase con 20 Tabletas.</v>
          </cell>
        </row>
        <row r="69">
          <cell r="B69" t="str">
            <v>010.000.2308.00</v>
          </cell>
          <cell r="C69" t="str">
            <v>Furosemida. Solución Inyectable. Cada ampolleta contiene: Furosemida 20 mg Envase con 5 ampolletas de 2 ml.</v>
          </cell>
        </row>
        <row r="70">
          <cell r="B70" t="str">
            <v>010.000.2462.00</v>
          </cell>
          <cell r="C70" t="str">
            <v>Ambroxol. Comprimido Cada Comprimido contiene: Clorhidrato de ambroxol 30 mg Envase con 20 Comprimidos.</v>
          </cell>
        </row>
        <row r="71">
          <cell r="B71" t="str">
            <v>010.000.2540.00</v>
          </cell>
          <cell r="C71" t="str">
            <v>Telmisartán. Tableta Cada Tableta contiene: Telmisartán 40 mg Envase con 30 Tabletas.</v>
          </cell>
        </row>
        <row r="72">
          <cell r="B72" t="str">
            <v>010.000.2545.00</v>
          </cell>
          <cell r="C72" t="str">
            <v>Carvedilol. Tableta. Cada tableta contiene: Carvedilol 6.250 mg Envase con 14 Tabletas.</v>
          </cell>
        </row>
        <row r="73">
          <cell r="B73" t="str">
            <v>010.000.2622.00</v>
          </cell>
          <cell r="C73" t="str">
            <v>Valproato de magnesio. Tableta con cubierta o capa entérica o tableta de liberación retardada. Cada tableta contiene: Valproato de magnesio 200 mg equivalente a 185.6 mg de ácido valproico ó Valproato de magnesio 200 mg Envase con 40 tabletas.</v>
          </cell>
        </row>
        <row r="74">
          <cell r="B74" t="str">
            <v>010.000.2623.00</v>
          </cell>
          <cell r="C74" t="str">
            <v>Valproato de magnesio. Solución Cada ml contiene: Valproato de magnesio equivalente a 186 mg de ácido valproico. Envase con 40 ml.</v>
          </cell>
        </row>
        <row r="75">
          <cell r="B75" t="str">
            <v>010.000.2814.00</v>
          </cell>
          <cell r="C75" t="str">
            <v>Hipromelosa. Solución Oftálmica al 0.5% Cada ml contiene: Hipromelosa 5 mg Envase con gotero integral con 15 ml.</v>
          </cell>
        </row>
        <row r="76">
          <cell r="B76" t="str">
            <v>010.000.2821.00</v>
          </cell>
          <cell r="C76" t="str">
            <v>Cloranfenicol. Solución oftálmica. Cada ml contiene: Cloranfenicol levógiro 5 mg Envase con gotero integral con 15 ml.</v>
          </cell>
        </row>
        <row r="77">
          <cell r="B77" t="str">
            <v>010.000.2822.00</v>
          </cell>
          <cell r="C77" t="str">
            <v>Cloranfenicol. Ungüento oftálmico. Cada g contiene: Cloranfenicol levógiro 5 mg Envase con 5 g.</v>
          </cell>
        </row>
        <row r="78">
          <cell r="B78" t="str">
            <v>010.000.2823.00</v>
          </cell>
          <cell r="C78" t="str">
            <v>Neomicina polimixina b y gramicidina. Solución Oftálmica Cada ml contiene: Sulfato de Neomicina equivalente a 1.75 mg de Neomicina. Sulfato de Polimixina B equivalente a 5 000 U de Polimixina B. Gramicidina 25 µg Envase con gotero integral con 15 ml.</v>
          </cell>
        </row>
        <row r="79">
          <cell r="B79" t="str">
            <v>010.000.2824.00</v>
          </cell>
          <cell r="C79" t="str">
            <v>Neomicina polimixina b y bacitracina. Ungüento Oftálmico Cada gramo contiene: Sulfato de neomicina equivalente a 3.5 mg de neomicina. Sulfato de polimixina B equivalente a 5 000 U de polimixina B Bacitracina 400 U Envase con 3.5 g.</v>
          </cell>
        </row>
        <row r="80">
          <cell r="B80" t="str">
            <v>010.000.2830.00</v>
          </cell>
          <cell r="C80" t="str">
            <v>Aciclovir. Ungüento Oftálmico Cada 100 gramos contienen Aciclovir 3 g Envase con 4.5 g.</v>
          </cell>
        </row>
        <row r="81">
          <cell r="B81" t="str">
            <v>010.000.2841.00</v>
          </cell>
          <cell r="C81" t="str">
            <v>Prednisolona. Solución Oftálmica Cada ml contiene: Fosfato sódico de prednisolona equivalente a 5 mg de fosfato de prednisolona Envase con gotero integral con 5 ml.</v>
          </cell>
        </row>
        <row r="82">
          <cell r="B82" t="str">
            <v>010.000.2851.00</v>
          </cell>
          <cell r="C82" t="str">
            <v>Pilocarpina. Solución Oftálmica al 2% Cada ml contiene: Clorhidrato de pilocarpina 20 mg Envase con gotero integral con 15 ml.</v>
          </cell>
        </row>
        <row r="83">
          <cell r="B83" t="str">
            <v>010.000.2852.00</v>
          </cell>
          <cell r="C83" t="str">
            <v>Pilocarpina. Solución Oftálmica al 4% Cada ml contiene: Clorhidrato de pilocarpina 40 mg Envase con gotero integral con 15 ml.</v>
          </cell>
        </row>
        <row r="84">
          <cell r="B84" t="str">
            <v>010.000.2858.00</v>
          </cell>
          <cell r="C84" t="str">
            <v>Timolol. Solución Oftálmica Cada ml contiene: Maleato de timolol equivalente a 5 mg de timolol. Envase con gotero integral con 5 ml.</v>
          </cell>
        </row>
        <row r="85">
          <cell r="B85" t="str">
            <v>010.000.2871.00</v>
          </cell>
          <cell r="C85" t="str">
            <v>Fenilefrina. Solución Oftálmica Cada ml contiene: Clorhidrato de fenilefrina 100 mg Envase con gotero integral con 15 ml.</v>
          </cell>
        </row>
        <row r="86">
          <cell r="B86" t="str">
            <v>010.000.2872.00</v>
          </cell>
          <cell r="C86" t="str">
            <v>Atropina. Solución Oftálmica Cada ml contiene: Sulfato de Atropina 10 mg Envase con gotero integral con 15 ml.</v>
          </cell>
        </row>
        <row r="87">
          <cell r="B87" t="str">
            <v>010.000.2893.00</v>
          </cell>
          <cell r="C87" t="str">
            <v>Hipromelosa. Solución Oftálmica al 2% Cada ml contiene: Hipromelosa 20 mg Envase con gotero integral con 15 ml.</v>
          </cell>
        </row>
        <row r="88">
          <cell r="B88" t="str">
            <v>010.000.2899.00</v>
          </cell>
          <cell r="C88" t="str">
            <v>Cloruro de sodio. Pomada o Solución Oftálmica Cada gramo o ml contiene: Cloruro de sodio 50 mg Envase con 7 g o con gotero integral con 10 ml.</v>
          </cell>
        </row>
        <row r="89">
          <cell r="B89" t="str">
            <v>010.000.3047.00</v>
          </cell>
          <cell r="C89" t="str">
            <v>Tamoxifeno. Tableta Cada Tableta contiene: Citrato de tamoxifeno equivalente a 20 mg de tamoxifeno Envase con 14 Tabletas.</v>
          </cell>
        </row>
        <row r="90">
          <cell r="B90" t="str">
            <v>010.000.3417.00</v>
          </cell>
          <cell r="C90" t="str">
            <v>Diclofenaco. Cápsula o gragea de liberación prolongada. Cada gragea contiene: Diclofenaco sódico 100 mg Envase con 20 Cápsulas o Grageas.</v>
          </cell>
        </row>
        <row r="91">
          <cell r="B91" t="str">
            <v>010.000.3422.00</v>
          </cell>
          <cell r="C91" t="str">
            <v>Ketorolaco solucion inyectable cada frasco ámpula o ampolleta contiene: ketorolaco-trometamina 30 mg envase con 3 frascos ámpula o 3 ampolletas de 1 ml.</v>
          </cell>
        </row>
        <row r="92">
          <cell r="B92" t="str">
            <v>010.000.3601.00</v>
          </cell>
          <cell r="C92" t="str">
            <v>Glucosa. Solución Inyectable al 5 % Cada 100 ml contiene: Glucosa anhidra o glucosa 5 g ó Glucosa monohidratada equivalente a 5.0 g de glucosa Envase con 250 ml. Contiene: Glucosa 12.5 g</v>
          </cell>
        </row>
        <row r="93">
          <cell r="B93" t="str">
            <v>010.000.3603.00</v>
          </cell>
          <cell r="C93" t="str">
            <v>Glucosa. Solución Inyectable al 5% Cada 100 ml contienen: Glucosa anhidra o glucosa 5 g ó Glucosa monohidratada equivalente a 5.0 g de glucosa Envase con 1 000 ml. Contiene: Glucosa 50.0 g</v>
          </cell>
        </row>
        <row r="94">
          <cell r="B94" t="str">
            <v>010.000.3604.00</v>
          </cell>
          <cell r="C94" t="str">
            <v>Glucosa. Solución Inyectable al 10% Cada 100 ml contienen: Glucosa anhidra o glucosa 10 g ó Glucosa monohidratada equivalente a 10.0 g de glucosa Envase con 500 ml. Contiene: Glucosa 50.0 g</v>
          </cell>
        </row>
        <row r="95">
          <cell r="B95" t="str">
            <v>010.000.3605.00</v>
          </cell>
          <cell r="C95" t="str">
            <v>Glucosa. Solución Inyectable al 10% Cada 100 ml contienen: Glucosa anhidra o glucosa 10 g ó Glucosa monohidratada equivalente a 10.0 g de glucosa Envase con 1 000 ml. Contiene: Glucosa 100.0 g</v>
          </cell>
        </row>
        <row r="96">
          <cell r="B96" t="str">
            <v>010.000.3608.00</v>
          </cell>
          <cell r="C96" t="str">
            <v>Cloruro de sodio. Solución Inyectable al 0.9%. Cada 100 ml contienen: Cloruro de sodio 0.9 g Agua Inyectable 100 ml Envase con 250 ml. Contiene: Sodio 38.5 mEq. Cloruro 38.5 mEq.</v>
          </cell>
        </row>
        <row r="97">
          <cell r="B97" t="str">
            <v>010.000.3609.00</v>
          </cell>
          <cell r="C97" t="str">
            <v>Cloruro de sodio. Solución Inyectable al 0.9%. Cada 100 ml contienen: Cloruro de sodio 0.9 g Agua Inyectable 100 ml Envase con 500 ml. Contiene: Sodio 77 mEq. Cloruro 77 mEq.</v>
          </cell>
        </row>
        <row r="98">
          <cell r="B98" t="str">
            <v>010.000.3610.00</v>
          </cell>
          <cell r="C98" t="str">
            <v>Cloruro de sodio. Solución Inyectable al 0.9%. Cada 100 ml contienen: Cloruro de sodio 0.9 g Agua Inyectable 100 ml Envase con 1 000 ml. Contiene: Sodio 154 mEq. Cloruro 154 mEq.</v>
          </cell>
        </row>
        <row r="99">
          <cell r="B99" t="str">
            <v>010.000.3612.00</v>
          </cell>
          <cell r="C99" t="str">
            <v>Cloruro de sodio y glucosa. Solución Inyectable Cada 100 ml contienen: Cloruro de sodio 0.9 g Glucosa anhidra o glucosa 5.0 g ó Glucosa monohidratada equivalente a 5.0 g de glucosa Envase con 500 ml. Contiene: Sodio 77 mEq Cloruro 77 mEq Glucosa 25 g</v>
          </cell>
        </row>
        <row r="100">
          <cell r="B100" t="str">
            <v>010.000.3613.00</v>
          </cell>
          <cell r="C100" t="str">
            <v>Cloruro de sodio y glucosa. Solución Inyectable Cada 100 ml contienen: Cloruro de sodio 0.9 g Glucosa anhidra o glucosa 5.0 g ó Glucosa monohidratada equivalente a 5.0 g de glucosa. Envase con 1 000 ml. Contiene: Sodio 154.0 mEq Cloruro 154.0 mEq Glucosa 50.0 g</v>
          </cell>
        </row>
        <row r="101">
          <cell r="B101" t="str">
            <v>010.000.3616.00</v>
          </cell>
          <cell r="C101" t="str">
            <v>Solución hartmann. Solución Inyectable Cada 100 ml contienen: Cloruro de sodio 0.600 g Cloruro de potasio 0.030 g Cloruro de calcio dihidratado 0.020 g Lactato de sodio 0.310 g Envase con 1000 ml Miliequivalentes por litro: Sodio 130 Potasio 4 Calcio 2.72-3 Cloruro 109 Lactato 28</v>
          </cell>
        </row>
        <row r="102">
          <cell r="B102" t="str">
            <v>010.000.3618.00</v>
          </cell>
          <cell r="C102" t="str">
            <v>Bicarbonato de sodio. Solución Inyectable al 7.5% Cada frasco ámpula contiene: Bicarbonato de sodio 3.75 g Envase con frasco ámpula de 50 ml. El envase con 50 ml contiene: Bicarbonato de sodio 44.5 mEq</v>
          </cell>
        </row>
        <row r="103">
          <cell r="B103" t="str">
            <v>010.000.3619.00</v>
          </cell>
          <cell r="C103" t="str">
            <v>Bicarbonato de sodio. Solución Inyectable al 7.5% Cada ampolleta contiene: Bicarbonato de sodio 0.75 g Envase con 50 ampolletas de 10 ml. Cada ampolleta con 10 ml contiene: Bicarbonato de sodio 8.9 mEq</v>
          </cell>
        </row>
        <row r="104">
          <cell r="B104" t="str">
            <v>010.000.3620.00</v>
          </cell>
          <cell r="C104" t="str">
            <v>Gluconato de calcio. Solución Inyectable Cada ampolleta contiene: Gluconato de calcio 1 g equivalente a 0.093 g de calcio ionizable. Envase con 50 ampolletas de 10 ml</v>
          </cell>
        </row>
        <row r="105">
          <cell r="B105" t="str">
            <v>010.000.3627.00</v>
          </cell>
          <cell r="C105" t="str">
            <v>Cloruro de sodio. Solución Inyectable al 0.9%. Cada 100 ml contienen: Cloruro de sodio 0.9 g Agua Inyectable 100 ml Envase con 100 ml.</v>
          </cell>
        </row>
        <row r="106">
          <cell r="B106" t="str">
            <v>010.000.3629.00</v>
          </cell>
          <cell r="C106" t="str">
            <v>Magnesio sulfato de. Solución Inyectable Cada ampolleta contiene: Sulfato de magnesio 1g (Magnesio 8.1 mEq sulfato 8.1 mEq) Envase con 100 ampolletas de 10 ml con 1 g (100 mg/1 ml).</v>
          </cell>
        </row>
        <row r="107">
          <cell r="B107" t="str">
            <v>010.000.3663.01</v>
          </cell>
          <cell r="C107" t="str">
            <v>Almidón. Solución Inyectable al 10%. Cada 100 ml contienen: Poli (o-2 hidroxietil) almidón o pentalmidón o hidroxietil almidón (200/0.5) 10 g Envase con 500 ml.</v>
          </cell>
        </row>
        <row r="108">
          <cell r="B108" t="str">
            <v>010.000.3664.00</v>
          </cell>
          <cell r="C108" t="str">
            <v>Poligelina. Solución Inyectable Cada 100 ml contienen: Polimerizado de Gelatina succinilada degradada 4.0 g Envase con 500 ml</v>
          </cell>
        </row>
        <row r="109">
          <cell r="B109" t="str">
            <v>010.000.4028.00</v>
          </cell>
          <cell r="C109" t="str">
            <v>Clonixinato de lisina solución inyectable cada ampolleta contiene: clonixinato de lisina 100 mg envase con 5 ampolletas de 2 ml.</v>
          </cell>
        </row>
        <row r="110">
          <cell r="B110" t="str">
            <v>010.000.4059.00</v>
          </cell>
          <cell r="C110" t="str">
            <v>Rocuronio bromuro de. Solución Inyectable Cada ampolleta o frasco ámpula contiene: Bromuro de rocuronio 50 mg Envase con 12 ampolletas o frascos ámpula de 5 ml.</v>
          </cell>
        </row>
        <row r="111">
          <cell r="B111" t="str">
            <v>010.000.4110.00</v>
          </cell>
          <cell r="C111" t="str">
            <v>Amiodarona. Tableta. Cada tableta contiene: Clorhidrato de amiodarona 200 mg. Envase con 20 tabletas.</v>
          </cell>
        </row>
        <row r="112">
          <cell r="B112" t="str">
            <v>010.000.4120.00</v>
          </cell>
          <cell r="C112" t="str">
            <v>Isosorbida mononitrato de. Tableta Cada Tableta contiene: 5-mononitrato de isosorbida 20 mg Envase con 20 Tabletas.</v>
          </cell>
        </row>
        <row r="113">
          <cell r="B113" t="str">
            <v>010.000.4154.00</v>
          </cell>
          <cell r="C113" t="str">
            <v>Vasopresina. Solución Inyectable Cada ampolleta contiene: Vasopresina 20 UI Envase con una ampolleta.</v>
          </cell>
        </row>
        <row r="114">
          <cell r="B114" t="str">
            <v>010.000.4158.00</v>
          </cell>
          <cell r="C114" t="str">
            <v>Insulina glargina. Solución Inyectable Cada ml de Solución contiene: Insulina glargina 3.64 mg equivalente a 100.0 UI de insulina humana. Envase con un frasco ámpula con 10 ml.</v>
          </cell>
        </row>
        <row r="115">
          <cell r="B115" t="str">
            <v>010.000.4160.00</v>
          </cell>
          <cell r="C115" t="str">
            <v>Fludrocortisona. Comprimido Cada Comprimido contiene: Acetato de fludrocortisona 0.1 mg Envase con 100 Comprimidos.</v>
          </cell>
        </row>
        <row r="116">
          <cell r="B116" t="str">
            <v>010.000.4168.00</v>
          </cell>
          <cell r="C116" t="str">
            <v>Insulina glulisina. Solución Inyectable Cada mililitro contiene: Insulina glulisina equivalente a 100 UI de insulina humana Envase con frasco ámpula con 10 ml.</v>
          </cell>
        </row>
        <row r="117">
          <cell r="B117" t="str">
            <v>010.000.4176.00</v>
          </cell>
          <cell r="C117" t="str">
            <v>Neomicina. Cápsula o Tableta Cada Tableta o Cápsula contiene: Sulfato de neomicina equivalente a 250 mg de neomicina. Envase con 10 Cápsulas o Tabletas.</v>
          </cell>
        </row>
        <row r="118">
          <cell r="B118" t="str">
            <v>010.000.4184.00</v>
          </cell>
          <cell r="C118" t="str">
            <v>Loperamida. Comprimido tableta o gragea. Cada comprimido tableta o gragea contiene: Clorhidrato de loperamida 2 mg. Envase con 12 comprimidos tabletas o grageas.</v>
          </cell>
        </row>
        <row r="119">
          <cell r="B119" t="str">
            <v>010.000.4186.00</v>
          </cell>
          <cell r="C119" t="str">
            <v>Mesalazina. Gragea con capa entérica o tableta de liberación prolongada. Cada gragea con capa entérica o tableta de liberación prolongada contiene: Mesalazina 500 mg. Envase con 30 grageas con capa entérica o tabletas de liberación prolongada</v>
          </cell>
        </row>
        <row r="120">
          <cell r="B120" t="str">
            <v>010.000.4224.01</v>
          </cell>
          <cell r="C120" t="str">
            <v>Enoxaparina. Solución Inyectable Cada jeringa contiene Enoxaparina sódica 60 mg Envase con 2 Jeringas. con dispositivo de seguridad de 0.6 ml.</v>
          </cell>
        </row>
        <row r="121">
          <cell r="B121" t="str">
            <v>010.000.4241.00</v>
          </cell>
          <cell r="C121" t="str">
            <v>Dexametasona. Solución Inyectable. Cada frasco ámpula o ampolleta contiene: Fosfato sódico de dexametasona equivalente a 8 mg de fosfato de dexametasona. Envase con un frasco ámpula o ampolleta con 2 ml.</v>
          </cell>
        </row>
        <row r="122">
          <cell r="B122" t="str">
            <v>010.000.4251.00</v>
          </cell>
          <cell r="C122" t="str">
            <v>Vancomicina. Solución Inyectable Cada frasco ámpula con polvo contiene: Clorhidrato de vancomicina equivalente a 500 mg de vancomicina. Envase con un frasco ámpula.</v>
          </cell>
        </row>
        <row r="123">
          <cell r="B123" t="str">
            <v>010.000.4253.00</v>
          </cell>
          <cell r="C123" t="str">
            <v>Moxifloxacino. Solución Inyectable Cada 100 ml contienen: Clorhidrato de moxifloxacino equivalente a 160 mg de moxifloxacino. Envase con bolsa flexible o frasco ámpula con 250 ml (400 mg).</v>
          </cell>
        </row>
        <row r="124">
          <cell r="B124" t="str">
            <v>010.000.4255.00</v>
          </cell>
          <cell r="C124" t="str">
            <v>Ciprofloxacino. Cápsula o Tableta Cada Cápsula o Tableta contiene: Clorhidrato de ciprofloxacino monohidratado equivalente a 250 mg de ciprofloxacino. Envase con 8 Cápsulas o Tabletas.</v>
          </cell>
        </row>
        <row r="125">
          <cell r="B125" t="str">
            <v>010.000.4259.00</v>
          </cell>
          <cell r="C125" t="str">
            <v>Ciprofloxacino. Solución Inyectable Cada 100 ml contiene: Lactato o clorhidrato de ciprofloxacino equivalente a 200 mg de ciprofloxacino. Envase con 100 ml.</v>
          </cell>
        </row>
        <row r="126">
          <cell r="B126" t="str">
            <v>010.000.4299.00</v>
          </cell>
          <cell r="C126" t="str">
            <v>Levofloxacino. Tableta Cada Tableta contiene: Levofloxacino hemihidratado equivalente a 500 mg de levofloxacino. Envase con 7 Tabletas.</v>
          </cell>
        </row>
        <row r="127">
          <cell r="B127" t="str">
            <v>010.000.4301.00</v>
          </cell>
          <cell r="C127" t="str">
            <v>Ertapenem. Solución Inyectable Cada frasco ámpula con liofilizado contiene: Ertapenem sódico equivalente a 1 g de ertapenem Envase con un frasco ámpula con liofilizado.</v>
          </cell>
        </row>
        <row r="128">
          <cell r="B128" t="str">
            <v>010.000.4308.01</v>
          </cell>
          <cell r="C128" t="str">
            <v>Sildenafil. Tableta Cada Tableta contiene: Citrato de sildenafil equivalente a Sildenafil 50 mg Envase con 4 Tabletas.</v>
          </cell>
        </row>
        <row r="129">
          <cell r="B129" t="str">
            <v>010.000.4356.00</v>
          </cell>
          <cell r="C129" t="str">
            <v>Pregabalina. Cápsula Cada Cápsula contiene: Pregabalina 75 mg Envase con 14 Cápsulas</v>
          </cell>
        </row>
        <row r="130">
          <cell r="B130" t="str">
            <v>010.000.4359.00</v>
          </cell>
          <cell r="C130" t="str">
            <v>Gabapentina. Cápsula. Cada cápsula contiene: Gabapentina 300 mg Envase con 15 Cápsulas.</v>
          </cell>
        </row>
        <row r="131">
          <cell r="B131" t="str">
            <v>010.000.4362.00</v>
          </cell>
          <cell r="C131" t="str">
            <v>Toxina botulínica tipo a. Solución Inyectable Cada frasco ámpula con polvo contiene: Toxina botulínica tipo A 100 U Envase con un frasco ámpula.</v>
          </cell>
        </row>
        <row r="132">
          <cell r="B132" t="str">
            <v>010.000.4407.00</v>
          </cell>
          <cell r="C132" t="str">
            <v>Tetracaína. Solución Oftálmica Cada ml contiene: Clorhidrato de Tetracaína 5.0 mg Envase con gotero integral con 10 ml.</v>
          </cell>
        </row>
        <row r="133">
          <cell r="B133" t="str">
            <v>010.000.4480.01</v>
          </cell>
          <cell r="C133" t="str">
            <v>Escitalopram. Tableta Cada Tableta contiene: oxalato de escitalopram equivalente a 10 mg de escitalopram Envase con 28 Tabletas.</v>
          </cell>
        </row>
        <row r="134">
          <cell r="B134" t="str">
            <v>010.000.4483.00</v>
          </cell>
          <cell r="C134" t="str">
            <v>Fluoxetina. Cápsula o Tableta Cada Cápsula o Tableta contiene: Clorhidrato de fluoxetina equivalente a 20 mg de fluoxetina. Envase con 14 Cápsulas o Tabletas.</v>
          </cell>
        </row>
        <row r="135">
          <cell r="B135" t="str">
            <v>010.000.4483.01</v>
          </cell>
          <cell r="C135" t="str">
            <v>Fluoxetina. Cápsula o Tableta Cada Cápsula o Tableta contiene: Clorhidrato de fluoxetina equivalente a 20 mg de fluoxetina. Envase con 28 Cápsulas o Tabletas.</v>
          </cell>
        </row>
        <row r="136">
          <cell r="B136" t="str">
            <v>010.000.4510.00</v>
          </cell>
          <cell r="C136" t="str">
            <v>Etanercept. Solución Inyectable Cada frasco ámpula contiene: Etanercept 25 mg Envase con 4 frascos ámpula 4 Jeringas. con 1 ml de diluyente y 8 almohadillas</v>
          </cell>
        </row>
        <row r="137">
          <cell r="B137" t="str">
            <v>010.000.4592.00</v>
          </cell>
          <cell r="C137" t="str">
            <v>Piperacilina-tazobactam. Solución Inyectable Cada frasco ámpula con polvo contiene: Piperacilina sódica equivalente a 4 g de piperacilina. Tazobactam sódico equivalente a 500 mg de tazobactam. Envase con frasco ámpula.</v>
          </cell>
        </row>
        <row r="138">
          <cell r="B138" t="str">
            <v>010.000.5097.00</v>
          </cell>
          <cell r="C138" t="str">
            <v>Levosimendan. Solución Inyectable Cada ml contiene: Levosimendan 2.5 mg Envase con 1 frasco ámpula con 5 ml.</v>
          </cell>
        </row>
        <row r="139">
          <cell r="B139" t="str">
            <v>010.000.5106.00</v>
          </cell>
          <cell r="C139" t="str">
            <v>Atorvastatina. Tableta Cada Tableta contiene: Atorvastatina cálcica trihidratada equivalente a 20 mg de atorvastatina. Envase con 10 Tabletas.</v>
          </cell>
        </row>
        <row r="140">
          <cell r="B140" t="str">
            <v>010.000.5107.00</v>
          </cell>
          <cell r="C140" t="str">
            <v>Alteplasa. Solución Inyectable Cada frasco ámpula con liofilizado contiene: alteplasa (activador tisular del plasminógeno humano) 50 mg Envase con 2 frascos ámpula con liofilizado 2 frascos ámpula con disolvente y equipo esterilizado para su reconstitución.</v>
          </cell>
        </row>
        <row r="141">
          <cell r="B141" t="str">
            <v>010.000.5117.00</v>
          </cell>
          <cell r="C141" t="str">
            <v>Tenecteplasa. Solución Inyectable Cada frasco ámpula contiene: Tenecteplasa 50 mg (10000 U) Envase con frasco ámpula y jeringa prellenada con 10 ml de agua Inyectable.</v>
          </cell>
        </row>
        <row r="142">
          <cell r="B142" t="str">
            <v>010.000.5165.00</v>
          </cell>
          <cell r="C142" t="str">
            <v>Metformina. Tableta Cada Tableta contiene: Clorhidrato de metformina 850 mg Envase con 30 Tabletas.</v>
          </cell>
        </row>
        <row r="143">
          <cell r="B143" t="str">
            <v>010.000.5181.00</v>
          </cell>
          <cell r="C143" t="str">
            <v>Octreotida. Solución Inyectable Cada frasco ámpula contiene: octreotida 1 mg Envase con un frasco ámpula con 5 ml.</v>
          </cell>
        </row>
        <row r="144">
          <cell r="B144" t="str">
            <v>010.000.5187.00</v>
          </cell>
          <cell r="C144" t="str">
            <v>Omeprazol o pantoprazol. Solución Inyectable Cada frasco ámpula con liofilizado contiene: omeprazol sódico equivalente a 40 mg de omeprazol. o pantoprazol sódico equivalente a 40 mg de pantoprazol. Envase con un frasco ámpula con liofilizado y ampolleta con 10 ml de diluyente.</v>
          </cell>
        </row>
        <row r="145">
          <cell r="B145" t="str">
            <v>010.000.5240.00</v>
          </cell>
          <cell r="C145" t="str">
            <v>Inmunoglobulina g no modificada. Solución Inyectable Cada frasco ámpula con liofilizado o Solución contienen: Inmunoglobulina G no modificada 6 g Envase con un frasco ámpula con 120 ml.</v>
          </cell>
        </row>
        <row r="146">
          <cell r="B146" t="str">
            <v>010.000.5244.00</v>
          </cell>
          <cell r="C146" t="str">
            <v>Inmunoglobulina g no modificada. Solución Inyectable Cada frasco ámpula contiene: Inmunoglobulina G no modificada 5 g Envase con un frasco ámpula con 100 ml.</v>
          </cell>
        </row>
        <row r="147">
          <cell r="B147" t="str">
            <v>010.000.5255.00</v>
          </cell>
          <cell r="C147" t="str">
            <v>Trimetoprima y sulfametoxazol. Solución Inyectable Cada ampolleta contiene: Trimetoprima 160 mg Sulfametoxazol 800 mg Envase con 6 ampolletas con 3 ml.</v>
          </cell>
        </row>
        <row r="148">
          <cell r="B148" t="str">
            <v>010.000.5256.00</v>
          </cell>
          <cell r="C148" t="str">
            <v>Cefalotina. Solución Inyectable. Cada frasco ámpula con polvo contiene: Cefalotina sódica equivalente a 1 g de cefalotina. Envase con un frasco ámpula y 5 ml de diluyente.</v>
          </cell>
        </row>
        <row r="149">
          <cell r="B149" t="str">
            <v>010.000.5268.00</v>
          </cell>
          <cell r="C149" t="str">
            <v>Ganciclovir. Solución Inyectable. Cada frasco ámpula con liofilizado contiene: Ganciclovir sódico equivalente a 500 mg de ganciclovir. Envase con un frasco ámpula y una ampolleta con 10 ml de diluyente.</v>
          </cell>
        </row>
        <row r="150">
          <cell r="B150" t="str">
            <v>010.000.5292.00</v>
          </cell>
          <cell r="C150" t="str">
            <v>Meropenem. Solución Inyectable Cada frasco ámpula con polvo contiene: Meropenem trihidratado equivalente a 1 g de meropenem. Envase con 1 frasco ámpula.</v>
          </cell>
        </row>
        <row r="151">
          <cell r="B151" t="str">
            <v>010.000.5306.00</v>
          </cell>
          <cell r="C151" t="str">
            <v>Ácido micofenólico. Comprimido Cada Comprimido contiene: Micofenolato de mofetilo 500 mg Envase con 50 Comprimidos</v>
          </cell>
        </row>
        <row r="152">
          <cell r="B152" t="str">
            <v>010.000.5333.00</v>
          </cell>
          <cell r="C152" t="str">
            <v>Eritropoyetina. Solución Inyectable Cada frasco ámpula con liofilizado o Solución contiene: Eritropoyetina humana recombinante o Eritropoyetina alfa o Eritropoyetina beta 4000 UI Envase con 6 frascos ámpula con o sin diluyente</v>
          </cell>
        </row>
        <row r="153">
          <cell r="B153" t="str">
            <v>010.000.5339.01</v>
          </cell>
          <cell r="C153" t="str">
            <v>Eritropoyetina. Solución Inyectable Cada frasco ámpula con liofilizado o solución contiene: Eritropoyetina beta o Eritropoyetina alfa 50 000 UI. Envase con un frasco ámpula con 10 ml de solución.</v>
          </cell>
        </row>
        <row r="154">
          <cell r="B154" t="str">
            <v>010.000.5354.00</v>
          </cell>
          <cell r="C154" t="str">
            <v>Nimodipino. Solución Inyectable Cada frasco ámpula contiene: Nimodipino 10 mg Envase con 1 frasco ámpula con 50 ml con o sin equipo perfusor de polietileno.</v>
          </cell>
        </row>
        <row r="155">
          <cell r="B155" t="str">
            <v>010.000.5356.00</v>
          </cell>
          <cell r="C155" t="str">
            <v>Lamotrigina. Tableta Cada Tableta contiene: Lamotrigina 100 mg Envase con 28 Tabletas.</v>
          </cell>
        </row>
        <row r="156">
          <cell r="B156" t="str">
            <v>010.000.5432.00</v>
          </cell>
          <cell r="C156" t="str">
            <v>Filgrastim. Solución Inyectable Cada frasco ámpula o jeringa contiene: Filgrastim 300 µg Envase con 5 frascos ámpula o Jeringas.</v>
          </cell>
        </row>
        <row r="157">
          <cell r="B157" t="str">
            <v>010.000.5436.00</v>
          </cell>
          <cell r="C157" t="str">
            <v>Tretinoína. Cápsula Cada Cápsula contiene: Tretinoina 10 mg Envase con 100 Cápsulas.</v>
          </cell>
        </row>
        <row r="158">
          <cell r="B158" t="str">
            <v>010.000.5466.00</v>
          </cell>
          <cell r="C158" t="str">
            <v>Cultivo bcg. Suspensión Cada frasco con liofilizado contiene: Mycobacterium bovis (BCG) cepa danesa 1331 30 mg Envase con 4 frascos ámpula.</v>
          </cell>
        </row>
        <row r="159">
          <cell r="B159" t="str">
            <v>010.000.5471.00</v>
          </cell>
          <cell r="C159" t="str">
            <v>Valproato semisódico. Cápsula Cada Cápsula contiene: Valproato semisódico equivalente a 125 mg de ácido valpróico Envase con 60 Cápsulas.</v>
          </cell>
        </row>
        <row r="160">
          <cell r="B160" t="str">
            <v>010.000.5475.01</v>
          </cell>
          <cell r="C160" t="str">
            <v>Cetuximab. Solución Inyectable. Cada frasco ámpula contiene: Cetuximab 100 mg Envase con frasco ámpula con 20 ml (5 mg/ml).</v>
          </cell>
        </row>
        <row r="161">
          <cell r="B161" t="str">
            <v>010.000.5481.00</v>
          </cell>
          <cell r="C161" t="str">
            <v>Paroxetina. Tableta Cada Tableta contiene: Clorhidrato de paroxetina equivalente a 20 mg de paroxetina. Envase con 10 Tabletas.</v>
          </cell>
        </row>
        <row r="162">
          <cell r="B162" t="str">
            <v>010.000.5486.00</v>
          </cell>
          <cell r="C162" t="str">
            <v>Olanzapina. Tableta Cada Tableta contiene: olanzapina 10 mg Envase con 14 Tabletas.</v>
          </cell>
        </row>
        <row r="163">
          <cell r="B163" t="str">
            <v>010.000.5486.01</v>
          </cell>
          <cell r="C163" t="str">
            <v>Olanzapina. Tableta Cada Tableta contiene: olanzapina 10 mg Envase con 28 Tabletas.</v>
          </cell>
        </row>
        <row r="164">
          <cell r="B164" t="str">
            <v>010.000.5501.00</v>
          </cell>
          <cell r="C164" t="str">
            <v>Diclofenaco. Solución inyectable. Cada ampolleta contiene: Diclofenaco sódico 75 mg Envase con 2 ampolletas con 3 ml.</v>
          </cell>
        </row>
        <row r="165">
          <cell r="B165" t="str">
            <v>010.000.5666.00</v>
          </cell>
          <cell r="C165" t="str">
            <v>Toxina botulínica tipo a. Solución Inyectable Cada frasco ámpula con polvo contiene: Toxina onabotulínica A 100 UI* *Complejo purificado de neurotoxina (900 KD) 100 UI de toxina onabotulínica A contienen 4.8 ng de complejo purificado de neurotoxina. Envase con un frasco ámpula.</v>
          </cell>
        </row>
        <row r="166">
          <cell r="B166" t="str">
            <v>010.000.5691.00</v>
          </cell>
          <cell r="C166" t="str">
            <v>Desmopresina. Tableta.  Cada tableta contiene: Acetato de desmopresina equivalente a 120 µg de desmopresina. Envase con 30 tabletas.</v>
          </cell>
        </row>
        <row r="167">
          <cell r="B167" t="str">
            <v>010.000.5887.00</v>
          </cell>
          <cell r="C167" t="str">
            <v>Azacitidina suspensión inyectable cada frasco ámpula con liofilizado contiene: azacitidina 100 mg. Envase con un frasco ámpula con liofilizado.</v>
          </cell>
        </row>
        <row r="168">
          <cell r="B168" t="str">
            <v>010.000.6023.00</v>
          </cell>
          <cell r="C168" t="str">
            <v>Fosaprepitant. Solución Inyectable. Cada frasco ámpula con liofilizado contiene: Fosaprepitant de dimeglumina equivalente a 150 mg de fosaprepitant. Envase con un frasco ámpula.</v>
          </cell>
        </row>
        <row r="169">
          <cell r="B169" t="str">
            <v>010.000.6168.00</v>
          </cell>
          <cell r="C169" t="str">
            <v>Anestesia Sugammadex. Solución inyectable. Cada frasco ámpula contiene: Sugammadex sódico equivalente a 200 mg de sugammadex Envase con 10 frascos ámpula con 2 ml de solución cada uno (100 mg/ml).</v>
          </cell>
        </row>
        <row r="170">
          <cell r="B170" t="str">
            <v>040.000.0202.00</v>
          </cell>
          <cell r="C170" t="str">
            <v>Diazepam. Solución Inyectable. Cada ampolleta contiene: Diazepam 10 mg Envase con 50 ampolletas de 2 ml.</v>
          </cell>
        </row>
        <row r="171">
          <cell r="B171" t="str">
            <v>040.000.0242.00</v>
          </cell>
          <cell r="C171" t="str">
            <v>Fentanilo. Solución Inyectable Cada ampolleta o frasco ámpula contiene: Citrato de fentanilo equivalente a 0.5 mg de fentanilo. Envase con 6 ampolletas o frascos ámpula con 10 ml.</v>
          </cell>
        </row>
        <row r="172">
          <cell r="B172" t="str">
            <v>040.000.0243.00</v>
          </cell>
          <cell r="C172" t="str">
            <v>Etomidato. Solución Inyectable Cada ampolleta contiene: Etomidato 20 mg Envase con 5 ampolletas con 10 ml.</v>
          </cell>
        </row>
        <row r="173">
          <cell r="B173" t="str">
            <v>040.000.2099.00</v>
          </cell>
          <cell r="C173" t="str">
            <v>Morfina solución inyectable cada ampolleta contiene: sulfato de morfina pentahidratada 2.5 mg envase con 5 ampolletas con 2.5 ml.</v>
          </cell>
        </row>
        <row r="174">
          <cell r="B174" t="str">
            <v>040.000.2102.00</v>
          </cell>
          <cell r="C174" t="str">
            <v>Morfina solución inyectable cada ampolleta contiene: sulfato de morfina pentahidratada 50 mg envase con 1 ampolleta con 2.0 ml.</v>
          </cell>
        </row>
        <row r="175">
          <cell r="B175" t="str">
            <v>040.000.2103.00</v>
          </cell>
          <cell r="C175" t="str">
            <v>Morfina solución inyectable cada ampolleta contiene: sulfato de morfina 10 mg envase con 5 ampolletas.</v>
          </cell>
        </row>
        <row r="176">
          <cell r="B176" t="str">
            <v>040.000.2106.00</v>
          </cell>
          <cell r="C176" t="str">
            <v>Tramadol.  Solución Inyectable Cada ampolleta contiene: Clorhidrato de Tramadol 100 mg Envase con 5 ampolletas de 2 ml.</v>
          </cell>
        </row>
        <row r="177">
          <cell r="B177" t="str">
            <v>040.000.2107.00</v>
          </cell>
          <cell r="C177" t="str">
            <v>Efedrina. Solución Inyectable Cada ampolleta contiene: Sulfato de efedrina 50 mg Envase con 100 ampolletas con 2 ml. (25 mg/ml)</v>
          </cell>
        </row>
        <row r="178">
          <cell r="B178" t="str">
            <v>040.000.2108.00</v>
          </cell>
          <cell r="C178" t="str">
            <v>Midazolam. Solución Inyectable Cada ampolleta contiene: Clorhidrato de midazolam equivalente a 5 mg de midazolam o Midazolam 5 mg Envase con 5 ampolletas con 5 ml.</v>
          </cell>
        </row>
        <row r="179">
          <cell r="B179" t="str">
            <v>040.000.2608.00</v>
          </cell>
          <cell r="C179" t="str">
            <v>Carbamazepina. Tableta. Cada Tableta contiene: Carbamazepina 200 mg Envase con 20 Tabletas.</v>
          </cell>
        </row>
        <row r="180">
          <cell r="B180" t="str">
            <v>040.000.2613.00</v>
          </cell>
          <cell r="C180" t="str">
            <v>Clonazepam. Solución. Cada ml contiene: Clonazepam 2.5 mg Envase con 10 ml y gotero integral.</v>
          </cell>
        </row>
        <row r="181">
          <cell r="B181" t="str">
            <v>040.000.2652.00</v>
          </cell>
          <cell r="C181" t="str">
            <v>Biperideno. Tableta Cada Tableta contiene: Clorhidrato de biperideno 2 mg Envase con 50 Tabletas.</v>
          </cell>
        </row>
        <row r="182">
          <cell r="B182" t="str">
            <v>040.000.3215.00</v>
          </cell>
          <cell r="C182" t="str">
            <v>Diazepam. Tableta. Cada tableta contiene: Diazepam 10 mg Envase con 20 Tabletas.</v>
          </cell>
        </row>
        <row r="183">
          <cell r="B183" t="str">
            <v>040.000.3251.00</v>
          </cell>
          <cell r="C183" t="str">
            <v>Haloperidol. Tableta Cada Tableta contiene: Haloperidol 5 mg Envase con 20 Tabletas.</v>
          </cell>
        </row>
        <row r="184">
          <cell r="B184" t="str">
            <v>040.000.3253.00</v>
          </cell>
          <cell r="C184" t="str">
            <v>Haloperidol. Solución Inyectable Cada ampolleta contiene: Haloperidol 5 mg Envase con 6 ampolletas (5 mg/ml).</v>
          </cell>
        </row>
        <row r="185">
          <cell r="B185" t="str">
            <v>040.000.3258.00</v>
          </cell>
          <cell r="C185" t="str">
            <v>Risperidona. Tableta Cada Tableta contiene: Risperidona 2 mg Envase con 40 Tabletas.</v>
          </cell>
        </row>
        <row r="186">
          <cell r="B186" t="str">
            <v>040.000.4026.00</v>
          </cell>
          <cell r="C186" t="str">
            <v>Buprenorfina solución inyectable cada ampolleta o frasco ámpula contiene: clorhidrato de buprenorfina equivalente a 0.3 mg de buprenorfina. Envase con 6 ampolletas o frascos ámpula con 1 ml.</v>
          </cell>
        </row>
        <row r="187">
          <cell r="B187" t="str">
            <v>040.000.4029.00</v>
          </cell>
          <cell r="C187" t="str">
            <v>Morfina tableta cada tableta contiene: sulfato de morfina pentahidratado equivalente a 30 mg de sulfato de morfina envase con 20 tabletas.</v>
          </cell>
        </row>
        <row r="188">
          <cell r="B188" t="str">
            <v>040.000.4054.00</v>
          </cell>
          <cell r="C188" t="str">
            <v>Flumazenil. Solución Inyectable Cada ampolleta contiene: Flumazenil 0.5 mg. Envase con una ampolleta con 5 ml (0.1 mg/ml).</v>
          </cell>
        </row>
        <row r="189">
          <cell r="B189" t="str">
            <v>040.000.4057.00</v>
          </cell>
          <cell r="C189" t="str">
            <v>Midazolam. Solución Inyectable Cada ampolleta contiene: Clorhidrato de midazolam equivalente a 15 mg de midazolam o Midazolam 15 mg Envase con 5 ampolletas con 3 ml.</v>
          </cell>
        </row>
        <row r="190">
          <cell r="B190" t="str">
            <v>040.000.4477.00</v>
          </cell>
          <cell r="C190" t="str">
            <v>Haloperidol. Solución Oral Cada ml contiene: Haloperidol 2 mg Envase con gotero integral con 15 ml.</v>
          </cell>
        </row>
        <row r="191">
          <cell r="B191" t="str">
            <v>040.000.4482.00</v>
          </cell>
          <cell r="C191" t="str">
            <v>Bromazepam. Comprimido Cada Comprimido contiene: Bromazepam 3 mg Envase con 30 Comprimidos.</v>
          </cell>
        </row>
        <row r="192">
          <cell r="B192" t="str">
            <v>040.000.4484.00</v>
          </cell>
          <cell r="C192" t="str">
            <v>Sertralina. Cápsula o Tableta Cada Cápsula o Tableta contiene: Clorhidrato de sertralina equivalente a 50 mg de sertralina. Envase con 14 Cápsulas o Tabletas.</v>
          </cell>
        </row>
        <row r="193">
          <cell r="B193" t="str">
            <v>040.000.5478.00</v>
          </cell>
          <cell r="C193" t="str">
            <v>Lorazepam. Tableta Cada Tableta contiene: Lorazepam 1 mg Envase con 40 Tabletas</v>
          </cell>
        </row>
        <row r="194">
          <cell r="B194" t="str">
            <v>010.000.0105.00</v>
          </cell>
          <cell r="C194" t="str">
            <v>Paracetamol. Supositorio cada supositorio contiene: paracetamol 300 mg. envase con 3 supositorios.</v>
          </cell>
        </row>
        <row r="195">
          <cell r="B195" t="str">
            <v>010.000.0402.00</v>
          </cell>
          <cell r="C195" t="str">
            <v>Clorfenamina. Tableta. Cada tableta contiene: Maleato de clorfenamina 4.0 mg Envase con 20 Tabletas.</v>
          </cell>
        </row>
        <row r="196">
          <cell r="B196" t="str">
            <v>010.000.0903.00</v>
          </cell>
          <cell r="C196" t="str">
            <v>Fluorouracilo. Crema o Ungüento Cada gramo contiene: 5- Fluorouracilo 50 mg Envase con 20 g.</v>
          </cell>
        </row>
        <row r="197">
          <cell r="B197" t="str">
            <v>010.000.1344.00</v>
          </cell>
          <cell r="C197" t="str">
            <v>Albendazol. Tableta Cada Tableta contiene: albendazol 200 mg Envase con 2 Tabletas.</v>
          </cell>
        </row>
        <row r="198">
          <cell r="B198" t="str">
            <v>010.000.1506.00</v>
          </cell>
          <cell r="C198" t="str">
            <v>Estrógenos conjugados. Crema Vaginal Cada 100 g contiene: Estrógenos conjugados de origen equino 62.5 mg Envase con 43 g y aplicador.</v>
          </cell>
        </row>
        <row r="199">
          <cell r="B199" t="str">
            <v>010.000.1926.00</v>
          </cell>
          <cell r="C199" t="str">
            <v>Dicloxacilina. Cápsula o comprimido. Cada cápsula o comprimido contiene: Dicloxacilina sódica 500 mg Envase con 20 Cápsulas o Comprimidos.</v>
          </cell>
        </row>
        <row r="200">
          <cell r="B200" t="str">
            <v>010.000.1929.00</v>
          </cell>
          <cell r="C200" t="str">
            <v>Ampicilina. Tableta o Cápsula Cada Tableta o Cápsula contiene: Ampicilina anhidra o ampicilina trihidratada equivalente a 500 mg de ampicilina. Envase con 20 Tabletas o Cápsulas.</v>
          </cell>
        </row>
        <row r="201">
          <cell r="B201" t="str">
            <v>010.000.1941.00</v>
          </cell>
          <cell r="C201" t="str">
            <v>Doxiciclina. Cápsula o Tableta Cada Cápsula o Tableta contiene: Hiclato de doxiciclina equivalente a 50 mg de doxicilina. Envase con 28 Cápsulas o Tabletas.</v>
          </cell>
        </row>
        <row r="202">
          <cell r="B202" t="str">
            <v>010.000.2030.00</v>
          </cell>
          <cell r="C202" t="str">
            <v>Cloroquina. Tableta. Cada tableta contiene: Fosfato de cloroquina equivalente a 150 mg de cloroquina. Envase con 1 000 Tabletas.</v>
          </cell>
        </row>
        <row r="203">
          <cell r="B203" t="str">
            <v>010.000.2119.00</v>
          </cell>
          <cell r="C203" t="str">
            <v>Betametasona. Ungüento Cada 100 gramos contiene: Dipropionato de betametasona 64 mg equivalente a 50 mg de betametasona. Envase con 30 g.</v>
          </cell>
        </row>
        <row r="204">
          <cell r="B204" t="str">
            <v>010.000.2127.00</v>
          </cell>
          <cell r="C204" t="str">
            <v>Amoxicilina. Suspensión Oral Cada frasco con polvo contiene: Amoxicilina trihidratada equivalente a 7.5 g de amoxicilina. Envase con polvo para 75 ml (500 mg/5 ml).</v>
          </cell>
        </row>
        <row r="205">
          <cell r="B205" t="str">
            <v>010.000.2129.00</v>
          </cell>
          <cell r="C205" t="str">
            <v>Amoxicilina acido clavulánico. Suspensión Oral Cada frasco con polvo contiene: Amoxicilina trihidratada equivalente a 1.5 g de amoxicilina. Clavulanato de potasio equivalente a 375 mg de ácido clavulánico. Envase con 60 ml cada 5 ml con 125 mg de amoxicilina y 31.25 mg ácido clavulánico.</v>
          </cell>
        </row>
        <row r="206">
          <cell r="B206" t="str">
            <v>010.000.2154.00</v>
          </cell>
          <cell r="C206" t="str">
            <v>Enoxaparina. Solución Inyectable Cada jeringa contiene: Enoxaparina sódica 40 mg Envase con 2 Jeringas. de 0.4 ml.</v>
          </cell>
        </row>
        <row r="207">
          <cell r="B207" t="str">
            <v>010.000.2198.00</v>
          </cell>
          <cell r="C207" t="str">
            <v>Oximetazolina. Solución Nasal Cada 100 ml contienen: Clorhidrato de oximetazolina 50 mg Envase con gotero integral con 20 ml.</v>
          </cell>
        </row>
        <row r="208">
          <cell r="B208" t="str">
            <v>010.000.2199.00</v>
          </cell>
          <cell r="C208" t="str">
            <v>Oximetazolina. Solución Nasal Cada 100 ml contienen Clorhidrato de oximetazolina 25 mg Envase con gotero integral con 20 ml.</v>
          </cell>
        </row>
        <row r="209">
          <cell r="B209" t="str">
            <v>010.000.2207.01</v>
          </cell>
          <cell r="C209" t="str">
            <v>Tibolona. Tableta Cada Tableta contiene: Tibolona 2.5 mg Envase con 30 Tabletas.</v>
          </cell>
        </row>
        <row r="210">
          <cell r="B210" t="str">
            <v>010.000.2606.00</v>
          </cell>
          <cell r="C210" t="str">
            <v>Primidona. Tableta Cada Tableta contiene: Primidona 250 mg Envase con 50 Tabletas.</v>
          </cell>
        </row>
        <row r="211">
          <cell r="B211" t="str">
            <v>010.000.2620.00</v>
          </cell>
          <cell r="C211" t="str">
            <v>Ácido valproico. Cápsula Cada Cápsula contiene: Ácido valproico 250 mg Envase con 60 Cápsulas.</v>
          </cell>
        </row>
        <row r="212">
          <cell r="B212" t="str">
            <v>010.000.2628.00</v>
          </cell>
          <cell r="C212" t="str">
            <v>Oxcarbazepina. Suspensión Oral Cada 100 ml contienen: oxcarbazepina 6 g Envase con 100 ml.</v>
          </cell>
        </row>
        <row r="213">
          <cell r="B213" t="str">
            <v>010.000.2801.00</v>
          </cell>
          <cell r="C213" t="str">
            <v>Zinc y fenilefrina. Solución Oftálmica Cada ml contiene: Sulfato de Zinc heptahidratado 2.5 mg Clorhidrato de fenilefrina 1.2 mg Envase con gotero integral con 15 ml</v>
          </cell>
        </row>
        <row r="214">
          <cell r="B214" t="str">
            <v>010.000.2804.00</v>
          </cell>
          <cell r="C214" t="str">
            <v>Nafazolina. Solución Oftálmica Cada ml contiene: Clorhidrato de Nafazolina 1 mg Envase con gotero integral con 15 ml.</v>
          </cell>
        </row>
        <row r="215">
          <cell r="B215" t="str">
            <v>010.000.2806.00</v>
          </cell>
          <cell r="C215" t="str">
            <v>Cromoglicato de sodio. Solución Oftálmica Cada ml contiene: Cromoglicato de sodio 40 mg Envase con gotero integral con 5 ml.</v>
          </cell>
        </row>
        <row r="216">
          <cell r="B216" t="str">
            <v>010.000.3102.00</v>
          </cell>
          <cell r="C216" t="str">
            <v>Fenilefrina. Solución Nasal Cada ml contiene: Clorhidrato de fenilefrina 2.5 mg Envase con gotero integral con 15 ml.</v>
          </cell>
        </row>
        <row r="217">
          <cell r="B217" t="str">
            <v>010.000.3143.00</v>
          </cell>
          <cell r="C217" t="str">
            <v>Epinastina. Tableta Cada Tableta contiene: Clorhidrato de epinastina 20 mg Envase con 10 Tabletas.</v>
          </cell>
        </row>
        <row r="218">
          <cell r="B218" t="str">
            <v>010.000.3146.00</v>
          </cell>
          <cell r="C218" t="str">
            <v>Fexofenadina. Comprimido Cada Comprimido contiene: Clorhidrato de fexofenadina 180 mg Envase con 10 Comprimidos.</v>
          </cell>
        </row>
        <row r="219">
          <cell r="B219" t="str">
            <v>010.000.3509.00</v>
          </cell>
          <cell r="C219" t="str">
            <v>Medroxiprogesterona y cipionato de estradiol. Suspensión Inyectable Cada ampolleta o jeringa contiene: Acetato de Medroxiprogesterona 25 mg Cipionato de estradiol 5 mg Envase con una ampolleta o jeringa prellenada de 0.5 ml.</v>
          </cell>
        </row>
        <row r="220">
          <cell r="B220" t="str">
            <v>010.000.3515.00</v>
          </cell>
          <cell r="C220" t="str">
            <v>Noretisterona y estradiol. Solución Inyectable Cada ampolleta o jeringa contiene: Enantato de noretisterona 50 mg Valerato de estradiol 5 mg Envase con una ampolleta o jeringa con un ml.</v>
          </cell>
        </row>
        <row r="221">
          <cell r="B221" t="str">
            <v>010.000.4117.00</v>
          </cell>
          <cell r="C221" t="str">
            <v>Pentoxifilina. Tableta o Gragea de Liberación Prolongada Cada Tableta o Gragea contiene: Pentoxifilina 400 mg Envase con 30 Tabletas o Grageas.</v>
          </cell>
        </row>
        <row r="222">
          <cell r="B222" t="str">
            <v>010.000.4131.01</v>
          </cell>
          <cell r="C222" t="str">
            <v>Pimecrolimus. Crema Cada 100 g contiene: Pimecrolimus 1 g Envase con 30 g.</v>
          </cell>
        </row>
        <row r="223">
          <cell r="B223" t="str">
            <v>010.000.4132.00</v>
          </cell>
          <cell r="C223" t="str">
            <v>Mometasona. Ungüento Cada 100 gramos contienen: Furoato de mometasona 0.100 g Envase con 30 g.</v>
          </cell>
        </row>
        <row r="224">
          <cell r="B224" t="str">
            <v>010.000.4148.00</v>
          </cell>
          <cell r="C224" t="str">
            <v>Insulina lispro lispro protamina. Suspensión Inyectable Cada ml contiene: Insulina lispro (origen ADN recombinante) 25 UI Insulina lispro protamina (origen ADN recombinante) 75 UI Envase con dos cartuchos con 3 ml.</v>
          </cell>
        </row>
        <row r="225">
          <cell r="B225" t="str">
            <v>010.000.4186.04</v>
          </cell>
          <cell r="C225" t="str">
            <v>Mesalazina. Gragea con capa entérica o tableta de liberación prolongada. Cada gragea con capa entérica o tableta de liberación prolongada contiene: Mesalazina 500 mg. Envase con 100 grageas con capa entérica o tabletas de liberación prolongada. O tableta de liberación retardada. </v>
          </cell>
        </row>
        <row r="226">
          <cell r="B226" t="str">
            <v>010.000.4258.00</v>
          </cell>
          <cell r="C226" t="str">
            <v>Ciprofloxacino. Suspensión Oral. Cada 5 mililitros contienen: Clorhidrato de ciprofloxacino equivalente a 250 mg de ciprofloxacino o Ciprofloxacino 250 mg. Envase con microesferas con 5 g y envase con diluyente con 93 ml.</v>
          </cell>
        </row>
        <row r="227">
          <cell r="B227" t="str">
            <v>010.000.4263.00</v>
          </cell>
          <cell r="C227" t="str">
            <v>Aciclovir. Comprimido o Tableta Cada Comprimido o Tableta contiene: Aciclovir 200 mg Envase con 25 Comprimidos o Tabletas.</v>
          </cell>
        </row>
        <row r="228">
          <cell r="B228" t="str">
            <v>010.000.4309.01</v>
          </cell>
          <cell r="C228" t="str">
            <v>Sildenafil. Tableta Cada Tableta contiene: Citrato de sildenafil equivalente a Sildenafil 100 mg  Envase con 4 Tabletas.</v>
          </cell>
        </row>
        <row r="229">
          <cell r="B229" t="str">
            <v>010.000.4330.00</v>
          </cell>
          <cell r="C229" t="str">
            <v>Montelukast. Comprimido Recubierto  Cada comprimido contiene: Montelukast sódico equivalente a 10 mg de montelukast. Envase con 30 comprimidos.</v>
          </cell>
        </row>
        <row r="230">
          <cell r="B230" t="str">
            <v>010.000.4331.01</v>
          </cell>
          <cell r="C230" t="str">
            <v>Zafirlukast. Tableta  Cada tableta contiene: Zafirlukast 20 mg. Envase con 30 tabletas.</v>
          </cell>
        </row>
        <row r="231">
          <cell r="B231" t="str">
            <v>010.000.4356.01</v>
          </cell>
          <cell r="C231" t="str">
            <v>Pregabalina. Cápsula Cada Cápsula contiene: Pregabalina 75 mg Envase con 28 Cápsulas</v>
          </cell>
        </row>
        <row r="232">
          <cell r="B232" t="str">
            <v>010.000.4358.01</v>
          </cell>
          <cell r="C232" t="str">
            <v>Pregabalina. Cápsula Cada Cápsula contiene: Pregabalina 150 mg Envase con 28 Cápsulas</v>
          </cell>
        </row>
        <row r="233">
          <cell r="B233" t="str">
            <v>010.000.4411.00</v>
          </cell>
          <cell r="C233" t="str">
            <v>Latanoprost. Solución Oftálmica Cada ml contiene: Latanoprost 50 µg Envase con un frasco gotero con 2.5 ml.</v>
          </cell>
        </row>
        <row r="234">
          <cell r="B234" t="str">
            <v>010.000.4411.01</v>
          </cell>
          <cell r="C234" t="str">
            <v>Latanoprost. Solución Oftálmica Cada ml contiene: Latanoprost 50  µgEnvase con un frasco gotero con 3.0 ml.</v>
          </cell>
        </row>
        <row r="235">
          <cell r="B235" t="str">
            <v>010.000.5106.01</v>
          </cell>
          <cell r="C235" t="str">
            <v>ATORVASTATINA. TABLETA Cada tableta contiene: Atorvastatina cálcica trihidratada equivalente a  20 mg de atorvastatina. Envase con 30 tabletas.</v>
          </cell>
        </row>
        <row r="236">
          <cell r="B236" t="str">
            <v>010.000.5186.01</v>
          </cell>
          <cell r="C236" t="str">
            <v>Pantoprazol o rabeprazol u omeprazol. Tableta o Gragea o Cápsula Cada Tableta o Gragea o Cápsula contiene: Pantoprazol 40 mg o Rabeprazol sódico 20 mg u omeprazol 20 mg Envase con 14 Tabletas o Grageas o Cápsulas</v>
          </cell>
        </row>
        <row r="237">
          <cell r="B237" t="str">
            <v>010.000.5304.00</v>
          </cell>
          <cell r="C237" t="str">
            <v>Alfa cetoanálogos de aminoácidos. Gragea Tableta Recubierta o Tableta. Cada Gragea tableta recubierta o tableta contiene: Alfa cetoanálogos de Aminoácidos 630 mg Envase con 100 grageas tabletas recubiertas o tabletas.</v>
          </cell>
        </row>
        <row r="238">
          <cell r="B238" t="str">
            <v>010.000.5318.00</v>
          </cell>
          <cell r="C238" t="str">
            <v>Voriconazol. Tableta Cada Tableta contiene: Voriconazol 200 mg Envase con 14 Tabletas.</v>
          </cell>
        </row>
        <row r="239">
          <cell r="B239" t="str">
            <v>010.000.5506.00</v>
          </cell>
          <cell r="C239" t="str">
            <v>Celecoxib. Cápsula. Cada cápsula contiene: Celecoxib 200 mg. Envase con 10 Cápsulas.</v>
          </cell>
        </row>
        <row r="240">
          <cell r="B240" t="str">
            <v>010.000.5630.00</v>
          </cell>
          <cell r="C240" t="str">
            <v>Clopidogrel ácido acetilsalicílico. Tableta Cada tableta contiene: Bisulfato de clopidogrel equivalente a 75 mg de clopidogrel Acido acetilsalicílico 100 mg. Envase con 28 tabletas.</v>
          </cell>
        </row>
        <row r="241">
          <cell r="B241" t="str">
            <v>010.000.5941.03</v>
          </cell>
          <cell r="C241" t="str">
            <v>Ibuprofeno. Tableta O Cápsula: Cada Tableta o Cápsula contiene: Ibuprofeno 400 mg Envase con 30 Cápsulas</v>
          </cell>
        </row>
        <row r="242">
          <cell r="B242" t="str">
            <v>010.000.5943.00</v>
          </cell>
          <cell r="C242" t="str">
            <v>Ibuprofeno. Suspensión Oral Cada 100 ml contienen: Ibuprofeno 2 g Envase con 120 ml y medida dosificadora</v>
          </cell>
        </row>
        <row r="243">
          <cell r="B243" t="str">
            <v>010.000.6099.01</v>
          </cell>
          <cell r="C243" t="str">
            <v>Lactulosa. Jarabe. Cada 100 ml contienen: Lactulosa 66.70 g Envase con 240 ml y medidadosificadora (0.667 g/ml).</v>
          </cell>
        </row>
        <row r="244">
          <cell r="B244" t="str">
            <v>010.000.6157.00</v>
          </cell>
          <cell r="C244" t="str">
            <v>Beclometasona/Formoterol. Aerosol para inhalación bucal. Cada gramo contiene: Dipropionato de beclometasona 1.724 mg Fumarato de formoterol dihidratado 0.103 mg Envase con dispositivo inhalador con 120 dosis (100 µg de Beclometasona y 6 µg de formoterol/dosis ).</v>
          </cell>
        </row>
        <row r="245">
          <cell r="B245" t="str">
            <v>010.000.6263.00</v>
          </cell>
          <cell r="C245" t="str">
            <v>ATORVASTATINA/ EZETIMIBA. CÁPSULA O TABLETA. Cada cápsula o tableta contiene: Atorvastatina cálcica trihidrato 40.0 mg. y Ezetimiba 10.0mg Envase con 30 cápsulas o tabletas.</v>
          </cell>
        </row>
        <row r="246">
          <cell r="B246" t="str">
            <v>010.000.6271.00</v>
          </cell>
          <cell r="C246" t="str">
            <v>CARVEDILOL. TABLETA Cada tableta contiene: Carvedilol 25 mg. Envase con 28 tabletas.</v>
          </cell>
        </row>
        <row r="247">
          <cell r="B247" t="str">
            <v>010.000.6276.01</v>
          </cell>
          <cell r="C247" t="str">
            <v>FENOFIBRATO. CÁPSULA Cada cápsula contiene: Fenofibrato 160 mg Caja con 30 cápsulas</v>
          </cell>
        </row>
        <row r="248">
          <cell r="B248" t="str">
            <v>010.000.6280.00</v>
          </cell>
          <cell r="C248" t="str">
            <v>CLARITROMICINA. TABLETA Cada tableta contiene: Claritromicina 500 mg. Envase con 10 tabletas.</v>
          </cell>
        </row>
        <row r="249">
          <cell r="B249" t="str">
            <v>010.000.6281.00</v>
          </cell>
          <cell r="C249" t="str">
            <v>AMOXICILINA / ÁCIDO CLAVULÁNICO. TABLETA Cada tableta contiene: Amoxicilina trihidratada equivalente a 875 mg de amoxicilina. Clavulanato de potasio equivalente a 125 mg de ácido clavulánico. Envase con 10 tabletas</v>
          </cell>
        </row>
        <row r="250">
          <cell r="B250" t="str">
            <v>040.000.0409.00</v>
          </cell>
          <cell r="C250" t="str">
            <v>Hidroxizina. Gragea o Tableta Cada Gragea o Tableta contiene: Clorhidrato de hidroxizina 10 mg Envase con 30 Grageas o Tabletas.</v>
          </cell>
        </row>
        <row r="251">
          <cell r="B251" t="str">
            <v>040.000.2096.00</v>
          </cell>
          <cell r="C251" t="str">
            <v>Tramadol-paracetamol.  Tableta Cada Tableta contiene: Clorhidrato de Tramadol 37.5 mg Paracetamol 325.0 mg Envase con 20 Tabletas.</v>
          </cell>
        </row>
        <row r="252">
          <cell r="B252" t="str">
            <v>040.000.3241.00</v>
          </cell>
          <cell r="C252" t="str">
            <v>Trifluoperazina. Gragea o Tableta Cada Gragea o Tableta contiene: Clorhidrato de trifluoperazina equivalente a 5 mg de trifluoperazina Envase con 20 Grageas o Tabletas.</v>
          </cell>
        </row>
        <row r="253">
          <cell r="B253" t="str">
            <v>040.000.3241.01</v>
          </cell>
          <cell r="C253" t="str">
            <v>Trifluoperazina. Gragea o Tableta Cada Gragea o Tableta contiene: Clorhidrato de trifluoperazina equivalente a 5 mg de trifluoperazina Envase con 30 Grageas o Tabletas.</v>
          </cell>
        </row>
        <row r="254">
          <cell r="B254" t="str">
            <v>040.000.3255.00</v>
          </cell>
          <cell r="C254" t="str">
            <v>Litio. Tableta. Cada tableta contiene: Carbonato de Litio 300 mg. Envase con 50 Tabletas.</v>
          </cell>
        </row>
        <row r="255">
          <cell r="B255" t="str">
            <v>040.000.3262.00</v>
          </cell>
          <cell r="C255" t="str">
            <v>Risperidona. Solución Oral Cada mililitro contiene: Risperidona 1 mg Envase con 60 ml y gotero dosificador.</v>
          </cell>
        </row>
        <row r="256">
          <cell r="B256" t="str">
            <v>040.000.4486.01</v>
          </cell>
          <cell r="C256" t="str">
            <v>Anfebutamona o Bupropion. Tableta o gragea de liberación prolongada. Cada tableta o gragea de liberación prolongada contiene: Anfebutamona o Bupropión 150 mg. Envase con 30 tabletas o grageas de liberación prolongada.</v>
          </cell>
        </row>
        <row r="257">
          <cell r="B257" t="str">
            <v>040.000.5351.00</v>
          </cell>
          <cell r="C257" t="str">
            <v>Metilfenidato. Comprimido Cada Comprimido contiene: Clorhidrato de metilfenidato 10 mg Envase con 30 Comprimidos.</v>
          </cell>
        </row>
        <row r="258">
          <cell r="B258" t="str">
            <v>040.000.6140.01</v>
          </cell>
          <cell r="C258" t="str">
            <v>Tramadol TABLETA DE LIBERACIÓN PROLONGADA Cada tableta de liberación prolongada contiene: Clorhidrato de Tramadol 150 mg Envase con 30 tabletas de liberación prolongada.</v>
          </cell>
        </row>
        <row r="259">
          <cell r="B259" t="str">
            <v>040.000.6298.00</v>
          </cell>
          <cell r="C259" t="str">
            <v>ALPRAZOLAM. TABLETA Cada tableta contiene: Alprazolam 0.5 mg Envase con 30 tabletas.</v>
          </cell>
        </row>
      </sheetData>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LAVES MEDICAMENTOS"/>
      <sheetName val="LISTADO MED Y MAT D CUR FASE II"/>
      <sheetName val="CLAVES MAT DE CURACION"/>
      <sheetName val="CLAVES EQ. PROTECCION"/>
      <sheetName val="LISTADO MEDICAMENTOS FASE I"/>
      <sheetName val="CLAVES DUPLICADAS"/>
      <sheetName val="NUMERO DE CLAVES Y PIEZAS"/>
    </sheetNames>
    <sheetDataSet>
      <sheetData sheetId="0"/>
      <sheetData sheetId="1">
        <row r="3">
          <cell r="B3" t="str">
            <v>060.360.0032</v>
          </cell>
          <cell r="C3" t="str">
            <v>Espejo. Vaginal desechable mediano valva superior de 10.7 cm valva inferior de 12.0 cm orificio central de 3.4 cm. Pieza.</v>
          </cell>
        </row>
        <row r="4">
          <cell r="B4" t="str">
            <v>060.550.1279</v>
          </cell>
          <cell r="C4" t="str">
            <v>Jeringas. De  plástico  grado  médico  con  pivote  tipo  luer  lock capacidad de 3 ml escala graduada en ml con divisiones de 0.5 ml y subdivisiones de 0.1 ml con aguja calibre 22 G y 32 mm de longitud. Estéril y desechable. Pieza.</v>
          </cell>
        </row>
        <row r="5">
          <cell r="B5" t="str">
            <v>060.550.2186</v>
          </cell>
          <cell r="C5" t="str">
            <v>Jeringas. Jeringa para insulina de plástico grado médico; graduada de 0 a 100 unidades con capacidad de 1 ml. Con aguja de acero inoxidable longitud 13 mm calibre 27 G. Estéril y desechable. Pieza.</v>
          </cell>
        </row>
        <row r="6">
          <cell r="B6" t="str">
            <v>060.550.2186</v>
          </cell>
          <cell r="C6" t="str">
            <v>Jeringas. Jeringa para insulina de plástico grado médico; graduada de 0 a 100 unidades con capacidad de 1 ml. Con aguja de acero inoxidable longitud 13 mm calibre 27 G. Estéril y desechable. Pieza.</v>
          </cell>
        </row>
        <row r="7">
          <cell r="B7" t="str">
            <v>060.168.6686</v>
          </cell>
          <cell r="C7" t="str">
            <v>Catéteres. Para venoclisis. De Fluoropolímeros (Politetrafluoretileno Fluoretilenpropileno y Etilentrifluoretileno) o poliuretano radiopaco con aguja. Longitud: 23-27 mm Calibre: 22 G. Envase con 50 piezas.*Para la adquisición de estas claves deberá acatarse el material específico que solicite cada institución.</v>
          </cell>
        </row>
        <row r="8">
          <cell r="B8" t="str">
            <v>060.841.0882</v>
          </cell>
          <cell r="C8" t="str">
            <v>Suturas. Sintéticas absorbibles polímero de ácido glicólico trenzado con aguja. Longitud de la hebra: 67-70 cm Calibre de la sutura: 1 Características de la aguja: 1/2 círculo ahusada (35-37 mm)Envase con 12 piezas.</v>
          </cell>
        </row>
        <row r="9">
          <cell r="B9" t="str">
            <v>060.841.4371</v>
          </cell>
          <cell r="C9" t="str">
            <v>Suturas. Catgut crómico con aguja. Longitud de la hebra: 68 a 75 cm Calibre de la sutura: 2-0 Características de la aguja: 1/2 círculo ahusada (25-27 mm). Envase con 12 piezas.</v>
          </cell>
        </row>
        <row r="10">
          <cell r="B10" t="str">
            <v>060.550.0016</v>
          </cell>
          <cell r="C10" t="str">
            <v>Jeringas. De plástico. Con pivote tipo luer lock con aguja estériles y desechables. Capacidad 10 ml escala graduada en ml divisiones de 1.0 y subdivisiones de 0.2. Con aguja de: Longitud: 38 mm Calibre: 20 G.  Pieza.</v>
          </cell>
        </row>
        <row r="11">
          <cell r="B11" t="str">
            <v>060.550.0354</v>
          </cell>
          <cell r="C11" t="str">
            <v>Jeringas. De plástico. Con pivote tipo luer lock con aguja estériles y desechables. Capacidad 10 ml escala graduada en ml divisiones de 1.0 y subdivisiones de 0.2. Con aguja de: Longitud: 32 mm  Calibre: 20 G.  Pieza.</v>
          </cell>
        </row>
        <row r="12">
          <cell r="B12" t="str">
            <v>060.550.1279</v>
          </cell>
          <cell r="C12" t="str">
            <v>Jeringas. De  plástico  grado  médico  con  pivote  tipo  luer  lock capacidad de 3 ml escala graduada en ml con divisiones de 0.5 ml y subdivisiones de 0.1 ml con aguja calibre 22 G y 32 mm de longitud. Estéril y desechable. Pieza.</v>
          </cell>
        </row>
        <row r="13">
          <cell r="B13" t="str">
            <v>060.550.2517</v>
          </cell>
          <cell r="C13" t="str">
            <v>Jeringas. De plástico grado médico con pivote tipo luer lock capacidad de 10 ml escala graduada en ml con divisiones de 1.0 ml y subdivisiones de 0.2 ml con aguja calibre 20 G y 36 mm de longitud. Estéril y desechable.Pieza.</v>
          </cell>
        </row>
        <row r="14">
          <cell r="B14" t="str">
            <v>060.550.2590</v>
          </cell>
          <cell r="C14" t="str">
            <v>Jeringas. De plástico grado médico de 1 ml de capacidad escala graduada en ml con divisiones de 0.1 y subdivisiones de 0.01 ml y aguja de 22 G y 32 mm de longitud estéril y desechable. Pieza.</v>
          </cell>
        </row>
        <row r="15">
          <cell r="B15" t="str">
            <v>060.550.2590</v>
          </cell>
          <cell r="C15" t="str">
            <v>Jeringas. De plástico grado médico de 1 ml de capacidad escala graduada en ml con divisiones de 0.1 y subdivisiones de 0.01 ml y aguja de 22 G y 32 mm de longitud estéril y desechable. Pieza.</v>
          </cell>
        </row>
        <row r="16">
          <cell r="B16" t="str">
            <v>060.168.0077</v>
          </cell>
          <cell r="C16" t="str">
            <v>Sondas. Para aspirar secreciones. De plástico con válvula de control. Estéril y desechable. Tamaño: Adulto. Longitud: 55 cm Calibre: 18 Fr Diámetro Externo: 6.0 mm. Pieza.</v>
          </cell>
        </row>
        <row r="17">
          <cell r="B17" t="str">
            <v>060.841.0833</v>
          </cell>
          <cell r="C17" t="str">
            <v>Suturas. Sintéticas absorbibles polímero de ácido glicólico trenzado con aguja. Longitud de la hebra: 67-70 cm Calibre de la sutura: 4-0 Características de la aguja: 1/2 círculo ahusada (25-26 mm). Envase con 12 piezas.</v>
          </cell>
        </row>
        <row r="18">
          <cell r="B18" t="str">
            <v>060.207.0013</v>
          </cell>
          <cell r="C18" t="str">
            <v>Circuitos. De ventilación para anestesia de polivinilo consta de dos mangueras un filtro conexión en "Y" de plástico codo mascarilla y bolsas de 3 y 5 lts.</v>
          </cell>
        </row>
        <row r="19">
          <cell r="B19" t="str">
            <v>010.000.5438.00</v>
          </cell>
          <cell r="C19" t="str">
            <v>Gemcitabina. Solución Inyectable. Cada frasco ámpula contiene: Clorhidrato de gemcitabina equivalenta a 1 g de gemcitabina. Envase con un frasco ámpula.</v>
          </cell>
        </row>
        <row r="20">
          <cell r="B20" t="str">
            <v>010.000.3047.00</v>
          </cell>
          <cell r="C20" t="str">
            <v>Tamoxifeno. Tableta Cada Tableta contiene: Citrato de tamoxifeno equivalente a 20 mg de tamoxifeno Envase con 14 Tabletas.</v>
          </cell>
        </row>
        <row r="21">
          <cell r="B21" t="str">
            <v>010.000.3049.00</v>
          </cell>
          <cell r="C21" t="str">
            <v>Goserelina. Implante de Liberación Prolongada Cada Implante contiene: Acetato de goserelina equivalente a 10.8 mg de goserelina. Envase con una jeringa que contiene un Implante cilíndrico estéril.</v>
          </cell>
        </row>
        <row r="22">
          <cell r="B22" t="str">
            <v>010.000.6046.00</v>
          </cell>
          <cell r="C22" t="str">
            <v>Trastuzumab. Solucion inyectable cada frasco ámpula contiene: Trastuzumab 600 mg envase con un frasco ámpula con 5 ml (600 mg/5 ml)</v>
          </cell>
        </row>
        <row r="23">
          <cell r="B23" t="str">
            <v>010.000.5107.00</v>
          </cell>
          <cell r="C23" t="str">
            <v>Alteplasa. Solución Inyectable Cada frasco ámpula con liofilizado contiene: alteplasa (activador tisular del plasminógeno humano) 50 mg Envase con 2 frascos ámpula con liofilizado 2 frascos ámpula con disolvente y equipo esterilizado para su reconstitución.</v>
          </cell>
        </row>
        <row r="24">
          <cell r="B24" t="str">
            <v>010.000.5475.01</v>
          </cell>
          <cell r="C24" t="str">
            <v>Cetuximab. Solución Inyectable. Cada frasco ámpula contiene: Cetuximab 100 mg Envase con frasco ámpula con 20 ml (5 mg/ml).</v>
          </cell>
        </row>
        <row r="25">
          <cell r="B25" t="str">
            <v>010.000.5653.00</v>
          </cell>
          <cell r="C25" t="str">
            <v>Panitumumab. Solución Inyectable Cada frasco ámpula contiene: Panitumumab 100 mg Envase con frasco ámpula con 5 ml.</v>
          </cell>
        </row>
        <row r="26">
          <cell r="B26" t="str">
            <v>010.000.6023.00</v>
          </cell>
          <cell r="C26" t="str">
            <v>Fosaprepitant. Solución Inyectable. Cada frasco ámpula con liofilizado contiene: Fosaprepitant de dimeglumina equivalente a 150 mg de fosaprepitant. Envase con un frasco ámpula.</v>
          </cell>
        </row>
        <row r="27">
          <cell r="B27" t="str">
            <v>010.000.6263.00</v>
          </cell>
          <cell r="C27" t="str">
            <v>ATORVASTATINA/ EZETIMIBA. CÁPSULA O TABLETA. Cada cápsula o tableta contiene: Atorvastatina cálcica trihidrato 40.0 mg. y Ezetimiba 10.0mg Envase con 30 cápsulas o tabletas.</v>
          </cell>
        </row>
        <row r="28">
          <cell r="B28" t="str">
            <v>010.000.5236.00</v>
          </cell>
          <cell r="C28" t="str">
            <v>Ranibizumab. Solución Inyectable Cada frasco ámpula contiene: Ranibizumab 2.3 mg Envase con un frasco ámpula con 0.23 ml (2.3 mg/0.23 ml). Una aguja de filtro una aguja de inyección y una jeringuilla para inyección intravítrea.</v>
          </cell>
        </row>
        <row r="29">
          <cell r="B29" t="str">
            <v>010.000.5308.01</v>
          </cell>
          <cell r="C29" t="str">
            <v>Basiliximab. Solución Inyectable Cada frasco ámpula con liofilizado contiene: Basilixima 20 mg Envase con 2 frascos ámpula y 2 ampolletas con 5 ml de diluyente.</v>
          </cell>
        </row>
        <row r="30">
          <cell r="B30" t="str">
            <v>010.000.6117.01</v>
          </cell>
          <cell r="C30" t="str">
            <v>INSULINA ASPARTA/INSULINA ASPARTA PROTAMINA. SUSPENSIÓN INYECTABLE Cada ml contiene: Insulina asparta de origen ADN recombinante (30% de insulina asparta soluble y 70% de insulina asparta protamina cristalina) 100 U. Envase o caja de cartón con 5 plumas prellenadas o precargadas con 3 mL (100 U/mL).</v>
          </cell>
        </row>
        <row r="31">
          <cell r="B31" t="str">
            <v>010.000.6117.01</v>
          </cell>
          <cell r="C31" t="str">
            <v>INSULINA ASPARTA/INSULINA ASPARTA PROTAMINA. SUSPENSIÓN INYECTABLE Cada ml contiene: Insulina asparta de origen ADN recombinante (30% de insulina asparta soluble y 70% de insulina asparta protamina cristalina) 100 U. Envase o caja de cartón con 5 plumas prellenadas o precargadas con 3 mL (100 U/mL).</v>
          </cell>
        </row>
        <row r="32">
          <cell r="B32" t="str">
            <v>010.000.4513.00</v>
          </cell>
          <cell r="C32" t="str">
            <v>Tocilizumab. Solución Inyectable Cada frasco ámpula contiene: Tocilizumab 80 mg Envase con frasco ámpula con 4 ml.</v>
          </cell>
        </row>
        <row r="33">
          <cell r="B33" t="str">
            <v>010.000.5472.00</v>
          </cell>
          <cell r="C33" t="str">
            <v>Bevacizumab. Solución Inyectable Cada frasco ámpula contiene: Bevacizumab 100 mg Envase con frasco ámpula con 4 ml.</v>
          </cell>
        </row>
        <row r="34">
          <cell r="B34" t="str">
            <v>010.000.5473.00</v>
          </cell>
          <cell r="C34" t="str">
            <v>Bevacizumab. Solución Inyectable Cada frasco ámpula contiene: Bevacizumab 400 mg Envase con frasco ámpula con 16 ml.</v>
          </cell>
        </row>
        <row r="35">
          <cell r="B35" t="str">
            <v>010.000.0106.00</v>
          </cell>
          <cell r="C35" t="str">
            <v>Paracetamol. Solucion oral cada ml contiene: paracetamol 100 mg. envase con 15 ml gotero calibrado a 0.5 y 1 ml integrado o adjunto al envase que sirve de tapa.</v>
          </cell>
        </row>
        <row r="36">
          <cell r="B36" t="str">
            <v>010.000.0106.00</v>
          </cell>
          <cell r="C36" t="str">
            <v>Paracetamol. Solucion oral cada ml contiene: paracetamol 100 mg. envase con 15 ml gotero calibrado a 0.5 y 1 ml integrado o adjunto al envase que sirve de tapa.</v>
          </cell>
        </row>
        <row r="37">
          <cell r="B37" t="str">
            <v>010.000.1903.00</v>
          </cell>
          <cell r="C37" t="str">
            <v>Trimetoprima-sulfametoxazol. Comprimido o Tableta Cada Comprimido o Tableta contiene: Trimetoprima 80 mg Sulfametoxazol 400 mg Envase con 20 Comprimidos o Tabletas.</v>
          </cell>
        </row>
        <row r="38">
          <cell r="B38" t="str">
            <v>010.000.1903.00</v>
          </cell>
          <cell r="C38" t="str">
            <v>Trimetoprima-sulfametoxazol. Comprimido o Tableta Cada Comprimido o Tableta contiene: Trimetoprima 80 mg Sulfametoxazol 400 mg Envase con 20 Comprimidos o Tabletas.</v>
          </cell>
        </row>
        <row r="39">
          <cell r="B39" t="str">
            <v>010.000.1904.00</v>
          </cell>
          <cell r="C39" t="str">
            <v>Trimetoprima-sulfametoxazol. Suspensión Oral Cada 5 ml contienen: Trimetoprima 40 mg Sulfametoxazol 200 mg Envase con 120 ml y dosificador.</v>
          </cell>
        </row>
        <row r="40">
          <cell r="B40" t="str">
            <v>010.000.1904.00</v>
          </cell>
          <cell r="C40" t="str">
            <v>Trimetoprima-sulfametoxazol. Suspensión Oral Cada 5 ml contienen: Trimetoprima 40 mg Sulfametoxazol 200 mg Envase con 120 ml y dosificador.</v>
          </cell>
        </row>
        <row r="41">
          <cell r="B41" t="str">
            <v>010.000.1926.00</v>
          </cell>
          <cell r="C41" t="str">
            <v>Dicloxacilina. Cápsula o comprimido. Cada cápsula o comprimido contiene: Dicloxacilina sódica 500 mg Envase con 20 Cápsulas o Comprimidos.</v>
          </cell>
        </row>
        <row r="42">
          <cell r="B42" t="str">
            <v>010.000.1929.00</v>
          </cell>
          <cell r="C42" t="str">
            <v>Ampicilina. Tableta o Cápsula Cada Tableta o Cápsula contiene: Ampicilina anhidra o ampicilina trihidratada equivalente a 500 mg de ampicilina. Envase con 20 Tabletas o Cápsulas.</v>
          </cell>
        </row>
        <row r="43">
          <cell r="B43" t="str">
            <v>010.000.2127.00</v>
          </cell>
          <cell r="C43" t="str">
            <v>Amoxicilina. Suspensión Oral Cada frasco con polvo contiene: Amoxicilina trihidratada equivalente a 7.5 g de amoxicilina. Envase con polvo para 75 ml (500 mg/5 ml).</v>
          </cell>
        </row>
        <row r="44">
          <cell r="B44" t="str">
            <v>010.000.2128.00</v>
          </cell>
          <cell r="C44" t="str">
            <v>Amoxicilina. Cápsula Cada Cápsula contiene: Amoxicilina trihidratada equivalente a 500 mg de amoxicilina. Envase con 12 Cápsulas.</v>
          </cell>
        </row>
        <row r="45">
          <cell r="B45" t="str">
            <v>010.000.2129.00</v>
          </cell>
          <cell r="C45" t="str">
            <v>Amoxicilina acido clavulánico. Suspensión Oral Cada frasco con polvo contiene: Amoxicilina trihidratada equivalente a 1.5 g de amoxicilina. Clavulanato de potasio equivalente a 375 mg de ácido clavulánico. Envase con 60 ml cada 5 ml con 125 mg de amoxicilina y 31.25 mg ácido clavulánico.</v>
          </cell>
        </row>
        <row r="46">
          <cell r="B46" t="str">
            <v>010.000.0572.00</v>
          </cell>
          <cell r="C46" t="str">
            <v>Metoprolol. Tableta Cada Tableta contiene: Tartrato de metoprolol 100 mg Envase con 20 Tabletas.</v>
          </cell>
        </row>
        <row r="47">
          <cell r="B47" t="str">
            <v>010.000.0572.00</v>
          </cell>
          <cell r="C47" t="str">
            <v>Metoprolol. Tableta Cada Tableta contiene: Tartrato de metoprolol 100 mg Envase con 20 Tabletas.</v>
          </cell>
        </row>
        <row r="48">
          <cell r="B48" t="str">
            <v>010.000.0593.00</v>
          </cell>
          <cell r="C48" t="str">
            <v>Isosorbida. Tableta Cada Tableta contiene: Dinitrato de isosorbida 10 mg Envase con 20 Tabletas.</v>
          </cell>
        </row>
        <row r="49">
          <cell r="B49" t="str">
            <v>010.000.0593.00</v>
          </cell>
          <cell r="C49" t="str">
            <v>Isosorbida. Tableta Cada Tableta contiene: Dinitrato de isosorbida 10 mg Envase con 20 Tabletas.</v>
          </cell>
        </row>
        <row r="50">
          <cell r="B50" t="str">
            <v>010.000.0891.00</v>
          </cell>
          <cell r="C50" t="str">
            <v>Miconazol. Crema Cada gramo contiene: Nitrato de miconazol 20 mg Envase con 20 g.</v>
          </cell>
        </row>
        <row r="51">
          <cell r="B51" t="str">
            <v>010.000.0891.00</v>
          </cell>
          <cell r="C51" t="str">
            <v>Miconazol. Crema Cada gramo contiene: Nitrato de miconazol 20 mg Envase con 20 g.</v>
          </cell>
        </row>
        <row r="52">
          <cell r="B52" t="str">
            <v>010.000.2501.00</v>
          </cell>
          <cell r="C52" t="str">
            <v>Enalapril o lisinopril o ramipril. Cápsula o Tableta Cada Cápsula o Tableta contiene: Maleato de enalapril 10 mg o Lisinopril 10 mg o Ramipril 10 mg Envase con 30 Cápsulas o Tabletas.</v>
          </cell>
        </row>
        <row r="53">
          <cell r="B53" t="str">
            <v>010.000.2501.00</v>
          </cell>
          <cell r="C53" t="str">
            <v>Enalapril o lisinopril o ramipril. Cápsula o Tableta Cada Cápsula o Tableta contiene: Maleato de enalapril 10 mg o Lisinopril 10 mg o Ramipril 10 mg Envase con 30 Cápsulas o Tabletas.</v>
          </cell>
        </row>
        <row r="54">
          <cell r="B54" t="str">
            <v>010.000.3413.00</v>
          </cell>
          <cell r="C54" t="str">
            <v>Indometacina. Cápsula Cada Cápsula contiene: Indometacina 25 mg Envase con 30 Cápsulas.</v>
          </cell>
        </row>
        <row r="55">
          <cell r="B55" t="str">
            <v>010.000.3413.00</v>
          </cell>
          <cell r="C55" t="str">
            <v>Indometacina. Cápsula Cada Cápsula contiene: Indometacina 25 mg Envase con 30 Cápsulas.</v>
          </cell>
        </row>
        <row r="56">
          <cell r="B56" t="str">
            <v>010.000.0429.00</v>
          </cell>
          <cell r="C56" t="str">
            <v>Salbutamol. Suspensión en aerosol. Cada inhalador contiene: Salbutamol 20 mg o Sulfato de salbutamol equivalente a 20 mg de salbutamol Envase con inhalador con 200 dosis de 100  µg.</v>
          </cell>
        </row>
        <row r="57">
          <cell r="B57" t="str">
            <v>010.000.0429.00</v>
          </cell>
          <cell r="C57" t="str">
            <v>Salbutamol. Suspensión en aerosol. Cada inhalador contiene: Salbutamol 20 mg o Sulfato de salbutamol equivalente a 20 mg de salbutamol Envase con inhalador con 200 dosis de 100  µg.</v>
          </cell>
        </row>
        <row r="58">
          <cell r="B58" t="str">
            <v>010.000.0443.00</v>
          </cell>
          <cell r="C58">
            <v>3311</v>
          </cell>
        </row>
        <row r="59">
          <cell r="B59" t="str">
            <v>010.000.0108.00</v>
          </cell>
          <cell r="C59" t="str">
            <v>Metamizol sodico. Comprimido cada comprimido contiene: metamizol sódico 500 mg. envase con 10 comprimidos.</v>
          </cell>
        </row>
        <row r="60">
          <cell r="B60" t="str">
            <v>010.000.0108.00</v>
          </cell>
          <cell r="C60" t="str">
            <v>Metamizol sodico. Comprimido cada comprimido contiene: metamizol sódico 500 mg. envase con 10 comprimidos.</v>
          </cell>
        </row>
        <row r="61">
          <cell r="B61" t="str">
            <v>010.000.1242.00</v>
          </cell>
          <cell r="C61" t="str">
            <v>Metoclopramida. Tableta Cada Tableta contiene: Clorhidrato de metoclopramida 10 mg Envase con 20 Tabletas.</v>
          </cell>
        </row>
        <row r="62">
          <cell r="B62" t="str">
            <v>010.000.1242.00</v>
          </cell>
          <cell r="C62" t="str">
            <v>Metoclopramida. Tableta Cada Tableta contiene: Clorhidrato de metoclopramida 10 mg Envase con 20 Tabletas.</v>
          </cell>
        </row>
        <row r="63">
          <cell r="B63" t="str">
            <v>010.000.2307.00</v>
          </cell>
          <cell r="C63" t="str">
            <v>Furosemida. Tableta. Cada tableta contiene: Furosemida 40 mg Envase con 20 Tabletas.</v>
          </cell>
        </row>
        <row r="64">
          <cell r="B64" t="str">
            <v>010.000.2307.00</v>
          </cell>
          <cell r="C64" t="str">
            <v>Furosemida. Tableta. Cada tableta contiene: Furosemida 40 mg Envase con 20 Tabletas.</v>
          </cell>
        </row>
        <row r="65">
          <cell r="B65" t="str">
            <v>010.000.1206.00</v>
          </cell>
          <cell r="C65" t="str">
            <v>Butilhioscina o hioscina. Gragea o Tableta Cada Gragea o Tableta contiene: Bromuro de butilhioscina o butilbromuro de hioscina 10 mg Envase con 10 Grageas o Tabletas.</v>
          </cell>
        </row>
        <row r="66">
          <cell r="B66" t="str">
            <v>010.000.1206.00</v>
          </cell>
          <cell r="C66" t="str">
            <v>Butilhioscina o hioscina. Gragea o Tableta Cada Gragea o Tableta contiene: Bromuro de butilhioscina o butilbromuro de hioscina 10 mg Envase con 10 Grageas o Tabletas.</v>
          </cell>
        </row>
        <row r="67">
          <cell r="B67" t="str">
            <v>010.000.4359.00</v>
          </cell>
          <cell r="C67" t="str">
            <v>Gabapentina. Cápsula. Cada cápsula contiene: Gabapentina 300 mg Envase con 15 Cápsulas.</v>
          </cell>
        </row>
        <row r="68">
          <cell r="B68" t="str">
            <v>010.000.4359.00</v>
          </cell>
          <cell r="C68" t="str">
            <v>Gabapentina. Cápsula. Cada cápsula contiene: Gabapentina 300 mg Envase con 15 Cápsulas.</v>
          </cell>
        </row>
        <row r="69">
          <cell r="B69" t="str">
            <v>010.000.2301.00</v>
          </cell>
          <cell r="C69" t="str">
            <v>Hidroclorotiazida. Tableta Cada Tableta contiene: Hidroclorotiazida 25 mg Envase con 20 Tabletas.</v>
          </cell>
        </row>
        <row r="70">
          <cell r="B70" t="str">
            <v>010.000.2301.00</v>
          </cell>
          <cell r="C70" t="str">
            <v>Hidroclorotiazida. Tableta Cada Tableta contiene: Hidroclorotiazida 25 mg Envase con 20 Tabletas.</v>
          </cell>
        </row>
        <row r="71">
          <cell r="B71" t="str">
            <v>010.000.3417.00</v>
          </cell>
          <cell r="C71" t="str">
            <v>Diclofenaco. Cápsula o gragea de liberación prolongada. Cada gragea contiene: Diclofenaco sódico 100 mg Envase con 20 Cápsulas o Grageas.</v>
          </cell>
        </row>
        <row r="72">
          <cell r="B72" t="str">
            <v>010.000.3417.00</v>
          </cell>
          <cell r="C72" t="str">
            <v>Diclofenaco. Cápsula o gragea de liberación prolongada. Cada gragea contiene: Diclofenaco sódico 100 mg Envase con 20 Cápsulas o Grageas.</v>
          </cell>
        </row>
        <row r="73">
          <cell r="B73" t="str">
            <v>010.000.5743.00</v>
          </cell>
          <cell r="C73" t="str">
            <v>Liraglutide. Solución Inyectable Cada mililitro contiene: Liraglutide (ADN recombinante) 6 mg Envase con 2 plumas con cartucho de 3 ml</v>
          </cell>
        </row>
        <row r="74">
          <cell r="B74" t="str">
            <v>010.000.2144.00</v>
          </cell>
          <cell r="C74" t="str">
            <v>Loratadina. Tableta o gragea. Cada tableta o gragea contienen: Loratadina 10 mg. Envase con 20 tabletas o grageas.</v>
          </cell>
        </row>
        <row r="75">
          <cell r="B75" t="str">
            <v>010.000.2144.00</v>
          </cell>
          <cell r="C75" t="str">
            <v>Loratadina. Tableta o gragea. Cada tableta o gragea contienen: Loratadina 10 mg. Envase con 20 tabletas o grageas.</v>
          </cell>
        </row>
        <row r="76">
          <cell r="B76" t="str">
            <v>010.000.4516.00</v>
          </cell>
          <cell r="C76" t="str">
            <v>Tocilizumab. Solución Inyectable Cada frasco ámpula contiene: Tocilizumab 200 mg Envase con frasco ámpula con 10 ml.</v>
          </cell>
        </row>
        <row r="77">
          <cell r="B77" t="str">
            <v>010.000.5632.00</v>
          </cell>
          <cell r="C77" t="str">
            <v>Darbepoetina alfa. Solución Inyectable. Cada jeringa prellenada contiene:Darbepoetina alfa 300 µg. Envase con 1 microjeringa con 0.6 ml.</v>
          </cell>
        </row>
        <row r="78">
          <cell r="B78" t="str">
            <v>010.000.5633.00</v>
          </cell>
          <cell r="C78" t="str">
            <v>Darbepoetina alfa. Solución Inyectable Cada jeringa prellenada contiene: Darbepoetina alfa 500 µg. Envase con 1 microjeringa con 1.0 ml.</v>
          </cell>
        </row>
        <row r="79">
          <cell r="B79" t="str">
            <v>010.000.5472.00</v>
          </cell>
          <cell r="C79" t="str">
            <v>Bevacizumab. Solución Inyectable Cada frasco ámpula contiene: Bevacizumab 100 mg Envase con frasco ámpula con 4 ml.</v>
          </cell>
        </row>
        <row r="80">
          <cell r="B80" t="str">
            <v>010.000.5473.00</v>
          </cell>
          <cell r="C80" t="str">
            <v>Bevacizumab. Solución Inyectable Cada frasco ámpula contiene: Bevacizumab 400 mg Envase con frasco ámpula con 16 ml.</v>
          </cell>
        </row>
        <row r="81">
          <cell r="B81" t="str">
            <v>010.000.5653.00</v>
          </cell>
          <cell r="C81" t="str">
            <v>Panitumumab. Solución Inyectable Cada frasco ámpula contiene: Panitumumab 100 mg Envase con frasco ámpula con 5 ml.</v>
          </cell>
        </row>
        <row r="82">
          <cell r="B82" t="str">
            <v>010.000.5743.00</v>
          </cell>
          <cell r="C82" t="str">
            <v>Liraglutide. Solución Inyectable Cada mililitro contiene: Liraglutide (ADN recombinante) 6 mg Envase con 2 plumas con cartucho de 3 ml</v>
          </cell>
        </row>
        <row r="83">
          <cell r="B83" t="str">
            <v>010.000.6117.01</v>
          </cell>
          <cell r="C83" t="str">
            <v>INSULINA ASPARTA/INSULINA ASPARTA PROTAMINA. SUSPENSIÓN INYECTABLE Cada ml contiene: Insulina asparta de origen ADN recombinante (30% de insulina asparta soluble y 70% de insulina asparta protamina cristalina) 100 U. Envase o caja de cartón con 5 plumas prellenadas o precargadas con 3 mL (100 U/mL).</v>
          </cell>
        </row>
        <row r="84">
          <cell r="B84" t="str">
            <v>010.000.6117.01</v>
          </cell>
          <cell r="C84" t="str">
            <v>INSULINA ASPARTA/INSULINA ASPARTA PROTAMINA. SUSPENSIÓN INYECTABLE Cada ml contiene: Insulina asparta de origen ADN recombinante (30% de insulina asparta soluble y 70% de insulina asparta protamina cristalina) 100 U. Envase o caja de cartón con 5 plumas prellenadas o precargadas con 3 mL (100 U/mL).</v>
          </cell>
        </row>
        <row r="85">
          <cell r="B85" t="str">
            <v>010.000.0476.00</v>
          </cell>
          <cell r="C85" t="str">
            <v>Metilprednisolona. Solución Inyectable Cada frasco ámpula con liofilizado contiene Succinato sódico de metilprednisolona equivalente a 500 mg de metilprednisolona. Envase con 50 frascos ámpula y 50 ampolletas con 8 ml de diluyente.</v>
          </cell>
        </row>
        <row r="86">
          <cell r="B86" t="str">
            <v>010.000.4206.00</v>
          </cell>
          <cell r="C86" t="str">
            <v>Estriol. Crema Cada 100 g contienen: Estriol 100 mg Envase con 15 g.</v>
          </cell>
        </row>
        <row r="87">
          <cell r="B87" t="str">
            <v>010.000.5720.00</v>
          </cell>
          <cell r="C87" t="str">
            <v>Paracetamol solución inyectable cada frasco contiene: paracetamol 500 mg. Envase con un frasco con 50 ml.</v>
          </cell>
        </row>
        <row r="88">
          <cell r="B88" t="str">
            <v>010.000.2155.00</v>
          </cell>
          <cell r="C88" t="str">
            <v>Nadroparina. Solución Inyectable Cada jeringa contiene: Nadroparina cálcica 2 850 UI Axa Envase con 2 Jeringas. con 0.3 ml</v>
          </cell>
        </row>
        <row r="89">
          <cell r="B89" t="str">
            <v>010.000.4222.00</v>
          </cell>
          <cell r="C89" t="str">
            <v>Nadroparina. Solución Inyectable Cada jeringa prellenada contiene: Nadroparina cálcica 5700 UI Axa Envase con 2 Jeringas. prellenadas con 0.6 ml.</v>
          </cell>
        </row>
        <row r="90">
          <cell r="B90" t="str">
            <v>010.000.4223.00</v>
          </cell>
          <cell r="C90" t="str">
            <v>Nadroparina. Solución Inyectable Cada jeringa prellenada contiene: Nadroparina cálcica 3800 UI Axa Envase con 2 Jeringas. prellenadas con 0.4 ml.</v>
          </cell>
        </row>
        <row r="91">
          <cell r="B91" t="str">
            <v>010.000.1756.00</v>
          </cell>
          <cell r="C91" t="str">
            <v>Melfalán. Tableta Cada Tableta contiene: Melfalán 2 mg Envase con 25 Tabletas.</v>
          </cell>
        </row>
        <row r="92">
          <cell r="B92" t="str">
            <v>010.000.1761.01</v>
          </cell>
          <cell r="C92" t="str">
            <v>Mercaptopurina. Tableta Cada Tableta contiene: Mercaptopurina 50 mg Envase con 25 Tabletas</v>
          </cell>
        </row>
        <row r="93">
          <cell r="B93" t="str">
            <v>010.000.5484.00</v>
          </cell>
          <cell r="C93" t="str">
            <v>Zuclopentixol. Tableta Cada Tableta contiene: Diclorhidrato de zuclopentixol equivalente a 25 mg de zuclopentixol Envase con 20 Tabletas.</v>
          </cell>
        </row>
        <row r="94">
          <cell r="B94" t="str">
            <v>010.000.2187.00</v>
          </cell>
          <cell r="C94" t="str">
            <v>Ipratropio. Solución Cada 100 ml contienen: Bromuro de ipratropio monohidratado equivalente a 25 mg de bromuro de ipratropio. Envase con frasco ámpula con 20 ml.</v>
          </cell>
        </row>
        <row r="95">
          <cell r="B95" t="str">
            <v>010.000.0503.00</v>
          </cell>
          <cell r="C95" t="str">
            <v>Digoxina. Elíxir. Cada ml contiene: Digoxina 0.05 mg Envase conteniendo 60 ml con gotero calibrado de 1 ml integrado o adjunto al frasco y le sirve de tapa</v>
          </cell>
        </row>
        <row r="96">
          <cell r="B96" t="str">
            <v>010.000.2112.00</v>
          </cell>
          <cell r="C96" t="str">
            <v>Diltiazem. Tableta o gragea. Cada tableta contiene: Clorhidrato de diltiazem 30 mg. Envase con 30 tabletas o grageas.</v>
          </cell>
        </row>
        <row r="97">
          <cell r="B97" t="str">
            <v>010.000.2112.00</v>
          </cell>
          <cell r="C97" t="str">
            <v>Diltiazem. Tableta o gragea. Cada tableta contiene: Clorhidrato de diltiazem 30 mg. Envase con 30 tabletas o grageas.</v>
          </cell>
        </row>
        <row r="98">
          <cell r="B98" t="str">
            <v>010.000.5359.00</v>
          </cell>
          <cell r="C98" t="str">
            <v>Valproato de magnesio. Tableta de Liberación Prolongada. Cada tableta contiene: Valproato de magnesio 600 mg Envase con 30 tabletas.</v>
          </cell>
        </row>
        <row r="99">
          <cell r="B99" t="str">
            <v>010.000.5359.00</v>
          </cell>
          <cell r="C99" t="str">
            <v>Valproato de magnesio. Tableta de Liberación Prolongada. Cada tableta contiene: Valproato de magnesio 600 mg Envase con 30 tabletas.</v>
          </cell>
        </row>
        <row r="100">
          <cell r="B100" t="str">
            <v>040.000.2097.00</v>
          </cell>
          <cell r="C100" t="str">
            <v>Buprenorfina parche cada parche contiene: buprenorfina 30 mg envase con 4 Parches..</v>
          </cell>
        </row>
        <row r="101">
          <cell r="B101" t="str">
            <v>040.000.2097.00</v>
          </cell>
          <cell r="C101" t="str">
            <v>Buprenorfina parche cada parche contiene: buprenorfina 30 mg envase con 4 Parches..</v>
          </cell>
        </row>
        <row r="102">
          <cell r="B102" t="str">
            <v>040.000.2098.00</v>
          </cell>
          <cell r="C102" t="str">
            <v>Buprenorfina parche cada parche contiene: buprenorfina 20 mg envase con 4 Parches..</v>
          </cell>
        </row>
        <row r="103">
          <cell r="B103" t="str">
            <v>040.000.6038.00</v>
          </cell>
          <cell r="C103" t="str">
            <v>Buprenorfina. parche cada parche contiene: Buprenorfina 5 mg envase con 4 parches.Velocidad nominal de liberación: 5µg/h (a través de un periodo de 7 días).</v>
          </cell>
        </row>
        <row r="104">
          <cell r="B104" t="str">
            <v>040.000.6039.00</v>
          </cell>
          <cell r="C104" t="str">
            <v>Buprenorfina. parche cada parche contiene: Buprenorfina 10 mg envase con 4 parches. Velocidad nominal de liberación: 10µg/h (a través de un periodo de 7 días).</v>
          </cell>
        </row>
        <row r="105">
          <cell r="B105" t="str">
            <v>040.000.6039.00</v>
          </cell>
          <cell r="C105" t="str">
            <v>Buprenorfina. parche cada parche contiene: Buprenorfina 10 mg envase con 4 parches. Velocidad nominal de liberación: 10µg/h (a través de un periodo de 7 días).</v>
          </cell>
        </row>
        <row r="106">
          <cell r="B106" t="str">
            <v>040.000.6140.00</v>
          </cell>
          <cell r="C106" t="str">
            <v>Tramadol TABLETA DE LIBERACIÓN PROLONGADA Cada tableta de liberación prolongada contiene: Clorhidrato de Tramadol 150 mg Envase con 10 tabletas de liberación prolongada.</v>
          </cell>
        </row>
        <row r="107">
          <cell r="B107" t="str">
            <v>010.000.3132.00</v>
          </cell>
          <cell r="C107" t="str">
            <v>Neomicina polimixina b fluocinolona y lidocaína. Solución Ótica Cada 100 ml contienen: Acetónido de fluocinolona 0.025 g Sulfato de Polimixina B equivalente a 1 000 000 U de polimixina B Sulfato de neomicina equivalente a 0.350 g de neomicina Clorhidrato de lidocaína 2.0 g Envase con gotero integral con 5 ml.</v>
          </cell>
        </row>
        <row r="108">
          <cell r="B108" t="str">
            <v>010.000.4140.00</v>
          </cell>
          <cell r="C108" t="str">
            <v>Imiquimod. Crema al 5% Cada sobre contiene: Imiquimod 12.5 mg Envase con 12 sobres que contienen 250 mg de Crema.</v>
          </cell>
        </row>
        <row r="109">
          <cell r="B109" t="str">
            <v>010.000.3826.00</v>
          </cell>
          <cell r="C109" t="str">
            <v>L-ornitina-L-aspartato. Solución Inyectable Cada ampolleta contiene: L-ornitina-L-aspartato 5 g Envase con 5 ampolletas con 10 ml.</v>
          </cell>
        </row>
        <row r="110">
          <cell r="B110" t="str">
            <v>010.000.3433.00</v>
          </cell>
          <cell r="C110" t="str">
            <v>Metilprednisolona. Suspensión Inyectable Cada ml contiene: Acetato de Metilprednisolona 40 mg Un frasco ámpula con 2 ml.</v>
          </cell>
        </row>
        <row r="111">
          <cell r="B111" t="str">
            <v>010.000.4225.00</v>
          </cell>
          <cell r="C111" t="str">
            <v>Imatinib. Comprimido Recubierto Cada Comprimido Recubierto contiene: Mesilato de imatinib 100 mg Envase con 60 Comprimidos Recubiertos.</v>
          </cell>
        </row>
        <row r="112">
          <cell r="B112" t="str">
            <v>010.000.0405.00</v>
          </cell>
          <cell r="C112" t="str">
            <v>Difenhidramina. Jarabe. Cada 100 mililitros contienen: Clorhidrato de difenhidramina 250 mg. Envase con 60 ml.</v>
          </cell>
        </row>
        <row r="113">
          <cell r="B113" t="str">
            <v>010.000.0572.00</v>
          </cell>
          <cell r="C113" t="str">
            <v>Metoprolol. Tableta Cada Tableta contiene: Tartrato de metoprolol 100 mg Envase con 20 Tabletas.</v>
          </cell>
        </row>
        <row r="114">
          <cell r="B114" t="str">
            <v>010.000.0572.00</v>
          </cell>
          <cell r="C114" t="str">
            <v>Metoprolol. Tableta Cada Tableta contiene: Tartrato de metoprolol 100 mg Envase con 20 Tabletas.</v>
          </cell>
        </row>
        <row r="115">
          <cell r="B115" t="str">
            <v>010.000.1561.00</v>
          </cell>
          <cell r="C115" t="str">
            <v>Metronidazol. Óvulo o Tableta Vaginal Cada Óvulo o Tableta contiene: Metronidazol 500 mg Envase con 10 Óvulos o Tabletas.</v>
          </cell>
        </row>
        <row r="116">
          <cell r="B116" t="str">
            <v>010.000.1566.00</v>
          </cell>
          <cell r="C116" t="str">
            <v>Nistatina. Óvulo o Tableta Vaginal Cada Óvulo o Tableta contiene: Nistatina 100 000 UI Envase con 12 Óvulos o Tabletas.</v>
          </cell>
        </row>
        <row r="117">
          <cell r="B117" t="str">
            <v>010.000.2501.00</v>
          </cell>
          <cell r="C117" t="str">
            <v>Enalapril o lisinopril o ramipril. Cápsula o Tableta Cada Cápsula o Tableta contiene: Maleato de enalapril 10 mg o Lisinopril 10 mg o Ramipril 10 mg Envase con 30 Cápsulas o Tabletas.</v>
          </cell>
        </row>
        <row r="118">
          <cell r="B118" t="str">
            <v>010.000.2501.00</v>
          </cell>
          <cell r="C118" t="str">
            <v>Enalapril o lisinopril o ramipril. Cápsula o Tableta Cada Cápsula o Tableta contiene: Maleato de enalapril 10 mg o Lisinopril 10 mg o Ramipril 10 mg Envase con 30 Cápsulas o Tabletas.</v>
          </cell>
        </row>
        <row r="119">
          <cell r="B119" t="str">
            <v>010.000.4246.01</v>
          </cell>
          <cell r="C119" t="str">
            <v>Clopidogrel. Gragea o tableta. Cada gragea o tableta contiene: Bisulfato de clopidogrel o Bisulfato de clopidogrel (Polimorfo forma 2) equivalente a 75 mg de clopidogrel. Envase con 28 Grageas o Tabletas</v>
          </cell>
        </row>
        <row r="120">
          <cell r="B120" t="str">
            <v>010.000.4246.01</v>
          </cell>
          <cell r="C120" t="str">
            <v>Clopidogrel. Gragea o tableta. Cada gragea o tableta contiene: Bisulfato de clopidogrel o Bisulfato de clopidogrel (Polimorfo forma 2) equivalente a 75 mg de clopidogrel. Envase con 28 Grageas o Tabletas</v>
          </cell>
        </row>
        <row r="121">
          <cell r="B121" t="str">
            <v>010.000.4023.00</v>
          </cell>
          <cell r="C121" t="str">
            <v>Rosuvastatina. Tableta Cada Tableta contiene: Rosuvastatina cálcica equivalente a 10 mg de rosuvastatina Envase con 30 Tabletas.</v>
          </cell>
        </row>
        <row r="122">
          <cell r="B122" t="str">
            <v>010.000.4095.00</v>
          </cell>
          <cell r="C122" t="str">
            <v>Irbesartán. Tableta Cada Tableta contiene: Irbesartán 150 mg Envase con 28 Tabletas.</v>
          </cell>
        </row>
        <row r="123">
          <cell r="B123" t="str">
            <v>010.000.4096.00</v>
          </cell>
          <cell r="C123" t="str">
            <v>Irbesartán. Tableta Cada Tableta contiene: Irbesartán 300 mg Envase con 28 Tabletas.</v>
          </cell>
        </row>
        <row r="124">
          <cell r="B124" t="str">
            <v>010.000.4098.00</v>
          </cell>
          <cell r="C124" t="str">
            <v>Irbesartán-hidroclorotiazida. Tableta Cada Tableta contiene: Irbesartán 300 mg Hidroclorotiazida 12.5 mg Envase con 28 Tabletas.</v>
          </cell>
        </row>
        <row r="125">
          <cell r="B125" t="str">
            <v>010.000.4431.00</v>
          </cell>
          <cell r="C125" t="str">
            <v>Carboplatino. Solución Inyectable. Cada frasco ámpula con liofilizado contiene: Carboplatino 150 mg Envase con un frasco ámpula.</v>
          </cell>
        </row>
        <row r="126">
          <cell r="B126" t="str">
            <v>010.000.1308.01</v>
          </cell>
          <cell r="C126" t="str">
            <v>Metronidazol. Tableta Cada Tableta contiene: Metronidazol 500 mg Envase con 30 Tabletas.</v>
          </cell>
        </row>
        <row r="127">
          <cell r="B127" t="str">
            <v>010.000.1308.01</v>
          </cell>
          <cell r="C127" t="str">
            <v>Metronidazol. Tableta Cada Tableta contiene: Metronidazol 500 mg Envase con 30 Tabletas.</v>
          </cell>
        </row>
        <row r="128">
          <cell r="B128" t="str">
            <v>010.000.1702.00</v>
          </cell>
          <cell r="C128" t="str">
            <v>Fumarato ferroso. Suspensión Oral. Cada ml contiene: Fumarato ferroso 29 mg equivalente a 9.53 mg de hierro elemental. Envase con 120 ml.</v>
          </cell>
        </row>
        <row r="129">
          <cell r="B129" t="str">
            <v>010.000.1702.00</v>
          </cell>
          <cell r="C129" t="str">
            <v>Fumarato ferroso. Suspensión Oral. Cada ml contiene: Fumarato ferroso 29 mg equivalente a 9.53 mg de hierro elemental. Envase con 120 ml.</v>
          </cell>
        </row>
        <row r="130">
          <cell r="B130" t="str">
            <v>010.000.1904.00</v>
          </cell>
          <cell r="C130" t="str">
            <v>Trimetoprima-sulfametoxazol. Suspensión Oral Cada 5 ml contienen: Trimetoprima 40 mg Sulfametoxazol 200 mg Envase con 120 ml y dosificador.</v>
          </cell>
        </row>
        <row r="131">
          <cell r="B131" t="str">
            <v>010.000.1904.00</v>
          </cell>
          <cell r="C131" t="str">
            <v>Trimetoprima-sulfametoxazol. Suspensión Oral Cada 5 ml contienen: Trimetoprima 40 mg Sulfametoxazol 200 mg Envase con 120 ml y dosificador.</v>
          </cell>
        </row>
        <row r="132">
          <cell r="B132" t="str">
            <v>010.000.2304.00</v>
          </cell>
          <cell r="C132" t="str">
            <v>Espironolactona. Tableta. Cada Tableta contiene: Espironolactona 25 mg Envase con 20 Tabletas.</v>
          </cell>
        </row>
        <row r="133">
          <cell r="B133" t="str">
            <v>010.000.2304.00</v>
          </cell>
          <cell r="C133" t="str">
            <v>Espironolactona. Tableta. Cada Tableta contiene: Espironolactona 25 mg Envase con 20 Tabletas.</v>
          </cell>
        </row>
        <row r="134">
          <cell r="B134" t="str">
            <v>010.000.2304.01</v>
          </cell>
          <cell r="C134" t="str">
            <v>Espironolactona. Tableta Cada Tableta contiene: Espironolactona 25 mg Envase con 30 Tabletas.</v>
          </cell>
        </row>
        <row r="135">
          <cell r="B135" t="str">
            <v>010.000.2304.01</v>
          </cell>
          <cell r="C135" t="str">
            <v>Espironolactona. Tableta Cada Tableta contiene: Espironolactona 25 mg Envase con 30 Tabletas.</v>
          </cell>
        </row>
        <row r="136">
          <cell r="B136" t="str">
            <v>010.000.2331.00</v>
          </cell>
          <cell r="C136" t="str">
            <v>Fenazopiridina. Tableta Cada Tableta contiene: Clorhidrato de fenazopiridina 100 mg Envase con 20 Tabletas.</v>
          </cell>
        </row>
        <row r="137">
          <cell r="B137" t="str">
            <v>010.000.2431.00</v>
          </cell>
          <cell r="C137" t="str">
            <v>Dextrometorfano. Jarabe. Cada 100 ml contienen: Bromhidrato de dextrometorfano 300 mg Envase con 60 ml y dosificador (15 mg/5 ml).</v>
          </cell>
        </row>
        <row r="138">
          <cell r="B138" t="str">
            <v>010.000.2463.00</v>
          </cell>
          <cell r="C138" t="str">
            <v>Ambroxol. Solución Cada 100 ml contienen: Clorhidrato de ambroxol 300 mg Envase con 120 ml y dosificador.</v>
          </cell>
        </row>
        <row r="139">
          <cell r="B139" t="str">
            <v>010.000.4260.00</v>
          </cell>
          <cell r="C139" t="str">
            <v>Nistatina. Suspensión Oral Cada frasco con polvo contiene: Nistatina 2 400 000 UI Envase para 24 ml.</v>
          </cell>
        </row>
        <row r="140">
          <cell r="B140" t="str">
            <v>010.000.4260.00</v>
          </cell>
          <cell r="C140" t="str">
            <v>Nistatina. Suspensión Oral Cada frasco con polvo contiene: Nistatina 2 400 000 UI Envase para 24 ml.</v>
          </cell>
        </row>
        <row r="141">
          <cell r="B141" t="str">
            <v>010.000.5267.00</v>
          </cell>
          <cell r="C141" t="str">
            <v>Fluconazol. Cápsula o Tableta Cada Cápsula o Tableta contiene: Fluconazol 100 mg Envase con 10 Cápsulas o Tabletas.</v>
          </cell>
        </row>
        <row r="142">
          <cell r="B142" t="str">
            <v>010.000.5267.00</v>
          </cell>
          <cell r="C142" t="str">
            <v>Fluconazol. Cápsula o Tableta Cada Cápsula o Tableta contiene: Fluconazol 100 mg Envase con 10 Cápsulas o Tabletas.</v>
          </cell>
        </row>
        <row r="143">
          <cell r="B143" t="str">
            <v>010.000.0525.00</v>
          </cell>
          <cell r="C143" t="str">
            <v>Fenitoína. Tableta o Cápsula Cada Tableta o Cápsula contiene: Fenitoína sódica 100 mg Envase con 50 Tabletas o Cápsulas.</v>
          </cell>
        </row>
        <row r="144">
          <cell r="B144" t="str">
            <v>010.000.0525.00</v>
          </cell>
          <cell r="C144" t="str">
            <v>Fenitoína. Tableta o Cápsula Cada Tableta o Cápsula contiene: Fenitoína sódica 100 mg Envase con 50 Tabletas o Cápsulas.</v>
          </cell>
        </row>
        <row r="145">
          <cell r="B145" t="str">
            <v>010.000.0891.00</v>
          </cell>
          <cell r="C145" t="str">
            <v>Miconazol. Crema Cada gramo contiene: Nitrato de miconazol 20 mg Envase con 20 g.</v>
          </cell>
        </row>
        <row r="146">
          <cell r="B146" t="str">
            <v>010.000.0891.00</v>
          </cell>
          <cell r="C146" t="str">
            <v>Miconazol. Crema Cada gramo contiene: Nitrato de miconazol 20 mg Envase con 20 g.</v>
          </cell>
        </row>
        <row r="147">
          <cell r="B147" t="str">
            <v>010.000.0904.00</v>
          </cell>
          <cell r="C147" t="str">
            <v>Ácido retinoico. Crema Cada 100 gramos contienen: Ácido retinoico 0.05 g Envase con 20 g</v>
          </cell>
        </row>
        <row r="148">
          <cell r="B148" t="str">
            <v>010.000.0904.00</v>
          </cell>
          <cell r="C148" t="str">
            <v>Ácido retinoico. Crema Cada 100 gramos contienen: Ácido retinoico 0.05 g Envase con 20 g</v>
          </cell>
        </row>
        <row r="149">
          <cell r="B149" t="str">
            <v>010.000.3407.00</v>
          </cell>
          <cell r="C149" t="str">
            <v>Naproxeno. Tableta Cada Tableta contiene: Naproxeno 250 mg Envase con 30 Tabletas.</v>
          </cell>
        </row>
        <row r="150">
          <cell r="B150" t="str">
            <v>010.000.3407.00</v>
          </cell>
          <cell r="C150" t="str">
            <v>Naproxeno. Tableta Cada Tableta contiene: Naproxeno 250 mg Envase con 30 Tabletas.</v>
          </cell>
        </row>
        <row r="151">
          <cell r="B151" t="str">
            <v>010.000.3451.00</v>
          </cell>
          <cell r="C151" t="str">
            <v>Alopurinol. Tableta. Cada tableta contiene: alopurinol 300 mg. Envase con 20 tabletas.</v>
          </cell>
        </row>
        <row r="152">
          <cell r="B152" t="str">
            <v>010.000.3451.00</v>
          </cell>
          <cell r="C152" t="str">
            <v>Alopurinol. Tableta. Cada tableta contiene: alopurinol 300 mg. Envase con 20 tabletas.</v>
          </cell>
        </row>
        <row r="153">
          <cell r="B153" t="str">
            <v>010.000.4126.00</v>
          </cell>
          <cell r="C153" t="str">
            <v>Sulfadiazina de plata. Crema Cada 100 gramos contiene: Sulfadiazina de plata micronizada 1 g Envase con 375 g.</v>
          </cell>
        </row>
        <row r="154">
          <cell r="B154" t="str">
            <v>010.000.5503.00</v>
          </cell>
          <cell r="C154" t="str">
            <v>Sulindaco. Tableta o Gragea Cada Tableta o Gragea contiene: Sulindaco 200 mg Envase con 20 Tabletas o Grageas.</v>
          </cell>
        </row>
        <row r="155">
          <cell r="B155" t="str">
            <v>040.000.2609.00</v>
          </cell>
          <cell r="C155" t="str">
            <v>Carbamazepina. Suspensión Oral. Cada 5 ml contienen: Carbamazepina 100 mg Envase con 120 ml y dosificador de 5 ml.</v>
          </cell>
        </row>
        <row r="156">
          <cell r="B156" t="str">
            <v>010.000.0104.00</v>
          </cell>
          <cell r="C156" t="str">
            <v>Paracetamol. Tableta cada tableta contiene: paracetamol 500 mg. envase con 10 tabletas.</v>
          </cell>
        </row>
        <row r="157">
          <cell r="B157" t="str">
            <v>010.000.0104.00</v>
          </cell>
          <cell r="C157" t="str">
            <v>Paracetamol. Tableta cada tableta contiene: paracetamol 500 mg. envase con 10 tabletas.</v>
          </cell>
        </row>
        <row r="158">
          <cell r="B158" t="str">
            <v>010.000.2520.00</v>
          </cell>
          <cell r="C158" t="str">
            <v>Losartán. Gragea o comprimido recubierto. Cada gragea o comprimido recubierto contiene: Losartán potásico 50 mg. Envase con 30 grageas o comprimidos recubiertos.</v>
          </cell>
        </row>
        <row r="159">
          <cell r="B159" t="str">
            <v>010.000.2520.00</v>
          </cell>
          <cell r="C159" t="str">
            <v>Losartán. Gragea o comprimido recubierto. Cada gragea o comprimido recubierto contiene: Losartán potásico 50 mg. Envase con 30 grageas o comprimidos recubiertos.</v>
          </cell>
        </row>
        <row r="160">
          <cell r="B160" t="str">
            <v>010.000.4373.00</v>
          </cell>
          <cell r="C160" t="str">
            <v>Valganciclovir. Comprimido Cada Comprimido contiene: Clorhidrato de valganciclovir equivalente a 450 mg de valganciclovir. Envase con 60 Comprimidos</v>
          </cell>
        </row>
        <row r="161">
          <cell r="B161" t="str">
            <v>010.000.4582.00</v>
          </cell>
          <cell r="C161" t="str">
            <v>Oseltamivir. Cápsula Cada Cápsula contiene: oseltamivir 75.0 mg Envase con 10 Cápsulas</v>
          </cell>
        </row>
        <row r="162">
          <cell r="B162" t="str">
            <v>010.000.4582.00</v>
          </cell>
          <cell r="C162" t="str">
            <v>Oseltamivir. Cápsula Cada Cápsula contiene: oseltamivir 75.0 mg Envase con 10 Cápsulas</v>
          </cell>
        </row>
        <row r="163">
          <cell r="B163" t="str">
            <v>010.000.5315.00</v>
          </cell>
          <cell r="C163" t="str">
            <v>Voriconazol. Solución Inyectable Cada frasco ámpula con liofilizado contiene: Voriconazol 200 mg Envase con un frasco ámpula con liofilizado.</v>
          </cell>
        </row>
        <row r="164">
          <cell r="B164" t="str">
            <v>010.000.0264.00</v>
          </cell>
          <cell r="C164" t="str">
            <v>Lidocaína. Solución al 10%. Cada 100 ml contiene: Lidocaína 10.0 g Envase con 115 ml con atomizador manual.</v>
          </cell>
        </row>
        <row r="165">
          <cell r="B165" t="str">
            <v>010.000.4141.00</v>
          </cell>
          <cell r="C165" t="str">
            <v>Mometasona. Suspensión Para Inhalación  Cada 100 ml contiene: Furoato de mometasona monohidratada equivalente a 0.050 g de furoato de mometasona anhidra. Envase nebulizador con 18 ml y válvula dosificadora (140 nebulizaciones de 50 µgcada una).</v>
          </cell>
        </row>
        <row r="166">
          <cell r="B166" t="str">
            <v>010.000.4141.00</v>
          </cell>
          <cell r="C166" t="str">
            <v>Mometasona. Suspensión Para Inhalación  Cada 100 ml contiene: Furoato de mometasona monohidratada equivalente a 0.050 g de furoato de mometasona anhidra. Envase nebulizador con 18 ml y válvula dosificadora (140 nebulizaciones de 50 µgcada una).</v>
          </cell>
        </row>
        <row r="167">
          <cell r="B167" t="str">
            <v>010.000.5944.00</v>
          </cell>
          <cell r="C167" t="str">
            <v>Ibuprofeno. Suspensión Oral Cada mililitro contiene: Ibuprofeno 40 mg Envase con 15 ml con gotero calibrado integrado o adjunto al envase que le sirve de tapa.</v>
          </cell>
        </row>
        <row r="168">
          <cell r="B168" t="str">
            <v>010.000.2521.00</v>
          </cell>
          <cell r="C168" t="str">
            <v>Losartán e hidroclorotiazida. Gragea o Comprimido Recubierto Cada Gragea o Comprimido Recubierto contiene: Losartán potásico 50.0 mg Hidroclorotiazida 12.5 mg Envase con 30 Grageas o Comprimidos Recubiertos.</v>
          </cell>
        </row>
        <row r="169">
          <cell r="B169" t="str">
            <v>010.000.4227.00</v>
          </cell>
          <cell r="C169" t="str">
            <v>Imatinib. Comprimido Cada Comprimido contiene: Mesilato de imatinib equivalente a 400 mg de imatinib Envase con 30 Comprimidos.</v>
          </cell>
        </row>
        <row r="170">
          <cell r="B170" t="str">
            <v>010.000.4490.00</v>
          </cell>
          <cell r="C170" t="str">
            <v>Aripiprazol. Tableta Cada Tableta contiene: Aripiprazol 15 mg Envase con 20 Tabletas.</v>
          </cell>
        </row>
        <row r="171">
          <cell r="B171" t="str">
            <v>010.000.4491.00</v>
          </cell>
          <cell r="C171" t="str">
            <v>Aripiprazol. Tableta Cada Tableta contiene: Aripiprazol 20 mg Envase con 10 Tabletas.</v>
          </cell>
        </row>
        <row r="172">
          <cell r="B172" t="str">
            <v>010.000.5435.00</v>
          </cell>
          <cell r="C172" t="str">
            <v>Paclitaxel. Solución Inyectable Cada frasco ámpula contiene: Paclitaxel 300 mg Envase con un frasco ámpula con 50 ml con equipo para venoclisis libre de polivinilcloruro (PVC) y filtro con membrana no mayor de 0.22 µm.</v>
          </cell>
        </row>
        <row r="173">
          <cell r="B173" t="str">
            <v>010.000.5449.00</v>
          </cell>
          <cell r="C173" t="str">
            <v>Anastrozol. Tableta Cada Tableta contiene: Anastrozol 1 mg Envase con 28 Tabletas</v>
          </cell>
        </row>
        <row r="174">
          <cell r="B174" t="str">
            <v>010.000.5541.00</v>
          </cell>
          <cell r="C174" t="str">
            <v>Letrozol. Gragea o Tableta Cada Gragea o Tableta contiene: Letrozol 2.5 mg Envase con 30 Grageas o Tabletas</v>
          </cell>
        </row>
        <row r="175">
          <cell r="B175" t="str">
            <v>010.000.2132.00</v>
          </cell>
          <cell r="C175" t="str">
            <v>Claritromicina. Tableta Cada Tableta contiene: Claritromicina 250 mg Envase con 10 Tabletas.</v>
          </cell>
        </row>
        <row r="176">
          <cell r="B176" t="str">
            <v>010.000.2132.00</v>
          </cell>
          <cell r="C176" t="str">
            <v>Claritromicina. Tableta Cada Tableta contiene: Claritromicina 250 mg Envase con 10 Tabletas.</v>
          </cell>
        </row>
        <row r="177">
          <cell r="B177" t="str">
            <v>010.000.2662.00</v>
          </cell>
          <cell r="C177" t="str">
            <v>Piridostigmina. Gragea o Tableta Cada Gragea o Tableta contiene: Bromuro de piridostigmina 60 mg Envase con 20 Grageas.</v>
          </cell>
        </row>
        <row r="178">
          <cell r="B178" t="str">
            <v>010.000.2662.00</v>
          </cell>
          <cell r="C178" t="str">
            <v>Piridostigmina. Gragea o Tableta Cada Gragea o Tableta contiene: Bromuro de piridostigmina 60 mg Envase con 20 Grageas.</v>
          </cell>
        </row>
        <row r="179">
          <cell r="B179" t="str">
            <v>010.000.3423.00</v>
          </cell>
          <cell r="C179" t="str">
            <v>Meloxicam. Tableta Cada Tableta contiene: Meloxicam 15 mg Envase con 10 Tabletas</v>
          </cell>
        </row>
        <row r="180">
          <cell r="B180" t="str">
            <v>010.000.4485.00</v>
          </cell>
          <cell r="C180" t="str">
            <v>Duloxetina. Cápsula de liberación retardada. Cada cápsula de liberación retardada contiene: Clorhidrato de duloxetina equivalente a 60 mg de duloxetina Envase con 14 Cápsulas de Liberación Retardada.</v>
          </cell>
        </row>
        <row r="181">
          <cell r="B181" t="str">
            <v>010.000.4485.00</v>
          </cell>
          <cell r="C181" t="str">
            <v>Duloxetina. Cápsula de liberación retardada. Cada cápsula de liberación retardada contiene: Clorhidrato de duloxetina equivalente a 60 mg de duloxetina Envase con 14 Cápsulas de Liberación Retardada.</v>
          </cell>
        </row>
        <row r="182">
          <cell r="B182" t="str">
            <v>010.000.5699.00</v>
          </cell>
          <cell r="C182" t="str">
            <v>Etoricoxib. Comprimido Cada Comprimido contiene: Etoricoxib 90 mg Envase con 28 Comprimidos.</v>
          </cell>
        </row>
        <row r="183">
          <cell r="B183" t="str">
            <v>040.000.3302.00</v>
          </cell>
          <cell r="C183" t="str">
            <v>Imipramina. Gragea o tableta. Cada gragea o tableta contiene: Clorhidrato de Imipramina 25 mg. Envase con 20 grageas o tabletas.</v>
          </cell>
        </row>
        <row r="184">
          <cell r="B184" t="str">
            <v>010.000.6274.00</v>
          </cell>
          <cell r="C184" t="str">
            <v>METFORMINA/ GLIMEPIRIDA. TABLETA Cada tableta contiene: Clorhidrato de metformina 500 mg. Glimepirida 1 mg Envase con 32 tabletas.</v>
          </cell>
        </row>
        <row r="185">
          <cell r="B185" t="str">
            <v>010.000.6275.00</v>
          </cell>
          <cell r="C185" t="str">
            <v>METFORMINA. TABLETA Cada tableta contiene: Clorhidrato de Metformina de liberación prolongada 500 mg Envase con 30 tabletas.</v>
          </cell>
        </row>
        <row r="186">
          <cell r="B186" t="str">
            <v>010.000.0592.00</v>
          </cell>
          <cell r="C186" t="str">
            <v>Isosorbida. Tableta sublingual Cada Tableta contiene: Dinitrato de isosorbida 5 mg Envase con 20 Tabletas sublinguales.</v>
          </cell>
        </row>
        <row r="187">
          <cell r="B187" t="str">
            <v>010.000.0592.00</v>
          </cell>
          <cell r="C187" t="str">
            <v>Isosorbida. Tableta sublingual Cada Tableta contiene: Dinitrato de isosorbida 5 mg Envase con 20 Tabletas sublinguales.</v>
          </cell>
        </row>
        <row r="188">
          <cell r="B188" t="str">
            <v>010.000.1271.00</v>
          </cell>
          <cell r="C188" t="str">
            <v>Plántago psyllium. Polvo Cada 100 g contienen: Polvo de cáscara de semilla de plántago psyllium 49.7 g Envase con 400 g.</v>
          </cell>
        </row>
        <row r="189">
          <cell r="B189" t="str">
            <v>010.000.1271.00</v>
          </cell>
          <cell r="C189" t="str">
            <v>Plántago psyllium. Polvo Cada 100 g contienen: Polvo de cáscara de semilla de plántago psyllium 49.7 g Envase con 400 g.</v>
          </cell>
        </row>
        <row r="190">
          <cell r="B190" t="str">
            <v>010.000.4025.01</v>
          </cell>
          <cell r="C190" t="str">
            <v>Ezetimiba-simvastatina. Comprimido Cada Comprimido contiene: Ezetimiba 10 mg Simvastatina 20 mg Envase con 28 Comprimidos.</v>
          </cell>
        </row>
        <row r="191">
          <cell r="B191" t="str">
            <v>010.000.4185.00</v>
          </cell>
          <cell r="C191" t="str">
            <v>Ácido ursodeoxicólico. Cápsula Cada Cápsula contiene: Ácido ursodeoxicólico 250 mg Envase con 50 Cápsulas</v>
          </cell>
        </row>
        <row r="192">
          <cell r="B192" t="str">
            <v>010.000.0804.00</v>
          </cell>
          <cell r="C192" t="str">
            <v>Óxido de zinc. Pasta Cada 100 g contienen: Óxido de zinc 25. 0 g Envase con 30 g.</v>
          </cell>
        </row>
        <row r="193">
          <cell r="B193" t="str">
            <v>010.000.0804.00</v>
          </cell>
          <cell r="C193" t="str">
            <v>Óxido de zinc. Pasta Cada 100 g contienen: Óxido de zinc 25. 0 g Envase con 30 g.</v>
          </cell>
        </row>
        <row r="194">
          <cell r="B194" t="str">
            <v>010.000.3419.00</v>
          </cell>
          <cell r="C194" t="str">
            <v>Naproxeno. Suspensión Oral Cada 5 ml contienen: Naproxeno 125 mg Envase con 100 ml.</v>
          </cell>
        </row>
        <row r="195">
          <cell r="B195" t="str">
            <v>010.000.5489.00</v>
          </cell>
          <cell r="C195" t="str">
            <v>Quetiapina. Tableta Cada Tableta contiene: Fumarato de quetiapina equivalente a 100 mg de quetiapina Envase con 60 Tabletas.</v>
          </cell>
        </row>
        <row r="196">
          <cell r="B196" t="str">
            <v>010.000.5489.00</v>
          </cell>
          <cell r="C196" t="str">
            <v>Quetiapina. Tableta Cada Tableta contiene: Fumarato de quetiapina equivalente a 100 mg de quetiapina Envase con 60 Tabletas.</v>
          </cell>
        </row>
        <row r="197">
          <cell r="B197" t="str">
            <v>040.000.2654.00</v>
          </cell>
          <cell r="C197" t="str">
            <v>Levodopa y carbidopa. Tableta Cada Tableta contiene: Levodopa 250 mg Carbidopa 25 mg Envase con 100 Tabletas.</v>
          </cell>
        </row>
        <row r="198">
          <cell r="B198" t="str">
            <v>010.000.1101.00</v>
          </cell>
          <cell r="C198" t="str">
            <v>Paricalcitol. Cápsula Cada cápsula contiene: Paricalcitol 2 µg. Envase con 30 cápsulas.</v>
          </cell>
        </row>
        <row r="199">
          <cell r="B199" t="str">
            <v>010.000.4305.00</v>
          </cell>
          <cell r="C199" t="str">
            <v>Oxibutinina. Tableta Cada Tableta contiene: Cloruro de oxibutinina 5 mg Envase con 30 Tabletas.</v>
          </cell>
        </row>
        <row r="200">
          <cell r="B200" t="str">
            <v>010.000.1766.00</v>
          </cell>
          <cell r="C200" t="str">
            <v>Doxorrubicina. Suspensión Inyectable Cada frasco ámpula contiene: Clorhidrato de doxorrubicina liposomal pegilada equivalente a 20 mg de doxorrubicina (2 mg/ml) Envase con un frasco ámpula con 10 ml (2 mg/ml).</v>
          </cell>
        </row>
        <row r="201">
          <cell r="B201" t="str">
            <v>010.000.5450.00</v>
          </cell>
          <cell r="C201" t="str">
            <v>Leuprorelina. Suspensión Inyectable Cada jeringa prellenada con polvo liofilizado contiene: Acetato de leuprorelina 22.5 mg Envase con jeringa prellenada con polvo liofilizado y jeringa prellenada con 0.5 ml con sistema de Liberación.</v>
          </cell>
        </row>
        <row r="202">
          <cell r="B202" t="str">
            <v>010.000.5972.00</v>
          </cell>
          <cell r="C202" t="str">
            <v>Leuprorelina. Suspensión Inyectable Cada jeringa prellenada con polvo liofilizado contiene: Acetato de Leuprorelina 45 mg Envase con jeringa prellenada con polvo liofilizado y jeringa prellenada con 0.5 ml de diluyente.</v>
          </cell>
        </row>
        <row r="203">
          <cell r="B203" t="str">
            <v>010.000.0813.00</v>
          </cell>
          <cell r="C203" t="str">
            <v>Hidrocortisona. Crema Cada g contiene: 17 Butirato de hidrocortisona 1 mg Envase con 15 g.</v>
          </cell>
        </row>
        <row r="204">
          <cell r="B204" t="str">
            <v>010.000.0813.00</v>
          </cell>
          <cell r="C204" t="str">
            <v>Hidrocortisona. Crema Cada g contiene: 17 Butirato de hidrocortisona 1 mg Envase con 15 g.</v>
          </cell>
        </row>
        <row r="205">
          <cell r="B205" t="str">
            <v>010.000.4416.00</v>
          </cell>
          <cell r="C205" t="str">
            <v>Ciclosporina. Solución Oftálmica Cada ml contiene: Ciclosporina A 1.0 mg Envase con frasco gotero con 5 ml.</v>
          </cell>
        </row>
        <row r="206">
          <cell r="B206" t="str">
            <v>010.000.4300.00</v>
          </cell>
          <cell r="C206" t="str">
            <v>Levofloxacino. Tableta Cada Tableta contiene: Levofloxacino hemihidratado equivalente a 750 mg de levofloxacino. Envase con 7 Tabletas.</v>
          </cell>
        </row>
        <row r="207">
          <cell r="B207" t="str">
            <v>010.000.4300.00</v>
          </cell>
          <cell r="C207" t="str">
            <v>Levofloxacino. Tableta Cada Tableta contiene: Levofloxacino hemihidratado equivalente a 750 mg de levofloxacino. Envase con 7 Tabletas.</v>
          </cell>
        </row>
        <row r="208">
          <cell r="B208" t="str">
            <v>010.000.3432.00</v>
          </cell>
          <cell r="C208" t="str">
            <v>Dexametasona. Tableta. Cada tableta contiene dexametasona 0.5 mg Envase con 30 Tabletas.</v>
          </cell>
        </row>
        <row r="209">
          <cell r="B209" t="str">
            <v>010.000.4445.00</v>
          </cell>
          <cell r="C209" t="str">
            <v>Vinorelbina. Cápsula Cada Cápsula contiene: Bitartrato de vinorelbina equivalente a 20.00 mg de Vinorelbina Envase con una Cápsula</v>
          </cell>
        </row>
        <row r="210">
          <cell r="B210" t="str">
            <v>010.000.4446.00</v>
          </cell>
          <cell r="C210" t="str">
            <v>Vinorelbina. Cápsula Cada Cápsula contiene: Bitartrato de vinorelbina equivalente a 30.00 mg de Vinorelbina Envase con una Cápsula.</v>
          </cell>
        </row>
        <row r="211">
          <cell r="B211" t="str">
            <v>010.000.5664.00</v>
          </cell>
          <cell r="C211" t="str">
            <v>Lacosamida. Solución Inyectable Cada frasco ámpula contiene: Lacosamida 200 mg Envase con frasco ámpula con 20 ml (10 mg/ml).</v>
          </cell>
        </row>
        <row r="212">
          <cell r="B212" t="str">
            <v>010.000.2114.00</v>
          </cell>
          <cell r="C212" t="str">
            <v>Felodipino. Tableta de Liberación Prolongada Cada Tableta contiene: Felodipino 5 mg Envase con 10 Tabletas de Liberación Prolongada.</v>
          </cell>
        </row>
        <row r="213">
          <cell r="B213" t="str">
            <v>010.000.4307.00</v>
          </cell>
          <cell r="C213" t="str">
            <v>Cilostazol. Tableta Cada Tableta contiene: Cilostazol 100 mg Envase con 30 Tabletas.</v>
          </cell>
        </row>
        <row r="214">
          <cell r="B214" t="str">
            <v>010.000.1969.00</v>
          </cell>
          <cell r="C214" t="str">
            <v>Azitromicina. Tableta Cada Tableta contiene: Azitromicina dihidratada equivalente a 500 mg de azitromicina Envase con 3 Tabletas.</v>
          </cell>
        </row>
        <row r="215">
          <cell r="B215" t="str">
            <v>010.000.1969.01</v>
          </cell>
          <cell r="C215" t="str">
            <v>Azitromicina. Tableta Cada Tableta contiene: Azitromicina dihidratada equivalente a 500 mg de azitromicina Envase con 4 Tabletas.</v>
          </cell>
        </row>
        <row r="216">
          <cell r="B216" t="str">
            <v>010.000.4256.00</v>
          </cell>
          <cell r="C216" t="str">
            <v>Talidomida. Tableta o Cápsula Cada Tableta o Cápsula contiene: Talidomida 100 mg Envase con 50 Tabletas ó Cápsulas.</v>
          </cell>
        </row>
        <row r="217">
          <cell r="B217" t="str">
            <v>010.000.4261.02</v>
          </cell>
          <cell r="C217" t="str">
            <v>Ofloxacina. Tableta Cada Tableta contiene: ofloxacina 400 mg Envase con 12 Tabletas.</v>
          </cell>
        </row>
        <row r="218">
          <cell r="B218" t="str">
            <v>010.000.4298.00</v>
          </cell>
          <cell r="C218" t="str">
            <v>Ciclosporina. Cápsula de gelatina blanda. Cada cápsula contiene: Ciclosporina modificada o ciclosporina en microemulsión 100 mg Envase con 50 Cápsulas.</v>
          </cell>
        </row>
        <row r="219">
          <cell r="B219" t="str">
            <v>010.000.4298.00</v>
          </cell>
          <cell r="C219" t="str">
            <v>Ciclosporina. Cápsula de gelatina blanda. Cada cápsula contiene: Ciclosporina modificada o ciclosporina en microemulsión 100 mg Envase con 50 Cápsulas.</v>
          </cell>
        </row>
        <row r="220">
          <cell r="B220" t="str">
            <v>010.000.4306.00</v>
          </cell>
          <cell r="C220" t="str">
            <v>Ciclosporina. Capsula de gelatina blanda. Cada cápsula contiene: ciclosporina modificada o ciclosporina en microemulsión 25 mg. envase con 50 cápsulas.</v>
          </cell>
        </row>
        <row r="221">
          <cell r="B221" t="str">
            <v>010.000.4306.00</v>
          </cell>
          <cell r="C221" t="str">
            <v>Ciclosporina. Capsula de gelatina blanda. Cada cápsula contiene: ciclosporina modificada o ciclosporina en microemulsión 25 mg. envase con 50 cápsulas.</v>
          </cell>
        </row>
        <row r="222">
          <cell r="B222" t="str">
            <v>010.000.5082.00</v>
          </cell>
          <cell r="C222" t="str">
            <v>Tacrolimus. Cápsula Cada Cápsula contiene: Tacrolimus monohidratado equivalente a 5 mg de tacrolimus Envase con 50 Cápsulas.</v>
          </cell>
        </row>
        <row r="223">
          <cell r="B223" t="str">
            <v>010.000.5084.00</v>
          </cell>
          <cell r="C223" t="str">
            <v>Tacrolimus. Cápsula Cada Cápsula contiene: Tacrolimus monohidratado equivalente a 1 mg de tacrolimus Envase con 50 Cápsulas.</v>
          </cell>
        </row>
        <row r="224">
          <cell r="B224" t="str">
            <v>010.000.5309.01</v>
          </cell>
          <cell r="C224" t="str">
            <v>Tamsulosina. Cápsula o Tableta de liberación prolongada. Cada cápsula o tableta de liberación prolongada contiene: Clorhidrato de tamsulosina 0.4 mg. Envase con 20 cápsulas o tabletas de liberación prolongada.</v>
          </cell>
        </row>
        <row r="225">
          <cell r="B225" t="str">
            <v>010.000.2195.00</v>
          </cell>
          <cell r="C225" t="str">
            <v>Ondansetrón. Tableta Cada Tableta contiene: Clorhidrato dihidratado de ondansetrón equivalente a 8 mg de ondansetrón Envase con 10 Tabletas.</v>
          </cell>
        </row>
        <row r="226">
          <cell r="B226" t="str">
            <v>010.000.3461.00</v>
          </cell>
          <cell r="C226" t="str">
            <v>Azatioprina. Tableta Cada Tableta contiene: Azatioprina 50 mg Envase con 50 Tabletas.</v>
          </cell>
        </row>
        <row r="227">
          <cell r="B227" t="str">
            <v>010.000.3461.00</v>
          </cell>
          <cell r="C227" t="str">
            <v>Azatioprina. Tableta Cada Tableta contiene: Azatioprina 50 mg Envase con 50 Tabletas.</v>
          </cell>
        </row>
        <row r="228">
          <cell r="B228" t="str">
            <v>010.000.4365.01</v>
          </cell>
          <cell r="C228" t="str">
            <v>Donepecilo. Tableta Cada Tableta contiene: Clorhidrato de donepecilo 10 mg Envase con 28 Tabletas.</v>
          </cell>
        </row>
        <row r="229">
          <cell r="B229" t="str">
            <v>010.000.4514.00</v>
          </cell>
          <cell r="C229" t="str">
            <v>Leflunomida. Comprimido Cada Comprimido contiene: Leflunomida 20 mg Envase con 30 Comprimidos.</v>
          </cell>
        </row>
        <row r="230">
          <cell r="B230" t="str">
            <v>010.000.4515.00</v>
          </cell>
          <cell r="C230" t="str">
            <v>Leflunomida. Comprimido Cada Comprimido contiene: Leflunomida 100 mg Envase con 3 Comprimidos.</v>
          </cell>
        </row>
        <row r="231">
          <cell r="B231" t="str">
            <v>040.000.2499.00</v>
          </cell>
          <cell r="C231" t="str">
            <v>Alprazolam. Tableta Cada Tableta contiene: alprazolam 2.0 mg Envase con 30 Tabletas.</v>
          </cell>
        </row>
        <row r="232">
          <cell r="B232" t="str">
            <v>040.000.2499.00</v>
          </cell>
          <cell r="C232" t="str">
            <v>Alprazolam. Tableta Cada Tableta contiene: alprazolam 2.0 mg Envase con 30 Tabletas.</v>
          </cell>
        </row>
        <row r="233">
          <cell r="B233" t="str">
            <v>010.000.4420.00</v>
          </cell>
          <cell r="C233" t="str">
            <v>Brimonidina - timolol. Solución Oftálmica Cada mililitro contiene: Tartrato de brimonidina 2.00 mg Maleato de timolol 6.80 mg Envase con gotero integral con 5 ml.</v>
          </cell>
        </row>
        <row r="234">
          <cell r="B234" t="str">
            <v>010.000.2626.00</v>
          </cell>
          <cell r="C234" t="str">
            <v>Oxcarbazepina. Gragea o Tableta Cada Gragea o Tableta contiene: oxcarbazepina 300 mg Envase con 20 Grageas o Tabletas.</v>
          </cell>
        </row>
        <row r="235">
          <cell r="B235" t="str">
            <v>010.000.2630.00</v>
          </cell>
          <cell r="C235" t="str">
            <v>Valproato semisódico. Tableta de liberación prolongada. Cada tableta de liberación prolongada contiene: Valproato semisódico equivalente a 500 mg de ácido valproico Envase con 30 Tabletas de Liberación Prolongada.</v>
          </cell>
        </row>
        <row r="236">
          <cell r="B236" t="str">
            <v>010.000.2630.00</v>
          </cell>
          <cell r="C236" t="str">
            <v>Valproato semisódico. Tableta de liberación prolongada. Cada tableta de liberación prolongada contiene: Valproato semisódico equivalente a 500 mg de ácido valproico Envase con 30 Tabletas de Liberación Prolongada.</v>
          </cell>
        </row>
        <row r="237">
          <cell r="B237" t="str">
            <v>010.000.2650.00</v>
          </cell>
          <cell r="C237" t="str">
            <v>Pramipexol. Tableta Cada Tableta contiene Diclorhidrato de pramipexol Monohidratado 1.0 mg Envase con 30 Tabletas.</v>
          </cell>
        </row>
        <row r="238">
          <cell r="B238" t="str">
            <v>010.000.3307.00</v>
          </cell>
          <cell r="C238" t="str">
            <v>Atomoxetina. Cápsula Cada Cápsula contiene: Clorhidrato de atomoxetina equivalente a 10 mg de atomoxetina. Envase con 14 Cápsulas.</v>
          </cell>
        </row>
        <row r="239">
          <cell r="B239" t="str">
            <v>010.000.3308.00</v>
          </cell>
          <cell r="C239" t="str">
            <v>Atomoxetina. Cápsula Cada Cápsula contiene: Clorhidrato de atomoxetina equivalente a 40 mg de atomoxetina. Envase con 14 Cápsulas.</v>
          </cell>
        </row>
        <row r="240">
          <cell r="B240" t="str">
            <v>010.000.3309.00</v>
          </cell>
          <cell r="C240" t="str">
            <v>Atomoxetina. Cápsula Cada Cápsula contiene: Clorhidrato de atomoxetina equivalente a 60 mg de atomoxetina. Envase con 14 Cápsulas.</v>
          </cell>
        </row>
        <row r="241">
          <cell r="B241" t="str">
            <v>010.000.5453.00</v>
          </cell>
          <cell r="C241" t="str">
            <v>Pemetrexed. Solución Inyectable Cada frasco ámpula con liofilizado contiene: Pemetrexed disódico heptahidratado o Pemetrexed disódico equivalente a 500 mg de pemetrexed Envase con frasco ámpula.</v>
          </cell>
        </row>
        <row r="242">
          <cell r="B242" t="str">
            <v>010.000.5485.01</v>
          </cell>
          <cell r="C242" t="str">
            <v>Olanzapina. Tableta Cada Tableta contiene: olanzapina 5 mg Envase con 28 Tabletas.</v>
          </cell>
        </row>
        <row r="243">
          <cell r="B243" t="str">
            <v>010.000.5487.01</v>
          </cell>
          <cell r="C243" t="str">
            <v>Citalopram. Tableta Cada Tableta contiene: Bromhidrato de citalopram equivalente a 20 mg de citalopram. Envase con 28 Tabletas</v>
          </cell>
        </row>
        <row r="244">
          <cell r="B244" t="str">
            <v>010.000.5487.01</v>
          </cell>
          <cell r="C244" t="str">
            <v>Citalopram. Tableta Cada Tableta contiene: Bromhidrato de citalopram equivalente a 20 mg de citalopram. Envase con 28 Tabletas</v>
          </cell>
        </row>
        <row r="245">
          <cell r="B245" t="str">
            <v>010.000.5490.00</v>
          </cell>
          <cell r="C245" t="str">
            <v>Mirtazapina. Tableta o Tableta Dispersable Cada Tableta o Tableta Dispersable contiene: Mirtazapina 30 mg Envase con 30 Tabletas o Tabletas Dispersables</v>
          </cell>
        </row>
        <row r="246">
          <cell r="B246" t="str">
            <v>010.000.5490.00</v>
          </cell>
          <cell r="C246" t="str">
            <v>Mirtazapina. Tableta o Tableta Dispersable Cada Tableta o Tableta Dispersable contiene: Mirtazapina 30 mg Envase con 30 Tabletas o Tabletas Dispersables</v>
          </cell>
        </row>
        <row r="247">
          <cell r="B247" t="str">
            <v>010.000.0233.00</v>
          </cell>
          <cell r="C247" t="str">
            <v>Sevoflurano. Liquido o solucion cada envase contiene: sevoflurano 250 ml. envase con 250 ml de líquido o solución.</v>
          </cell>
        </row>
        <row r="248">
          <cell r="B248" t="str">
            <v>010.000.2040.00</v>
          </cell>
          <cell r="C248" t="str">
            <v>Prazicuantel. Tableta Cada Tableta contiene: Prazicuantel 600 mg Envase con 25 Tabletas.</v>
          </cell>
        </row>
        <row r="249">
          <cell r="B249" t="str">
            <v>010.000.5237.03</v>
          </cell>
          <cell r="C249" t="str">
            <v>Interferón (Beta). Solución Inyectable. Cada frasco ámpula o jeringa prellenada contiene: Interferón beta 1a 44  µg (12 millones UI). Envase con cartucho prellenado de 1.5 ml (3 dosis de 44  µg/0.5 ml) para administrarse en dispositivo autoinyector.</v>
          </cell>
        </row>
        <row r="250">
          <cell r="B250" t="str">
            <v>010.000.0291.00</v>
          </cell>
          <cell r="C250" t="str">
            <v>Neostigmina. Solución Inyectable Cada ampolleta contiene: Metilsulfato de neostigmina 0.5 mg Envase con 6 ampolletas con 1 ml.</v>
          </cell>
        </row>
        <row r="251">
          <cell r="B251" t="str">
            <v>010.000.0569.00</v>
          </cell>
          <cell r="C251" t="str">
            <v>Nitroprusiato de sodio. Solución Inyectable Cada frasco ámpula con polvo o Solución contiene: Nitroprusiato de sodio 50 mg Envase con un frasco ámpula con o sin diluyente.</v>
          </cell>
        </row>
        <row r="252">
          <cell r="B252" t="str">
            <v>010.000.4264.00</v>
          </cell>
          <cell r="C252" t="str">
            <v>Aciclovir. Solución Inyectable Cada frasco ámpula con liofilizado contiene: Aciclovir sódico equivalente a 250 mg de aciclovir. Envase con 5 frascos ámpula.</v>
          </cell>
        </row>
        <row r="253">
          <cell r="B253" t="str">
            <v>010.000.5313.00</v>
          </cell>
          <cell r="C253" t="str">
            <v>Caspofungina. Solución Inyectable. Cada frasco ámpula con polvo contiene: Acetato de caspofungina equivalente a 50 mg de caspofungina. Envase con frasco ámpula con polvo para 10.5 ml (5 mg/ml).</v>
          </cell>
        </row>
        <row r="254">
          <cell r="B254" t="str">
            <v>010.000.4433.00</v>
          </cell>
          <cell r="C254" t="str">
            <v>Mesna. Solución Inyectable Cada ampolleta contiene: Mesna 400 mg Envase con 5 ampolletas con 4 ml (100 mg/ml).</v>
          </cell>
        </row>
        <row r="255">
          <cell r="B255" t="str">
            <v>010.000.2482.00</v>
          </cell>
          <cell r="C255" t="str">
            <v>Prednisolona. Solución Oral Cada 100 ml contienen: Fosfato sódico de prednisolona equivalente a 100 mg de prednisolona. Envase con frasco de 100 ml y vaso graduado de 20 ml.</v>
          </cell>
        </row>
        <row r="256">
          <cell r="B256" t="str">
            <v>010.000.4158.01</v>
          </cell>
          <cell r="C256" t="str">
            <v>Insulina glargina. Solución Inyectable Cada ml de Solución contiene: Insulina glargina 3.64 mg equivalente a 100.0 UI de insulina humana. Envase con 5 cartuchos de vidrio con 3 ml en dispositivo desechable.</v>
          </cell>
        </row>
        <row r="257">
          <cell r="B257" t="str">
            <v>010.000.4265.00</v>
          </cell>
          <cell r="C257" t="str">
            <v>Ciprofibrato. Cápsula o Tableta. Cada Cápsula o Tableta contiene: Ciprofibrato 100 mg Envase con 30 cápsulas o tabletas.</v>
          </cell>
        </row>
        <row r="258">
          <cell r="B258" t="str">
            <v>010.000.4231.00</v>
          </cell>
          <cell r="C258" t="str">
            <v>Inmunoglobulina antilinfocitos t humanos. Solución Inyectable Cada frasco ámpula contiene: Inmunoglobulina antilinfocitos T humanos obtenida de conejo 25 mg Envase con frasco ámpula con polvo liofilizado.</v>
          </cell>
        </row>
        <row r="259">
          <cell r="B259" t="str">
            <v>010.000.5160.00</v>
          </cell>
          <cell r="C259" t="str">
            <v>Sevelámero. Comprimido Cada Comprimido contiene: Clorhidrato de Sevelámero 800 mg Envase con 180 Comprimidos</v>
          </cell>
        </row>
        <row r="260">
          <cell r="B260" t="str">
            <v>010.000.5455.00</v>
          </cell>
          <cell r="C260" t="str">
            <v>Fludarabina. Comprimido Cada Comprimido contiene: Fosfato de fludarabina 10 mg Envase con 15 Comprimidos.</v>
          </cell>
        </row>
        <row r="261">
          <cell r="B261" t="str">
            <v>010.000.0101.00</v>
          </cell>
          <cell r="C261" t="str">
            <v>Ácido acetilsalicilico. Tableta. Cada tableta contiene: Acido acetilsalicílico 500 mg. Envase con 20 tabletas.</v>
          </cell>
        </row>
        <row r="262">
          <cell r="B262" t="str">
            <v>010.000.0106.00</v>
          </cell>
          <cell r="C262" t="str">
            <v>Paracetamol. Solucion oral cada ml contiene: paracetamol 100 mg. envase con 15 ml gotero calibrado a 0.5 y 1 ml integrado o adjunto al envase que sirve de tapa.</v>
          </cell>
        </row>
        <row r="263">
          <cell r="B263" t="str">
            <v>010.000.0106.00</v>
          </cell>
          <cell r="C263" t="str">
            <v>Paracetamol. Solucion oral cada ml contiene: paracetamol 100 mg. envase con 15 ml gotero calibrado a 0.5 y 1 ml integrado o adjunto al envase que sirve de tapa.</v>
          </cell>
        </row>
        <row r="264">
          <cell r="B264" t="str">
            <v>010.000.1206.00</v>
          </cell>
          <cell r="C264" t="str">
            <v>Butilhioscina o hioscina. Gragea o Tableta Cada Gragea o Tableta contiene: Bromuro de butilhioscina o butilbromuro de hioscina 10 mg Envase con 10 Grageas o Tabletas.</v>
          </cell>
        </row>
        <row r="265">
          <cell r="B265" t="str">
            <v>010.000.1206.00</v>
          </cell>
          <cell r="C265" t="str">
            <v>Butilhioscina o hioscina. Gragea o Tableta Cada Gragea o Tableta contiene: Bromuro de butilhioscina o butilbromuro de hioscina 10 mg Envase con 10 Grageas o Tabletas.</v>
          </cell>
        </row>
        <row r="266">
          <cell r="B266" t="str">
            <v>010.000.1207.00</v>
          </cell>
          <cell r="C266" t="str">
            <v>Butilhioscina o hioscina. Solución Inyectable Cada ampolleta contiene: Bromuro de butilhioscina o butilbromuro de hioscina 20 mg Envase con 3 ampolletas de 1 ml.</v>
          </cell>
        </row>
        <row r="267">
          <cell r="B267" t="str">
            <v>010.000.0437.00</v>
          </cell>
          <cell r="C267" t="str">
            <v>Teofilina. Comprimido o Tableta o Cápsula de Liberación Prolongada Cada Comprimido Tableta o Cápsula contiene: Teofilina anhidra 100 mg Envase con 20 Comprimidos o Tabletas o Cápsulas de Liberación Prolongada.</v>
          </cell>
        </row>
        <row r="268">
          <cell r="B268" t="str">
            <v>010.000.0437.00</v>
          </cell>
          <cell r="C268" t="str">
            <v>Teofilina. Comprimido o Tableta o Cápsula de Liberación Prolongada Cada Comprimido Tableta o Cápsula contiene: Teofilina anhidra 100 mg Envase con 20 Comprimidos o Tabletas o Cápsulas de Liberación Prolongada.</v>
          </cell>
        </row>
        <row r="269">
          <cell r="B269" t="str">
            <v>010.000.1940.00</v>
          </cell>
          <cell r="C269" t="str">
            <v>Doxiciclina. Cápsula o Tableta Cada Cápsula o Tableta contiene: Hiclato de doxiciclina equivalente a 100 mg de doxicilina. Envase con 10 Cápsulas o Tabletas.</v>
          </cell>
        </row>
        <row r="270">
          <cell r="B270" t="str">
            <v>010.000.5309.02</v>
          </cell>
          <cell r="C270" t="str">
            <v>Tamsulosina. Cápsula o Tableta de liberación prolongada. Cada cápsula o tableta de liberación prolongada contiene: Clorhidrato detamsulosina 0.4 mg. Envase con 30 cápsulas o tabletas de liberación prolongada.</v>
          </cell>
        </row>
        <row r="271">
          <cell r="B271" t="str">
            <v>010.000.5451.00</v>
          </cell>
          <cell r="C271" t="str">
            <v>Cinarizina. Tableta Cada Tableta contiene: Cinarizina 75 mg Envase con 60 Tabletas</v>
          </cell>
        </row>
        <row r="272">
          <cell r="B272" t="str">
            <v>010.000.5468.00</v>
          </cell>
          <cell r="C272" t="str">
            <v>Ácido zoledrónico. Solución Inyectable Cada frasco ámpula con 5 ml contiene: Acido zoledrónico monohidratado equivalente a 4.0 mg de ácido zoledrónico Envase con un frasco ámpula.</v>
          </cell>
        </row>
        <row r="273">
          <cell r="B273" t="str">
            <v>010.000.5505.00</v>
          </cell>
          <cell r="C273" t="str">
            <v>Celecoxib. Cápsula. Cada cápsula contiene: Celecoxib 100 mg Envase con 20 Cápsulas.</v>
          </cell>
        </row>
        <row r="274">
          <cell r="B274" t="str">
            <v>010.000.5463.02</v>
          </cell>
          <cell r="C274" t="str">
            <v>Temozolomida. Cápsula Cada Cápsula contiene: Temozolomida 100 mg Envase con 20 Cápsulas</v>
          </cell>
        </row>
        <row r="275">
          <cell r="B275" t="str">
            <v>010.000.5186.02</v>
          </cell>
          <cell r="C275" t="str">
            <v>Pantoprazol o rabeprazol u omeprazol. Tableta o Gragea o Cápsula Cada Tableta o Gragea o Cápsula contiene: Pantoprazol 40 mg o Rabeprazol sódico 20 mg u omeprazol 20 mg Envase con 28 Tabletas o Grageas o Cápsulas</v>
          </cell>
        </row>
        <row r="276">
          <cell r="B276" t="str">
            <v>010.000.4148.01</v>
          </cell>
          <cell r="C276" t="str">
            <v>Insulina lispro lispro protamina. Suspensión Inyectable Cada ml contiene: Insulina lispro (origen ADN recombinante) 25 UI Insulina lispro protamina (origen ADN recombinante) 75 UI. Envase con un frasco ámpula con 10 ml.</v>
          </cell>
        </row>
        <row r="277">
          <cell r="B277" t="str">
            <v>010.000.4148.01</v>
          </cell>
          <cell r="C277" t="str">
            <v>Insulina lispro lispro protamina. Suspensión Inyectable Cada ml contiene: Insulina lispro (origen ADN recombinante) 25 UI Insulina lispro protamina (origen ADN recombinante) 75 UI. Envase con un frasco ámpula con 10 ml.</v>
          </cell>
        </row>
        <row r="278">
          <cell r="B278" t="str">
            <v>010.000.4162.00</v>
          </cell>
          <cell r="C278" t="str">
            <v>Insulina lispro. Solución Inyectable. Cada ml contiene: Insulina lispro (origen ADN recombinante) 100 UI Envase con un frasco ámpula con 10 ml.</v>
          </cell>
        </row>
        <row r="279">
          <cell r="B279" t="str">
            <v>010.000.4162.00</v>
          </cell>
          <cell r="C279" t="str">
            <v>Insulina lispro. Solución Inyectable. Cada ml contiene: Insulina lispro (origen ADN recombinante) 100 UI Envase con un frasco ámpula con 10 ml.</v>
          </cell>
        </row>
        <row r="280">
          <cell r="B280" t="str">
            <v>010.000.4489.00</v>
          </cell>
          <cell r="C280" t="str">
            <v>Olanzapina. Solución Inyectable Cada frasco ámpula con liofilizado contiene: olanzapina 10 mg Envase con un frasco ámpula.</v>
          </cell>
        </row>
        <row r="281">
          <cell r="B281" t="str">
            <v>010.000.4444.00</v>
          </cell>
          <cell r="C281" t="str">
            <v>Dexrazoxano. Solución Inyectable. El frasco ámpula contiene: Clorhidrato de dexrazoxano equivalente a 500 mg de dexrazoxano. Envase con un frasco ámpula.</v>
          </cell>
        </row>
        <row r="282">
          <cell r="B282" t="str">
            <v>010.000.5437.00</v>
          </cell>
          <cell r="C282" t="str">
            <v>Docetaxel. Solución Inyectable. Cada frasco ámpula contiene: Docetaxel anhidro o trihidratado equivalente a 80 mg de docetaxel Envase con un frasco ámpula con 80 mg y frasco ámpula con 6 ml de diluyente.</v>
          </cell>
        </row>
        <row r="283">
          <cell r="B283" t="str">
            <v>010.000.5459.00</v>
          </cell>
          <cell r="C283" t="str">
            <v>Oxaliplatino. Solución Inyectable Cada frasco ámpula contiene: oxaliplatino 100 mg Envase con un frasco ámpula con liofilizado o envase con un frasco ámpula con 20 ml.</v>
          </cell>
        </row>
        <row r="284">
          <cell r="B284" t="str">
            <v>010.000.0570.00</v>
          </cell>
          <cell r="C284" t="str">
            <v>Hidralazina. Tableta Cada Tableta contiene: Clorhidrato de hidralazina 10 mg Envase con 20 Tabletas.</v>
          </cell>
        </row>
        <row r="285">
          <cell r="B285" t="str">
            <v>010.000.0596.00</v>
          </cell>
          <cell r="C285" t="str">
            <v>Verapamilo. Gragea o Tableta ReCubierta Cada Gragea o Tableta ReCubierta contiene: Clorhidrato de verapamilo 80 mg Envase con 20 Grageas o Tabletas ReCubiertas.</v>
          </cell>
        </row>
        <row r="286">
          <cell r="B286" t="str">
            <v>010.000.0596.00</v>
          </cell>
          <cell r="C286" t="str">
            <v>Verapamilo. Gragea o Tableta ReCubierta Cada Gragea o Tableta ReCubierta contiene: Clorhidrato de verapamilo 80 mg Envase con 20 Grageas o Tabletas ReCubiertas.</v>
          </cell>
        </row>
        <row r="287">
          <cell r="B287" t="str">
            <v>010.000.3409.00</v>
          </cell>
          <cell r="C287" t="str">
            <v>Colchicina. Tableta. Cada tableta contiene: Colchicina 1 mg Envase con 30 Tabletas.</v>
          </cell>
        </row>
        <row r="288">
          <cell r="B288" t="str">
            <v>010.000.3409.00</v>
          </cell>
          <cell r="C288" t="str">
            <v>Colchicina. Tableta. Cada tableta contiene: Colchicina 1 mg Envase con 30 Tabletas.</v>
          </cell>
        </row>
        <row r="289">
          <cell r="B289" t="str">
            <v>010.000.5233.00</v>
          </cell>
          <cell r="C289" t="str">
            <v>Ácido folínico. Tableta Cada Tableta contiene: Folinato cálcico equivalente a 15 mg de ácido folínico Envase con 12 Tabletas.</v>
          </cell>
        </row>
        <row r="290">
          <cell r="B290" t="str">
            <v>010.000.1501.00</v>
          </cell>
          <cell r="C290" t="str">
            <v>Estrógenos conjugados. Gragea o Tableta Cada Gragea o Tableta contiene: Estrógenos conjugados de origen equino 0.625 mg Envase con 42 Grageas o Tabletas.</v>
          </cell>
        </row>
        <row r="291">
          <cell r="B291" t="str">
            <v>010.000.4215.00</v>
          </cell>
          <cell r="C291" t="str">
            <v>Progesterona. Gel Cada 100 g contienen: Progesterona 1.0 g Envase con 80 g de Gel con regla dosificadora.</v>
          </cell>
        </row>
        <row r="292">
          <cell r="B292" t="str">
            <v>010.000.4504.00</v>
          </cell>
          <cell r="C292" t="str">
            <v>Sulfasalazina. Tableta CoN Capa Entérica Cada Tableta con Capa Entérica contiene: Sulfasalazina 500 mg Envase con 60 Tabletas con Capa Entérica.</v>
          </cell>
        </row>
        <row r="293">
          <cell r="B293" t="str">
            <v>010.000.4504.00</v>
          </cell>
          <cell r="C293" t="str">
            <v>Sulfasalazina. Tableta CoN Capa Entérica Cada Tableta con Capa Entérica contiene: Sulfasalazina 500 mg Envase con 60 Tabletas con Capa Entérica.</v>
          </cell>
        </row>
        <row r="294">
          <cell r="B294" t="str">
            <v>010.000.0270.00</v>
          </cell>
          <cell r="C294" t="str">
            <v>Ropivacaina. Solución Inyectable Cada ampolleta contiene: Clorhidrato de ropivacaína monohidratada equivalente a 150 mg de clorhidrato de ropivacaina. Envase con 5 ampolletas con 20 ml.</v>
          </cell>
        </row>
        <row r="295">
          <cell r="B295" t="str">
            <v>010.000.0612.00</v>
          </cell>
          <cell r="C295" t="str">
            <v>Norepinefrina. Solución Inyectable Cada ampolleta contiene: Bitartrato de norepinefrina equivalente a 4 mg de norepinefrina. Envase con 50 ampolletas de 4 ml.</v>
          </cell>
        </row>
        <row r="296">
          <cell r="B296" t="str">
            <v>010.000.4061.00</v>
          </cell>
          <cell r="C296" t="str">
            <v>Cisatracurio besilato de. Solución InyectableCada ml contiene:Besilato de cisatracurioequivalente a 2 mgde cisatracurioEnvase con 1 ampolleta con 5 ml.</v>
          </cell>
        </row>
        <row r="297">
          <cell r="B297" t="str">
            <v>010.000.2624.00</v>
          </cell>
          <cell r="C297" t="str">
            <v>Fenitoína. Solución Inyectable Cada ampolleta contiene: Fenitoína sódica 250 mg Envase con una ampolleta (250 mg/5 ml)</v>
          </cell>
        </row>
        <row r="298">
          <cell r="B298" t="str">
            <v>010.000.3507.00</v>
          </cell>
          <cell r="C298" t="str">
            <v>Levonorgestrel y etinilestradiol. Gragea Cada Gragea contiene: Levonorgestrel 0.15 mg Etinilestradiol 0.03 mg Envase con 28 Grageas. (21 con hormonales y 7 sin hormonales)</v>
          </cell>
        </row>
        <row r="299">
          <cell r="B299" t="str">
            <v>010.000.1244.00</v>
          </cell>
          <cell r="C299" t="str">
            <v>Mesalazina. Suspensión rectal. Cada 100 ml contiene: Mesalazina 6.667 g. Envase con 7 enemas de 60 ml.</v>
          </cell>
        </row>
        <row r="300">
          <cell r="B300" t="str">
            <v>010.000.0113.00</v>
          </cell>
          <cell r="C300" t="str">
            <v>Butilhioscina-metamizol. Gragea cada gragea contiene: bromuro de butilhioscina 10 mg metamizol sódico monohidrato equivalente a 250 mg de metamizol sódico. envase con 36 grageas.</v>
          </cell>
        </row>
        <row r="301">
          <cell r="B301" t="str">
            <v>010.000.0539.00</v>
          </cell>
          <cell r="C301" t="str">
            <v>Propranolol. Tableta Cada Tableta contiene: Clorhidrato de Propranolol 10 mg Envase con 30 Tabletas.</v>
          </cell>
        </row>
        <row r="302">
          <cell r="B302" t="str">
            <v>010.000.0539.00</v>
          </cell>
          <cell r="C302" t="str">
            <v>Propranolol. Tableta Cada Tableta contiene: Clorhidrato de Propranolol 10 mg Envase con 30 Tabletas.</v>
          </cell>
        </row>
        <row r="303">
          <cell r="B303" t="str">
            <v>010.000.4226.00</v>
          </cell>
          <cell r="C303" t="str">
            <v>Hidroxicarbamida. Cápsula Cada Cápsula contiene: Hidroxicarbamida 500 mg Envase con 100 Cápsulas.</v>
          </cell>
        </row>
        <row r="304">
          <cell r="B304" t="str">
            <v>040.000.4129.00</v>
          </cell>
          <cell r="C304" t="str">
            <v>Isotretinoina. Cápsula Cada Cápsula contiene: Isotretinoína 20 mg Envase con 30 Cápsulas.</v>
          </cell>
        </row>
        <row r="305">
          <cell r="B305" t="str">
            <v>010.000.5721.00</v>
          </cell>
          <cell r="C305" t="str">
            <v>Paracetamol solución inyectable cada frasco contiene: paracetamol 1 g. Envase con un frasco con 100 ml.</v>
          </cell>
        </row>
        <row r="306">
          <cell r="B306" t="str">
            <v>010.000.5176.00</v>
          </cell>
          <cell r="C306" t="str">
            <v>Sucralfato. Tableta Cada Tableta contiene: Sucralfato 1 g Envase con 40 Tabletas.</v>
          </cell>
        </row>
        <row r="307">
          <cell r="B307" t="str">
            <v>010.000.5176.00</v>
          </cell>
          <cell r="C307" t="str">
            <v>Sucralfato. Tableta Cada Tableta contiene: Sucralfato 1 g Envase con 40 Tabletas.</v>
          </cell>
        </row>
        <row r="308">
          <cell r="B308" t="str">
            <v>040.000.4027.00</v>
          </cell>
          <cell r="C308" t="str">
            <v>Fentanilo parche cada parche contiene: fentanilo 4.2 mg envase con 5 Parches..</v>
          </cell>
        </row>
        <row r="309">
          <cell r="B309" t="str">
            <v>040.000.4027.00</v>
          </cell>
          <cell r="C309" t="str">
            <v>Fentanilo parche cada parche contiene: fentanilo 4.2 mg envase con 5 Parches..</v>
          </cell>
        </row>
        <row r="310">
          <cell r="B310" t="str">
            <v>010.000.4513.00</v>
          </cell>
          <cell r="C310" t="str">
            <v>Tocilizumab. Solución Inyectable Cada frasco ámpula contiene: Tocilizumab 80 mg Envase con frasco ámpula con 4 ml.</v>
          </cell>
        </row>
        <row r="311">
          <cell r="B311" t="str">
            <v>010.000.4516.00</v>
          </cell>
          <cell r="C311" t="str">
            <v>Tocilizumab. Solución Inyectable Cada frasco ámpula contiene: Tocilizumab 200 mg Envase con frasco ámpula con 10 ml.</v>
          </cell>
        </row>
        <row r="312">
          <cell r="B312" t="str">
            <v>010.000.6046.00</v>
          </cell>
          <cell r="C312" t="str">
            <v>Trastuzumab. Solucion inyectable cada frasco ámpula contiene: Trastuzumab 600 mg envase con un frasco ámpula con 5 ml (600 mg/5 ml)</v>
          </cell>
        </row>
        <row r="313">
          <cell r="B313" t="str">
            <v>010.000.3511.00</v>
          </cell>
          <cell r="C313" t="str">
            <v>Norelgestromina-etinilestradiol. Parche. Cada parche contiene: Norelgestromina 6.00 mg Etinilestradiol 0.60 mg Envase con 3 Parches..</v>
          </cell>
        </row>
        <row r="314">
          <cell r="B314" t="str">
            <v>010.000.4492.00</v>
          </cell>
          <cell r="C314" t="str">
            <v>Aripiprazol. Tableta Cada Tableta contiene: Aripiprazol 30 mg Envase con 10 Tabletas.</v>
          </cell>
        </row>
        <row r="315">
          <cell r="B315" t="str">
            <v>010.000.5438.00</v>
          </cell>
          <cell r="C315" t="str">
            <v>Gemcitabina. Solución Inyectable. Cada frasco ámpula contiene: Clorhidrato de gemcitabina equivalenta a 1 g de gemcitabina. Envase con un frasco ámpula.</v>
          </cell>
        </row>
        <row r="316">
          <cell r="B316" t="str">
            <v>010.000.4112.00</v>
          </cell>
          <cell r="C316" t="str">
            <v>Resina de colestiramina. Polvo. Cada sobre contiene: Resina de colestiramina 4 g Envase con 50 sobres.</v>
          </cell>
        </row>
        <row r="317">
          <cell r="B317" t="str">
            <v>010.000.5600.00</v>
          </cell>
          <cell r="C317" t="str">
            <v>Bosentan. Tableta Cada Tableta contiene: Bosentan 62.5 mg Envase con 60 Tabletas</v>
          </cell>
        </row>
        <row r="318">
          <cell r="B318" t="str">
            <v>010.000.5600.00</v>
          </cell>
          <cell r="C318" t="str">
            <v>Bosentan. Tableta Cada Tableta contiene: Bosentan 62.5 mg Envase con 60 Tabletas</v>
          </cell>
        </row>
        <row r="319">
          <cell r="B319" t="str">
            <v>010.000.5601.00</v>
          </cell>
          <cell r="C319" t="str">
            <v>Bosentan. Tableta Cada Tableta contiene: Bosentan 125 mg Envase con 60 Tabletas</v>
          </cell>
        </row>
        <row r="320">
          <cell r="B320" t="str">
            <v>010.000.5601.00</v>
          </cell>
          <cell r="C320" t="str">
            <v>Bosentan. Tableta Cada Tableta contiene: Bosentan 125 mg Envase con 60 Tabletas</v>
          </cell>
        </row>
        <row r="321">
          <cell r="B321" t="str">
            <v>010.000.6277.00</v>
          </cell>
          <cell r="C321" t="str">
            <v>ROSUVASTATINA. TABLETA Cada tableta contiene: Rosuvastatina cálcica equivalente a 20 mg de rosuvastatina Envase con 30 tabletas.</v>
          </cell>
        </row>
        <row r="322">
          <cell r="B322" t="str">
            <v>040.000.4060.00</v>
          </cell>
          <cell r="C322" t="str">
            <v>Midazolam. Solución Inyectable Cada ampolleta contiene Clorhidrato de midazolam equivalente a 50 mg de midazolam o Midazolam 50 mg Envase con 5 ampolletas con 10 ml.</v>
          </cell>
        </row>
        <row r="323">
          <cell r="B323" t="str">
            <v>010.000.2156.00</v>
          </cell>
          <cell r="C323" t="str">
            <v>Espironolactona. Tableta Cada Tableta contiene: Espironolactona 100 mg Envase con 30 Tabletas.</v>
          </cell>
        </row>
        <row r="324">
          <cell r="B324" t="str">
            <v>010.000.5670.00</v>
          </cell>
          <cell r="C324" t="str">
            <v>Anidulafungina. Solución Inyectable Cada frasco ámpula con liofilizado contiene: Anidulafungina 122 mg con una potencia de 84% equivale a 102.5 mg de anidulafungina Envase con un frasco ámpula con liofilizado.</v>
          </cell>
        </row>
        <row r="325">
          <cell r="B325" t="str">
            <v>040.000.3268.00</v>
          </cell>
          <cell r="C325" t="str">
            <v>Risperidona. Suspensión Inyectable de Liberación Prolongada Cada frasco ámpula contiene: Risperidona 25 mg Envase con frasco ámpula y jeringa prellenada con 2 ml de diluyente.</v>
          </cell>
        </row>
        <row r="326">
          <cell r="B326" t="str">
            <v>040.000.4470.01</v>
          </cell>
          <cell r="C326" t="str">
            <v>Metilfenidato. Tableta de Liberación Prolongada Cada Tableta de Liberación Prolongada contiene: Clorhidrato de metilfenidato 18 mg Envase con 30 Tabletas de Liberación Prolongada</v>
          </cell>
        </row>
        <row r="327">
          <cell r="B327" t="str">
            <v>040.000.4470.01</v>
          </cell>
          <cell r="C327" t="str">
            <v>Metilfenidato. Tableta de Liberación Prolongada Cada Tableta de Liberación Prolongada contiene: Clorhidrato de metilfenidato 18 mg Envase con 30 Tabletas de Liberación Prolongada</v>
          </cell>
        </row>
        <row r="328">
          <cell r="B328" t="str">
            <v>040.000.4471.01</v>
          </cell>
          <cell r="C328" t="str">
            <v>Metilfenidato. Tableta de Liberación Prolongada Cada Tableta de Liberación Prolongada contiene: Clorhidrato de Metilfenidato 27 mg Envase con 30 Tabletas de Liberación Prolongada</v>
          </cell>
        </row>
        <row r="329">
          <cell r="B329" t="str">
            <v>010.000.5418.01</v>
          </cell>
          <cell r="C329" t="str">
            <v>Exemestano. Gragea. Cada gragea contiene: Exemestano 25.0 mg. Envase con 30 grageas.</v>
          </cell>
        </row>
        <row r="330">
          <cell r="B330" t="str">
            <v>010.000.6132.00</v>
          </cell>
          <cell r="C330" t="str">
            <v>Anfotericina B (Complejo Fosfolipido o Lipidico). Suspensión Inyectable. Cada frasco ámpula contiene: Anfotericina B (como complejo fosfolípido o lipídico) 100 mg Envase con un frasco ámpula con 20 ml (5 mg/mL) con aguja filtro de 5 micras.</v>
          </cell>
        </row>
        <row r="331">
          <cell r="B331" t="str">
            <v>010.000.6138.00</v>
          </cell>
          <cell r="C331" t="str">
            <v>Eritropoyetina Theta. Solucion Inyectable. Cada jeringa prellenada contiene: Eritropoyetina Theta 30000 UI Envase con 1 jeringa prellenada con 1 ml.</v>
          </cell>
        </row>
        <row r="332">
          <cell r="B332" t="str">
            <v>010.000.0523.00</v>
          </cell>
          <cell r="C332" t="str">
            <v>Sales de Potasio sales de. Tableta soluble o efervescente.  Cada tableta contiene: Bicarbonato de Potasio 766 mg. Bitartrato de Potasio 460 mg. Acido Cítrico 155 mg. Envase con 50 tabletas solubles.</v>
          </cell>
        </row>
        <row r="333">
          <cell r="B333" t="str">
            <v>010.000.0523.00</v>
          </cell>
          <cell r="C333" t="str">
            <v>Sales de Potasio sales de. Tableta soluble o efervescente.  Cada tableta contiene: Bicarbonato de Potasio 766 mg. Bitartrato de Potasio 460 mg. Acido Cítrico 155 mg. Envase con 50 tabletas solubles.</v>
          </cell>
        </row>
        <row r="334">
          <cell r="B334" t="str">
            <v>010.000.4191.00</v>
          </cell>
          <cell r="C334" t="str">
            <v>Polietilenglicol. Polvo .Cada sobre contiene: Polietilenglicol 3350 105 g. Envase con 4 sobres.</v>
          </cell>
        </row>
        <row r="335">
          <cell r="B335" t="str">
            <v>010.000.4191.00</v>
          </cell>
          <cell r="C335" t="str">
            <v>Polietilenglicol. Polvo .Cada sobre contiene: Polietilenglicol 3350 105 g. Envase con 4 sobres.</v>
          </cell>
        </row>
        <row r="336">
          <cell r="B336" t="str">
            <v>010.000.5355.00</v>
          </cell>
          <cell r="C336" t="str">
            <v>Vigabatrina. Comprimido Cada Comprimido contiene: Vigabatrina 500 mg Envase con 60 Comprimidos.</v>
          </cell>
        </row>
        <row r="337">
          <cell r="B337" t="str">
            <v>010.000.5433.01</v>
          </cell>
          <cell r="C337" t="str">
            <v>Rituximab. Solución Inyectable Cada frasco ámpula contiene Rituximab 100 mg Envase con 2 frascos ámpula con 10 ml.</v>
          </cell>
        </row>
        <row r="338">
          <cell r="B338" t="str">
            <v>010.000.5445.00</v>
          </cell>
          <cell r="C338" t="str">
            <v>Rituximab. Solución Inyectable Cada frasco ámpula contiene Rituximab 500 mg Envase con un frasco ámpula con 50 ml.</v>
          </cell>
        </row>
        <row r="339">
          <cell r="B339" t="str">
            <v>010.000.5488.00</v>
          </cell>
          <cell r="C339" t="str">
            <v>Valproato semisódico. Comprimido con Capa Entérica Cada Comprimido contiene: Valproato semisódico equivalente a 250 mg de ácido valproico. Envase con 30 Comprimidos.</v>
          </cell>
        </row>
        <row r="340">
          <cell r="B340" t="str">
            <v>040.000.2500.00</v>
          </cell>
          <cell r="C340" t="str">
            <v>Alprazolam. Tableta Cada Tableta contiene: alprazolam 0.25 mg Envase con 30 Tabletas.</v>
          </cell>
        </row>
        <row r="341">
          <cell r="B341" t="str">
            <v>040.000.2500.00</v>
          </cell>
          <cell r="C341" t="str">
            <v>Alprazolam. Tableta Cada Tableta contiene: alprazolam 0.25 mg Envase con 30 Tabletas.</v>
          </cell>
        </row>
        <row r="342">
          <cell r="B342" t="str">
            <v>010.000.0446.00</v>
          </cell>
          <cell r="C342" t="str">
            <v>Budesonida-formoterol. Polvo. Cada gramo contiene: Budesonida 180 mg. Fumarato de formoterol dihidratado 5 mg. Envase con frasco inhalador dosificador con 60 dosis con 160 µg/4.5 µg cada una.</v>
          </cell>
        </row>
        <row r="343">
          <cell r="B343" t="str">
            <v>010.000.4332.00</v>
          </cell>
          <cell r="C343" t="str">
            <v>Budesonida. Suspensión. Para nebulizar.  Cada envase contiene: Budesonida (micronizada) 0.250 mg. Envase con 5 envases con 2 ml.</v>
          </cell>
        </row>
        <row r="344">
          <cell r="B344" t="str">
            <v>010.000.2471.00</v>
          </cell>
          <cell r="C344" t="str">
            <v>Clorfenamina compuesta. Tableta. Cada tableta contiene Paracetamol 500 mg Cafeína 25 mg Clorhidrato de fenilefrina 5 mg Maleato de clorfenamina 4 mg Envase con 10 Tabletas.</v>
          </cell>
        </row>
        <row r="345">
          <cell r="B345" t="str">
            <v>010.000.2471.00</v>
          </cell>
          <cell r="C345" t="str">
            <v>Clorfenamina compuesta. Tableta. Cada tableta contiene Paracetamol 500 mg Cafeína 25 mg Clorhidrato de fenilefrina 5 mg Maleato de clorfenamina 4 mg Envase con 10 Tabletas.</v>
          </cell>
        </row>
        <row r="346">
          <cell r="B346" t="str">
            <v>010.000.3048.00</v>
          </cell>
          <cell r="C346" t="str">
            <v>Goserelina. Implante de Liberación Prolongada Cada Implante contiene: Acetato de goserelina equivalente a 3.6 mg de goserelina base. Envase con Implante cilíndrico estéril en una jeringa lista para su aplicación.</v>
          </cell>
        </row>
        <row r="347">
          <cell r="B347" t="str">
            <v>010.000.3049.00</v>
          </cell>
          <cell r="C347" t="str">
            <v>Goserelina. Implante de Liberación Prolongada Cada Implante contiene: Acetato de goserelina equivalente a 10.8 mg de goserelina. Envase con una jeringa que contiene un Implante cilíndrico estéril.</v>
          </cell>
        </row>
        <row r="348">
          <cell r="B348" t="str">
            <v>010.000.5494.00</v>
          </cell>
          <cell r="C348" t="str">
            <v>Quetiapina. Tableta de Liberación Prolongada Cada Tableta de Liberación Prolongada contiene: Fumarato de quetiapina equivalente a 300 mg de quetiapina Envase con 30 Tabletas de Liberación Prolongada</v>
          </cell>
        </row>
        <row r="349">
          <cell r="B349" t="str">
            <v>010.000.5494.00</v>
          </cell>
          <cell r="C349" t="str">
            <v>Quetiapina. Tableta de Liberación Prolongada Cada Tableta de Liberación Prolongada contiene: Fumarato de quetiapina equivalente a 300 mg de quetiapina Envase con 30 Tabletas de Liberación Prolongada</v>
          </cell>
        </row>
        <row r="350">
          <cell r="B350" t="str">
            <v>010.000.0801.00</v>
          </cell>
          <cell r="C350" t="str">
            <v>Baño coloide. Polvo. Cada gramo contiene: Harina de soya 965 mg (contenido proteico 45%) Polividona 20 mg Envase con un sobre individual de 90 g.</v>
          </cell>
        </row>
        <row r="351">
          <cell r="B351" t="str">
            <v>010.000.0234.00</v>
          </cell>
          <cell r="C351" t="str">
            <v>Desflurano. Liquido cada envase contiene: desflurano 240 ml. Envase con 240 ml.</v>
          </cell>
        </row>
        <row r="352">
          <cell r="B352" t="str">
            <v>010.000.3112.00</v>
          </cell>
          <cell r="C352" t="str">
            <v>Difenidol. Solución Inyectable. Cada ampolleta contiene: Clorhidrato de difenidol equivalente a 40 mg de difenidol Envase con 2 ampolletas de 2 ml.</v>
          </cell>
        </row>
        <row r="353">
          <cell r="B353" t="str">
            <v>010.000.0108.00</v>
          </cell>
          <cell r="C353" t="str">
            <v>Metamizol sodico. Comprimido cada comprimido contiene: metamizol sódico 500 mg. envase con 10 comprimidos.</v>
          </cell>
        </row>
        <row r="354">
          <cell r="B354" t="str">
            <v>010.000.0108.00</v>
          </cell>
          <cell r="C354" t="str">
            <v>Metamizol sodico. Comprimido cada comprimido contiene: metamizol sódico 500 mg. envase con 10 comprimidos.</v>
          </cell>
        </row>
        <row r="355">
          <cell r="B355" t="str">
            <v>010.000.0408.00</v>
          </cell>
          <cell r="C355" t="str">
            <v>Clorfenamina. Jarabe. Cada mililitro contiene: Maleato de clorfenamina 0.5 mg Envase con 60 ml.</v>
          </cell>
        </row>
        <row r="356">
          <cell r="B356" t="str">
            <v>010.000.0473.00</v>
          </cell>
          <cell r="C356" t="str">
            <v>Prednisona. Tableta Cada Tableta contiene: Prednisona 50 mg Envase con 20 Tabletas.</v>
          </cell>
        </row>
        <row r="357">
          <cell r="B357" t="str">
            <v>010.000.0473.00</v>
          </cell>
          <cell r="C357" t="str">
            <v>Prednisona. Tableta Cada Tableta contiene: Prednisona 50 mg Envase con 20 Tabletas.</v>
          </cell>
        </row>
        <row r="358">
          <cell r="B358" t="str">
            <v>010.000.3611.00</v>
          </cell>
          <cell r="C358" t="str">
            <v>Cloruro de sodio y glucosa. Solución Inyectable Cada 100 ml contienen: Cloruro de sodio 0.9 g Glucosa anhidra o glucosa 5.0 g ó Glucosa monohidratada equivalente a 5.0 g de glucosa Envase con 250 ml. Contiene: Sodio 38.5 mEq Cloruro 38.5 mEq Glucosa 12.5 g</v>
          </cell>
        </row>
        <row r="359">
          <cell r="B359" t="str">
            <v>010.000.3614.00</v>
          </cell>
          <cell r="C359" t="str">
            <v>Solución hartmann. Solución Inyectable Cada 100 ml contienen: Cloruro de sodio 0.600 g Cloruro de potasio 0.030 g Cloruro de calcio dihidratado 0.020 g Lactato de sodio 0.310 g Envase con 250 ml. Miliequivalentes por litro: Sodio 130 Potasio 4 Calcio 2.72-3 Cloruro 109 Lactato 28</v>
          </cell>
        </row>
        <row r="360">
          <cell r="B360" t="str">
            <v>010.000.3615.00</v>
          </cell>
          <cell r="C360" t="str">
            <v>Solución hartmann. Solución Inyectable Cada 100 ml contienen: Cloruro de sodio 0.600 g Cloruro de potasio 0.030 g Cloruro de calcio dihidratado 0.020 g Lactato de sodio 0.310 g Envase con 500 ml. Miliequivalentes por litro: Sodio 130 Potasio 4 Calcio 2.72.-3 Cloruro 109 Lactato 28</v>
          </cell>
        </row>
        <row r="361">
          <cell r="B361" t="str">
            <v>010.000.6330.00</v>
          </cell>
          <cell r="C361" t="str">
            <v>BROMURO DE IPRATROPIO/FENOTEROL. AEROSOL. Cada mL contiene: Bromuro de ipratropio equivalente a:  0.394 mg. Fenoterol equivalente a:  0.938 mg. Envase con un frasco presurizado con dispositivo para inhalación 10 mL = 200 dosis.</v>
          </cell>
        </row>
        <row r="362">
          <cell r="B362" t="str">
            <v>010.000.5431.00</v>
          </cell>
          <cell r="C362" t="str">
            <v>Leuprorelina. Suspensión Inyectable Cada frasco ámpula con microesferas liofilizadas contiene: Acetato de leuprorelina 3.75 mg Envase con un frasco ámpula y diluyente con 2 ml y equipo para su administración.</v>
          </cell>
        </row>
        <row r="363">
          <cell r="B363" t="str">
            <v>010.000.0429.00</v>
          </cell>
          <cell r="C363" t="str">
            <v>Salbutamol. Suspensión en aerosol. Cada inhalador contiene: Salbutamol 20 mg o Sulfato de salbutamol equivalente a 20 mg de salbutamol Envase con inhalador con 200 dosis de 100  µg.</v>
          </cell>
        </row>
        <row r="364">
          <cell r="B364" t="str">
            <v>010.000.0429.00</v>
          </cell>
          <cell r="C364" t="str">
            <v>Salbutamol. Suspensión en aerosol. Cada inhalador contiene: Salbutamol 20 mg o Sulfato de salbutamol equivalente a 20 mg de salbutamol Envase con inhalador con 200 dosis de 100  µg.</v>
          </cell>
        </row>
        <row r="365">
          <cell r="B365" t="str">
            <v>010.000.4372.01</v>
          </cell>
          <cell r="C365" t="str">
            <v>Valaciclovir. Comprimido Recubierto Cada Comprimido Recubierto contiene: Clorhidrato de valaciclovir equivalente a 500 mg de valaciclovir Envase con 42 Comprimidos Recubiertos</v>
          </cell>
        </row>
        <row r="366">
          <cell r="B366" t="str">
            <v>010.000.4372.01</v>
          </cell>
          <cell r="C366" t="str">
            <v>Valaciclovir. Comprimido Recubierto Cada Comprimido Recubierto contiene: Clorhidrato de valaciclovir equivalente a 500 mg de valaciclovir Envase con 42 Comprimidos Recubiertos</v>
          </cell>
        </row>
        <row r="367">
          <cell r="B367" t="str">
            <v>010.000.4114.00</v>
          </cell>
          <cell r="C367" t="str">
            <v>Trinitrato de glicerilo. Solución Inyectable Cada frasco ámpula contiene: Trinitrato de glicerilo 50 mg Envase con un frasco ámpula de 10 ml.</v>
          </cell>
        </row>
        <row r="368">
          <cell r="B368" t="str">
            <v>010.000.1311.00</v>
          </cell>
          <cell r="C368" t="str">
            <v>Metronidazol. Solución Inyectable Cada 100 ml contienen: Metronidazol 500 mg Envase con 100 ml.</v>
          </cell>
        </row>
        <row r="369">
          <cell r="B369" t="str">
            <v>010.000.2135.00</v>
          </cell>
          <cell r="C369" t="str">
            <v>Fluconazol. Solución Inyectable Cada frasco ámpula contiene: Fluconazol 100 mg Envase con un frasco ámpula con 50 ml (2 mg/ml)</v>
          </cell>
        </row>
        <row r="370">
          <cell r="B370" t="str">
            <v>010.000.2306.00</v>
          </cell>
          <cell r="C370" t="str">
            <v>Manitol. Solución Inyectable al 20% Cada envase contiene: Manitol 50 g Envase con 250 ml.</v>
          </cell>
        </row>
        <row r="371">
          <cell r="B371" t="str">
            <v>010.000.4249.00</v>
          </cell>
          <cell r="C371" t="str">
            <v>Levofloxacino. Solución Inyectable Cada envase contiene: Levofloxacino hemihidratado equivalente a 500 mg de levofloxacino. Envase con 100 ml.</v>
          </cell>
        </row>
        <row r="372">
          <cell r="B372" t="str">
            <v>010.000.4291.00</v>
          </cell>
          <cell r="C372" t="str">
            <v>Linezolid. Solución Inyectable. Cada 100 ml contienen: Linezolid 200 mg. Envase con bolsa con 300 ml.</v>
          </cell>
        </row>
        <row r="373">
          <cell r="B373" t="str">
            <v>010.000.0447.00</v>
          </cell>
          <cell r="C373" t="str">
            <v>Salmeterol fluticasona. Polvo.  Cada dosis contiene: Xinafoato de salmeterol equivalente a 50 µgde salmeterol Propionato de fluticasona 500 µg Envase con dispositivo inhalador para 60 dosis.</v>
          </cell>
        </row>
        <row r="374">
          <cell r="B374" t="str">
            <v>040.000.4032.00</v>
          </cell>
          <cell r="C374" t="str">
            <v>Oxicodona tableta de liberación prolongada cada tableta contiene: clorhidrato de oxicodona 20 mg envase con 30 tabletas de liberación prolongada.</v>
          </cell>
        </row>
        <row r="375">
          <cell r="B375" t="str">
            <v>040.000.4033.00</v>
          </cell>
          <cell r="C375" t="str">
            <v>Oxicodona tableta de liberación prolongada cada tableta contiene: clorhidrato de oxicodona 10 mg envase con 30 tabletas de liberación prolongada.</v>
          </cell>
        </row>
        <row r="376">
          <cell r="B376" t="str">
            <v>040.000.6141.01</v>
          </cell>
          <cell r="C376" t="str">
            <v>Tramadol TABLETA DE LIBERACIÓN PROLONGADA Cada tableta de liberación prolongada contiene: Clorhidrato de Tramadol 200 mg Envase con 30 tabletas de liberación prolongada.</v>
          </cell>
        </row>
        <row r="377">
          <cell r="B377" t="str">
            <v>010.000.3606.00</v>
          </cell>
          <cell r="C377" t="str">
            <v>Glucosa. Solución Inyectable al 50 % Cada 100 ml contienen: Glucosa anhidra o glucosa 50 g Agua Inyectable 100 ml o Glucosa monohidratada equivalente a 50 g de glucosa Envase con 250 ml. Contiene: Glucosa 125 g</v>
          </cell>
        </row>
        <row r="378">
          <cell r="B378" t="str">
            <v>010.000.3607.00</v>
          </cell>
          <cell r="C378" t="str">
            <v>Glucosa. Solución Inyectable al 50 % Cada 100 ml contienen: Glucosa anhidra o glucosa 50 g ó Glucosa monohidratada equivalente a 50.0 g de glucosa Envase con 50 ml. Contiene: Glucosa 25.0 g</v>
          </cell>
        </row>
        <row r="379">
          <cell r="B379" t="str">
            <v>010.000.3625.00</v>
          </cell>
          <cell r="C379" t="str">
            <v>Glucosa. Solución Inyectable al 5% Cada 100 ml contienen: Glucosa anhidra o glucosa 5 g ó Glucosa monohidratada equivalente a 5.0 g de glucosa. Envase con 100 ml. Contiene: Glucosa 5.0 g</v>
          </cell>
        </row>
        <row r="380">
          <cell r="B380" t="str">
            <v>010.000.3626.00</v>
          </cell>
          <cell r="C380" t="str">
            <v>Cloruro de sodio. Solución Inyectable al 0.9%. Cada 100 ml contienen: Cloruro de sodio 0.9 g Agua Inyectable 100 ml Envase con 50 ml.</v>
          </cell>
        </row>
        <row r="381">
          <cell r="B381" t="str">
            <v>010.000.3666.01</v>
          </cell>
          <cell r="C381" t="str">
            <v>Almidón. Solución Inyectable al 6 % Cada 100 ml contienen: Poli (o-2 hidroxietil)-almidón (130000 daltons) o hidroxietil almidón (130/0.4) 6 g Envase con 500 ml.</v>
          </cell>
        </row>
        <row r="382">
          <cell r="B382" t="str">
            <v>010.000.1363.00</v>
          </cell>
          <cell r="C382" t="str">
            <v>Lidocaína - hidrocortisona. Ungüento Cada 100 gramos contiene: Lidocaína 5 g Acetato de Hidrocortisona 0.25 g Subacetato de aluminio 3.50 g Óxido de Zinc 18 g Envase con 20 g y aplicador.</v>
          </cell>
        </row>
        <row r="383">
          <cell r="B383" t="str">
            <v>010.000.5970.01</v>
          </cell>
          <cell r="C383" t="str">
            <v>Degarelix.  Solución inyectable. Cada frasco ámpula con liofilizado contiene: Degarelix 120 mg. Envase con dos frascos ámpula con liofilizado 2 jeringas prellenadas con 3 ml de diluyente 2 adaptadores 2 émbolos y 2 agujas estériles.</v>
          </cell>
        </row>
        <row r="384">
          <cell r="B384" t="str">
            <v>010.000.5971.01</v>
          </cell>
          <cell r="C384" t="str">
            <v>Degarelix. Solución inyectable. Cada frasco ámpula con liofilizado contiene: Degarelix 80 mg. Envase con un frascos ámpula con liofilizado una jeringa prellenada con 4.2 ml de diluyente 1 adaptador de frasco ámpula 1 émbolo y una aguja estéril.</v>
          </cell>
        </row>
        <row r="385">
          <cell r="B385" t="str">
            <v>010.000.4488.00</v>
          </cell>
          <cell r="C385" t="str">
            <v>Venlafaxina. Cápsula o Gragea de Liberación Prolongada Cada Cápsula o Gragea de Liberación Prolongada contiene: Clorhidrato de venlafaxina equivalente a 75 mg de venlafaxina. Envase con 10 Cápsulas o Grageas de Liberación Prolongada.</v>
          </cell>
        </row>
        <row r="386">
          <cell r="B386" t="str">
            <v>010.000.4488.00</v>
          </cell>
          <cell r="C386" t="str">
            <v>Venlafaxina. Cápsula o Gragea de Liberación Prolongada Cada Cápsula o Gragea de Liberación Prolongada contiene: Clorhidrato de venlafaxina equivalente a 75 mg de venlafaxina. Envase con 10 Cápsulas o Grageas de Liberación Prolongada.</v>
          </cell>
        </row>
        <row r="387">
          <cell r="B387" t="str">
            <v>010.000.6309.00</v>
          </cell>
          <cell r="C387" t="str">
            <v>Hidroxicloroquina. TABLETA Cada tableta contiene: Sulfato de hidroxicloroquina 200 mg. Caja de cartón con 20 tabletas en envase de burbuja.</v>
          </cell>
        </row>
        <row r="388">
          <cell r="B388" t="str">
            <v>010.000.5363.00</v>
          </cell>
          <cell r="C388" t="str">
            <v>Topiramato. TabletaCada Tableta contiene:Topiramato 100 mgEnvase con 60 Tabletas.</v>
          </cell>
        </row>
        <row r="389">
          <cell r="B389" t="str">
            <v>010.000.5365.00</v>
          </cell>
          <cell r="C389" t="str">
            <v>Topiramato. Tableta Cada Tableta contiene:Topiramato 25 mgEnvase con 60 Tabletas.</v>
          </cell>
        </row>
        <row r="390">
          <cell r="B390" t="str">
            <v>010.000.5848.00</v>
          </cell>
          <cell r="C390" t="str">
            <v>Iloprost. Solución para nebulizar. Cada mililitro contiene: Iloprost trometanol 0.0134 mg equivalente a 0.010 mg de Iloprost Envase con 30 ampolletas con 2 ml cada una.</v>
          </cell>
        </row>
        <row r="391">
          <cell r="B391" t="str">
            <v>010.000.5330.00</v>
          </cell>
          <cell r="C391" t="str">
            <v>Alfa-dornasa. Solución Para Inhalación Cada ampolleta contiene: alfa-dornasa 2.5 mg Envase con 6 ampolletas de 2.5 ml.</v>
          </cell>
        </row>
        <row r="392">
          <cell r="B392" t="str">
            <v>010.000.6099.00</v>
          </cell>
          <cell r="C392" t="str">
            <v>Lactulosa. Jarabe. Cada 100 ml contienen: Lactulosa 66.70 g Envase con 120 ml y medida dosificadora (0.667 g/ml).</v>
          </cell>
        </row>
        <row r="393">
          <cell r="B393" t="str">
            <v>010.000.3662.00</v>
          </cell>
          <cell r="C393" t="str">
            <v>Seroalbúmina humana o albúmina humana. Solución Inyectable Cada envase contiene: Seroalbúmina humana o albúmina humana 12.5 g Envase con 50 ml.</v>
          </cell>
        </row>
        <row r="394">
          <cell r="B394" t="str">
            <v>010.000.5662.00</v>
          </cell>
          <cell r="C394" t="str">
            <v>Lacosamida. Tableta Cada Tableta contiene: Lacosamida 150 mg Envase con 28 Tabletas.</v>
          </cell>
        </row>
        <row r="395">
          <cell r="B395" t="str">
            <v>010.000.5105.00</v>
          </cell>
          <cell r="C395" t="str">
            <v>Esmolol. Solución Inyectable Cada ampolleta contiene: Clorhidrato de esmolol 2.5 g Envase con 2 ampolletas con 10 ml. (250 mg/ml).</v>
          </cell>
        </row>
        <row r="396">
          <cell r="B396" t="str">
            <v>010.000.4111.00</v>
          </cell>
          <cell r="C396" t="str">
            <v>Trinitrato de glicerilo. Parche Cada Parche libera: Trinitrato de glicerilo 5 mg/día Envase con 7 Parches..</v>
          </cell>
        </row>
        <row r="397">
          <cell r="B397" t="str">
            <v>010.000.1210.01</v>
          </cell>
          <cell r="C397" t="str">
            <v>Pinaverio. Tableta Cada Tableta contiene: Bromuro de pinaverio 100 mg Envase con 28 Tabletas.</v>
          </cell>
        </row>
        <row r="398">
          <cell r="B398" t="str">
            <v>010.000.1241.00</v>
          </cell>
          <cell r="C398" t="str">
            <v>Metoclopramida. Solución Inyectable Cada ampolleta contiene: Clorhidrato de metoclopramida 10 mg Envase con 6 ampolletas de 2 ml.</v>
          </cell>
        </row>
        <row r="399">
          <cell r="B399" t="str">
            <v>010.000.2247.00</v>
          </cell>
          <cell r="C399" t="str">
            <v>Cinitaprida. Comprimido Cada Comprimido contiene Bitartrato de cinitaprida equivalente a 1 mg de cinitaprida. Envase con 25 Comprimidos.</v>
          </cell>
        </row>
        <row r="400">
          <cell r="B400" t="str">
            <v>010.000.4055.00</v>
          </cell>
          <cell r="C400" t="str">
            <v>Bupivacaína. Solución inyectable. Cada ampolleta contiene: Clorhidrato de bupivacaína 15 mg dextrosa anhídra o glucosa anhídra 240 mg ó Glucosa monohidratada equivalente a 240 mg de glucosa anhídra. Envase con 5 ampolletas con 3 ml.</v>
          </cell>
        </row>
        <row r="401">
          <cell r="B401" t="str">
            <v>010.000.4149.00</v>
          </cell>
          <cell r="C401" t="str">
            <v>Pioglitazona. Tableta Cada Tableta contiene: Clorhidrato de pioglitazona equivalente a 15 mg de pioglitazona. Envase con 7 Tabletas.</v>
          </cell>
        </row>
        <row r="402">
          <cell r="B402" t="str">
            <v>010.000.2618.00</v>
          </cell>
          <cell r="C402" t="str">
            <v>Levetiracetam. Tableta Cada Tableta contiene: Levetiracetam 1 000 mg Envase con 30 Tabletas.</v>
          </cell>
        </row>
        <row r="403">
          <cell r="B403" t="str">
            <v>010.000.2542.00</v>
          </cell>
          <cell r="C403" t="str">
            <v>Telmisartán hidroclorotiazida. Tableta o cápsula. Cada Tableta o cápsula contiene: Telmisartán 80.0 mg Hidroclorotiazida 12.5 mg Envase con 14 Tabletas o cápsulas.</v>
          </cell>
        </row>
        <row r="404">
          <cell r="B404" t="str">
            <v>010.000.2542.00</v>
          </cell>
          <cell r="C404" t="str">
            <v>Telmisartán hidroclorotiazida. Tableta o cápsula. Cada Tableta o cápsula contiene: Telmisartán 80.0 mg Hidroclorotiazida 12.5 mg Envase con 14 Tabletas o cápsulas.</v>
          </cell>
        </row>
        <row r="405">
          <cell r="B405" t="str">
            <v>010.000.4024.05</v>
          </cell>
          <cell r="C405" t="str">
            <v>Ezetimiba. Tableta Cada Tableta contiene: Ezetimiba 10 mg Envase con 30 Tabletas.</v>
          </cell>
        </row>
        <row r="406">
          <cell r="B406" t="str">
            <v>010.000.1973.00</v>
          </cell>
          <cell r="C406" t="str">
            <v>Clindamicina. Solución Inyectable Cada ampolleta contiene: Fosfato de clindamicina equivalente a 300 mg de clindamicina. Envase ampolleta con 2 ml.</v>
          </cell>
        </row>
        <row r="407">
          <cell r="B407" t="str">
            <v>010.000.2301.00</v>
          </cell>
          <cell r="C407" t="str">
            <v>Hidroclorotiazida. Tableta Cada Tableta contiene: Hidroclorotiazida 25 mg Envase con 20 Tabletas.</v>
          </cell>
        </row>
        <row r="408">
          <cell r="B408" t="str">
            <v>010.000.2301.00</v>
          </cell>
          <cell r="C408" t="str">
            <v>Hidroclorotiazida. Tableta Cada Tableta contiene: Hidroclorotiazida 25 mg Envase con 20 Tabletas.</v>
          </cell>
        </row>
        <row r="409">
          <cell r="B409" t="str">
            <v>010.000.2111.01</v>
          </cell>
          <cell r="C409" t="str">
            <v>Amlodipino. Tableta o Cápsula Cada Tableta o Cápsula contiene: Besilato o Maleato de amlodipino equivalente a 5 mg de amlodipino. Envase con 30 Tabletas o Cápsulas.</v>
          </cell>
        </row>
        <row r="410">
          <cell r="B410" t="str">
            <v>010.000.2111.01</v>
          </cell>
          <cell r="C410" t="str">
            <v>Amlodipino. Tableta o Cápsula Cada Tableta o Cápsula contiene: Besilato o Maleato de amlodipino equivalente a 5 mg de amlodipino. Envase con 30 Tabletas o Cápsulas.</v>
          </cell>
        </row>
        <row r="411">
          <cell r="B411" t="str">
            <v>010.000.1097.00</v>
          </cell>
          <cell r="C411" t="str">
            <v>Desmopresina. Solución nasal. Cada ml contiene: Acetato de desmopresina equivalente a 89 µg de desmopresina. Envase nebulizador con 2.5 ml.</v>
          </cell>
        </row>
        <row r="412">
          <cell r="B412" t="str">
            <v>010.000.4201.00</v>
          </cell>
          <cell r="C412" t="str">
            <v>Hidralazina. Solución Inyectable Cada ampolleta o frasco ámpula contiene: Clorhidrato de hidralazina 20 mg Envase con 5 ampolletas o 5 frascos ámpula con 1.0 ml</v>
          </cell>
        </row>
        <row r="413">
          <cell r="B413" t="str">
            <v>010.000.4505.00</v>
          </cell>
          <cell r="C413" t="str">
            <v>Deflazacort. Tableta. Cada tableta contiene: deflazacort 6 mg Envase con 20 Tabletas.</v>
          </cell>
        </row>
        <row r="414">
          <cell r="B414" t="str">
            <v>010.000.0441.00</v>
          </cell>
          <cell r="C414" t="str">
            <v>Salmeterol. Suspensión en aerosol Cada gramo contiene: Xinafoato de salmeterol equivalente a 0.330 mg de salmeterol. Envase con inhalador con 12 g para 120 dosis de 25 µg.</v>
          </cell>
        </row>
        <row r="415">
          <cell r="B415" t="str">
            <v>010.000.0443.00</v>
          </cell>
          <cell r="C415" t="str">
            <v>Salmeterol,  fluticasona. Suspensión en aerosol. Cada dosis contiene: Xinafoato de salmeterol equivalente a 25 µg de salmeterol. Propionato de fluticasona 50 µg. Envase con dispositivo inhalador para 120 dosis.</v>
          </cell>
        </row>
        <row r="416">
          <cell r="B416" t="str">
            <v>010.000.0450.00</v>
          </cell>
          <cell r="C416" t="str">
            <v>Fluticasona. Suspensión en aerosol. Cada dosis contiene: Propionato de fluticasona 50µg. Envase con un frasco presurizado para 120 dosis.</v>
          </cell>
        </row>
        <row r="417">
          <cell r="B417" t="str">
            <v>010.000.0477.00</v>
          </cell>
          <cell r="C417" t="str">
            <v>Dipropionato de Beclometasona. Suspensión en aerosol. Cada inhalación contiene: Dipropionato de Beclometasona 50  µg. Envase con dispositivo inhalador para 200 dosis.</v>
          </cell>
        </row>
        <row r="418">
          <cell r="B418" t="str">
            <v>010.000.0477.00</v>
          </cell>
          <cell r="C418" t="str">
            <v>Dipropionato de Beclometasona. Suspensión en aerosol. Cada inhalación contiene: Dipropionato de Beclometasona 50  µg. Envase con dispositivo inhalador para 200 dosis.</v>
          </cell>
        </row>
        <row r="419">
          <cell r="B419" t="str">
            <v>010.000.2508.00</v>
          </cell>
          <cell r="C419" t="str">
            <v>Beclometasona Dipropionato de. Suspensión en aerosol. Cada Inhalación contiene: Dipropionato de Beclometasona 250 µg Envase con dispositivo inhalador para 200 dosis</v>
          </cell>
        </row>
        <row r="420">
          <cell r="B420" t="str">
            <v>010.000.4337.00</v>
          </cell>
          <cell r="C420" t="str">
            <v>Budesonida. Suspensión. Para Inhalación.  Cada ml contiene Budesonida 1.280 mg. Envase con frasco pulverizador con 6 ml (120 dosis de 64 µg cada una).</v>
          </cell>
        </row>
        <row r="421">
          <cell r="B421" t="str">
            <v>010.000.4337.00</v>
          </cell>
          <cell r="C421" t="str">
            <v>Budesonida. Suspensión. Para Inhalación.  Cada ml contiene Budesonida 1.280 mg. Envase con frasco pulverizador con 6 ml (120 dosis de 64 µg cada una).</v>
          </cell>
        </row>
        <row r="422">
          <cell r="B422" t="str">
            <v>010.000.4590.00</v>
          </cell>
          <cell r="C422" t="str">
            <v>Tigeciclina. Solución Inyectable Cada frasco ámpula con liofilizado contiene: Tigeciclina 50 mg Envase con un frasco ámpula.</v>
          </cell>
        </row>
        <row r="423">
          <cell r="B423" t="str">
            <v>010.000.4294.00</v>
          </cell>
          <cell r="C423" t="str">
            <v>Ciclosporina. Emulsión Oral Cada ml contiene: Ciclosporina modificada o ciclosporina en microemulsión 100 mg. Envase con 50 ml y pipeta dosificadora.</v>
          </cell>
        </row>
        <row r="424">
          <cell r="B424" t="str">
            <v>010.000.5308.01</v>
          </cell>
          <cell r="C424" t="str">
            <v>Basiliximab. Solución Inyectable Cada frasco ámpula con liofilizado contiene: Basilixima 20 mg Envase con 2 frascos ámpula y 2 ampolletas con 5 ml de diluyente.</v>
          </cell>
        </row>
        <row r="425">
          <cell r="B425" t="str">
            <v>010.000.5169.00</v>
          </cell>
          <cell r="C425" t="str">
            <v>Desmopresina. Solución Inyectable. Cada ampolleta contiene: Acetato de Desmopresina 15 µg. Envase con 5 ampolletas con un ml.</v>
          </cell>
        </row>
        <row r="426">
          <cell r="B426" t="str">
            <v>010.000.5191.00</v>
          </cell>
          <cell r="C426" t="str">
            <v>Terlipresina. Solución Inyectable Cada frasco ámpula o ampolleta con Solución contiene: Acetato de terlipresina 1 mg equivalente a 0.86 mg de terlipresina Envase con un frasco ámpula con liofilizado y una ampolleta con 5 ml de diluyente. Cada frasco ámpula con Solución contiene: Acetato de terlipresina 1 mg Equivalente a 0.85 mg de terlipresina</v>
          </cell>
        </row>
        <row r="427">
          <cell r="B427" t="str">
            <v>010.000.0524.00</v>
          </cell>
          <cell r="C427" t="str">
            <v>Cloruro de potasio. Solución Inyectable. Cada ampolleta contiene: Cloruro de potasio 1.49 g. (20 mEq de potasio, 20 mEq de cloro) Envase con 50 ampolletas con 10 ml</v>
          </cell>
        </row>
        <row r="428">
          <cell r="B428" t="str">
            <v>010.000.3617.00</v>
          </cell>
          <cell r="C428" t="str">
            <v>Fosfato de potasio. Solución Inyectable. Cada ampolleta contiene: Fosfato de potasio dibásico 1.550 g Fosfato de potasio monobásico 0.300 g (Potasio 20 mEq) (Fosfato 20 mEq) Envase con 50 ampolletas con 10 ml</v>
          </cell>
        </row>
        <row r="429">
          <cell r="B429" t="str">
            <v>010.000.3671.00</v>
          </cell>
          <cell r="C429" t="str">
            <v>Cloruro de sodio. Solución Inyectable 0.9% Cada ampolleta de 10 ml contiene: Cloruro de sodio 0.09 g (Sodio 1.54 mEq) (Cloruro 1.54 mEq) Envase con 100 ampolletas de 10 ml.</v>
          </cell>
        </row>
        <row r="430">
          <cell r="B430" t="str">
            <v>010.000.3675.00</v>
          </cell>
          <cell r="C430" t="str">
            <v>Agua Inyectable. Solución Inyectable Cada envase contiene: Agua Inyectable 500 ml Envase con 500 ml.</v>
          </cell>
        </row>
        <row r="431">
          <cell r="B431" t="str">
            <v>010.000.5386.00</v>
          </cell>
          <cell r="C431" t="str">
            <v>Cloruro de sodio. Solución Inyectable al 17.7%. Cada ml contiene: Cloruro de sodio 0.177 g Envase con cien ampolletas de 10 ml.</v>
          </cell>
        </row>
        <row r="432">
          <cell r="B432" t="str">
            <v>010.000.5428.00</v>
          </cell>
          <cell r="C432" t="str">
            <v>Ondansetrón. Solución Inyectable Cada ampolleta o frasco ampula contiene: Clorhidrato dihidratado de ondansetrón equivalente a 8 mg de ondansetrón Envase con 3 ampolletas o frascos ámpula con 4 ml.</v>
          </cell>
        </row>
        <row r="433">
          <cell r="B433" t="str">
            <v>010.000.4448.00</v>
          </cell>
          <cell r="C433" t="str">
            <v>Bortezomib. Solución Inyectable Cada frasco ámpula con liofilizado contiene: Bortezomib 3.5 mg Envase con un frasco ámpula.</v>
          </cell>
        </row>
        <row r="434">
          <cell r="B434" t="str">
            <v>010.000.5440.01</v>
          </cell>
          <cell r="C434" t="str">
            <v>Bicalutamida. Tableta Cada Tableta contiene: Bicalutamida 50 mg Envase con 28 Tabletas.</v>
          </cell>
        </row>
        <row r="435">
          <cell r="B435" t="str">
            <v>010.000.5470.00</v>
          </cell>
          <cell r="C435" t="str">
            <v>Gefitinib. Tableta Cada Tableta contiene: Gefitinib 250 mg Envase con 30 Tabletas.</v>
          </cell>
        </row>
        <row r="436">
          <cell r="B436" t="str">
            <v>010.000.4252.00</v>
          </cell>
          <cell r="C436" t="str">
            <v>Moxifloxacino. Tableta Cada Tableta contiene: Clorhidrato de moxifloxacino equivalente a 400 mg de moxifloxacino. Envase con 7 Tabletas.</v>
          </cell>
        </row>
        <row r="437">
          <cell r="B437" t="str">
            <v>010.000.4097.00</v>
          </cell>
          <cell r="C437" t="str">
            <v>Irbesartán-hidroclorotiazida. Tableta Cada Tableta contiene: Irbesartán 150 mg Hidroclorotiazida 12.5 mg Envase con 28 Tabletas.</v>
          </cell>
        </row>
        <row r="438">
          <cell r="B438" t="str">
            <v>010.000.4097.00</v>
          </cell>
          <cell r="C438" t="str">
            <v>Irbesartán-hidroclorotiazida. Tableta Cada Tableta contiene: Irbesartán 150 mg Hidroclorotiazida 12.5 mg Envase con 28 Tabletas.</v>
          </cell>
        </row>
        <row r="439">
          <cell r="B439" t="str">
            <v>010.000.1704.00</v>
          </cell>
          <cell r="C439" t="str">
            <v>Sulfato ferroso. Solución Cada ml contiene: Sulfato ferroso heptahidratado 125 mg equivalente a 25 mg de hierro elemental. Envase gotero con 15 ml.</v>
          </cell>
        </row>
        <row r="440">
          <cell r="B440" t="str">
            <v>010.000.1704.00</v>
          </cell>
          <cell r="C440" t="str">
            <v>Sulfato ferroso. Solución Cada ml contiene: Sulfato ferroso heptahidratado 125 mg equivalente a 25 mg de hierro elemental. Envase gotero con 15 ml.</v>
          </cell>
        </row>
        <row r="441">
          <cell r="B441" t="str">
            <v>010.000.2123.00</v>
          </cell>
          <cell r="C441" t="str">
            <v>Mupirocina. Ungüento Cada 100 gramos contiene: Mupirocina 2 g Envase con 15 g.</v>
          </cell>
        </row>
        <row r="442">
          <cell r="B442" t="str">
            <v>010.000.4175.01</v>
          </cell>
          <cell r="C442" t="str">
            <v>Mesalazina. Supositorio Cada Supositorio contiene: Mesalazina 1 g Envase con 28 Supositorios.</v>
          </cell>
        </row>
        <row r="443">
          <cell r="B443" t="str">
            <v>010.000.1707.00</v>
          </cell>
          <cell r="C443" t="str">
            <v>Ácido folínico. Solución Inyectable Cada ampolleta o frasco ámpula contiene: Folinato cálcico equivalente a 3 mg de ácido folínico. Envase con 6 ampolletas o frascos ámpula con un ml</v>
          </cell>
        </row>
        <row r="444">
          <cell r="B444" t="str">
            <v>010.000.2192.00</v>
          </cell>
          <cell r="C444" t="str">
            <v>Ácido folínico. Solución Inyectable Cada frasco ámpula o ampolleta contiene: Folinato cálcico equivalente a 50 mg de ácido folínico. Envase con un frasco ámpula o ampolleta con 4 ml</v>
          </cell>
        </row>
        <row r="445">
          <cell r="B445" t="str">
            <v>010.000.0406.00</v>
          </cell>
          <cell r="C445" t="str">
            <v>Difenhidramina. Solución inyectable. Cada frasco ámpula contiene: Clorhidrato de difenhidramina 100 mg. Envase con frasco ámpula de 10 ml.</v>
          </cell>
        </row>
        <row r="446">
          <cell r="B446" t="str">
            <v>010.000.4107.00</v>
          </cell>
          <cell r="C446" t="str">
            <v>Amiodarona. Solución Inyectable. Cada ampolleta contiene: Clorhidrato de amiodarona 150 mg Envase con 6 ampolletas de 3 ml.</v>
          </cell>
        </row>
        <row r="447">
          <cell r="B447" t="str">
            <v>010.000.5099.00</v>
          </cell>
          <cell r="C447" t="str">
            <v>Adenosina. Solución Inyectable Cada frasco ámpula contiene: Adenosina 6 mg Envase con 6 frascos ámpula con 2 ml.</v>
          </cell>
        </row>
        <row r="448">
          <cell r="B448" t="str">
            <v>010.000.0561.00</v>
          </cell>
          <cell r="C448" t="str">
            <v>Clortalidona. Tableta. Cada tableta contiene: Clortalidona 50 mg Envase con 20 Tabletas.</v>
          </cell>
        </row>
        <row r="449">
          <cell r="B449" t="str">
            <v>010.000.0561.00</v>
          </cell>
          <cell r="C449" t="str">
            <v>Clortalidona. Tableta. Cada tableta contiene: Clortalidona 50 mg Envase con 20 Tabletas.</v>
          </cell>
        </row>
        <row r="450">
          <cell r="B450" t="str">
            <v>010.000.0811.00</v>
          </cell>
          <cell r="C450" t="str">
            <v>Fluocinolona. Crema Cada g contiene: Acetónido de fluocinolona 0.1 mg Envase con 20 g.</v>
          </cell>
        </row>
        <row r="451">
          <cell r="B451" t="str">
            <v>010.000.6245.00</v>
          </cell>
          <cell r="C451" t="str">
            <v>OLMESARTÁN. TABLETA Cada tableta contiene: Olmesartán  Medoxomilo 40 mg. Envase con 28 tabletas.</v>
          </cell>
        </row>
        <row r="452">
          <cell r="B452" t="str">
            <v>010.000.6250.00</v>
          </cell>
          <cell r="C452" t="str">
            <v>OLMESARTÁN/ HIDROCLOROTIAZIDA. TABLETA Cada tableta contiene: Olmesartan medoxomilo 40 mg. Hidroclorotiazida 12.5 mg. Envase con 28 tabletas </v>
          </cell>
        </row>
        <row r="453">
          <cell r="B453" t="str">
            <v>010.000.0445.00</v>
          </cell>
          <cell r="C453" t="str">
            <v>Budesonida-formoterol. Polvo. Cada gramo contiene: Budesonida 90 mg. Fumarato de formoterol dihidratado 5 mg. Envase con frasco inhalador dosificador con 60 dosis con 80 µg /4.5 µg cada una.</v>
          </cell>
        </row>
        <row r="454">
          <cell r="B454" t="str">
            <v>010.000.4334.00</v>
          </cell>
          <cell r="C454" t="str">
            <v>Budesonida. Polvo. Cada dosis contiene: Budesonida (micronizada) 100 µg. Envase con 200 dosis y dispositivo inhalador.</v>
          </cell>
        </row>
        <row r="455">
          <cell r="B455" t="str">
            <v>010.000.6150.00</v>
          </cell>
          <cell r="C455" t="str">
            <v>Budesonida. Aerosol Para Inhalacion Bucal. Cada gramo contiene: Budesonida 4.285 mg Envase presurizado con 200 dosis de 200 µg cada una y dispositivo inhalador.</v>
          </cell>
        </row>
        <row r="456">
          <cell r="B456" t="str">
            <v>010.000.0440.00</v>
          </cell>
          <cell r="C456" t="str">
            <v>Fluticasona. Suspensión en aerosol. Cada dosis contiene: Propionato de Fluticasona 50µg Envase con un frasco presurizado para 60 dosis</v>
          </cell>
        </row>
        <row r="457">
          <cell r="B457" t="str">
            <v>010.000.4329.00</v>
          </cell>
          <cell r="C457" t="str">
            <v>Montelukast. Comprimido Masticable Cada comprimido contiene: Montelukast sódico equivalente a 5 mg de montelukast. Envase con 30 comprimidos.</v>
          </cell>
        </row>
        <row r="458">
          <cell r="B458" t="str">
            <v>010.000.5291.01</v>
          </cell>
          <cell r="C458" t="str">
            <v>Meropenem. Solución Inyectable Cada frasco ámpula con polvo contiene: Meropenem trihidratado equivalente a 500 mg de meropenem. Envase con 10 frascos ámpula.</v>
          </cell>
        </row>
        <row r="459">
          <cell r="B459" t="str">
            <v>010.000.5236.00</v>
          </cell>
          <cell r="C459" t="str">
            <v>Ranibizumab. Solución Inyectable Cada frasco ámpula contiene: Ranibizumab 2.3 mg Envase con un frasco ámpula con 0.23 ml (2.3 mg/0.23 ml). Una aguja de filtro una aguja de inyección y una jeringuilla para inyección intravítrea.</v>
          </cell>
        </row>
        <row r="460">
          <cell r="B460" t="str">
            <v>010.000.0442.00</v>
          </cell>
          <cell r="C460" t="str">
            <v>Salmeterol fluticasona. Polvo. Cada dosis contiene Xinafoato de salmeterol equivalente a 50  µg de salmeterol. Propionato de Fluticasona 100  µg. Envase con dispositivo inhalador para 60 dosis.</v>
          </cell>
        </row>
        <row r="461">
          <cell r="B461" t="str">
            <v>010.000.0442.00</v>
          </cell>
          <cell r="C461" t="str">
            <v>Salmeterol fluticasona. Polvo. Cada dosis contiene Xinafoato de salmeterol equivalente a 50  µg de salmeterol. Propionato de Fluticasona 100  µg. Envase con dispositivo inhalador para 60 dosis.</v>
          </cell>
        </row>
        <row r="462">
          <cell r="B462" t="str">
            <v>010.000.2188.00</v>
          </cell>
          <cell r="C462" t="str">
            <v>Ipratropio-salbutamol. Solución Cada ampolleta contiene: Bromuro de ipratropio monohidratado equivalente a 0.500 mg de bromuro de ipratropio. Sulfato de salbutamol equivalente a 2.500 mg de salbutamol. Envase con 10 ampolletas de 2.5 ml.</v>
          </cell>
        </row>
        <row r="463">
          <cell r="B463" t="str">
            <v>010.000.4123.00</v>
          </cell>
          <cell r="C463" t="str">
            <v>Tirofiban. Solución Inyectable Cada frasco ámpula o bolsa contiene: Clorhidrato de tirofiban equivalente a 12.5 mg de tirofiban. Envase con un frasco ámpula con 50 ml.</v>
          </cell>
        </row>
        <row r="464">
          <cell r="B464" t="str">
            <v>010.000.5474.00</v>
          </cell>
          <cell r="C464" t="str">
            <v>Erlotinib. Comprimido Cada Comprimido contiene: Clorhidrato de erlotinib equivalente a 150 mg de erlotinib Envase con 30 Comprimidos.</v>
          </cell>
        </row>
        <row r="465">
          <cell r="B465" t="str">
            <v>010.000.5111.00</v>
          </cell>
          <cell r="C465" t="str">
            <v>Valsartán. Comprimido Cada Comprimido contiene 80 mg Envase con 30 Comprimidos.</v>
          </cell>
        </row>
        <row r="466">
          <cell r="B466" t="str">
            <v>010.000.2617.00</v>
          </cell>
          <cell r="C466" t="str">
            <v>Levetiracetam. Tableta Cada Tableta contiene: Levetiracetam 500 mg Envase con 60 Tabletas.</v>
          </cell>
        </row>
        <row r="467">
          <cell r="B467" t="str">
            <v>010.000.2617.00</v>
          </cell>
          <cell r="C467" t="str">
            <v>Levetiracetam. Tableta Cada Tableta contiene: Levetiracetam 500 mg Envase con 60 Tabletas.</v>
          </cell>
        </row>
        <row r="468">
          <cell r="B468" t="str">
            <v>010.000.0269.00</v>
          </cell>
          <cell r="C468" t="str">
            <v>Ropivacaina. Solución Inyectable Cada ampolleta contiene: Clorhidrato de ropivacaína monohidratada equivalente a 40 mg de clorhidrato de ropivacaina. Envase con 5 ampolletas con 20 ml.</v>
          </cell>
        </row>
        <row r="469">
          <cell r="B469" t="str">
            <v>010.000.3631.00</v>
          </cell>
          <cell r="C469" t="str">
            <v>Glucosa. Solución Inyectable al 5% Cada 100 ml contienen: Glucosa anhidra o glucosa 5 g ó Glucosa monohidratada equivalente a 5 g de glucosa Envase con bolsa de 50 ml y adaptador para vial</v>
          </cell>
        </row>
        <row r="470">
          <cell r="B470" t="str">
            <v>010.000.3632.00</v>
          </cell>
          <cell r="C470" t="str">
            <v>Glucosa. Solución Inyectable al 5% Cada 100 ml contienen: Glucosa anhidra o glucosa 5 g ó Glucosa monohidratada equivalente a 5 g de glucosa Envase con bolsa de 100 ml y adaptador para vial.</v>
          </cell>
        </row>
        <row r="471">
          <cell r="B471" t="str">
            <v>040.000.4472.01</v>
          </cell>
          <cell r="C471" t="str">
            <v>Metilfenidato. Tableta de Liberación Prolongada Cada Tableta de Liberación Prolongada contiene: Clorhidrato de metilfenidato 36 mg Envase con 30 Tabletas de Liberación Prolongada</v>
          </cell>
        </row>
        <row r="472">
          <cell r="B472" t="str">
            <v>010.000.5188.00</v>
          </cell>
          <cell r="C472" t="str">
            <v>Esomeprazol. Tableta Cada Tableta contiene: Esomeprazol magnésico trihidratado equivalente a 40 mg de esomeprazol Envase con 14 Tabletas</v>
          </cell>
        </row>
        <row r="473">
          <cell r="B473" t="str">
            <v>010.000.5188.00</v>
          </cell>
          <cell r="C473" t="str">
            <v>Esomeprazol. Tableta Cada Tableta contiene: Esomeprazol magnésico trihidratado equivalente a 40 mg de esomeprazol Envase con 14 Tabletas</v>
          </cell>
        </row>
        <row r="474">
          <cell r="B474" t="str">
            <v>010.000.2616.00</v>
          </cell>
          <cell r="C474" t="str">
            <v>Levetiracetam. Solución Oral Cada 100 ml contienen: Levetiracetam 10 g Envase con 300 ml (100 mg/ml)</v>
          </cell>
        </row>
        <row r="475">
          <cell r="B475" t="str">
            <v>010.000.4131.00</v>
          </cell>
          <cell r="C475" t="str">
            <v>Pimecrolimus. Crema Cada 100 g contiene: Pimecrolimus 1 g Envase con 15 g.</v>
          </cell>
        </row>
        <row r="476">
          <cell r="B476" t="str">
            <v>010.000.5665.00</v>
          </cell>
          <cell r="C476" t="str">
            <v>Rasagilina. Tableta Cada Tableta contiene: Mesilato de rasagilina equivalente a 1 mg de rasagilina Envase con 30 Tabletas.</v>
          </cell>
        </row>
        <row r="477">
          <cell r="B477" t="str">
            <v>010.000.5457.00</v>
          </cell>
          <cell r="C477" t="str">
            <v>Docetaxel. Solución inyectable. Cada frasco ámpula contiene: Docetaxel anhidro o trihidratado equivalente a 20 mg de docetaxel Envase con frasco ámpula con 20 mg y frasco ámpula con 1.5 ml de diluyente.</v>
          </cell>
        </row>
        <row r="478">
          <cell r="B478" t="str">
            <v>010.000.5265.00</v>
          </cell>
          <cell r="C478" t="str">
            <v>Imipenem y cilastatina. Solución Inyectable Cada frasco ámpula con polvo contiene: Imipenem monohidratado equivalente a 500 mg de imipenem. Cilastatina sódica equivalente a 500 mg de cilastatina. Envase con un frasco ámpula</v>
          </cell>
        </row>
        <row r="479">
          <cell r="B479" t="str">
            <v>010.000.6256.00</v>
          </cell>
          <cell r="C479" t="str">
            <v>BISOPROLOL. TABLETA Cada tableta contiene: Bisoprolol fumarato 2.5 mg Caja con 30 tabletas</v>
          </cell>
        </row>
        <row r="480">
          <cell r="B480" t="str">
            <v>010.000.6257.00</v>
          </cell>
          <cell r="C480" t="str">
            <v>BISOPROLOL. TABLETA Cada tableta contiene: Bisoprolol fumarato 5 mg Caja con 30 tabletas</v>
          </cell>
        </row>
        <row r="481">
          <cell r="B481" t="str">
            <v>010.000.6258.00</v>
          </cell>
          <cell r="C481" t="str">
            <v>BISOPROLOL. TABLETA Cada tableta contiene: Bisoprolol fumarato 10 mg Caja con 30 tabletas</v>
          </cell>
        </row>
        <row r="482">
          <cell r="B482" t="str">
            <v>010.000.3413.00</v>
          </cell>
          <cell r="C482" t="str">
            <v>Indometacina. Cápsula Cada Cápsula contiene: Indometacina 25 mg Envase con 30 Cápsulas.</v>
          </cell>
        </row>
        <row r="483">
          <cell r="B483" t="str">
            <v>010.000.3413.00</v>
          </cell>
          <cell r="C483" t="str">
            <v>Indometacina. Cápsula Cada Cápsula contiene: Indometacina 25 mg Envase con 30 Cápsulas.</v>
          </cell>
        </row>
        <row r="484">
          <cell r="B484" t="str">
            <v>010.000.3415.00</v>
          </cell>
          <cell r="C484" t="str">
            <v>Piroxicam. Cápsula o Tableta Cada Cápsula o Tableta contiene: Piroxicam 20 mg Envase con 20 Cápsulas o Tabletas.</v>
          </cell>
        </row>
        <row r="485">
          <cell r="B485" t="str">
            <v>010.000.3661.00</v>
          </cell>
          <cell r="C485" t="str">
            <v>Poligelina. Solución Inyectable Cada 100 ml contienen: Poligelina 3.5 g Envase con 500 ml con o sin equipo para su administración.</v>
          </cell>
        </row>
        <row r="486">
          <cell r="B486" t="str">
            <v>010.000.5835.00</v>
          </cell>
          <cell r="C486" t="str">
            <v>Cinacalcet. Tableta Cada Tableta contiene: Cinacalcet 30 mg Envase con 30 Tabletas.</v>
          </cell>
        </row>
        <row r="487">
          <cell r="B487" t="str">
            <v>010.000.5835.00</v>
          </cell>
          <cell r="C487" t="str">
            <v>Cinacalcet. Tableta Cada Tableta contiene: Cinacalcet 30 mg Envase con 30 Tabletas.</v>
          </cell>
        </row>
        <row r="488">
          <cell r="B488" t="str">
            <v>010.000.1511.00</v>
          </cell>
          <cell r="C488" t="str">
            <v>Ciproterona-etinilestradiol. Gragea Cada Gragea contiene: Acetato de ciproterona 2 mg Etinilestradiol 0.035 mg Envase con 21 Grageas.</v>
          </cell>
        </row>
        <row r="489">
          <cell r="B489" t="str">
            <v>010.000.5295.00</v>
          </cell>
          <cell r="C489" t="str">
            <v>Cefepima. Solución Inyectable. Cada frasco ámpula contiene: Clorhidrato monohidratado de cefepima equivalente a 1 g de cefepima. Envase con un frasco ámpula y ampolleta con 3 ml de diluyente.</v>
          </cell>
        </row>
        <row r="490">
          <cell r="B490" t="str">
            <v>010.000.4437.00</v>
          </cell>
          <cell r="C490" t="str">
            <v>Palonosetrón. Solución Inyectable Cada frasco ámpula contiene: Clorhidrato de palonosetrón equivalente a 0.25 mg de palonosetrón Envase con un frasco ámpula con 5 ml.</v>
          </cell>
        </row>
        <row r="491">
          <cell r="B491" t="str">
            <v>010.000.5444.00</v>
          </cell>
          <cell r="C491" t="str">
            <v>Irinotecan. Solución Inyectable El frasco ámpula contiene: Clorhidrato de irinotecan ó clorhidrato de irinotecan trihidratado 100 mg Envase con un frasco ámpula con 5 ml</v>
          </cell>
        </row>
        <row r="492">
          <cell r="B492" t="str">
            <v>010.000.2206.00</v>
          </cell>
          <cell r="C492" t="str">
            <v>deferasirox. Comprimido. Cada comprimido contiene: deferasirox 500 mg Envase con 28 Comprimidos.</v>
          </cell>
        </row>
        <row r="493">
          <cell r="B493" t="str">
            <v>010.000.2162.00</v>
          </cell>
          <cell r="C493" t="str">
            <v>Ipratropio. Suspensión en aerosol Cada g contiene: Bromuro de ipratropio 0.286 mg (20 µgpor nebulización) Envase con 15 ml (21.0 g) como Aerosol.</v>
          </cell>
        </row>
        <row r="494">
          <cell r="B494" t="str">
            <v>010.000.5463.00</v>
          </cell>
          <cell r="C494" t="str">
            <v>Temozolomida. Cápsula Cada Cápsula contiene: Temozolomida 100 mg Envase con 5 Cápsulas</v>
          </cell>
        </row>
        <row r="495">
          <cell r="B495" t="str">
            <v>010.000.0598.00</v>
          </cell>
          <cell r="C495" t="str">
            <v>Verapamilo. Solución Inyectable Cada ampolleta contiene: Clorhidrato de verapamilo 5 mg Envase con 2 ml (2.5 mg/ml).</v>
          </cell>
        </row>
        <row r="496">
          <cell r="B496" t="str">
            <v>010.000.4442.00</v>
          </cell>
          <cell r="C496" t="str">
            <v>Aprepitant. Cápsula Cada Cápsula contiene: 125 mg de Aprepitant Cada Cápsula contiene: 80 mg de Aprepitant Envase con una Cápsula de 125 mg y 2 Cápsulas de 80 mg</v>
          </cell>
        </row>
        <row r="497">
          <cell r="B497" t="str">
            <v>010.000.2302.00</v>
          </cell>
          <cell r="C497" t="str">
            <v>Acetazolamida. Tableta Cada Tableta contiene: Acetazolamida 250 mg Envase con 20 Tabletas.</v>
          </cell>
        </row>
        <row r="498">
          <cell r="B498" t="str">
            <v>010.000.2302.00</v>
          </cell>
          <cell r="C498" t="str">
            <v>Acetazolamida. Tableta Cada Tableta contiene: Acetazolamida 250 mg Envase con 20 Tabletas.</v>
          </cell>
        </row>
        <row r="499">
          <cell r="B499" t="str">
            <v>010.000.4254.00</v>
          </cell>
          <cell r="C499" t="str">
            <v>Ceftazidima. Solución Inyectable. Cada frasco ámpula con polvo contiene: Ceftazidima pentahidratada equivalente a 1 g de ceftazidima. Envase con un frasco ámpula y 3 ml de diluyente.</v>
          </cell>
        </row>
        <row r="500">
          <cell r="B500" t="str">
            <v>010.000.5865.00</v>
          </cell>
          <cell r="C500" t="str">
            <v>Colistimetato. Solución Inyectable Cada frasco ámpula con liofilizado contiene: Colistimetato sódico equivalente a 150 mg de colistimetato Envase con un frasco ámpula con liofilizado.</v>
          </cell>
        </row>
        <row r="501">
          <cell r="B501" t="str">
            <v>060.953.0092</v>
          </cell>
          <cell r="C501" t="str">
            <v>Vendas. Elástica adhesiva. De algodón y fibra sintética con adhesivo en una de sus caras. Longitud Ancho. 2.7 m. 10.0 cm. Pieza.</v>
          </cell>
        </row>
        <row r="502">
          <cell r="B502" t="str">
            <v>060.953.0100</v>
          </cell>
          <cell r="C502" t="str">
            <v>Vendas. Elástica adhesiva. De algodón y fibra sintética con adhesivo en una de sus caras. Longitud Ancho. 2.7 m. 7.5 cm. Pieza.</v>
          </cell>
        </row>
        <row r="503">
          <cell r="B503" t="str">
            <v>060.088.0694</v>
          </cell>
          <cell r="C503" t="str">
            <v>Apósitos. Absorbentes a base de alginato de calcio y sodio de origen natural. Estéril. Tamaño: De 10.0 cm ± 2.0 cm x 20.0 cm ± 2.0 cm. Pieza.    Pieza.</v>
          </cell>
        </row>
        <row r="504">
          <cell r="B504" t="str">
            <v>060.125.2844</v>
          </cell>
          <cell r="C504" t="str">
            <v>Bolsas. Bolsa de papel grado médico. Para esterilizar con gas o vapor. Con o sin tratamiento antibacteriano. Con reactivo químico impreso y sistema de apertura. Medidas: 32.0 x 62.0 x 12.0 cm. Envase con 250 piezas.</v>
          </cell>
        </row>
        <row r="505">
          <cell r="B505" t="str">
            <v>060.360.0032</v>
          </cell>
          <cell r="C505" t="str">
            <v>Espejo. Vaginal desechable mediano valva superior de 10.7 cm valva inferior de 12.0 cm orificio central de 3.4 cm. Pieza.</v>
          </cell>
        </row>
        <row r="506">
          <cell r="B506" t="str">
            <v>060.532.0084</v>
          </cell>
          <cell r="C506" t="str">
            <v>Equipos. Para venoclisis. Sin aguja estériles desechables. Microgotero. Equipo</v>
          </cell>
        </row>
        <row r="507">
          <cell r="B507" t="str">
            <v>060.532.0167</v>
          </cell>
          <cell r="C507" t="str">
            <v>Equipos. Para venoclisis. Sin aguja estériles desechables. Normogotero.</v>
          </cell>
        </row>
        <row r="508">
          <cell r="B508" t="str">
            <v>060.550.0016</v>
          </cell>
          <cell r="C508" t="str">
            <v>Jeringas. De plástico. Con pivote tipo luer lock con aguja estériles y desechables. Capacidad 10 ml escala graduada en ml divisiones de 1.0 y subdivisiones de 0.2. Con aguja de: Longitud: 38 mm Calibre: 20 G.  Pieza.</v>
          </cell>
        </row>
        <row r="509">
          <cell r="B509" t="str">
            <v>060.550.0024</v>
          </cell>
          <cell r="C509" t="str">
            <v>Jeringas. De plástico. Con pivote tipo luer lock estériles y desechables. Capacidad 20 ml escala graduada en ml divisiones de 5.0 y subdivisiones de 1.0. Con aguja de: Longitud: 38 mm Calibre: 20 G. Pieza.</v>
          </cell>
        </row>
        <row r="510">
          <cell r="B510" t="str">
            <v>060.550.0222</v>
          </cell>
          <cell r="C510" t="str">
            <v>Jeringas. De plástico sin aguja con pivote tipo luer lock estériles y desechables. Capacidad: 3 ml Escala graduada en ml Divisiones de 0.5 y subdivisiones de 0.1. Envase con 100 piezas excepto las 20 ml que es de 50.</v>
          </cell>
        </row>
        <row r="511">
          <cell r="B511" t="str">
            <v>060.550.0370</v>
          </cell>
          <cell r="C511" t="str">
            <v>Jeringas. De plástico. Con pivote tipo luer lock estériles y desechables. Capacidad 20 ml escala graduada en ml divisiones de 5.0 y subdivisiones de 1.0. Con aguja de: Longitud: 32 mm Calibre: 20 G. Pieza.</v>
          </cell>
        </row>
        <row r="512">
          <cell r="B512" t="str">
            <v>060.550.0453</v>
          </cell>
          <cell r="C512" t="str">
            <v>Jeringas. De plástico sin aguja con pivote tipo luer lock estériles y desechables. Capacidad: 20 ml  Escala graduada en ml Divisiones de 5.0 y subdivisiones de 1.0. Envase con 100 piezas excepto las 20 ml que es de 50.</v>
          </cell>
        </row>
        <row r="513">
          <cell r="B513" t="str">
            <v>060.598.0010</v>
          </cell>
          <cell r="C513" t="str">
            <v>Llaves. De 4 vías con marcas indicadoras del sentido en el que fluyen las soluciones y posición de cerrado aditamento de cierre luer lock (móvil) en el ramal de la llave que se conecta al tubo de la extensión. Tubo de extensión removible de plástico grado médico longitud  80  cm  y  diámetro  interno  2.7  mm  mínimo conector luer lock hembra en el extremo del tubo que se conecta con la llave y conector luer macho en el extremo proximal con aditamento de cierre luer lock (móvil). Pieza.</v>
          </cell>
        </row>
        <row r="514">
          <cell r="B514" t="str">
            <v>060.598.0036</v>
          </cell>
          <cell r="C514" t="str">
            <v>Llaves. De tres vías con tubo de extensión. De plástico rígido o equivalente con tubo de extensión de cloruro de polivinilo de 80 cm de longitud. Pieza.</v>
          </cell>
        </row>
        <row r="515">
          <cell r="B515" t="str">
            <v>060.771.0050</v>
          </cell>
          <cell r="C515" t="str">
            <v>Rastrillos. Con dientes de bordes romos y hoja de un filo. Desechables. Pieza.</v>
          </cell>
        </row>
        <row r="516">
          <cell r="B516" t="str">
            <v>060.165.0831</v>
          </cell>
          <cell r="C516" t="str">
            <v>Catéteres. Para cateterismo venoso central de un lumen de elastómero de silicón radiopaco con aguja introductora percutánea. Estéril y desechable. Neonatal. Calibre: 4.8 a 5.0 Fr. Pieza.</v>
          </cell>
        </row>
        <row r="517">
          <cell r="B517" t="str">
            <v>060.125.2679</v>
          </cell>
          <cell r="C517" t="str">
            <v>Bolsas. Bolsa de papel grado médico. Para esterilizar con gas o vapor. Con o sin tratamiento antibacteriano; con reactivo químico impreso y sistema de apertura. Medidas: 12.0 x 26.0 x 4.0 cm. Envase con 1000 piezas.</v>
          </cell>
        </row>
        <row r="518">
          <cell r="B518" t="str">
            <v>060.841.0296</v>
          </cell>
          <cell r="C518" t="str">
            <v>Suturas.  Sintéticas no absorbibles monofilamento de polipropileno con aguja. Longitud de la hebra: 90 cm Calibre de la sutura: 3-0 Características de la aguja: 1/2 círculo doble armado ahusada (25-26 mm). Envase con 12 piezas.</v>
          </cell>
        </row>
        <row r="519">
          <cell r="B519" t="str">
            <v>060.841.0569</v>
          </cell>
          <cell r="C519" t="str">
            <v>Suturas. Catgut crómico con aguja. Longitud de la hebra: 68 a 75 cm Calibre de la sutura: 1 Características de la aguja: 1/2 círculo ahusada (35-37 mm). Envase con 12 piezas.</v>
          </cell>
        </row>
        <row r="520">
          <cell r="B520" t="str">
            <v>060.842.0329</v>
          </cell>
          <cell r="C520" t="str">
            <v>Suturas. De monofilamento sintético absorbible de copolímero de glicolida y épsilon-caprolactona con color. Longitud de la hebra: 70 cm Calibre de la sutura: 2-0 Características de la aguja: Aguja ahusada de 1/2 círculo (35 a 36 mm).Envase con 36 piezas.</v>
          </cell>
        </row>
        <row r="521">
          <cell r="B521" t="str">
            <v>060.842.0337</v>
          </cell>
          <cell r="C521" t="str">
            <v>Suturas. De monofilamento sintético absorbible de copolímero de glicolida y épsilon-caprolactona con color. Longitud de la hebra: 70 cm Calibre de la sutura: 3-0. Características de la aguja: Aguja ahusada de 1/2 círculo (35 a 36 mm). Envase con 36 piezas.</v>
          </cell>
        </row>
        <row r="522">
          <cell r="B522" t="str">
            <v>060.166.0541</v>
          </cell>
          <cell r="C522" t="str">
            <v>Catéteres. Catéter    permanente,    para    hemodiálisis.    Tamaño pediátrico. De doble lumen, de elastómero de silicón, con diámetro interno de 1.5 mm a 2.0 mm en el lado arterial y de 1.5 mm a 1.2 mm en el lado venoso, con longitud de 27.0 cm a  30.0  cm  con  separación  mínima  de  2.5  cm  entre segmento arterial y venoso, con un orificio lateral como mínimo en la pared arterial, con extensiones y pinzas de alta   resistencia,   incluye   equipo   introductor   el   cual contiene: Catéter de doble lumen. Aguja introductora calibre 18 G. Introductor con camisa desprendible. Guía de alambre de 0.038”, con longitud de 68.0 cm como mínimo. Jeringa de 5 ml y 2 tapones de inyección. Estéril y desechable. Pieza. </v>
          </cell>
        </row>
        <row r="523">
          <cell r="B523" t="str">
            <v>060.841.1336</v>
          </cell>
          <cell r="C523" t="str">
            <v>Suturas. Sintéticas no absorbibles de poliéster trenzado con recubrimiento con aguja. Longitud de la hebra: 75 cm Calibre de la sutura: 2 Características de la aguja: 1/2 círculo cortante (40-45 mm). Envase con 12 piezas.</v>
          </cell>
        </row>
        <row r="524">
          <cell r="B524" t="str">
            <v>060.040.3711</v>
          </cell>
          <cell r="C524" t="str">
            <v>Agujas Hipodérmicas. Hipodérmicas con pabellón luer-lock hembra de plástico desechables. Longitud: 32 mm. Calibre: 20 G. Envase con 100 piezas.</v>
          </cell>
        </row>
        <row r="525">
          <cell r="B525" t="str">
            <v>060.040.3711</v>
          </cell>
          <cell r="C525" t="str">
            <v>Agujas Hipodérmicas. Hipodérmicas con pabellón luer-lock hembra de plástico desechables. Longitud: 32 mm. Calibre: 20 G. Envase con 100 piezas.</v>
          </cell>
        </row>
        <row r="526">
          <cell r="B526" t="str">
            <v>060.040.3729</v>
          </cell>
          <cell r="C526" t="str">
            <v>Agujas Hipodérmicas. Hipodérmicas con pabellón luer-lock hembra de plástico desechables. Longitud: 38 mm. Calibre:  20 G. Envase con 100 piezas.</v>
          </cell>
        </row>
        <row r="527">
          <cell r="B527" t="str">
            <v>060.040.3729</v>
          </cell>
          <cell r="C527" t="str">
            <v>Agujas Hipodérmicas. Hipodérmicas con pabellón luer-lock hembra de plástico desechables. Longitud: 38 mm. Calibre:  20 G. Envase con 100 piezas.</v>
          </cell>
        </row>
        <row r="528">
          <cell r="B528" t="str">
            <v>060.040.3745</v>
          </cell>
          <cell r="C528" t="str">
            <v>Agujas Hipodérmicas. Hipodérmicas con pabellón luer-lock hembra de plástico desechables. Longitud: 32 mm. Calibre:  21 G. Envase con 100 piezas.</v>
          </cell>
        </row>
        <row r="529">
          <cell r="B529" t="str">
            <v>060.040.3745</v>
          </cell>
          <cell r="C529" t="str">
            <v>Agujas Hipodérmicas. Hipodérmicas con pabellón luer-lock hembra de plástico desechables. Longitud: 32 mm. Calibre:  21 G. Envase con 100 piezas.</v>
          </cell>
        </row>
        <row r="530">
          <cell r="B530" t="str">
            <v>060.040.3760</v>
          </cell>
          <cell r="C530" t="str">
            <v>Agujas Hipodérmicas. Hipodérmicas con pabellón luer-lock hembra de plástico desechables. Longitud: 16 mm. Calibre:  25 G. Envase con 100 piezas.</v>
          </cell>
        </row>
        <row r="531">
          <cell r="B531" t="str">
            <v>060.040.3760</v>
          </cell>
          <cell r="C531" t="str">
            <v>Agujas Hipodérmicas. Hipodérmicas con pabellón luer-lock hembra de plástico desechables. Longitud: 16 mm. Calibre:  25 G. Envase con 100 piezas.</v>
          </cell>
        </row>
        <row r="532">
          <cell r="B532" t="str">
            <v>060.040.3786</v>
          </cell>
          <cell r="C532" t="str">
            <v>Agujas Hipodérmicas. Hipodérmicas con pabellón luer-lock hembra de plástico desechables. Longitud: 32 mm. Calibre:  22 G. Envase con 100 piezas.</v>
          </cell>
        </row>
        <row r="533">
          <cell r="B533" t="str">
            <v>060.040.3786</v>
          </cell>
          <cell r="C533" t="str">
            <v>Agujas Hipodérmicas. Hipodérmicas con pabellón luer-lock hembra de plástico desechables. Longitud: 32 mm. Calibre:  22 G. Envase con 100 piezas.</v>
          </cell>
        </row>
        <row r="534">
          <cell r="B534" t="str">
            <v>060.164.0022</v>
          </cell>
          <cell r="C534" t="str">
            <v>Sondas. Para drenaje urinario de permanencia prolongada. De elastómero de silicón con globo de autorretención de 5 ml con válvula para jeringa. Estéril y desechable. Tipo: foley de dos vías. Calibre: 10 Fr. Pieza.</v>
          </cell>
        </row>
        <row r="535">
          <cell r="B535" t="str">
            <v>060.166.4279</v>
          </cell>
          <cell r="C535"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22 G Longitud: 23-27 mm Pieza.</v>
          </cell>
        </row>
        <row r="536">
          <cell r="B536" t="str">
            <v>060.166.4287</v>
          </cell>
          <cell r="C536"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24 G Longitud: 17-24 mm Pieza.</v>
          </cell>
        </row>
        <row r="537">
          <cell r="B537" t="str">
            <v>060.483.0091</v>
          </cell>
          <cell r="C537" t="str">
            <v>Hoja Para Bisturí.  De acero inoxidable. Empaque individual. Estériles y desechables. Pieza. 10 Envase con 100 piezas.</v>
          </cell>
        </row>
        <row r="538">
          <cell r="B538" t="str">
            <v>060.483.0125</v>
          </cell>
          <cell r="C538" t="str">
            <v>Hoja Para Bisturí.  De acero inoxidable. Empaque individual. Estériles y desechables. Pieza. 11 Envase con 100 piezas.</v>
          </cell>
        </row>
        <row r="539">
          <cell r="B539" t="str">
            <v>060.483.0133</v>
          </cell>
          <cell r="C539" t="str">
            <v>Hoja Para Bisturí.  De acero inoxidable. Empaque individual. Estériles y desechables. Pieza. 20 Envase con 100 piezas.</v>
          </cell>
        </row>
        <row r="540">
          <cell r="B540" t="str">
            <v>060.483.0141</v>
          </cell>
          <cell r="C540" t="str">
            <v>Hoja Para Bisturí.  De acero inoxidable. Empaque individual. Estériles y desechables. Pieza. 15 Envase con 100 piezas.</v>
          </cell>
        </row>
        <row r="541">
          <cell r="B541" t="str">
            <v>060.483.0158</v>
          </cell>
          <cell r="C541" t="str">
            <v>Hoja Para Bisturí.  De acero inoxidable. Empaque individual. Estériles y desechables. Pieza. 21 Envase con 100 piezas.</v>
          </cell>
        </row>
        <row r="542">
          <cell r="B542" t="str">
            <v>060.483.0174</v>
          </cell>
          <cell r="C542" t="str">
            <v>Hoja Para Bisturí.  De acero inoxidable. Empaque individual. Estériles y desechables. Pieza. 23 Envase con 100 piezas.</v>
          </cell>
        </row>
        <row r="543">
          <cell r="B543" t="str">
            <v>060.550.0354</v>
          </cell>
          <cell r="C543" t="str">
            <v>Jeringas. De plástico. Con pivote tipo luer lock con aguja estériles y desechables. Capacidad 10 ml escala graduada en ml divisiones de 1.0 y subdivisiones de 0.2. Con aguja de: Longitud: 32 mm  Calibre: 20 G.  Pieza.</v>
          </cell>
        </row>
        <row r="544">
          <cell r="B544" t="str">
            <v>060.550.0438</v>
          </cell>
          <cell r="C544" t="str">
            <v>Jeringas. De plástico sin aguja con pivote tipo luer lock estériles y desechables. Capacidad: 5 ml Escala graduada en ml Divisiones de 1.0 y subdivisiones de 0.2. Envase con 100 piezas excepto las 20 ml que es de 50.</v>
          </cell>
        </row>
        <row r="545">
          <cell r="B545" t="str">
            <v>060.550.0677</v>
          </cell>
          <cell r="C545" t="str">
            <v>Jeringas. De plástico. Con pivote tipo luer lock con aguja estériles y desechables. Capacidad 10 ml escala graduada en ml divisiones de 1.0 y subdivisiones de 0.2. Con aguja de: Longitud: 32 mm Calibre: 21 G.  Pieza.</v>
          </cell>
        </row>
        <row r="546">
          <cell r="B546" t="str">
            <v>060.841.0197</v>
          </cell>
          <cell r="C546" t="str">
            <v>Suturas.  Sintéticas no absorbibles monofilamento de polipropileno con aguja. Longitud de la hebra: 45 cm Calibre de la sutura: 4-0 Características de la aguja: 3/8 de círculo reverso cortante (19-20 mm). Envase con 12 piezas.</v>
          </cell>
        </row>
        <row r="547">
          <cell r="B547" t="str">
            <v>060.841.0254</v>
          </cell>
          <cell r="C547" t="str">
            <v>Suturas.  Sintéticas no absorbibles monofilamento de polipropileno con aguja. Longitud de la hebra: 75 cm Calibre de la sutura: 6-0 Características de la aguja: 3/8 de círculo doble armado ahusada (12-13 mm). Envase con 12 piezas.</v>
          </cell>
        </row>
        <row r="548">
          <cell r="B548" t="str">
            <v>060.841.0312</v>
          </cell>
          <cell r="C548" t="str">
            <v>Suturas.  Sintéticas no absorbibles monofilamento de polipropileno con aguja. Longitud de la hebra: 90 cm Calibre de la sutura: 2-0 Características de la aguja: 1/2 círculo doble armado ahusada (25-26 mm). Envase con 12 piezas.</v>
          </cell>
        </row>
        <row r="549">
          <cell r="B549" t="str">
            <v>060.841.0601</v>
          </cell>
          <cell r="C549" t="str">
            <v>Suturas. Seda negra trenzada con aguja. Longitud de la hebra: 75 cm Calibre de la sutura: 5-0 Características de la aguja: 1/2 círculo ahusada (20-25 mm). Envase con 12 piezas.</v>
          </cell>
        </row>
        <row r="550">
          <cell r="B550" t="str">
            <v>060.004.0109</v>
          </cell>
          <cell r="C550" t="str">
            <v>Abatelenguas. De madera desechables. Largo: 142.0 mm. Ancho: 18.0 mm. Envase con 500 piezas.</v>
          </cell>
        </row>
        <row r="551">
          <cell r="B551" t="str">
            <v>060.088.0900</v>
          </cell>
          <cell r="C551" t="str">
            <v>Apósitos. Hidrocelular de poliuretano sin adhesivo para el talón. Estéril y desechable. Pieza.</v>
          </cell>
        </row>
        <row r="552">
          <cell r="B552" t="str">
            <v>060.088.0900</v>
          </cell>
          <cell r="C552" t="str">
            <v>Apósitos. Hidrocelular de poliuretano sin adhesivo para el talón. Estéril y desechable. Pieza.</v>
          </cell>
        </row>
        <row r="553">
          <cell r="B553" t="str">
            <v>060.155.0015</v>
          </cell>
          <cell r="C553" t="str">
            <v>Campos quirúrgicos. Campo quirúrgico de incisión sin iodopovidona. Compuesto de una película Impermeable; de poliéster o poliuretano  transparente  con  adhesivo  grado  médico autoadheribles hipoalergénico. Medidas 45 a 60 cm X 50 a 90 cm Se incluyen medidas intermedias Estériles y desechables En empaque individual. Envase con 10 piezas. Las medidas las seleccionará la Unidad Médica de acuerdo a sus necesidades.</v>
          </cell>
        </row>
        <row r="554">
          <cell r="B554" t="str">
            <v>060.155.0304</v>
          </cell>
          <cell r="C554" t="str">
            <v>Campos quirúrgicos. Campo quirúrgico de incisión sin iodopovidona. Compuesto de una película Impermeable; de poliéster o poliuretano  transparente  con  adhesivo  grado  médico autoadheribles hipoalergénico. Medidas 25 a 35 cm x 35 a 45 cm Se incluyen medidas intermedias Estériles y desechables En empaque individual. Envase con 10 piezas. Las medidas las seleccionará la Unidad Médica de acuerdo a sus necesidades.</v>
          </cell>
        </row>
        <row r="555">
          <cell r="B555" t="str">
            <v>060.088.0934</v>
          </cell>
          <cell r="C555" t="str">
            <v>Apósitos.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7 x 8.5 cm. Almohadilla: 2 x 2 cm. Caja con 25 piezas.</v>
          </cell>
        </row>
        <row r="556">
          <cell r="B556" t="str">
            <v>060.088.0942</v>
          </cell>
          <cell r="C556" t="str">
            <v>Apósitos.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8.5 x 11.5 cm Almohadilla: 3 x 4 cm. Caja con 25 piezas.</v>
          </cell>
        </row>
        <row r="557">
          <cell r="B557" t="str">
            <v>060.088.0959</v>
          </cell>
          <cell r="C557" t="str">
            <v>Apósitos.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10 x 12 cm. Almohadilla: 3 x 4 cm. Caja con 25 piezas.</v>
          </cell>
        </row>
        <row r="558">
          <cell r="B558" t="str">
            <v>060.040.0543</v>
          </cell>
          <cell r="C558" t="str">
            <v>Agujas. Para raquianestesia o bloqueo subaracnoideo. De acero inoxidable punta tipo lápiz conector roscado luer   lock   hembra   translúcido   y  mandril   con   botón indicador;  sin  depósito  o  con  depósito  de  0.2ml  en pabellón para líquido cefalorraquídeo. Estéril y desechable. Tipo: whitacre. Longitud:  11.6 a 11.9 cm. Calibre: 25 ó 27 G. Pieza.</v>
          </cell>
        </row>
        <row r="559">
          <cell r="B559" t="str">
            <v>060.040.9007</v>
          </cell>
          <cell r="C559" t="str">
            <v>Agujas. Para raquianestesia o bloqueo subaracnoideo. De acero inoxidable punta tipo lápiz conector roscado luer hembra translúcido y mandril con botón indicador; sin depósito ó con depósito de 0.2ml en pabellón para líquido cefalorraquídeo. Estéril y desechable. Tipo: whitacre. Longitud:  8.7 a 9.1 cm. Calibre: 22 G. Pieza.</v>
          </cell>
        </row>
        <row r="560">
          <cell r="B560" t="str">
            <v>060.168.9904</v>
          </cell>
          <cell r="C560" t="str">
            <v>Sondas. Gastrointestinales desechables y con marca radiopaca. Tipo: levin. Calibre: 16 Fr. Pieza.</v>
          </cell>
        </row>
        <row r="561">
          <cell r="B561" t="str">
            <v>060.168.9904</v>
          </cell>
          <cell r="C561" t="str">
            <v>Sondas. Gastrointestinales desechables y con marca radiopaca. Tipo: levin. Calibre: 16 Fr. Pieza.</v>
          </cell>
        </row>
        <row r="562">
          <cell r="B562" t="str">
            <v>060.233.0052</v>
          </cell>
          <cell r="C562" t="str">
            <v>Conectores. De una vía. De plástico desechables. Tipo: Sims. Grueso. Pieza.</v>
          </cell>
        </row>
        <row r="563">
          <cell r="B563" t="str">
            <v>060.166.1903</v>
          </cell>
          <cell r="C563" t="str">
            <v>Catéteres. Catéter   venoso   central,   calibre   4   Fr, longitud 13 cm, de poliuretano o silicón, radiopaco, con dos lúmenes internos de 22 G, con punta flexible, aguja calibre 21 G, con catéter introductor calibre 22  G, sobre una aguja calibre 25 G, con guía de alambre de 0.46 mm de diámetro y 45 cm de longitud y punta en “J”, con un dilatador venoso,  una  jeringa  de  5  ml,  y  dos cápsulas de inyección luer-lock. Estéril y desechable. Pieza. El  catéter  introductor  es  opcional;    las unidades médicas determinarán su requerimiento y adquisición de acuerdo a las necesidades operativas.      </v>
          </cell>
        </row>
        <row r="564">
          <cell r="B564" t="str">
            <v>060.168.8211</v>
          </cell>
          <cell r="C564" t="str">
            <v>Cánulas. Para traqueostomía adulto de cloruro de polivinilo sin globo radio paco con endocánula. Placa de retención con anillo roscado para la fijación de la endocánula y guía de inserción. Estéril y desechable. Diámetro interno: 6.0 mm ± 0.2 mm. Diámetro externo: 8.5 mm ± 0.5 mm. Longitud: 64 mm ± 5 mm. Pieza.</v>
          </cell>
        </row>
        <row r="565">
          <cell r="B565" t="str">
            <v>060.164.4578</v>
          </cell>
          <cell r="C565" t="str">
            <v>Sondas. Para drenaje urinario de permanencia prolongada. De elastómero de silicón con globo de autorretención de 30 ml con válvula para jeringa. Estéril y desechable. Tipo: foley de dos vías. Calibre: 16 Fr. Pieza.</v>
          </cell>
        </row>
        <row r="566">
          <cell r="B566" t="str">
            <v>060.164.4578</v>
          </cell>
          <cell r="C566" t="str">
            <v>Sondas. Para drenaje urinario de permanencia prolongada. De elastómero de silicón con globo de autorretención de 30 ml con válvula para jeringa. Estéril y desechable. Tipo: foley de dos vías. Calibre: 16 Fr. Pieza.</v>
          </cell>
        </row>
        <row r="567">
          <cell r="B567" t="str">
            <v>060.164.4586</v>
          </cell>
          <cell r="C567" t="str">
            <v>Sondas. Para drenaje urinario de permanencia prolongada. De elastómero de silicón con globo de autorretención de 30 ml con válvula para jeringa. Estéril y desechable. Tipo: foley de dos vías. Calibre: 18 Fr. Pieza.</v>
          </cell>
        </row>
        <row r="568">
          <cell r="B568" t="str">
            <v>060.164.4586</v>
          </cell>
          <cell r="C568" t="str">
            <v>Sondas. Para drenaje urinario de permanencia prolongada. De elastómero de silicón con globo de autorretención de 30 ml con válvula para jeringa. Estéril y desechable. Tipo: foley de dos vías. Calibre: 18 Fr. Pieza.</v>
          </cell>
        </row>
        <row r="569">
          <cell r="B569" t="str">
            <v>060.164.4594</v>
          </cell>
          <cell r="C569" t="str">
            <v>Sondas. Para drenaje urinario de permanencia prolongada. De elastómero de silicón con globo de autorretención de 30 ml con válvula para jeringa. Estéril y desechable. Tipo: foley de dos vías. Calibre: 20 Fr. Pieza.</v>
          </cell>
        </row>
        <row r="570">
          <cell r="B570" t="str">
            <v>060.164.4594</v>
          </cell>
          <cell r="C570" t="str">
            <v>Sondas. Para drenaje urinario de permanencia prolongada. De elastómero de silicón con globo de autorretención de 30 ml con válvula para jeringa. Estéril y desechable. Tipo: foley de dos vías. Calibre: 20 Fr. Pieza.</v>
          </cell>
        </row>
        <row r="571">
          <cell r="B571" t="str">
            <v>060.172.0055</v>
          </cell>
          <cell r="C571" t="str">
            <v>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luer lock filtro de 0.2micras y sistema de salida con pinza y capuchón de guardado. Capacidad: 2000 ml. 1 sonda Foley de látex lubricada recubierta de hidrogel de dos vías con balón de autorretención reforzado (ribeteado) de 5cc. Calibre: 14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v>
          </cell>
        </row>
        <row r="572">
          <cell r="B572" t="str">
            <v>060.172.0063</v>
          </cell>
          <cell r="C572" t="str">
            <v>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luer lock filtro de 0.2micras y sistema de salida con pinza y capuchón de guardado. Capacidad: 2000 ml. 1 sonda Foley de látex lubricada recubierta de hidrogel de dos vías con balón de autorretención reforzado (ribeteado) de 5cc. Calibre: 16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v>
          </cell>
        </row>
        <row r="573">
          <cell r="B573" t="str">
            <v>060.172.0071</v>
          </cell>
          <cell r="C573" t="str">
            <v>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luer lock filtro de 0.2micras y sistema de salida con pinza y capuchón de guardado. Capacidad: 2000 ml. 1 sonda Foley de látex lubricada recubierta de hidrogel de dos vías con balón de autorretención reforzado (ribeteado) de 5cc. Calibre: 18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v>
          </cell>
        </row>
        <row r="574">
          <cell r="B574" t="str">
            <v>060.166.1549</v>
          </cell>
          <cell r="C574" t="str">
            <v>Catéteres. Ureteral doble "J" de poliuretano o copolímero olefínico en bloque radiopaco Longitud: 24 cm. Calibre: 6 Fr. (Repuesto  de  la  clave  060.345.0743  del  catálogo  de material de curación). Pieza.</v>
          </cell>
        </row>
        <row r="575">
          <cell r="B575" t="str">
            <v>060.345.1311</v>
          </cell>
          <cell r="C575" t="str">
            <v>Equipos. De gastrotomía de silicón con globo en la punta de 5 a 10 ml con anillo retractor. Calibre: 24 Fr. Juego.</v>
          </cell>
        </row>
        <row r="576">
          <cell r="B576" t="str">
            <v>060.088.0843</v>
          </cell>
          <cell r="C576" t="str">
            <v>Apósitos. Hidrocelular   de   poliuretano   con   adhesivo   para  el tratamiento de heridas. Estéril y desechable. Tamaños: 7.5 x 7.5 cm. Pieza.</v>
          </cell>
        </row>
        <row r="577">
          <cell r="B577" t="str">
            <v>060.088.0843</v>
          </cell>
          <cell r="C577" t="str">
            <v>Apósitos. Hidrocelular   de   poliuretano   con   adhesivo   para  el tratamiento de heridas. Estéril y desechable. Tamaños: 7.5 x 7.5 cm. Pieza.</v>
          </cell>
        </row>
        <row r="578">
          <cell r="B578" t="str">
            <v>060.088.0850</v>
          </cell>
          <cell r="C578" t="str">
            <v>Apósitos. Hidrocelular   de   poliuretano   con   adhesivo   para  el tratamiento de heridas. Estéril y desechable. Tamaños: 12.5 x 12.5 cm. Pieza.</v>
          </cell>
        </row>
        <row r="579">
          <cell r="B579" t="str">
            <v>060.088.0850</v>
          </cell>
          <cell r="C579" t="str">
            <v>Apósitos. Hidrocelular   de   poliuretano   con   adhesivo   para  el tratamiento de heridas. Estéril y desechable. Tamaños: 12.5 x 12.5 cm. Pieza.</v>
          </cell>
        </row>
        <row r="580">
          <cell r="B580" t="str">
            <v>060.168.9649</v>
          </cell>
          <cell r="C580" t="str">
            <v>Sondas. Para drenaje urinario. De látex con globo de autorretención de 5 ml con válvula para jeringa. Estéril y desechable. Tipo: foley de dos vías. Calibre: 18 Fr. Pieza.</v>
          </cell>
        </row>
        <row r="581">
          <cell r="B581" t="str">
            <v>060.168.9649</v>
          </cell>
          <cell r="C581" t="str">
            <v>Sondas. Para drenaje urinario. De látex con globo de autorretención de 5 ml con válvula para jeringa. Estéril y desechable. Tipo: foley de dos vías. Calibre: 18 Fr. Pieza.</v>
          </cell>
        </row>
        <row r="582">
          <cell r="B582" t="str">
            <v>060.168.9755</v>
          </cell>
          <cell r="C582" t="str">
            <v>Sondas. Para drenaje urinario. De  látex  con  globo  de  autorretención  de  30  ml  con válvula para jeringa. Estéril y desechable. Tipo: foley de dos vías. Calibre: 16 Fr. Pieza.</v>
          </cell>
        </row>
        <row r="583">
          <cell r="B583" t="str">
            <v>060.435.0033</v>
          </cell>
          <cell r="C583" t="str">
            <v>Gel. Pirfenidona Gel Cada 100g de gel contiene: Pirfenidona 8.0 g Dialil óxido de disulfuro modificado 0.016 g. Tubo con 120 gramos</v>
          </cell>
        </row>
        <row r="584">
          <cell r="B584" t="str">
            <v>060.435.0033</v>
          </cell>
          <cell r="C584" t="str">
            <v>Gel. Pirfenidona Gel Cada 100g de gel contiene: Pirfenidona 8.0 g Dialil óxido de disulfuro modificado 0.016 g. Tubo con 120 gramos</v>
          </cell>
        </row>
        <row r="585">
          <cell r="B585" t="str">
            <v>060.435.0041</v>
          </cell>
          <cell r="C585" t="str">
            <v>Gel. Pirfenidona Gel Cada 100g de gel contiene: Pirfenidona 8.0 g Dialil óxido de disulfuro modificado 0.016 g. Tubo con 40 gramos</v>
          </cell>
        </row>
        <row r="586">
          <cell r="B586" t="str">
            <v>060.435.0041</v>
          </cell>
          <cell r="C586" t="str">
            <v>Gel. Pirfenidona Gel Cada 100g de gel contiene: Pirfenidona 8.0 g Dialil óxido de disulfuro modificado 0.016 g. Tubo con 40 gramos</v>
          </cell>
        </row>
        <row r="587">
          <cell r="B587" t="str">
            <v>060.596.0137</v>
          </cell>
          <cell r="C587" t="str">
            <v>Gel. Lubricante a base de agua. Envase con 5 a 10 g.</v>
          </cell>
        </row>
        <row r="588">
          <cell r="B588" t="str">
            <v>060.167.3387</v>
          </cell>
          <cell r="C588" t="str">
            <v>Catéteres. Para embolectomía. Estériles y desechables. Modelo: fogarty. Longitud: 80 cm.  Calibre: 3 Fr. Pieza.</v>
          </cell>
        </row>
        <row r="589">
          <cell r="B589" t="str">
            <v>060.167.3403</v>
          </cell>
          <cell r="C589" t="str">
            <v>Catéteres. Para embolectomía. Estériles y desechables. Modelo: fogarty. Longitud: 80 cm.  Calibre: 4 Fr. Pieza.</v>
          </cell>
        </row>
        <row r="590">
          <cell r="B590" t="str">
            <v>060.040.0865</v>
          </cell>
          <cell r="C590" t="str">
            <v>Agujas. Tipo: huber angulada a 90° de acero inoxidable para utilizarse con las claves 060.303.0123 y 060.167.8782. Longitud: 19.1 mm. Calibre: 20 G. Pieza.</v>
          </cell>
        </row>
        <row r="591">
          <cell r="B591" t="str">
            <v>060.165.0815</v>
          </cell>
          <cell r="C591" t="str">
            <v>Catéteres. Para cateterismo venoso central de un lumen de elastómero de silicón radiopaco con aguja introductora percutánea. Estéril y desechable. Neonatal. Calibre: 2.0 a 3.0 Fr. Pieza.</v>
          </cell>
        </row>
        <row r="592">
          <cell r="B592" t="str">
            <v>060.165.0823</v>
          </cell>
          <cell r="C592" t="str">
            <v>Catéteres. Para cateterismo venoso central de un lumen de elastómero de silicón radiopaco con aguja introductora percutánea. Estéril y desechable. Neonatal. Calibre: 4.0 Fr. Pieza.</v>
          </cell>
        </row>
        <row r="593">
          <cell r="B593" t="str">
            <v>060.166.1911</v>
          </cell>
          <cell r="C593" t="str">
            <v>Catéteres. Catéter venoso central, calibre 5 Fr y 13 0 cm de longitud, de poliuretano o silicón, radiopaco, estéril y desechable, con dos lúmenes internos calibres 18 G y 20 G, con punta flexible, con aguja calibre 20 G, con catéter introductor calibre 20 G, sobre una  aguja  calibre  22  G,  con  guía  de alambre de 0.53 mm de diámetro y 45 cm de longitud y punta en “J” con un dilatador venoso, una jeringa de 5 cc dos cápsulas de inyección luer lock. Pieza. El  catéter  introductor  es  opcional;    las unidades médicas determinarán su requerimiento y adquisición de acuerdo a las necesidades operativas.     </v>
          </cell>
        </row>
        <row r="594">
          <cell r="B594" t="str">
            <v>060.345.2301</v>
          </cell>
          <cell r="C594" t="str">
            <v>Equipos. Para hemodiálisis de inserción en subclavia yugular o femoral doble lumen incluye: - Una cánula. - Una jeringa de 5 ml. - Una guía de acero inoxidable. - Un catéter doble lumen Calibre de 11 a 12 Fr longitud 185 a 205 mm con obturador y un dilatador con extensiones curvas. Estéril y desechable. Tipo: mahurkar. Adulto. Equipo.</v>
          </cell>
        </row>
        <row r="595">
          <cell r="B595" t="str">
            <v>060.189.0304</v>
          </cell>
          <cell r="C595" t="str">
            <v>Cepillos.. Para uso quirúrgico. De plástico de forma rectangular con dos agarraderas laterales simétricas y cerdas de nylon. Pieza.</v>
          </cell>
        </row>
        <row r="596">
          <cell r="B596" t="str">
            <v>060.125.2653</v>
          </cell>
          <cell r="C596" t="str">
            <v>Bolsas. Bolsa de papel grado médico. Para esterilizar con gas o vapor. Con o sin tratamiento antibacteriano; con reactivo químico impreso y sistema de apertura. Medidas: 7.5 x 23.0 x 4.0 cm. Envase con 1000 piezas.</v>
          </cell>
        </row>
        <row r="597">
          <cell r="B597" t="str">
            <v>060.711.0145</v>
          </cell>
          <cell r="C597" t="str">
            <v>Testigos. Indicador-Integrador para  la esterilización por vapor clase V; capaz de verificar: temperatura tiempo de esterilización y saturación de vapor durante el proceso de esterilización. Consta de: tira de papel secante sustrato químico sensible a la temperatura y vapor; y recubierta laminada plástica permeable al vapor. Pieza.</v>
          </cell>
        </row>
        <row r="598">
          <cell r="B598" t="str">
            <v>060.623.0878</v>
          </cell>
          <cell r="C598" t="str">
            <v>Espaciadores de volumen. De  plástico  rígido  resistente  que  se  adapte  a  los diferentes medicamentos broncodilatadores en aerosol. Puede  tener  o  no  ensamblada  una  mascarilla  o  una boquilla. Vida útil: tres meses. Pediátrico. Pieza.</v>
          </cell>
        </row>
        <row r="599">
          <cell r="B599" t="str">
            <v>060.623.0886</v>
          </cell>
          <cell r="C599" t="str">
            <v>Espaciadores de volumen. De  plástico  rígido  resistente  que  se  adapte  a  los diferentes medicamentos broncodilatadores en aerosol. Puede  tener  o  no  ensamblada  una  mascarilla  o  una boquilla. Vida útil: tres meses. Adulto. Pieza.</v>
          </cell>
        </row>
        <row r="600">
          <cell r="B600" t="str">
            <v>060.168.3311</v>
          </cell>
          <cell r="C600" t="str">
            <v>Sondas. Para drenaje urinario. De látex con globo de autorretención de 3 ml con válvula para jeringa. Estéril y desechable. Tipo: Foley de dos vías. Calibre: 8 Fr. Pieza.</v>
          </cell>
        </row>
        <row r="601">
          <cell r="B601" t="str">
            <v>060.168.3311</v>
          </cell>
          <cell r="C601" t="str">
            <v>Sondas. Para drenaje urinario. De látex con globo de autorretención de 3 ml con válvula para jeringa. Estéril y desechable. Tipo: Foley de dos vías. Calibre: 8 Fr. Pieza.</v>
          </cell>
        </row>
        <row r="602">
          <cell r="B602" t="str">
            <v>060.168.9482</v>
          </cell>
          <cell r="C602" t="str">
            <v>Sondas. Para drenaje urinario. De látex con globo de autorretención de 3 ml con válvula para jeringa. Estéril y desechable. Tipo: foley de dos vías. Calibre: 10 Fr. Pieza.</v>
          </cell>
        </row>
        <row r="603">
          <cell r="B603" t="str">
            <v>060.168.9482</v>
          </cell>
          <cell r="C603" t="str">
            <v>Sondas. Para drenaje urinario. De látex con globo de autorretención de 3 ml con válvula para jeringa. Estéril y desechable. Tipo: foley de dos vías. Calibre: 10 Fr. Pieza.</v>
          </cell>
        </row>
        <row r="604">
          <cell r="B604" t="str">
            <v>060.168.9615</v>
          </cell>
          <cell r="C604" t="str">
            <v>Sondas. Para drenaje urinario. De látex con globo de autorretención de 5 ml con válvula para jeringa. Estéril y desechable. Tipo: foley de dos vías. Calibre: 12 Fr. Pieza.</v>
          </cell>
        </row>
        <row r="605">
          <cell r="B605" t="str">
            <v>060.168.9615</v>
          </cell>
          <cell r="C605" t="str">
            <v>Sondas. Para drenaje urinario. De látex con globo de autorretención de 5 ml con válvula para jeringa. Estéril y desechable. Tipo: foley de dos vías. Calibre: 12 Fr. Pieza.</v>
          </cell>
        </row>
        <row r="606">
          <cell r="B606" t="str">
            <v>060.168.9623</v>
          </cell>
          <cell r="C606" t="str">
            <v>Sondas. Para drenaje urinario. De látex con globo de autorretención de 5 ml con válvula para jeringa. Estéril y desechable. Tipo: foley de dos vías. Calibre: 14 Fr. Pieza.</v>
          </cell>
        </row>
        <row r="607">
          <cell r="B607" t="str">
            <v>060.168.9623</v>
          </cell>
          <cell r="C607" t="str">
            <v>Sondas. Para drenaje urinario. De látex con globo de autorretención de 5 ml con válvula para jeringa. Estéril y desechable. Tipo: foley de dos vías. Calibre: 14 Fr. Pieza.</v>
          </cell>
        </row>
        <row r="608">
          <cell r="B608" t="str">
            <v>060.168.9631</v>
          </cell>
          <cell r="C608" t="str">
            <v>Sondas. Para drenaje urinario. De látex con globo de autorretención de 5 ml con válvula para jeringa. Estéril y desechable. Tipo: foley de dos vías. Calibre: 16 Fr. Pieza.</v>
          </cell>
        </row>
        <row r="609">
          <cell r="B609" t="str">
            <v>060.168.9631</v>
          </cell>
          <cell r="C609" t="str">
            <v>Sondas. Para drenaje urinario. De látex con globo de autorretención de 5 ml con válvula para jeringa. Estéril y desechable. Tipo: foley de dos vías. Calibre: 16 Fr. Pieza.</v>
          </cell>
        </row>
        <row r="610">
          <cell r="B610" t="str">
            <v>060.908.0924</v>
          </cell>
          <cell r="C610" t="str">
            <v>Tubos. Tubo para aspirador. De hule látex color ámbar. Diámetro interno 6.3 mm espesor de pared 3.77 mm. Envase con 10 m.</v>
          </cell>
        </row>
        <row r="611">
          <cell r="B611" t="str">
            <v>060.345.3135</v>
          </cell>
          <cell r="C611" t="str">
            <v>Sistemas. Sistema  de  succión  cerrado  para  paciente con  tubo endotraqueal conectado a ventilador 14 Fr contiene: Un tubo de succión de cloruro de polivinilo con marca de profundidad de 2 cm empezando desde los 10 cm hasta 42 cm y una marca tope. Dos  orificios  laterales  en  la  punta  proximal  del  tubo envuelto  en  una  camisa  de  polietileno  transparente ensamblada  a  una  pieza  en  forma  de  "T"  o  "L" transparente con puerto para irrigación con una o dos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v>
          </cell>
        </row>
        <row r="612">
          <cell r="B612" t="str">
            <v>060.345.3143</v>
          </cell>
          <cell r="C612" t="str">
            <v>Sistemas. Sistema  de  succión  cerrado  para  paciente  con  tubo endotraqueal conectado a ventilador 16 Fr contiene: Un tubo de succión de cloruro de polivinilo con marca de profundidad de 2 cm empezando desde los 10 cm hasta 42 cm y una marca tope. Dos orificios laterales en la punta  proximal  del  tubo  envuelto  en  una  camisa  de polietileno  transparente  ensamblada  a  una  pieza  en forma  de  "T"  o  "L"  transparente  con  puerto  para irrigación con una o dos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v>
          </cell>
        </row>
        <row r="613">
          <cell r="B613" t="str">
            <v>060.833.0296</v>
          </cell>
          <cell r="C613" t="str">
            <v>Detergente o limpiadores. Solución removedora para eliminar costras y manchas de oxidación del instrumental quirúrgico. Envase con 1 a 5 lt.</v>
          </cell>
        </row>
        <row r="614">
          <cell r="B614" t="str">
            <v>060.167.6646</v>
          </cell>
          <cell r="C614" t="str">
            <v>Catéteres. Para vasos umbilicales. Radiopacos   de  cloruro  de  polivinilo  o   poliuretano. Estériles y desechables. Longitud: 35 a 38 cm Calibre: 5.0 Fr. Con acotaciones a 5,10 y 15 cm. Pieza.</v>
          </cell>
        </row>
        <row r="615">
          <cell r="B615" t="str">
            <v>060.203.0306</v>
          </cell>
          <cell r="C615" t="str">
            <v>Cintas. Microporosa de tela no tejida unidireccional de color blanco  con  recubrimientos  adhesivos  en  una  de  sus caras. Longitud: Ancho: 10 mts. 1.25 cm Envase con 24 rollos.</v>
          </cell>
        </row>
        <row r="616">
          <cell r="B616" t="str">
            <v>060.203.0306</v>
          </cell>
          <cell r="C616" t="str">
            <v>Cintas. Microporosa de tela no tejida unidireccional de color blanco  con  recubrimientos  adhesivos  en  una  de  sus caras. Longitud: Ancho: 10 mts. 1.25 cm Envase con 24 rollos.</v>
          </cell>
        </row>
        <row r="617">
          <cell r="B617" t="str">
            <v>060.203.0363</v>
          </cell>
          <cell r="C617" t="str">
            <v>Cintas. Microporosa de tela no tejida unidireccional de color blanco  con  recubrimientos  adhesivos  en  una  de  sus caras. Longitud: Ancho: 10 mts. 5.00 cm Envase con  6 rollos.</v>
          </cell>
        </row>
        <row r="618">
          <cell r="B618" t="str">
            <v>060.203.0363</v>
          </cell>
          <cell r="C618" t="str">
            <v>Cintas. Microporosa de tela no tejida unidireccional de color blanco  con  recubrimientos  adhesivos  en  una  de  sus caras. Longitud: Ancho: 10 mts. 5.00 cm Envase con  6 rollos.</v>
          </cell>
        </row>
        <row r="619">
          <cell r="B619" t="str">
            <v>060.203.0397</v>
          </cell>
          <cell r="C619" t="str">
            <v>Cintas. Microporosa de tela no tejida unidireccional de color blanco  con  recubrimientos  adhesivos  en  una  de  sus caras. Longitud: Ancho: 10 mts. 2.50 cm Envase con 12 rollos.</v>
          </cell>
        </row>
        <row r="620">
          <cell r="B620" t="str">
            <v>060.203.0397</v>
          </cell>
          <cell r="C620" t="str">
            <v>Cintas. Microporosa de tela no tejida unidireccional de color blanco  con  recubrimientos  adhesivos  en  una  de  sus caras. Longitud: Ancho: 10 mts. 2.50 cm Envase con 12 rollos.</v>
          </cell>
        </row>
        <row r="621">
          <cell r="B621" t="str">
            <v>060.203.0405</v>
          </cell>
          <cell r="C621" t="str">
            <v>Cintas. Microporosa de tela no tejida unidireccional de color blanco  con  recubrimientos  adhesivos  en  una  de  sus caras. Longitud: Ancho: 10 mts. 7.50 cm Envase con  4 rollos.</v>
          </cell>
        </row>
        <row r="622">
          <cell r="B622" t="str">
            <v>060.203.0405</v>
          </cell>
          <cell r="C622" t="str">
            <v>Cintas. Microporosa de tela no tejida unidireccional de color blanco  con  recubrimientos  adhesivos  en  una  de  sus caras. Longitud: Ancho: 10 mts. 7.50 cm Envase con  4 rollos.</v>
          </cell>
        </row>
        <row r="623">
          <cell r="B623" t="str">
            <v>060.869.0103</v>
          </cell>
          <cell r="C623" t="str">
            <v>Telas Adhesivas. De acetato con adhesivo en una de sus caras. Longitud: 10 m. Ancho: 1.25 cm. Presentación: 24 piezas.</v>
          </cell>
        </row>
        <row r="624">
          <cell r="B624" t="str">
            <v>060.869.0152</v>
          </cell>
          <cell r="C624" t="str">
            <v>Telas Adhesivas. De acetato con adhesivo en una de sus caras. Longitud: 10 m. Ancho: 2.50 cm. Presentación: 12 piezas.</v>
          </cell>
        </row>
        <row r="625">
          <cell r="B625" t="str">
            <v>060.869.0152</v>
          </cell>
          <cell r="C625" t="str">
            <v>Telas Adhesivas. De acetato con adhesivo en una de sus caras. Longitud: 10 m. Ancho: 2.50 cm. Presentación: 12 piezas.</v>
          </cell>
        </row>
        <row r="626">
          <cell r="B626" t="str">
            <v>060.869.0202</v>
          </cell>
          <cell r="C626" t="str">
            <v>Telas Adhesivas. De acetato con adhesivo en una de sus caras. Longitud: 10 m. Ancho: 5.00 cm. Presentación: 6 piezas.</v>
          </cell>
        </row>
        <row r="627">
          <cell r="B627" t="str">
            <v>060.869.0202</v>
          </cell>
          <cell r="C627" t="str">
            <v>Telas Adhesivas. De acetato con adhesivo en una de sus caras. Longitud: 10 m. Ancho: 5.00 cm. Presentación: 6 piezas.</v>
          </cell>
        </row>
        <row r="628">
          <cell r="B628" t="str">
            <v>060.869.0251</v>
          </cell>
          <cell r="C628" t="str">
            <v>Telas Adhesivas. De acetato con adhesivo en una de sus caras. Longitud: 10 m. Ancho: 7.50 cm. Presentación: 4 piezas.</v>
          </cell>
        </row>
        <row r="629">
          <cell r="B629" t="str">
            <v>060.869.0251</v>
          </cell>
          <cell r="C629" t="str">
            <v>Telas Adhesivas. De acetato con adhesivo en una de sus caras. Longitud: 10 m. Ancho: 7.50 cm. Presentación: 4 piezas.</v>
          </cell>
        </row>
        <row r="630">
          <cell r="B630" t="str">
            <v>060.168.8138</v>
          </cell>
          <cell r="C630" t="str">
            <v>Cánulas. Para traqueostomía adulto de cloruro de polivinilo con balón curvada cinta de fijación globo de baja presión y alto volumen radiopaca con endocánula placa de retención de la endocánula y guía de inserción. Estéril y desechable. Diámetro interno: 8.0 mm ± 0.2 mm. Diámetro externo: 11.3 mm ± 0.5 mm. Longitud: 74 mm ± 5 mm.  Pieza.</v>
          </cell>
        </row>
        <row r="631">
          <cell r="B631" t="str">
            <v>060.168.8237</v>
          </cell>
          <cell r="C631" t="str">
            <v>Cánulas. Para traqueostomía adulto de cloruro de polivinilo sin globo radio paco con endocánula. Placa de retención con anillo roscado para la fijación de la endocánula y guía de inserción. Estéril y desechable. Diámetro interno: 7.0 mm ± 0.2 mm. Diámetro externo: 9.6 mm ± 0.5 mm. Longitud: 70 mm ± 5 mm. Pieza.</v>
          </cell>
        </row>
        <row r="632">
          <cell r="B632" t="str">
            <v>060.841.0742</v>
          </cell>
          <cell r="C632" t="str">
            <v>Suturas. Seda negra trenzada sin aguja. Longitud de la hebra: 75 cm Calibre de la sutura: 2-0 Sobre con 7 a 12 hebras. Envase con 12 sobres.</v>
          </cell>
        </row>
        <row r="633">
          <cell r="B633" t="str">
            <v>060.841.0767</v>
          </cell>
          <cell r="C633" t="str">
            <v>Suturas. Seda negra trenzada sin aguja. Longitud de la hebra: 75 cm Calibre de la sutura: 0 Sobre con 7 a 12 hebras. Envase con 12 sobres.</v>
          </cell>
        </row>
        <row r="634">
          <cell r="B634" t="str">
            <v>060.841.0775</v>
          </cell>
          <cell r="C634" t="str">
            <v>Suturas. Seda negra trenzada sin aguja. Longitud de la hebra: 75 cm Calibre de la sutura: 1 Sobre con 7 a 12 hebras. Envase con 12 sobres.</v>
          </cell>
        </row>
        <row r="635">
          <cell r="B635" t="str">
            <v>060.908.0494</v>
          </cell>
          <cell r="C635" t="str">
            <v>Tubos. Endobronquial para intubación de bronquio derecho de plástico grado médico con diseño del globo en forma de "S" y orificio tipo murphy que se acopla con la entrada del lóbulo superior derecho con marcas numéricas para determinar  la  profundidad  de  la  colocación  del  tubo termosensible de doble lumen (bronquial y traqueal) con globo individual de alto volumen y baja presión (traqueal y bronquial) y sus respectivos globos piloto rotulados con válvulas de autosellado traqueal y bronquial con estilete preinsertado  que  le  permite  conservar  la  curvatura radiopacas  empaque  individual  estéril.  Incluye:  Dos conectores de plástico en ángulo recto con puertos de succión   adaptador   y   tubo   tipo   Carlens   unido   a conectores de polipropileno y dos catéteres de succión extralargos estériles calibre 35 Fr diámetro del lumen traqueal 6.0 mm diámetro del lumen bronquial 6.0 mm. Pieza.</v>
          </cell>
        </row>
        <row r="636">
          <cell r="B636" t="str">
            <v>060.953.2825</v>
          </cell>
          <cell r="C636" t="str">
            <v>Vendas. Elásticas de tejido plano ; de algodón con fibras sintéticas.  Longitud: 5 M  Ancho: 30 cm. Envase con una pieza.</v>
          </cell>
        </row>
        <row r="637">
          <cell r="B637" t="str">
            <v>060.953.2825</v>
          </cell>
          <cell r="C637" t="str">
            <v>Vendas. Elásticas de tejido plano ; de algodón con fibras sintéticas.  Longitud: 5 M  Ancho: 30 cm. Envase con una pieza.</v>
          </cell>
        </row>
        <row r="638">
          <cell r="B638" t="str">
            <v>060.345.3424</v>
          </cell>
          <cell r="C638" t="str">
            <v>Equipos. Equipo para anestesia epidural contiene: - Aguja modelo tuohy calibre 17 G longitud 75-91 mm. -  Sujetador filtrante de 0.2 micras o filtro epidural de 0.2 micras y un adaptador luer-lock para catéter con tapón de seguridad. -  Catéter epidural calibre 19 G longitud 900 a 1050 mm radiopaco punta roma orificios laterales con adaptador luer macho. - 3 agujas hipodérmicas: -Una calibre 18 ó 19 G x 38 mm. -Una calibre 25 G x 16 mm y -Una calibre 21 ó 22 G x 38 mm. Jeringa para técnica de pérdida de resistencia de 7 ó 10 ml. - Jeringa de 3 ó 5 ml. - Jeringa de 20 ml. - 4 gasas secas de 10 x 10 cm. - Solución de iodopovidona 30 a 40 ml.   - 3 aplicadores. - Charola para antiséptico. - Campo hendido. Campo de trabajo. Estéril y desechable. Equipo.</v>
          </cell>
        </row>
        <row r="639">
          <cell r="B639" t="str">
            <v>060.603.0013</v>
          </cell>
          <cell r="C639" t="str">
            <v>Mallas. Malla de polipropileno anudado de 25 a 35 cm   x 25 a 35 cm. Pieza.</v>
          </cell>
        </row>
        <row r="640">
          <cell r="B640" t="str">
            <v>060.841.0205</v>
          </cell>
          <cell r="C640" t="str">
            <v>Suturas.  Sintéticas no absorbibles monofilamento de polipropileno con aguja. Longitud de la hebra: 45 cm Calibre de la sutura: 3-0 Características de la aguja: 3/8 de círculo reverso cortante (24-26 mm). Envase con 12 piezas.</v>
          </cell>
        </row>
        <row r="641">
          <cell r="B641" t="str">
            <v>060.841.0221</v>
          </cell>
          <cell r="C641" t="str">
            <v>Suturas.  Sintéticas no absorbibles monofilamento de polipropileno con aguja. Longitud de la hebra: 45 cm Calibre de la sutura: 2-0 Características de la aguja: 3/8 de círculo reverso cortante (24-26 mm). Envase con 12 piezas.</v>
          </cell>
        </row>
        <row r="642">
          <cell r="B642" t="str">
            <v>060.841.0627</v>
          </cell>
          <cell r="C642" t="str">
            <v>Suturas. Seda negra trenzada con aguja. Longitud de la hebra: 75 cm Calibre de la sutura: 2-0 Características de la aguja: 1/2 círculo ahusada (25-26 mm). Envase con 12 piezas.</v>
          </cell>
        </row>
        <row r="643">
          <cell r="B643" t="str">
            <v>060.470.0146</v>
          </cell>
          <cell r="C643" t="str">
            <v>Hemostáticos. Satín hemostático absorbible. Envase con 20 sobres.</v>
          </cell>
        </row>
        <row r="644">
          <cell r="B644" t="str">
            <v>060.697.0382</v>
          </cell>
          <cell r="C644" t="str">
            <v>Gel. Gel  a  base  de  Hialuronato  de  zinc  al  0.1%  como ingrediente activo. Coadyuvante en el manejo de heridas crónicas. Tubo con 15 g. Pieza.</v>
          </cell>
        </row>
        <row r="645">
          <cell r="B645" t="str">
            <v>060.088.1007</v>
          </cell>
          <cell r="C645" t="str">
            <v>Apósitos. Con 80% a 90% de colágeno y 10 a 20% de alginato. Medida de 10 a 10.2 cm. x 11 a 11.25 cm. Envase con 12 apósitos.</v>
          </cell>
        </row>
        <row r="646">
          <cell r="B646" t="str">
            <v>060.125.0228</v>
          </cell>
          <cell r="C646" t="str">
            <v>Bolsas. Para urocultivo (niño). Estéril, de plástico grado médico, forma rectangular, con capacidad de 50 ml y escala de 10, 20, 30 y 50 ml, con orificio redondo de 30 mm, área adhesiva. De 45 x 60 mm. Pieza.                </v>
          </cell>
        </row>
        <row r="647">
          <cell r="B647" t="str">
            <v>060.125.0228</v>
          </cell>
          <cell r="C647" t="str">
            <v>Bolsas. Para urocultivo (niño). Estéril, de plástico grado médico, forma rectangular, con capacidad de 50 ml y escala de 10, 20, 30 y 50 ml, con orificio redondo de 30 mm, área adhesiva. De 45 x 60 mm. Pieza.                </v>
          </cell>
        </row>
        <row r="648">
          <cell r="B648" t="str">
            <v>060.125.0244</v>
          </cell>
          <cell r="C648" t="str">
            <v>Bolsas. Para urocultivo (niña). Estéril, de plástico grado médico, forma rectangular, con capacidad de 50 ml y escala de 10, 20, 30 y 50 ml. Con orificio en forma de pera, 2.5 cm en su lado más ancho y 1 cm en el más angosto. Área adhesiva de 45 x 60 mm. Pieza. </v>
          </cell>
        </row>
        <row r="649">
          <cell r="B649" t="str">
            <v>060.125.0244</v>
          </cell>
          <cell r="C649" t="str">
            <v>Bolsas. Para urocultivo (niña). Estéril, de plástico grado médico, forma rectangular, con capacidad de 50 ml y escala de 10, 20, 30 y 50 ml. Con orificio en forma de pera, 2.5 cm en su lado más ancho y 1 cm en el más angosto. Área adhesiva de 45 x 60 mm. Pieza. </v>
          </cell>
        </row>
        <row r="650">
          <cell r="B650" t="str">
            <v>060.168.0077</v>
          </cell>
          <cell r="C650" t="str">
            <v>Sondas. Para aspirar secreciones. De plástico con válvula de control. Estéril y desechable. Tamaño: Adulto. Longitud: 55 cm Calibre: 18 Fr Diámetro Externo: 6.0 mm. Pieza.</v>
          </cell>
        </row>
        <row r="651">
          <cell r="B651" t="str">
            <v>060.168.0085</v>
          </cell>
          <cell r="C651" t="str">
            <v>Sondas. Para aspirar secreciones. De plástico con válvula de control. Estéril y desechable. Tamaño: Infantil. Longitud: 55 cm. Calibre: 10 Fr. Diámetro Externo: 3.3 mm. Pieza.</v>
          </cell>
        </row>
        <row r="652">
          <cell r="B652" t="str">
            <v>060.598.0226</v>
          </cell>
          <cell r="C652" t="str">
            <v>Llaves. De cuatro vías sin extensión de plástico. Estéril y desechable. Pieza.</v>
          </cell>
        </row>
        <row r="653">
          <cell r="B653" t="str">
            <v>060.830.7070</v>
          </cell>
          <cell r="C653" t="str">
            <v>Sondas. Para   drenaje   torácico   de   elastómero   de   silicón radiopaca. Longitud: 45 a 51 cm. Calibre: 36 Fr. Pieza.</v>
          </cell>
        </row>
        <row r="654">
          <cell r="B654" t="str">
            <v>060.166.0640</v>
          </cell>
          <cell r="C654" t="str">
            <v>Sondas. Para esófago. De tres vías punta cerrada con cuatro orificios de látex con arillo radiopaco. Estéril y desechable. Tipo: sengstaken blakemore. Longitud: 65 cm. Calibre: 14 Fr. Pieza.</v>
          </cell>
        </row>
        <row r="655">
          <cell r="B655" t="str">
            <v>060.166.0640</v>
          </cell>
          <cell r="C655" t="str">
            <v>Sondas. Para esófago. De tres vías punta cerrada con cuatro orificios de látex con arillo radiopaco. Estéril y desechable. Tipo: sengstaken blakemore. Longitud: 65 cm. Calibre: 14 Fr. Pieza.</v>
          </cell>
        </row>
        <row r="656">
          <cell r="B656" t="str">
            <v>060.166.0657</v>
          </cell>
          <cell r="C656" t="str">
            <v>Sondas. Para esófago. De tres vías punta cerrada con cuatro orificios de látex con arillo radiopaco. Estéril y desechable. Tipo: sengstaken blakemore. Longitud: 100 cm. Calibre: 16 Fr. Pieza.</v>
          </cell>
        </row>
        <row r="657">
          <cell r="B657" t="str">
            <v>060.166.0657</v>
          </cell>
          <cell r="C657" t="str">
            <v>Sondas. Para esófago. De tres vías punta cerrada con cuatro orificios de látex con arillo radiopaco. Estéril y desechable. Tipo: sengstaken blakemore. Longitud: 100 cm. Calibre: 16 Fr. Pieza.</v>
          </cell>
        </row>
        <row r="658">
          <cell r="B658" t="str">
            <v>060.066.1052</v>
          </cell>
          <cell r="C658" t="str">
            <v>Antisépticos. Solución con gluconato de clorhexidina al 2% p/v en alcohol isopropílico al 70%. Con tinta naranja o rosa o incoloro. Contiene: 3 ml Estéril y desechable Envase</v>
          </cell>
        </row>
        <row r="659">
          <cell r="B659" t="str">
            <v>060.066.1052</v>
          </cell>
          <cell r="C659" t="str">
            <v>Antisépticos. Solución con gluconato de clorhexidina al 2% p/v en alcohol isopropílico al 70%. Con tinta naranja o rosa o incoloro. Contiene: 3 ml Estéril y desechable Envase</v>
          </cell>
        </row>
        <row r="660">
          <cell r="B660" t="str">
            <v>060.066.1060</v>
          </cell>
          <cell r="C660" t="str">
            <v>Antisépticos. Solución con gluconato de clorhexidina al 2% p/v en alcohol isopropílico al 70%. Con tinta naranja o rosa o incoloro. Contiene: 26 ml Estéril y desechable Envase</v>
          </cell>
        </row>
        <row r="661">
          <cell r="B661" t="str">
            <v>060.066.1060</v>
          </cell>
          <cell r="C661" t="str">
            <v>Antisépticos. Solución con gluconato de clorhexidina al 2% p/v en alcohol isopropílico al 70%. Con tinta naranja o rosa o incoloro. Contiene: 26 ml Estéril y desechable Envase</v>
          </cell>
        </row>
        <row r="662">
          <cell r="B662" t="str">
            <v>060.841.0460</v>
          </cell>
          <cell r="C662" t="str">
            <v>Suturas. Sintéticas no absorbibles monofilamento de nylon con aguja. Longitud de la hebra: 45 cm Calibre de la sutura: 4-0 Características de la aguja: 3/8 de círculo reverso cortante (12-13 mm) Envase con 12 piezas.</v>
          </cell>
        </row>
        <row r="663">
          <cell r="B663" t="str">
            <v>060.088.0504</v>
          </cell>
          <cell r="C663" t="str">
            <v>Apósitos. Con petrolato. Medidas: 10 x 10 cm. Envase individual. Pieza.</v>
          </cell>
        </row>
        <row r="664">
          <cell r="B664" t="str">
            <v>060.088.0504</v>
          </cell>
          <cell r="C664" t="str">
            <v>Apósitos. Con petrolato. Medidas: 10 x 10 cm. Envase individual. Pieza.</v>
          </cell>
        </row>
        <row r="665">
          <cell r="B665" t="str">
            <v>060.207.0013</v>
          </cell>
          <cell r="C665" t="str">
            <v>Circuitos. De ventilación para anestesia de polivinilo consta de dos mangueras un filtro conexión en "Y" de plástico codo mascarilla y bolsas de 3 y 5 lts.</v>
          </cell>
        </row>
        <row r="666">
          <cell r="B666" t="str">
            <v>060.168.2511</v>
          </cell>
          <cell r="C666"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7.0 mm  Calibre: 28 Fr. Pieza.</v>
          </cell>
        </row>
        <row r="667">
          <cell r="B667" t="str">
            <v>060.168.2529</v>
          </cell>
          <cell r="C667"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7.5 mm  Calibre: 30 Fr. Pieza.</v>
          </cell>
        </row>
        <row r="668">
          <cell r="B668" t="str">
            <v>060.168.2537</v>
          </cell>
          <cell r="C668"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8.0 mm  Calibre: 32 Fr. Pieza.</v>
          </cell>
        </row>
        <row r="669">
          <cell r="B669" t="str">
            <v>060.168.2552</v>
          </cell>
          <cell r="C669"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8.5 mm  Calibre: 34 Fr. Pieza.</v>
          </cell>
        </row>
        <row r="670">
          <cell r="B670" t="str">
            <v>060.841.0510</v>
          </cell>
          <cell r="C670" t="str">
            <v>Suturas. Sintéticas no absorbibles monofilamento de acero con aguja. Longitud de la hebra: 45 cm. Calibre de la sutura: 5 Características   de la aguja: 1/2 círculo cortante (48 mm). Envase con 12 piezas.</v>
          </cell>
        </row>
        <row r="671">
          <cell r="B671" t="str">
            <v>060.841.0858</v>
          </cell>
          <cell r="C671" t="str">
            <v>Suturas. Sintéticas absorbibles polímero de ácido glicólico trenzado con aguja. Longitud de la hebra: 67-70 cm Calibre de la sutura: 3-0 Características de la aguja: 1/2 círculo ahusada (25-26 mm). Envase con 12 piezas.</v>
          </cell>
        </row>
        <row r="672">
          <cell r="B672" t="str">
            <v>060.841.0882</v>
          </cell>
          <cell r="C672" t="str">
            <v>Suturas. Sintéticas absorbibles polímero de ácido glicólico trenzado con aguja. Longitud de la hebra: 67-70 cm Calibre de la sutura: 1 Características de la aguja: 1/2 círculo ahusada (35-37 mm)Envase con 12 piezas.</v>
          </cell>
        </row>
        <row r="673">
          <cell r="B673" t="str">
            <v>060.841.0890</v>
          </cell>
          <cell r="C673" t="str">
            <v>Suturas. Sintéticas absorbibles polímero de ácido glicólico trenzado con aguja. Longitud de la hebra: 67-70 cm Calibre de la sutura: 0 Características de la aguja: 1/2 círculo ahusada (35-37 mm).Envase con 12 piezas.</v>
          </cell>
        </row>
        <row r="674">
          <cell r="B674" t="str">
            <v>060.841.0981</v>
          </cell>
          <cell r="C674" t="str">
            <v>Suturas.  Sintéticas no absorbibles monofilamento de polipropileno con aguja. Longitud de la hebra: 75 cm Calibre de la sutura: 2-0 Características de la aguja: recta cortante (60 mm). Envase con 12 piezas.</v>
          </cell>
        </row>
        <row r="675">
          <cell r="B675" t="str">
            <v>060.841.1211</v>
          </cell>
          <cell r="C675" t="str">
            <v>Suturas. Sintéticas no absorbibles de poliéster trenzado con recubrimiento con aguja. Longitud de la hebra: 75 cm Calibre de la sutura: 5 Características de la aguja: 1/2 círculo cortante (47-50 mm). Envase con 12 piezas.</v>
          </cell>
        </row>
        <row r="676">
          <cell r="B676" t="str">
            <v>060.842.0428</v>
          </cell>
          <cell r="C676" t="str">
            <v>Suturas. De monofilamento sintético absorbible de copolímero de glicolida y épsilon-caprolactona con color. Longitud de la hebra: 70 cm Calibre de la sutura: 3-0 Características de la aguja: Aguja ahusada de 1/2 círculo (25 a 26 mm). Envase con 36 piezas.</v>
          </cell>
        </row>
        <row r="677">
          <cell r="B677" t="str">
            <v>060.168.1430</v>
          </cell>
          <cell r="C677" t="str">
            <v>Tubos. Endotraqueales de plástico grado médico transparente. Con globo y espiral de alambre con balón y conector radiopaco estéril. Longitud: 32-36 cm Calibre: 32 Fr. Pieza.</v>
          </cell>
        </row>
        <row r="678">
          <cell r="B678" t="str">
            <v>060.165.0849</v>
          </cell>
          <cell r="C678" t="str">
            <v>Catéteres. Para   cateterismo   venoso   central   de   doble lumen de inserción periférica de poliuretano o elastómero de silicón con aguja introductora con funda o camisa desprendible. Estéril y desechable. Tamaño neonatal. Calibre 1.9 a 3.0 Fr. Pieza.</v>
          </cell>
        </row>
        <row r="679">
          <cell r="B679" t="str">
            <v>060.196.0057</v>
          </cell>
          <cell r="C679" t="str">
            <v>Ceras. Para huesos (pasta de Beck). Estéril sobre con 2.5 g. Envase con 12 sobres.</v>
          </cell>
        </row>
        <row r="680">
          <cell r="B680" t="str">
            <v>060.058.0153</v>
          </cell>
          <cell r="C680" t="str">
            <v>Algodones. En láminas. Enrollado o plisado. Envase con 300 g.</v>
          </cell>
        </row>
        <row r="681">
          <cell r="B681" t="str">
            <v>060.058.0153</v>
          </cell>
          <cell r="C681" t="str">
            <v>Algodones. En láminas. Enrollado o plisado. Envase con 300 g.</v>
          </cell>
        </row>
        <row r="682">
          <cell r="B682" t="str">
            <v>060.203.0165</v>
          </cell>
          <cell r="C682" t="str">
            <v>Cintas. Umbilicales. De algodón tejido plano (trenzado de 21 hilos) estériles. Longitud: 41 cm. Ancho: 4 mm. Envase con 100 sobres.</v>
          </cell>
        </row>
        <row r="683">
          <cell r="B683" t="str">
            <v>060.168.0945</v>
          </cell>
          <cell r="C683" t="str">
            <v>Cánulas. Para traqueostomía adulto de cloruro de polivinilo con balón curvada cinta de fijación globo de baja presión y alto volumen radiopaca con endocánula placa de retención de la endocánula y guía de inserción. Estéril y desechable. Diámetro interno: 7.0 mm ± 0.2 mm. Diámetro externo: 9.4 mm ± 0.6 mm. Longitud: 70 mm ± 5 mm.  Pieza.</v>
          </cell>
        </row>
        <row r="684">
          <cell r="B684" t="str">
            <v>060.167.7024</v>
          </cell>
          <cell r="C684" t="str">
            <v>Catéteres. Para diálisis peritoneal crónica. De instalación subcutánea blando de silicón con dos cojinetes de poliéster o dacrón con conector con tapón seguro con banda radiopaca. Estéril y desechable. Tipo: Tenckhoff. Tamaño: Adulto. Pieza. El tamaño del catéter será seleccionado por las instituciones.</v>
          </cell>
        </row>
        <row r="685">
          <cell r="B685" t="str">
            <v>060.167.6885</v>
          </cell>
          <cell r="C685" t="str">
            <v>Catéteres. Para cateterismo venoso central calibre 5 Fr x 20 cm de longitud  de  poliuretano  o  silicón  con  punta  flexible radiopaco   con   lumen   interno   distal   calibre   16   G dispositivo de fijación ajustable y equipo de colocación que contiene: Jeringa con capacidad mínima de 5 cc. Aguja calibre 16 G o 18 G de 6.35 a 7.20 cm de longitud. Guía de alambre de 45 a 70 cm con punta flexible en "J"contenida en funda de plástico con dispensador. Dilatador vascular y sistema para evitar extravasación de sangre. Estéril y desechable. Pieza. *En la adquisición de esta clave deberá acatarse el material específico que solicite cada institución.</v>
          </cell>
        </row>
        <row r="686">
          <cell r="B686" t="str">
            <v>060.168.8146</v>
          </cell>
          <cell r="C686" t="str">
            <v>Cánulas. Para traqueostomía adulto de cloruro de polivinilo con balón curvada cinta de fijación globo de baja presión y alto volumen radiopaca con endocánula placa de retención de la endocánula y guía de inserción. Estéril y desechable. Diámetro interno: 9.0 mm ± 0.2 mm. Diámetro externo: 11.4 mm ± 1.2 mm. Longitud: 80 mm ± 5 mm.  Pieza.</v>
          </cell>
        </row>
        <row r="687">
          <cell r="B687" t="str">
            <v>060.168.6603</v>
          </cell>
          <cell r="C687" t="str">
            <v>Catéteres. Para venoclisis. De Fluoropolímeros (Politetrafluoretileno Fluoretilenpropileno y Etilentrifluoretileno) o poliuretano radiopaco con aguja. Longitud: 46-52 mm Calibre: 14 G. Envase con 50 piezas.*Para la adquisición de estas claves deberá acatarse el material específico que solicite cada institución.</v>
          </cell>
        </row>
        <row r="688">
          <cell r="B688" t="str">
            <v>060.168.6645</v>
          </cell>
          <cell r="C688" t="str">
            <v>Catéteres. Para venoclisis. De Fluoropolímeros (Politetrafluoretileno Fluoretilenpropileno y Etilentrifluoretileno) o poliuretano radiopaco con aguja. Longitud: 28-34 mm Calibre: 18 G. Envase con 50 piezas.*Para la adquisición de estas claves deberá acatarse el material específico que solicite cada institución.</v>
          </cell>
        </row>
        <row r="689">
          <cell r="B689" t="str">
            <v>060.168.6686</v>
          </cell>
          <cell r="C689" t="str">
            <v>Catéteres. Para venoclisis. De Fluoropolímeros (Politetrafluoretileno Fluoretilenpropileno y Etilentrifluoretileno) o poliuretano radiopaco con aguja. Longitud: 23-27 mm Calibre: 22 G. Envase con 50 piezas.*Para la adquisición de estas claves deberá acatarse el material específico que solicite cada institución.</v>
          </cell>
        </row>
        <row r="690">
          <cell r="B690" t="str">
            <v>060.167.6653</v>
          </cell>
          <cell r="C690" t="str">
            <v>Catéteres. Para cateterismo venoso central calibre 7 Fr x 20 cm de longitud de poliuretano o silicón con punta flexible radiopaco con dos lúmenes internos distal calibre 16 o 18 G y proximal calibre 14 G o 16 G o 18 G. Dispositivo de fijación ajustable con mínimo una cápsula de inyección y equipo de colocación que contiene: Jeringa con capacidad mínima de 5 cc. Aguja calibre 18 G de 6.35 a 7.20 cm de longitud. Guía de alambre de 45 cm a 70 cm con punta flexible en "J" contenida en funda de plástico con dispensador dilatador vascular y sistema para evitar extravasación de sangre. Estéril y desechable. Pieza. * En la adquisición de esta clave deberá acatarse el material específico que solicite cada institución.</v>
          </cell>
        </row>
        <row r="691">
          <cell r="B691" t="str">
            <v>060.167.6661</v>
          </cell>
          <cell r="C691" t="str">
            <v>Catéteres. Para cateterismo venoso central calibre 7 Fr x 20 cm de longitud  de  poliuretano  o  silicón  con  punta  flexible radiopaco con tres lúmenes internos distal calibre 16 G medio calibre 18 G y proximal calibre 18 G. Dispositivo de fijación ajustable con mínimo dos cápsulas de inyección y equipo de colocación que contiene: Jeringa con capacidad mínima de 5 cc. Aguja calibre 17 G o 18 G de 6.35 cm a 7.20 cm de longitud. Guía de alambre de 45 cm a 70 cm de punta flexible en "J" contenida en funda de plástico con dispensador dilatador vascular y sistema para evitar extravasación de sangre. Estéril y desechable. Pieza. En  la  adquisición  de  esta  clave  deberá  acatarse  el material específico que solicite cada institución.</v>
          </cell>
        </row>
        <row r="692">
          <cell r="B692" t="str">
            <v>060.168.1315</v>
          </cell>
          <cell r="C692" t="str">
            <v>Tubos. Endotraqueales de plástico grado médico transparente. Con globo y espiral de alambre con balón y conector radiopaco estéril. Longitud: 28-30 cm Calibre: 34 Fr. Pieza.</v>
          </cell>
        </row>
        <row r="693">
          <cell r="B693" t="str">
            <v>060.345.3770</v>
          </cell>
          <cell r="C693" t="str">
            <v>Equipos. Para gastrotomía percutánea de elastómero de silicón. Contiene: Botón con dispositivo de retención y obturador radiopaco. Incluye accesorios para su colocación. Estéril. La longitud la seleccionará cada Institución de acuerdo a sus necesidades. 24 Fr. Equipo.</v>
          </cell>
        </row>
        <row r="694">
          <cell r="B694" t="str">
            <v>060.166.0103</v>
          </cell>
          <cell r="C694" t="str">
            <v>Catéteres. Para venoclisis. De Fluoropolímeros (Politetrafluoretileno Fluoretilenpropileno y Etilentrifluoretileno) o poliuretano radiopaco con aguja. Longitud: 17-24 mm Calibre: 24 G. Envase con 50 piezas.*Para la adquisición de estas claves deberá acatarse el material específico que solicite cada institución.</v>
          </cell>
        </row>
        <row r="695">
          <cell r="B695" t="str">
            <v>060.168.6629</v>
          </cell>
          <cell r="C695" t="str">
            <v>Catéteres. Para venoclisis. De Fluoropolímeros (Politetrafluoretileno Fluoretilenpropileno y Etilentrifluoretileno) o poliuretano radiopaco con aguja. Longitud: 46-52 mm Calibre: 16 G.Envase con 50 piezas.*Para la adquisición de estas claves deberá acatarse el material específico que solicite cada institución.</v>
          </cell>
        </row>
        <row r="696">
          <cell r="B696" t="str">
            <v>060.168.6660</v>
          </cell>
          <cell r="C696" t="str">
            <v>Catéteres. Para venoclisis. De Fluoropolímeros (Politetrafluoretileno Fluoretilenpropileno y Etilentrifluoretileno) o poliuretano radiopaco con aguja. Longitud: 28-34 mm Calibre: 20 G. Envase con 50 piezas.*Para la adquisición de estas claves deberá acatarse el material específico que solicite cada institución.</v>
          </cell>
        </row>
        <row r="697">
          <cell r="B697" t="str">
            <v>060.088.0686</v>
          </cell>
          <cell r="C697" t="str">
            <v>Apósitos. Absorbentes a base de alginato de calcio y sodio de origen natural. Estéril. Tamaño: De 9.0 cm ± 2.0 cm x 10.0 cm ± 2.0 cm. Pieza.</v>
          </cell>
        </row>
        <row r="698">
          <cell r="B698" t="str">
            <v>060.088.0686</v>
          </cell>
          <cell r="C698" t="str">
            <v>Apósitos. Absorbentes a base de alginato de calcio y sodio de origen natural. Estéril. Tamaño: De 9.0 cm ± 2.0 cm x 10.0 cm ± 2.0 cm. Pieza.</v>
          </cell>
        </row>
        <row r="699">
          <cell r="B699" t="str">
            <v>060.168.6611</v>
          </cell>
          <cell r="C699" t="str">
            <v>Sondas. Para drenaje urinario. De látex punta redonda. Tipo: Nelaton. Longitud: 40 cm  Calibre: 12 Fr. Pieza.</v>
          </cell>
        </row>
        <row r="700">
          <cell r="B700" t="str">
            <v>060.168.6637</v>
          </cell>
          <cell r="C700" t="str">
            <v>Sondas. Para drenaje urinario. De látex punta redonda. Tipo: Nelaton. Longitud: 40 cm  Calibre: 14 Fr. Pieza.</v>
          </cell>
        </row>
        <row r="701">
          <cell r="B701" t="str">
            <v>060.168.6652</v>
          </cell>
          <cell r="C701" t="str">
            <v>Sondas. Para drenaje urinario. De látex punta redonda. Tipo: nelaton. Longitud: 40 cm. Calibre: 16 Fr. Pieza.</v>
          </cell>
        </row>
        <row r="702">
          <cell r="B702" t="str">
            <v>060.168.6678</v>
          </cell>
          <cell r="C702" t="str">
            <v>Sondas. Para drenaje urinario. De látex punta redonda. Tipo: nelaton. Longitud: 40 cm. Calibre: 18 Fr. Pieza.</v>
          </cell>
        </row>
        <row r="703">
          <cell r="B703" t="str">
            <v>060.626.0099</v>
          </cell>
          <cell r="C703" t="str">
            <v>Medias antiembólicas elásticas de compresión mediana para miembros inferiores. Hasta la rodilla. Tallas: Grande. Envase con un par.</v>
          </cell>
        </row>
        <row r="704">
          <cell r="B704" t="str">
            <v>010.000.6109.00</v>
          </cell>
          <cell r="C704" t="str">
            <v>Nivolumab. Solución Inyectable. Cada frasco ámpula contiene: Nivolumab 100 mg Envase con un frasco ámpula con 10 ml de solución (10 mg/ ml).</v>
          </cell>
        </row>
        <row r="705">
          <cell r="B705" t="str">
            <v>010.000.6110.00</v>
          </cell>
          <cell r="C705" t="str">
            <v>Nivolumab. Solución Inyectable. Cada frasco ámpula contiene: Nivolumab 40 mg Envase con un frasco ámpula con 4 ml de solución (10 mg/ ml).</v>
          </cell>
        </row>
        <row r="706">
          <cell r="B706" t="str">
            <v>010.000.6120.00</v>
          </cell>
          <cell r="C706" t="str">
            <v>Lipegfilgrastim. Solución Inyectable. Cada jeringa prellenada contiene: Lipegfilgrastim 6mg Envase con 1 jeringa prellenada con 6 mg/0.6 ml (con tapa y sin tapa de seguridad).</v>
          </cell>
        </row>
        <row r="707">
          <cell r="B707" t="str">
            <v>010.000.5880.00</v>
          </cell>
          <cell r="C707" t="str">
            <v>Fulvestrant. Solución Inyectable. Cada jeringa prellenada contiene: Fulvestrant 250 mg Envase con 2 Jeringas. prellenadas con 5 ml cada una.</v>
          </cell>
        </row>
        <row r="708">
          <cell r="B708" t="str">
            <v>010.000.6097.00</v>
          </cell>
          <cell r="C708" t="str">
            <v>Enzalutamida. Cápsula. Cada cápsula contiene: Enzalutamida 40 mg Envase con 120 cápsulas.</v>
          </cell>
        </row>
        <row r="709">
          <cell r="B709" t="str">
            <v>010.000.5617.00</v>
          </cell>
          <cell r="C709" t="str">
            <v>Lenalidomida. Cápsula Cada Cápsula contiene: Lenalidomida 10 mg Envase con 21 Cápsulas</v>
          </cell>
        </row>
        <row r="710">
          <cell r="B710" t="str">
            <v>010.000.5619.00</v>
          </cell>
          <cell r="C710" t="str">
            <v>Lenalidomida. Cápsula Cada Cápsula contiene: Lenalidomida 25 mg Envase con 21 Cápsulas</v>
          </cell>
        </row>
        <row r="711">
          <cell r="B711" t="str">
            <v>010.000.5636.00</v>
          </cell>
          <cell r="C711" t="str">
            <v>Eltrombopag. Tableta Cada Tableta contiene: Eltrombopag olamina equivalente a 25 mg de eltrombopag Envase con 28 Tabletas.</v>
          </cell>
        </row>
        <row r="712">
          <cell r="B712" t="str">
            <v>010.000.5637.00</v>
          </cell>
          <cell r="C712" t="str">
            <v>Eltrombopag. Tableta Cada Tableta contiene: Eltrombopag olamina equivalente a 50 mg de eltrombopag Envase con 28 Tabletas.</v>
          </cell>
        </row>
        <row r="713">
          <cell r="B713" t="str">
            <v>010.000.5637.00</v>
          </cell>
          <cell r="C713" t="str">
            <v>Eltrombopag. Tableta Cada Tableta contiene: Eltrombopag olamina equivalente a 50 mg de eltrombopag Envase con 28 Tabletas.</v>
          </cell>
        </row>
        <row r="714">
          <cell r="B714" t="str">
            <v>010.000.5654.00</v>
          </cell>
          <cell r="C714" t="str">
            <v>Pazopanib. Tableta Cada Tableta contiene: Clorhidrato de Pazopanib equivalente a 200 mg de Pazopanib Envase con 30 Tabletas.</v>
          </cell>
        </row>
        <row r="715">
          <cell r="B715" t="str">
            <v>010.000.5815.00</v>
          </cell>
          <cell r="C715" t="str">
            <v>Fingolimod. Cápsula Cada Cápsula contiene: Clorhidrato de fingolimod 0.56 mg equivalente a 0.50 mg de fingolimod Envase con 28 Cápsulas</v>
          </cell>
        </row>
        <row r="716">
          <cell r="B716" t="str">
            <v>010.000.6113.00</v>
          </cell>
          <cell r="C716" t="str">
            <v>Sacubitrilo Valsartán. Comprimido. Cada comprimido contiene: Sacubitrilo valsartán sódico hidratado equivalente a 100 mg de Sacubitrilo valsartán Envase con 60 comprimidos.</v>
          </cell>
        </row>
        <row r="717">
          <cell r="B717" t="str">
            <v>010.000.6114.00</v>
          </cell>
          <cell r="C717" t="str">
            <v>Sacubitrilo Valsartán. Comprimido. Cada comprimido contiene: Sacubitrilo valsartán sódico hidratado equivalente a 200 mg de Sacubitrilo valsartán Envase con 60 comprimidos.</v>
          </cell>
        </row>
        <row r="718">
          <cell r="B718" t="str">
            <v>010.000.6165.00</v>
          </cell>
          <cell r="C718" t="str">
            <v>Ribociclib. Comprimido. Cada comprimido contiene: Succinato de ribociclib 254 mg equivalente a 200 mg de ribociclib Envase con 63 comprimidos</v>
          </cell>
        </row>
        <row r="719">
          <cell r="B719" t="str">
            <v>010.000.5551.01</v>
          </cell>
          <cell r="C719" t="str">
            <v>Dabigatrán Etexilato. Cápsula Cada Cápsula contiene: Dabigatrán etexilato mesilato equivalente a 75 mg de dabigatrán etexilato Envase con 60 Cápsulas.</v>
          </cell>
        </row>
        <row r="720">
          <cell r="B720" t="str">
            <v>010.000.5551.01</v>
          </cell>
          <cell r="C720" t="str">
            <v>Dabigatrán Etexilato. Cápsula Cada Cápsula contiene: Dabigatrán etexilato mesilato equivalente a 75 mg de dabigatrán etexilato Envase con 60 Cápsulas.</v>
          </cell>
        </row>
        <row r="721">
          <cell r="B721" t="str">
            <v>010.000.5552.01</v>
          </cell>
          <cell r="C721" t="str">
            <v>Dabigatrán Etexilato. Cápsula Cada Cápsula contiene: Dabigatrán etexilato mesilato equivalente a 110 mg de dabigatrán etexilato Envase con 60 Cápsulas.</v>
          </cell>
        </row>
        <row r="722">
          <cell r="B722" t="str">
            <v>010.000.5935.00</v>
          </cell>
          <cell r="C722" t="str">
            <v>Dabigatrán. Cápsula Cada Cápsula contiene: Dabigatrán etexilato mesilato equivalente a 150 mg de dabigatrán etexilato Envase con 60 Cápsulas.</v>
          </cell>
        </row>
        <row r="723">
          <cell r="B723" t="str">
            <v>010.000.5935.00</v>
          </cell>
          <cell r="C723" t="str">
            <v>Dabigatrán. Cápsula Cada Cápsula contiene: Dabigatrán etexilato mesilato equivalente a 150 mg de dabigatrán etexilato Envase con 60 Cápsulas.</v>
          </cell>
        </row>
        <row r="724">
          <cell r="B724" t="str">
            <v>010.000.6009.00</v>
          </cell>
          <cell r="C724" t="str">
            <v>Empagliflozina. Tableta. Cada tableta contiene: Empagliflozina 25 mg Envase con 30 tabletas</v>
          </cell>
        </row>
        <row r="725">
          <cell r="B725" t="str">
            <v>010.000.5482.00</v>
          </cell>
          <cell r="C725" t="str">
            <v>Sunitinib. Cápsula Cada Cápsula contiene: Malato de sunitinib equivalente a 12.5 mg de sunitinib Envase con 28 Cápsulas.</v>
          </cell>
        </row>
        <row r="726">
          <cell r="B726" t="str">
            <v>010.000.5731.01</v>
          </cell>
          <cell r="C726" t="str">
            <v>Apixabán. Tableta Cada Tableta contiene: Apixabán 2.5 mg Envase con 60 Tabletas.</v>
          </cell>
        </row>
        <row r="727">
          <cell r="B727" t="str">
            <v>010.000.5731.01</v>
          </cell>
          <cell r="C727" t="str">
            <v>Apixabán. Tableta Cada Tableta contiene: Apixabán 2.5 mg Envase con 60 Tabletas.</v>
          </cell>
        </row>
        <row r="728">
          <cell r="B728" t="str">
            <v>010.000.5732.01</v>
          </cell>
          <cell r="C728" t="str">
            <v>Apixabán. Tableta Cada Tableta contiene: Apixabán 5 mg Envase con 60 Tabletas.</v>
          </cell>
        </row>
        <row r="729">
          <cell r="B729" t="str">
            <v>010.000.5732.01</v>
          </cell>
          <cell r="C729" t="str">
            <v>Apixabán. Tableta Cada Tableta contiene: Apixabán 5 mg Envase con 60 Tabletas.</v>
          </cell>
        </row>
        <row r="730">
          <cell r="B730" t="str">
            <v>010.000.6142.00</v>
          </cell>
          <cell r="C730" t="str">
            <v>Palbociclib. Capsula. Cada cápsula contiene: Palbociclib 75 mg Envase con 21 cápsulas</v>
          </cell>
        </row>
        <row r="731">
          <cell r="B731" t="str">
            <v>010.000.6143.00</v>
          </cell>
          <cell r="C731" t="str">
            <v>Palbociclib. Capsula. Cada cápsula contiene: Palbociclib 100 mg Envase con 21 cápsulas</v>
          </cell>
        </row>
        <row r="732">
          <cell r="B732" t="str">
            <v>010.000.6144.00</v>
          </cell>
          <cell r="C732" t="str">
            <v>Palbociclib. Capsula. Cada cápsula contiene: Palbociclib 125 mg Envase con 21 cápsulas</v>
          </cell>
        </row>
        <row r="733">
          <cell r="B733" t="str">
            <v>010.000.5613.00</v>
          </cell>
          <cell r="C733" t="str">
            <v>Denosumab. Solución Inyectable. Cada jeringa prellenada contiene: denosumab 60 mg Envase con una jeringa prellenada con 1 ml.</v>
          </cell>
        </row>
        <row r="734">
          <cell r="B734" t="str">
            <v>010.000.6013.00</v>
          </cell>
          <cell r="C734" t="str">
            <v>Denosumab. Solución inyectable. Cada frasco ámpula contiene: Denosumab 120 mg Envase con un frasco ámpula con 1.7 ml.</v>
          </cell>
        </row>
        <row r="735">
          <cell r="B735" t="str">
            <v>010.000.6086.00</v>
          </cell>
          <cell r="C735" t="str">
            <v>Carfilzomib. Solución Inyectable. Cada frasco ámpula con polvo liofilizado contiene: Carfilzomib 60 mg Envase con frasco ámpula con polvo liofilizado.</v>
          </cell>
        </row>
        <row r="736">
          <cell r="B736" t="str">
            <v>010.000.6223.00</v>
          </cell>
          <cell r="C736" t="str">
            <v>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v>
          </cell>
        </row>
        <row r="737">
          <cell r="B737" t="str">
            <v>010.000.5646.00</v>
          </cell>
          <cell r="C737" t="str">
            <v>Fluticasona. Suspensión en aerosol nasal. Cada disparo proporciona: Furoato de fluticasona 27.5 µg. Envase con 120 disparos.</v>
          </cell>
        </row>
        <row r="738">
          <cell r="B738" t="str">
            <v>010.000.5980.00</v>
          </cell>
          <cell r="C738" t="str">
            <v>Fluticasona vilanterol. PoLVo Para Inhalación Cada dosis contiene: Furoato de fluticasona 100 µg Vilanterol trifenatato equivalente a 25 µg de vilanterol Envase con dispositivo inhalador con 30 dosis.</v>
          </cell>
        </row>
        <row r="739">
          <cell r="B739" t="str">
            <v>010.000.6235.00</v>
          </cell>
          <cell r="C739" t="str">
            <v>PERINDOPRIL / INDAPAMIDA. COMPRIMIDOS Cada comprimido contiene: Perindopril arginina 5 mg. Indapamida 1.25 mg. Caja con 30 comprimidos.</v>
          </cell>
        </row>
        <row r="740">
          <cell r="B740" t="str">
            <v>010.000.6240.00</v>
          </cell>
          <cell r="C740" t="str">
            <v>PERINDOPRIL / AMLODIPINO/ INDAPAMIDA. COMPRIMIDOS Cada comprimido contiene: Perindopril arginina 10 mg. Besilato de amlodipino 10 mg. Indapamida 2.5 mg. Caja con 30 comprimidos.</v>
          </cell>
        </row>
        <row r="741">
          <cell r="B741" t="str">
            <v>010.000.6037.00</v>
          </cell>
          <cell r="C741" t="str">
            <v>Obinutuzumab. Solución inyectable. Cada frasco ámpula contiene: Obinutuzumab 1000 mg. Envase con frasco ámpula con 40 ml (1000 mg/40 ml).</v>
          </cell>
        </row>
        <row r="742">
          <cell r="B742" t="str">
            <v>010.000.6226.00</v>
          </cell>
          <cell r="C742" t="str">
            <v>VENETOCLAX, TABLETA, Cada tableta contiene: 10, 50 o 100 mg de venetoclax, Excipiente cbp 1 tableta, Mantenimiento. Caja con un frasco con 120 tabletas de 100 mg</v>
          </cell>
        </row>
        <row r="743">
          <cell r="B743" t="str">
            <v>010.000.6042.01</v>
          </cell>
          <cell r="C743" t="str">
            <v>Ibrutinib. Cápsula cada cápsula contiene: Ibrutinib: 140 mg. envase con 120 cápsulas.</v>
          </cell>
        </row>
        <row r="744">
          <cell r="B744" t="str">
            <v>010.000.5624.00</v>
          </cell>
          <cell r="C744" t="str">
            <v>Romiplostim. Solución Inyectable Cada frasco ámpula con polvo contiene: Romiplostin 375 µg. Envase con un frasco ámpula con polvo (250 µg/0.5 ml reconstituido).</v>
          </cell>
        </row>
        <row r="745">
          <cell r="B745" t="str">
            <v>010.000.6131.00</v>
          </cell>
          <cell r="C745" t="str">
            <v>Sofosbuvir Velpatasvir. Tableta Cada tableta contiene: Sofosbuvir 400 mg Velpatasvir 100 mg Envase con 28 tabletas.</v>
          </cell>
        </row>
        <row r="746">
          <cell r="B746" t="str">
            <v>010.000.6007.01</v>
          </cell>
          <cell r="C746" t="str">
            <v>Dapagliflozina. Tableta. Cada tableta contiene: Dapagliflozina propanodiol equivalente a 10 mg de dapagliflozina. Envase con 28 tabletas.</v>
          </cell>
        </row>
        <row r="747">
          <cell r="B747" t="str">
            <v>010.000.6069.00</v>
          </cell>
          <cell r="C747" t="str">
            <v>Pirfenidona. Tableta de liberacion prolongada. Cada tableta contiene: Pirfenidona 600 mg. Envase con 90 tabletas.</v>
          </cell>
        </row>
        <row r="748">
          <cell r="B748" t="str">
            <v>010.000.5621.00</v>
          </cell>
          <cell r="C748" t="str">
            <v>Linagliptina. Tableta. Cada tableta contiene: Linagliptina 5 mg. Envase con 30 tabletas.</v>
          </cell>
        </row>
        <row r="749">
          <cell r="B749" t="str">
            <v>010.000.5741.00</v>
          </cell>
          <cell r="C749" t="str">
            <v>Linagliptina/metformina. Tableta Cada Tableta contiene: Linagliptina 2.5 mg Clorhidrato de Metformina 850 mg Envase con 60 Tabletas</v>
          </cell>
        </row>
        <row r="750">
          <cell r="B750" t="str">
            <v>010.000.6024.00</v>
          </cell>
          <cell r="C750" t="str">
            <v>Pertuzumab. Solución Inyectable. Cada frasco ámpula contiene: Pertuzumab 420 mg Envase con frasco ámpula con 14 ml.</v>
          </cell>
        </row>
        <row r="751">
          <cell r="B751" t="str">
            <v>010.000.4322.01</v>
          </cell>
          <cell r="C751" t="str">
            <v>Nilotinib. Cápsula Cada Cápsula contiene: Clorhidrato de nilotinib equivalente a 200 mg de nilotinib Envase con 120 Cápsulas</v>
          </cell>
        </row>
        <row r="752">
          <cell r="B752" t="str">
            <v>010.000.4380.00</v>
          </cell>
          <cell r="C752" t="str">
            <v>Rivastigmina. Parche Cada Parche de 10 cm2 contiene: Tartrato de rivastigmina equivalente a 18 mg de rivastigmina Envase con 30 Parches. cada Parche libera 9.5 mg/24 horas.</v>
          </cell>
        </row>
        <row r="753">
          <cell r="B753" t="str">
            <v>010.000.5301.00</v>
          </cell>
          <cell r="C753" t="str">
            <v>Ácido micofenólico. Gragea con Capa Entérica o Tableta de Liberación Prolongada. Cada gragea con capa entérica o tableta de liberación prolongada contiene: Micofenolato sódico equivalente a 180 mg de ácido micofenólico. Envase con 120 Grageas con capa entérica o tabletas de liberación prolongada.</v>
          </cell>
        </row>
        <row r="754">
          <cell r="B754" t="str">
            <v>010.000.5303.00</v>
          </cell>
          <cell r="C754"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row>
        <row r="755">
          <cell r="B755" t="str">
            <v>010.000.5303.00</v>
          </cell>
          <cell r="C755"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row>
        <row r="756">
          <cell r="B756" t="str">
            <v>040.000.5915.00</v>
          </cell>
          <cell r="C756" t="str">
            <v>Tapentadol. Tableta de liberación prolongada. Cada tableta de liberación prolongada contiene: Clorhidrato de tapentadol equivalente a 50 mg de tapentadol. Envase con 30 tabletas de liberación prolongada.</v>
          </cell>
        </row>
        <row r="757">
          <cell r="B757" t="str">
            <v>040.000.5916.00</v>
          </cell>
          <cell r="C757" t="str">
            <v>Tapentadol. Tableta de liberación prolongada. Cada tableta de liberación prolongada contiene: Clorhidrato de tapentadol equivalente a 100 mg de tapentadol. Envase con 30 tabletas de liberación prolongada.</v>
          </cell>
        </row>
        <row r="758">
          <cell r="B758" t="str">
            <v>010.000.5657.00</v>
          </cell>
          <cell r="C758" t="str">
            <v>Abiraterona. Tableta Cada Tableta contiene: Acetato de abiraterona 250 mg. Envase con 120 tabletas.</v>
          </cell>
        </row>
        <row r="759">
          <cell r="B759" t="str">
            <v>010.000.6211.00</v>
          </cell>
          <cell r="C759" t="str">
            <v>Abiraterona. Tableta Cada Tableta contiene: Acetato de abiraterona 500 mg. Envase con 60 tabletas.</v>
          </cell>
        </row>
        <row r="760">
          <cell r="B760" t="str">
            <v>010.000.4152.01</v>
          </cell>
          <cell r="C760" t="str">
            <v>Sitagliptina. Comprimido Cada Comprimido contiene: Fosfato de sitagliptina monohidratada equivalente a 100 mg de sitagliptina Envase con 28 Comprimidos.</v>
          </cell>
        </row>
        <row r="761">
          <cell r="B761" t="str">
            <v>010.000.4153.01</v>
          </cell>
          <cell r="C761" t="str">
            <v>Sitagliptina. Comprimido Cada Comprimido contiene: Fosfato de sitagliptina monohidratada equivalente a 50 mg de sitagliptina Envase con 28 Comprimidos.</v>
          </cell>
        </row>
        <row r="762">
          <cell r="B762" t="str">
            <v>010.000.1516.00</v>
          </cell>
          <cell r="C762" t="str">
            <v>Estradiol drospirenona. Comprimido Cada Comprimido contiene: Estradiol hemihidratado equivalente a 1 mg de estradiol Drospirenona 2 mg Envase con 28 Comprimidos.</v>
          </cell>
        </row>
        <row r="763">
          <cell r="B763" t="str">
            <v>010.000.5480.00</v>
          </cell>
          <cell r="C763" t="str">
            <v>Sorafenib. Comprimido Cada Comprimido contiene: Tosilato de sorafenib equivalente a 200 mg de sorafenib Envase con 112 Comprimidos.</v>
          </cell>
        </row>
        <row r="764">
          <cell r="B764" t="str">
            <v>010.000.5544.01</v>
          </cell>
          <cell r="C764" t="str">
            <v>Rivaroxabán. Comprimido Cada Comprimido contiene: Rivaroxabán 10 mg Envase con 30 Comprimidos</v>
          </cell>
        </row>
        <row r="765">
          <cell r="B765" t="str">
            <v>010.000.5544.01</v>
          </cell>
          <cell r="C765" t="str">
            <v>Rivaroxabán. Comprimido Cada Comprimido contiene: Rivaroxabán 10 mg Envase con 30 Comprimidos</v>
          </cell>
        </row>
        <row r="766">
          <cell r="B766" t="str">
            <v>010.000.5735.01</v>
          </cell>
          <cell r="C766" t="str">
            <v>Rivaroxabán. Comprimido Cada Comprimido contiene: Rivaroxabán 15 mg Envase con 28 Comprimidos</v>
          </cell>
        </row>
        <row r="767">
          <cell r="B767" t="str">
            <v>010.000.5735.01</v>
          </cell>
          <cell r="C767" t="str">
            <v>Rivaroxabán. Comprimido Cada Comprimido contiene: Rivaroxabán 15 mg Envase con 28 Comprimidos</v>
          </cell>
        </row>
        <row r="768">
          <cell r="B768" t="str">
            <v>010.000.5736.01</v>
          </cell>
          <cell r="C768" t="str">
            <v>Rivaroxabán. Comprimido Cada Comprimido contiene: Rivaroxabán 20 mg Envase con 28 Comprimidos</v>
          </cell>
        </row>
        <row r="769">
          <cell r="B769" t="str">
            <v>010.000.5736.01</v>
          </cell>
          <cell r="C769" t="str">
            <v>Rivaroxabán. Comprimido Cada Comprimido contiene: Rivaroxabán 20 mg Envase con 28 Comprimidos</v>
          </cell>
        </row>
        <row r="770">
          <cell r="B770" t="str">
            <v>010.000.5737.00</v>
          </cell>
          <cell r="C770" t="str">
            <v>Rivaroxabán. Comprimido Cada Comprimido contiene: Rivaroxabán 2.5 mg Envase con 56 Comprimidos</v>
          </cell>
        </row>
        <row r="771">
          <cell r="B771" t="str">
            <v>010.000.6166.00</v>
          </cell>
          <cell r="C771" t="str">
            <v>Cloruro de Radio 223. Solución Inyectable. Cada frasco ámpula contiene: Cloruro de radio 223 6600 KBq correspondientes a 3.5 ng de radio 223 Envase de plomo con un frasco ámpula con 6 ml de solución (1100 KBq/ml)</v>
          </cell>
        </row>
        <row r="772">
          <cell r="B772" t="str">
            <v>010.000.4156.00</v>
          </cell>
          <cell r="C772" t="str">
            <v>INSULINA ASPÁRTICA Y/O ASPARTA. SOLUCIÓN INYECTABLE Cada ml contiene: Insulina aspártica y/o asparta (origen ADN recombinante) 100 UI. Envase con un frasco ámpula con 10 ml.</v>
          </cell>
        </row>
        <row r="773">
          <cell r="B773" t="str">
            <v>010.000.4156.00</v>
          </cell>
          <cell r="C773" t="str">
            <v>INSULINA ASPÁRTICA Y/O ASPARTA. SOLUCIÓN INYECTABLE Cada ml contiene: Insulina aspártica y/o asparta (origen ADN recombinante) 100 UI. Envase con un frasco ámpula con 10 ml.</v>
          </cell>
        </row>
        <row r="774">
          <cell r="B774" t="str">
            <v>010.000.4323.00</v>
          </cell>
          <cell r="C774" t="str">
            <v>Dasatinib. Tableta Cada Tableta contiene: Dasatinib 50 mg Envase con 60 Tabletas</v>
          </cell>
        </row>
        <row r="775">
          <cell r="B775" t="str">
            <v>010.000.5800.00</v>
          </cell>
          <cell r="C775" t="str">
            <v>Amlodipino/valsartán/hidroclorotiazida. Comprimido Cada Comprimido contiene: Besilato de Amlodipino equivalente a 5 mg de Amlodipino Valsartán 160 mg Hidroclorotiazida 12.5 mg Envase con 28 Comprimidos</v>
          </cell>
        </row>
        <row r="776">
          <cell r="B776" t="str">
            <v>060.125.2844</v>
          </cell>
          <cell r="C776" t="str">
            <v>Bolsas. Bolsa de papel grado médico. Para esterilizar con gas o vapor. Con o sin tratamiento antibacteriano. Con reactivo químico impreso y sistema de apertura. Medidas: 32.0 x 62.0 x 12.0 cm. Envase con 250 piezas.</v>
          </cell>
        </row>
        <row r="777">
          <cell r="B777" t="str">
            <v>060.360.0032</v>
          </cell>
          <cell r="C777" t="str">
            <v>Espejo. Vaginal desechable mediano valva superior de 10.7 cm valva inferior de 12.0 cm orificio central de 3.4 cm. Pieza.</v>
          </cell>
        </row>
        <row r="778">
          <cell r="B778" t="str">
            <v>060.532.0084</v>
          </cell>
          <cell r="C778" t="str">
            <v>Equipos. Para venoclisis. Sin aguja estériles desechables. Microgotero. Equipo</v>
          </cell>
        </row>
        <row r="779">
          <cell r="B779" t="str">
            <v>060.532.0167</v>
          </cell>
          <cell r="C779" t="str">
            <v>Equipos. Para venoclisis. Sin aguja estériles desechables. Normogotero.</v>
          </cell>
        </row>
        <row r="780">
          <cell r="B780" t="str">
            <v>060.550.0016</v>
          </cell>
          <cell r="C780" t="str">
            <v>Jeringas. De plástico. Con pivote tipo luer lock con aguja estériles y desechables. Capacidad 10 ml escala graduada en ml divisiones de 1.0 y subdivisiones de 0.2. Con aguja de: Longitud: 38 mm Calibre: 20 G.  Pieza.</v>
          </cell>
        </row>
        <row r="781">
          <cell r="B781" t="str">
            <v>060.550.0024</v>
          </cell>
          <cell r="C781" t="str">
            <v>Jeringas. De plástico. Con pivote tipo luer lock estériles y desechables. Capacidad 20 ml escala graduada en ml divisiones de 5.0 y subdivisiones de 1.0. Con aguja de: Longitud: 38 mm Calibre: 20 G. Pieza.</v>
          </cell>
        </row>
        <row r="782">
          <cell r="B782" t="str">
            <v>060.550.0222</v>
          </cell>
          <cell r="C782" t="str">
            <v>Jeringas. De plástico sin aguja con pivote tipo luer lock estériles y desechables. Capacidad: 3 ml Escala graduada en ml Divisiones de 0.5 y subdivisiones de 0.1. Envase con 100 piezas excepto las 20 ml que es de 50.</v>
          </cell>
        </row>
        <row r="783">
          <cell r="B783" t="str">
            <v>060.550.0370</v>
          </cell>
          <cell r="C783" t="str">
            <v>Jeringas. De plástico. Con pivote tipo luer lock estériles y desechables. Capacidad 20 ml escala graduada en ml divisiones de 5.0 y subdivisiones de 1.0. Con aguja de: Longitud: 32 mm Calibre: 20 G. Pieza.</v>
          </cell>
        </row>
        <row r="784">
          <cell r="B784" t="str">
            <v>060.550.0453</v>
          </cell>
          <cell r="C784" t="str">
            <v>Jeringas. De plástico sin aguja con pivote tipo luer lock estériles y desechables. Capacidad: 20 ml  Escala graduada en ml Divisiones de 5.0 y subdivisiones de 1.0. Envase con 100 piezas excepto las 20 ml que es de 50.</v>
          </cell>
        </row>
        <row r="785">
          <cell r="B785" t="str">
            <v>060.598.0010</v>
          </cell>
          <cell r="C785" t="str">
            <v>Llaves. De 4 vías con marcas indicadoras del sentido en el que fluyen las soluciones y posición de cerrado aditamento de cierre luer lock (móvil) en el ramal de la llave que se conecta al tubo de la extensión. Tubo de extensión removible de plástico grado médico longitud  80  cm  y  diámetro  interno  2.7  mm  mínimo conector luer lock hembra en el extremo del tubo que se conecta con la llave y conector luer macho en el extremo proximal con aditamento de cierre luer lock (móvil). Pieza.</v>
          </cell>
        </row>
        <row r="786">
          <cell r="B786" t="str">
            <v>060.598.0036</v>
          </cell>
          <cell r="C786" t="str">
            <v>Llaves. De tres vías con tubo de extensión. De plástico rígido o equivalente con tubo de extensión de cloruro de polivinilo de 80 cm de longitud. Pieza.</v>
          </cell>
        </row>
        <row r="787">
          <cell r="B787" t="str">
            <v>060.771.0050</v>
          </cell>
          <cell r="C787" t="str">
            <v>Rastrillos. Con dientes de bordes romos y hoja de un filo. Desechables. Pieza.</v>
          </cell>
        </row>
        <row r="788">
          <cell r="B788" t="str">
            <v>060.841.0296</v>
          </cell>
          <cell r="C788" t="str">
            <v>Suturas.  Sintéticas no absorbibles monofilamento de polipropileno con aguja. Longitud de la hebra: 90 cm Calibre de la sutura: 3-0 Características de la aguja: 1/2 círculo doble armado ahusada (25-26 mm). Envase con 12 piezas.</v>
          </cell>
        </row>
        <row r="789">
          <cell r="B789" t="str">
            <v>060.841.0569</v>
          </cell>
          <cell r="C789" t="str">
            <v>Suturas. Catgut crómico con aguja. Longitud de la hebra: 68 a 75 cm Calibre de la sutura: 1 Características de la aguja: 1/2 círculo ahusada (35-37 mm). Envase con 12 piezas.</v>
          </cell>
        </row>
        <row r="790">
          <cell r="B790" t="str">
            <v>060.842.0329</v>
          </cell>
          <cell r="C790" t="str">
            <v>Suturas. De monofilamento sintético absorbible de copolímero de glicolida y épsilon-caprolactona con color. Longitud de la hebra: 70 cm Calibre de la sutura: 2-0 Características de la aguja: Aguja ahusada de 1/2 círculo (35 a 36 mm).Envase con 36 piezas.</v>
          </cell>
        </row>
        <row r="791">
          <cell r="B791" t="str">
            <v>060.842.0337</v>
          </cell>
          <cell r="C791" t="str">
            <v>Suturas. De monofilamento sintético absorbible de copolímero de glicolida y épsilon-caprolactona con color. Longitud de la hebra: 70 cm Calibre de la sutura: 3-0. Características de la aguja: Aguja ahusada de 1/2 círculo (35 a 36 mm). Envase con 36 piezas.</v>
          </cell>
        </row>
        <row r="792">
          <cell r="B792" t="str">
            <v>060.040.3711</v>
          </cell>
          <cell r="C792" t="str">
            <v>Agujas Hipodérmicas. Hipodérmicas con pabellón luer-lock hembra de plástico desechables. Longitud: 32 mm. Calibre: 20 G. Envase con 100 piezas.</v>
          </cell>
        </row>
        <row r="793">
          <cell r="B793" t="str">
            <v>060.040.3711</v>
          </cell>
          <cell r="C793" t="str">
            <v>Agujas Hipodérmicas. Hipodérmicas con pabellón luer-lock hembra de plástico desechables. Longitud: 32 mm. Calibre: 20 G. Envase con 100 piezas.</v>
          </cell>
        </row>
        <row r="794">
          <cell r="B794" t="str">
            <v>060.040.3729</v>
          </cell>
          <cell r="C794" t="str">
            <v>Agujas Hipodérmicas. Hipodérmicas con pabellón luer-lock hembra de plástico desechables. Longitud: 38 mm. Calibre:  20 G. Envase con 100 piezas.</v>
          </cell>
        </row>
        <row r="795">
          <cell r="B795" t="str">
            <v>060.040.3729</v>
          </cell>
          <cell r="C795" t="str">
            <v>Agujas Hipodérmicas. Hipodérmicas con pabellón luer-lock hembra de plástico desechables. Longitud: 38 mm. Calibre:  20 G. Envase con 100 piezas.</v>
          </cell>
        </row>
        <row r="796">
          <cell r="B796" t="str">
            <v>060.040.3745</v>
          </cell>
          <cell r="C796" t="str">
            <v>Agujas Hipodérmicas. Hipodérmicas con pabellón luer-lock hembra de plástico desechables. Longitud: 32 mm. Calibre:  21 G. Envase con 100 piezas.</v>
          </cell>
        </row>
        <row r="797">
          <cell r="B797" t="str">
            <v>060.040.3745</v>
          </cell>
          <cell r="C797" t="str">
            <v>Agujas Hipodérmicas. Hipodérmicas con pabellón luer-lock hembra de plástico desechables. Longitud: 32 mm. Calibre:  21 G. Envase con 100 piezas.</v>
          </cell>
        </row>
        <row r="798">
          <cell r="B798" t="str">
            <v>060.040.3760</v>
          </cell>
          <cell r="C798" t="str">
            <v>Agujas Hipodérmicas. Hipodérmicas con pabellón luer-lock hembra de plástico desechables. Longitud: 16 mm. Calibre:  25 G. Envase con 100 piezas.</v>
          </cell>
        </row>
        <row r="799">
          <cell r="B799" t="str">
            <v>060.040.3760</v>
          </cell>
          <cell r="C799" t="str">
            <v>Agujas Hipodérmicas. Hipodérmicas con pabellón luer-lock hembra de plástico desechables. Longitud: 16 mm. Calibre:  25 G. Envase con 100 piezas.</v>
          </cell>
        </row>
        <row r="800">
          <cell r="B800" t="str">
            <v>060.040.3786</v>
          </cell>
          <cell r="C800" t="str">
            <v>Agujas Hipodérmicas. Hipodérmicas con pabellón luer-lock hembra de plástico desechables. Longitud: 32 mm. Calibre:  22 G. Envase con 100 piezas.</v>
          </cell>
        </row>
        <row r="801">
          <cell r="B801" t="str">
            <v>060.040.3786</v>
          </cell>
          <cell r="C801" t="str">
            <v>Agujas Hipodérmicas. Hipodérmicas con pabellón luer-lock hembra de plástico desechables. Longitud: 32 mm. Calibre:  22 G. Envase con 100 piezas.</v>
          </cell>
        </row>
        <row r="802">
          <cell r="B802" t="str">
            <v>060.164.0022</v>
          </cell>
          <cell r="C802" t="str">
            <v>Sondas. Para drenaje urinario de permanencia prolongada. De elastómero de silicón con globo de autorretención de 5 ml con válvula para jeringa. Estéril y desechable. Tipo: foley de dos vías. Calibre: 10 Fr. Pieza.</v>
          </cell>
        </row>
        <row r="803">
          <cell r="B803" t="str">
            <v>060.166.4279</v>
          </cell>
          <cell r="C803"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22 G Longitud: 23-27 mm Pieza.</v>
          </cell>
        </row>
        <row r="804">
          <cell r="B804" t="str">
            <v>060.166.4287</v>
          </cell>
          <cell r="C804"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24 G Longitud: 17-24 mm Pieza.</v>
          </cell>
        </row>
        <row r="805">
          <cell r="B805" t="str">
            <v>060.483.0091</v>
          </cell>
          <cell r="C805" t="str">
            <v>Hoja Para Bisturí.  De acero inoxidable. Empaque individual. Estériles y desechables. Pieza. 10 Envase con 100 piezas.</v>
          </cell>
        </row>
        <row r="806">
          <cell r="B806" t="str">
            <v>060.483.0125</v>
          </cell>
          <cell r="C806" t="str">
            <v>Hoja Para Bisturí.  De acero inoxidable. Empaque individual. Estériles y desechables. Pieza. 11 Envase con 100 piezas.</v>
          </cell>
        </row>
        <row r="807">
          <cell r="B807" t="str">
            <v>060.483.0133</v>
          </cell>
          <cell r="C807" t="str">
            <v>Hoja Para Bisturí.  De acero inoxidable. Empaque individual. Estériles y desechables. Pieza. 20 Envase con 100 piezas.</v>
          </cell>
        </row>
        <row r="808">
          <cell r="B808" t="str">
            <v>060.483.0141</v>
          </cell>
          <cell r="C808" t="str">
            <v>Hoja Para Bisturí.  De acero inoxidable. Empaque individual. Estériles y desechables. Pieza. 15 Envase con 100 piezas.</v>
          </cell>
        </row>
        <row r="809">
          <cell r="B809" t="str">
            <v>060.483.0158</v>
          </cell>
          <cell r="C809" t="str">
            <v>Hoja Para Bisturí.  De acero inoxidable. Empaque individual. Estériles y desechables. Pieza. 21 Envase con 100 piezas.</v>
          </cell>
        </row>
        <row r="810">
          <cell r="B810" t="str">
            <v>060.483.0174</v>
          </cell>
          <cell r="C810" t="str">
            <v>Hoja Para Bisturí.  De acero inoxidable. Empaque individual. Estériles y desechables. Pieza. 23 Envase con 100 piezas.</v>
          </cell>
        </row>
        <row r="811">
          <cell r="B811" t="str">
            <v>060.550.0354</v>
          </cell>
          <cell r="C811" t="str">
            <v>Jeringas. De plástico. Con pivote tipo luer lock con aguja estériles y desechables. Capacidad 10 ml escala graduada en ml divisiones de 1.0 y subdivisiones de 0.2. Con aguja de: Longitud: 32 mm  Calibre: 20 G.  Pieza.</v>
          </cell>
        </row>
        <row r="812">
          <cell r="B812" t="str">
            <v>060.550.0438</v>
          </cell>
          <cell r="C812" t="str">
            <v>Jeringas. De plástico sin aguja con pivote tipo luer lock estériles y desechables. Capacidad: 5 ml Escala graduada en ml Divisiones de 1.0 y subdivisiones de 0.2. Envase con 100 piezas excepto las 20 ml que es de 50.</v>
          </cell>
        </row>
        <row r="813">
          <cell r="B813" t="str">
            <v>060.550.0677</v>
          </cell>
          <cell r="C813" t="str">
            <v>Jeringas. De plástico. Con pivote tipo luer lock con aguja estériles y desechables. Capacidad 10 ml escala graduada en ml divisiones de 1.0 y subdivisiones de 0.2. Con aguja de: Longitud: 32 mm Calibre: 21 G.  Pieza.</v>
          </cell>
        </row>
        <row r="814">
          <cell r="B814" t="str">
            <v>060.841.0510</v>
          </cell>
          <cell r="C814" t="str">
            <v>Suturas. Sintéticas no absorbibles monofilamento de acero con aguja. Longitud de la hebra: 45 cm. Calibre de la sutura: 5 Características   de la aguja: 1/2 círculo cortante (48 mm). Envase con 12 piezas.</v>
          </cell>
        </row>
        <row r="815">
          <cell r="B815" t="str">
            <v>060.841.0858</v>
          </cell>
          <cell r="C815" t="str">
            <v>Suturas. Sintéticas absorbibles polímero de ácido glicólico trenzado con aguja. Longitud de la hebra: 67-70 cm Calibre de la sutura: 3-0 Características de la aguja: 1/2 círculo ahusada (25-26 mm). Envase con 12 piezas.</v>
          </cell>
        </row>
        <row r="816">
          <cell r="B816" t="str">
            <v>060.841.0882</v>
          </cell>
          <cell r="C816" t="str">
            <v>Suturas. Sintéticas absorbibles polímero de ácido glicólico trenzado con aguja. Longitud de la hebra: 67-70 cm Calibre de la sutura: 1 Características de la aguja: 1/2 círculo ahusada (35-37 mm)Envase con 12 piezas.</v>
          </cell>
        </row>
        <row r="817">
          <cell r="B817" t="str">
            <v>060.841.0890</v>
          </cell>
          <cell r="C817" t="str">
            <v>Suturas. Sintéticas absorbibles polímero de ácido glicólico trenzado con aguja. Longitud de la hebra: 67-70 cm Calibre de la sutura: 0 Características de la aguja: 1/2 círculo ahusada (35-37 mm).Envase con 12 piezas.</v>
          </cell>
        </row>
        <row r="818">
          <cell r="B818" t="str">
            <v>060.841.0981</v>
          </cell>
          <cell r="C818" t="str">
            <v>Suturas.  Sintéticas no absorbibles monofilamento de polipropileno con aguja. Longitud de la hebra: 75 cm Calibre de la sutura: 2-0 Características de la aguja: recta cortante (60 mm). Envase con 12 piezas.</v>
          </cell>
        </row>
        <row r="819">
          <cell r="B819" t="str">
            <v>060.841.1211</v>
          </cell>
          <cell r="C819" t="str">
            <v>Suturas. Sintéticas no absorbibles de poliéster trenzado con recubrimiento con aguja. Longitud de la hebra: 75 cm Calibre de la sutura: 5 Características de la aguja: 1/2 círculo cortante (47-50 mm). Envase con 12 piezas.</v>
          </cell>
        </row>
        <row r="820">
          <cell r="B820" t="str">
            <v>060.842.0428</v>
          </cell>
          <cell r="C820" t="str">
            <v>Suturas. De monofilamento sintético absorbible de copolímero de glicolida y épsilon-caprolactona con color. Longitud de la hebra: 70 cm Calibre de la sutura: 3-0 Características de la aguja: Aguja ahusada de 1/2 círculo (25 a 26 mm). Envase con 36 piezas.</v>
          </cell>
        </row>
        <row r="821">
          <cell r="B821" t="str">
            <v>060.196.0057</v>
          </cell>
          <cell r="C821" t="str">
            <v>Ceras. Para huesos (pasta de Beck). Estéril sobre con 2.5 g. Envase con 12 sobres.</v>
          </cell>
        </row>
        <row r="822">
          <cell r="B822" t="str">
            <v>060.168.6629</v>
          </cell>
          <cell r="C822" t="str">
            <v>Catéteres. Para venoclisis. De Fluoropolímeros (Politetrafluoretileno Fluoretilenpropileno y Etilentrifluoretileno) o poliuretano radiopaco con aguja. Longitud: 46-52 mm Calibre: 16 G.Envase con 50 piezas.*Para la adquisición de estas claves deberá acatarse el material específico que solicite cada institución.</v>
          </cell>
        </row>
        <row r="823">
          <cell r="B823" t="str">
            <v>060.168.6660</v>
          </cell>
          <cell r="C823" t="str">
            <v>Catéteres. Para venoclisis. De Fluoropolímeros (Politetrafluoretileno Fluoretilenpropileno y Etilentrifluoretileno) o poliuretano radiopaco con aguja. Longitud: 28-34 mm Calibre: 20 G. Envase con 50 piezas.*Para la adquisición de estas claves deberá acatarse el material específico que solicite cada institución.</v>
          </cell>
        </row>
        <row r="824">
          <cell r="B824" t="str">
            <v>010.000.4364.01</v>
          </cell>
          <cell r="C824" t="str">
            <v>Donepecilo. Tableta Cada Tableta contiene: Clorhidrato de donepecilo 5 mg Envase con 28 Tabletas.</v>
          </cell>
        </row>
        <row r="825">
          <cell r="B825" t="str">
            <v>010.000.5452.00</v>
          </cell>
          <cell r="C825" t="str">
            <v>Pegfilgrastim. Solución Inyectable Cada jeringa prellenada contiene: Pegfilgrastim 6 mg Envase con una jeringa prellenada con 6 mg/0.60 ml.</v>
          </cell>
        </row>
        <row r="826">
          <cell r="B826" t="str">
            <v>060.231.0658</v>
          </cell>
          <cell r="C826" t="str">
            <v>Bata quirúrgica con puños ajustables y refuerzo en mangas y pecho. Tela no tejida de polipropileno impermeable a la penetración de líquidos y fluidos ; antiestática y resistente a la tensión. Estéril y desechable. Tamaño: Extragrande Pieza.</v>
          </cell>
        </row>
        <row r="827">
          <cell r="B827" t="str">
            <v>010.000.4335.01</v>
          </cell>
          <cell r="C827" t="str">
            <v>Montelukast. Granulado Cada sobre contiene: Montelukast sódico equivalente a 4 mg de montelukast Envase con 20 sobres</v>
          </cell>
        </row>
        <row r="828">
          <cell r="B828" t="str">
            <v>040.000.2601.00</v>
          </cell>
          <cell r="C828" t="str">
            <v>Fenobarbital. Tableta Cada Tableta contiene: Fenobarbital 100 mg Envase con 20 Tabletas.</v>
          </cell>
        </row>
        <row r="829">
          <cell r="B829" t="str">
            <v>010.000.0439.00</v>
          </cell>
          <cell r="C829" t="str">
            <v>Salbutamol. Solución para nebulizador. Cada 100 ml contienen: Sulfato de salbutamol 0.5 g. Envase con 10 ml.</v>
          </cell>
        </row>
        <row r="830">
          <cell r="B830" t="str">
            <v>010.000.1956.01</v>
          </cell>
          <cell r="C830" t="str">
            <v>Amikacina. Solución Inyectable Cada ampolleta o frasco ámpula contiene: Sulfato de amikacina equivalente a 500 mg de amikacina. Envase con 2 ampolletas o frasco ámpula con 2 ml.</v>
          </cell>
        </row>
        <row r="831">
          <cell r="B831" t="str">
            <v>010.000.4139.00</v>
          </cell>
          <cell r="C831" t="str">
            <v>Minociclina. Gragea Cada Gragea contiene Clorhidrato de minociclina equivalente a 100 mg de minociclina. Envase con 12 Grageas.</v>
          </cell>
        </row>
        <row r="832">
          <cell r="B832" t="str">
            <v>010.000.0574.00</v>
          </cell>
          <cell r="C832" t="str">
            <v>Captopril. Tableta Cada Tableta contiene: Captopril 25 mg Envase con 30 Tabletas.</v>
          </cell>
        </row>
        <row r="833">
          <cell r="B833" t="str">
            <v>010.000.1224.00</v>
          </cell>
          <cell r="C833" t="str">
            <v>Aluminio y magnesio. Suspensión Oral Cada 100 ml contienen: Hidróxido de aluminio 3.7 g Hidróxido de magnesio 4.0 g o trisilicato de magnesio: 8.9 g Envase con 240 ml y dosificador.</v>
          </cell>
        </row>
        <row r="834">
          <cell r="B834" t="str">
            <v>010.000.2111.01</v>
          </cell>
          <cell r="C834" t="str">
            <v>Amlodipino. Tableta o Cápsula Cada Tableta o Cápsula contiene: Besilato o Maleato de amlodipino equivalente a 5 mg de amlodipino. Envase con 30 Tabletas o Cápsulas.</v>
          </cell>
        </row>
        <row r="835">
          <cell r="B835" t="str">
            <v>010.000.5186.01</v>
          </cell>
          <cell r="C835" t="str">
            <v>Pantoprazol o rabeprazol u omeprazol. Tableta o Gragea o Cápsula Cada Tableta o Gragea o Cápsula contiene: Pantoprazol 40 mg o Rabeprazol sódico 20 mg u omeprazol 20 mg Envase con 14 Tabletas o Grageas o Cápsulas</v>
          </cell>
        </row>
        <row r="836">
          <cell r="B836" t="str">
            <v>010.000.4552.00</v>
          </cell>
          <cell r="C836" t="str">
            <v>Seroalbúmina humana o albúmina humana. Solución Inyectable Cada envase contiene: Seroalbúmina humana o albúmina humana 10 g Envase con 50 ml.</v>
          </cell>
        </row>
        <row r="837">
          <cell r="B837" t="str">
            <v>010.000.5319.00</v>
          </cell>
          <cell r="C837" t="str">
            <v>Dutasterida. Cápsula Cada Cápsula contiene: Dutasterida 0.5 mg Envase con 30 Cápsulas.</v>
          </cell>
        </row>
        <row r="838">
          <cell r="B838" t="str">
            <v>010.000.5319.01</v>
          </cell>
          <cell r="C838" t="str">
            <v>Dutasterida. Cápsula Cada Cápsula contiene: Dutasterida 0.5 mg Envase con 90 Cápsulas.</v>
          </cell>
        </row>
        <row r="839">
          <cell r="B839" t="str">
            <v>010.000.0246.00</v>
          </cell>
          <cell r="C839" t="str">
            <v>Propofol. Emulsion inyectable cada ampolleta o frasco ámpula contiene: propofol 200 mg. en emulsión con edetato disódico (dihidratado). Envase con 5 ampolletas o frascos ámpula de 20 ml.</v>
          </cell>
        </row>
        <row r="840">
          <cell r="B840" t="str">
            <v>010.000.4409.00</v>
          </cell>
          <cell r="C840" t="str">
            <v>Tropicamida. Solución Oftálmica Cada 100 ml contienen: Tropicamida 1 g Envase con gotero integral con 5 ml</v>
          </cell>
        </row>
        <row r="841">
          <cell r="B841" t="str">
            <v>010.000.5082.01</v>
          </cell>
          <cell r="C841" t="str">
            <v>Tacrolimus. Cápsula Cada Cápsula contiene: Tacrolimus monohidratado equivalente a 5 mg de tacrolimus Envase con 100 Cápsulas.</v>
          </cell>
        </row>
        <row r="842">
          <cell r="B842" t="str">
            <v>060.231.0666</v>
          </cell>
          <cell r="C842" t="str">
            <v>Bata quirúrgica con puños ajustables y refuerzo en mangas y pecho. Tela no tejida de polipropileno impermeable a la penetración de líquidos y fluidos ; antiestática y resistente a la tensión. Estéril y desechable. Tamaño: Mediano Pieza.</v>
          </cell>
        </row>
        <row r="843">
          <cell r="B843" t="str">
            <v>060.231.0104</v>
          </cell>
          <cell r="C843" t="str">
            <v>Compresas. Para vientre. De algodón con trama radiopaca. Longitud: 70 cm. Ancho: 45 cm. Envase con 6 piezas.</v>
          </cell>
        </row>
        <row r="844">
          <cell r="B844" t="str">
            <v>060.345.4067</v>
          </cell>
          <cell r="C844" t="str">
            <v>Equipo para baño de esponja. Consta de: -Manopla para lavado, de tela no tejida, resistente hasta 400C de temperatura; hipoalergénica, suave, no irritante a la piel; forma y ajuste anatómico e impregnada de substancias tensioactivas y antisépticas o Manopla pre-enjabonada: Es suficiente humedecer con agua la superficie de la palma de la mano donde se encuentra la esponjacon el jabón y masajear la parte del cuerpo a tratar. Dicho jabón es hipoalergénico y contiene un máximo del 0.3% de Chlorexidina con alto poder antiséptico. Manopla para secado, de tela no tejida, absorbente, hipoalergénica, suave, no irritante a la piel; forma y ajuste anatómico. Desechable o Manopla para secado completamente absorbente dejando la piel sin ningún residuo de jabón o agua, quedando completamente limpia, suave e hidratada Equipo.</v>
          </cell>
        </row>
        <row r="845">
          <cell r="B845" t="str">
            <v>060.904.0100</v>
          </cell>
          <cell r="C845" t="str">
            <v>Algodones. Torundas. Envase con 500 g.</v>
          </cell>
        </row>
        <row r="846">
          <cell r="B846" t="str">
            <v>060.168.4418</v>
          </cell>
          <cell r="C846" t="str">
            <v>Sondas. Gastrointestinales desechables y con marca radiopaca. Tipo: levin. Calibre: 18 Fr. Pieza.</v>
          </cell>
        </row>
        <row r="847">
          <cell r="B847" t="str">
            <v>060.168.9243</v>
          </cell>
          <cell r="C847" t="str">
            <v>Sondas. Para alimentación. De plástico transparente estéril y desechable con un orificio en el extremo proximal y otro en los primeros 2 cm. Tamaño: Prematuros Longitud: 38.5 cm Calibre: 5 Fr.</v>
          </cell>
        </row>
        <row r="848">
          <cell r="B848" t="str">
            <v>060.830.7088</v>
          </cell>
          <cell r="C848" t="str">
            <v>Sondas. Para   drenaje   torácico   de   elastómero   de   silicón radiopaca. Longitud: Calibre: 45 a 51 cm. 19 Fr. Pieza.</v>
          </cell>
        </row>
        <row r="849">
          <cell r="B849" t="str">
            <v>060.830.7096</v>
          </cell>
          <cell r="C849" t="str">
            <v>Sondas. Para yeyunostomía especial para nutrición a largo plazo. Desechable. Longitud: 120 cm. Calibre: 12 Fr. Pieza.</v>
          </cell>
        </row>
        <row r="850">
          <cell r="B850" t="str">
            <v>060.167.4922</v>
          </cell>
          <cell r="C850" t="str">
            <v>Sondas. Para drenaje urinario. De látex punta redonda. Tipo: nelaton. Longitud: 40 cm. Calibre: 26 Fr. Pieza.</v>
          </cell>
        </row>
        <row r="851">
          <cell r="B851" t="str">
            <v>060.167.4930</v>
          </cell>
          <cell r="C851" t="str">
            <v>Sondas. Para drenaje urinario. De látex punta redonda. Tipo: nelaton. Longitud: 40 cm. Calibre: 28 Fr. Pieza.</v>
          </cell>
        </row>
        <row r="852">
          <cell r="B852" t="str">
            <v>060.167.4948</v>
          </cell>
          <cell r="C852" t="str">
            <v>Sondas. Para drenaje urinario. De látex punta redonda. Tipo: nelaton. Longitud: 40 cm. Calibre: 30 Fr. Pieza.</v>
          </cell>
        </row>
        <row r="853">
          <cell r="B853" t="str">
            <v>060.168.1752</v>
          </cell>
          <cell r="C853" t="str">
            <v>Sondas. Para drenaje urinario. De látex punta redonda. Tipo: Nelaton. Longitud: 40 cm  Calibre: 8 Fr. Pieza.</v>
          </cell>
        </row>
        <row r="854">
          <cell r="B854" t="str">
            <v>060.168.6595</v>
          </cell>
          <cell r="C854" t="str">
            <v>Sondas. Para drenaje urinario. De látex punta redonda. Tipo: nelaton. Longitud: 40 cm. Calibre: 10 Fr. Pieza.</v>
          </cell>
        </row>
        <row r="855">
          <cell r="B855" t="str">
            <v>060.168.8310</v>
          </cell>
          <cell r="C855" t="str">
            <v>Sondas. Para drenaje urinario. De látex punta redonda. Tipo: nelaton. Longitud: 40 cm. Calibre: 22 Fr. Pieza.</v>
          </cell>
        </row>
        <row r="856">
          <cell r="B856" t="str">
            <v>060.456.0300</v>
          </cell>
          <cell r="C856" t="str">
            <v>Guantes. Para cirugía. De látex natural estériles y desechables. Tallas: 6 1/2  Par.</v>
          </cell>
        </row>
        <row r="857">
          <cell r="B857" t="str">
            <v>060.456.0318</v>
          </cell>
          <cell r="C857" t="str">
            <v>Guantes. Para cirugía. De látex natural estériles y desechables. Tallas: 7  Par.</v>
          </cell>
        </row>
        <row r="858">
          <cell r="B858" t="str">
            <v>060.456.0334</v>
          </cell>
          <cell r="C858" t="str">
            <v>Guantes. Para cirugía. De látex natural estériles y desechables. Tallas: 7 1/2 Par.</v>
          </cell>
        </row>
        <row r="859">
          <cell r="B859" t="str">
            <v>060.066.0914</v>
          </cell>
          <cell r="C859" t="str">
            <v>Antisépticos. Líquido antiséptico para lavado pre y postquirúrgico de manos y piel formulado a base de 0.75% mínimo de triclosan 1.1% mínimo de ortofenilfenol con 10% mínimo de jabón anhidro de coco en base seca humectantes y suavizantes. De amplio espectro antimicrobiano. Envase con 4 lts.</v>
          </cell>
        </row>
        <row r="860">
          <cell r="B860" t="str">
            <v>060.859.0519</v>
          </cell>
          <cell r="C860" t="str">
            <v>Tapones. Tapones   luer   lock   para   catéter   de   Hickman   para heparinización. Estéril y desechable. Pieza.</v>
          </cell>
        </row>
        <row r="861">
          <cell r="B861" t="str">
            <v>060.286.0132</v>
          </cell>
          <cell r="C861" t="str">
            <v>Desinfectantes. Cloruro de benzalconio al 12 %. Cada 100 ml contienen: Cloruro de benzalconio 12 g. Nitrito de sodio (antioxidante) 5 g. Envase con 500 ml.</v>
          </cell>
        </row>
        <row r="862">
          <cell r="B862" t="str">
            <v>060.125.0590</v>
          </cell>
          <cell r="C862" t="str">
            <v>Bolsas. Para  ileostomía  o  colostomía.  Equipo  compuesto  de: cuatro   bolsas   de   plástico   grado   médico   suave transparente a prueba de olor drenable en forma de botella de 30 x 15 cm abierta en su parte más angosta con cuello de 6 a 9 cm de ancho y de largo 3.0 a 6.2 cm con  sistema  de  ensamble  hermético  para  la  placa protectora y que permita insertar un cinturón elástico con pinza  de  seguridad  o  mecanismo  de  cierre.  La  cara interna de la bolsa deberá tener protector que evite la irritación de la piel. Cuatro placas protectoras de la piel a base  de  carboximetilcelulosa  sódica  con  adhesivo  y sistema de aro de ensamble hermético de 55 a 70 mm de diámetro con orificio inicial para el estoma y guía que permita abrirlo de 25 mm hasta 60 mm según el diámetro del aro del ensamble correspondiente. Equipo.</v>
          </cell>
        </row>
        <row r="863">
          <cell r="B863" t="str">
            <v>060.168.6439</v>
          </cell>
          <cell r="C863" t="str">
            <v>Sondas. Uretrales para irrigación continua. De látex con globo de 30 ml y válvula. Tipo: foley-owen (de 3 vías). Calibre: 20 Fr. Pieza.</v>
          </cell>
        </row>
        <row r="864">
          <cell r="B864" t="str">
            <v>060.168.6454</v>
          </cell>
          <cell r="C864" t="str">
            <v>Sondas. Uretrales para irrigación continua. De látex con globo de 30 ml y válvula. Tipo: foley-owen (de 3 vías). Calibre: 22 Fr. Pieza.</v>
          </cell>
        </row>
        <row r="865">
          <cell r="B865" t="str">
            <v>060.168.6512</v>
          </cell>
          <cell r="C865" t="str">
            <v>Sondas. Uretrales para irrigación continua. De látex con globo de 30 ml y válvula. Tipo: foley-owen (de 3 vías). Calibre: 24 Fr. Pieza.</v>
          </cell>
        </row>
        <row r="866">
          <cell r="B866" t="str">
            <v>060.168.8302</v>
          </cell>
          <cell r="C866" t="str">
            <v>Sondas. Para drenaje urinario. De látex punta redonda. Tipo: nelaton. Longitud: 40 cm. Calibre: 20 Fr. Pieza.</v>
          </cell>
        </row>
        <row r="867">
          <cell r="B867" t="str">
            <v>060.168.9748</v>
          </cell>
          <cell r="C867" t="str">
            <v>Sondas. Para drenaje urinario. De  látex  con  globo  de  autorretención  de  30  ml  con válvula para jeringa. Estéril y desechable. Tipo: foley de dos vías. Calibre: 14 Fr. Pieza.</v>
          </cell>
        </row>
        <row r="868">
          <cell r="B868" t="str">
            <v>060.168.9771</v>
          </cell>
          <cell r="C868" t="str">
            <v>Sondas. Para drenaje urinario. De  látex  con  globo  de  autorretención  de  30  ml  con válvula para jeringa. Estéril y desechable. Tipo: foley de dos vías. Calibre: 20 Fr. Pieza.</v>
          </cell>
        </row>
        <row r="869">
          <cell r="B869" t="str">
            <v>060.168.9789</v>
          </cell>
          <cell r="C869" t="str">
            <v>Sondas. Para drenaje urinario. De  látex  con  globo  de  autorretención  de  30  ml  con válvula para jeringa. Estéril y desechable. Tipo: foley de dos vías. Calibre: 22 Fr. Pieza.</v>
          </cell>
        </row>
        <row r="870">
          <cell r="B870" t="str">
            <v>060.168.9797</v>
          </cell>
          <cell r="C870" t="str">
            <v>Sondas. Para drenaje urinario. De  látex  con  globo  de  autorretención  de  30  ml  con válvula para jeringa. Estéril y desechable. Tipo: foley de dos vías. Calibre: 24 Fr. Pieza.</v>
          </cell>
        </row>
        <row r="871">
          <cell r="B871" t="str">
            <v>060.314.0054</v>
          </cell>
          <cell r="C871" t="str">
            <v>Equipo. Para drenaje de la cavidad pleural. Con tres cámaras para sello de agua succión y colección de líquidos. Con dos válvulas de seguridad de alta presión positiva y negativa. Estéril y desechable. Capacidad 2100 a 2500 ml. Equipo.</v>
          </cell>
        </row>
        <row r="872">
          <cell r="B872" t="str">
            <v>060.165.0716</v>
          </cell>
          <cell r="C872" t="str">
            <v>Cánulas. Para drenaje torácico recta con marca radiopaca. Calibre: 14 Fr. Pieza.</v>
          </cell>
        </row>
        <row r="873">
          <cell r="B873" t="str">
            <v>060.088.0827</v>
          </cell>
          <cell r="C873" t="str">
            <v>Apósitos. Con barrera antimicrobiana. Estéril y desechable. 10 cm x 10 cm a 20 cm. Envase con 12 piezas.</v>
          </cell>
        </row>
        <row r="874">
          <cell r="B874" t="str">
            <v>060.088.0835</v>
          </cell>
          <cell r="C874" t="str">
            <v>Apósitos. Con barrera antimicrobiana. Estéril y desechable. 40 cm x 20 cm a 40 cm. Envase con 6 piezas.</v>
          </cell>
        </row>
        <row r="875">
          <cell r="B875" t="str">
            <v>060.470.0112</v>
          </cell>
          <cell r="C875" t="str">
            <v>Hemostáticos. Esponja hemostática de gelatina o colágeno de: 50 a 100 x 70 a 125 mm. Envase con una pieza.</v>
          </cell>
        </row>
        <row r="876">
          <cell r="B876" t="str">
            <v>060.841.2441</v>
          </cell>
          <cell r="C876" t="str">
            <v>Suturas. Monofilamento nylon con aguja de 1/2 círculo punta espatulada doble armado (6 mm) calibre 10-0 longitud de la hebra 30-45 cm. Envase con 12 Piezas.</v>
          </cell>
        </row>
        <row r="877">
          <cell r="B877" t="str">
            <v>060.066.0922</v>
          </cell>
          <cell r="C877" t="str">
            <v>Antisépticos. Solución que contiene yodóforo o yodopovacrilex (0.7% de yodo libre) alcohol isopropílico al 74% y un polímero que forma sobre la piel una película. Contiene: Dos hisopos un aplicador plástico y una ampolleta o tubo con 26 ml de solución estéril. Estuche.</v>
          </cell>
        </row>
        <row r="878">
          <cell r="B878" t="str">
            <v>060.436.0057</v>
          </cell>
          <cell r="C878" t="str">
            <v>Gasas. Seca cortada de algodón 100%. Tejida. Doblada en 12 capas. No estéril. Tipo de tejido VII. De 20 x 12 Título de hilo de 28 a 32 m/g tanto en urdimbre como en trama. Peso mínimo por m2 19g/ m2 Largo:  7.5 cm. Ancho:  5 cm. Área: 432 cm2. Envase con 200.</v>
          </cell>
        </row>
        <row r="879">
          <cell r="B879" t="str">
            <v>060.436.0107</v>
          </cell>
          <cell r="C879" t="str">
            <v>Gasas. Seca cortada de algodón 100%. Tejida. Doblada en 12 capas. No estéril. Tipo de tejido VII. De 20 x 12 Título de hilo de 28 a 32 m/g tanto en urdimbre como en trama. Peso mínimo por m2 19g/ m2 Largo:  10 cm. Ancho: 10 cm. Área: 1152 cm2. Envase con 200.</v>
          </cell>
        </row>
        <row r="880">
          <cell r="B880" t="str">
            <v>060.436.0206</v>
          </cell>
          <cell r="C880" t="str">
            <v>Gasas. Simple seca. De algodón tipo hospital. Rollo tejido plano (doblada). Largo:  91 m. Ancho: 91 cm. Rollo.</v>
          </cell>
        </row>
        <row r="881">
          <cell r="B881" t="str">
            <v>060.436.0552</v>
          </cell>
          <cell r="C881" t="str">
            <v>Gasas. Seca cortada de algodón con marca radiopaca. Largo: 10 cm. Ancho: 10 cm. Envase con 200 Piezas.</v>
          </cell>
        </row>
        <row r="882">
          <cell r="B882" t="str">
            <v>060.953.0555</v>
          </cell>
          <cell r="C882" t="str">
            <v>Vendas. Enyesadas de gasa de algodón recubiertas de una capa uniforme de yeso grado médico. Longitud: Ancho: 2.75 m. 10 cm. Envase con 12 piezas.</v>
          </cell>
        </row>
        <row r="883">
          <cell r="B883" t="str">
            <v>060.167.8089</v>
          </cell>
          <cell r="C883" t="str">
            <v>Sondas. Para alimentación. De plástico transparente estéril y desechable con un orificio en el extremo proximal y otro en los primeros 2 cm. Tamaño: Infantil Longitud: 38.5 cm Calibre: 8 Fr.</v>
          </cell>
        </row>
        <row r="884">
          <cell r="B884" t="str">
            <v>060.203.0207</v>
          </cell>
          <cell r="C884" t="str">
            <v>Cintas. Para esterilización en vapor a presión. Tamaño: 18 mm x 50 M. Rollo.</v>
          </cell>
        </row>
        <row r="885">
          <cell r="B885" t="str">
            <v>060.841.0825</v>
          </cell>
          <cell r="C885" t="str">
            <v>Suturas. Sintéticas absorbibles polímero de ácido glicólico trenzado con aguja. Longitud de la hebra: 67-75 cm Calibre de la sutura: 5-0 Características de la aguja: 1/2 círculo ahusada (15-20 mm).Envase con 12 piezas.</v>
          </cell>
        </row>
        <row r="886">
          <cell r="B886" t="str">
            <v>060.164.0014</v>
          </cell>
          <cell r="C886" t="str">
            <v>Sondas. Para drenaje urinario de permanencia prolongada. De elastómero de silicón con globo de autorretención de 5 ml con válvula para jeringa. Estéril y desechable. Tipo: foley de dos vías. Calibre: 8 Fr. Pieza.</v>
          </cell>
        </row>
        <row r="887">
          <cell r="B887" t="str">
            <v>060.168.1356</v>
          </cell>
          <cell r="C887"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5.0 mm  Calibre: 20 Fr. Pieza.</v>
          </cell>
        </row>
        <row r="888">
          <cell r="B888" t="str">
            <v>060.621.0482</v>
          </cell>
          <cell r="C888" t="str">
            <v>Mascarillas. Desechable para administración de oxígeno con tubo de conexión de 180 cm y adaptador. Pieza.</v>
          </cell>
        </row>
        <row r="889">
          <cell r="B889" t="str">
            <v>060.841.0445</v>
          </cell>
          <cell r="C889" t="str">
            <v>Suturas. Sintéticas no absorbibles monofilamento de nylon con aguja. Longitud de la hebra: 45 cm Calibre de la sutura: 5-0 Características de la aguja: 3/8 de círculo reverso cortante (12-13 mm) Envase con 12 piezas.</v>
          </cell>
        </row>
        <row r="890">
          <cell r="B890" t="str">
            <v>060.841.0866</v>
          </cell>
          <cell r="C890" t="str">
            <v>Suturas. Sintéticas absorbibles polímero de ácido glicólico trenzado con aguja. Longitud de la hebra: 67-70 cm Calibre de la sutura: 2-0 Características de la aguja: 1/2 círculo ahusada (25-26 mm) Envase con 12 piezas.</v>
          </cell>
        </row>
        <row r="891">
          <cell r="B891" t="str">
            <v>060.841.2623</v>
          </cell>
          <cell r="C891" t="str">
            <v>Suturas. Catgut crómico con aguja. Longitud de la hebra: 68 a 75 cm. Calibre de la sutura: 0 Características de la aguja: 1/2 círculo ahusada (35-37 mm). Envase con 12 piezas.</v>
          </cell>
        </row>
        <row r="892">
          <cell r="B892" t="str">
            <v>060.841.4462</v>
          </cell>
          <cell r="C892" t="str">
            <v>Suturas. Catgut crómico con aguja. Longitud de la hebra: 68 a 75 cm Calibre de la sutura: 3-0 Características de la aguja: 1/2 círculo ahusada (25-27 mm).  Envase con 12 piezas.</v>
          </cell>
        </row>
        <row r="893">
          <cell r="B893" t="str">
            <v>060.125.0582</v>
          </cell>
          <cell r="C893" t="str">
            <v>Bolsas. Para ileostomía o colostomía. Tamaño adulto. Autoadherible   de   plástico   grado   médico   suave transparente a prueba de olor drenable en forma de botella de 30 x 15 cm abierta en su parte más angosta con cuello de 6 a 9 cm de ancho y 3.0 a 6.2 cm de largo con  pinza  de  seguridad  o  mecanismo  de  cierre  con protector de piel integrado a base de carboximetilcelulosa sódica con adhesivo con guía recortable que permita abrir orificio para el estoma a diferentes medidas que van de 25 a 60 mm la cara interna deberá tener un protector que evite la irritación de la piel. Pieza.</v>
          </cell>
        </row>
        <row r="894">
          <cell r="B894" t="str">
            <v>060.168.4277</v>
          </cell>
          <cell r="C894" t="str">
            <v>Sondas. Gastrointestinales desechables y con marca radiopaca. Tipo: levin. Calibre: 12 Fr. Pieza.</v>
          </cell>
        </row>
        <row r="895">
          <cell r="B895" t="str">
            <v>060.168.9896</v>
          </cell>
          <cell r="C895" t="str">
            <v>Sondas. Gastrointestinales desechables y con marca radiopaca. Tipo: levin. Calibre: 14 Fr. Pieza.</v>
          </cell>
        </row>
        <row r="896">
          <cell r="B896" t="str">
            <v>060.456.0359</v>
          </cell>
          <cell r="C896" t="str">
            <v>Guantes. Para cirugía. De látex natural estériles y desechables. Tallas: 8 Par.</v>
          </cell>
        </row>
        <row r="897">
          <cell r="B897" t="str">
            <v>060.345.1865</v>
          </cell>
          <cell r="C897" t="str">
            <v>Equipos. Para drenaje por aspiración para uso postquirúrgico. Consta de: fuelle succionador sonda conectora cinta de fijación sonda de succión multiperforada con diámetro externo de 3 mm con válvula de reflujo  y válvula  de activación. Equipo.</v>
          </cell>
        </row>
        <row r="898">
          <cell r="B898" t="str">
            <v>060.345.1873</v>
          </cell>
          <cell r="C898" t="str">
            <v>Equipo. Para drenaje por aspiración para uso postquirúrgico. Consta de: fuelle succionador sonda conectora cinta de fijación sonda de succión multiperforada con diámetro externo de 6 mm con válvula de reflujo  y válvula  de activación. Equipo.</v>
          </cell>
        </row>
        <row r="899">
          <cell r="B899" t="str">
            <v>060.203.0298</v>
          </cell>
          <cell r="C899" t="str">
            <v>Cintas. Testigo para esterilización con gas de óxido de etileno. Tamaño: 18 mm x 50 m. Rollo.</v>
          </cell>
        </row>
        <row r="900">
          <cell r="B900" t="str">
            <v>060.166.0228</v>
          </cell>
          <cell r="C900" t="str">
            <v>Tubos. Endotraqueales sin globo. De   cloruro   de   polivinilo   transparente graduados con marca radiopaca estériles y desechables. Diámetro Interno: 3.0 mm Calibre: 12 Fr. Pieza</v>
          </cell>
        </row>
        <row r="901">
          <cell r="B901" t="str">
            <v>060.166.0236</v>
          </cell>
          <cell r="C901" t="str">
            <v>Tubos. Endotraqueales sin globo. De   cloruro   de   polivinilo   transparente graduados con marca radiopaca estériles y desechables. Diámetro Interno: 3.5 mm Calibre: 14 Fr. Pieza</v>
          </cell>
        </row>
        <row r="902">
          <cell r="B902" t="str">
            <v>060.166.0251</v>
          </cell>
          <cell r="C902" t="str">
            <v>Tubos. Endotraqueales sin globo. De   cloruro   de   polivinilo   transparente graduados con marca radiopaca estériles y desechables. Diámetro Interno: 4.5 mm Calibre: 18 Fr. Pieza</v>
          </cell>
        </row>
        <row r="903">
          <cell r="B903" t="str">
            <v>060.168.2446</v>
          </cell>
          <cell r="C903"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6.0 mm  Calibre: 24 Fr. Pieza.</v>
          </cell>
        </row>
        <row r="904">
          <cell r="B904" t="str">
            <v>060.168.2560</v>
          </cell>
          <cell r="C904"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9.0 mm  Calibre: 36 Fr. Pieza.</v>
          </cell>
        </row>
        <row r="905">
          <cell r="B905" t="str">
            <v>060.168.2495</v>
          </cell>
          <cell r="C905"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6.5 mm  Calibre: 26 Fr. Pieza.</v>
          </cell>
        </row>
        <row r="906">
          <cell r="B906" t="str">
            <v>060.125.0236</v>
          </cell>
          <cell r="C906" t="str">
            <v>Bolsas. Para enema. Capacidad 1500 ml con tubo transportador de 5.0 a 6.0 mm de diámetro interno 128 cm de longitud y dispositivo obturador de plástico para control de flujo. El extremo proximal debe tener la punta roma sin filos un orificio lateral cercano a la punta lubricante y protector plástico. Desechable. Pieza.</v>
          </cell>
        </row>
        <row r="907">
          <cell r="B907" t="str">
            <v>060.082.0104</v>
          </cell>
          <cell r="C907" t="str">
            <v>Aplicadores. Con algodón. De madera. Envase con 150 a 750 piezas.</v>
          </cell>
        </row>
        <row r="908">
          <cell r="B908" t="str">
            <v>060.066.1102</v>
          </cell>
          <cell r="C908" t="str">
            <v>Antisépticos. Solución con gluconato de clorhexidina al 2% p/v en alcohol isopropílico al 70% contenida en un aplicador con tinta naranja o rosa o incoloro. Contiene: 3 ml Estéril y desechable Envase</v>
          </cell>
        </row>
        <row r="909">
          <cell r="B909" t="str">
            <v>060.034.0103</v>
          </cell>
          <cell r="C909" t="str">
            <v>Antisépticos. Agua oxigenada en concentración del 2.5 a 3.5%. Envase con 480 ml.</v>
          </cell>
        </row>
        <row r="910">
          <cell r="B910" t="str">
            <v>060.066.0658</v>
          </cell>
          <cell r="C910" t="str">
            <v>Antisépticos. Iodopovidona espuma. Cada 100 ml contienen: Iodopovidona 8 g. Equivalente a 0.8 g de yodo. Envase con 3.5 lts.</v>
          </cell>
        </row>
        <row r="911">
          <cell r="B911" t="str">
            <v>060.066.0666</v>
          </cell>
          <cell r="C911" t="str">
            <v>Antisépticos. Iodopovidona solución. Cada 100 ml contienen: Iodopovidona 11 g. Equivalente a 1.1 g de yodo. Envase con 3.5 lts.</v>
          </cell>
        </row>
        <row r="912">
          <cell r="B912" t="str">
            <v>060.066.0765</v>
          </cell>
          <cell r="C912" t="str">
            <v>Desinfectantes. Glutaraldehído al 2%. Con  activador  en  polvo  (color  verde  al activarse) con efectividad de 14 días. Envase de plástico con 4 lts.</v>
          </cell>
        </row>
        <row r="913">
          <cell r="B913" t="str">
            <v>060.233.0037</v>
          </cell>
          <cell r="C913" t="str">
            <v>Conectores. De dos vías en (Y) De plástico desechable. Pieza.</v>
          </cell>
        </row>
        <row r="914">
          <cell r="B914" t="str">
            <v>060.953.0266</v>
          </cell>
          <cell r="C914" t="str">
            <v>Vendas. De goma (Smarch). De hule natural grado médico. Longitud: 2.7 M Ancho: 6 cm. Pieza.</v>
          </cell>
        </row>
        <row r="915">
          <cell r="B915" t="str">
            <v>060.953.0282</v>
          </cell>
          <cell r="C915" t="str">
            <v>Vendas. De goma (Smarch). De hule natural grado médico. Longitud: 2.7 M Ancho: 8 cm. Pieza.</v>
          </cell>
        </row>
        <row r="916">
          <cell r="B916" t="str">
            <v>060.894.0052</v>
          </cell>
          <cell r="C916" t="str">
            <v>Toallas. Para gineco-obstetricia. Rectangulares constituidas por cuatro capas de material absorbente. Desechables. Envase con 100 piezas.</v>
          </cell>
        </row>
        <row r="917">
          <cell r="B917" t="str">
            <v>060.125.0038</v>
          </cell>
          <cell r="C917" t="str">
            <v>Bolsas. Para alimentación parenteral pediátrica de 500 ml de etilvinil  acetato con bureta de 150 ml graduada para llenado de la bolsa en volúmenes precisos con cápsula de inyección para medicamentos con conexión luer lock para  el  sistema  de  llenado  con  pinza  para  sellado hermético con escala de medición cada 50 ml sistema para llenado de tres vías con catéter luer lock a la bolsa y bayonetas a sus extremos distales y con un filtro para entrada de aire en la bureta y pinzas para interrupción de flujo y asa para colgar. Estéril. Pieza.</v>
          </cell>
        </row>
        <row r="918">
          <cell r="B918" t="str">
            <v>060.345.0305</v>
          </cell>
          <cell r="C918" t="str">
            <v>Equipos. Para medición de presión venosa central. Consta de: Una llave de 3 vías. Una escala para medir en milímetros. Tubo de conexión al paciente. Tubo de conexión al frasco de solución. Tubo  para  medir  la  presión  con  indicador  flotante. Equipo.</v>
          </cell>
        </row>
        <row r="919">
          <cell r="B919" t="str">
            <v>060.532.0019</v>
          </cell>
          <cell r="C919" t="str">
            <v>Equipos. Para irrigación transuretral en "Y" para adaptarse a la bolsa de plástico con entrada especial. Complemento de la clave 060.833.0015. Equipo.</v>
          </cell>
        </row>
        <row r="920">
          <cell r="B920" t="str">
            <v>060.231.0575</v>
          </cell>
          <cell r="C920" t="str">
            <v>Ropa quirúrgica. Paquete básico.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instrumentista puños ajustables tamaño mediano. Cuatro campos sencillos de 90 ±10 cm x 90 ±10 cm. Una sábana superior de 150 ±10 cm x 190 ±10 cm. Una sábana inferior de 170 ±10 cm x 190 ±10 cm. Una cubierta para mesa de riñón de 240 ±10 cm x 150 ±10 cm.- Una funda de mesa mayo con refuerzo de 50 ±10 cm x 140 ±10 cm. Cuatro toallas absorbentes de 40 ±5 cm x 40 ±5 cm. Bulto o paquete.</v>
          </cell>
        </row>
        <row r="921">
          <cell r="B921" t="str">
            <v>060.066.0054</v>
          </cell>
          <cell r="C921" t="str">
            <v>Jabones. Neutro adicionado con glicerina. Pastilla de 100 g. Pieza.</v>
          </cell>
        </row>
        <row r="922">
          <cell r="B922" t="str">
            <v>060.697.0267</v>
          </cell>
          <cell r="C922" t="str">
            <v>Pasta o gel. Conductiva. Para electrocardiograma. Envase con 120 ml.</v>
          </cell>
        </row>
        <row r="923">
          <cell r="B923" t="str">
            <v>060.819.0021</v>
          </cell>
          <cell r="C923" t="str">
            <v>Solventes. Acetona. Para usos diversos. Envase con 1000 ml.</v>
          </cell>
        </row>
        <row r="924">
          <cell r="B924" t="str">
            <v>060.066.0906</v>
          </cell>
          <cell r="C924" t="str">
            <v>Antisépticos. Gel   antiséptico   para   manos   que   no requiere enjuague. Formulado a base de alcohol etílico de  60-80% w/w; adicionado con humectantes y emolientes; hipoalergénico. Envase con 500 ml.</v>
          </cell>
        </row>
        <row r="925">
          <cell r="B925" t="str">
            <v>060.953.2858</v>
          </cell>
          <cell r="C925" t="str">
            <v>Vendas. Elásticas de tejido plano ; de algodón con fibras sintéticas.  Longitud: 5 M  Ancho: 5 cm. Envase con 12 piezas.</v>
          </cell>
        </row>
        <row r="926">
          <cell r="B926" t="str">
            <v>060.953.2866</v>
          </cell>
          <cell r="C926" t="str">
            <v>Vendas. Elásticas de tejido plano ; de algodón con fibras sintéticas.  Longitud: 5 M  Ancho: 10 cm. Envase con 12 piezas.</v>
          </cell>
        </row>
        <row r="927">
          <cell r="B927" t="str">
            <v>060.953.2874</v>
          </cell>
          <cell r="C927" t="str">
            <v>Vendas. Elásticas de tejido plano ; de algodón con fibras sintéticas.  Longitud: 5 M  Ancho: 15 cm. Envase con 12 piezas.</v>
          </cell>
        </row>
        <row r="928">
          <cell r="B928" t="str">
            <v>060.456.0623</v>
          </cell>
          <cell r="C928" t="str">
            <v>Guantes. de nitrilo o polibutadine-acrylonitrilo libre de látex ambidiestro desechable estéril. Tamaño: Chico Par.</v>
          </cell>
        </row>
        <row r="929">
          <cell r="B929" t="str">
            <v>060.456.0631</v>
          </cell>
          <cell r="C929" t="str">
            <v>Guantes. de nitrilo o polibutadine-acrylonitrilo libre de látex ambidiestro desechable estéril. Tamaño: Mediano Par.</v>
          </cell>
        </row>
        <row r="930">
          <cell r="B930" t="str">
            <v>060.456.0649</v>
          </cell>
          <cell r="C930" t="str">
            <v>Guantes. de nitrilo o polibutadine-acrylonitrilo libre de látex ambidiestro desechable estéril. Tamaño: Grande Par.</v>
          </cell>
        </row>
        <row r="931">
          <cell r="B931" t="str">
            <v>060.167.3429</v>
          </cell>
          <cell r="C931" t="str">
            <v>Catéteres. Para embolectomía. Estériles y desechables. Modelo: fogarty. Longitud:  80 cm. Calibre: 6 Fr. Pieza.</v>
          </cell>
        </row>
        <row r="932">
          <cell r="B932" t="str">
            <v>060.066.0880</v>
          </cell>
          <cell r="C932" t="str">
            <v>Desinfectantes. Solución concentrada esterilizante en frío del  8  al  12.5%  de  glutaraldehido  para preparar una dilución de uso final del 2 al 3.5%. Para utilizarse en instrumental termosensible limpio y sin material orgánico. Frasco con un litro y dosificador integrado. Envase con 6 frascos. Para aquellos productos que indican reuso se debe comprobar su actividad química o ausencia  de contaminación mediante cultivos. La dilución y el empleo del producto concentrado será de acuerdo a las instrucciones del fabricante.</v>
          </cell>
        </row>
        <row r="933">
          <cell r="B933" t="str">
            <v>060.833.0353</v>
          </cell>
          <cell r="C933" t="str">
            <v>Solución de lavado y preservación de órganos. Solución de lavado y preservación multiórganos. Contiene amortiguadores depuradores; inerte a radicales libres; pH 7.0 a 7.4 Conservar de acuerdo a las instrucciones del fabricante a temperatura ambiente o en refrigeración (2 a 8°C). Envase con un litro de solución. Las unidades médicas seleccionarán el tipo de solución de acuerdo al órgano a trasplantar.</v>
          </cell>
        </row>
        <row r="934">
          <cell r="B934" t="str">
            <v>060.345.0503</v>
          </cell>
          <cell r="C934" t="str">
            <v>Equipos. Para aplicación de volúmenes medidos. De plástico grado médico, estéril, desechable, consta de: Bayoneta, filtro de aire, cámara bureta flexible con una capacidad de 100 ml y escala graduada en mililitros, cámara de goteo flexible, microgotero, tubo transportador, mecanismo regulador de flujo, dispositivo para la administración de medicamentos, obturador del tubo transportador, adaptador de aguja, protector de la bayoneta y protector del adaptador. Equipo.</v>
          </cell>
        </row>
        <row r="935">
          <cell r="B935" t="str">
            <v>060.125.1879</v>
          </cell>
          <cell r="C935" t="str">
            <v>Bolsas para recolección de orina. Sistema para recolección de orina; estéril rectangular o triangular de cloruro de polivinilo con escala graduada graduaciones cada 200 ml el sistema de drenaje debe ser un circuito cerrado con las siguientes características: con sitio para toma de muestras dispositivo antirreflujo y pinza en el tubo de vaciado Capacidad: 2000 ml. Pieza.</v>
          </cell>
        </row>
        <row r="936">
          <cell r="B936" t="str">
            <v>060.439.0039</v>
          </cell>
          <cell r="C936" t="str">
            <v>Gorros. Gorro de tela no tejida de polipropileno desechable. Impermeable a la penetración de líquidos y fluidos; antiestática y resistente a la tensión. Cintas de ajuste en el extremo distal. Tamaño estándar. Desechable Pieza.</v>
          </cell>
        </row>
        <row r="937">
          <cell r="B937" t="str">
            <v>060.345.1865</v>
          </cell>
          <cell r="C937" t="str">
            <v>Equipos. Para drenaje por aspiración para uso postquirúrgico. Consta de: fuelle succionador sonda conectora cinta de fijación sonda de succión multiperforada con diámetro externo de 3 mm con válvula de reflujo  y válvula  de activación. Equipo.</v>
          </cell>
        </row>
        <row r="938">
          <cell r="B938" t="str">
            <v>060.345.1873</v>
          </cell>
          <cell r="C938" t="str">
            <v>Equipo. Para drenaje por aspiración para uso postquirúrgico. Consta de: fuelle succionador sonda conectora cinta de fijación sonda de succión multiperforada con diámetro externo de 6 mm con válvula de reflujo  y válvula  de activación. Equipo.</v>
          </cell>
        </row>
        <row r="939">
          <cell r="B939" t="str">
            <v>060.456.0359</v>
          </cell>
          <cell r="C939" t="str">
            <v>Guantes. Para cirugía. De látex natural estériles y desechables. Tallas: 8 Par.</v>
          </cell>
        </row>
        <row r="940">
          <cell r="B940" t="str">
            <v>060.088.0678</v>
          </cell>
          <cell r="C940" t="str">
            <v>Apósitos. Hidrocoloides para el tratamiento de heridas. Estéril. Tamaño: De 15 a 21 cm x 15 a 21 cm. Pieza.</v>
          </cell>
        </row>
        <row r="941">
          <cell r="B941" t="str">
            <v>060.166.0269</v>
          </cell>
          <cell r="C941" t="str">
            <v>Tubos. Endotraqueales sin globo. De   cloruro   de   polivinilo   transparente graduados con marca radiopaca estériles y desechables. Diámetro Interno: 5.0 mm Calibre: 20 Fr. Pieza</v>
          </cell>
        </row>
        <row r="942">
          <cell r="B942" t="str">
            <v>060.166.0277</v>
          </cell>
          <cell r="C942" t="str">
            <v>Tubos. Endotraqueales sin globo. De   cloruro   de   polivinilo   transparente graduados con marca radiopaca estériles y desechables. Diámetro Interno: 5.5 mm Calibre:  22 Fr. Pieza</v>
          </cell>
        </row>
        <row r="943">
          <cell r="B943" t="str">
            <v>060.621.0524</v>
          </cell>
          <cell r="C943" t="str">
            <v>Cubrebocas. De dos capas de tela no tejida resistente a fluidos antiestático hipoalergénico con bandas o ajuste elástico a la cabeza. Desechable. Pieza.</v>
          </cell>
        </row>
        <row r="944">
          <cell r="B944" t="str">
            <v>060.231.0591</v>
          </cell>
          <cell r="C944" t="str">
            <v>Ropa quirúrgica. Paquete para cirugía general universal.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instrumentista puños ajustables tamaño mediano. Cuatro campos sencillos de 90 ±10 cm x 90 ±10 cm. Una sábana superior de 150 ±10 cm x 190 ±10 cm. Una sábana inferior de 170 ±10 cm x 190 ±10 cm. Una sábana lateral de 130 ±10 cm x 180 ±10 cm. Una sábana hendida de 180 ±10 cm x 240 ±10 cm. Una cubierta para mesa de riñón de 240 ±10 cm x 150 ±10 cm. Una funda de mesa mayo con refuerzo de 50 ±10 cm x 140 ±10 cm. Cuatro toallas absorbentes de 40 ±5 cm x 40 ±5 cm. Bulto o paquete.</v>
          </cell>
        </row>
        <row r="945">
          <cell r="B945" t="str">
            <v>060.231.0641</v>
          </cell>
          <cell r="C945" t="str">
            <v>Bata quirúrgica con puños ajustables y refuerzo en mangas y pecho. Tela no tejida de polipropileno impermeable a la penetración de líquidos y fluidos ; antiestática y resistente a la tensión. Estéril y desechable. Tamaño: Grande Pieza.</v>
          </cell>
        </row>
        <row r="946">
          <cell r="B946" t="str">
            <v>060.461.0147</v>
          </cell>
          <cell r="C946" t="str">
            <v>Guatas. De tela no tejida de algodón 100% o mezclas de fibras de algodón y fibras artificiales y/o sintéticas. Longitud: 5 M  Ancho: 5 cm. Envase con 24 piezas.</v>
          </cell>
        </row>
        <row r="947">
          <cell r="B947" t="str">
            <v>060.066.1003</v>
          </cell>
          <cell r="C947" t="str">
            <v>Desinfectantes. Solución desinfectante de superoxidación con pH neutro no corrosiva. Solución al 100%. Envase con 250 ml a 5 L.</v>
          </cell>
        </row>
        <row r="948">
          <cell r="B948" t="str">
            <v>060.066.1011</v>
          </cell>
          <cell r="C948" t="str">
            <v>Antisépticos. Solución antiséptica con gluconato de clorhexidina de 0.5 al 1% alcohol etílico o isopropílico entre 60-80% y agentes emolientes. Como complemento para el lavado quirúrgico y médico; no requiere de enjuague cepillado ni secado. Con dispensador reusable que evita el contacto con la piel una vez recibido el antiséptico y proporcionado por el fabricante cuando se deteriore. Envase con 500 ml.</v>
          </cell>
        </row>
        <row r="949">
          <cell r="B949" t="str">
            <v>060.066.1094</v>
          </cell>
          <cell r="C949" t="str">
            <v>Antisépticos. Solución con gluconato de clorhexidina al 2% p/v en alcohol isopropílico al 70% contenida en un aplicador con tinta naranja o rosa o incoloro. Contiene: 1.5 ml Estéril y desechable Envase</v>
          </cell>
        </row>
        <row r="950">
          <cell r="B950" t="str">
            <v>060.130.0015</v>
          </cell>
          <cell r="C950" t="str">
            <v>Botas. Bota quirúrgica de tela no tejida 100% de polipropileno tipo SMS de 35 g/m2 mínimo impermeable a la penetración de líquidos y fluidos antiestática con dos cintas de sujeción. Desechable. Par.</v>
          </cell>
        </row>
        <row r="951">
          <cell r="B951" t="str">
            <v>060.439.0054</v>
          </cell>
          <cell r="C951" t="str">
            <v>Gorros. Gorro redondo con elástico ajustable al contorno de la cara de tela no tejida de polipropileno desechable. Impermeable a la penetración de líquidos y fluidos; antiestática y resistente a la tensión. Tamaño: Chico. Desechable. Pieza.</v>
          </cell>
        </row>
        <row r="952">
          <cell r="B952" t="str">
            <v>060.125.2877</v>
          </cell>
          <cell r="C952" t="str">
            <v>Bolsas. Bolsa de papel grado médico. Para esterilizar con gas o vapor. Con o sin tratamiento antibacteriano. Con reactivo químico impreso y sistema de apertura. Medidas: 18.0 x 33.0 x 6.0 cm.  Envase con 1000 piezas.</v>
          </cell>
        </row>
        <row r="953">
          <cell r="B953" t="str">
            <v>060.189.0049</v>
          </cell>
          <cell r="C953" t="str">
            <v>Cepillos. Para estudio citológico (toma de muestra) del canal endocervical a base de colector celular con cerdas suaves fijadas a un mango aristado. Estéril y desechable. Pieza.</v>
          </cell>
        </row>
        <row r="954">
          <cell r="B954" t="str">
            <v>060.483.0117</v>
          </cell>
          <cell r="C954" t="str">
            <v>Hoja Para Bisturí.  De acero inoxidable. Empaque individual. Estériles y desechables. Pieza. 12 Envase con 100 piezas.</v>
          </cell>
        </row>
        <row r="955">
          <cell r="B955" t="str">
            <v>060.168.2453</v>
          </cell>
          <cell r="C955" t="str">
            <v>Catéteres. Para cateterismo venoso central radiopaco estéril y desechable de poliuretano que permita retirar la aguja y el mandril una vez instalado longitud 30.5 cm calibre l6 G con aguja de 5.2 a 6.5 cm de largo de pared delgada calibre l4 G con mandril y adaptador para venoclisis luer lock. Pieza.</v>
          </cell>
        </row>
        <row r="956">
          <cell r="B956" t="str">
            <v>060.681.0067</v>
          </cell>
          <cell r="C956" t="str">
            <v>Pañales. Predoblados desechables. Para adultos. Pieza.</v>
          </cell>
        </row>
        <row r="957">
          <cell r="B957" t="str">
            <v>060.167.7032</v>
          </cell>
          <cell r="C957" t="str">
            <v>Catéteres. Para diálisis peritoneal crónica. De instalación subcutánea blando de silicón con dos cojinetes de poliéster o dacrón con conector con tapón seguro con banda radiopaca. Estéril y desechable. Tipo: Tenckhoff. Tamaño: Pediátrico Pieza. El tamaño del catéter será seleccionado por las instituciones.</v>
          </cell>
        </row>
        <row r="958">
          <cell r="B958" t="str">
            <v>060.125.3545</v>
          </cell>
          <cell r="C958" t="str">
            <v>Bolsas. Para  alimentación parenteral para  adulto de 3 litros estéril  atóxica  de  etilvinil  acetato  con  cápsula  de inyección  para  medicamentos  con  conexión  luer  lock para  el  sistema  de  llenado  con  pinza  para  sellado hermético con escala de medición cada 100 ml sistema para llenado de 3 vías con catéter luer lock a la bolsa y bayonetas a sus extremos distales y con un filtro para entrada de aire en cada una de las bayonetas y pinzas para interrupción de flujo y asa para colgar. Pieza.</v>
          </cell>
        </row>
        <row r="959">
          <cell r="B959" t="str">
            <v>060.345.1329</v>
          </cell>
          <cell r="C959" t="str">
            <v>Equipos. Para alimentación enteral de cloruro de polivinilo (PVC) de 1500 ml consta de: Bolsa con asa u orificio para colgarse y una abertura con un dispositivo que permita llenarla y obturarla graduaciones cada 100 ml cámara y tubo de conexión integrados con dispositivo controlador de flujo y obturador conector y protector del conector. Desechable. Equipo.</v>
          </cell>
        </row>
        <row r="960">
          <cell r="B960" t="str">
            <v>060.167.0466</v>
          </cell>
          <cell r="C960" t="str">
            <v>Cánulas Orofaríngeas. De plástico transparente o translucido. Tipo: guedel/berman. Tamaño: 2 Longitud: 70 mm. Pieza</v>
          </cell>
        </row>
        <row r="961">
          <cell r="B961" t="str">
            <v>060.167.3312</v>
          </cell>
          <cell r="C961" t="str">
            <v>Cánulas Orofaríngeas. De plástico transparente o translucido. Tipo: guedel/berman. Tamaño: 1 Longitud: 60 mm. Pieza.</v>
          </cell>
        </row>
        <row r="962">
          <cell r="B962" t="str">
            <v>060.167.3320</v>
          </cell>
          <cell r="C962" t="str">
            <v>Cánulas Orofaríngeas. De plástico transparente o translucido. Tipo: guedel/berman. Tamaño: 3 Longitud: 80 mm. Pieza</v>
          </cell>
        </row>
        <row r="963">
          <cell r="B963" t="str">
            <v>060.166.4212</v>
          </cell>
          <cell r="C963"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16 G Longitud: 28-34 mm Pieza.</v>
          </cell>
        </row>
        <row r="964">
          <cell r="B964" t="str">
            <v>060.203.0579</v>
          </cell>
          <cell r="C964" t="str">
            <v>Cintas. Cinta transparente plástica microperforada de polietileno; con adhesivo hipoalergénica. Longitud de 9-9.5 mts. Ancho: 7.50 cm. Pieza</v>
          </cell>
        </row>
        <row r="965">
          <cell r="B965" t="str">
            <v>060.833.0254</v>
          </cell>
          <cell r="C965" t="str">
            <v>Soluciones. Salina balanceada normal para irrigación oftálmica. Envase con 500 ml.</v>
          </cell>
        </row>
        <row r="966">
          <cell r="B966" t="str">
            <v>060.166.1564</v>
          </cell>
          <cell r="C966" t="str">
            <v>Catéteres. Ureteral doble "J" de poliuretano o copolímero olefínico en bloque radiopaco Longitud: 24 cm. Calibre: 7 Fr. (Repuesto  de  la  clave  060.345.0982  del  catálogo  de material de curación). Pieza.</v>
          </cell>
        </row>
        <row r="967">
          <cell r="B967" t="str">
            <v>060.155.0320</v>
          </cell>
          <cell r="C967" t="str">
            <v>Campos quirúrgicos. Campos quirúrgicos de incisión impregnados con iodopovidona en una de sus caras. Compuesto de una película impermeable; transparente con adhesivo grado médico autoadheribles hipoalergénico. Con una superficie de impregnación de: 34 x 35 cm. Estériles y desechables Empaque individual. Envase con 10 piezas. Las  medidas  las  seleccionará  la  Unidad  Médica  de acuerdo a sus necesidades.</v>
          </cell>
        </row>
        <row r="968">
          <cell r="B968" t="str">
            <v>060.155.0338</v>
          </cell>
          <cell r="C968" t="str">
            <v>Campos quirúrgicos. Campos quirúrgicos de incisión impregnados con iodopovidona en una de sus caras. Compuesto de una película impermeable; transparente con adhesivo grado médico autoadheribles hipoalergénico. Con una superficie de impregnación de: 56 x 45 cm. Estériles y desechables Empaque individual. Envase con 10 piezas. Las  medidas  las  seleccionará  la  Unidad  Médica  de acuerdo a sus necesidades.</v>
          </cell>
        </row>
        <row r="969">
          <cell r="B969" t="str">
            <v>060.167.0482</v>
          </cell>
          <cell r="C969" t="str">
            <v>Cánulas Orofaríngeas. De plástico transparente o translucido. Tipo: guedel/berman. Tamaño: 4 Longitud: 90 mm. Pieza</v>
          </cell>
        </row>
        <row r="970">
          <cell r="B970" t="str">
            <v>060.167.0680</v>
          </cell>
          <cell r="C970" t="str">
            <v>Cánulas Orofaríngeas. De plástico transparente o translucido. Tipo: guedel/berman. Tamaño: 6 Longitud: 110 mm. Pieza</v>
          </cell>
        </row>
        <row r="971">
          <cell r="B971" t="str">
            <v>060.167.3346</v>
          </cell>
          <cell r="C971" t="str">
            <v>Cánulas Orofaríngeas. De plástico transparente o translucido. Tipo: guedel/berman. Tamaño: 5 Longitud: 100 mm. Pieza</v>
          </cell>
        </row>
        <row r="972">
          <cell r="B972" t="str">
            <v>060.550.0446</v>
          </cell>
          <cell r="C972" t="str">
            <v>Jeringas. De plástico sin aguja con pivote tipo luer lock estériles y desechables. Capacidad: 10 ml Escala graduada en ml Divisiones de 1.0 y subdivisiones de 0.2. Envase con 100 piezas excepto las 20 ml que es de 50.</v>
          </cell>
        </row>
        <row r="973">
          <cell r="B973" t="str">
            <v>060.345.2152</v>
          </cell>
          <cell r="C973" t="str">
            <v>Básico para bloqueo epidural contiene: - Aguja Tipo Tuohy calibre 16 o 17G longitud de 75 a 91 mm con adaptador luer lock hembra y mandril plástico con botón indicador de orientación del bisel con o sin orificio en la parte curva del bisel. - Catéter epidural con adaptador guía calibre 18 o 19G de material plástico flexible radiopaco resistente a acodaduras con marcas indelebles cm a cm iniciando a partir de 4.8 a 5.5 cm del primer orificio proximal hasta 20 cm con punta roma sin orificio con bordes uniformemente redondeados con orificios laterales distribuidos en forma de espiral en 1.5 cm a partir de la punta del extremo proximal y con longitud de 900 a 1050 mm. - Sujetador filtrante de 0.2 micras o sujetador para catéter y filtro antibacteriano de 0.2 micras; con conector luer lock hembra con tapón que permita la unión entre el catéter epidural y la jeringa o el filtro antibacteriano. - Jeringa de plástico de 7 a 10 ml con pivote luer macho y cuerpo siliconizado para técnica de pérdida de resistencia. Estéril y desechable. Equipo.</v>
          </cell>
        </row>
        <row r="974">
          <cell r="B974" t="str">
            <v>060.166.0244</v>
          </cell>
          <cell r="C974" t="str">
            <v>Tubos. Endotraqueales sin globo. De   cloruro   de   polivinilo   transparente graduados con marca radiopaca estériles y desechables. Diámetro Interno: 4.0 mm Calibre: 16 Fr. Pieza</v>
          </cell>
        </row>
        <row r="975">
          <cell r="B975" t="str">
            <v>060.621.0656</v>
          </cell>
          <cell r="C975" t="str">
            <v>Cubrebocas quirúrgico. Cubreboca quirúrgico elaborado con dos capas externas de tela no tejida un filtro intermedio de polipropileno; plano o plisado; con ajuste nasal moldeable. Resistente a fluidos antiestático hipoalergénico. Con bandas o ajuste elástico entorchado a la cabeza o retroauricular. Desechable. Pieza.</v>
          </cell>
        </row>
        <row r="976">
          <cell r="B976" t="str">
            <v>010.000.0614.00</v>
          </cell>
          <cell r="C976" t="str">
            <v>Dopamina. Solución Inyectable Cada ampolleta contiene: Clorhidrato de dopamina 200 mg Envase con 5 ampolletas con 5 ml.</v>
          </cell>
        </row>
        <row r="977">
          <cell r="B977" t="str">
            <v>010.000.2018.00</v>
          </cell>
          <cell r="C977" t="str">
            <v>Itraconazol. Cápsula Cada Cápsula contiene: Itraconazol 100 mg Envase con 15 Cápsulas.</v>
          </cell>
        </row>
        <row r="978">
          <cell r="B978" t="str">
            <v>010.000.5106.00</v>
          </cell>
          <cell r="C978" t="str">
            <v>Atorvastatina. Tableta Cada Tableta contiene: Atorvastatina cálcica trihidratada equivalente a 20 mg de atorvastatina. Envase con 10 Tabletas.</v>
          </cell>
        </row>
        <row r="979">
          <cell r="B979" t="str">
            <v>010.000.5845.00</v>
          </cell>
          <cell r="C979" t="str">
            <v>Sildenafil. Tableta Cada Tableta contiene: Citrato de sildenafil equivalente a 20 mg de sildenafil Envase con 90 Tabletas</v>
          </cell>
        </row>
        <row r="980">
          <cell r="B980" t="str">
            <v>010.000.3264.00</v>
          </cell>
          <cell r="C980" t="str">
            <v>Ziprasidona. Cápsula Cada Cápsula contiene: Clorhidrato de ziprasidona equivalente a 40 mg de ziprasidona. Envase con 28 Cápsulas</v>
          </cell>
        </row>
        <row r="981">
          <cell r="B981" t="str">
            <v>010.000.3265.00</v>
          </cell>
          <cell r="C981" t="str">
            <v>Ziprasidona. Cápsula Cada Cápsula contiene: Clorhidrato de ziprasidona equivalente a 80 mg de ziprasidona. Envase con 28 Cápsulas</v>
          </cell>
        </row>
        <row r="982">
          <cell r="B982" t="str">
            <v>010.000.6233.00</v>
          </cell>
          <cell r="C982" t="str">
            <v>PERINDOPRIL / AMLODIPINO. COMPRIMIDOS Cada comprimido contiene: Perindropril arginina 10 mg. Amlodipino 5 mg. Frasco con 30 comprimidos.</v>
          </cell>
        </row>
        <row r="983">
          <cell r="B983" t="str">
            <v>010.000.5432.00</v>
          </cell>
          <cell r="C983" t="str">
            <v>Filgrastim. Solución Inyectable Cada frasco ámpula o jeringa contiene: Filgrastim 300 µg Envase con 5 frascos ámpula o Jeringas.</v>
          </cell>
        </row>
        <row r="984">
          <cell r="B984" t="str">
            <v>010.000.4156.01</v>
          </cell>
          <cell r="C984" t="str">
            <v>INSULINA ASPÁRTICA Y/O ASPARTA. SOLUCIÓN INYECTABLE Cada ml contiene: Insulina aspártica y/o asparta (origen ADN recombinante) 100 UI. Pluma precargada con 3 mL.</v>
          </cell>
        </row>
        <row r="985">
          <cell r="B985" t="str">
            <v>010.000.5658.00</v>
          </cell>
          <cell r="C985" t="str">
            <v>Cabazitaxel. Solución Inyectable. Cada frasco ámpula contiene: Cabazitaxel acetona solvato 60 mg Envase con un frasco ámpula con 1.5 ml y un frasco ámpula con 4.5 ml de diluyente.</v>
          </cell>
        </row>
        <row r="986">
          <cell r="B986" t="str">
            <v>010.000.0246.00</v>
          </cell>
          <cell r="C986" t="str">
            <v>Propofol. Emulsion inyectable cada ampolleta o frasco ámpula contiene: propofol 200 mg. en emulsión con edetato disódico (dihidratado). Envase con 5 ampolletas o frascos ámpula de 20 ml.</v>
          </cell>
        </row>
        <row r="987">
          <cell r="B987" t="str">
            <v>010.000.2504.00</v>
          </cell>
          <cell r="C987" t="str">
            <v>Ketoprofeno. Cápsula Cada Cápsula contiene: Ketoprofeno 100 mg Envase con 15 Cápsulas.</v>
          </cell>
        </row>
        <row r="988">
          <cell r="B988" t="str">
            <v>010.000.6032.00</v>
          </cell>
          <cell r="C988" t="str">
            <v>Concentrado de proteínas humanas coagulables. Solución. Cada ml de solución reconstituida contiene: Fibinógeno Humano 91 mg (como proteína coagulable) Aprotinina bovina o sintética 3000 UIK Trombina humana 500 UI Cloruro de calcio 40 µmol Envase con un frasco con liofilizado de Fibrinógeno (182 mg) un frasco ámpula con 2 ml de solución de Aprotinina bovina o sintética (6000 UIK) como diluyente; un frasco ámpula con liofilizado de Trombina (1000 UI) y un frasco ámpula con 2 ml de solución de cloruro de calcio (80 µ mol) como diluyente. Equipo para reconstitución y aplicación.</v>
          </cell>
        </row>
        <row r="989">
          <cell r="B989" t="str">
            <v>010.000.5360.00</v>
          </cell>
          <cell r="C989" t="str">
            <v>Metoxi-polietilenglicol eritropoyetina beta. Solución Inyectable Cada jeringa prellenada contiene: Metoxi-polietilenglicol eritropoyetina beta 0.050 mg Envase con jeringa prellenada con 0.3 ml.</v>
          </cell>
        </row>
        <row r="990">
          <cell r="B990" t="str">
            <v>010.000.5361.00</v>
          </cell>
          <cell r="C990" t="str">
            <v>Metoxi-polietilenglicol eritropoyetina beta. Solución Inyectable Cada jeringa prellenada contiene: Metoxi-polietilenglicol eritropoyetina beta 0.075 mg Envase con jeringa prellenada con 0.3 ml.</v>
          </cell>
        </row>
        <row r="991">
          <cell r="B991" t="str">
            <v>010.000.5292.00</v>
          </cell>
          <cell r="C991" t="str">
            <v>Meropenem. Solución Inyectable Cada frasco ámpula con polvo contiene: Meropenem trihidratado equivalente a 1 g de meropenem. Envase con 1 frasco ámpula.</v>
          </cell>
        </row>
        <row r="992">
          <cell r="B992" t="str">
            <v>010.000.2262.00</v>
          </cell>
          <cell r="C992" t="str">
            <v>Bromuro de tiotropio. Cápsula. Cada cápsula contiene: Bromuro de tiotropio monohidratado equivalente a 18 µg de tiotropio. Envase con 30 Cápsulas y dispositivo inhalador.</v>
          </cell>
        </row>
        <row r="993">
          <cell r="B993" t="str">
            <v>010.000.5671.00</v>
          </cell>
          <cell r="C993" t="str">
            <v>Rifaximina. Tableta Cada Tableta contiene: Rifaximina 200 mg Envase con 28 Tabletas.</v>
          </cell>
        </row>
        <row r="994">
          <cell r="B994" t="str">
            <v>010.000.6122.00</v>
          </cell>
          <cell r="C994" t="str">
            <v>Amfotericina B Liposomal. Solución Inyectable. Cada frasco ámpula con liofilizado contiene: Amfotericina B Liposomal 50 mg. Envase con 1 frasco ámpula con liofilizado un frasco ámpula con o sin 12 ml. de diluyente un filtro de 5 micras.</v>
          </cell>
        </row>
        <row r="995">
          <cell r="B995" t="str">
            <v>010.000.5423.00</v>
          </cell>
          <cell r="C995" t="str">
            <v>Trastuzumab. Solución Inyectable Cada frasco ámpula con polvo contiene: Trastuzumab 440 mg Envase con un frasco ámpula con polvo y un frasco ámpula con 20 ml de diluyente.</v>
          </cell>
        </row>
        <row r="996">
          <cell r="B996" t="str">
            <v>010.000.5461.00</v>
          </cell>
          <cell r="C996" t="str">
            <v>Capecitabina. Tableta. Cada tableta contiene: Capecitabina 500 mg Envase con 120 Tabletas.</v>
          </cell>
        </row>
        <row r="997">
          <cell r="B997" t="str">
            <v>060.506.4492</v>
          </cell>
          <cell r="C997" t="str">
            <v>Protector respiratorio con eficiencia de filtración mínima del 95% contra aerosoles sólidos y líquidos que no contengan aceite. Útil para partículas sólidas y nieblas líquidas en concentraciones que no excedan las 10 veces el límite de exposición ocupacional (CMP). Ajuste nasal de aluminio moldeable que se adapta a lal cara impidiendo el paso de aire. Filtro y cubierta de polipropileno. Bandas de sujeción para la cabeza de elastómero. Certificación NIOSH N9 o equivalente. Estilo plegado plano vertical. Caja de 900 piezas.</v>
          </cell>
        </row>
        <row r="998">
          <cell r="B998" t="str">
            <v>060.441.0019</v>
          </cell>
          <cell r="C998" t="str">
            <v>Gogles. Gogles    antiempañante    y    ventilación directa. Sin aumento y sin mascarilla. Pieza.</v>
          </cell>
        </row>
      </sheetData>
      <sheetData sheetId="2"/>
      <sheetData sheetId="3"/>
      <sheetData sheetId="4"/>
      <sheetData sheetId="5"/>
      <sheetData sheetId="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LAVES MEDICAMENTOS"/>
      <sheetName val="CLAVES MAT DE CURACION"/>
      <sheetName val="CLAVES EQ. PROTECCION"/>
      <sheetName val="LISTADO MED Y MAT D CUR FASE 3"/>
      <sheetName val="LISTADO MED Y MAT D CUR FASE 2"/>
      <sheetName val="LISTADO MEDICAMENTOS FASE 1"/>
    </sheetNames>
    <sheetDataSet>
      <sheetData sheetId="0"/>
      <sheetData sheetId="1"/>
      <sheetData sheetId="2"/>
      <sheetData sheetId="3">
        <row r="3">
          <cell r="B3" t="str">
            <v>060.360.0032</v>
          </cell>
          <cell r="C3" t="str">
            <v>Espejo. Vaginal desechable mediano valva superior de 10.7 cm valva inferior de 12.0 cm orificio central de 3.4 cm. Pieza.</v>
          </cell>
        </row>
        <row r="4">
          <cell r="B4" t="str">
            <v>060.550.1279</v>
          </cell>
          <cell r="C4" t="str">
            <v>Jeringas. De  plástico  grado  médico  con  pivote  tipo  luer  lock capacidad de 3 ml escala graduada en ml con divisiones de 0.5 ml y subdivisiones de 0.1 ml con aguja calibre 22 G y 32 mm de longitud. Estéril y desechable. Pieza.</v>
          </cell>
        </row>
        <row r="5">
          <cell r="B5" t="str">
            <v>060.550.2186</v>
          </cell>
          <cell r="C5" t="str">
            <v>Jeringas. Jeringa para insulina de plástico grado médico; graduada de 0 a 100 unidades con capacidad de 1 ml. Con aguja de acero inoxidable longitud 13 mm calibre 27 G. Estéril y desechable. Pieza.</v>
          </cell>
        </row>
        <row r="6">
          <cell r="B6" t="str">
            <v>060.550.2186</v>
          </cell>
          <cell r="C6" t="str">
            <v>Jeringas. Jeringa para insulina de plástico grado médico; graduada de 0 a 100 unidades con capacidad de 1 ml. Con aguja de acero inoxidable longitud 13 mm calibre 27 G. Estéril y desechable. Pieza.</v>
          </cell>
        </row>
        <row r="7">
          <cell r="B7" t="str">
            <v>060.168.6686</v>
          </cell>
          <cell r="C7" t="str">
            <v>Catéteres. Para venoclisis. De Fluoropolímeros (Politetrafluoretileno Fluoretilenpropileno y Etilentrifluoretileno) o poliuretano radiopaco con aguja. Longitud: 23-27 mm Calibre: 22 G. Envase con 50 piezas.*Para la adquisición de estas claves deberá acatarse el material específico que solicite cada institución.</v>
          </cell>
        </row>
        <row r="8">
          <cell r="B8" t="str">
            <v>060.841.0882</v>
          </cell>
          <cell r="C8" t="str">
            <v>Suturas. Sintéticas absorbibles polímero de ácido glicólico trenzado con aguja. Longitud de la hebra: 67-70 cm Calibre de la sutura: 1 Características de la aguja: 1/2 círculo ahusada (35-37 mm)Envase con 12 piezas.</v>
          </cell>
        </row>
        <row r="9">
          <cell r="B9" t="str">
            <v>060.841.4371</v>
          </cell>
          <cell r="C9" t="str">
            <v>Suturas. Catgut crómico con aguja. Longitud de la hebra: 68 a 75 cm Calibre de la sutura: 2-0 Características de la aguja: 1/2 círculo ahusada (25-27 mm). Envase con 12 piezas.</v>
          </cell>
        </row>
        <row r="10">
          <cell r="B10" t="str">
            <v>060.550.0016</v>
          </cell>
          <cell r="C10" t="str">
            <v>Jeringas. De plástico. Con pivote tipo luer lock con aguja estériles y desechables. Capacidad 10 ml escala graduada en ml divisiones de 1.0 y subdivisiones de 0.2. Con aguja de: Longitud: 38 mm Calibre: 20 G.  Pieza.</v>
          </cell>
        </row>
        <row r="11">
          <cell r="B11" t="str">
            <v>060.550.0354</v>
          </cell>
          <cell r="C11" t="str">
            <v>Jeringas. De plástico. Con pivote tipo luer lock con aguja estériles y desechables. Capacidad 10 ml escala graduada en ml divisiones de 1.0 y subdivisiones de 0.2. Con aguja de: Longitud: 32 mm  Calibre: 20 G.  Pieza.</v>
          </cell>
        </row>
        <row r="12">
          <cell r="B12" t="str">
            <v>060.550.1279</v>
          </cell>
          <cell r="C12" t="str">
            <v>Jeringas. De  plástico  grado  médico  con  pivote  tipo  luer  lock capacidad de 3 ml escala graduada en ml con divisiones de 0.5 ml y subdivisiones de 0.1 ml con aguja calibre 22 G y 32 mm de longitud. Estéril y desechable. Pieza.</v>
          </cell>
        </row>
        <row r="13">
          <cell r="B13" t="str">
            <v>060.550.2517</v>
          </cell>
          <cell r="C13" t="str">
            <v>Jeringas. De plástico grado médico con pivote tipo luer lock capacidad de 10 ml escala graduada en ml con divisiones de 1.0 ml y subdivisiones de 0.2 ml con aguja calibre 20 G y 36 mm de longitud. Estéril y desechable.Pieza.</v>
          </cell>
        </row>
        <row r="14">
          <cell r="B14" t="str">
            <v>060.550.2590</v>
          </cell>
          <cell r="C14" t="str">
            <v>Jeringas. De plástico grado médico de 1 ml de capacidad escala graduada en ml con divisiones de 0.1 y subdivisiones de 0.01 ml y aguja de 22 G y 32 mm de longitud estéril y desechable. Pieza.</v>
          </cell>
        </row>
        <row r="15">
          <cell r="B15" t="str">
            <v>060.550.2590</v>
          </cell>
          <cell r="C15" t="str">
            <v>Jeringas. De plástico grado médico de 1 ml de capacidad escala graduada en ml con divisiones de 0.1 y subdivisiones de 0.01 ml y aguja de 22 G y 32 mm de longitud estéril y desechable. Pieza.</v>
          </cell>
        </row>
        <row r="16">
          <cell r="B16" t="str">
            <v>060.168.0077</v>
          </cell>
          <cell r="C16" t="str">
            <v>Sondas. Para aspirar secreciones. De plástico con válvula de control. Estéril y desechable. Tamaño: Adulto. Longitud: 55 cm Calibre: 18 Fr Diámetro Externo: 6.0 mm. Pieza.</v>
          </cell>
        </row>
        <row r="17">
          <cell r="B17" t="str">
            <v>060.841.0833</v>
          </cell>
          <cell r="C17" t="str">
            <v>Suturas. Sintéticas absorbibles polímero de ácido glicólico trenzado con aguja. Longitud de la hebra: 67-70 cm Calibre de la sutura: 4-0 Características de la aguja: 1/2 círculo ahusada (25-26 mm). Envase con 12 piezas.</v>
          </cell>
        </row>
        <row r="18">
          <cell r="B18" t="str">
            <v>060.207.0013</v>
          </cell>
          <cell r="C18" t="str">
            <v>Circuitos. De ventilación para anestesia de polivinilo consta de dos mangueras un filtro conexión en "Y" de plástico codo mascarilla y bolsas de 3 y 5 lts.</v>
          </cell>
        </row>
        <row r="19">
          <cell r="B19" t="str">
            <v>010.000.5438.00</v>
          </cell>
          <cell r="C19" t="str">
            <v>Gemcitabina. Solución Inyectable. Cada frasco ámpula contiene: Clorhidrato de gemcitabina equivalenta a 1 g de gemcitabina. Envase con un frasco ámpula.</v>
          </cell>
        </row>
        <row r="20">
          <cell r="B20" t="str">
            <v>010.000.3047.00</v>
          </cell>
          <cell r="C20" t="str">
            <v>Tamoxifeno. Tableta Cada Tableta contiene: Citrato de tamoxifeno equivalente a 20 mg de tamoxifeno Envase con 14 Tabletas.</v>
          </cell>
        </row>
        <row r="21">
          <cell r="B21" t="str">
            <v>010.000.3049.00</v>
          </cell>
          <cell r="C21" t="str">
            <v>Goserelina. Implante de Liberación Prolongada Cada Implante contiene: Acetato de goserelina equivalente a 10.8 mg de goserelina. Envase con una jeringa que contiene un Implante cilíndrico estéril.</v>
          </cell>
        </row>
        <row r="22">
          <cell r="B22" t="str">
            <v>010.000.6046.00</v>
          </cell>
          <cell r="C22" t="str">
            <v>Trastuzumab. Solucion inyectable cada frasco ámpula contiene: Trastuzumab 600 mg envase con un frasco ámpula con 5 ml (600 mg/5 ml)</v>
          </cell>
        </row>
        <row r="23">
          <cell r="B23" t="str">
            <v>010.000.5107.00</v>
          </cell>
          <cell r="C23" t="str">
            <v>Alteplasa. Solución Inyectable Cada frasco ámpula con liofilizado contiene: alteplasa (activador tisular del plasminógeno humano) 50 mg Envase con 2 frascos ámpula con liofilizado 2 frascos ámpula con disolvente y equipo esterilizado para su reconstitución.</v>
          </cell>
        </row>
        <row r="24">
          <cell r="B24" t="str">
            <v>010.000.5475.01</v>
          </cell>
          <cell r="C24" t="str">
            <v>Cetuximab. Solución Inyectable. Cada frasco ámpula contiene: Cetuximab 100 mg Envase con frasco ámpula con 20 ml (5 mg/ml).</v>
          </cell>
        </row>
        <row r="25">
          <cell r="B25" t="str">
            <v>010.000.5653.00</v>
          </cell>
          <cell r="C25" t="str">
            <v>Panitumumab. Solución Inyectable Cada frasco ámpula contiene: Panitumumab 100 mg Envase con frasco ámpula con 5 ml.</v>
          </cell>
        </row>
        <row r="26">
          <cell r="B26" t="str">
            <v>010.000.6023.00</v>
          </cell>
          <cell r="C26" t="str">
            <v>Fosaprepitant. Solución Inyectable. Cada frasco ámpula con liofilizado contiene: Fosaprepitant de dimeglumina equivalente a 150 mg de fosaprepitant. Envase con un frasco ámpula.</v>
          </cell>
        </row>
        <row r="27">
          <cell r="B27" t="str">
            <v>010.000.6263.00</v>
          </cell>
          <cell r="C27" t="str">
            <v>ATORVASTATINA/ EZETIMIBA. CÁPSULA O TABLETA. Cada cápsula o tableta contiene: Atorvastatina cálcica trihidrato 40.0 mg. y Ezetimiba 10.0mg Envase con 30 cápsulas o tabletas.</v>
          </cell>
        </row>
        <row r="28">
          <cell r="B28" t="str">
            <v>010.000.5236.00</v>
          </cell>
          <cell r="C28" t="str">
            <v>Ranibizumab. Solución Inyectable Cada frasco ámpula contiene: Ranibizumab 2.3 mg Envase con un frasco ámpula con 0.23 ml (2.3 mg/0.23 ml). Una aguja de filtro una aguja de inyección y una jeringuilla para inyección intravítrea.</v>
          </cell>
        </row>
        <row r="29">
          <cell r="B29" t="str">
            <v>010.000.5308.01</v>
          </cell>
          <cell r="C29" t="str">
            <v>Basiliximab. Solución Inyectable Cada frasco ámpula con liofilizado contiene: Basilixima 20 mg Envase con 2 frascos ámpula y 2 ampolletas con 5 ml de diluyente.</v>
          </cell>
        </row>
        <row r="30">
          <cell r="B30" t="str">
            <v>010.000.6117.01</v>
          </cell>
          <cell r="C30" t="str">
            <v>INSULINA ASPARTA/INSULINA ASPARTA PROTAMINA. SUSPENSIÓN INYECTABLE Cada ml contiene: Insulina asparta de origen ADN recombinante (30% de insulina asparta soluble y 70% de insulina asparta protamina cristalina) 100 U. Envase o caja de cartón con 5 plumas prellenadas o precargadas con 3 mL (100 U/mL).</v>
          </cell>
        </row>
        <row r="31">
          <cell r="B31" t="str">
            <v>010.000.6117.01</v>
          </cell>
          <cell r="C31" t="str">
            <v>INSULINA ASPARTA/INSULINA ASPARTA PROTAMINA. SUSPENSIÓN INYECTABLE Cada ml contiene: Insulina asparta de origen ADN recombinante (30% de insulina asparta soluble y 70% de insulina asparta protamina cristalina) 100 U. Envase o caja de cartón con 5 plumas prellenadas o precargadas con 3 mL (100 U/mL).</v>
          </cell>
        </row>
        <row r="32">
          <cell r="B32" t="str">
            <v>010.000.4513.00</v>
          </cell>
          <cell r="C32" t="str">
            <v>Tocilizumab. Solución Inyectable Cada frasco ámpula contiene: Tocilizumab 80 mg Envase con frasco ámpula con 4 ml.</v>
          </cell>
        </row>
        <row r="33">
          <cell r="B33" t="str">
            <v>010.000.5472.00</v>
          </cell>
          <cell r="C33" t="str">
            <v>Bevacizumab. Solución Inyectable Cada frasco ámpula contiene: Bevacizumab 100 mg Envase con frasco ámpula con 4 ml.</v>
          </cell>
        </row>
        <row r="34">
          <cell r="B34" t="str">
            <v>010.000.5473.00</v>
          </cell>
          <cell r="C34" t="str">
            <v>Bevacizumab. Solución Inyectable Cada frasco ámpula contiene: Bevacizumab 400 mg Envase con frasco ámpula con 16 ml.</v>
          </cell>
        </row>
        <row r="35">
          <cell r="B35" t="str">
            <v>010.000.0106.00</v>
          </cell>
          <cell r="C35" t="str">
            <v>Paracetamol. Solucion oral cada ml contiene: paracetamol 100 mg. envase con 15 ml gotero calibrado a 0.5 y 1 ml integrado o adjunto al envase que sirve de tapa.</v>
          </cell>
        </row>
        <row r="36">
          <cell r="B36" t="str">
            <v>010.000.0106.00</v>
          </cell>
          <cell r="C36" t="str">
            <v>Paracetamol. Solucion oral cada ml contiene: paracetamol 100 mg. envase con 15 ml gotero calibrado a 0.5 y 1 ml integrado o adjunto al envase que sirve de tapa.</v>
          </cell>
        </row>
        <row r="37">
          <cell r="B37" t="str">
            <v>010.000.1903.00</v>
          </cell>
          <cell r="C37" t="str">
            <v>Trimetoprima-sulfametoxazol. Comprimido o Tableta Cada Comprimido o Tableta contiene: Trimetoprima 80 mg Sulfametoxazol 400 mg Envase con 20 Comprimidos o Tabletas.</v>
          </cell>
        </row>
        <row r="38">
          <cell r="B38" t="str">
            <v>010.000.1903.00</v>
          </cell>
          <cell r="C38" t="str">
            <v>Trimetoprima-sulfametoxazol. Comprimido o Tableta Cada Comprimido o Tableta contiene: Trimetoprima 80 mg Sulfametoxazol 400 mg Envase con 20 Comprimidos o Tabletas.</v>
          </cell>
        </row>
        <row r="39">
          <cell r="B39" t="str">
            <v>010.000.1904.00</v>
          </cell>
          <cell r="C39" t="str">
            <v>Trimetoprima-sulfametoxazol. Suspensión Oral Cada 5 ml contienen: Trimetoprima 40 mg Sulfametoxazol 200 mg Envase con 120 ml y dosificador.</v>
          </cell>
        </row>
        <row r="40">
          <cell r="B40" t="str">
            <v>010.000.1904.00</v>
          </cell>
          <cell r="C40" t="str">
            <v>Trimetoprima-sulfametoxazol. Suspensión Oral Cada 5 ml contienen: Trimetoprima 40 mg Sulfametoxazol 200 mg Envase con 120 ml y dosificador.</v>
          </cell>
        </row>
        <row r="41">
          <cell r="B41" t="str">
            <v>010.000.1926.00</v>
          </cell>
          <cell r="C41" t="str">
            <v>Dicloxacilina. Cápsula o comprimido. Cada cápsula o comprimido contiene: Dicloxacilina sódica 500 mg Envase con 20 Cápsulas o Comprimidos.</v>
          </cell>
        </row>
        <row r="42">
          <cell r="B42" t="str">
            <v>010.000.1929.00</v>
          </cell>
          <cell r="C42" t="str">
            <v>Ampicilina. Tableta o Cápsula Cada Tableta o Cápsula contiene: Ampicilina anhidra o ampicilina trihidratada equivalente a 500 mg de ampicilina. Envase con 20 Tabletas o Cápsulas.</v>
          </cell>
        </row>
        <row r="43">
          <cell r="B43" t="str">
            <v>010.000.2127.00</v>
          </cell>
          <cell r="C43" t="str">
            <v>Amoxicilina. Suspensión Oral Cada frasco con polvo contiene: Amoxicilina trihidratada equivalente a 7.5 g de amoxicilina. Envase con polvo para 75 ml (500 mg/5 ml).</v>
          </cell>
        </row>
        <row r="44">
          <cell r="B44" t="str">
            <v>010.000.2128.00</v>
          </cell>
          <cell r="C44" t="str">
            <v>Amoxicilina. Cápsula Cada Cápsula contiene: Amoxicilina trihidratada equivalente a 500 mg de amoxicilina. Envase con 12 Cápsulas.</v>
          </cell>
        </row>
        <row r="45">
          <cell r="B45" t="str">
            <v>010.000.2129.00</v>
          </cell>
          <cell r="C45" t="str">
            <v>Amoxicilina acido clavulánico. Suspensión Oral Cada frasco con polvo contiene: Amoxicilina trihidratada equivalente a 1.5 g de amoxicilina. Clavulanato de potasio equivalente a 375 mg de ácido clavulánico. Envase con 60 ml cada 5 ml con 125 mg de amoxicilina y 31.25 mg ácido clavulánico.</v>
          </cell>
        </row>
        <row r="46">
          <cell r="B46" t="str">
            <v>010.000.0572.00</v>
          </cell>
          <cell r="C46" t="str">
            <v>Metoprolol. Tableta Cada Tableta contiene: Tartrato de metoprolol 100 mg Envase con 20 Tabletas.</v>
          </cell>
        </row>
        <row r="47">
          <cell r="B47" t="str">
            <v>010.000.0572.00</v>
          </cell>
          <cell r="C47" t="str">
            <v>Metoprolol. Tableta Cada Tableta contiene: Tartrato de metoprolol 100 mg Envase con 20 Tabletas.</v>
          </cell>
        </row>
        <row r="48">
          <cell r="B48" t="str">
            <v>010.000.0593.00</v>
          </cell>
          <cell r="C48" t="str">
            <v>Isosorbida. Tableta Cada Tableta contiene: Dinitrato de isosorbida 10 mg Envase con 20 Tabletas.</v>
          </cell>
        </row>
        <row r="49">
          <cell r="B49" t="str">
            <v>010.000.0593.00</v>
          </cell>
          <cell r="C49" t="str">
            <v>Isosorbida. Tableta Cada Tableta contiene: Dinitrato de isosorbida 10 mg Envase con 20 Tabletas.</v>
          </cell>
        </row>
        <row r="50">
          <cell r="B50" t="str">
            <v>010.000.0891.00</v>
          </cell>
          <cell r="C50" t="str">
            <v>Miconazol. Crema Cada gramo contiene: Nitrato de miconazol 20 mg Envase con 20 g.</v>
          </cell>
        </row>
        <row r="51">
          <cell r="B51" t="str">
            <v>010.000.0891.00</v>
          </cell>
          <cell r="C51" t="str">
            <v>Miconazol. Crema Cada gramo contiene: Nitrato de miconazol 20 mg Envase con 20 g.</v>
          </cell>
        </row>
        <row r="52">
          <cell r="B52" t="str">
            <v>010.000.2501.00</v>
          </cell>
          <cell r="C52" t="str">
            <v>Enalapril o lisinopril o ramipril. Cápsula o Tableta Cada Cápsula o Tableta contiene: Maleato de enalapril 10 mg o Lisinopril 10 mg o Ramipril 10 mg Envase con 30 Cápsulas o Tabletas.</v>
          </cell>
        </row>
        <row r="53">
          <cell r="B53" t="str">
            <v>010.000.2501.00</v>
          </cell>
          <cell r="C53" t="str">
            <v>Enalapril o lisinopril o ramipril. Cápsula o Tableta Cada Cápsula o Tableta contiene: Maleato de enalapril 10 mg o Lisinopril 10 mg o Ramipril 10 mg Envase con 30 Cápsulas o Tabletas.</v>
          </cell>
        </row>
        <row r="54">
          <cell r="B54" t="str">
            <v>010.000.3413.00</v>
          </cell>
          <cell r="C54" t="str">
            <v>Indometacina. Cápsula Cada Cápsula contiene: Indometacina 25 mg Envase con 30 Cápsulas.</v>
          </cell>
        </row>
        <row r="55">
          <cell r="B55" t="str">
            <v>010.000.3413.00</v>
          </cell>
          <cell r="C55" t="str">
            <v>Indometacina. Cápsula Cada Cápsula contiene: Indometacina 25 mg Envase con 30 Cápsulas.</v>
          </cell>
        </row>
        <row r="56">
          <cell r="B56" t="str">
            <v>010.000.0429.00</v>
          </cell>
          <cell r="C56" t="str">
            <v>Salbutamol. Suspensión en aerosol. Cada inhalador contiene: Salbutamol 20 mg o Sulfato de salbutamol equivalente a 20 mg de salbutamol Envase con inhalador con 200 dosis de 100  µg.</v>
          </cell>
        </row>
        <row r="57">
          <cell r="B57" t="str">
            <v>010.000.0429.00</v>
          </cell>
          <cell r="C57" t="str">
            <v>Salbutamol. Suspensión en aerosol. Cada inhalador contiene: Salbutamol 20 mg o Sulfato de salbutamol equivalente a 20 mg de salbutamol Envase con inhalador con 200 dosis de 100  µg.</v>
          </cell>
        </row>
        <row r="58">
          <cell r="B58" t="str">
            <v>010.000.0443.00</v>
          </cell>
          <cell r="C58">
            <v>3311</v>
          </cell>
        </row>
        <row r="59">
          <cell r="B59" t="str">
            <v>010.000.0108.00</v>
          </cell>
          <cell r="C59" t="str">
            <v>Metamizol sodico. Comprimido cada comprimido contiene: metamizol sódico 500 mg. envase con 10 comprimidos.</v>
          </cell>
        </row>
        <row r="60">
          <cell r="B60" t="str">
            <v>010.000.0108.00</v>
          </cell>
          <cell r="C60" t="str">
            <v>Metamizol sodico. Comprimido cada comprimido contiene: metamizol sódico 500 mg. envase con 10 comprimidos.</v>
          </cell>
        </row>
        <row r="61">
          <cell r="B61" t="str">
            <v>010.000.1242.00</v>
          </cell>
          <cell r="C61" t="str">
            <v>Metoclopramida. Tableta Cada Tableta contiene: Clorhidrato de metoclopramida 10 mg Envase con 20 Tabletas.</v>
          </cell>
        </row>
        <row r="62">
          <cell r="B62" t="str">
            <v>010.000.1242.00</v>
          </cell>
          <cell r="C62" t="str">
            <v>Metoclopramida. Tableta Cada Tableta contiene: Clorhidrato de metoclopramida 10 mg Envase con 20 Tabletas.</v>
          </cell>
        </row>
        <row r="63">
          <cell r="B63" t="str">
            <v>010.000.2307.00</v>
          </cell>
          <cell r="C63" t="str">
            <v>Furosemida. Tableta. Cada tableta contiene: Furosemida 40 mg Envase con 20 Tabletas.</v>
          </cell>
        </row>
        <row r="64">
          <cell r="B64" t="str">
            <v>010.000.2307.00</v>
          </cell>
          <cell r="C64" t="str">
            <v>Furosemida. Tableta. Cada tableta contiene: Furosemida 40 mg Envase con 20 Tabletas.</v>
          </cell>
        </row>
        <row r="65">
          <cell r="B65" t="str">
            <v>010.000.1206.00</v>
          </cell>
          <cell r="C65" t="str">
            <v>Butilhioscina o hioscina. Gragea o Tableta Cada Gragea o Tableta contiene: Bromuro de butilhioscina o butilbromuro de hioscina 10 mg Envase con 10 Grageas o Tabletas.</v>
          </cell>
        </row>
        <row r="66">
          <cell r="B66" t="str">
            <v>010.000.1206.00</v>
          </cell>
          <cell r="C66" t="str">
            <v>Butilhioscina o hioscina. Gragea o Tableta Cada Gragea o Tableta contiene: Bromuro de butilhioscina o butilbromuro de hioscina 10 mg Envase con 10 Grageas o Tabletas.</v>
          </cell>
        </row>
        <row r="67">
          <cell r="B67" t="str">
            <v>010.000.4359.00</v>
          </cell>
          <cell r="C67" t="str">
            <v>Gabapentina. Cápsula. Cada cápsula contiene: Gabapentina 300 mg Envase con 15 Cápsulas.</v>
          </cell>
        </row>
        <row r="68">
          <cell r="B68" t="str">
            <v>010.000.4359.00</v>
          </cell>
          <cell r="C68" t="str">
            <v>Gabapentina. Cápsula. Cada cápsula contiene: Gabapentina 300 mg Envase con 15 Cápsulas.</v>
          </cell>
        </row>
        <row r="69">
          <cell r="B69" t="str">
            <v>010.000.2301.00</v>
          </cell>
          <cell r="C69" t="str">
            <v>Hidroclorotiazida. Tableta Cada Tableta contiene: Hidroclorotiazida 25 mg Envase con 20 Tabletas.</v>
          </cell>
        </row>
        <row r="70">
          <cell r="B70" t="str">
            <v>010.000.2301.00</v>
          </cell>
          <cell r="C70" t="str">
            <v>Hidroclorotiazida. Tableta Cada Tableta contiene: Hidroclorotiazida 25 mg Envase con 20 Tabletas.</v>
          </cell>
        </row>
        <row r="71">
          <cell r="B71" t="str">
            <v>010.000.3417.00</v>
          </cell>
          <cell r="C71" t="str">
            <v>Diclofenaco. Cápsula o gragea de liberación prolongada. Cada gragea contiene: Diclofenaco sódico 100 mg Envase con 20 Cápsulas o Grageas.</v>
          </cell>
        </row>
        <row r="72">
          <cell r="B72" t="str">
            <v>010.000.3417.00</v>
          </cell>
          <cell r="C72" t="str">
            <v>Diclofenaco. Cápsula o gragea de liberación prolongada. Cada gragea contiene: Diclofenaco sódico 100 mg Envase con 20 Cápsulas o Grageas.</v>
          </cell>
        </row>
        <row r="73">
          <cell r="B73" t="str">
            <v>010.000.5743.00</v>
          </cell>
          <cell r="C73" t="str">
            <v>Liraglutide. Solución Inyectable Cada mililitro contiene: Liraglutide (ADN recombinante) 6 mg Envase con 2 plumas con cartucho de 3 ml</v>
          </cell>
        </row>
        <row r="74">
          <cell r="B74" t="str">
            <v>010.000.2144.00</v>
          </cell>
          <cell r="C74" t="str">
            <v>Loratadina. Tableta o gragea. Cada tableta o gragea contienen: Loratadina 10 mg. Envase con 20 tabletas o grageas.</v>
          </cell>
        </row>
        <row r="75">
          <cell r="B75" t="str">
            <v>010.000.2144.00</v>
          </cell>
          <cell r="C75" t="str">
            <v>Loratadina. Tableta o gragea. Cada tableta o gragea contienen: Loratadina 10 mg. Envase con 20 tabletas o grageas.</v>
          </cell>
        </row>
        <row r="76">
          <cell r="B76" t="str">
            <v>010.000.4516.00</v>
          </cell>
          <cell r="C76" t="str">
            <v>Tocilizumab. Solución Inyectable Cada frasco ámpula contiene: Tocilizumab 200 mg Envase con frasco ámpula con 10 ml.</v>
          </cell>
        </row>
        <row r="77">
          <cell r="B77" t="str">
            <v>010.000.5632.00</v>
          </cell>
          <cell r="C77" t="str">
            <v>Darbepoetina alfa. Solución Inyectable. Cada jeringa prellenada contiene:Darbepoetina alfa 300 µg. Envase con 1 microjeringa con 0.6 ml.</v>
          </cell>
        </row>
        <row r="78">
          <cell r="B78" t="str">
            <v>010.000.5633.00</v>
          </cell>
          <cell r="C78" t="str">
            <v>Darbepoetina alfa. Solución Inyectable Cada jeringa prellenada contiene: Darbepoetina alfa 500 µg. Envase con 1 microjeringa con 1.0 ml.</v>
          </cell>
        </row>
        <row r="79">
          <cell r="B79" t="str">
            <v>010.000.5472.00</v>
          </cell>
          <cell r="C79" t="str">
            <v>Bevacizumab. Solución Inyectable Cada frasco ámpula contiene: Bevacizumab 100 mg Envase con frasco ámpula con 4 ml.</v>
          </cell>
        </row>
        <row r="80">
          <cell r="B80" t="str">
            <v>010.000.5473.00</v>
          </cell>
          <cell r="C80" t="str">
            <v>Bevacizumab. Solución Inyectable Cada frasco ámpula contiene: Bevacizumab 400 mg Envase con frasco ámpula con 16 ml.</v>
          </cell>
        </row>
        <row r="81">
          <cell r="B81" t="str">
            <v>010.000.5653.00</v>
          </cell>
          <cell r="C81" t="str">
            <v>Panitumumab. Solución Inyectable Cada frasco ámpula contiene: Panitumumab 100 mg Envase con frasco ámpula con 5 ml.</v>
          </cell>
        </row>
        <row r="82">
          <cell r="B82" t="str">
            <v>010.000.5743.00</v>
          </cell>
          <cell r="C82" t="str">
            <v>Liraglutide. Solución Inyectable Cada mililitro contiene: Liraglutide (ADN recombinante) 6 mg Envase con 2 plumas con cartucho de 3 ml</v>
          </cell>
        </row>
        <row r="83">
          <cell r="B83" t="str">
            <v>010.000.6117.01</v>
          </cell>
          <cell r="C83" t="str">
            <v>INSULINA ASPARTA/INSULINA ASPARTA PROTAMINA. SUSPENSIÓN INYECTABLE Cada ml contiene: Insulina asparta de origen ADN recombinante (30% de insulina asparta soluble y 70% de insulina asparta protamina cristalina) 100 U. Envase o caja de cartón con 5 plumas prellenadas o precargadas con 3 mL (100 U/mL).</v>
          </cell>
        </row>
        <row r="84">
          <cell r="B84" t="str">
            <v>010.000.6117.01</v>
          </cell>
          <cell r="C84" t="str">
            <v>INSULINA ASPARTA/INSULINA ASPARTA PROTAMINA. SUSPENSIÓN INYECTABLE Cada ml contiene: Insulina asparta de origen ADN recombinante (30% de insulina asparta soluble y 70% de insulina asparta protamina cristalina) 100 U. Envase o caja de cartón con 5 plumas prellenadas o precargadas con 3 mL (100 U/mL).</v>
          </cell>
        </row>
        <row r="85">
          <cell r="B85" t="str">
            <v>010.000.0476.00</v>
          </cell>
          <cell r="C85" t="str">
            <v>Metilprednisolona. Solución Inyectable Cada frasco ámpula con liofilizado contiene Succinato sódico de metilprednisolona equivalente a 500 mg de metilprednisolona. Envase con 50 frascos ámpula y 50 ampolletas con 8 ml de diluyente.</v>
          </cell>
        </row>
        <row r="86">
          <cell r="B86" t="str">
            <v>010.000.4206.00</v>
          </cell>
          <cell r="C86" t="str">
            <v>Estriol. Crema Cada 100 g contienen: Estriol 100 mg Envase con 15 g.</v>
          </cell>
        </row>
        <row r="87">
          <cell r="B87" t="str">
            <v>010.000.5720.00</v>
          </cell>
          <cell r="C87" t="str">
            <v>Paracetamol solución inyectable cada frasco contiene: paracetamol 500 mg. Envase con un frasco con 50 ml.</v>
          </cell>
        </row>
        <row r="88">
          <cell r="B88" t="str">
            <v>010.000.2155.00</v>
          </cell>
          <cell r="C88" t="str">
            <v>Nadroparina. Solución Inyectable Cada jeringa contiene: Nadroparina cálcica 2 850 UI Axa Envase con 2 Jeringas. con 0.3 ml</v>
          </cell>
        </row>
        <row r="89">
          <cell r="B89" t="str">
            <v>010.000.4222.00</v>
          </cell>
          <cell r="C89" t="str">
            <v>Nadroparina. Solución Inyectable Cada jeringa prellenada contiene: Nadroparina cálcica 5700 UI Axa Envase con 2 Jeringas. prellenadas con 0.6 ml.</v>
          </cell>
        </row>
        <row r="90">
          <cell r="B90" t="str">
            <v>010.000.4223.00</v>
          </cell>
          <cell r="C90" t="str">
            <v>Nadroparina. Solución Inyectable Cada jeringa prellenada contiene: Nadroparina cálcica 3800 UI Axa Envase con 2 Jeringas. prellenadas con 0.4 ml.</v>
          </cell>
        </row>
        <row r="91">
          <cell r="B91" t="str">
            <v>010.000.1756.00</v>
          </cell>
          <cell r="C91" t="str">
            <v>Melfalán. Tableta Cada Tableta contiene: Melfalán 2 mg Envase con 25 Tabletas.</v>
          </cell>
        </row>
        <row r="92">
          <cell r="B92" t="str">
            <v>010.000.1761.01</v>
          </cell>
          <cell r="C92" t="str">
            <v>Mercaptopurina. Tableta Cada Tableta contiene: Mercaptopurina 50 mg Envase con 25 Tabletas</v>
          </cell>
        </row>
        <row r="93">
          <cell r="B93" t="str">
            <v>010.000.5484.00</v>
          </cell>
          <cell r="C93" t="str">
            <v>Zuclopentixol. Tableta Cada Tableta contiene: Diclorhidrato de zuclopentixol equivalente a 25 mg de zuclopentixol Envase con 20 Tabletas.</v>
          </cell>
        </row>
        <row r="94">
          <cell r="B94" t="str">
            <v>010.000.2187.00</v>
          </cell>
          <cell r="C94" t="str">
            <v>Ipratropio. Solución Cada 100 ml contienen: Bromuro de ipratropio monohidratado equivalente a 25 mg de bromuro de ipratropio. Envase con frasco ámpula con 20 ml.</v>
          </cell>
        </row>
        <row r="95">
          <cell r="B95" t="str">
            <v>010.000.0503.00</v>
          </cell>
          <cell r="C95" t="str">
            <v>Digoxina. Elíxir. Cada ml contiene: Digoxina 0.05 mg Envase conteniendo 60 ml con gotero calibrado de 1 ml integrado o adjunto al frasco y le sirve de tapa</v>
          </cell>
        </row>
        <row r="96">
          <cell r="B96" t="str">
            <v>010.000.2112.00</v>
          </cell>
          <cell r="C96" t="str">
            <v>Diltiazem. Tableta o gragea. Cada tableta contiene: Clorhidrato de diltiazem 30 mg. Envase con 30 tabletas o grageas.</v>
          </cell>
        </row>
        <row r="97">
          <cell r="B97" t="str">
            <v>010.000.2112.00</v>
          </cell>
          <cell r="C97" t="str">
            <v>Diltiazem. Tableta o gragea. Cada tableta contiene: Clorhidrato de diltiazem 30 mg. Envase con 30 tabletas o grageas.</v>
          </cell>
        </row>
        <row r="98">
          <cell r="B98" t="str">
            <v>010.000.5359.00</v>
          </cell>
          <cell r="C98" t="str">
            <v>Valproato de magnesio. Tableta de Liberación Prolongada. Cada tableta contiene: Valproato de magnesio 600 mg Envase con 30 tabletas.</v>
          </cell>
        </row>
        <row r="99">
          <cell r="B99" t="str">
            <v>010.000.5359.00</v>
          </cell>
          <cell r="C99" t="str">
            <v>Valproato de magnesio. Tableta de Liberación Prolongada. Cada tableta contiene: Valproato de magnesio 600 mg Envase con 30 tabletas.</v>
          </cell>
        </row>
        <row r="100">
          <cell r="B100" t="str">
            <v>040.000.2097.00</v>
          </cell>
          <cell r="C100" t="str">
            <v>Buprenorfina parche cada parche contiene: buprenorfina 30 mg envase con 4 Parches..</v>
          </cell>
        </row>
        <row r="101">
          <cell r="B101" t="str">
            <v>040.000.2097.00</v>
          </cell>
          <cell r="C101" t="str">
            <v>Buprenorfina parche cada parche contiene: buprenorfina 30 mg envase con 4 Parches..</v>
          </cell>
        </row>
        <row r="102">
          <cell r="B102" t="str">
            <v>040.000.2098.00</v>
          </cell>
          <cell r="C102" t="str">
            <v>Buprenorfina parche cada parche contiene: buprenorfina 20 mg envase con 4 Parches..</v>
          </cell>
        </row>
        <row r="103">
          <cell r="B103" t="str">
            <v>040.000.6038.00</v>
          </cell>
          <cell r="C103" t="str">
            <v>Buprenorfina. parche cada parche contiene: Buprenorfina 5 mg envase con 4 parches.Velocidad nominal de liberación: 5µg/h (a través de un periodo de 7 días).</v>
          </cell>
        </row>
        <row r="104">
          <cell r="B104" t="str">
            <v>040.000.6039.00</v>
          </cell>
          <cell r="C104" t="str">
            <v>Buprenorfina. parche cada parche contiene: Buprenorfina 10 mg envase con 4 parches. Velocidad nominal de liberación: 10µg/h (a través de un periodo de 7 días).</v>
          </cell>
        </row>
        <row r="105">
          <cell r="B105" t="str">
            <v>040.000.6039.00</v>
          </cell>
          <cell r="C105" t="str">
            <v>Buprenorfina. parche cada parche contiene: Buprenorfina 10 mg envase con 4 parches. Velocidad nominal de liberación: 10µg/h (a través de un periodo de 7 días).</v>
          </cell>
        </row>
        <row r="106">
          <cell r="B106" t="str">
            <v>040.000.6140.00</v>
          </cell>
          <cell r="C106" t="str">
            <v>Tramadol TABLETA DE LIBERACIÓN PROLONGADA Cada tableta de liberación prolongada contiene: Clorhidrato de Tramadol 150 mg Envase con 10 tabletas de liberación prolongada.</v>
          </cell>
        </row>
        <row r="107">
          <cell r="B107" t="str">
            <v>010.000.3132.00</v>
          </cell>
          <cell r="C107" t="str">
            <v>Neomicina polimixina b fluocinolona y lidocaína. Solución Ótica Cada 100 ml contienen: Acetónido de fluocinolona 0.025 g Sulfato de Polimixina B equivalente a 1 000 000 U de polimixina B Sulfato de neomicina equivalente a 0.350 g de neomicina Clorhidrato de lidocaína 2.0 g Envase con gotero integral con 5 ml.</v>
          </cell>
        </row>
        <row r="108">
          <cell r="B108" t="str">
            <v>010.000.4140.00</v>
          </cell>
          <cell r="C108" t="str">
            <v>Imiquimod. Crema al 5% Cada sobre contiene: Imiquimod 12.5 mg Envase con 12 sobres que contienen 250 mg de Crema.</v>
          </cell>
        </row>
        <row r="109">
          <cell r="B109" t="str">
            <v>010.000.3826.00</v>
          </cell>
          <cell r="C109" t="str">
            <v>L-ornitina-L-aspartato. Solución Inyectable Cada ampolleta contiene: L-ornitina-L-aspartato 5 g Envase con 5 ampolletas con 10 ml.</v>
          </cell>
        </row>
        <row r="110">
          <cell r="B110" t="str">
            <v>010.000.3433.00</v>
          </cell>
          <cell r="C110" t="str">
            <v>Metilprednisolona. Suspensión Inyectable Cada ml contiene: Acetato de Metilprednisolona 40 mg Un frasco ámpula con 2 ml.</v>
          </cell>
        </row>
        <row r="111">
          <cell r="B111" t="str">
            <v>010.000.4225.00</v>
          </cell>
          <cell r="C111" t="str">
            <v>Imatinib. Comprimido Recubierto Cada Comprimido Recubierto contiene: Mesilato de imatinib 100 mg Envase con 60 Comprimidos Recubiertos.</v>
          </cell>
        </row>
        <row r="112">
          <cell r="B112" t="str">
            <v>010.000.0405.00</v>
          </cell>
          <cell r="C112" t="str">
            <v>Difenhidramina. Jarabe. Cada 100 mililitros contienen: Clorhidrato de difenhidramina 250 mg. Envase con 60 ml.</v>
          </cell>
        </row>
        <row r="113">
          <cell r="B113" t="str">
            <v>010.000.0572.00</v>
          </cell>
          <cell r="C113" t="str">
            <v>Metoprolol. Tableta Cada Tableta contiene: Tartrato de metoprolol 100 mg Envase con 20 Tabletas.</v>
          </cell>
        </row>
        <row r="114">
          <cell r="B114" t="str">
            <v>010.000.0572.00</v>
          </cell>
          <cell r="C114" t="str">
            <v>Metoprolol. Tableta Cada Tableta contiene: Tartrato de metoprolol 100 mg Envase con 20 Tabletas.</v>
          </cell>
        </row>
        <row r="115">
          <cell r="B115" t="str">
            <v>010.000.1561.00</v>
          </cell>
          <cell r="C115" t="str">
            <v>Metronidazol. Óvulo o Tableta Vaginal Cada Óvulo o Tableta contiene: Metronidazol 500 mg Envase con 10 Óvulos o Tabletas.</v>
          </cell>
        </row>
        <row r="116">
          <cell r="B116" t="str">
            <v>010.000.1566.00</v>
          </cell>
          <cell r="C116" t="str">
            <v>Nistatina. Óvulo o Tableta Vaginal Cada Óvulo o Tableta contiene: Nistatina 100 000 UI Envase con 12 Óvulos o Tabletas.</v>
          </cell>
        </row>
        <row r="117">
          <cell r="B117" t="str">
            <v>010.000.2501.00</v>
          </cell>
          <cell r="C117" t="str">
            <v>Enalapril o lisinopril o ramipril. Cápsula o Tableta Cada Cápsula o Tableta contiene: Maleato de enalapril 10 mg o Lisinopril 10 mg o Ramipril 10 mg Envase con 30 Cápsulas o Tabletas.</v>
          </cell>
        </row>
        <row r="118">
          <cell r="B118" t="str">
            <v>010.000.2501.00</v>
          </cell>
          <cell r="C118" t="str">
            <v>Enalapril o lisinopril o ramipril. Cápsula o Tableta Cada Cápsula o Tableta contiene: Maleato de enalapril 10 mg o Lisinopril 10 mg o Ramipril 10 mg Envase con 30 Cápsulas o Tabletas.</v>
          </cell>
        </row>
        <row r="119">
          <cell r="B119" t="str">
            <v>010.000.4246.01</v>
          </cell>
          <cell r="C119" t="str">
            <v>Clopidogrel. Gragea o tableta. Cada gragea o tableta contiene: Bisulfato de clopidogrel o Bisulfato de clopidogrel (Polimorfo forma 2) equivalente a 75 mg de clopidogrel. Envase con 28 Grageas o Tabletas</v>
          </cell>
        </row>
        <row r="120">
          <cell r="B120" t="str">
            <v>010.000.4246.01</v>
          </cell>
          <cell r="C120" t="str">
            <v>Clopidogrel. Gragea o tableta. Cada gragea o tableta contiene: Bisulfato de clopidogrel o Bisulfato de clopidogrel (Polimorfo forma 2) equivalente a 75 mg de clopidogrel. Envase con 28 Grageas o Tabletas</v>
          </cell>
        </row>
        <row r="121">
          <cell r="B121" t="str">
            <v>010.000.4023.00</v>
          </cell>
          <cell r="C121" t="str">
            <v>Rosuvastatina. Tableta Cada Tableta contiene: Rosuvastatina cálcica equivalente a 10 mg de rosuvastatina Envase con 30 Tabletas.</v>
          </cell>
        </row>
        <row r="122">
          <cell r="B122" t="str">
            <v>010.000.4095.00</v>
          </cell>
          <cell r="C122" t="str">
            <v>Irbesartán. Tableta Cada Tableta contiene: Irbesartán 150 mg Envase con 28 Tabletas.</v>
          </cell>
        </row>
        <row r="123">
          <cell r="B123" t="str">
            <v>010.000.4096.00</v>
          </cell>
          <cell r="C123" t="str">
            <v>Irbesartán. Tableta Cada Tableta contiene: Irbesartán 300 mg Envase con 28 Tabletas.</v>
          </cell>
        </row>
        <row r="124">
          <cell r="B124" t="str">
            <v>010.000.4098.00</v>
          </cell>
          <cell r="C124" t="str">
            <v>Irbesartán-hidroclorotiazida. Tableta Cada Tableta contiene: Irbesartán 300 mg Hidroclorotiazida 12.5 mg Envase con 28 Tabletas.</v>
          </cell>
        </row>
        <row r="125">
          <cell r="B125" t="str">
            <v>010.000.4431.00</v>
          </cell>
          <cell r="C125" t="str">
            <v>Carboplatino. Solución Inyectable. Cada frasco ámpula con liofilizado contiene: Carboplatino 150 mg Envase con un frasco ámpula.</v>
          </cell>
        </row>
        <row r="126">
          <cell r="B126" t="str">
            <v>010.000.1308.01</v>
          </cell>
          <cell r="C126" t="str">
            <v>Metronidazol. Tableta Cada Tableta contiene: Metronidazol 500 mg Envase con 30 Tabletas.</v>
          </cell>
        </row>
        <row r="127">
          <cell r="B127" t="str">
            <v>010.000.1308.01</v>
          </cell>
          <cell r="C127" t="str">
            <v>Metronidazol. Tableta Cada Tableta contiene: Metronidazol 500 mg Envase con 30 Tabletas.</v>
          </cell>
        </row>
        <row r="128">
          <cell r="B128" t="str">
            <v>010.000.1702.00</v>
          </cell>
          <cell r="C128" t="str">
            <v>Fumarato ferroso. Suspensión Oral. Cada ml contiene: Fumarato ferroso 29 mg equivalente a 9.53 mg de hierro elemental. Envase con 120 ml.</v>
          </cell>
        </row>
        <row r="129">
          <cell r="B129" t="str">
            <v>010.000.1702.00</v>
          </cell>
          <cell r="C129" t="str">
            <v>Fumarato ferroso. Suspensión Oral. Cada ml contiene: Fumarato ferroso 29 mg equivalente a 9.53 mg de hierro elemental. Envase con 120 ml.</v>
          </cell>
        </row>
        <row r="130">
          <cell r="B130" t="str">
            <v>010.000.1904.00</v>
          </cell>
          <cell r="C130" t="str">
            <v>Trimetoprima-sulfametoxazol. Suspensión Oral Cada 5 ml contienen: Trimetoprima 40 mg Sulfametoxazol 200 mg Envase con 120 ml y dosificador.</v>
          </cell>
        </row>
        <row r="131">
          <cell r="B131" t="str">
            <v>010.000.1904.00</v>
          </cell>
          <cell r="C131" t="str">
            <v>Trimetoprima-sulfametoxazol. Suspensión Oral Cada 5 ml contienen: Trimetoprima 40 mg Sulfametoxazol 200 mg Envase con 120 ml y dosificador.</v>
          </cell>
        </row>
        <row r="132">
          <cell r="B132" t="str">
            <v>010.000.2304.00</v>
          </cell>
          <cell r="C132" t="str">
            <v>Espironolactona. Tableta. Cada Tableta contiene: Espironolactona 25 mg Envase con 20 Tabletas.</v>
          </cell>
        </row>
        <row r="133">
          <cell r="B133" t="str">
            <v>010.000.2304.00</v>
          </cell>
          <cell r="C133" t="str">
            <v>Espironolactona. Tableta. Cada Tableta contiene: Espironolactona 25 mg Envase con 20 Tabletas.</v>
          </cell>
        </row>
        <row r="134">
          <cell r="B134" t="str">
            <v>010.000.2304.01</v>
          </cell>
          <cell r="C134" t="str">
            <v>Espironolactona. Tableta Cada Tableta contiene: Espironolactona 25 mg Envase con 30 Tabletas.</v>
          </cell>
        </row>
        <row r="135">
          <cell r="B135" t="str">
            <v>010.000.2304.01</v>
          </cell>
          <cell r="C135" t="str">
            <v>Espironolactona. Tableta Cada Tableta contiene: Espironolactona 25 mg Envase con 30 Tabletas.</v>
          </cell>
        </row>
        <row r="136">
          <cell r="B136" t="str">
            <v>010.000.2331.00</v>
          </cell>
          <cell r="C136" t="str">
            <v>Fenazopiridina. Tableta Cada Tableta contiene: Clorhidrato de fenazopiridina 100 mg Envase con 20 Tabletas.</v>
          </cell>
        </row>
        <row r="137">
          <cell r="B137" t="str">
            <v>010.000.2431.00</v>
          </cell>
          <cell r="C137" t="str">
            <v>Dextrometorfano. Jarabe. Cada 100 ml contienen: Bromhidrato de dextrometorfano 300 mg Envase con 60 ml y dosificador (15 mg/5 ml).</v>
          </cell>
        </row>
        <row r="138">
          <cell r="B138" t="str">
            <v>010.000.2463.00</v>
          </cell>
          <cell r="C138" t="str">
            <v>Ambroxol. Solución Cada 100 ml contienen: Clorhidrato de ambroxol 300 mg Envase con 120 ml y dosificador.</v>
          </cell>
        </row>
        <row r="139">
          <cell r="B139" t="str">
            <v>010.000.4260.00</v>
          </cell>
          <cell r="C139" t="str">
            <v>Nistatina. Suspensión Oral Cada frasco con polvo contiene: Nistatina 2 400 000 UI Envase para 24 ml.</v>
          </cell>
        </row>
        <row r="140">
          <cell r="B140" t="str">
            <v>010.000.4260.00</v>
          </cell>
          <cell r="C140" t="str">
            <v>Nistatina. Suspensión Oral Cada frasco con polvo contiene: Nistatina 2 400 000 UI Envase para 24 ml.</v>
          </cell>
        </row>
        <row r="141">
          <cell r="B141" t="str">
            <v>010.000.5267.00</v>
          </cell>
          <cell r="C141" t="str">
            <v>Fluconazol. Cápsula o Tableta Cada Cápsula o Tableta contiene: Fluconazol 100 mg Envase con 10 Cápsulas o Tabletas.</v>
          </cell>
        </row>
        <row r="142">
          <cell r="B142" t="str">
            <v>010.000.5267.00</v>
          </cell>
          <cell r="C142" t="str">
            <v>Fluconazol. Cápsula o Tableta Cada Cápsula o Tableta contiene: Fluconazol 100 mg Envase con 10 Cápsulas o Tabletas.</v>
          </cell>
        </row>
        <row r="143">
          <cell r="B143" t="str">
            <v>010.000.0525.00</v>
          </cell>
          <cell r="C143" t="str">
            <v>Fenitoína. Tableta o Cápsula Cada Tableta o Cápsula contiene: Fenitoína sódica 100 mg Envase con 50 Tabletas o Cápsulas.</v>
          </cell>
        </row>
        <row r="144">
          <cell r="B144" t="str">
            <v>010.000.0525.00</v>
          </cell>
          <cell r="C144" t="str">
            <v>Fenitoína. Tableta o Cápsula Cada Tableta o Cápsula contiene: Fenitoína sódica 100 mg Envase con 50 Tabletas o Cápsulas.</v>
          </cell>
        </row>
        <row r="145">
          <cell r="B145" t="str">
            <v>010.000.0891.00</v>
          </cell>
          <cell r="C145" t="str">
            <v>Miconazol. Crema Cada gramo contiene: Nitrato de miconazol 20 mg Envase con 20 g.</v>
          </cell>
        </row>
        <row r="146">
          <cell r="B146" t="str">
            <v>010.000.0891.00</v>
          </cell>
          <cell r="C146" t="str">
            <v>Miconazol. Crema Cada gramo contiene: Nitrato de miconazol 20 mg Envase con 20 g.</v>
          </cell>
        </row>
        <row r="147">
          <cell r="B147" t="str">
            <v>010.000.0904.00</v>
          </cell>
          <cell r="C147" t="str">
            <v>Ácido retinoico. Crema Cada 100 gramos contienen: Ácido retinoico 0.05 g Envase con 20 g</v>
          </cell>
        </row>
        <row r="148">
          <cell r="B148" t="str">
            <v>010.000.0904.00</v>
          </cell>
          <cell r="C148" t="str">
            <v>Ácido retinoico. Crema Cada 100 gramos contienen: Ácido retinoico 0.05 g Envase con 20 g</v>
          </cell>
        </row>
        <row r="149">
          <cell r="B149" t="str">
            <v>010.000.3407.00</v>
          </cell>
          <cell r="C149" t="str">
            <v>Naproxeno. Tableta Cada Tableta contiene: Naproxeno 250 mg Envase con 30 Tabletas.</v>
          </cell>
        </row>
        <row r="150">
          <cell r="B150" t="str">
            <v>010.000.3407.00</v>
          </cell>
          <cell r="C150" t="str">
            <v>Naproxeno. Tableta Cada Tableta contiene: Naproxeno 250 mg Envase con 30 Tabletas.</v>
          </cell>
        </row>
        <row r="151">
          <cell r="B151" t="str">
            <v>010.000.3451.00</v>
          </cell>
          <cell r="C151" t="str">
            <v>Alopurinol. Tableta. Cada tableta contiene: alopurinol 300 mg. Envase con 20 tabletas.</v>
          </cell>
        </row>
        <row r="152">
          <cell r="B152" t="str">
            <v>010.000.3451.00</v>
          </cell>
          <cell r="C152" t="str">
            <v>Alopurinol. Tableta. Cada tableta contiene: alopurinol 300 mg. Envase con 20 tabletas.</v>
          </cell>
        </row>
        <row r="153">
          <cell r="B153" t="str">
            <v>010.000.4126.00</v>
          </cell>
          <cell r="C153" t="str">
            <v>Sulfadiazina de plata. Crema Cada 100 gramos contiene: Sulfadiazina de plata micronizada 1 g Envase con 375 g.</v>
          </cell>
        </row>
        <row r="154">
          <cell r="B154" t="str">
            <v>010.000.5503.00</v>
          </cell>
          <cell r="C154" t="str">
            <v>Sulindaco. Tableta o Gragea Cada Tableta o Gragea contiene: Sulindaco 200 mg Envase con 20 Tabletas o Grageas.</v>
          </cell>
        </row>
        <row r="155">
          <cell r="B155" t="str">
            <v>040.000.2609.00</v>
          </cell>
          <cell r="C155" t="str">
            <v>Carbamazepina. Suspensión Oral. Cada 5 ml contienen: Carbamazepina 100 mg Envase con 120 ml y dosificador de 5 ml.</v>
          </cell>
        </row>
        <row r="156">
          <cell r="B156" t="str">
            <v>010.000.0104.00</v>
          </cell>
          <cell r="C156" t="str">
            <v>Paracetamol. Tableta cada tableta contiene: paracetamol 500 mg. envase con 10 tabletas.</v>
          </cell>
        </row>
        <row r="157">
          <cell r="B157" t="str">
            <v>010.000.0104.00</v>
          </cell>
          <cell r="C157" t="str">
            <v>Paracetamol. Tableta cada tableta contiene: paracetamol 500 mg. envase con 10 tabletas.</v>
          </cell>
        </row>
        <row r="158">
          <cell r="B158" t="str">
            <v>010.000.2520.00</v>
          </cell>
          <cell r="C158" t="str">
            <v>Losartán. Gragea o comprimido recubierto. Cada gragea o comprimido recubierto contiene: Losartán potásico 50 mg. Envase con 30 grageas o comprimidos recubiertos.</v>
          </cell>
        </row>
        <row r="159">
          <cell r="B159" t="str">
            <v>010.000.2520.00</v>
          </cell>
          <cell r="C159" t="str">
            <v>Losartán. Gragea o comprimido recubierto. Cada gragea o comprimido recubierto contiene: Losartán potásico 50 mg. Envase con 30 grageas o comprimidos recubiertos.</v>
          </cell>
        </row>
        <row r="160">
          <cell r="B160" t="str">
            <v>010.000.4373.00</v>
          </cell>
          <cell r="C160" t="str">
            <v>Valganciclovir. Comprimido Cada Comprimido contiene: Clorhidrato de valganciclovir equivalente a 450 mg de valganciclovir. Envase con 60 Comprimidos</v>
          </cell>
        </row>
        <row r="161">
          <cell r="B161" t="str">
            <v>010.000.4582.00</v>
          </cell>
          <cell r="C161" t="str">
            <v>Oseltamivir. Cápsula Cada Cápsula contiene: oseltamivir 75.0 mg Envase con 10 Cápsulas</v>
          </cell>
        </row>
        <row r="162">
          <cell r="B162" t="str">
            <v>010.000.4582.00</v>
          </cell>
          <cell r="C162" t="str">
            <v>Oseltamivir. Cápsula Cada Cápsula contiene: oseltamivir 75.0 mg Envase con 10 Cápsulas</v>
          </cell>
        </row>
        <row r="163">
          <cell r="B163" t="str">
            <v>010.000.5315.00</v>
          </cell>
          <cell r="C163" t="str">
            <v>Voriconazol. Solución Inyectable Cada frasco ámpula con liofilizado contiene: Voriconazol 200 mg Envase con un frasco ámpula con liofilizado.</v>
          </cell>
        </row>
        <row r="164">
          <cell r="B164" t="str">
            <v>010.000.0264.00</v>
          </cell>
          <cell r="C164" t="str">
            <v>Lidocaína. Solución al 10%. Cada 100 ml contiene: Lidocaína 10.0 g Envase con 115 ml con atomizador manual.</v>
          </cell>
        </row>
        <row r="165">
          <cell r="B165" t="str">
            <v>010.000.4141.00</v>
          </cell>
          <cell r="C165" t="str">
            <v>Mometasona. Suspensión Para Inhalación  Cada 100 ml contiene: Furoato de mometasona monohidratada equivalente a 0.050 g de furoato de mometasona anhidra. Envase nebulizador con 18 ml y válvula dosificadora (140 nebulizaciones de 50 µgcada una).</v>
          </cell>
        </row>
        <row r="166">
          <cell r="B166" t="str">
            <v>010.000.4141.00</v>
          </cell>
          <cell r="C166" t="str">
            <v>Mometasona. Suspensión Para Inhalación  Cada 100 ml contiene: Furoato de mometasona monohidratada equivalente a 0.050 g de furoato de mometasona anhidra. Envase nebulizador con 18 ml y válvula dosificadora (140 nebulizaciones de 50 µgcada una).</v>
          </cell>
        </row>
        <row r="167">
          <cell r="B167" t="str">
            <v>010.000.5944.00</v>
          </cell>
          <cell r="C167" t="str">
            <v>Ibuprofeno. Suspensión Oral Cada mililitro contiene: Ibuprofeno 40 mg Envase con 15 ml con gotero calibrado integrado o adjunto al envase que le sirve de tapa.</v>
          </cell>
        </row>
        <row r="168">
          <cell r="B168" t="str">
            <v>010.000.2521.00</v>
          </cell>
          <cell r="C168" t="str">
            <v>Losartán e hidroclorotiazida. Gragea o Comprimido Recubierto Cada Gragea o Comprimido Recubierto contiene: Losartán potásico 50.0 mg Hidroclorotiazida 12.5 mg Envase con 30 Grageas o Comprimidos Recubiertos.</v>
          </cell>
        </row>
        <row r="169">
          <cell r="B169" t="str">
            <v>010.000.4227.00</v>
          </cell>
          <cell r="C169" t="str">
            <v>Imatinib. Comprimido Cada Comprimido contiene: Mesilato de imatinib equivalente a 400 mg de imatinib Envase con 30 Comprimidos.</v>
          </cell>
        </row>
        <row r="170">
          <cell r="B170" t="str">
            <v>010.000.4490.00</v>
          </cell>
          <cell r="C170" t="str">
            <v>Aripiprazol. Tableta Cada Tableta contiene: Aripiprazol 15 mg Envase con 20 Tabletas.</v>
          </cell>
        </row>
        <row r="171">
          <cell r="B171" t="str">
            <v>010.000.4491.00</v>
          </cell>
          <cell r="C171" t="str">
            <v>Aripiprazol. Tableta Cada Tableta contiene: Aripiprazol 20 mg Envase con 10 Tabletas.</v>
          </cell>
        </row>
        <row r="172">
          <cell r="B172" t="str">
            <v>010.000.5435.00</v>
          </cell>
          <cell r="C172" t="str">
            <v>Paclitaxel. Solución Inyectable Cada frasco ámpula contiene: Paclitaxel 300 mg Envase con un frasco ámpula con 50 ml con equipo para venoclisis libre de polivinilcloruro (PVC) y filtro con membrana no mayor de 0.22 µm.</v>
          </cell>
        </row>
        <row r="173">
          <cell r="B173" t="str">
            <v>010.000.5449.00</v>
          </cell>
          <cell r="C173" t="str">
            <v>Anastrozol. Tableta Cada Tableta contiene: Anastrozol 1 mg Envase con 28 Tabletas</v>
          </cell>
        </row>
        <row r="174">
          <cell r="B174" t="str">
            <v>010.000.5541.00</v>
          </cell>
          <cell r="C174" t="str">
            <v>Letrozol. Gragea o Tableta Cada Gragea o Tableta contiene: Letrozol 2.5 mg Envase con 30 Grageas o Tabletas</v>
          </cell>
        </row>
        <row r="175">
          <cell r="B175" t="str">
            <v>010.000.2132.00</v>
          </cell>
          <cell r="C175" t="str">
            <v>Claritromicina. Tableta Cada Tableta contiene: Claritromicina 250 mg Envase con 10 Tabletas.</v>
          </cell>
        </row>
        <row r="176">
          <cell r="B176" t="str">
            <v>010.000.2132.00</v>
          </cell>
          <cell r="C176" t="str">
            <v>Claritromicina. Tableta Cada Tableta contiene: Claritromicina 250 mg Envase con 10 Tabletas.</v>
          </cell>
        </row>
        <row r="177">
          <cell r="B177" t="str">
            <v>010.000.2662.00</v>
          </cell>
          <cell r="C177" t="str">
            <v>Piridostigmina. Gragea o Tableta Cada Gragea o Tableta contiene: Bromuro de piridostigmina 60 mg Envase con 20 Grageas.</v>
          </cell>
        </row>
        <row r="178">
          <cell r="B178" t="str">
            <v>010.000.2662.00</v>
          </cell>
          <cell r="C178" t="str">
            <v>Piridostigmina. Gragea o Tableta Cada Gragea o Tableta contiene: Bromuro de piridostigmina 60 mg Envase con 20 Grageas.</v>
          </cell>
        </row>
        <row r="179">
          <cell r="B179" t="str">
            <v>010.000.3423.00</v>
          </cell>
          <cell r="C179" t="str">
            <v>Meloxicam. Tableta Cada Tableta contiene: Meloxicam 15 mg Envase con 10 Tabletas</v>
          </cell>
        </row>
        <row r="180">
          <cell r="B180" t="str">
            <v>010.000.4485.00</v>
          </cell>
          <cell r="C180" t="str">
            <v>Duloxetina. Cápsula de liberación retardada. Cada cápsula de liberación retardada contiene: Clorhidrato de duloxetina equivalente a 60 mg de duloxetina Envase con 14 Cápsulas de Liberación Retardada.</v>
          </cell>
        </row>
        <row r="181">
          <cell r="B181" t="str">
            <v>010.000.4485.00</v>
          </cell>
          <cell r="C181" t="str">
            <v>Duloxetina. Cápsula de liberación retardada. Cada cápsula de liberación retardada contiene: Clorhidrato de duloxetina equivalente a 60 mg de duloxetina Envase con 14 Cápsulas de Liberación Retardada.</v>
          </cell>
        </row>
        <row r="182">
          <cell r="B182" t="str">
            <v>010.000.5699.00</v>
          </cell>
          <cell r="C182" t="str">
            <v>Etoricoxib. Comprimido Cada Comprimido contiene: Etoricoxib 90 mg Envase con 28 Comprimidos.</v>
          </cell>
        </row>
        <row r="183">
          <cell r="B183" t="str">
            <v>040.000.3302.00</v>
          </cell>
          <cell r="C183" t="str">
            <v>Imipramina. Gragea o tableta. Cada gragea o tableta contiene: Clorhidrato de Imipramina 25 mg. Envase con 20 grageas o tabletas.</v>
          </cell>
        </row>
        <row r="184">
          <cell r="B184" t="str">
            <v>010.000.6274.00</v>
          </cell>
          <cell r="C184" t="str">
            <v>METFORMINA/ GLIMEPIRIDA. TABLETA Cada tableta contiene: Clorhidrato de metformina 500 mg. Glimepirida 1 mg Envase con 32 tabletas.</v>
          </cell>
        </row>
        <row r="185">
          <cell r="B185" t="str">
            <v>010.000.6275.00</v>
          </cell>
          <cell r="C185" t="str">
            <v>METFORMINA. TABLETA Cada tableta contiene: Clorhidrato de Metformina de liberación prolongada 500 mg Envase con 30 tabletas.</v>
          </cell>
        </row>
        <row r="186">
          <cell r="B186" t="str">
            <v>010.000.0592.00</v>
          </cell>
          <cell r="C186" t="str">
            <v>Isosorbida. Tableta sublingual Cada Tableta contiene: Dinitrato de isosorbida 5 mg Envase con 20 Tabletas sublinguales.</v>
          </cell>
        </row>
        <row r="187">
          <cell r="B187" t="str">
            <v>010.000.0592.00</v>
          </cell>
          <cell r="C187" t="str">
            <v>Isosorbida. Tableta sublingual Cada Tableta contiene: Dinitrato de isosorbida 5 mg Envase con 20 Tabletas sublinguales.</v>
          </cell>
        </row>
        <row r="188">
          <cell r="B188" t="str">
            <v>010.000.1271.00</v>
          </cell>
          <cell r="C188" t="str">
            <v>Plántago psyllium. Polvo Cada 100 g contienen: Polvo de cáscara de semilla de plántago psyllium 49.7 g Envase con 400 g.</v>
          </cell>
        </row>
        <row r="189">
          <cell r="B189" t="str">
            <v>010.000.1271.00</v>
          </cell>
          <cell r="C189" t="str">
            <v>Plántago psyllium. Polvo Cada 100 g contienen: Polvo de cáscara de semilla de plántago psyllium 49.7 g Envase con 400 g.</v>
          </cell>
        </row>
        <row r="190">
          <cell r="B190" t="str">
            <v>010.000.4025.01</v>
          </cell>
          <cell r="C190" t="str">
            <v>Ezetimiba-simvastatina. Comprimido Cada Comprimido contiene: Ezetimiba 10 mg Simvastatina 20 mg Envase con 28 Comprimidos.</v>
          </cell>
        </row>
        <row r="191">
          <cell r="B191" t="str">
            <v>010.000.4185.00</v>
          </cell>
          <cell r="C191" t="str">
            <v>Ácido ursodeoxicólico. Cápsula Cada Cápsula contiene: Ácido ursodeoxicólico 250 mg Envase con 50 Cápsulas</v>
          </cell>
        </row>
        <row r="192">
          <cell r="B192" t="str">
            <v>010.000.0804.00</v>
          </cell>
          <cell r="C192" t="str">
            <v>Óxido de zinc. Pasta Cada 100 g contienen: Óxido de zinc 25. 0 g Envase con 30 g.</v>
          </cell>
        </row>
        <row r="193">
          <cell r="B193" t="str">
            <v>010.000.0804.00</v>
          </cell>
          <cell r="C193" t="str">
            <v>Óxido de zinc. Pasta Cada 100 g contienen: Óxido de zinc 25. 0 g Envase con 30 g.</v>
          </cell>
        </row>
        <row r="194">
          <cell r="B194" t="str">
            <v>010.000.3419.00</v>
          </cell>
          <cell r="C194" t="str">
            <v>Naproxeno. Suspensión Oral Cada 5 ml contienen: Naproxeno 125 mg Envase con 100 ml.</v>
          </cell>
        </row>
        <row r="195">
          <cell r="B195" t="str">
            <v>010.000.5489.00</v>
          </cell>
          <cell r="C195" t="str">
            <v>Quetiapina. Tableta Cada Tableta contiene: Fumarato de quetiapina equivalente a 100 mg de quetiapina Envase con 60 Tabletas.</v>
          </cell>
        </row>
        <row r="196">
          <cell r="B196" t="str">
            <v>010.000.5489.00</v>
          </cell>
          <cell r="C196" t="str">
            <v>Quetiapina. Tableta Cada Tableta contiene: Fumarato de quetiapina equivalente a 100 mg de quetiapina Envase con 60 Tabletas.</v>
          </cell>
        </row>
        <row r="197">
          <cell r="B197" t="str">
            <v>040.000.2654.00</v>
          </cell>
          <cell r="C197" t="str">
            <v>Levodopa y carbidopa. Tableta Cada Tableta contiene: Levodopa 250 mg Carbidopa 25 mg Envase con 100 Tabletas.</v>
          </cell>
        </row>
        <row r="198">
          <cell r="B198" t="str">
            <v>010.000.1101.00</v>
          </cell>
          <cell r="C198" t="str">
            <v>Paricalcitol. Cápsula Cada cápsula contiene: Paricalcitol 2 µg. Envase con 30 cápsulas.</v>
          </cell>
        </row>
        <row r="199">
          <cell r="B199" t="str">
            <v>010.000.4305.00</v>
          </cell>
          <cell r="C199" t="str">
            <v>Oxibutinina. Tableta Cada Tableta contiene: Cloruro de oxibutinina 5 mg Envase con 30 Tabletas.</v>
          </cell>
        </row>
        <row r="200">
          <cell r="B200" t="str">
            <v>010.000.1766.00</v>
          </cell>
          <cell r="C200" t="str">
            <v>Doxorrubicina. Suspensión Inyectable Cada frasco ámpula contiene: Clorhidrato de doxorrubicina liposomal pegilada equivalente a 20 mg de doxorrubicina (2 mg/ml) Envase con un frasco ámpula con 10 ml (2 mg/ml).</v>
          </cell>
        </row>
        <row r="201">
          <cell r="B201" t="str">
            <v>010.000.5450.00</v>
          </cell>
          <cell r="C201" t="str">
            <v>Leuprorelina. Suspensión Inyectable Cada jeringa prellenada con polvo liofilizado contiene: Acetato de leuprorelina 22.5 mg Envase con jeringa prellenada con polvo liofilizado y jeringa prellenada con 0.5 ml con sistema de Liberación.</v>
          </cell>
        </row>
        <row r="202">
          <cell r="B202" t="str">
            <v>010.000.5972.00</v>
          </cell>
          <cell r="C202" t="str">
            <v>Leuprorelina. Suspensión Inyectable Cada jeringa prellenada con polvo liofilizado contiene: Acetato de Leuprorelina 45 mg Envase con jeringa prellenada con polvo liofilizado y jeringa prellenada con 0.5 ml de diluyente.</v>
          </cell>
        </row>
        <row r="203">
          <cell r="B203" t="str">
            <v>010.000.0813.00</v>
          </cell>
          <cell r="C203" t="str">
            <v>Hidrocortisona. Crema Cada g contiene: 17 Butirato de hidrocortisona 1 mg Envase con 15 g.</v>
          </cell>
        </row>
        <row r="204">
          <cell r="B204" t="str">
            <v>010.000.0813.00</v>
          </cell>
          <cell r="C204" t="str">
            <v>Hidrocortisona. Crema Cada g contiene: 17 Butirato de hidrocortisona 1 mg Envase con 15 g.</v>
          </cell>
        </row>
        <row r="205">
          <cell r="B205" t="str">
            <v>010.000.4416.00</v>
          </cell>
          <cell r="C205" t="str">
            <v>Ciclosporina. Solución Oftálmica Cada ml contiene: Ciclosporina A 1.0 mg Envase con frasco gotero con 5 ml.</v>
          </cell>
        </row>
        <row r="206">
          <cell r="B206" t="str">
            <v>010.000.4300.00</v>
          </cell>
          <cell r="C206" t="str">
            <v>Levofloxacino. Tableta Cada Tableta contiene: Levofloxacino hemihidratado equivalente a 750 mg de levofloxacino. Envase con 7 Tabletas.</v>
          </cell>
        </row>
        <row r="207">
          <cell r="B207" t="str">
            <v>010.000.4300.00</v>
          </cell>
          <cell r="C207" t="str">
            <v>Levofloxacino. Tableta Cada Tableta contiene: Levofloxacino hemihidratado equivalente a 750 mg de levofloxacino. Envase con 7 Tabletas.</v>
          </cell>
        </row>
        <row r="208">
          <cell r="B208" t="str">
            <v>010.000.3432.00</v>
          </cell>
          <cell r="C208" t="str">
            <v>Dexametasona. Tableta. Cada tableta contiene dexametasona 0.5 mg Envase con 30 Tabletas.</v>
          </cell>
        </row>
        <row r="209">
          <cell r="B209" t="str">
            <v>010.000.4445.00</v>
          </cell>
          <cell r="C209" t="str">
            <v>Vinorelbina. Cápsula Cada Cápsula contiene: Bitartrato de vinorelbina equivalente a 20.00 mg de Vinorelbina Envase con una Cápsula</v>
          </cell>
        </row>
        <row r="210">
          <cell r="B210" t="str">
            <v>010.000.4446.00</v>
          </cell>
          <cell r="C210" t="str">
            <v>Vinorelbina. Cápsula Cada Cápsula contiene: Bitartrato de vinorelbina equivalente a 30.00 mg de Vinorelbina Envase con una Cápsula.</v>
          </cell>
        </row>
        <row r="211">
          <cell r="B211" t="str">
            <v>010.000.5664.00</v>
          </cell>
          <cell r="C211" t="str">
            <v>Lacosamida. Solución Inyectable Cada frasco ámpula contiene: Lacosamida 200 mg Envase con frasco ámpula con 20 ml (10 mg/ml).</v>
          </cell>
        </row>
        <row r="212">
          <cell r="B212" t="str">
            <v>010.000.2114.00</v>
          </cell>
          <cell r="C212" t="str">
            <v>Felodipino. Tableta de Liberación Prolongada Cada Tableta contiene: Felodipino 5 mg Envase con 10 Tabletas de Liberación Prolongada.</v>
          </cell>
        </row>
        <row r="213">
          <cell r="B213" t="str">
            <v>010.000.4307.00</v>
          </cell>
          <cell r="C213" t="str">
            <v>Cilostazol. Tableta Cada Tableta contiene: Cilostazol 100 mg Envase con 30 Tabletas.</v>
          </cell>
        </row>
        <row r="214">
          <cell r="B214" t="str">
            <v>010.000.1969.00</v>
          </cell>
          <cell r="C214" t="str">
            <v>Azitromicina. Tableta Cada Tableta contiene: Azitromicina dihidratada equivalente a 500 mg de azitromicina Envase con 3 Tabletas.</v>
          </cell>
        </row>
        <row r="215">
          <cell r="B215" t="str">
            <v>010.000.1969.01</v>
          </cell>
          <cell r="C215" t="str">
            <v>Azitromicina. Tableta Cada Tableta contiene: Azitromicina dihidratada equivalente a 500 mg de azitromicina Envase con 4 Tabletas.</v>
          </cell>
        </row>
        <row r="216">
          <cell r="B216" t="str">
            <v>010.000.4256.00</v>
          </cell>
          <cell r="C216" t="str">
            <v>Talidomida. Tableta o Cápsula Cada Tableta o Cápsula contiene: Talidomida 100 mg Envase con 50 Tabletas ó Cápsulas.</v>
          </cell>
        </row>
        <row r="217">
          <cell r="B217" t="str">
            <v>010.000.4261.02</v>
          </cell>
          <cell r="C217" t="str">
            <v>Ofloxacina. Tableta Cada Tableta contiene: ofloxacina 400 mg Envase con 12 Tabletas.</v>
          </cell>
        </row>
        <row r="218">
          <cell r="B218" t="str">
            <v>010.000.4298.00</v>
          </cell>
          <cell r="C218" t="str">
            <v>Ciclosporina. Cápsula de gelatina blanda. Cada cápsula contiene: Ciclosporina modificada o ciclosporina en microemulsión 100 mg Envase con 50 Cápsulas.</v>
          </cell>
        </row>
        <row r="219">
          <cell r="B219" t="str">
            <v>010.000.4298.00</v>
          </cell>
          <cell r="C219" t="str">
            <v>Ciclosporina. Cápsula de gelatina blanda. Cada cápsula contiene: Ciclosporina modificada o ciclosporina en microemulsión 100 mg Envase con 50 Cápsulas.</v>
          </cell>
        </row>
        <row r="220">
          <cell r="B220" t="str">
            <v>010.000.4306.00</v>
          </cell>
          <cell r="C220" t="str">
            <v>Ciclosporina. Capsula de gelatina blanda. Cada cápsula contiene: ciclosporina modificada o ciclosporina en microemulsión 25 mg. envase con 50 cápsulas.</v>
          </cell>
        </row>
        <row r="221">
          <cell r="B221" t="str">
            <v>010.000.4306.00</v>
          </cell>
          <cell r="C221" t="str">
            <v>Ciclosporina. Capsula de gelatina blanda. Cada cápsula contiene: ciclosporina modificada o ciclosporina en microemulsión 25 mg. envase con 50 cápsulas.</v>
          </cell>
        </row>
        <row r="222">
          <cell r="B222" t="str">
            <v>010.000.5082.00</v>
          </cell>
          <cell r="C222" t="str">
            <v>Tacrolimus. Cápsula Cada Cápsula contiene: Tacrolimus monohidratado equivalente a 5 mg de tacrolimus Envase con 50 Cápsulas.</v>
          </cell>
        </row>
        <row r="223">
          <cell r="B223" t="str">
            <v>010.000.5084.00</v>
          </cell>
          <cell r="C223" t="str">
            <v>Tacrolimus. Cápsula Cada Cápsula contiene: Tacrolimus monohidratado equivalente a 1 mg de tacrolimus Envase con 50 Cápsulas.</v>
          </cell>
        </row>
        <row r="224">
          <cell r="B224" t="str">
            <v>010.000.5309.01</v>
          </cell>
          <cell r="C224" t="str">
            <v>Tamsulosina. Cápsula o Tableta de liberación prolongada. Cada cápsula o tableta de liberación prolongada contiene: Clorhidrato de tamsulosina 0.4 mg. Envase con 20 cápsulas o tabletas de liberación prolongada.</v>
          </cell>
        </row>
        <row r="225">
          <cell r="B225" t="str">
            <v>010.000.2195.00</v>
          </cell>
          <cell r="C225" t="str">
            <v>Ondansetrón. Tableta Cada Tableta contiene: Clorhidrato dihidratado de ondansetrón equivalente a 8 mg de ondansetrón Envase con 10 Tabletas.</v>
          </cell>
        </row>
        <row r="226">
          <cell r="B226" t="str">
            <v>010.000.3461.00</v>
          </cell>
          <cell r="C226" t="str">
            <v>Azatioprina. Tableta Cada Tableta contiene: Azatioprina 50 mg Envase con 50 Tabletas.</v>
          </cell>
        </row>
        <row r="227">
          <cell r="B227" t="str">
            <v>010.000.3461.00</v>
          </cell>
          <cell r="C227" t="str">
            <v>Azatioprina. Tableta Cada Tableta contiene: Azatioprina 50 mg Envase con 50 Tabletas.</v>
          </cell>
        </row>
        <row r="228">
          <cell r="B228" t="str">
            <v>010.000.4365.01</v>
          </cell>
          <cell r="C228" t="str">
            <v>Donepecilo. Tableta Cada Tableta contiene: Clorhidrato de donepecilo 10 mg Envase con 28 Tabletas.</v>
          </cell>
        </row>
        <row r="229">
          <cell r="B229" t="str">
            <v>010.000.4514.00</v>
          </cell>
          <cell r="C229" t="str">
            <v>Leflunomida. Comprimido Cada Comprimido contiene: Leflunomida 20 mg Envase con 30 Comprimidos.</v>
          </cell>
        </row>
        <row r="230">
          <cell r="B230" t="str">
            <v>010.000.4515.00</v>
          </cell>
          <cell r="C230" t="str">
            <v>Leflunomida. Comprimido Cada Comprimido contiene: Leflunomida 100 mg Envase con 3 Comprimidos.</v>
          </cell>
        </row>
        <row r="231">
          <cell r="B231" t="str">
            <v>040.000.2499.00</v>
          </cell>
          <cell r="C231" t="str">
            <v>Alprazolam. Tableta Cada Tableta contiene: alprazolam 2.0 mg Envase con 30 Tabletas.</v>
          </cell>
        </row>
        <row r="232">
          <cell r="B232" t="str">
            <v>040.000.2499.00</v>
          </cell>
          <cell r="C232" t="str">
            <v>Alprazolam. Tableta Cada Tableta contiene: alprazolam 2.0 mg Envase con 30 Tabletas.</v>
          </cell>
        </row>
        <row r="233">
          <cell r="B233" t="str">
            <v>010.000.4420.00</v>
          </cell>
          <cell r="C233" t="str">
            <v>Brimonidina - timolol. Solución Oftálmica Cada mililitro contiene: Tartrato de brimonidina 2.00 mg Maleato de timolol 6.80 mg Envase con gotero integral con 5 ml.</v>
          </cell>
        </row>
        <row r="234">
          <cell r="B234" t="str">
            <v>010.000.2626.00</v>
          </cell>
          <cell r="C234" t="str">
            <v>Oxcarbazepina. Gragea o Tableta Cada Gragea o Tableta contiene: oxcarbazepina 300 mg Envase con 20 Grageas o Tabletas.</v>
          </cell>
        </row>
        <row r="235">
          <cell r="B235" t="str">
            <v>010.000.2630.00</v>
          </cell>
          <cell r="C235" t="str">
            <v>Valproato semisódico. Tableta de liberación prolongada. Cada tableta de liberación prolongada contiene: Valproato semisódico equivalente a 500 mg de ácido valproico Envase con 30 Tabletas de Liberación Prolongada.</v>
          </cell>
        </row>
        <row r="236">
          <cell r="B236" t="str">
            <v>010.000.2630.00</v>
          </cell>
          <cell r="C236" t="str">
            <v>Valproato semisódico. Tableta de liberación prolongada. Cada tableta de liberación prolongada contiene: Valproato semisódico equivalente a 500 mg de ácido valproico Envase con 30 Tabletas de Liberación Prolongada.</v>
          </cell>
        </row>
        <row r="237">
          <cell r="B237" t="str">
            <v>010.000.2650.00</v>
          </cell>
          <cell r="C237" t="str">
            <v>Pramipexol. Tableta Cada Tableta contiene Diclorhidrato de pramipexol Monohidratado 1.0 mg Envase con 30 Tabletas.</v>
          </cell>
        </row>
        <row r="238">
          <cell r="B238" t="str">
            <v>010.000.3307.00</v>
          </cell>
          <cell r="C238" t="str">
            <v>Atomoxetina. Cápsula Cada Cápsula contiene: Clorhidrato de atomoxetina equivalente a 10 mg de atomoxetina. Envase con 14 Cápsulas.</v>
          </cell>
        </row>
        <row r="239">
          <cell r="B239" t="str">
            <v>010.000.3308.00</v>
          </cell>
          <cell r="C239" t="str">
            <v>Atomoxetina. Cápsula Cada Cápsula contiene: Clorhidrato de atomoxetina equivalente a 40 mg de atomoxetina. Envase con 14 Cápsulas.</v>
          </cell>
        </row>
        <row r="240">
          <cell r="B240" t="str">
            <v>010.000.3309.00</v>
          </cell>
          <cell r="C240" t="str">
            <v>Atomoxetina. Cápsula Cada Cápsula contiene: Clorhidrato de atomoxetina equivalente a 60 mg de atomoxetina. Envase con 14 Cápsulas.</v>
          </cell>
        </row>
        <row r="241">
          <cell r="B241" t="str">
            <v>010.000.5453.00</v>
          </cell>
          <cell r="C241" t="str">
            <v>Pemetrexed. Solución Inyectable Cada frasco ámpula con liofilizado contiene: Pemetrexed disódico heptahidratado o Pemetrexed disódico equivalente a 500 mg de pemetrexed Envase con frasco ámpula.</v>
          </cell>
        </row>
        <row r="242">
          <cell r="B242" t="str">
            <v>010.000.5485.01</v>
          </cell>
          <cell r="C242" t="str">
            <v>Olanzapina. Tableta Cada Tableta contiene: olanzapina 5 mg Envase con 28 Tabletas.</v>
          </cell>
        </row>
        <row r="243">
          <cell r="B243" t="str">
            <v>010.000.5487.01</v>
          </cell>
          <cell r="C243" t="str">
            <v>Citalopram. Tableta Cada Tableta contiene: Bromhidrato de citalopram equivalente a 20 mg de citalopram. Envase con 28 Tabletas</v>
          </cell>
        </row>
        <row r="244">
          <cell r="B244" t="str">
            <v>010.000.5487.01</v>
          </cell>
          <cell r="C244" t="str">
            <v>Citalopram. Tableta Cada Tableta contiene: Bromhidrato de citalopram equivalente a 20 mg de citalopram. Envase con 28 Tabletas</v>
          </cell>
        </row>
        <row r="245">
          <cell r="B245" t="str">
            <v>010.000.5490.00</v>
          </cell>
          <cell r="C245" t="str">
            <v>Mirtazapina. Tableta o Tableta Dispersable Cada Tableta o Tableta Dispersable contiene: Mirtazapina 30 mg Envase con 30 Tabletas o Tabletas Dispersables</v>
          </cell>
        </row>
        <row r="246">
          <cell r="B246" t="str">
            <v>010.000.5490.00</v>
          </cell>
          <cell r="C246" t="str">
            <v>Mirtazapina. Tableta o Tableta Dispersable Cada Tableta o Tableta Dispersable contiene: Mirtazapina 30 mg Envase con 30 Tabletas o Tabletas Dispersables</v>
          </cell>
        </row>
        <row r="247">
          <cell r="B247" t="str">
            <v>010.000.0233.00</v>
          </cell>
          <cell r="C247" t="str">
            <v>Sevoflurano. Liquido o solucion cada envase contiene: sevoflurano 250 ml. envase con 250 ml de líquido o solución.</v>
          </cell>
        </row>
        <row r="248">
          <cell r="B248" t="str">
            <v>010.000.2040.00</v>
          </cell>
          <cell r="C248" t="str">
            <v>Prazicuantel. Tableta Cada Tableta contiene: Prazicuantel 600 mg Envase con 25 Tabletas.</v>
          </cell>
        </row>
        <row r="249">
          <cell r="B249" t="str">
            <v>010.000.5237.03</v>
          </cell>
          <cell r="C249" t="str">
            <v>Interferón (Beta). Solución Inyectable. Cada frasco ámpula o jeringa prellenada contiene: Interferón beta 1a 44  µg (12 millones UI). Envase con cartucho prellenado de 1.5 ml (3 dosis de 44  µg/0.5 ml) para administrarse en dispositivo autoinyector.</v>
          </cell>
        </row>
        <row r="250">
          <cell r="B250" t="str">
            <v>010.000.0291.00</v>
          </cell>
          <cell r="C250" t="str">
            <v>Neostigmina. Solución Inyectable Cada ampolleta contiene: Metilsulfato de neostigmina 0.5 mg Envase con 6 ampolletas con 1 ml.</v>
          </cell>
        </row>
        <row r="251">
          <cell r="B251" t="str">
            <v>010.000.0569.00</v>
          </cell>
          <cell r="C251" t="str">
            <v>Nitroprusiato de sodio. Solución Inyectable Cada frasco ámpula con polvo o Solución contiene: Nitroprusiato de sodio 50 mg Envase con un frasco ámpula con o sin diluyente.</v>
          </cell>
        </row>
        <row r="252">
          <cell r="B252" t="str">
            <v>010.000.4264.00</v>
          </cell>
          <cell r="C252" t="str">
            <v>Aciclovir. Solución Inyectable Cada frasco ámpula con liofilizado contiene: Aciclovir sódico equivalente a 250 mg de aciclovir. Envase con 5 frascos ámpula.</v>
          </cell>
        </row>
        <row r="253">
          <cell r="B253" t="str">
            <v>010.000.5313.00</v>
          </cell>
          <cell r="C253" t="str">
            <v>Caspofungina. Solución Inyectable. Cada frasco ámpula con polvo contiene: Acetato de caspofungina equivalente a 50 mg de caspofungina. Envase con frasco ámpula con polvo para 10.5 ml (5 mg/ml).</v>
          </cell>
        </row>
        <row r="254">
          <cell r="B254" t="str">
            <v>010.000.4433.00</v>
          </cell>
          <cell r="C254" t="str">
            <v>Mesna. Solución Inyectable Cada ampolleta contiene: Mesna 400 mg Envase con 5 ampolletas con 4 ml (100 mg/ml).</v>
          </cell>
        </row>
        <row r="255">
          <cell r="B255" t="str">
            <v>010.000.2482.00</v>
          </cell>
          <cell r="C255" t="str">
            <v>Prednisolona. Solución Oral Cada 100 ml contienen: Fosfato sódico de prednisolona equivalente a 100 mg de prednisolona. Envase con frasco de 100 ml y vaso graduado de 20 ml.</v>
          </cell>
        </row>
        <row r="256">
          <cell r="B256" t="str">
            <v>010.000.4158.01</v>
          </cell>
          <cell r="C256" t="str">
            <v>Insulina glargina. Solución Inyectable Cada ml de Solución contiene: Insulina glargina 3.64 mg equivalente a 100.0 UI de insulina humana. Envase con 5 cartuchos de vidrio con 3 ml en dispositivo desechable.</v>
          </cell>
        </row>
        <row r="257">
          <cell r="B257" t="str">
            <v>010.000.4265.00</v>
          </cell>
          <cell r="C257" t="str">
            <v>Ciprofibrato. Cápsula o Tableta. Cada Cápsula o Tableta contiene: Ciprofibrato 100 mg Envase con 30 cápsulas o tabletas.</v>
          </cell>
        </row>
        <row r="258">
          <cell r="B258" t="str">
            <v>010.000.4231.00</v>
          </cell>
          <cell r="C258" t="str">
            <v>Inmunoglobulina antilinfocitos t humanos. Solución Inyectable Cada frasco ámpula contiene: Inmunoglobulina antilinfocitos T humanos obtenida de conejo 25 mg Envase con frasco ámpula con polvo liofilizado.</v>
          </cell>
        </row>
        <row r="259">
          <cell r="B259" t="str">
            <v>010.000.5160.00</v>
          </cell>
          <cell r="C259" t="str">
            <v>Sevelámero. Comprimido Cada Comprimido contiene: Clorhidrato de Sevelámero 800 mg Envase con 180 Comprimidos</v>
          </cell>
        </row>
        <row r="260">
          <cell r="B260" t="str">
            <v>010.000.5455.00</v>
          </cell>
          <cell r="C260" t="str">
            <v>Fludarabina. Comprimido Cada Comprimido contiene: Fosfato de fludarabina 10 mg Envase con 15 Comprimidos.</v>
          </cell>
        </row>
        <row r="261">
          <cell r="B261" t="str">
            <v>010.000.0101.00</v>
          </cell>
          <cell r="C261" t="str">
            <v>Ácido acetilsalicilico. Tableta. Cada tableta contiene: Acido acetilsalicílico 500 mg. Envase con 20 tabletas.</v>
          </cell>
        </row>
        <row r="262">
          <cell r="B262" t="str">
            <v>010.000.0106.00</v>
          </cell>
          <cell r="C262" t="str">
            <v>Paracetamol. Solucion oral cada ml contiene: paracetamol 100 mg. envase con 15 ml gotero calibrado a 0.5 y 1 ml integrado o adjunto al envase que sirve de tapa.</v>
          </cell>
        </row>
        <row r="263">
          <cell r="B263" t="str">
            <v>010.000.0106.00</v>
          </cell>
          <cell r="C263" t="str">
            <v>Paracetamol. Solucion oral cada ml contiene: paracetamol 100 mg. envase con 15 ml gotero calibrado a 0.5 y 1 ml integrado o adjunto al envase que sirve de tapa.</v>
          </cell>
        </row>
        <row r="264">
          <cell r="B264" t="str">
            <v>010.000.1206.00</v>
          </cell>
          <cell r="C264" t="str">
            <v>Butilhioscina o hioscina. Gragea o Tableta Cada Gragea o Tableta contiene: Bromuro de butilhioscina o butilbromuro de hioscina 10 mg Envase con 10 Grageas o Tabletas.</v>
          </cell>
        </row>
        <row r="265">
          <cell r="B265" t="str">
            <v>010.000.1206.00</v>
          </cell>
          <cell r="C265" t="str">
            <v>Butilhioscina o hioscina. Gragea o Tableta Cada Gragea o Tableta contiene: Bromuro de butilhioscina o butilbromuro de hioscina 10 mg Envase con 10 Grageas o Tabletas.</v>
          </cell>
        </row>
        <row r="266">
          <cell r="B266" t="str">
            <v>010.000.1207.00</v>
          </cell>
          <cell r="C266" t="str">
            <v>Butilhioscina o hioscina. Solución Inyectable Cada ampolleta contiene: Bromuro de butilhioscina o butilbromuro de hioscina 20 mg Envase con 3 ampolletas de 1 ml.</v>
          </cell>
        </row>
        <row r="267">
          <cell r="B267" t="str">
            <v>010.000.0437.00</v>
          </cell>
          <cell r="C267" t="str">
            <v>Teofilina. Comprimido o Tableta o Cápsula de Liberación Prolongada Cada Comprimido Tableta o Cápsula contiene: Teofilina anhidra 100 mg Envase con 20 Comprimidos o Tabletas o Cápsulas de Liberación Prolongada.</v>
          </cell>
        </row>
        <row r="268">
          <cell r="B268" t="str">
            <v>010.000.0437.00</v>
          </cell>
          <cell r="C268" t="str">
            <v>Teofilina. Comprimido o Tableta o Cápsula de Liberación Prolongada Cada Comprimido Tableta o Cápsula contiene: Teofilina anhidra 100 mg Envase con 20 Comprimidos o Tabletas o Cápsulas de Liberación Prolongada.</v>
          </cell>
        </row>
        <row r="269">
          <cell r="B269" t="str">
            <v>010.000.1940.00</v>
          </cell>
          <cell r="C269" t="str">
            <v>Doxiciclina. Cápsula o Tableta Cada Cápsula o Tableta contiene: Hiclato de doxiciclina equivalente a 100 mg de doxicilina. Envase con 10 Cápsulas o Tabletas.</v>
          </cell>
        </row>
        <row r="270">
          <cell r="B270" t="str">
            <v>010.000.5309.02</v>
          </cell>
          <cell r="C270" t="str">
            <v>Tamsulosina. Cápsula o Tableta de liberación prolongada. Cada cápsula o tableta de liberación prolongada contiene: Clorhidrato detamsulosina 0.4 mg. Envase con 30 cápsulas o tabletas de liberación prolongada.</v>
          </cell>
        </row>
        <row r="271">
          <cell r="B271" t="str">
            <v>010.000.5451.00</v>
          </cell>
          <cell r="C271" t="str">
            <v>Cinarizina. Tableta Cada Tableta contiene: Cinarizina 75 mg Envase con 60 Tabletas</v>
          </cell>
        </row>
        <row r="272">
          <cell r="B272" t="str">
            <v>010.000.5468.00</v>
          </cell>
          <cell r="C272" t="str">
            <v>Ácido zoledrónico. Solución Inyectable Cada frasco ámpula con 5 ml contiene: Acido zoledrónico monohidratado equivalente a 4.0 mg de ácido zoledrónico Envase con un frasco ámpula.</v>
          </cell>
        </row>
        <row r="273">
          <cell r="B273" t="str">
            <v>010.000.5505.00</v>
          </cell>
          <cell r="C273" t="str">
            <v>Celecoxib. Cápsula. Cada cápsula contiene: Celecoxib 100 mg Envase con 20 Cápsulas.</v>
          </cell>
        </row>
        <row r="274">
          <cell r="B274" t="str">
            <v>010.000.5463.02</v>
          </cell>
          <cell r="C274" t="str">
            <v>Temozolomida. Cápsula Cada Cápsula contiene: Temozolomida 100 mg Envase con 20 Cápsulas</v>
          </cell>
        </row>
        <row r="275">
          <cell r="B275" t="str">
            <v>010.000.5186.02</v>
          </cell>
          <cell r="C275" t="str">
            <v>Pantoprazol o rabeprazol u omeprazol. Tableta o Gragea o Cápsula Cada Tableta o Gragea o Cápsula contiene: Pantoprazol 40 mg o Rabeprazol sódico 20 mg u omeprazol 20 mg Envase con 28 Tabletas o Grageas o Cápsulas</v>
          </cell>
        </row>
        <row r="276">
          <cell r="B276" t="str">
            <v>010.000.4148.01</v>
          </cell>
          <cell r="C276" t="str">
            <v>Insulina lispro lispro protamina. Suspensión Inyectable Cada ml contiene: Insulina lispro (origen ADN recombinante) 25 UI Insulina lispro protamina (origen ADN recombinante) 75 UI. Envase con un frasco ámpula con 10 ml.</v>
          </cell>
        </row>
        <row r="277">
          <cell r="B277" t="str">
            <v>010.000.4148.01</v>
          </cell>
          <cell r="C277" t="str">
            <v>Insulina lispro lispro protamina. Suspensión Inyectable Cada ml contiene: Insulina lispro (origen ADN recombinante) 25 UI Insulina lispro protamina (origen ADN recombinante) 75 UI. Envase con un frasco ámpula con 10 ml.</v>
          </cell>
        </row>
        <row r="278">
          <cell r="B278" t="str">
            <v>010.000.4162.00</v>
          </cell>
          <cell r="C278" t="str">
            <v>Insulina lispro. Solución Inyectable. Cada ml contiene: Insulina lispro (origen ADN recombinante) 100 UI Envase con un frasco ámpula con 10 ml.</v>
          </cell>
        </row>
        <row r="279">
          <cell r="B279" t="str">
            <v>010.000.4162.00</v>
          </cell>
          <cell r="C279" t="str">
            <v>Insulina lispro. Solución Inyectable. Cada ml contiene: Insulina lispro (origen ADN recombinante) 100 UI Envase con un frasco ámpula con 10 ml.</v>
          </cell>
        </row>
        <row r="280">
          <cell r="B280" t="str">
            <v>010.000.4489.00</v>
          </cell>
          <cell r="C280" t="str">
            <v>Olanzapina. Solución Inyectable Cada frasco ámpula con liofilizado contiene: olanzapina 10 mg Envase con un frasco ámpula.</v>
          </cell>
        </row>
        <row r="281">
          <cell r="B281" t="str">
            <v>010.000.4444.00</v>
          </cell>
          <cell r="C281" t="str">
            <v>Dexrazoxano. Solución Inyectable. El frasco ámpula contiene: Clorhidrato de dexrazoxano equivalente a 500 mg de dexrazoxano. Envase con un frasco ámpula.</v>
          </cell>
        </row>
        <row r="282">
          <cell r="B282" t="str">
            <v>010.000.5437.00</v>
          </cell>
          <cell r="C282" t="str">
            <v>Docetaxel. Solución Inyectable. Cada frasco ámpula contiene: Docetaxel anhidro o trihidratado equivalente a 80 mg de docetaxel Envase con un frasco ámpula con 80 mg y frasco ámpula con 6 ml de diluyente.</v>
          </cell>
        </row>
        <row r="283">
          <cell r="B283" t="str">
            <v>010.000.5459.00</v>
          </cell>
          <cell r="C283" t="str">
            <v>Oxaliplatino. Solución Inyectable Cada frasco ámpula contiene: oxaliplatino 100 mg Envase con un frasco ámpula con liofilizado o envase con un frasco ámpula con 20 ml.</v>
          </cell>
        </row>
        <row r="284">
          <cell r="B284" t="str">
            <v>010.000.0570.00</v>
          </cell>
          <cell r="C284" t="str">
            <v>Hidralazina. Tableta Cada Tableta contiene: Clorhidrato de hidralazina 10 mg Envase con 20 Tabletas.</v>
          </cell>
        </row>
        <row r="285">
          <cell r="B285" t="str">
            <v>010.000.0596.00</v>
          </cell>
          <cell r="C285" t="str">
            <v>Verapamilo. Gragea o Tableta ReCubierta Cada Gragea o Tableta ReCubierta contiene: Clorhidrato de verapamilo 80 mg Envase con 20 Grageas o Tabletas ReCubiertas.</v>
          </cell>
        </row>
        <row r="286">
          <cell r="B286" t="str">
            <v>010.000.0596.00</v>
          </cell>
          <cell r="C286" t="str">
            <v>Verapamilo. Gragea o Tableta ReCubierta Cada Gragea o Tableta ReCubierta contiene: Clorhidrato de verapamilo 80 mg Envase con 20 Grageas o Tabletas ReCubiertas.</v>
          </cell>
        </row>
        <row r="287">
          <cell r="B287" t="str">
            <v>010.000.3409.00</v>
          </cell>
          <cell r="C287" t="str">
            <v>Colchicina. Tableta. Cada tableta contiene: Colchicina 1 mg Envase con 30 Tabletas.</v>
          </cell>
        </row>
        <row r="288">
          <cell r="B288" t="str">
            <v>010.000.3409.00</v>
          </cell>
          <cell r="C288" t="str">
            <v>Colchicina. Tableta. Cada tableta contiene: Colchicina 1 mg Envase con 30 Tabletas.</v>
          </cell>
        </row>
        <row r="289">
          <cell r="B289" t="str">
            <v>010.000.5233.00</v>
          </cell>
          <cell r="C289" t="str">
            <v>Ácido folínico. Tableta Cada Tableta contiene: Folinato cálcico equivalente a 15 mg de ácido folínico Envase con 12 Tabletas.</v>
          </cell>
        </row>
        <row r="290">
          <cell r="B290" t="str">
            <v>010.000.1501.00</v>
          </cell>
          <cell r="C290" t="str">
            <v>Estrógenos conjugados. Gragea o Tableta Cada Gragea o Tableta contiene: Estrógenos conjugados de origen equino 0.625 mg Envase con 42 Grageas o Tabletas.</v>
          </cell>
        </row>
        <row r="291">
          <cell r="B291" t="str">
            <v>010.000.4215.00</v>
          </cell>
          <cell r="C291" t="str">
            <v>Progesterona. Gel Cada 100 g contienen: Progesterona 1.0 g Envase con 80 g de Gel con regla dosificadora.</v>
          </cell>
        </row>
        <row r="292">
          <cell r="B292" t="str">
            <v>010.000.4504.00</v>
          </cell>
          <cell r="C292" t="str">
            <v>Sulfasalazina. Tableta CoN Capa Entérica Cada Tableta con Capa Entérica contiene: Sulfasalazina 500 mg Envase con 60 Tabletas con Capa Entérica.</v>
          </cell>
        </row>
        <row r="293">
          <cell r="B293" t="str">
            <v>010.000.4504.00</v>
          </cell>
          <cell r="C293" t="str">
            <v>Sulfasalazina. Tableta CoN Capa Entérica Cada Tableta con Capa Entérica contiene: Sulfasalazina 500 mg Envase con 60 Tabletas con Capa Entérica.</v>
          </cell>
        </row>
        <row r="294">
          <cell r="B294" t="str">
            <v>010.000.0270.00</v>
          </cell>
          <cell r="C294" t="str">
            <v>Ropivacaina. Solución Inyectable Cada ampolleta contiene: Clorhidrato de ropivacaína monohidratada equivalente a 150 mg de clorhidrato de ropivacaina. Envase con 5 ampolletas con 20 ml.</v>
          </cell>
        </row>
        <row r="295">
          <cell r="B295" t="str">
            <v>010.000.0612.00</v>
          </cell>
          <cell r="C295" t="str">
            <v>Norepinefrina. Solución Inyectable Cada ampolleta contiene: Bitartrato de norepinefrina equivalente a 4 mg de norepinefrina. Envase con 50 ampolletas de 4 ml.</v>
          </cell>
        </row>
        <row r="296">
          <cell r="B296" t="str">
            <v>010.000.4061.00</v>
          </cell>
          <cell r="C296" t="str">
            <v>Cisatracurio besilato de. Solución InyectableCada ml contiene:Besilato de cisatracurioequivalente a 2 mgde cisatracurioEnvase con 1 ampolleta con 5 ml.</v>
          </cell>
        </row>
        <row r="297">
          <cell r="B297" t="str">
            <v>010.000.2624.00</v>
          </cell>
          <cell r="C297" t="str">
            <v>Fenitoína. Solución Inyectable Cada ampolleta contiene: Fenitoína sódica 250 mg Envase con una ampolleta (250 mg/5 ml)</v>
          </cell>
        </row>
        <row r="298">
          <cell r="B298" t="str">
            <v>010.000.3507.00</v>
          </cell>
          <cell r="C298" t="str">
            <v>Levonorgestrel y etinilestradiol. Gragea Cada Gragea contiene: Levonorgestrel 0.15 mg Etinilestradiol 0.03 mg Envase con 28 Grageas. (21 con hormonales y 7 sin hormonales)</v>
          </cell>
        </row>
        <row r="299">
          <cell r="B299" t="str">
            <v>010.000.1244.00</v>
          </cell>
          <cell r="C299" t="str">
            <v>Mesalazina. Suspensión rectal. Cada 100 ml contiene: Mesalazina 6.667 g. Envase con 7 enemas de 60 ml.</v>
          </cell>
        </row>
        <row r="300">
          <cell r="B300" t="str">
            <v>010.000.0113.00</v>
          </cell>
          <cell r="C300" t="str">
            <v>Butilhioscina-metamizol. Gragea cada gragea contiene: bromuro de butilhioscina 10 mg metamizol sódico monohidrato equivalente a 250 mg de metamizol sódico. envase con 36 grageas.</v>
          </cell>
        </row>
        <row r="301">
          <cell r="B301" t="str">
            <v>010.000.0539.00</v>
          </cell>
          <cell r="C301" t="str">
            <v>Propranolol. Tableta Cada Tableta contiene: Clorhidrato de Propranolol 10 mg Envase con 30 Tabletas.</v>
          </cell>
        </row>
        <row r="302">
          <cell r="B302" t="str">
            <v>010.000.0539.00</v>
          </cell>
          <cell r="C302" t="str">
            <v>Propranolol. Tableta Cada Tableta contiene: Clorhidrato de Propranolol 10 mg Envase con 30 Tabletas.</v>
          </cell>
        </row>
        <row r="303">
          <cell r="B303" t="str">
            <v>010.000.4226.00</v>
          </cell>
          <cell r="C303" t="str">
            <v>Hidroxicarbamida. Cápsula Cada Cápsula contiene: Hidroxicarbamida 500 mg Envase con 100 Cápsulas.</v>
          </cell>
        </row>
        <row r="304">
          <cell r="B304" t="str">
            <v>040.000.4129.00</v>
          </cell>
          <cell r="C304" t="str">
            <v>Isotretinoina. Cápsula Cada Cápsula contiene: Isotretinoína 20 mg Envase con 30 Cápsulas.</v>
          </cell>
        </row>
        <row r="305">
          <cell r="B305" t="str">
            <v>010.000.5721.00</v>
          </cell>
          <cell r="C305" t="str">
            <v>Paracetamol solución inyectable cada frasco contiene: paracetamol 1 g. Envase con un frasco con 100 ml.</v>
          </cell>
        </row>
        <row r="306">
          <cell r="B306" t="str">
            <v>010.000.5176.00</v>
          </cell>
          <cell r="C306" t="str">
            <v>Sucralfato. Tableta Cada Tableta contiene: Sucralfato 1 g Envase con 40 Tabletas.</v>
          </cell>
        </row>
        <row r="307">
          <cell r="B307" t="str">
            <v>010.000.5176.00</v>
          </cell>
          <cell r="C307" t="str">
            <v>Sucralfato. Tableta Cada Tableta contiene: Sucralfato 1 g Envase con 40 Tabletas.</v>
          </cell>
        </row>
        <row r="308">
          <cell r="B308" t="str">
            <v>040.000.4027.00</v>
          </cell>
          <cell r="C308" t="str">
            <v>Fentanilo parche cada parche contiene: fentanilo 4.2 mg envase con 5 Parches..</v>
          </cell>
        </row>
        <row r="309">
          <cell r="B309" t="str">
            <v>040.000.4027.00</v>
          </cell>
          <cell r="C309" t="str">
            <v>Fentanilo parche cada parche contiene: fentanilo 4.2 mg envase con 5 Parches..</v>
          </cell>
        </row>
        <row r="310">
          <cell r="B310" t="str">
            <v>010.000.4513.00</v>
          </cell>
          <cell r="C310" t="str">
            <v>Tocilizumab. Solución Inyectable Cada frasco ámpula contiene: Tocilizumab 80 mg Envase con frasco ámpula con 4 ml.</v>
          </cell>
        </row>
        <row r="311">
          <cell r="B311" t="str">
            <v>010.000.4516.00</v>
          </cell>
          <cell r="C311" t="str">
            <v>Tocilizumab. Solución Inyectable Cada frasco ámpula contiene: Tocilizumab 200 mg Envase con frasco ámpula con 10 ml.</v>
          </cell>
        </row>
        <row r="312">
          <cell r="B312" t="str">
            <v>010.000.6046.00</v>
          </cell>
          <cell r="C312" t="str">
            <v>Trastuzumab. Solucion inyectable cada frasco ámpula contiene: Trastuzumab 600 mg envase con un frasco ámpula con 5 ml (600 mg/5 ml)</v>
          </cell>
        </row>
        <row r="313">
          <cell r="B313" t="str">
            <v>010.000.3511.00</v>
          </cell>
          <cell r="C313" t="str">
            <v>Norelgestromina-etinilestradiol. Parche. Cada parche contiene: Norelgestromina 6.00 mg Etinilestradiol 0.60 mg Envase con 3 Parches..</v>
          </cell>
        </row>
        <row r="314">
          <cell r="B314" t="str">
            <v>010.000.4492.00</v>
          </cell>
          <cell r="C314" t="str">
            <v>Aripiprazol. Tableta Cada Tableta contiene: Aripiprazol 30 mg Envase con 10 Tabletas.</v>
          </cell>
        </row>
        <row r="315">
          <cell r="B315" t="str">
            <v>010.000.5438.00</v>
          </cell>
          <cell r="C315" t="str">
            <v>Gemcitabina. Solución Inyectable. Cada frasco ámpula contiene: Clorhidrato de gemcitabina equivalenta a 1 g de gemcitabina. Envase con un frasco ámpula.</v>
          </cell>
        </row>
        <row r="316">
          <cell r="B316" t="str">
            <v>010.000.4112.00</v>
          </cell>
          <cell r="C316" t="str">
            <v>Resina de colestiramina. Polvo. Cada sobre contiene: Resina de colestiramina 4 g Envase con 50 sobres.</v>
          </cell>
        </row>
        <row r="317">
          <cell r="B317" t="str">
            <v>010.000.5600.00</v>
          </cell>
          <cell r="C317" t="str">
            <v>Bosentan. Tableta Cada Tableta contiene: Bosentan 62.5 mg Envase con 60 Tabletas</v>
          </cell>
        </row>
        <row r="318">
          <cell r="B318" t="str">
            <v>010.000.5600.00</v>
          </cell>
          <cell r="C318" t="str">
            <v>Bosentan. Tableta Cada Tableta contiene: Bosentan 62.5 mg Envase con 60 Tabletas</v>
          </cell>
        </row>
        <row r="319">
          <cell r="B319" t="str">
            <v>010.000.5601.00</v>
          </cell>
          <cell r="C319" t="str">
            <v>Bosentan. Tableta Cada Tableta contiene: Bosentan 125 mg Envase con 60 Tabletas</v>
          </cell>
        </row>
        <row r="320">
          <cell r="B320" t="str">
            <v>010.000.5601.00</v>
          </cell>
          <cell r="C320" t="str">
            <v>Bosentan. Tableta Cada Tableta contiene: Bosentan 125 mg Envase con 60 Tabletas</v>
          </cell>
        </row>
        <row r="321">
          <cell r="B321" t="str">
            <v>010.000.6277.00</v>
          </cell>
          <cell r="C321" t="str">
            <v>ROSUVASTATINA. TABLETA Cada tableta contiene: Rosuvastatina cálcica equivalente a 20 mg de rosuvastatina Envase con 30 tabletas.</v>
          </cell>
        </row>
        <row r="322">
          <cell r="B322" t="str">
            <v>040.000.4060.00</v>
          </cell>
          <cell r="C322" t="str">
            <v>Midazolam. Solución Inyectable Cada ampolleta contiene Clorhidrato de midazolam equivalente a 50 mg de midazolam o Midazolam 50 mg Envase con 5 ampolletas con 10 ml.</v>
          </cell>
        </row>
        <row r="323">
          <cell r="B323" t="str">
            <v>010.000.2156.00</v>
          </cell>
          <cell r="C323" t="str">
            <v>Espironolactona. Tableta Cada Tableta contiene: Espironolactona 100 mg Envase con 30 Tabletas.</v>
          </cell>
        </row>
        <row r="324">
          <cell r="B324" t="str">
            <v>010.000.5670.00</v>
          </cell>
          <cell r="C324" t="str">
            <v>Anidulafungina. Solución Inyectable Cada frasco ámpula con liofilizado contiene: Anidulafungina 122 mg con una potencia de 84% equivale a 102.5 mg de anidulafungina Envase con un frasco ámpula con liofilizado.</v>
          </cell>
        </row>
        <row r="325">
          <cell r="B325" t="str">
            <v>040.000.3268.00</v>
          </cell>
          <cell r="C325" t="str">
            <v>Risperidona. Suspensión Inyectable de Liberación Prolongada Cada frasco ámpula contiene: Risperidona 25 mg Envase con frasco ámpula y jeringa prellenada con 2 ml de diluyente.</v>
          </cell>
        </row>
        <row r="326">
          <cell r="B326" t="str">
            <v>040.000.4470.01</v>
          </cell>
          <cell r="C326" t="str">
            <v>Metilfenidato. Tableta de Liberación Prolongada Cada Tableta de Liberación Prolongada contiene: Clorhidrato de metilfenidato 18 mg Envase con 30 Tabletas de Liberación Prolongada</v>
          </cell>
        </row>
        <row r="327">
          <cell r="B327" t="str">
            <v>040.000.4470.01</v>
          </cell>
          <cell r="C327" t="str">
            <v>Metilfenidato. Tableta de Liberación Prolongada Cada Tableta de Liberación Prolongada contiene: Clorhidrato de metilfenidato 18 mg Envase con 30 Tabletas de Liberación Prolongada</v>
          </cell>
        </row>
        <row r="328">
          <cell r="B328" t="str">
            <v>040.000.4471.01</v>
          </cell>
          <cell r="C328" t="str">
            <v>Metilfenidato. Tableta de Liberación Prolongada Cada Tableta de Liberación Prolongada contiene: Clorhidrato de Metilfenidato 27 mg Envase con 30 Tabletas de Liberación Prolongada</v>
          </cell>
        </row>
        <row r="329">
          <cell r="B329" t="str">
            <v>010.000.5418.01</v>
          </cell>
          <cell r="C329" t="str">
            <v>Exemestano. Gragea. Cada gragea contiene: Exemestano 25.0 mg. Envase con 30 grageas.</v>
          </cell>
        </row>
        <row r="330">
          <cell r="B330" t="str">
            <v>010.000.6132.00</v>
          </cell>
          <cell r="C330" t="str">
            <v>Anfotericina B (Complejo Fosfolipido o Lipidico). Suspensión Inyectable. Cada frasco ámpula contiene: Anfotericina B (como complejo fosfolípido o lipídico) 100 mg Envase con un frasco ámpula con 20 ml (5 mg/mL) con aguja filtro de 5 micras.</v>
          </cell>
        </row>
        <row r="331">
          <cell r="B331" t="str">
            <v>010.000.6138.00</v>
          </cell>
          <cell r="C331" t="str">
            <v>Eritropoyetina Theta. Solucion Inyectable. Cada jeringa prellenada contiene: Eritropoyetina Theta 30000 UI Envase con 1 jeringa prellenada con 1 ml.</v>
          </cell>
        </row>
        <row r="332">
          <cell r="B332" t="str">
            <v>010.000.0523.00</v>
          </cell>
          <cell r="C332" t="str">
            <v>Sales de Potasio sales de. Tableta soluble o efervescente.  Cada tableta contiene: Bicarbonato de Potasio 766 mg. Bitartrato de Potasio 460 mg. Acido Cítrico 155 mg. Envase con 50 tabletas solubles.</v>
          </cell>
        </row>
        <row r="333">
          <cell r="B333" t="str">
            <v>010.000.0523.00</v>
          </cell>
          <cell r="C333" t="str">
            <v>Sales de Potasio sales de. Tableta soluble o efervescente.  Cada tableta contiene: Bicarbonato de Potasio 766 mg. Bitartrato de Potasio 460 mg. Acido Cítrico 155 mg. Envase con 50 tabletas solubles.</v>
          </cell>
        </row>
        <row r="334">
          <cell r="B334" t="str">
            <v>010.000.4191.00</v>
          </cell>
          <cell r="C334" t="str">
            <v>Polietilenglicol. Polvo .Cada sobre contiene: Polietilenglicol 3350 105 g. Envase con 4 sobres.</v>
          </cell>
        </row>
        <row r="335">
          <cell r="B335" t="str">
            <v>010.000.4191.00</v>
          </cell>
          <cell r="C335" t="str">
            <v>Polietilenglicol. Polvo .Cada sobre contiene: Polietilenglicol 3350 105 g. Envase con 4 sobres.</v>
          </cell>
        </row>
        <row r="336">
          <cell r="B336" t="str">
            <v>010.000.5355.00</v>
          </cell>
          <cell r="C336" t="str">
            <v>Vigabatrina. Comprimido Cada Comprimido contiene: Vigabatrina 500 mg Envase con 60 Comprimidos.</v>
          </cell>
        </row>
        <row r="337">
          <cell r="B337" t="str">
            <v>010.000.5433.01</v>
          </cell>
          <cell r="C337" t="str">
            <v>Rituximab. Solución Inyectable Cada frasco ámpula contiene Rituximab 100 mg Envase con 2 frascos ámpula con 10 ml.</v>
          </cell>
        </row>
        <row r="338">
          <cell r="B338" t="str">
            <v>010.000.5445.00</v>
          </cell>
          <cell r="C338" t="str">
            <v>Rituximab. Solución Inyectable Cada frasco ámpula contiene Rituximab 500 mg Envase con un frasco ámpula con 50 ml.</v>
          </cell>
        </row>
        <row r="339">
          <cell r="B339" t="str">
            <v>010.000.5488.00</v>
          </cell>
          <cell r="C339" t="str">
            <v>Valproato semisódico. Comprimido con Capa Entérica Cada Comprimido contiene: Valproato semisódico equivalente a 250 mg de ácido valproico. Envase con 30 Comprimidos.</v>
          </cell>
        </row>
        <row r="340">
          <cell r="B340" t="str">
            <v>040.000.2500.00</v>
          </cell>
          <cell r="C340" t="str">
            <v>Alprazolam. Tableta Cada Tableta contiene: alprazolam 0.25 mg Envase con 30 Tabletas.</v>
          </cell>
        </row>
        <row r="341">
          <cell r="B341" t="str">
            <v>040.000.2500.00</v>
          </cell>
          <cell r="C341" t="str">
            <v>Alprazolam. Tableta Cada Tableta contiene: alprazolam 0.25 mg Envase con 30 Tabletas.</v>
          </cell>
        </row>
        <row r="342">
          <cell r="B342" t="str">
            <v>010.000.0446.00</v>
          </cell>
          <cell r="C342" t="str">
            <v>Budesonida-formoterol. Polvo. Cada gramo contiene: Budesonida 180 mg. Fumarato de formoterol dihidratado 5 mg. Envase con frasco inhalador dosificador con 60 dosis con 160 µg/4.5 µg cada una.</v>
          </cell>
        </row>
        <row r="343">
          <cell r="B343" t="str">
            <v>010.000.4332.00</v>
          </cell>
          <cell r="C343" t="str">
            <v>Budesonida. Suspensión. Para nebulizar.  Cada envase contiene: Budesonida (micronizada) 0.250 mg. Envase con 5 envases con 2 ml.</v>
          </cell>
        </row>
        <row r="344">
          <cell r="B344" t="str">
            <v>010.000.2471.00</v>
          </cell>
          <cell r="C344" t="str">
            <v>Clorfenamina compuesta. Tableta. Cada tableta contiene Paracetamol 500 mg Cafeína 25 mg Clorhidrato de fenilefrina 5 mg Maleato de clorfenamina 4 mg Envase con 10 Tabletas.</v>
          </cell>
        </row>
        <row r="345">
          <cell r="B345" t="str">
            <v>010.000.2471.00</v>
          </cell>
          <cell r="C345" t="str">
            <v>Clorfenamina compuesta. Tableta. Cada tableta contiene Paracetamol 500 mg Cafeína 25 mg Clorhidrato de fenilefrina 5 mg Maleato de clorfenamina 4 mg Envase con 10 Tabletas.</v>
          </cell>
        </row>
        <row r="346">
          <cell r="B346" t="str">
            <v>010.000.3048.00</v>
          </cell>
          <cell r="C346" t="str">
            <v>Goserelina. Implante de Liberación Prolongada Cada Implante contiene: Acetato de goserelina equivalente a 3.6 mg de goserelina base. Envase con Implante cilíndrico estéril en una jeringa lista para su aplicación.</v>
          </cell>
        </row>
        <row r="347">
          <cell r="B347" t="str">
            <v>010.000.3049.00</v>
          </cell>
          <cell r="C347" t="str">
            <v>Goserelina. Implante de Liberación Prolongada Cada Implante contiene: Acetato de goserelina equivalente a 10.8 mg de goserelina. Envase con una jeringa que contiene un Implante cilíndrico estéril.</v>
          </cell>
        </row>
        <row r="348">
          <cell r="B348" t="str">
            <v>010.000.5494.00</v>
          </cell>
          <cell r="C348" t="str">
            <v>Quetiapina. Tableta de Liberación Prolongada Cada Tableta de Liberación Prolongada contiene: Fumarato de quetiapina equivalente a 300 mg de quetiapina Envase con 30 Tabletas de Liberación Prolongada</v>
          </cell>
        </row>
        <row r="349">
          <cell r="B349" t="str">
            <v>010.000.5494.00</v>
          </cell>
          <cell r="C349" t="str">
            <v>Quetiapina. Tableta de Liberación Prolongada Cada Tableta de Liberación Prolongada contiene: Fumarato de quetiapina equivalente a 300 mg de quetiapina Envase con 30 Tabletas de Liberación Prolongada</v>
          </cell>
        </row>
        <row r="350">
          <cell r="B350" t="str">
            <v>010.000.0801.00</v>
          </cell>
          <cell r="C350" t="str">
            <v>Baño coloide. Polvo. Cada gramo contiene: Harina de soya 965 mg (contenido proteico 45%) Polividona 20 mg Envase con un sobre individual de 90 g.</v>
          </cell>
        </row>
        <row r="351">
          <cell r="B351" t="str">
            <v>010.000.0234.00</v>
          </cell>
          <cell r="C351" t="str">
            <v>Desflurano. Liquido cada envase contiene: desflurano 240 ml. Envase con 240 ml.</v>
          </cell>
        </row>
        <row r="352">
          <cell r="B352" t="str">
            <v>010.000.3112.00</v>
          </cell>
          <cell r="C352" t="str">
            <v>Difenidol. Solución Inyectable. Cada ampolleta contiene: Clorhidrato de difenidol equivalente a 40 mg de difenidol Envase con 2 ampolletas de 2 ml.</v>
          </cell>
        </row>
        <row r="353">
          <cell r="B353" t="str">
            <v>010.000.0108.00</v>
          </cell>
          <cell r="C353" t="str">
            <v>Metamizol sodico. Comprimido cada comprimido contiene: metamizol sódico 500 mg. envase con 10 comprimidos.</v>
          </cell>
        </row>
        <row r="354">
          <cell r="B354" t="str">
            <v>010.000.0108.00</v>
          </cell>
          <cell r="C354" t="str">
            <v>Metamizol sodico. Comprimido cada comprimido contiene: metamizol sódico 500 mg. envase con 10 comprimidos.</v>
          </cell>
        </row>
        <row r="355">
          <cell r="B355" t="str">
            <v>010.000.0408.00</v>
          </cell>
          <cell r="C355" t="str">
            <v>Clorfenamina. Jarabe. Cada mililitro contiene: Maleato de clorfenamina 0.5 mg Envase con 60 ml.</v>
          </cell>
        </row>
        <row r="356">
          <cell r="B356" t="str">
            <v>010.000.0473.00</v>
          </cell>
          <cell r="C356" t="str">
            <v>Prednisona. Tableta Cada Tableta contiene: Prednisona 50 mg Envase con 20 Tabletas.</v>
          </cell>
        </row>
        <row r="357">
          <cell r="B357" t="str">
            <v>010.000.0473.00</v>
          </cell>
          <cell r="C357" t="str">
            <v>Prednisona. Tableta Cada Tableta contiene: Prednisona 50 mg Envase con 20 Tabletas.</v>
          </cell>
        </row>
        <row r="358">
          <cell r="B358" t="str">
            <v>010.000.3611.00</v>
          </cell>
          <cell r="C358" t="str">
            <v>Cloruro de sodio y glucosa. Solución Inyectable Cada 100 ml contienen: Cloruro de sodio 0.9 g Glucosa anhidra o glucosa 5.0 g ó Glucosa monohidratada equivalente a 5.0 g de glucosa Envase con 250 ml. Contiene: Sodio 38.5 mEq Cloruro 38.5 mEq Glucosa 12.5 g</v>
          </cell>
        </row>
        <row r="359">
          <cell r="B359" t="str">
            <v>010.000.3614.00</v>
          </cell>
          <cell r="C359" t="str">
            <v>Solución hartmann. Solución Inyectable Cada 100 ml contienen: Cloruro de sodio 0.600 g Cloruro de potasio 0.030 g Cloruro de calcio dihidratado 0.020 g Lactato de sodio 0.310 g Envase con 250 ml. Miliequivalentes por litro: Sodio 130 Potasio 4 Calcio 2.72-3 Cloruro 109 Lactato 28</v>
          </cell>
        </row>
        <row r="360">
          <cell r="B360" t="str">
            <v>010.000.3615.00</v>
          </cell>
          <cell r="C360" t="str">
            <v>Solución hartmann. Solución Inyectable Cada 100 ml contienen: Cloruro de sodio 0.600 g Cloruro de potasio 0.030 g Cloruro de calcio dihidratado 0.020 g Lactato de sodio 0.310 g Envase con 500 ml. Miliequivalentes por litro: Sodio 130 Potasio 4 Calcio 2.72.-3 Cloruro 109 Lactato 28</v>
          </cell>
        </row>
        <row r="361">
          <cell r="B361" t="str">
            <v>010.000.6330.00</v>
          </cell>
          <cell r="C361" t="str">
            <v>BROMURO DE IPRATROPIO/FENOTEROL. AEROSOL. Cada mL contiene: Bromuro de ipratropio equivalente a:  0.394 mg. Fenoterol equivalente a:  0.938 mg. Envase con un frasco presurizado con dispositivo para inhalación 10 mL = 200 dosis.</v>
          </cell>
        </row>
        <row r="362">
          <cell r="B362" t="str">
            <v>010.000.5431.00</v>
          </cell>
          <cell r="C362" t="str">
            <v>Leuprorelina. Suspensión Inyectable Cada frasco ámpula con microesferas liofilizadas contiene: Acetato de leuprorelina 3.75 mg Envase con un frasco ámpula y diluyente con 2 ml y equipo para su administración.</v>
          </cell>
        </row>
        <row r="363">
          <cell r="B363" t="str">
            <v>010.000.0429.00</v>
          </cell>
          <cell r="C363" t="str">
            <v>Salbutamol. Suspensión en aerosol. Cada inhalador contiene: Salbutamol 20 mg o Sulfato de salbutamol equivalente a 20 mg de salbutamol Envase con inhalador con 200 dosis de 100  µg.</v>
          </cell>
        </row>
        <row r="364">
          <cell r="B364" t="str">
            <v>010.000.0429.00</v>
          </cell>
          <cell r="C364" t="str">
            <v>Salbutamol. Suspensión en aerosol. Cada inhalador contiene: Salbutamol 20 mg o Sulfato de salbutamol equivalente a 20 mg de salbutamol Envase con inhalador con 200 dosis de 100  µg.</v>
          </cell>
        </row>
        <row r="365">
          <cell r="B365" t="str">
            <v>010.000.4372.01</v>
          </cell>
          <cell r="C365" t="str">
            <v>Valaciclovir. Comprimido Recubierto Cada Comprimido Recubierto contiene: Clorhidrato de valaciclovir equivalente a 500 mg de valaciclovir Envase con 42 Comprimidos Recubiertos</v>
          </cell>
        </row>
        <row r="366">
          <cell r="B366" t="str">
            <v>010.000.4372.01</v>
          </cell>
          <cell r="C366" t="str">
            <v>Valaciclovir. Comprimido Recubierto Cada Comprimido Recubierto contiene: Clorhidrato de valaciclovir equivalente a 500 mg de valaciclovir Envase con 42 Comprimidos Recubiertos</v>
          </cell>
        </row>
        <row r="367">
          <cell r="B367" t="str">
            <v>010.000.4114.00</v>
          </cell>
          <cell r="C367" t="str">
            <v>Trinitrato de glicerilo. Solución Inyectable Cada frasco ámpula contiene: Trinitrato de glicerilo 50 mg Envase con un frasco ámpula de 10 ml.</v>
          </cell>
        </row>
        <row r="368">
          <cell r="B368" t="str">
            <v>010.000.1311.00</v>
          </cell>
          <cell r="C368" t="str">
            <v>Metronidazol. Solución Inyectable Cada 100 ml contienen: Metronidazol 500 mg Envase con 100 ml.</v>
          </cell>
        </row>
        <row r="369">
          <cell r="B369" t="str">
            <v>010.000.2135.00</v>
          </cell>
          <cell r="C369" t="str">
            <v>Fluconazol. Solución Inyectable Cada frasco ámpula contiene: Fluconazol 100 mg Envase con un frasco ámpula con 50 ml (2 mg/ml)</v>
          </cell>
        </row>
        <row r="370">
          <cell r="B370" t="str">
            <v>010.000.2306.00</v>
          </cell>
          <cell r="C370" t="str">
            <v>Manitol. Solución Inyectable al 20% Cada envase contiene: Manitol 50 g Envase con 250 ml.</v>
          </cell>
        </row>
        <row r="371">
          <cell r="B371" t="str">
            <v>010.000.4249.00</v>
          </cell>
          <cell r="C371" t="str">
            <v>Levofloxacino. Solución Inyectable Cada envase contiene: Levofloxacino hemihidratado equivalente a 500 mg de levofloxacino. Envase con 100 ml.</v>
          </cell>
        </row>
        <row r="372">
          <cell r="B372" t="str">
            <v>010.000.4291.00</v>
          </cell>
          <cell r="C372" t="str">
            <v>Linezolid. Solución Inyectable. Cada 100 ml contienen: Linezolid 200 mg. Envase con bolsa con 300 ml.</v>
          </cell>
        </row>
        <row r="373">
          <cell r="B373" t="str">
            <v>010.000.0447.00</v>
          </cell>
          <cell r="C373" t="str">
            <v>Salmeterol fluticasona. Polvo.  Cada dosis contiene: Xinafoato de salmeterol equivalente a 50 µgde salmeterol Propionato de fluticasona 500 µg Envase con dispositivo inhalador para 60 dosis.</v>
          </cell>
        </row>
        <row r="374">
          <cell r="B374" t="str">
            <v>040.000.4032.00</v>
          </cell>
          <cell r="C374" t="str">
            <v>Oxicodona tableta de liberación prolongada cada tableta contiene: clorhidrato de oxicodona 20 mg envase con 30 tabletas de liberación prolongada.</v>
          </cell>
        </row>
        <row r="375">
          <cell r="B375" t="str">
            <v>040.000.4033.00</v>
          </cell>
          <cell r="C375" t="str">
            <v>Oxicodona tableta de liberación prolongada cada tableta contiene: clorhidrato de oxicodona 10 mg envase con 30 tabletas de liberación prolongada.</v>
          </cell>
        </row>
        <row r="376">
          <cell r="B376" t="str">
            <v>040.000.6141.01</v>
          </cell>
          <cell r="C376" t="str">
            <v>Tramadol TABLETA DE LIBERACIÓN PROLONGADA Cada tableta de liberación prolongada contiene: Clorhidrato de Tramadol 200 mg Envase con 30 tabletas de liberación prolongada.</v>
          </cell>
        </row>
        <row r="377">
          <cell r="B377" t="str">
            <v>010.000.3606.00</v>
          </cell>
          <cell r="C377" t="str">
            <v>Glucosa. Solución Inyectable al 50 % Cada 100 ml contienen: Glucosa anhidra o glucosa 50 g Agua Inyectable 100 ml o Glucosa monohidratada equivalente a 50 g de glucosa Envase con 250 ml. Contiene: Glucosa 125 g</v>
          </cell>
        </row>
        <row r="378">
          <cell r="B378" t="str">
            <v>010.000.3607.00</v>
          </cell>
          <cell r="C378" t="str">
            <v>Glucosa. Solución Inyectable al 50 % Cada 100 ml contienen: Glucosa anhidra o glucosa 50 g ó Glucosa monohidratada equivalente a 50.0 g de glucosa Envase con 50 ml. Contiene: Glucosa 25.0 g</v>
          </cell>
        </row>
        <row r="379">
          <cell r="B379" t="str">
            <v>010.000.3625.00</v>
          </cell>
          <cell r="C379" t="str">
            <v>Glucosa. Solución Inyectable al 5% Cada 100 ml contienen: Glucosa anhidra o glucosa 5 g ó Glucosa monohidratada equivalente a 5.0 g de glucosa. Envase con 100 ml. Contiene: Glucosa 5.0 g</v>
          </cell>
        </row>
        <row r="380">
          <cell r="B380" t="str">
            <v>010.000.3626.00</v>
          </cell>
          <cell r="C380" t="str">
            <v>Cloruro de sodio. Solución Inyectable al 0.9%. Cada 100 ml contienen: Cloruro de sodio 0.9 g Agua Inyectable 100 ml Envase con 50 ml.</v>
          </cell>
        </row>
        <row r="381">
          <cell r="B381" t="str">
            <v>010.000.3666.01</v>
          </cell>
          <cell r="C381" t="str">
            <v>Almidón. Solución Inyectable al 6 % Cada 100 ml contienen: Poli (o-2 hidroxietil)-almidón (130000 daltons) o hidroxietil almidón (130/0.4) 6 g Envase con 500 ml.</v>
          </cell>
        </row>
        <row r="382">
          <cell r="B382" t="str">
            <v>010.000.1363.00</v>
          </cell>
          <cell r="C382" t="str">
            <v>Lidocaína - hidrocortisona. Ungüento Cada 100 gramos contiene: Lidocaína 5 g Acetato de Hidrocortisona 0.25 g Subacetato de aluminio 3.50 g Óxido de Zinc 18 g Envase con 20 g y aplicador.</v>
          </cell>
        </row>
        <row r="383">
          <cell r="B383" t="str">
            <v>010.000.5970.01</v>
          </cell>
          <cell r="C383" t="str">
            <v>Degarelix.  Solución inyectable. Cada frasco ámpula con liofilizado contiene: Degarelix 120 mg. Envase con dos frascos ámpula con liofilizado 2 jeringas prellenadas con 3 ml de diluyente 2 adaptadores 2 émbolos y 2 agujas estériles.</v>
          </cell>
        </row>
        <row r="384">
          <cell r="B384" t="str">
            <v>010.000.5971.01</v>
          </cell>
          <cell r="C384" t="str">
            <v>Degarelix. Solución inyectable. Cada frasco ámpula con liofilizado contiene: Degarelix 80 mg. Envase con un frascos ámpula con liofilizado una jeringa prellenada con 4.2 ml de diluyente 1 adaptador de frasco ámpula 1 émbolo y una aguja estéril.</v>
          </cell>
        </row>
        <row r="385">
          <cell r="B385" t="str">
            <v>010.000.4488.00</v>
          </cell>
          <cell r="C385" t="str">
            <v>Venlafaxina. Cápsula o Gragea de Liberación Prolongada Cada Cápsula o Gragea de Liberación Prolongada contiene: Clorhidrato de venlafaxina equivalente a 75 mg de venlafaxina. Envase con 10 Cápsulas o Grageas de Liberación Prolongada.</v>
          </cell>
        </row>
        <row r="386">
          <cell r="B386" t="str">
            <v>010.000.4488.00</v>
          </cell>
          <cell r="C386" t="str">
            <v>Venlafaxina. Cápsula o Gragea de Liberación Prolongada Cada Cápsula o Gragea de Liberación Prolongada contiene: Clorhidrato de venlafaxina equivalente a 75 mg de venlafaxina. Envase con 10 Cápsulas o Grageas de Liberación Prolongada.</v>
          </cell>
        </row>
        <row r="387">
          <cell r="B387" t="str">
            <v>010.000.6309.00</v>
          </cell>
          <cell r="C387" t="str">
            <v>Hidroxicloroquina. TABLETA Cada tableta contiene: Sulfato de hidroxicloroquina 200 mg. Caja de cartón con 20 tabletas en envase de burbuja.</v>
          </cell>
        </row>
        <row r="388">
          <cell r="B388" t="str">
            <v>010.000.5363.00</v>
          </cell>
          <cell r="C388" t="str">
            <v>Topiramato. TabletaCada Tableta contiene:Topiramato 100 mgEnvase con 60 Tabletas.</v>
          </cell>
        </row>
        <row r="389">
          <cell r="B389" t="str">
            <v>010.000.5365.00</v>
          </cell>
          <cell r="C389" t="str">
            <v>Topiramato. Tableta Cada Tableta contiene:Topiramato 25 mgEnvase con 60 Tabletas.</v>
          </cell>
        </row>
        <row r="390">
          <cell r="B390" t="str">
            <v>010.000.5848.00</v>
          </cell>
          <cell r="C390" t="str">
            <v>Iloprost. Solución para nebulizar. Cada mililitro contiene: Iloprost trometanol 0.0134 mg equivalente a 0.010 mg de Iloprost Envase con 30 ampolletas con 2 ml cada una.</v>
          </cell>
        </row>
        <row r="391">
          <cell r="B391" t="str">
            <v>010.000.5330.00</v>
          </cell>
          <cell r="C391" t="str">
            <v>Alfa-dornasa. Solución Para Inhalación Cada ampolleta contiene: alfa-dornasa 2.5 mg Envase con 6 ampolletas de 2.5 ml.</v>
          </cell>
        </row>
        <row r="392">
          <cell r="B392" t="str">
            <v>010.000.6099.00</v>
          </cell>
          <cell r="C392" t="str">
            <v>Lactulosa. Jarabe. Cada 100 ml contienen: Lactulosa 66.70 g Envase con 120 ml y medida dosificadora (0.667 g/ml).</v>
          </cell>
        </row>
        <row r="393">
          <cell r="B393" t="str">
            <v>010.000.3662.00</v>
          </cell>
          <cell r="C393" t="str">
            <v>Seroalbúmina humana o albúmina humana. Solución Inyectable Cada envase contiene: Seroalbúmina humana o albúmina humana 12.5 g Envase con 50 ml.</v>
          </cell>
        </row>
        <row r="394">
          <cell r="B394" t="str">
            <v>010.000.5662.00</v>
          </cell>
          <cell r="C394" t="str">
            <v>Lacosamida. Tableta Cada Tableta contiene: Lacosamida 150 mg Envase con 28 Tabletas.</v>
          </cell>
        </row>
        <row r="395">
          <cell r="B395" t="str">
            <v>010.000.5105.00</v>
          </cell>
          <cell r="C395" t="str">
            <v>Esmolol. Solución Inyectable Cada ampolleta contiene: Clorhidrato de esmolol 2.5 g Envase con 2 ampolletas con 10 ml. (250 mg/ml).</v>
          </cell>
        </row>
        <row r="396">
          <cell r="B396" t="str">
            <v>010.000.4111.00</v>
          </cell>
          <cell r="C396" t="str">
            <v>Trinitrato de glicerilo. Parche Cada Parche libera: Trinitrato de glicerilo 5 mg/día Envase con 7 Parches..</v>
          </cell>
        </row>
        <row r="397">
          <cell r="B397" t="str">
            <v>010.000.1210.01</v>
          </cell>
          <cell r="C397" t="str">
            <v>Pinaverio. Tableta Cada Tableta contiene: Bromuro de pinaverio 100 mg Envase con 28 Tabletas.</v>
          </cell>
        </row>
        <row r="398">
          <cell r="B398" t="str">
            <v>010.000.1241.00</v>
          </cell>
          <cell r="C398" t="str">
            <v>Metoclopramida. Solución Inyectable Cada ampolleta contiene: Clorhidrato de metoclopramida 10 mg Envase con 6 ampolletas de 2 ml.</v>
          </cell>
        </row>
        <row r="399">
          <cell r="B399" t="str">
            <v>010.000.2247.00</v>
          </cell>
          <cell r="C399" t="str">
            <v>Cinitaprida. Comprimido Cada Comprimido contiene Bitartrato de cinitaprida equivalente a 1 mg de cinitaprida. Envase con 25 Comprimidos.</v>
          </cell>
        </row>
        <row r="400">
          <cell r="B400" t="str">
            <v>010.000.4055.00</v>
          </cell>
          <cell r="C400" t="str">
            <v>Bupivacaína. Solución inyectable. Cada ampolleta contiene: Clorhidrato de bupivacaína 15 mg dextrosa anhídra o glucosa anhídra 240 mg ó Glucosa monohidratada equivalente a 240 mg de glucosa anhídra. Envase con 5 ampolletas con 3 ml.</v>
          </cell>
        </row>
        <row r="401">
          <cell r="B401" t="str">
            <v>010.000.4149.00</v>
          </cell>
          <cell r="C401" t="str">
            <v>Pioglitazona. Tableta Cada Tableta contiene: Clorhidrato de pioglitazona equivalente a 15 mg de pioglitazona. Envase con 7 Tabletas.</v>
          </cell>
        </row>
        <row r="402">
          <cell r="B402" t="str">
            <v>010.000.2618.00</v>
          </cell>
          <cell r="C402" t="str">
            <v>Levetiracetam. Tableta Cada Tableta contiene: Levetiracetam 1 000 mg Envase con 30 Tabletas.</v>
          </cell>
        </row>
        <row r="403">
          <cell r="B403" t="str">
            <v>010.000.2542.00</v>
          </cell>
          <cell r="C403" t="str">
            <v>Telmisartán hidroclorotiazida. Tableta o cápsula. Cada Tableta o cápsula contiene: Telmisartán 80.0 mg Hidroclorotiazida 12.5 mg Envase con 14 Tabletas o cápsulas.</v>
          </cell>
        </row>
        <row r="404">
          <cell r="B404" t="str">
            <v>010.000.2542.00</v>
          </cell>
          <cell r="C404" t="str">
            <v>Telmisartán hidroclorotiazida. Tableta o cápsula. Cada Tableta o cápsula contiene: Telmisartán 80.0 mg Hidroclorotiazida 12.5 mg Envase con 14 Tabletas o cápsulas.</v>
          </cell>
        </row>
        <row r="405">
          <cell r="B405" t="str">
            <v>010.000.4024.05</v>
          </cell>
          <cell r="C405" t="str">
            <v>Ezetimiba. Tableta Cada Tableta contiene: Ezetimiba 10 mg Envase con 30 Tabletas.</v>
          </cell>
        </row>
        <row r="406">
          <cell r="B406" t="str">
            <v>010.000.1973.00</v>
          </cell>
          <cell r="C406" t="str">
            <v>Clindamicina. Solución Inyectable Cada ampolleta contiene: Fosfato de clindamicina equivalente a 300 mg de clindamicina. Envase ampolleta con 2 ml.</v>
          </cell>
        </row>
        <row r="407">
          <cell r="B407" t="str">
            <v>010.000.2301.00</v>
          </cell>
          <cell r="C407" t="str">
            <v>Hidroclorotiazida. Tableta Cada Tableta contiene: Hidroclorotiazida 25 mg Envase con 20 Tabletas.</v>
          </cell>
        </row>
        <row r="408">
          <cell r="B408" t="str">
            <v>010.000.2301.00</v>
          </cell>
          <cell r="C408" t="str">
            <v>Hidroclorotiazida. Tableta Cada Tableta contiene: Hidroclorotiazida 25 mg Envase con 20 Tabletas.</v>
          </cell>
        </row>
        <row r="409">
          <cell r="B409" t="str">
            <v>010.000.2111.01</v>
          </cell>
          <cell r="C409" t="str">
            <v>Amlodipino. Tableta o Cápsula Cada Tableta o Cápsula contiene: Besilato o Maleato de amlodipino equivalente a 5 mg de amlodipino. Envase con 30 Tabletas o Cápsulas.</v>
          </cell>
        </row>
        <row r="410">
          <cell r="B410" t="str">
            <v>010.000.2111.01</v>
          </cell>
          <cell r="C410" t="str">
            <v>Amlodipino. Tableta o Cápsula Cada Tableta o Cápsula contiene: Besilato o Maleato de amlodipino equivalente a 5 mg de amlodipino. Envase con 30 Tabletas o Cápsulas.</v>
          </cell>
        </row>
        <row r="411">
          <cell r="B411" t="str">
            <v>010.000.1097.00</v>
          </cell>
          <cell r="C411" t="str">
            <v>Desmopresina. Solución nasal. Cada ml contiene: Acetato de desmopresina equivalente a 89 µg de desmopresina. Envase nebulizador con 2.5 ml.</v>
          </cell>
        </row>
        <row r="412">
          <cell r="B412" t="str">
            <v>010.000.4201.00</v>
          </cell>
          <cell r="C412" t="str">
            <v>Hidralazina. Solución Inyectable Cada ampolleta o frasco ámpula contiene: Clorhidrato de hidralazina 20 mg Envase con 5 ampolletas o 5 frascos ámpula con 1.0 ml</v>
          </cell>
        </row>
        <row r="413">
          <cell r="B413" t="str">
            <v>010.000.4505.00</v>
          </cell>
          <cell r="C413" t="str">
            <v>Deflazacort. Tableta. Cada tableta contiene: deflazacort 6 mg Envase con 20 Tabletas.</v>
          </cell>
        </row>
        <row r="414">
          <cell r="B414" t="str">
            <v>010.000.0441.00</v>
          </cell>
          <cell r="C414" t="str">
            <v>Salmeterol. Suspensión en aerosol Cada gramo contiene: Xinafoato de salmeterol equivalente a 0.330 mg de salmeterol. Envase con inhalador con 12 g para 120 dosis de 25 µg.</v>
          </cell>
        </row>
        <row r="415">
          <cell r="B415" t="str">
            <v>010.000.0443.00</v>
          </cell>
          <cell r="C415" t="str">
            <v>Salmeterol,  fluticasona. Suspensión en aerosol. Cada dosis contiene: Xinafoato de salmeterol equivalente a 25 µg de salmeterol. Propionato de fluticasona 50 µg. Envase con dispositivo inhalador para 120 dosis.</v>
          </cell>
        </row>
        <row r="416">
          <cell r="B416" t="str">
            <v>010.000.0450.00</v>
          </cell>
          <cell r="C416" t="str">
            <v>Fluticasona. Suspensión en aerosol. Cada dosis contiene: Propionato de fluticasona 50µg. Envase con un frasco presurizado para 120 dosis.</v>
          </cell>
        </row>
        <row r="417">
          <cell r="B417" t="str">
            <v>010.000.0477.00</v>
          </cell>
          <cell r="C417" t="str">
            <v>Dipropionato de Beclometasona. Suspensión en aerosol. Cada inhalación contiene: Dipropionato de Beclometasona 50  µg. Envase con dispositivo inhalador para 200 dosis.</v>
          </cell>
        </row>
        <row r="418">
          <cell r="B418" t="str">
            <v>010.000.0477.00</v>
          </cell>
          <cell r="C418" t="str">
            <v>Dipropionato de Beclometasona. Suspensión en aerosol. Cada inhalación contiene: Dipropionato de Beclometasona 50  µg. Envase con dispositivo inhalador para 200 dosis.</v>
          </cell>
        </row>
        <row r="419">
          <cell r="B419" t="str">
            <v>010.000.2508.00</v>
          </cell>
          <cell r="C419" t="str">
            <v>Beclometasona Dipropionato de. Suspensión en aerosol. Cada Inhalación contiene: Dipropionato de Beclometasona 250 µg Envase con dispositivo inhalador para 200 dosis</v>
          </cell>
        </row>
        <row r="420">
          <cell r="B420" t="str">
            <v>010.000.4337.00</v>
          </cell>
          <cell r="C420" t="str">
            <v>Budesonida. Suspensión. Para Inhalación.  Cada ml contiene Budesonida 1.280 mg. Envase con frasco pulverizador con 6 ml (120 dosis de 64 µg cada una).</v>
          </cell>
        </row>
        <row r="421">
          <cell r="B421" t="str">
            <v>010.000.4337.00</v>
          </cell>
          <cell r="C421" t="str">
            <v>Budesonida. Suspensión. Para Inhalación.  Cada ml contiene Budesonida 1.280 mg. Envase con frasco pulverizador con 6 ml (120 dosis de 64 µg cada una).</v>
          </cell>
        </row>
        <row r="422">
          <cell r="B422" t="str">
            <v>010.000.4590.00</v>
          </cell>
          <cell r="C422" t="str">
            <v>Tigeciclina. Solución Inyectable Cada frasco ámpula con liofilizado contiene: Tigeciclina 50 mg Envase con un frasco ámpula.</v>
          </cell>
        </row>
        <row r="423">
          <cell r="B423" t="str">
            <v>010.000.4294.00</v>
          </cell>
          <cell r="C423" t="str">
            <v>Ciclosporina. Emulsión Oral Cada ml contiene: Ciclosporina modificada o ciclosporina en microemulsión 100 mg. Envase con 50 ml y pipeta dosificadora.</v>
          </cell>
        </row>
        <row r="424">
          <cell r="B424" t="str">
            <v>010.000.5308.01</v>
          </cell>
          <cell r="C424" t="str">
            <v>Basiliximab. Solución Inyectable Cada frasco ámpula con liofilizado contiene: Basilixima 20 mg Envase con 2 frascos ámpula y 2 ampolletas con 5 ml de diluyente.</v>
          </cell>
        </row>
        <row r="425">
          <cell r="B425" t="str">
            <v>010.000.5169.00</v>
          </cell>
          <cell r="C425" t="str">
            <v>Desmopresina. Solución Inyectable. Cada ampolleta contiene: Acetato de Desmopresina 15 µg. Envase con 5 ampolletas con un ml.</v>
          </cell>
        </row>
        <row r="426">
          <cell r="B426" t="str">
            <v>010.000.5191.00</v>
          </cell>
          <cell r="C426" t="str">
            <v>Terlipresina. Solución Inyectable Cada frasco ámpula o ampolleta con Solución contiene: Acetato de terlipresina 1 mg equivalente a 0.86 mg de terlipresina Envase con un frasco ámpula con liofilizado y una ampolleta con 5 ml de diluyente. Cada frasco ámpula con Solución contiene: Acetato de terlipresina 1 mg Equivalente a 0.85 mg de terlipresina</v>
          </cell>
        </row>
        <row r="427">
          <cell r="B427" t="str">
            <v>010.000.0524.00</v>
          </cell>
          <cell r="C427" t="str">
            <v>Cloruro de potasio. Solución Inyectable. Cada ampolleta contiene: Cloruro de potasio 1.49 g. (20 mEq de potasio, 20 mEq de cloro) Envase con 50 ampolletas con 10 ml</v>
          </cell>
        </row>
        <row r="428">
          <cell r="B428" t="str">
            <v>010.000.3617.00</v>
          </cell>
          <cell r="C428" t="str">
            <v>Fosfato de potasio. Solución Inyectable. Cada ampolleta contiene: Fosfato de potasio dibásico 1.550 g Fosfato de potasio monobásico 0.300 g (Potasio 20 mEq) (Fosfato 20 mEq) Envase con 50 ampolletas con 10 ml</v>
          </cell>
        </row>
        <row r="429">
          <cell r="B429" t="str">
            <v>010.000.3671.00</v>
          </cell>
          <cell r="C429" t="str">
            <v>Cloruro de sodio. Solución Inyectable 0.9% Cada ampolleta de 10 ml contiene: Cloruro de sodio 0.09 g (Sodio 1.54 mEq) (Cloruro 1.54 mEq) Envase con 100 ampolletas de 10 ml.</v>
          </cell>
        </row>
        <row r="430">
          <cell r="B430" t="str">
            <v>010.000.3675.00</v>
          </cell>
          <cell r="C430" t="str">
            <v>Agua Inyectable. Solución Inyectable Cada envase contiene: Agua Inyectable 500 ml Envase con 500 ml.</v>
          </cell>
        </row>
        <row r="431">
          <cell r="B431" t="str">
            <v>010.000.5386.00</v>
          </cell>
          <cell r="C431" t="str">
            <v>Cloruro de sodio. Solución Inyectable al 17.7%. Cada ml contiene: Cloruro de sodio 0.177 g Envase con cien ampolletas de 10 ml.</v>
          </cell>
        </row>
        <row r="432">
          <cell r="B432" t="str">
            <v>010.000.5428.00</v>
          </cell>
          <cell r="C432" t="str">
            <v>Ondansetrón. Solución Inyectable Cada ampolleta o frasco ampula contiene: Clorhidrato dihidratado de ondansetrón equivalente a 8 mg de ondansetrón Envase con 3 ampolletas o frascos ámpula con 4 ml.</v>
          </cell>
        </row>
        <row r="433">
          <cell r="B433" t="str">
            <v>010.000.4448.00</v>
          </cell>
          <cell r="C433" t="str">
            <v>Bortezomib. Solución Inyectable Cada frasco ámpula con liofilizado contiene: Bortezomib 3.5 mg Envase con un frasco ámpula.</v>
          </cell>
        </row>
        <row r="434">
          <cell r="B434" t="str">
            <v>010.000.5440.01</v>
          </cell>
          <cell r="C434" t="str">
            <v>Bicalutamida. Tableta Cada Tableta contiene: Bicalutamida 50 mg Envase con 28 Tabletas.</v>
          </cell>
        </row>
        <row r="435">
          <cell r="B435" t="str">
            <v>010.000.5470.00</v>
          </cell>
          <cell r="C435" t="str">
            <v>Gefitinib. Tableta Cada Tableta contiene: Gefitinib 250 mg Envase con 30 Tabletas.</v>
          </cell>
        </row>
        <row r="436">
          <cell r="B436" t="str">
            <v>010.000.4252.00</v>
          </cell>
          <cell r="C436" t="str">
            <v>Moxifloxacino. Tableta Cada Tableta contiene: Clorhidrato de moxifloxacino equivalente a 400 mg de moxifloxacino. Envase con 7 Tabletas.</v>
          </cell>
        </row>
        <row r="437">
          <cell r="B437" t="str">
            <v>010.000.4097.00</v>
          </cell>
          <cell r="C437" t="str">
            <v>Irbesartán-hidroclorotiazida. Tableta Cada Tableta contiene: Irbesartán 150 mg Hidroclorotiazida 12.5 mg Envase con 28 Tabletas.</v>
          </cell>
        </row>
        <row r="438">
          <cell r="B438" t="str">
            <v>010.000.4097.00</v>
          </cell>
          <cell r="C438" t="str">
            <v>Irbesartán-hidroclorotiazida. Tableta Cada Tableta contiene: Irbesartán 150 mg Hidroclorotiazida 12.5 mg Envase con 28 Tabletas.</v>
          </cell>
        </row>
        <row r="439">
          <cell r="B439" t="str">
            <v>010.000.1704.00</v>
          </cell>
          <cell r="C439" t="str">
            <v>Sulfato ferroso. Solución Cada ml contiene: Sulfato ferroso heptahidratado 125 mg equivalente a 25 mg de hierro elemental. Envase gotero con 15 ml.</v>
          </cell>
        </row>
        <row r="440">
          <cell r="B440" t="str">
            <v>010.000.1704.00</v>
          </cell>
          <cell r="C440" t="str">
            <v>Sulfato ferroso. Solución Cada ml contiene: Sulfato ferroso heptahidratado 125 mg equivalente a 25 mg de hierro elemental. Envase gotero con 15 ml.</v>
          </cell>
        </row>
        <row r="441">
          <cell r="B441" t="str">
            <v>010.000.2123.00</v>
          </cell>
          <cell r="C441" t="str">
            <v>Mupirocina. Ungüento Cada 100 gramos contiene: Mupirocina 2 g Envase con 15 g.</v>
          </cell>
        </row>
        <row r="442">
          <cell r="B442" t="str">
            <v>010.000.4175.01</v>
          </cell>
          <cell r="C442" t="str">
            <v>Mesalazina. Supositorio Cada Supositorio contiene: Mesalazina 1 g Envase con 28 Supositorios.</v>
          </cell>
        </row>
        <row r="443">
          <cell r="B443" t="str">
            <v>010.000.1707.00</v>
          </cell>
          <cell r="C443" t="str">
            <v>Ácido folínico. Solución Inyectable Cada ampolleta o frasco ámpula contiene: Folinato cálcico equivalente a 3 mg de ácido folínico. Envase con 6 ampolletas o frascos ámpula con un ml</v>
          </cell>
        </row>
        <row r="444">
          <cell r="B444" t="str">
            <v>010.000.2192.00</v>
          </cell>
          <cell r="C444" t="str">
            <v>Ácido folínico. Solución Inyectable Cada frasco ámpula o ampolleta contiene: Folinato cálcico equivalente a 50 mg de ácido folínico. Envase con un frasco ámpula o ampolleta con 4 ml</v>
          </cell>
        </row>
        <row r="445">
          <cell r="B445" t="str">
            <v>010.000.0406.00</v>
          </cell>
          <cell r="C445" t="str">
            <v>Difenhidramina. Solución inyectable. Cada frasco ámpula contiene: Clorhidrato de difenhidramina 100 mg. Envase con frasco ámpula de 10 ml.</v>
          </cell>
        </row>
        <row r="446">
          <cell r="B446" t="str">
            <v>010.000.4107.00</v>
          </cell>
          <cell r="C446" t="str">
            <v>Amiodarona. Solución Inyectable. Cada ampolleta contiene: Clorhidrato de amiodarona 150 mg Envase con 6 ampolletas de 3 ml.</v>
          </cell>
        </row>
        <row r="447">
          <cell r="B447" t="str">
            <v>010.000.5099.00</v>
          </cell>
          <cell r="C447" t="str">
            <v>Adenosina. Solución Inyectable Cada frasco ámpula contiene: Adenosina 6 mg Envase con 6 frascos ámpula con 2 ml.</v>
          </cell>
        </row>
        <row r="448">
          <cell r="B448" t="str">
            <v>010.000.0561.00</v>
          </cell>
          <cell r="C448" t="str">
            <v>Clortalidona. Tableta. Cada tableta contiene: Clortalidona 50 mg Envase con 20 Tabletas.</v>
          </cell>
        </row>
        <row r="449">
          <cell r="B449" t="str">
            <v>010.000.0561.00</v>
          </cell>
          <cell r="C449" t="str">
            <v>Clortalidona. Tableta. Cada tableta contiene: Clortalidona 50 mg Envase con 20 Tabletas.</v>
          </cell>
        </row>
        <row r="450">
          <cell r="B450" t="str">
            <v>010.000.0811.00</v>
          </cell>
          <cell r="C450" t="str">
            <v>Fluocinolona. Crema Cada g contiene: Acetónido de fluocinolona 0.1 mg Envase con 20 g.</v>
          </cell>
        </row>
        <row r="451">
          <cell r="B451" t="str">
            <v>010.000.6245.00</v>
          </cell>
          <cell r="C451" t="str">
            <v>OLMESARTÁN. TABLETA Cada tableta contiene: Olmesartán  Medoxomilo 40 mg. Envase con 28 tabletas.</v>
          </cell>
        </row>
        <row r="452">
          <cell r="B452" t="str">
            <v>010.000.6250.00</v>
          </cell>
          <cell r="C452" t="str">
            <v>OLMESARTÁN/ HIDROCLOROTIAZIDA. TABLETA Cada tableta contiene: Olmesartan medoxomilo 40 mg. Hidroclorotiazida 12.5 mg. Envase con 28 tabletas </v>
          </cell>
        </row>
        <row r="453">
          <cell r="B453" t="str">
            <v>010.000.0445.00</v>
          </cell>
          <cell r="C453" t="str">
            <v>Budesonida-formoterol. Polvo. Cada gramo contiene: Budesonida 90 mg. Fumarato de formoterol dihidratado 5 mg. Envase con frasco inhalador dosificador con 60 dosis con 80 µg /4.5 µg cada una.</v>
          </cell>
        </row>
        <row r="454">
          <cell r="B454" t="str">
            <v>010.000.4334.00</v>
          </cell>
          <cell r="C454" t="str">
            <v>Budesonida. Polvo. Cada dosis contiene: Budesonida (micronizada) 100 µg. Envase con 200 dosis y dispositivo inhalador.</v>
          </cell>
        </row>
        <row r="455">
          <cell r="B455" t="str">
            <v>010.000.6150.00</v>
          </cell>
          <cell r="C455" t="str">
            <v>Budesonida. Aerosol Para Inhalacion Bucal. Cada gramo contiene: Budesonida 4.285 mg Envase presurizado con 200 dosis de 200 µg cada una y dispositivo inhalador.</v>
          </cell>
        </row>
        <row r="456">
          <cell r="B456" t="str">
            <v>010.000.0440.00</v>
          </cell>
          <cell r="C456" t="str">
            <v>Fluticasona. Suspensión en aerosol. Cada dosis contiene: Propionato de Fluticasona 50µg Envase con un frasco presurizado para 60 dosis</v>
          </cell>
        </row>
        <row r="457">
          <cell r="B457" t="str">
            <v>010.000.4329.00</v>
          </cell>
          <cell r="C457" t="str">
            <v>Montelukast. Comprimido Masticable Cada comprimido contiene: Montelukast sódico equivalente a 5 mg de montelukast. Envase con 30 comprimidos.</v>
          </cell>
        </row>
        <row r="458">
          <cell r="B458" t="str">
            <v>010.000.5291.01</v>
          </cell>
          <cell r="C458" t="str">
            <v>Meropenem. Solución Inyectable Cada frasco ámpula con polvo contiene: Meropenem trihidratado equivalente a 500 mg de meropenem. Envase con 10 frascos ámpula.</v>
          </cell>
        </row>
        <row r="459">
          <cell r="B459" t="str">
            <v>010.000.5236.00</v>
          </cell>
          <cell r="C459" t="str">
            <v>Ranibizumab. Solución Inyectable Cada frasco ámpula contiene: Ranibizumab 2.3 mg Envase con un frasco ámpula con 0.23 ml (2.3 mg/0.23 ml). Una aguja de filtro una aguja de inyección y una jeringuilla para inyección intravítrea.</v>
          </cell>
        </row>
        <row r="460">
          <cell r="B460" t="str">
            <v>010.000.0442.00</v>
          </cell>
          <cell r="C460" t="str">
            <v>Salmeterol fluticasona. Polvo. Cada dosis contiene Xinafoato de salmeterol equivalente a 50  µg de salmeterol. Propionato de Fluticasona 100  µg. Envase con dispositivo inhalador para 60 dosis.</v>
          </cell>
        </row>
        <row r="461">
          <cell r="B461" t="str">
            <v>010.000.0442.00</v>
          </cell>
          <cell r="C461" t="str">
            <v>Salmeterol fluticasona. Polvo. Cada dosis contiene Xinafoato de salmeterol equivalente a 50  µg de salmeterol. Propionato de Fluticasona 100  µg. Envase con dispositivo inhalador para 60 dosis.</v>
          </cell>
        </row>
        <row r="462">
          <cell r="B462" t="str">
            <v>010.000.2188.00</v>
          </cell>
          <cell r="C462" t="str">
            <v>Ipratropio-salbutamol. Solución Cada ampolleta contiene: Bromuro de ipratropio monohidratado equivalente a 0.500 mg de bromuro de ipratropio. Sulfato de salbutamol equivalente a 2.500 mg de salbutamol. Envase con 10 ampolletas de 2.5 ml.</v>
          </cell>
        </row>
        <row r="463">
          <cell r="B463" t="str">
            <v>010.000.4123.00</v>
          </cell>
          <cell r="C463" t="str">
            <v>Tirofiban. Solución Inyectable Cada frasco ámpula o bolsa contiene: Clorhidrato de tirofiban equivalente a 12.5 mg de tirofiban. Envase con un frasco ámpula con 50 ml.</v>
          </cell>
        </row>
        <row r="464">
          <cell r="B464" t="str">
            <v>010.000.5474.00</v>
          </cell>
          <cell r="C464" t="str">
            <v>Erlotinib. Comprimido Cada Comprimido contiene: Clorhidrato de erlotinib equivalente a 150 mg de erlotinib Envase con 30 Comprimidos.</v>
          </cell>
        </row>
        <row r="465">
          <cell r="B465" t="str">
            <v>010.000.5111.00</v>
          </cell>
          <cell r="C465" t="str">
            <v>Valsartán. Comprimido Cada Comprimido contiene 80 mg Envase con 30 Comprimidos.</v>
          </cell>
        </row>
        <row r="466">
          <cell r="B466" t="str">
            <v>010.000.2617.00</v>
          </cell>
          <cell r="C466" t="str">
            <v>Levetiracetam. Tableta Cada Tableta contiene: Levetiracetam 500 mg Envase con 60 Tabletas.</v>
          </cell>
        </row>
        <row r="467">
          <cell r="B467" t="str">
            <v>010.000.2617.00</v>
          </cell>
          <cell r="C467" t="str">
            <v>Levetiracetam. Tableta Cada Tableta contiene: Levetiracetam 500 mg Envase con 60 Tabletas.</v>
          </cell>
        </row>
        <row r="468">
          <cell r="B468" t="str">
            <v>010.000.0269.00</v>
          </cell>
          <cell r="C468" t="str">
            <v>Ropivacaina. Solución Inyectable Cada ampolleta contiene: Clorhidrato de ropivacaína monohidratada equivalente a 40 mg de clorhidrato de ropivacaina. Envase con 5 ampolletas con 20 ml.</v>
          </cell>
        </row>
        <row r="469">
          <cell r="B469" t="str">
            <v>010.000.3631.00</v>
          </cell>
          <cell r="C469" t="str">
            <v>Glucosa. Solución Inyectable al 5% Cada 100 ml contienen: Glucosa anhidra o glucosa 5 g ó Glucosa monohidratada equivalente a 5 g de glucosa Envase con bolsa de 50 ml y adaptador para vial</v>
          </cell>
        </row>
        <row r="470">
          <cell r="B470" t="str">
            <v>010.000.3632.00</v>
          </cell>
          <cell r="C470" t="str">
            <v>Glucosa. Solución Inyectable al 5% Cada 100 ml contienen: Glucosa anhidra o glucosa 5 g ó Glucosa monohidratada equivalente a 5 g de glucosa Envase con bolsa de 100 ml y adaptador para vial.</v>
          </cell>
        </row>
        <row r="471">
          <cell r="B471" t="str">
            <v>040.000.4472.01</v>
          </cell>
          <cell r="C471" t="str">
            <v>Metilfenidato. Tableta de Liberación Prolongada Cada Tableta de Liberación Prolongada contiene: Clorhidrato de metilfenidato 36 mg Envase con 30 Tabletas de Liberación Prolongada</v>
          </cell>
        </row>
        <row r="472">
          <cell r="B472" t="str">
            <v>010.000.5188.00</v>
          </cell>
          <cell r="C472" t="str">
            <v>Esomeprazol. Tableta Cada Tableta contiene: Esomeprazol magnésico trihidratado equivalente a 40 mg de esomeprazol Envase con 14 Tabletas</v>
          </cell>
        </row>
        <row r="473">
          <cell r="B473" t="str">
            <v>010.000.5188.00</v>
          </cell>
          <cell r="C473" t="str">
            <v>Esomeprazol. Tableta Cada Tableta contiene: Esomeprazol magnésico trihidratado equivalente a 40 mg de esomeprazol Envase con 14 Tabletas</v>
          </cell>
        </row>
        <row r="474">
          <cell r="B474" t="str">
            <v>010.000.2616.00</v>
          </cell>
          <cell r="C474" t="str">
            <v>Levetiracetam. Solución Oral Cada 100 ml contienen: Levetiracetam 10 g Envase con 300 ml (100 mg/ml)</v>
          </cell>
        </row>
        <row r="475">
          <cell r="B475" t="str">
            <v>010.000.4131.00</v>
          </cell>
          <cell r="C475" t="str">
            <v>Pimecrolimus. Crema Cada 100 g contiene: Pimecrolimus 1 g Envase con 15 g.</v>
          </cell>
        </row>
        <row r="476">
          <cell r="B476" t="str">
            <v>010.000.5665.00</v>
          </cell>
          <cell r="C476" t="str">
            <v>Rasagilina. Tableta Cada Tableta contiene: Mesilato de rasagilina equivalente a 1 mg de rasagilina Envase con 30 Tabletas.</v>
          </cell>
        </row>
        <row r="477">
          <cell r="B477" t="str">
            <v>010.000.5457.00</v>
          </cell>
          <cell r="C477" t="str">
            <v>Docetaxel. Solución inyectable. Cada frasco ámpula contiene: Docetaxel anhidro o trihidratado equivalente a 20 mg de docetaxel Envase con frasco ámpula con 20 mg y frasco ámpula con 1.5 ml de diluyente.</v>
          </cell>
        </row>
        <row r="478">
          <cell r="B478" t="str">
            <v>010.000.5265.00</v>
          </cell>
          <cell r="C478" t="str">
            <v>Imipenem y cilastatina. Solución Inyectable Cada frasco ámpula con polvo contiene: Imipenem monohidratado equivalente a 500 mg de imipenem. Cilastatina sódica equivalente a 500 mg de cilastatina. Envase con un frasco ámpula</v>
          </cell>
        </row>
        <row r="479">
          <cell r="B479" t="str">
            <v>010.000.6256.00</v>
          </cell>
          <cell r="C479" t="str">
            <v>BISOPROLOL. TABLETA Cada tableta contiene: Bisoprolol fumarato 2.5 mg Caja con 30 tabletas</v>
          </cell>
        </row>
        <row r="480">
          <cell r="B480" t="str">
            <v>010.000.6257.00</v>
          </cell>
          <cell r="C480" t="str">
            <v>BISOPROLOL. TABLETA Cada tableta contiene: Bisoprolol fumarato 5 mg Caja con 30 tabletas</v>
          </cell>
        </row>
        <row r="481">
          <cell r="B481" t="str">
            <v>010.000.6258.00</v>
          </cell>
          <cell r="C481" t="str">
            <v>BISOPROLOL. TABLETA Cada tableta contiene: Bisoprolol fumarato 10 mg Caja con 30 tabletas</v>
          </cell>
        </row>
        <row r="482">
          <cell r="B482" t="str">
            <v>010.000.3413.00</v>
          </cell>
          <cell r="C482" t="str">
            <v>Indometacina. Cápsula Cada Cápsula contiene: Indometacina 25 mg Envase con 30 Cápsulas.</v>
          </cell>
        </row>
        <row r="483">
          <cell r="B483" t="str">
            <v>010.000.3413.00</v>
          </cell>
          <cell r="C483" t="str">
            <v>Indometacina. Cápsula Cada Cápsula contiene: Indometacina 25 mg Envase con 30 Cápsulas.</v>
          </cell>
        </row>
        <row r="484">
          <cell r="B484" t="str">
            <v>010.000.3415.00</v>
          </cell>
          <cell r="C484" t="str">
            <v>Piroxicam. Cápsula o Tableta Cada Cápsula o Tableta contiene: Piroxicam 20 mg Envase con 20 Cápsulas o Tabletas.</v>
          </cell>
        </row>
        <row r="485">
          <cell r="B485" t="str">
            <v>010.000.3661.00</v>
          </cell>
          <cell r="C485" t="str">
            <v>Poligelina. Solución Inyectable Cada 100 ml contienen: Poligelina 3.5 g Envase con 500 ml con o sin equipo para su administración.</v>
          </cell>
        </row>
        <row r="486">
          <cell r="B486" t="str">
            <v>010.000.5835.00</v>
          </cell>
          <cell r="C486" t="str">
            <v>Cinacalcet. Tableta Cada Tableta contiene: Cinacalcet 30 mg Envase con 30 Tabletas.</v>
          </cell>
        </row>
        <row r="487">
          <cell r="B487" t="str">
            <v>010.000.5835.00</v>
          </cell>
          <cell r="C487" t="str">
            <v>Cinacalcet. Tableta Cada Tableta contiene: Cinacalcet 30 mg Envase con 30 Tabletas.</v>
          </cell>
        </row>
        <row r="488">
          <cell r="B488" t="str">
            <v>010.000.1511.00</v>
          </cell>
          <cell r="C488" t="str">
            <v>Ciproterona-etinilestradiol. Gragea Cada Gragea contiene: Acetato de ciproterona 2 mg Etinilestradiol 0.035 mg Envase con 21 Grageas.</v>
          </cell>
        </row>
        <row r="489">
          <cell r="B489" t="str">
            <v>010.000.5295.00</v>
          </cell>
          <cell r="C489" t="str">
            <v>Cefepima. Solución Inyectable. Cada frasco ámpula contiene: Clorhidrato monohidratado de cefepima equivalente a 1 g de cefepima. Envase con un frasco ámpula y ampolleta con 3 ml de diluyente.</v>
          </cell>
        </row>
        <row r="490">
          <cell r="B490" t="str">
            <v>010.000.4437.00</v>
          </cell>
          <cell r="C490" t="str">
            <v>Palonosetrón. Solución Inyectable Cada frasco ámpula contiene: Clorhidrato de palonosetrón equivalente a 0.25 mg de palonosetrón Envase con un frasco ámpula con 5 ml.</v>
          </cell>
        </row>
        <row r="491">
          <cell r="B491" t="str">
            <v>010.000.5444.00</v>
          </cell>
          <cell r="C491" t="str">
            <v>Irinotecan. Solución Inyectable El frasco ámpula contiene: Clorhidrato de irinotecan ó clorhidrato de irinotecan trihidratado 100 mg Envase con un frasco ámpula con 5 ml</v>
          </cell>
        </row>
        <row r="492">
          <cell r="B492" t="str">
            <v>010.000.2206.00</v>
          </cell>
          <cell r="C492" t="str">
            <v>deferasirox. Comprimido. Cada comprimido contiene: deferasirox 500 mg Envase con 28 Comprimidos.</v>
          </cell>
        </row>
        <row r="493">
          <cell r="B493" t="str">
            <v>010.000.2162.00</v>
          </cell>
          <cell r="C493" t="str">
            <v>Ipratropio. Suspensión en aerosol Cada g contiene: Bromuro de ipratropio 0.286 mg (20 µgpor nebulización) Envase con 15 ml (21.0 g) como Aerosol.</v>
          </cell>
        </row>
        <row r="494">
          <cell r="B494" t="str">
            <v>010.000.5463.00</v>
          </cell>
          <cell r="C494" t="str">
            <v>Temozolomida. Cápsula Cada Cápsula contiene: Temozolomida 100 mg Envase con 5 Cápsulas</v>
          </cell>
        </row>
        <row r="495">
          <cell r="B495" t="str">
            <v>010.000.0598.00</v>
          </cell>
          <cell r="C495" t="str">
            <v>Verapamilo. Solución Inyectable Cada ampolleta contiene: Clorhidrato de verapamilo 5 mg Envase con 2 ml (2.5 mg/ml).</v>
          </cell>
        </row>
        <row r="496">
          <cell r="B496" t="str">
            <v>010.000.4442.00</v>
          </cell>
          <cell r="C496" t="str">
            <v>Aprepitant. Cápsula Cada Cápsula contiene: 125 mg de Aprepitant Cada Cápsula contiene: 80 mg de Aprepitant Envase con una Cápsula de 125 mg y 2 Cápsulas de 80 mg</v>
          </cell>
        </row>
        <row r="497">
          <cell r="B497" t="str">
            <v>010.000.2302.00</v>
          </cell>
          <cell r="C497" t="str">
            <v>Acetazolamida. Tableta Cada Tableta contiene: Acetazolamida 250 mg Envase con 20 Tabletas.</v>
          </cell>
        </row>
        <row r="498">
          <cell r="B498" t="str">
            <v>010.000.2302.00</v>
          </cell>
          <cell r="C498" t="str">
            <v>Acetazolamida. Tableta Cada Tableta contiene: Acetazolamida 250 mg Envase con 20 Tabletas.</v>
          </cell>
        </row>
        <row r="499">
          <cell r="B499" t="str">
            <v>010.000.4254.00</v>
          </cell>
          <cell r="C499" t="str">
            <v>Ceftazidima. Solución Inyectable. Cada frasco ámpula con polvo contiene: Ceftazidima pentahidratada equivalente a 1 g de ceftazidima. Envase con un frasco ámpula y 3 ml de diluyente.</v>
          </cell>
        </row>
        <row r="500">
          <cell r="B500" t="str">
            <v>010.000.5865.00</v>
          </cell>
          <cell r="C500" t="str">
            <v>Colistimetato. Solución Inyectable Cada frasco ámpula con liofilizado contiene: Colistimetato sódico equivalente a 150 mg de colistimetato Envase con un frasco ámpula con liofilizado.</v>
          </cell>
        </row>
        <row r="501">
          <cell r="B501" t="str">
            <v>060.953.0092</v>
          </cell>
          <cell r="C501" t="str">
            <v>Vendas. Elástica adhesiva. De algodón y fibra sintética con adhesivo en una de sus caras. Longitud Ancho. 2.7 m. 10.0 cm. Pieza.</v>
          </cell>
        </row>
        <row r="502">
          <cell r="B502" t="str">
            <v>060.953.0100</v>
          </cell>
          <cell r="C502" t="str">
            <v>Vendas. Elástica adhesiva. De algodón y fibra sintética con adhesivo en una de sus caras. Longitud Ancho. 2.7 m. 7.5 cm. Pieza.</v>
          </cell>
        </row>
        <row r="503">
          <cell r="B503" t="str">
            <v>060.088.0694</v>
          </cell>
          <cell r="C503" t="str">
            <v>Apósitos. Absorbentes a base de alginato de calcio y sodio de origen natural. Estéril. Tamaño: De 10.0 cm ± 2.0 cm x 20.0 cm ± 2.0 cm. Pieza.    Pieza.</v>
          </cell>
        </row>
        <row r="504">
          <cell r="B504" t="str">
            <v>060.125.2844</v>
          </cell>
          <cell r="C504" t="str">
            <v>Bolsas. Bolsa de papel grado médico. Para esterilizar con gas o vapor. Con o sin tratamiento antibacteriano. Con reactivo químico impreso y sistema de apertura. Medidas: 32.0 x 62.0 x 12.0 cm. Envase con 250 piezas.</v>
          </cell>
        </row>
        <row r="505">
          <cell r="B505" t="str">
            <v>060.360.0032</v>
          </cell>
          <cell r="C505" t="str">
            <v>Espejo. Vaginal desechable mediano valva superior de 10.7 cm valva inferior de 12.0 cm orificio central de 3.4 cm. Pieza.</v>
          </cell>
        </row>
        <row r="506">
          <cell r="B506" t="str">
            <v>060.532.0084</v>
          </cell>
          <cell r="C506" t="str">
            <v>Equipos. Para venoclisis. Sin aguja estériles desechables. Microgotero. Equipo</v>
          </cell>
        </row>
        <row r="507">
          <cell r="B507" t="str">
            <v>060.532.0167</v>
          </cell>
          <cell r="C507" t="str">
            <v>Equipos. Para venoclisis. Sin aguja estériles desechables. Normogotero.</v>
          </cell>
        </row>
        <row r="508">
          <cell r="B508" t="str">
            <v>060.550.0016</v>
          </cell>
          <cell r="C508" t="str">
            <v>Jeringas. De plástico. Con pivote tipo luer lock con aguja estériles y desechables. Capacidad 10 ml escala graduada en ml divisiones de 1.0 y subdivisiones de 0.2. Con aguja de: Longitud: 38 mm Calibre: 20 G.  Pieza.</v>
          </cell>
        </row>
        <row r="509">
          <cell r="B509" t="str">
            <v>060.550.0024</v>
          </cell>
          <cell r="C509" t="str">
            <v>Jeringas. De plástico. Con pivote tipo luer lock estériles y desechables. Capacidad 20 ml escala graduada en ml divisiones de 5.0 y subdivisiones de 1.0. Con aguja de: Longitud: 38 mm Calibre: 20 G. Pieza.</v>
          </cell>
        </row>
        <row r="510">
          <cell r="B510" t="str">
            <v>060.550.0222</v>
          </cell>
          <cell r="C510" t="str">
            <v>Jeringas. De plástico sin aguja con pivote tipo luer lock estériles y desechables. Capacidad: 3 ml Escala graduada en ml Divisiones de 0.5 y subdivisiones de 0.1. Envase con 100 piezas excepto las 20 ml que es de 50.</v>
          </cell>
        </row>
        <row r="511">
          <cell r="B511" t="str">
            <v>060.550.0370</v>
          </cell>
          <cell r="C511" t="str">
            <v>Jeringas. De plástico. Con pivote tipo luer lock estériles y desechables. Capacidad 20 ml escala graduada en ml divisiones de 5.0 y subdivisiones de 1.0. Con aguja de: Longitud: 32 mm Calibre: 20 G. Pieza.</v>
          </cell>
        </row>
        <row r="512">
          <cell r="B512" t="str">
            <v>060.550.0453</v>
          </cell>
          <cell r="C512" t="str">
            <v>Jeringas. De plástico sin aguja con pivote tipo luer lock estériles y desechables. Capacidad: 20 ml  Escala graduada en ml Divisiones de 5.0 y subdivisiones de 1.0. Envase con 100 piezas excepto las 20 ml que es de 50.</v>
          </cell>
        </row>
        <row r="513">
          <cell r="B513" t="str">
            <v>060.598.0010</v>
          </cell>
          <cell r="C513" t="str">
            <v>Llaves. De 4 vías con marcas indicadoras del sentido en el que fluyen las soluciones y posición de cerrado aditamento de cierre luer lock (móvil) en el ramal de la llave que se conecta al tubo de la extensión. Tubo de extensión removible de plástico grado médico longitud  80  cm  y  diámetro  interno  2.7  mm  mínimo conector luer lock hembra en el extremo del tubo que se conecta con la llave y conector luer macho en el extremo proximal con aditamento de cierre luer lock (móvil). Pieza.</v>
          </cell>
        </row>
        <row r="514">
          <cell r="B514" t="str">
            <v>060.598.0036</v>
          </cell>
          <cell r="C514" t="str">
            <v>Llaves. De tres vías con tubo de extensión. De plástico rígido o equivalente con tubo de extensión de cloruro de polivinilo de 80 cm de longitud. Pieza.</v>
          </cell>
        </row>
        <row r="515">
          <cell r="B515" t="str">
            <v>060.771.0050</v>
          </cell>
          <cell r="C515" t="str">
            <v>Rastrillos. Con dientes de bordes romos y hoja de un filo. Desechables. Pieza.</v>
          </cell>
        </row>
        <row r="516">
          <cell r="B516" t="str">
            <v>060.165.0831</v>
          </cell>
          <cell r="C516" t="str">
            <v>Catéteres. Para cateterismo venoso central de un lumen de elastómero de silicón radiopaco con aguja introductora percutánea. Estéril y desechable. Neonatal. Calibre: 4.8 a 5.0 Fr. Pieza.</v>
          </cell>
        </row>
        <row r="517">
          <cell r="B517" t="str">
            <v>060.125.2679</v>
          </cell>
          <cell r="C517" t="str">
            <v>Bolsas. Bolsa de papel grado médico. Para esterilizar con gas o vapor. Con o sin tratamiento antibacteriano; con reactivo químico impreso y sistema de apertura. Medidas: 12.0 x 26.0 x 4.0 cm. Envase con 1000 piezas.</v>
          </cell>
        </row>
        <row r="518">
          <cell r="B518" t="str">
            <v>060.841.0296</v>
          </cell>
          <cell r="C518" t="str">
            <v>Suturas.  Sintéticas no absorbibles monofilamento de polipropileno con aguja. Longitud de la hebra: 90 cm Calibre de la sutura: 3-0 Características de la aguja: 1/2 círculo doble armado ahusada (25-26 mm). Envase con 12 piezas.</v>
          </cell>
        </row>
        <row r="519">
          <cell r="B519" t="str">
            <v>060.841.0569</v>
          </cell>
          <cell r="C519" t="str">
            <v>Suturas. Catgut crómico con aguja. Longitud de la hebra: 68 a 75 cm Calibre de la sutura: 1 Características de la aguja: 1/2 círculo ahusada (35-37 mm). Envase con 12 piezas.</v>
          </cell>
        </row>
        <row r="520">
          <cell r="B520" t="str">
            <v>060.842.0329</v>
          </cell>
          <cell r="C520" t="str">
            <v>Suturas. De monofilamento sintético absorbible de copolímero de glicolida y épsilon-caprolactona con color. Longitud de la hebra: 70 cm Calibre de la sutura: 2-0 Características de la aguja: Aguja ahusada de 1/2 círculo (35 a 36 mm).Envase con 36 piezas.</v>
          </cell>
        </row>
        <row r="521">
          <cell r="B521" t="str">
            <v>060.842.0337</v>
          </cell>
          <cell r="C521" t="str">
            <v>Suturas. De monofilamento sintético absorbible de copolímero de glicolida y épsilon-caprolactona con color. Longitud de la hebra: 70 cm Calibre de la sutura: 3-0. Características de la aguja: Aguja ahusada de 1/2 círculo (35 a 36 mm). Envase con 36 piezas.</v>
          </cell>
        </row>
        <row r="522">
          <cell r="B522" t="str">
            <v>060.166.0541</v>
          </cell>
          <cell r="C522" t="str">
            <v>Catéteres. Catéter    permanente,    para    hemodiálisis.    Tamaño pediátrico. De doble lumen, de elastómero de silicón, con diámetro interno de 1.5 mm a 2.0 mm en el lado arterial y de 1.5 mm a 1.2 mm en el lado venoso, con longitud de 27.0 cm a  30.0  cm  con  separación  mínima  de  2.5  cm  entre segmento arterial y venoso, con un orificio lateral como mínimo en la pared arterial, con extensiones y pinzas de alta   resistencia,   incluye   equipo   introductor   el   cual contiene: Catéter de doble lumen. Aguja introductora calibre 18 G. Introductor con camisa desprendible. Guía de alambre de 0.038”, con longitud de 68.0 cm como mínimo. Jeringa de 5 ml y 2 tapones de inyección. Estéril y desechable. Pieza. </v>
          </cell>
        </row>
        <row r="523">
          <cell r="B523" t="str">
            <v>060.841.1336</v>
          </cell>
          <cell r="C523" t="str">
            <v>Suturas. Sintéticas no absorbibles de poliéster trenzado con recubrimiento con aguja. Longitud de la hebra: 75 cm Calibre de la sutura: 2 Características de la aguja: 1/2 círculo cortante (40-45 mm). Envase con 12 piezas.</v>
          </cell>
        </row>
        <row r="524">
          <cell r="B524" t="str">
            <v>060.040.3711</v>
          </cell>
          <cell r="C524" t="str">
            <v>Agujas Hipodérmicas. Hipodérmicas con pabellón luer-lock hembra de plástico desechables. Longitud: 32 mm. Calibre: 20 G. Envase con 100 piezas.</v>
          </cell>
        </row>
        <row r="525">
          <cell r="B525" t="str">
            <v>060.040.3711</v>
          </cell>
          <cell r="C525" t="str">
            <v>Agujas Hipodérmicas. Hipodérmicas con pabellón luer-lock hembra de plástico desechables. Longitud: 32 mm. Calibre: 20 G. Envase con 100 piezas.</v>
          </cell>
        </row>
        <row r="526">
          <cell r="B526" t="str">
            <v>060.040.3729</v>
          </cell>
          <cell r="C526" t="str">
            <v>Agujas Hipodérmicas. Hipodérmicas con pabellón luer-lock hembra de plástico desechables. Longitud: 38 mm. Calibre:  20 G. Envase con 100 piezas.</v>
          </cell>
        </row>
        <row r="527">
          <cell r="B527" t="str">
            <v>060.040.3729</v>
          </cell>
          <cell r="C527" t="str">
            <v>Agujas Hipodérmicas. Hipodérmicas con pabellón luer-lock hembra de plástico desechables. Longitud: 38 mm. Calibre:  20 G. Envase con 100 piezas.</v>
          </cell>
        </row>
        <row r="528">
          <cell r="B528" t="str">
            <v>060.040.3745</v>
          </cell>
          <cell r="C528" t="str">
            <v>Agujas Hipodérmicas. Hipodérmicas con pabellón luer-lock hembra de plástico desechables. Longitud: 32 mm. Calibre:  21 G. Envase con 100 piezas.</v>
          </cell>
        </row>
        <row r="529">
          <cell r="B529" t="str">
            <v>060.040.3745</v>
          </cell>
          <cell r="C529" t="str">
            <v>Agujas Hipodérmicas. Hipodérmicas con pabellón luer-lock hembra de plástico desechables. Longitud: 32 mm. Calibre:  21 G. Envase con 100 piezas.</v>
          </cell>
        </row>
        <row r="530">
          <cell r="B530" t="str">
            <v>060.040.3760</v>
          </cell>
          <cell r="C530" t="str">
            <v>Agujas Hipodérmicas. Hipodérmicas con pabellón luer-lock hembra de plástico desechables. Longitud: 16 mm. Calibre:  25 G. Envase con 100 piezas.</v>
          </cell>
        </row>
        <row r="531">
          <cell r="B531" t="str">
            <v>060.040.3760</v>
          </cell>
          <cell r="C531" t="str">
            <v>Agujas Hipodérmicas. Hipodérmicas con pabellón luer-lock hembra de plástico desechables. Longitud: 16 mm. Calibre:  25 G. Envase con 100 piezas.</v>
          </cell>
        </row>
        <row r="532">
          <cell r="B532" t="str">
            <v>060.040.3786</v>
          </cell>
          <cell r="C532" t="str">
            <v>Agujas Hipodérmicas. Hipodérmicas con pabellón luer-lock hembra de plástico desechables. Longitud: 32 mm. Calibre:  22 G. Envase con 100 piezas.</v>
          </cell>
        </row>
        <row r="533">
          <cell r="B533" t="str">
            <v>060.040.3786</v>
          </cell>
          <cell r="C533" t="str">
            <v>Agujas Hipodérmicas. Hipodérmicas con pabellón luer-lock hembra de plástico desechables. Longitud: 32 mm. Calibre:  22 G. Envase con 100 piezas.</v>
          </cell>
        </row>
        <row r="534">
          <cell r="B534" t="str">
            <v>060.164.0022</v>
          </cell>
          <cell r="C534" t="str">
            <v>Sondas. Para drenaje urinario de permanencia prolongada. De elastómero de silicón con globo de autorretención de 5 ml con válvula para jeringa. Estéril y desechable. Tipo: foley de dos vías. Calibre: 10 Fr. Pieza.</v>
          </cell>
        </row>
        <row r="535">
          <cell r="B535" t="str">
            <v>060.166.4279</v>
          </cell>
          <cell r="C535"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22 G Longitud: 23-27 mm Pieza.</v>
          </cell>
        </row>
        <row r="536">
          <cell r="B536" t="str">
            <v>060.166.4287</v>
          </cell>
          <cell r="C536"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24 G Longitud: 17-24 mm Pieza.</v>
          </cell>
        </row>
        <row r="537">
          <cell r="B537" t="str">
            <v>060.483.0091</v>
          </cell>
          <cell r="C537" t="str">
            <v>Hoja Para Bisturí.  De acero inoxidable. Empaque individual. Estériles y desechables. Pieza. 10 Envase con 100 piezas.</v>
          </cell>
        </row>
        <row r="538">
          <cell r="B538" t="str">
            <v>060.483.0125</v>
          </cell>
          <cell r="C538" t="str">
            <v>Hoja Para Bisturí.  De acero inoxidable. Empaque individual. Estériles y desechables. Pieza. 11 Envase con 100 piezas.</v>
          </cell>
        </row>
        <row r="539">
          <cell r="B539" t="str">
            <v>060.483.0133</v>
          </cell>
          <cell r="C539" t="str">
            <v>Hoja Para Bisturí.  De acero inoxidable. Empaque individual. Estériles y desechables. Pieza. 20 Envase con 100 piezas.</v>
          </cell>
        </row>
        <row r="540">
          <cell r="B540" t="str">
            <v>060.483.0141</v>
          </cell>
          <cell r="C540" t="str">
            <v>Hoja Para Bisturí.  De acero inoxidable. Empaque individual. Estériles y desechables. Pieza. 15 Envase con 100 piezas.</v>
          </cell>
        </row>
        <row r="541">
          <cell r="B541" t="str">
            <v>060.483.0158</v>
          </cell>
          <cell r="C541" t="str">
            <v>Hoja Para Bisturí.  De acero inoxidable. Empaque individual. Estériles y desechables. Pieza. 21 Envase con 100 piezas.</v>
          </cell>
        </row>
        <row r="542">
          <cell r="B542" t="str">
            <v>060.483.0174</v>
          </cell>
          <cell r="C542" t="str">
            <v>Hoja Para Bisturí.  De acero inoxidable. Empaque individual. Estériles y desechables. Pieza. 23 Envase con 100 piezas.</v>
          </cell>
        </row>
        <row r="543">
          <cell r="B543" t="str">
            <v>060.550.0354</v>
          </cell>
          <cell r="C543" t="str">
            <v>Jeringas. De plástico. Con pivote tipo luer lock con aguja estériles y desechables. Capacidad 10 ml escala graduada en ml divisiones de 1.0 y subdivisiones de 0.2. Con aguja de: Longitud: 32 mm  Calibre: 20 G.  Pieza.</v>
          </cell>
        </row>
        <row r="544">
          <cell r="B544" t="str">
            <v>060.550.0438</v>
          </cell>
          <cell r="C544" t="str">
            <v>Jeringas. De plástico sin aguja con pivote tipo luer lock estériles y desechables. Capacidad: 5 ml Escala graduada en ml Divisiones de 1.0 y subdivisiones de 0.2. Envase con 100 piezas excepto las 20 ml que es de 50.</v>
          </cell>
        </row>
        <row r="545">
          <cell r="B545" t="str">
            <v>060.550.0677</v>
          </cell>
          <cell r="C545" t="str">
            <v>Jeringas. De plástico. Con pivote tipo luer lock con aguja estériles y desechables. Capacidad 10 ml escala graduada en ml divisiones de 1.0 y subdivisiones de 0.2. Con aguja de: Longitud: 32 mm Calibre: 21 G.  Pieza.</v>
          </cell>
        </row>
        <row r="546">
          <cell r="B546" t="str">
            <v>060.841.0197</v>
          </cell>
          <cell r="C546" t="str">
            <v>Suturas.  Sintéticas no absorbibles monofilamento de polipropileno con aguja. Longitud de la hebra: 45 cm Calibre de la sutura: 4-0 Características de la aguja: 3/8 de círculo reverso cortante (19-20 mm). Envase con 12 piezas.</v>
          </cell>
        </row>
        <row r="547">
          <cell r="B547" t="str">
            <v>060.841.0254</v>
          </cell>
          <cell r="C547" t="str">
            <v>Suturas.  Sintéticas no absorbibles monofilamento de polipropileno con aguja. Longitud de la hebra: 75 cm Calibre de la sutura: 6-0 Características de la aguja: 3/8 de círculo doble armado ahusada (12-13 mm). Envase con 12 piezas.</v>
          </cell>
        </row>
        <row r="548">
          <cell r="B548" t="str">
            <v>060.841.0312</v>
          </cell>
          <cell r="C548" t="str">
            <v>Suturas.  Sintéticas no absorbibles monofilamento de polipropileno con aguja. Longitud de la hebra: 90 cm Calibre de la sutura: 2-0 Características de la aguja: 1/2 círculo doble armado ahusada (25-26 mm). Envase con 12 piezas.</v>
          </cell>
        </row>
        <row r="549">
          <cell r="B549" t="str">
            <v>060.841.0601</v>
          </cell>
          <cell r="C549" t="str">
            <v>Suturas. Seda negra trenzada con aguja. Longitud de la hebra: 75 cm Calibre de la sutura: 5-0 Características de la aguja: 1/2 círculo ahusada (20-25 mm). Envase con 12 piezas.</v>
          </cell>
        </row>
        <row r="550">
          <cell r="B550" t="str">
            <v>060.004.0109</v>
          </cell>
          <cell r="C550" t="str">
            <v>Abatelenguas. De madera desechables. Largo: 142.0 mm. Ancho: 18.0 mm. Envase con 500 piezas.</v>
          </cell>
        </row>
        <row r="551">
          <cell r="B551" t="str">
            <v>060.088.0900</v>
          </cell>
          <cell r="C551" t="str">
            <v>Apósitos. Hidrocelular de poliuretano sin adhesivo para el talón. Estéril y desechable. Pieza.</v>
          </cell>
        </row>
        <row r="552">
          <cell r="B552" t="str">
            <v>060.088.0900</v>
          </cell>
          <cell r="C552" t="str">
            <v>Apósitos. Hidrocelular de poliuretano sin adhesivo para el talón. Estéril y desechable. Pieza.</v>
          </cell>
        </row>
        <row r="553">
          <cell r="B553" t="str">
            <v>060.155.0015</v>
          </cell>
          <cell r="C553" t="str">
            <v>Campos quirúrgicos. Campo quirúrgico de incisión sin iodopovidona. Compuesto de una película Impermeable; de poliéster o poliuretano  transparente  con  adhesivo  grado  médico autoadheribles hipoalergénico. Medidas 45 a 60 cm X 50 a 90 cm Se incluyen medidas intermedias Estériles y desechables En empaque individual. Envase con 10 piezas. Las medidas las seleccionará la Unidad Médica de acuerdo a sus necesidades.</v>
          </cell>
        </row>
        <row r="554">
          <cell r="B554" t="str">
            <v>060.155.0304</v>
          </cell>
          <cell r="C554" t="str">
            <v>Campos quirúrgicos. Campo quirúrgico de incisión sin iodopovidona. Compuesto de una película Impermeable; de poliéster o poliuretano  transparente  con  adhesivo  grado  médico autoadheribles hipoalergénico. Medidas 25 a 35 cm x 35 a 45 cm Se incluyen medidas intermedias Estériles y desechables En empaque individual. Envase con 10 piezas. Las medidas las seleccionará la Unidad Médica de acuerdo a sus necesidades.</v>
          </cell>
        </row>
        <row r="555">
          <cell r="B555" t="str">
            <v>060.088.0934</v>
          </cell>
          <cell r="C555" t="str">
            <v>Apósitos.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7 x 8.5 cm. Almohadilla: 2 x 2 cm. Caja con 25 piezas.</v>
          </cell>
        </row>
        <row r="556">
          <cell r="B556" t="str">
            <v>060.088.0942</v>
          </cell>
          <cell r="C556" t="str">
            <v>Apósitos.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8.5 x 11.5 cm Almohadilla: 3 x 4 cm. Caja con 25 piezas.</v>
          </cell>
        </row>
        <row r="557">
          <cell r="B557" t="str">
            <v>060.088.0959</v>
          </cell>
          <cell r="C557" t="str">
            <v>Apósitos.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10 x 12 cm. Almohadilla: 3 x 4 cm. Caja con 25 piezas.</v>
          </cell>
        </row>
        <row r="558">
          <cell r="B558" t="str">
            <v>060.040.0543</v>
          </cell>
          <cell r="C558" t="str">
            <v>Agujas. Para raquianestesia o bloqueo subaracnoideo. De acero inoxidable punta tipo lápiz conector roscado luer   lock   hembra   translúcido   y  mandril   con   botón indicador;  sin  depósito  o  con  depósito  de  0.2ml  en pabellón para líquido cefalorraquídeo. Estéril y desechable. Tipo: whitacre. Longitud:  11.6 a 11.9 cm. Calibre: 25 ó 27 G. Pieza.</v>
          </cell>
        </row>
        <row r="559">
          <cell r="B559" t="str">
            <v>060.040.9007</v>
          </cell>
          <cell r="C559" t="str">
            <v>Agujas. Para raquianestesia o bloqueo subaracnoideo. De acero inoxidable punta tipo lápiz conector roscado luer hembra translúcido y mandril con botón indicador; sin depósito ó con depósito de 0.2ml en pabellón para líquido cefalorraquídeo. Estéril y desechable. Tipo: whitacre. Longitud:  8.7 a 9.1 cm. Calibre: 22 G. Pieza.</v>
          </cell>
        </row>
        <row r="560">
          <cell r="B560" t="str">
            <v>060.168.9904</v>
          </cell>
          <cell r="C560" t="str">
            <v>Sondas. Gastrointestinales desechables y con marca radiopaca. Tipo: levin. Calibre: 16 Fr. Pieza.</v>
          </cell>
        </row>
        <row r="561">
          <cell r="B561" t="str">
            <v>060.168.9904</v>
          </cell>
          <cell r="C561" t="str">
            <v>Sondas. Gastrointestinales desechables y con marca radiopaca. Tipo: levin. Calibre: 16 Fr. Pieza.</v>
          </cell>
        </row>
        <row r="562">
          <cell r="B562" t="str">
            <v>060.233.0052</v>
          </cell>
          <cell r="C562" t="str">
            <v>Conectores. De una vía. De plástico desechables. Tipo: Sims. Grueso. Pieza.</v>
          </cell>
        </row>
        <row r="563">
          <cell r="B563" t="str">
            <v>060.166.1903</v>
          </cell>
          <cell r="C563" t="str">
            <v>Catéteres. Catéter   venoso   central,   calibre   4   Fr, longitud 13 cm, de poliuretano o silicón, radiopaco, con dos lúmenes internos de 22 G, con punta flexible, aguja calibre 21 G, con catéter introductor calibre 22  G, sobre una aguja calibre 25 G, con guía de alambre de 0.46 mm de diámetro y 45 cm de longitud y punta en “J”, con un dilatador venoso,  una  jeringa  de  5  ml,  y  dos cápsulas de inyección luer-lock. Estéril y desechable. Pieza. El  catéter  introductor  es  opcional;    las unidades médicas determinarán su requerimiento y adquisición de acuerdo a las necesidades operativas.      </v>
          </cell>
        </row>
        <row r="564">
          <cell r="B564" t="str">
            <v>060.168.8211</v>
          </cell>
          <cell r="C564" t="str">
            <v>Cánulas. Para traqueostomía adulto de cloruro de polivinilo sin globo radio paco con endocánula. Placa de retención con anillo roscado para la fijación de la endocánula y guía de inserción. Estéril y desechable. Diámetro interno: 6.0 mm ± 0.2 mm. Diámetro externo: 8.5 mm ± 0.5 mm. Longitud: 64 mm ± 5 mm. Pieza.</v>
          </cell>
        </row>
        <row r="565">
          <cell r="B565" t="str">
            <v>060.164.4578</v>
          </cell>
          <cell r="C565" t="str">
            <v>Sondas. Para drenaje urinario de permanencia prolongada. De elastómero de silicón con globo de autorretención de 30 ml con válvula para jeringa. Estéril y desechable. Tipo: foley de dos vías. Calibre: 16 Fr. Pieza.</v>
          </cell>
        </row>
        <row r="566">
          <cell r="B566" t="str">
            <v>060.164.4578</v>
          </cell>
          <cell r="C566" t="str">
            <v>Sondas. Para drenaje urinario de permanencia prolongada. De elastómero de silicón con globo de autorretención de 30 ml con válvula para jeringa. Estéril y desechable. Tipo: foley de dos vías. Calibre: 16 Fr. Pieza.</v>
          </cell>
        </row>
        <row r="567">
          <cell r="B567" t="str">
            <v>060.164.4586</v>
          </cell>
          <cell r="C567" t="str">
            <v>Sondas. Para drenaje urinario de permanencia prolongada. De elastómero de silicón con globo de autorretención de 30 ml con válvula para jeringa. Estéril y desechable. Tipo: foley de dos vías. Calibre: 18 Fr. Pieza.</v>
          </cell>
        </row>
        <row r="568">
          <cell r="B568" t="str">
            <v>060.164.4586</v>
          </cell>
          <cell r="C568" t="str">
            <v>Sondas. Para drenaje urinario de permanencia prolongada. De elastómero de silicón con globo de autorretención de 30 ml con válvula para jeringa. Estéril y desechable. Tipo: foley de dos vías. Calibre: 18 Fr. Pieza.</v>
          </cell>
        </row>
        <row r="569">
          <cell r="B569" t="str">
            <v>060.164.4594</v>
          </cell>
          <cell r="C569" t="str">
            <v>Sondas. Para drenaje urinario de permanencia prolongada. De elastómero de silicón con globo de autorretención de 30 ml con válvula para jeringa. Estéril y desechable. Tipo: foley de dos vías. Calibre: 20 Fr. Pieza.</v>
          </cell>
        </row>
        <row r="570">
          <cell r="B570" t="str">
            <v>060.164.4594</v>
          </cell>
          <cell r="C570" t="str">
            <v>Sondas. Para drenaje urinario de permanencia prolongada. De elastómero de silicón con globo de autorretención de 30 ml con válvula para jeringa. Estéril y desechable. Tipo: foley de dos vías. Calibre: 20 Fr. Pieza.</v>
          </cell>
        </row>
        <row r="571">
          <cell r="B571" t="str">
            <v>060.172.0055</v>
          </cell>
          <cell r="C571" t="str">
            <v>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luer lock filtro de 0.2micras y sistema de salida con pinza y capuchón de guardado. Capacidad: 2000 ml. 1 sonda Foley de látex lubricada recubierta de hidrogel de dos vías con balón de autorretención reforzado (ribeteado) de 5cc. Calibre: 14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v>
          </cell>
        </row>
        <row r="572">
          <cell r="B572" t="str">
            <v>060.172.0063</v>
          </cell>
          <cell r="C572" t="str">
            <v>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luer lock filtro de 0.2micras y sistema de salida con pinza y capuchón de guardado. Capacidad: 2000 ml. 1 sonda Foley de látex lubricada recubierta de hidrogel de dos vías con balón de autorretención reforzado (ribeteado) de 5cc. Calibre: 16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v>
          </cell>
        </row>
        <row r="573">
          <cell r="B573" t="str">
            <v>060.172.0071</v>
          </cell>
          <cell r="C573" t="str">
            <v>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luer lock filtro de 0.2micras y sistema de salida con pinza y capuchón de guardado. Capacidad: 2000 ml. 1 sonda Foley de látex lubricada recubierta de hidrogel de dos vías con balón de autorretención reforzado (ribeteado) de 5cc. Calibre: 18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v>
          </cell>
        </row>
        <row r="574">
          <cell r="B574" t="str">
            <v>060.166.1549</v>
          </cell>
          <cell r="C574" t="str">
            <v>Catéteres. Ureteral doble "J" de poliuretano o copolímero olefínico en bloque radiopaco Longitud: 24 cm. Calibre: 6 Fr. (Repuesto  de  la  clave  060.345.0743  del  catálogo  de material de curación). Pieza.</v>
          </cell>
        </row>
        <row r="575">
          <cell r="B575" t="str">
            <v>060.345.1311</v>
          </cell>
          <cell r="C575" t="str">
            <v>Equipos. De gastrotomía de silicón con globo en la punta de 5 a 10 ml con anillo retractor. Calibre: 24 Fr. Juego.</v>
          </cell>
        </row>
        <row r="576">
          <cell r="B576" t="str">
            <v>060.088.0843</v>
          </cell>
          <cell r="C576" t="str">
            <v>Apósitos. Hidrocelular   de   poliuretano   con   adhesivo   para  el tratamiento de heridas. Estéril y desechable. Tamaños: 7.5 x 7.5 cm. Pieza.</v>
          </cell>
        </row>
        <row r="577">
          <cell r="B577" t="str">
            <v>060.088.0843</v>
          </cell>
          <cell r="C577" t="str">
            <v>Apósitos. Hidrocelular   de   poliuretano   con   adhesivo   para  el tratamiento de heridas. Estéril y desechable. Tamaños: 7.5 x 7.5 cm. Pieza.</v>
          </cell>
        </row>
        <row r="578">
          <cell r="B578" t="str">
            <v>060.088.0850</v>
          </cell>
          <cell r="C578" t="str">
            <v>Apósitos. Hidrocelular   de   poliuretano   con   adhesivo   para  el tratamiento de heridas. Estéril y desechable. Tamaños: 12.5 x 12.5 cm. Pieza.</v>
          </cell>
        </row>
        <row r="579">
          <cell r="B579" t="str">
            <v>060.088.0850</v>
          </cell>
          <cell r="C579" t="str">
            <v>Apósitos. Hidrocelular   de   poliuretano   con   adhesivo   para  el tratamiento de heridas. Estéril y desechable. Tamaños: 12.5 x 12.5 cm. Pieza.</v>
          </cell>
        </row>
        <row r="580">
          <cell r="B580" t="str">
            <v>060.168.9649</v>
          </cell>
          <cell r="C580" t="str">
            <v>Sondas. Para drenaje urinario. De látex con globo de autorretención de 5 ml con válvula para jeringa. Estéril y desechable. Tipo: foley de dos vías. Calibre: 18 Fr. Pieza.</v>
          </cell>
        </row>
        <row r="581">
          <cell r="B581" t="str">
            <v>060.168.9649</v>
          </cell>
          <cell r="C581" t="str">
            <v>Sondas. Para drenaje urinario. De látex con globo de autorretención de 5 ml con válvula para jeringa. Estéril y desechable. Tipo: foley de dos vías. Calibre: 18 Fr. Pieza.</v>
          </cell>
        </row>
        <row r="582">
          <cell r="B582" t="str">
            <v>060.168.9755</v>
          </cell>
          <cell r="C582" t="str">
            <v>Sondas. Para drenaje urinario. De  látex  con  globo  de  autorretención  de  30  ml  con válvula para jeringa. Estéril y desechable. Tipo: foley de dos vías. Calibre: 16 Fr. Pieza.</v>
          </cell>
        </row>
        <row r="583">
          <cell r="B583" t="str">
            <v>060.435.0033</v>
          </cell>
          <cell r="C583" t="str">
            <v>Gel. Pirfenidona Gel Cada 100g de gel contiene: Pirfenidona 8.0 g Dialil óxido de disulfuro modificado 0.016 g. Tubo con 120 gramos</v>
          </cell>
        </row>
        <row r="584">
          <cell r="B584" t="str">
            <v>060.435.0033</v>
          </cell>
          <cell r="C584" t="str">
            <v>Gel. Pirfenidona Gel Cada 100g de gel contiene: Pirfenidona 8.0 g Dialil óxido de disulfuro modificado 0.016 g. Tubo con 120 gramos</v>
          </cell>
        </row>
        <row r="585">
          <cell r="B585" t="str">
            <v>060.435.0041</v>
          </cell>
          <cell r="C585" t="str">
            <v>Gel. Pirfenidona Gel Cada 100g de gel contiene: Pirfenidona 8.0 g Dialil óxido de disulfuro modificado 0.016 g. Tubo con 40 gramos</v>
          </cell>
        </row>
        <row r="586">
          <cell r="B586" t="str">
            <v>060.435.0041</v>
          </cell>
          <cell r="C586" t="str">
            <v>Gel. Pirfenidona Gel Cada 100g de gel contiene: Pirfenidona 8.0 g Dialil óxido de disulfuro modificado 0.016 g. Tubo con 40 gramos</v>
          </cell>
        </row>
        <row r="587">
          <cell r="B587" t="str">
            <v>060.596.0137</v>
          </cell>
          <cell r="C587" t="str">
            <v>Gel. Lubricante a base de agua. Envase con 5 a 10 g.</v>
          </cell>
        </row>
        <row r="588">
          <cell r="B588" t="str">
            <v>060.167.3387</v>
          </cell>
          <cell r="C588" t="str">
            <v>Catéteres. Para embolectomía. Estériles y desechables. Modelo: fogarty. Longitud: 80 cm.  Calibre: 3 Fr. Pieza.</v>
          </cell>
        </row>
        <row r="589">
          <cell r="B589" t="str">
            <v>060.167.3403</v>
          </cell>
          <cell r="C589" t="str">
            <v>Catéteres. Para embolectomía. Estériles y desechables. Modelo: fogarty. Longitud: 80 cm.  Calibre: 4 Fr. Pieza.</v>
          </cell>
        </row>
        <row r="590">
          <cell r="B590" t="str">
            <v>060.040.0865</v>
          </cell>
          <cell r="C590" t="str">
            <v>Agujas. Tipo: huber angulada a 90° de acero inoxidable para utilizarse con las claves 060.303.0123 y 060.167.8782. Longitud: 19.1 mm. Calibre: 20 G. Pieza.</v>
          </cell>
        </row>
        <row r="591">
          <cell r="B591" t="str">
            <v>060.165.0815</v>
          </cell>
          <cell r="C591" t="str">
            <v>Catéteres. Para cateterismo venoso central de un lumen de elastómero de silicón radiopaco con aguja introductora percutánea. Estéril y desechable. Neonatal. Calibre: 2.0 a 3.0 Fr. Pieza.</v>
          </cell>
        </row>
        <row r="592">
          <cell r="B592" t="str">
            <v>060.165.0823</v>
          </cell>
          <cell r="C592" t="str">
            <v>Catéteres. Para cateterismo venoso central de un lumen de elastómero de silicón radiopaco con aguja introductora percutánea. Estéril y desechable. Neonatal. Calibre: 4.0 Fr. Pieza.</v>
          </cell>
        </row>
        <row r="593">
          <cell r="B593" t="str">
            <v>060.166.1911</v>
          </cell>
          <cell r="C593" t="str">
            <v>Catéteres. Catéter venoso central, calibre 5 Fr y 13 0 cm de longitud, de poliuretano o silicón, radiopaco, estéril y desechable, con dos lúmenes internos calibres 18 G y 20 G, con punta flexible, con aguja calibre 20 G, con catéter introductor calibre 20 G, sobre una  aguja  calibre  22  G,  con  guía  de alambre de 0.53 mm de diámetro y 45 cm de longitud y punta en “J” con un dilatador venoso, una jeringa de 5 cc dos cápsulas de inyección luer lock. Pieza. El  catéter  introductor  es  opcional;    las unidades médicas determinarán su requerimiento y adquisición de acuerdo a las necesidades operativas.     </v>
          </cell>
        </row>
        <row r="594">
          <cell r="B594" t="str">
            <v>060.345.2301</v>
          </cell>
          <cell r="C594" t="str">
            <v>Equipos. Para hemodiálisis de inserción en subclavia yugular o femoral doble lumen incluye: - Una cánula. - Una jeringa de 5 ml. - Una guía de acero inoxidable. - Un catéter doble lumen Calibre de 11 a 12 Fr longitud 185 a 205 mm con obturador y un dilatador con extensiones curvas. Estéril y desechable. Tipo: mahurkar. Adulto. Equipo.</v>
          </cell>
        </row>
        <row r="595">
          <cell r="B595" t="str">
            <v>060.189.0304</v>
          </cell>
          <cell r="C595" t="str">
            <v>Cepillos.. Para uso quirúrgico. De plástico de forma rectangular con dos agarraderas laterales simétricas y cerdas de nylon. Pieza.</v>
          </cell>
        </row>
        <row r="596">
          <cell r="B596" t="str">
            <v>060.125.2653</v>
          </cell>
          <cell r="C596" t="str">
            <v>Bolsas. Bolsa de papel grado médico. Para esterilizar con gas o vapor. Con o sin tratamiento antibacteriano; con reactivo químico impreso y sistema de apertura. Medidas: 7.5 x 23.0 x 4.0 cm. Envase con 1000 piezas.</v>
          </cell>
        </row>
        <row r="597">
          <cell r="B597" t="str">
            <v>060.711.0145</v>
          </cell>
          <cell r="C597" t="str">
            <v>Testigos. Indicador-Integrador para  la esterilización por vapor clase V; capaz de verificar: temperatura tiempo de esterilización y saturación de vapor durante el proceso de esterilización. Consta de: tira de papel secante sustrato químico sensible a la temperatura y vapor; y recubierta laminada plástica permeable al vapor. Pieza.</v>
          </cell>
        </row>
        <row r="598">
          <cell r="B598" t="str">
            <v>060.623.0878</v>
          </cell>
          <cell r="C598" t="str">
            <v>Espaciadores de volumen. De  plástico  rígido  resistente  que  se  adapte  a  los diferentes medicamentos broncodilatadores en aerosol. Puede  tener  o  no  ensamblada  una  mascarilla  o  una boquilla. Vida útil: tres meses. Pediátrico. Pieza.</v>
          </cell>
        </row>
        <row r="599">
          <cell r="B599" t="str">
            <v>060.623.0886</v>
          </cell>
          <cell r="C599" t="str">
            <v>Espaciadores de volumen. De  plástico  rígido  resistente  que  se  adapte  a  los diferentes medicamentos broncodilatadores en aerosol. Puede  tener  o  no  ensamblada  una  mascarilla  o  una boquilla. Vida útil: tres meses. Adulto. Pieza.</v>
          </cell>
        </row>
        <row r="600">
          <cell r="B600" t="str">
            <v>060.168.3311</v>
          </cell>
          <cell r="C600" t="str">
            <v>Sondas. Para drenaje urinario. De látex con globo de autorretención de 3 ml con válvula para jeringa. Estéril y desechable. Tipo: Foley de dos vías. Calibre: 8 Fr. Pieza.</v>
          </cell>
        </row>
        <row r="601">
          <cell r="B601" t="str">
            <v>060.168.3311</v>
          </cell>
          <cell r="C601" t="str">
            <v>Sondas. Para drenaje urinario. De látex con globo de autorretención de 3 ml con válvula para jeringa. Estéril y desechable. Tipo: Foley de dos vías. Calibre: 8 Fr. Pieza.</v>
          </cell>
        </row>
        <row r="602">
          <cell r="B602" t="str">
            <v>060.168.9482</v>
          </cell>
          <cell r="C602" t="str">
            <v>Sondas. Para drenaje urinario. De látex con globo de autorretención de 3 ml con válvula para jeringa. Estéril y desechable. Tipo: foley de dos vías. Calibre: 10 Fr. Pieza.</v>
          </cell>
        </row>
        <row r="603">
          <cell r="B603" t="str">
            <v>060.168.9482</v>
          </cell>
          <cell r="C603" t="str">
            <v>Sondas. Para drenaje urinario. De látex con globo de autorretención de 3 ml con válvula para jeringa. Estéril y desechable. Tipo: foley de dos vías. Calibre: 10 Fr. Pieza.</v>
          </cell>
        </row>
        <row r="604">
          <cell r="B604" t="str">
            <v>060.168.9615</v>
          </cell>
          <cell r="C604" t="str">
            <v>Sondas. Para drenaje urinario. De látex con globo de autorretención de 5 ml con válvula para jeringa. Estéril y desechable. Tipo: foley de dos vías. Calibre: 12 Fr. Pieza.</v>
          </cell>
        </row>
        <row r="605">
          <cell r="B605" t="str">
            <v>060.168.9615</v>
          </cell>
          <cell r="C605" t="str">
            <v>Sondas. Para drenaje urinario. De látex con globo de autorretención de 5 ml con válvula para jeringa. Estéril y desechable. Tipo: foley de dos vías. Calibre: 12 Fr. Pieza.</v>
          </cell>
        </row>
        <row r="606">
          <cell r="B606" t="str">
            <v>060.168.9623</v>
          </cell>
          <cell r="C606" t="str">
            <v>Sondas. Para drenaje urinario. De látex con globo de autorretención de 5 ml con válvula para jeringa. Estéril y desechable. Tipo: foley de dos vías. Calibre: 14 Fr. Pieza.</v>
          </cell>
        </row>
        <row r="607">
          <cell r="B607" t="str">
            <v>060.168.9623</v>
          </cell>
          <cell r="C607" t="str">
            <v>Sondas. Para drenaje urinario. De látex con globo de autorretención de 5 ml con válvula para jeringa. Estéril y desechable. Tipo: foley de dos vías. Calibre: 14 Fr. Pieza.</v>
          </cell>
        </row>
        <row r="608">
          <cell r="B608" t="str">
            <v>060.168.9631</v>
          </cell>
          <cell r="C608" t="str">
            <v>Sondas. Para drenaje urinario. De látex con globo de autorretención de 5 ml con válvula para jeringa. Estéril y desechable. Tipo: foley de dos vías. Calibre: 16 Fr. Pieza.</v>
          </cell>
        </row>
        <row r="609">
          <cell r="B609" t="str">
            <v>060.168.9631</v>
          </cell>
          <cell r="C609" t="str">
            <v>Sondas. Para drenaje urinario. De látex con globo de autorretención de 5 ml con válvula para jeringa. Estéril y desechable. Tipo: foley de dos vías. Calibre: 16 Fr. Pieza.</v>
          </cell>
        </row>
        <row r="610">
          <cell r="B610" t="str">
            <v>060.908.0924</v>
          </cell>
          <cell r="C610" t="str">
            <v>Tubos. Tubo para aspirador. De hule látex color ámbar. Diámetro interno 6.3 mm espesor de pared 3.77 mm. Envase con 10 m.</v>
          </cell>
        </row>
        <row r="611">
          <cell r="B611" t="str">
            <v>060.345.3135</v>
          </cell>
          <cell r="C611" t="str">
            <v>Sistemas. Sistema  de  succión  cerrado  para  paciente con  tubo endotraqueal conectado a ventilador 14 Fr contiene: Un tubo de succión de cloruro de polivinilo con marca de profundidad de 2 cm empezando desde los 10 cm hasta 42 cm y una marca tope. Dos  orificios  laterales  en  la  punta  proximal  del  tubo envuelto  en  una  camisa  de  polietileno  transparente ensamblada  a  una  pieza  en  forma  de  "T"  o  "L" transparente con puerto para irrigación con una o dos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v>
          </cell>
        </row>
        <row r="612">
          <cell r="B612" t="str">
            <v>060.345.3143</v>
          </cell>
          <cell r="C612" t="str">
            <v>Sistemas. Sistema  de  succión  cerrado  para  paciente  con  tubo endotraqueal conectado a ventilador 16 Fr contiene: Un tubo de succión de cloruro de polivinilo con marca de profundidad de 2 cm empezando desde los 10 cm hasta 42 cm y una marca tope. Dos orificios laterales en la punta  proximal  del  tubo  envuelto  en  una  camisa  de polietileno  transparente  ensamblada  a  una  pieza  en forma  de  "T"  o  "L"  transparente  con  puerto  para irrigación con una o dos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v>
          </cell>
        </row>
        <row r="613">
          <cell r="B613" t="str">
            <v>060.833.0296</v>
          </cell>
          <cell r="C613" t="str">
            <v>Detergente o limpiadores. Solución removedora para eliminar costras y manchas de oxidación del instrumental quirúrgico. Envase con 1 a 5 lt.</v>
          </cell>
        </row>
        <row r="614">
          <cell r="B614" t="str">
            <v>060.167.6646</v>
          </cell>
          <cell r="C614" t="str">
            <v>Catéteres. Para vasos umbilicales. Radiopacos   de  cloruro  de  polivinilo  o   poliuretano. Estériles y desechables. Longitud: 35 a 38 cm Calibre: 5.0 Fr. Con acotaciones a 5,10 y 15 cm. Pieza.</v>
          </cell>
        </row>
        <row r="615">
          <cell r="B615" t="str">
            <v>060.203.0306</v>
          </cell>
          <cell r="C615" t="str">
            <v>Cintas. Microporosa de tela no tejida unidireccional de color blanco  con  recubrimientos  adhesivos  en  una  de  sus caras. Longitud: Ancho: 10 mts. 1.25 cm Envase con 24 rollos.</v>
          </cell>
        </row>
        <row r="616">
          <cell r="B616" t="str">
            <v>060.203.0306</v>
          </cell>
          <cell r="C616" t="str">
            <v>Cintas. Microporosa de tela no tejida unidireccional de color blanco  con  recubrimientos  adhesivos  en  una  de  sus caras. Longitud: Ancho: 10 mts. 1.25 cm Envase con 24 rollos.</v>
          </cell>
        </row>
        <row r="617">
          <cell r="B617" t="str">
            <v>060.203.0363</v>
          </cell>
          <cell r="C617" t="str">
            <v>Cintas. Microporosa de tela no tejida unidireccional de color blanco  con  recubrimientos  adhesivos  en  una  de  sus caras. Longitud: Ancho: 10 mts. 5.00 cm Envase con  6 rollos.</v>
          </cell>
        </row>
        <row r="618">
          <cell r="B618" t="str">
            <v>060.203.0363</v>
          </cell>
          <cell r="C618" t="str">
            <v>Cintas. Microporosa de tela no tejida unidireccional de color blanco  con  recubrimientos  adhesivos  en  una  de  sus caras. Longitud: Ancho: 10 mts. 5.00 cm Envase con  6 rollos.</v>
          </cell>
        </row>
        <row r="619">
          <cell r="B619" t="str">
            <v>060.203.0397</v>
          </cell>
          <cell r="C619" t="str">
            <v>Cintas. Microporosa de tela no tejida unidireccional de color blanco  con  recubrimientos  adhesivos  en  una  de  sus caras. Longitud: Ancho: 10 mts. 2.50 cm Envase con 12 rollos.</v>
          </cell>
        </row>
        <row r="620">
          <cell r="B620" t="str">
            <v>060.203.0397</v>
          </cell>
          <cell r="C620" t="str">
            <v>Cintas. Microporosa de tela no tejida unidireccional de color blanco  con  recubrimientos  adhesivos  en  una  de  sus caras. Longitud: Ancho: 10 mts. 2.50 cm Envase con 12 rollos.</v>
          </cell>
        </row>
        <row r="621">
          <cell r="B621" t="str">
            <v>060.203.0405</v>
          </cell>
          <cell r="C621" t="str">
            <v>Cintas. Microporosa de tela no tejida unidireccional de color blanco  con  recubrimientos  adhesivos  en  una  de  sus caras. Longitud: Ancho: 10 mts. 7.50 cm Envase con  4 rollos.</v>
          </cell>
        </row>
        <row r="622">
          <cell r="B622" t="str">
            <v>060.203.0405</v>
          </cell>
          <cell r="C622" t="str">
            <v>Cintas. Microporosa de tela no tejida unidireccional de color blanco  con  recubrimientos  adhesivos  en  una  de  sus caras. Longitud: Ancho: 10 mts. 7.50 cm Envase con  4 rollos.</v>
          </cell>
        </row>
        <row r="623">
          <cell r="B623" t="str">
            <v>060.869.0103</v>
          </cell>
          <cell r="C623" t="str">
            <v>Telas Adhesivas. De acetato con adhesivo en una de sus caras. Longitud: 10 m. Ancho: 1.25 cm. Presentación: 24 piezas.</v>
          </cell>
        </row>
        <row r="624">
          <cell r="B624" t="str">
            <v>060.869.0152</v>
          </cell>
          <cell r="C624" t="str">
            <v>Telas Adhesivas. De acetato con adhesivo en una de sus caras. Longitud: 10 m. Ancho: 2.50 cm. Presentación: 12 piezas.</v>
          </cell>
        </row>
        <row r="625">
          <cell r="B625" t="str">
            <v>060.869.0152</v>
          </cell>
          <cell r="C625" t="str">
            <v>Telas Adhesivas. De acetato con adhesivo en una de sus caras. Longitud: 10 m. Ancho: 2.50 cm. Presentación: 12 piezas.</v>
          </cell>
        </row>
        <row r="626">
          <cell r="B626" t="str">
            <v>060.869.0202</v>
          </cell>
          <cell r="C626" t="str">
            <v>Telas Adhesivas. De acetato con adhesivo en una de sus caras. Longitud: 10 m. Ancho: 5.00 cm. Presentación: 6 piezas.</v>
          </cell>
        </row>
        <row r="627">
          <cell r="B627" t="str">
            <v>060.869.0202</v>
          </cell>
          <cell r="C627" t="str">
            <v>Telas Adhesivas. De acetato con adhesivo en una de sus caras. Longitud: 10 m. Ancho: 5.00 cm. Presentación: 6 piezas.</v>
          </cell>
        </row>
        <row r="628">
          <cell r="B628" t="str">
            <v>060.869.0251</v>
          </cell>
          <cell r="C628" t="str">
            <v>Telas Adhesivas. De acetato con adhesivo en una de sus caras. Longitud: 10 m. Ancho: 7.50 cm. Presentación: 4 piezas.</v>
          </cell>
        </row>
        <row r="629">
          <cell r="B629" t="str">
            <v>060.869.0251</v>
          </cell>
          <cell r="C629" t="str">
            <v>Telas Adhesivas. De acetato con adhesivo en una de sus caras. Longitud: 10 m. Ancho: 7.50 cm. Presentación: 4 piezas.</v>
          </cell>
        </row>
        <row r="630">
          <cell r="B630" t="str">
            <v>060.168.8138</v>
          </cell>
          <cell r="C630" t="str">
            <v>Cánulas. Para traqueostomía adulto de cloruro de polivinilo con balón curvada cinta de fijación globo de baja presión y alto volumen radiopaca con endocánula placa de retención de la endocánula y guía de inserción. Estéril y desechable. Diámetro interno: 8.0 mm ± 0.2 mm. Diámetro externo: 11.3 mm ± 0.5 mm. Longitud: 74 mm ± 5 mm.  Pieza.</v>
          </cell>
        </row>
        <row r="631">
          <cell r="B631" t="str">
            <v>060.168.8237</v>
          </cell>
          <cell r="C631" t="str">
            <v>Cánulas. Para traqueostomía adulto de cloruro de polivinilo sin globo radio paco con endocánula. Placa de retención con anillo roscado para la fijación de la endocánula y guía de inserción. Estéril y desechable. Diámetro interno: 7.0 mm ± 0.2 mm. Diámetro externo: 9.6 mm ± 0.5 mm. Longitud: 70 mm ± 5 mm. Pieza.</v>
          </cell>
        </row>
        <row r="632">
          <cell r="B632" t="str">
            <v>060.841.0742</v>
          </cell>
          <cell r="C632" t="str">
            <v>Suturas. Seda negra trenzada sin aguja. Longitud de la hebra: 75 cm Calibre de la sutura: 2-0 Sobre con 7 a 12 hebras. Envase con 12 sobres.</v>
          </cell>
        </row>
        <row r="633">
          <cell r="B633" t="str">
            <v>060.841.0767</v>
          </cell>
          <cell r="C633" t="str">
            <v>Suturas. Seda negra trenzada sin aguja. Longitud de la hebra: 75 cm Calibre de la sutura: 0 Sobre con 7 a 12 hebras. Envase con 12 sobres.</v>
          </cell>
        </row>
        <row r="634">
          <cell r="B634" t="str">
            <v>060.841.0775</v>
          </cell>
          <cell r="C634" t="str">
            <v>Suturas. Seda negra trenzada sin aguja. Longitud de la hebra: 75 cm Calibre de la sutura: 1 Sobre con 7 a 12 hebras. Envase con 12 sobres.</v>
          </cell>
        </row>
        <row r="635">
          <cell r="B635" t="str">
            <v>060.908.0494</v>
          </cell>
          <cell r="C635" t="str">
            <v>Tubos. Endobronquial para intubación de bronquio derecho de plástico grado médico con diseño del globo en forma de "S" y orificio tipo murphy que se acopla con la entrada del lóbulo superior derecho con marcas numéricas para determinar  la  profundidad  de  la  colocación  del  tubo termosensible de doble lumen (bronquial y traqueal) con globo individual de alto volumen y baja presión (traqueal y bronquial) y sus respectivos globos piloto rotulados con válvulas de autosellado traqueal y bronquial con estilete preinsertado  que  le  permite  conservar  la  curvatura radiopacas  empaque  individual  estéril.  Incluye:  Dos conectores de plástico en ángulo recto con puertos de succión   adaptador   y   tubo   tipo   Carlens   unido   a conectores de polipropileno y dos catéteres de succión extralargos estériles calibre 35 Fr diámetro del lumen traqueal 6.0 mm diámetro del lumen bronquial 6.0 mm. Pieza.</v>
          </cell>
        </row>
        <row r="636">
          <cell r="B636" t="str">
            <v>060.953.2825</v>
          </cell>
          <cell r="C636" t="str">
            <v>Vendas. Elásticas de tejido plano ; de algodón con fibras sintéticas.  Longitud: 5 M  Ancho: 30 cm. Envase con una pieza.</v>
          </cell>
        </row>
        <row r="637">
          <cell r="B637" t="str">
            <v>060.953.2825</v>
          </cell>
          <cell r="C637" t="str">
            <v>Vendas. Elásticas de tejido plano ; de algodón con fibras sintéticas.  Longitud: 5 M  Ancho: 30 cm. Envase con una pieza.</v>
          </cell>
        </row>
        <row r="638">
          <cell r="B638" t="str">
            <v>060.345.3424</v>
          </cell>
          <cell r="C638" t="str">
            <v>Equipos. Equipo para anestesia epidural contiene: - Aguja modelo tuohy calibre 17 G longitud 75-91 mm. -  Sujetador filtrante de 0.2 micras o filtro epidural de 0.2 micras y un adaptador luer-lock para catéter con tapón de seguridad. -  Catéter epidural calibre 19 G longitud 900 a 1050 mm radiopaco punta roma orificios laterales con adaptador luer macho. - 3 agujas hipodérmicas: -Una calibre 18 ó 19 G x 38 mm. -Una calibre 25 G x 16 mm y -Una calibre 21 ó 22 G x 38 mm. Jeringa para técnica de pérdida de resistencia de 7 ó 10 ml. - Jeringa de 3 ó 5 ml. - Jeringa de 20 ml. - 4 gasas secas de 10 x 10 cm. - Solución de iodopovidona 30 a 40 ml.   - 3 aplicadores. - Charola para antiséptico. - Campo hendido. Campo de trabajo. Estéril y desechable. Equipo.</v>
          </cell>
        </row>
        <row r="639">
          <cell r="B639" t="str">
            <v>060.603.0013</v>
          </cell>
          <cell r="C639" t="str">
            <v>Mallas. Malla de polipropileno anudado de 25 a 35 cm   x 25 a 35 cm. Pieza.</v>
          </cell>
        </row>
        <row r="640">
          <cell r="B640" t="str">
            <v>060.841.0205</v>
          </cell>
          <cell r="C640" t="str">
            <v>Suturas.  Sintéticas no absorbibles monofilamento de polipropileno con aguja. Longitud de la hebra: 45 cm Calibre de la sutura: 3-0 Características de la aguja: 3/8 de círculo reverso cortante (24-26 mm). Envase con 12 piezas.</v>
          </cell>
        </row>
        <row r="641">
          <cell r="B641" t="str">
            <v>060.841.0221</v>
          </cell>
          <cell r="C641" t="str">
            <v>Suturas.  Sintéticas no absorbibles monofilamento de polipropileno con aguja. Longitud de la hebra: 45 cm Calibre de la sutura: 2-0 Características de la aguja: 3/8 de círculo reverso cortante (24-26 mm). Envase con 12 piezas.</v>
          </cell>
        </row>
        <row r="642">
          <cell r="B642" t="str">
            <v>060.841.0627</v>
          </cell>
          <cell r="C642" t="str">
            <v>Suturas. Seda negra trenzada con aguja. Longitud de la hebra: 75 cm Calibre de la sutura: 2-0 Características de la aguja: 1/2 círculo ahusada (25-26 mm). Envase con 12 piezas.</v>
          </cell>
        </row>
        <row r="643">
          <cell r="B643" t="str">
            <v>060.470.0146</v>
          </cell>
          <cell r="C643" t="str">
            <v>Hemostáticos. Satín hemostático absorbible. Envase con 20 sobres.</v>
          </cell>
        </row>
        <row r="644">
          <cell r="B644" t="str">
            <v>060.697.0382</v>
          </cell>
          <cell r="C644" t="str">
            <v>Gel. Gel  a  base  de  Hialuronato  de  zinc  al  0.1%  como ingrediente activo. Coadyuvante en el manejo de heridas crónicas. Tubo con 15 g. Pieza.</v>
          </cell>
        </row>
        <row r="645">
          <cell r="B645" t="str">
            <v>060.088.1007</v>
          </cell>
          <cell r="C645" t="str">
            <v>Apósitos. Con 80% a 90% de colágeno y 10 a 20% de alginato. Medida de 10 a 10.2 cm. x 11 a 11.25 cm. Envase con 12 apósitos.</v>
          </cell>
        </row>
        <row r="646">
          <cell r="B646" t="str">
            <v>060.125.0228</v>
          </cell>
          <cell r="C646" t="str">
            <v>Bolsas. Para urocultivo (niño). Estéril, de plástico grado médico, forma rectangular, con capacidad de 50 ml y escala de 10, 20, 30 y 50 ml, con orificio redondo de 30 mm, área adhesiva. De 45 x 60 mm. Pieza.                </v>
          </cell>
        </row>
        <row r="647">
          <cell r="B647" t="str">
            <v>060.125.0228</v>
          </cell>
          <cell r="C647" t="str">
            <v>Bolsas. Para urocultivo (niño). Estéril, de plástico grado médico, forma rectangular, con capacidad de 50 ml y escala de 10, 20, 30 y 50 ml, con orificio redondo de 30 mm, área adhesiva. De 45 x 60 mm. Pieza.                </v>
          </cell>
        </row>
        <row r="648">
          <cell r="B648" t="str">
            <v>060.125.0244</v>
          </cell>
          <cell r="C648" t="str">
            <v>Bolsas. Para urocultivo (niña). Estéril, de plástico grado médico, forma rectangular, con capacidad de 50 ml y escala de 10, 20, 30 y 50 ml. Con orificio en forma de pera, 2.5 cm en su lado más ancho y 1 cm en el más angosto. Área adhesiva de 45 x 60 mm. Pieza. </v>
          </cell>
        </row>
        <row r="649">
          <cell r="B649" t="str">
            <v>060.125.0244</v>
          </cell>
          <cell r="C649" t="str">
            <v>Bolsas. Para urocultivo (niña). Estéril, de plástico grado médico, forma rectangular, con capacidad de 50 ml y escala de 10, 20, 30 y 50 ml. Con orificio en forma de pera, 2.5 cm en su lado más ancho y 1 cm en el más angosto. Área adhesiva de 45 x 60 mm. Pieza. </v>
          </cell>
        </row>
        <row r="650">
          <cell r="B650" t="str">
            <v>060.168.0077</v>
          </cell>
          <cell r="C650" t="str">
            <v>Sondas. Para aspirar secreciones. De plástico con válvula de control. Estéril y desechable. Tamaño: Adulto. Longitud: 55 cm Calibre: 18 Fr Diámetro Externo: 6.0 mm. Pieza.</v>
          </cell>
        </row>
        <row r="651">
          <cell r="B651" t="str">
            <v>060.168.0085</v>
          </cell>
          <cell r="C651" t="str">
            <v>Sondas. Para aspirar secreciones. De plástico con válvula de control. Estéril y desechable. Tamaño: Infantil. Longitud: 55 cm. Calibre: 10 Fr. Diámetro Externo: 3.3 mm. Pieza.</v>
          </cell>
        </row>
        <row r="652">
          <cell r="B652" t="str">
            <v>060.598.0226</v>
          </cell>
          <cell r="C652" t="str">
            <v>Llaves. De cuatro vías sin extensión de plástico. Estéril y desechable. Pieza.</v>
          </cell>
        </row>
        <row r="653">
          <cell r="B653" t="str">
            <v>060.830.7070</v>
          </cell>
          <cell r="C653" t="str">
            <v>Sondas. Para   drenaje   torácico   de   elastómero   de   silicón radiopaca. Longitud: 45 a 51 cm. Calibre: 36 Fr. Pieza.</v>
          </cell>
        </row>
        <row r="654">
          <cell r="B654" t="str">
            <v>060.166.0640</v>
          </cell>
          <cell r="C654" t="str">
            <v>Sondas. Para esófago. De tres vías punta cerrada con cuatro orificios de látex con arillo radiopaco. Estéril y desechable. Tipo: sengstaken blakemore. Longitud: 65 cm. Calibre: 14 Fr. Pieza.</v>
          </cell>
        </row>
        <row r="655">
          <cell r="B655" t="str">
            <v>060.166.0640</v>
          </cell>
          <cell r="C655" t="str">
            <v>Sondas. Para esófago. De tres vías punta cerrada con cuatro orificios de látex con arillo radiopaco. Estéril y desechable. Tipo: sengstaken blakemore. Longitud: 65 cm. Calibre: 14 Fr. Pieza.</v>
          </cell>
        </row>
        <row r="656">
          <cell r="B656" t="str">
            <v>060.166.0657</v>
          </cell>
          <cell r="C656" t="str">
            <v>Sondas. Para esófago. De tres vías punta cerrada con cuatro orificios de látex con arillo radiopaco. Estéril y desechable. Tipo: sengstaken blakemore. Longitud: 100 cm. Calibre: 16 Fr. Pieza.</v>
          </cell>
        </row>
        <row r="657">
          <cell r="B657" t="str">
            <v>060.166.0657</v>
          </cell>
          <cell r="C657" t="str">
            <v>Sondas. Para esófago. De tres vías punta cerrada con cuatro orificios de látex con arillo radiopaco. Estéril y desechable. Tipo: sengstaken blakemore. Longitud: 100 cm. Calibre: 16 Fr. Pieza.</v>
          </cell>
        </row>
        <row r="658">
          <cell r="B658" t="str">
            <v>060.066.1052</v>
          </cell>
          <cell r="C658" t="str">
            <v>Antisépticos. Solución con gluconato de clorhexidina al 2% p/v en alcohol isopropílico al 70%. Con tinta naranja o rosa o incoloro. Contiene: 3 ml Estéril y desechable Envase</v>
          </cell>
        </row>
        <row r="659">
          <cell r="B659" t="str">
            <v>060.066.1052</v>
          </cell>
          <cell r="C659" t="str">
            <v>Antisépticos. Solución con gluconato de clorhexidina al 2% p/v en alcohol isopropílico al 70%. Con tinta naranja o rosa o incoloro. Contiene: 3 ml Estéril y desechable Envase</v>
          </cell>
        </row>
        <row r="660">
          <cell r="B660" t="str">
            <v>060.066.1060</v>
          </cell>
          <cell r="C660" t="str">
            <v>Antisépticos. Solución con gluconato de clorhexidina al 2% p/v en alcohol isopropílico al 70%. Con tinta naranja o rosa o incoloro. Contiene: 26 ml Estéril y desechable Envase</v>
          </cell>
        </row>
        <row r="661">
          <cell r="B661" t="str">
            <v>060.066.1060</v>
          </cell>
          <cell r="C661" t="str">
            <v>Antisépticos. Solución con gluconato de clorhexidina al 2% p/v en alcohol isopropílico al 70%. Con tinta naranja o rosa o incoloro. Contiene: 26 ml Estéril y desechable Envase</v>
          </cell>
        </row>
        <row r="662">
          <cell r="B662" t="str">
            <v>060.841.0460</v>
          </cell>
          <cell r="C662" t="str">
            <v>Suturas. Sintéticas no absorbibles monofilamento de nylon con aguja. Longitud de la hebra: 45 cm Calibre de la sutura: 4-0 Características de la aguja: 3/8 de círculo reverso cortante (12-13 mm) Envase con 12 piezas.</v>
          </cell>
        </row>
        <row r="663">
          <cell r="B663" t="str">
            <v>060.088.0504</v>
          </cell>
          <cell r="C663" t="str">
            <v>Apósitos. Con petrolato. Medidas: 10 x 10 cm. Envase individual. Pieza.</v>
          </cell>
        </row>
        <row r="664">
          <cell r="B664" t="str">
            <v>060.088.0504</v>
          </cell>
          <cell r="C664" t="str">
            <v>Apósitos. Con petrolato. Medidas: 10 x 10 cm. Envase individual. Pieza.</v>
          </cell>
        </row>
        <row r="665">
          <cell r="B665" t="str">
            <v>060.207.0013</v>
          </cell>
          <cell r="C665" t="str">
            <v>Circuitos. De ventilación para anestesia de polivinilo consta de dos mangueras un filtro conexión en "Y" de plástico codo mascarilla y bolsas de 3 y 5 lts.</v>
          </cell>
        </row>
        <row r="666">
          <cell r="B666" t="str">
            <v>060.168.2511</v>
          </cell>
          <cell r="C666"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7.0 mm  Calibre: 28 Fr. Pieza.</v>
          </cell>
        </row>
        <row r="667">
          <cell r="B667" t="str">
            <v>060.168.2529</v>
          </cell>
          <cell r="C667"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7.5 mm  Calibre: 30 Fr. Pieza.</v>
          </cell>
        </row>
        <row r="668">
          <cell r="B668" t="str">
            <v>060.168.2537</v>
          </cell>
          <cell r="C668"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8.0 mm  Calibre: 32 Fr. Pieza.</v>
          </cell>
        </row>
        <row r="669">
          <cell r="B669" t="str">
            <v>060.168.2552</v>
          </cell>
          <cell r="C669"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8.5 mm  Calibre: 34 Fr. Pieza.</v>
          </cell>
        </row>
        <row r="670">
          <cell r="B670" t="str">
            <v>060.841.0510</v>
          </cell>
          <cell r="C670" t="str">
            <v>Suturas. Sintéticas no absorbibles monofilamento de acero con aguja. Longitud de la hebra: 45 cm. Calibre de la sutura: 5 Características   de la aguja: 1/2 círculo cortante (48 mm). Envase con 12 piezas.</v>
          </cell>
        </row>
        <row r="671">
          <cell r="B671" t="str">
            <v>060.841.0858</v>
          </cell>
          <cell r="C671" t="str">
            <v>Suturas. Sintéticas absorbibles polímero de ácido glicólico trenzado con aguja. Longitud de la hebra: 67-70 cm Calibre de la sutura: 3-0 Características de la aguja: 1/2 círculo ahusada (25-26 mm). Envase con 12 piezas.</v>
          </cell>
        </row>
        <row r="672">
          <cell r="B672" t="str">
            <v>060.841.0882</v>
          </cell>
          <cell r="C672" t="str">
            <v>Suturas. Sintéticas absorbibles polímero de ácido glicólico trenzado con aguja. Longitud de la hebra: 67-70 cm Calibre de la sutura: 1 Características de la aguja: 1/2 círculo ahusada (35-37 mm)Envase con 12 piezas.</v>
          </cell>
        </row>
        <row r="673">
          <cell r="B673" t="str">
            <v>060.841.0890</v>
          </cell>
          <cell r="C673" t="str">
            <v>Suturas. Sintéticas absorbibles polímero de ácido glicólico trenzado con aguja. Longitud de la hebra: 67-70 cm Calibre de la sutura: 0 Características de la aguja: 1/2 círculo ahusada (35-37 mm).Envase con 12 piezas.</v>
          </cell>
        </row>
        <row r="674">
          <cell r="B674" t="str">
            <v>060.841.0981</v>
          </cell>
          <cell r="C674" t="str">
            <v>Suturas.  Sintéticas no absorbibles monofilamento de polipropileno con aguja. Longitud de la hebra: 75 cm Calibre de la sutura: 2-0 Características de la aguja: recta cortante (60 mm). Envase con 12 piezas.</v>
          </cell>
        </row>
        <row r="675">
          <cell r="B675" t="str">
            <v>060.841.1211</v>
          </cell>
          <cell r="C675" t="str">
            <v>Suturas. Sintéticas no absorbibles de poliéster trenzado con recubrimiento con aguja. Longitud de la hebra: 75 cm Calibre de la sutura: 5 Características de la aguja: 1/2 círculo cortante (47-50 mm). Envase con 12 piezas.</v>
          </cell>
        </row>
        <row r="676">
          <cell r="B676" t="str">
            <v>060.842.0428</v>
          </cell>
          <cell r="C676" t="str">
            <v>Suturas. De monofilamento sintético absorbible de copolímero de glicolida y épsilon-caprolactona con color. Longitud de la hebra: 70 cm Calibre de la sutura: 3-0 Características de la aguja: Aguja ahusada de 1/2 círculo (25 a 26 mm). Envase con 36 piezas.</v>
          </cell>
        </row>
        <row r="677">
          <cell r="B677" t="str">
            <v>060.168.1430</v>
          </cell>
          <cell r="C677" t="str">
            <v>Tubos. Endotraqueales de plástico grado médico transparente. Con globo y espiral de alambre con balón y conector radiopaco estéril. Longitud: 32-36 cm Calibre: 32 Fr. Pieza.</v>
          </cell>
        </row>
        <row r="678">
          <cell r="B678" t="str">
            <v>060.165.0849</v>
          </cell>
          <cell r="C678" t="str">
            <v>Catéteres. Para   cateterismo   venoso   central   de   doble lumen de inserción periférica de poliuretano o elastómero de silicón con aguja introductora con funda o camisa desprendible. Estéril y desechable. Tamaño neonatal. Calibre 1.9 a 3.0 Fr. Pieza.</v>
          </cell>
        </row>
        <row r="679">
          <cell r="B679" t="str">
            <v>060.196.0057</v>
          </cell>
          <cell r="C679" t="str">
            <v>Ceras. Para huesos (pasta de Beck). Estéril sobre con 2.5 g. Envase con 12 sobres.</v>
          </cell>
        </row>
        <row r="680">
          <cell r="B680" t="str">
            <v>060.058.0153</v>
          </cell>
          <cell r="C680" t="str">
            <v>Algodones. En láminas. Enrollado o plisado. Envase con 300 g.</v>
          </cell>
        </row>
        <row r="681">
          <cell r="B681" t="str">
            <v>060.058.0153</v>
          </cell>
          <cell r="C681" t="str">
            <v>Algodones. En láminas. Enrollado o plisado. Envase con 300 g.</v>
          </cell>
        </row>
        <row r="682">
          <cell r="B682" t="str">
            <v>060.203.0165</v>
          </cell>
          <cell r="C682" t="str">
            <v>Cintas. Umbilicales. De algodón tejido plano (trenzado de 21 hilos) estériles. Longitud: 41 cm. Ancho: 4 mm. Envase con 100 sobres.</v>
          </cell>
        </row>
        <row r="683">
          <cell r="B683" t="str">
            <v>060.168.0945</v>
          </cell>
          <cell r="C683" t="str">
            <v>Cánulas. Para traqueostomía adulto de cloruro de polivinilo con balón curvada cinta de fijación globo de baja presión y alto volumen radiopaca con endocánula placa de retención de la endocánula y guía de inserción. Estéril y desechable. Diámetro interno: 7.0 mm ± 0.2 mm. Diámetro externo: 9.4 mm ± 0.6 mm. Longitud: 70 mm ± 5 mm.  Pieza.</v>
          </cell>
        </row>
        <row r="684">
          <cell r="B684" t="str">
            <v>060.167.7024</v>
          </cell>
          <cell r="C684" t="str">
            <v>Catéteres. Para diálisis peritoneal crónica. De instalación subcutánea blando de silicón con dos cojinetes de poliéster o dacrón con conector con tapón seguro con banda radiopaca. Estéril y desechable. Tipo: Tenckhoff. Tamaño: Adulto. Pieza. El tamaño del catéter será seleccionado por las instituciones.</v>
          </cell>
        </row>
        <row r="685">
          <cell r="B685" t="str">
            <v>060.167.6885</v>
          </cell>
          <cell r="C685" t="str">
            <v>Catéteres. Para cateterismo venoso central calibre 5 Fr x 20 cm de longitud  de  poliuretano  o  silicón  con  punta  flexible radiopaco   con   lumen   interno   distal   calibre   16   G dispositivo de fijación ajustable y equipo de colocación que contiene: Jeringa con capacidad mínima de 5 cc. Aguja calibre 16 G o 18 G de 6.35 a 7.20 cm de longitud. Guía de alambre de 45 a 70 cm con punta flexible en "J"contenida en funda de plástico con dispensador. Dilatador vascular y sistema para evitar extravasación de sangre. Estéril y desechable. Pieza. *En la adquisición de esta clave deberá acatarse el material específico que solicite cada institución.</v>
          </cell>
        </row>
        <row r="686">
          <cell r="B686" t="str">
            <v>060.168.8146</v>
          </cell>
          <cell r="C686" t="str">
            <v>Cánulas. Para traqueostomía adulto de cloruro de polivinilo con balón curvada cinta de fijación globo de baja presión y alto volumen radiopaca con endocánula placa de retención de la endocánula y guía de inserción. Estéril y desechable. Diámetro interno: 9.0 mm ± 0.2 mm. Diámetro externo: 11.4 mm ± 1.2 mm. Longitud: 80 mm ± 5 mm.  Pieza.</v>
          </cell>
        </row>
        <row r="687">
          <cell r="B687" t="str">
            <v>060.168.6603</v>
          </cell>
          <cell r="C687" t="str">
            <v>Catéteres. Para venoclisis. De Fluoropolímeros (Politetrafluoretileno Fluoretilenpropileno y Etilentrifluoretileno) o poliuretano radiopaco con aguja. Longitud: 46-52 mm Calibre: 14 G. Envase con 50 piezas.*Para la adquisición de estas claves deberá acatarse el material específico que solicite cada institución.</v>
          </cell>
        </row>
        <row r="688">
          <cell r="B688" t="str">
            <v>060.168.6645</v>
          </cell>
          <cell r="C688" t="str">
            <v>Catéteres. Para venoclisis. De Fluoropolímeros (Politetrafluoretileno Fluoretilenpropileno y Etilentrifluoretileno) o poliuretano radiopaco con aguja. Longitud: 28-34 mm Calibre: 18 G. Envase con 50 piezas.*Para la adquisición de estas claves deberá acatarse el material específico que solicite cada institución.</v>
          </cell>
        </row>
        <row r="689">
          <cell r="B689" t="str">
            <v>060.168.6686</v>
          </cell>
          <cell r="C689" t="str">
            <v>Catéteres. Para venoclisis. De Fluoropolímeros (Politetrafluoretileno Fluoretilenpropileno y Etilentrifluoretileno) o poliuretano radiopaco con aguja. Longitud: 23-27 mm Calibre: 22 G. Envase con 50 piezas.*Para la adquisición de estas claves deberá acatarse el material específico que solicite cada institución.</v>
          </cell>
        </row>
        <row r="690">
          <cell r="B690" t="str">
            <v>060.167.6653</v>
          </cell>
          <cell r="C690" t="str">
            <v>Catéteres. Para cateterismo venoso central calibre 7 Fr x 20 cm de longitud de poliuretano o silicón con punta flexible radiopaco con dos lúmenes internos distal calibre 16 o 18 G y proximal calibre 14 G o 16 G o 18 G. Dispositivo de fijación ajustable con mínimo una cápsula de inyección y equipo de colocación que contiene: Jeringa con capacidad mínima de 5 cc. Aguja calibre 18 G de 6.35 a 7.20 cm de longitud. Guía de alambre de 45 cm a 70 cm con punta flexible en "J" contenida en funda de plástico con dispensador dilatador vascular y sistema para evitar extravasación de sangre. Estéril y desechable. Pieza. * En la adquisición de esta clave deberá acatarse el material específico que solicite cada institución.</v>
          </cell>
        </row>
        <row r="691">
          <cell r="B691" t="str">
            <v>060.167.6661</v>
          </cell>
          <cell r="C691" t="str">
            <v>Catéteres. Para cateterismo venoso central calibre 7 Fr x 20 cm de longitud  de  poliuretano  o  silicón  con  punta  flexible radiopaco con tres lúmenes internos distal calibre 16 G medio calibre 18 G y proximal calibre 18 G. Dispositivo de fijación ajustable con mínimo dos cápsulas de inyección y equipo de colocación que contiene: Jeringa con capacidad mínima de 5 cc. Aguja calibre 17 G o 18 G de 6.35 cm a 7.20 cm de longitud. Guía de alambre de 45 cm a 70 cm de punta flexible en "J" contenida en funda de plástico con dispensador dilatador vascular y sistema para evitar extravasación de sangre. Estéril y desechable. Pieza. En  la  adquisición  de  esta  clave  deberá  acatarse  el material específico que solicite cada institución.</v>
          </cell>
        </row>
        <row r="692">
          <cell r="B692" t="str">
            <v>060.168.1315</v>
          </cell>
          <cell r="C692" t="str">
            <v>Tubos. Endotraqueales de plástico grado médico transparente. Con globo y espiral de alambre con balón y conector radiopaco estéril. Longitud: 28-30 cm Calibre: 34 Fr. Pieza.</v>
          </cell>
        </row>
        <row r="693">
          <cell r="B693" t="str">
            <v>060.345.3770</v>
          </cell>
          <cell r="C693" t="str">
            <v>Equipos. Para gastrotomía percutánea de elastómero de silicón. Contiene: Botón con dispositivo de retención y obturador radiopaco. Incluye accesorios para su colocación. Estéril. La longitud la seleccionará cada Institución de acuerdo a sus necesidades. 24 Fr. Equipo.</v>
          </cell>
        </row>
        <row r="694">
          <cell r="B694" t="str">
            <v>060.166.0103</v>
          </cell>
          <cell r="C694" t="str">
            <v>Catéteres. Para venoclisis. De Fluoropolímeros (Politetrafluoretileno Fluoretilenpropileno y Etilentrifluoretileno) o poliuretano radiopaco con aguja. Longitud: 17-24 mm Calibre: 24 G. Envase con 50 piezas.*Para la adquisición de estas claves deberá acatarse el material específico que solicite cada institución.</v>
          </cell>
        </row>
        <row r="695">
          <cell r="B695" t="str">
            <v>060.168.6629</v>
          </cell>
          <cell r="C695" t="str">
            <v>Catéteres. Para venoclisis. De Fluoropolímeros (Politetrafluoretileno Fluoretilenpropileno y Etilentrifluoretileno) o poliuretano radiopaco con aguja. Longitud: 46-52 mm Calibre: 16 G.Envase con 50 piezas.*Para la adquisición de estas claves deberá acatarse el material específico que solicite cada institución.</v>
          </cell>
        </row>
        <row r="696">
          <cell r="B696" t="str">
            <v>060.168.6660</v>
          </cell>
          <cell r="C696" t="str">
            <v>Catéteres. Para venoclisis. De Fluoropolímeros (Politetrafluoretileno Fluoretilenpropileno y Etilentrifluoretileno) o poliuretano radiopaco con aguja. Longitud: 28-34 mm Calibre: 20 G. Envase con 50 piezas.*Para la adquisición de estas claves deberá acatarse el material específico que solicite cada institución.</v>
          </cell>
        </row>
        <row r="697">
          <cell r="B697" t="str">
            <v>060.088.0686</v>
          </cell>
          <cell r="C697" t="str">
            <v>Apósitos. Absorbentes a base de alginato de calcio y sodio de origen natural. Estéril. Tamaño: De 9.0 cm ± 2.0 cm x 10.0 cm ± 2.0 cm. Pieza.</v>
          </cell>
        </row>
        <row r="698">
          <cell r="B698" t="str">
            <v>060.088.0686</v>
          </cell>
          <cell r="C698" t="str">
            <v>Apósitos. Absorbentes a base de alginato de calcio y sodio de origen natural. Estéril. Tamaño: De 9.0 cm ± 2.0 cm x 10.0 cm ± 2.0 cm. Pieza.</v>
          </cell>
        </row>
        <row r="699">
          <cell r="B699" t="str">
            <v>060.168.6611</v>
          </cell>
          <cell r="C699" t="str">
            <v>Sondas. Para drenaje urinario. De látex punta redonda. Tipo: Nelaton. Longitud: 40 cm  Calibre: 12 Fr. Pieza.</v>
          </cell>
        </row>
        <row r="700">
          <cell r="B700" t="str">
            <v>060.168.6637</v>
          </cell>
          <cell r="C700" t="str">
            <v>Sondas. Para drenaje urinario. De látex punta redonda. Tipo: Nelaton. Longitud: 40 cm  Calibre: 14 Fr. Pieza.</v>
          </cell>
        </row>
        <row r="701">
          <cell r="B701" t="str">
            <v>060.168.6652</v>
          </cell>
          <cell r="C701" t="str">
            <v>Sondas. Para drenaje urinario. De látex punta redonda. Tipo: nelaton. Longitud: 40 cm. Calibre: 16 Fr. Pieza.</v>
          </cell>
        </row>
        <row r="702">
          <cell r="B702" t="str">
            <v>060.168.6678</v>
          </cell>
          <cell r="C702" t="str">
            <v>Sondas. Para drenaje urinario. De látex punta redonda. Tipo: nelaton. Longitud: 40 cm. Calibre: 18 Fr. Pieza.</v>
          </cell>
        </row>
        <row r="703">
          <cell r="B703" t="str">
            <v>060.626.0099</v>
          </cell>
          <cell r="C703" t="str">
            <v>Medias antiembólicas elásticas de compresión mediana para miembros inferiores. Hasta la rodilla. Tallas: Grande. Envase con un par.</v>
          </cell>
        </row>
        <row r="704">
          <cell r="B704" t="str">
            <v>010.000.6109.00</v>
          </cell>
          <cell r="C704" t="str">
            <v>Nivolumab. Solución Inyectable. Cada frasco ámpula contiene: Nivolumab 100 mg Envase con un frasco ámpula con 10 ml de solución (10 mg/ ml).</v>
          </cell>
        </row>
        <row r="705">
          <cell r="B705" t="str">
            <v>010.000.6110.00</v>
          </cell>
          <cell r="C705" t="str">
            <v>Nivolumab. Solución Inyectable. Cada frasco ámpula contiene: Nivolumab 40 mg Envase con un frasco ámpula con 4 ml de solución (10 mg/ ml).</v>
          </cell>
        </row>
        <row r="706">
          <cell r="B706" t="str">
            <v>010.000.6120.00</v>
          </cell>
          <cell r="C706" t="str">
            <v>Lipegfilgrastim. Solución Inyectable. Cada jeringa prellenada contiene: Lipegfilgrastim 6mg Envase con 1 jeringa prellenada con 6 mg/0.6 ml (con tapa y sin tapa de seguridad).</v>
          </cell>
        </row>
        <row r="707">
          <cell r="B707" t="str">
            <v>010.000.5880.00</v>
          </cell>
          <cell r="C707" t="str">
            <v>Fulvestrant. Solución Inyectable. Cada jeringa prellenada contiene: Fulvestrant 250 mg Envase con 2 Jeringas. prellenadas con 5 ml cada una.</v>
          </cell>
        </row>
        <row r="708">
          <cell r="B708" t="str">
            <v>010.000.6097.00</v>
          </cell>
          <cell r="C708" t="str">
            <v>Enzalutamida. Cápsula. Cada cápsula contiene: Enzalutamida 40 mg Envase con 120 cápsulas.</v>
          </cell>
        </row>
        <row r="709">
          <cell r="B709" t="str">
            <v>010.000.5617.00</v>
          </cell>
          <cell r="C709" t="str">
            <v>Lenalidomida. Cápsula Cada Cápsula contiene: Lenalidomida 10 mg Envase con 21 Cápsulas</v>
          </cell>
        </row>
        <row r="710">
          <cell r="B710" t="str">
            <v>010.000.5619.00</v>
          </cell>
          <cell r="C710" t="str">
            <v>Lenalidomida. Cápsula Cada Cápsula contiene: Lenalidomida 25 mg Envase con 21 Cápsulas</v>
          </cell>
        </row>
        <row r="711">
          <cell r="B711" t="str">
            <v>010.000.5636.00</v>
          </cell>
          <cell r="C711" t="str">
            <v>Eltrombopag. Tableta Cada Tableta contiene: Eltrombopag olamina equivalente a 25 mg de eltrombopag Envase con 28 Tabletas.</v>
          </cell>
        </row>
        <row r="712">
          <cell r="B712" t="str">
            <v>010.000.5637.00</v>
          </cell>
          <cell r="C712" t="str">
            <v>Eltrombopag. Tableta Cada Tableta contiene: Eltrombopag olamina equivalente a 50 mg de eltrombopag Envase con 28 Tabletas.</v>
          </cell>
        </row>
        <row r="713">
          <cell r="B713" t="str">
            <v>010.000.5637.00</v>
          </cell>
          <cell r="C713" t="str">
            <v>Eltrombopag. Tableta Cada Tableta contiene: Eltrombopag olamina equivalente a 50 mg de eltrombopag Envase con 28 Tabletas.</v>
          </cell>
        </row>
        <row r="714">
          <cell r="B714" t="str">
            <v>010.000.5654.00</v>
          </cell>
          <cell r="C714" t="str">
            <v>Pazopanib. Tableta Cada Tableta contiene: Clorhidrato de Pazopanib equivalente a 200 mg de Pazopanib Envase con 30 Tabletas.</v>
          </cell>
        </row>
        <row r="715">
          <cell r="B715" t="str">
            <v>010.000.5815.00</v>
          </cell>
          <cell r="C715" t="str">
            <v>Fingolimod. Cápsula Cada Cápsula contiene: Clorhidrato de fingolimod 0.56 mg equivalente a 0.50 mg de fingolimod Envase con 28 Cápsulas</v>
          </cell>
        </row>
        <row r="716">
          <cell r="B716" t="str">
            <v>010.000.6113.00</v>
          </cell>
          <cell r="C716" t="str">
            <v>Sacubitrilo Valsartán. Comprimido. Cada comprimido contiene: Sacubitrilo valsartán sódico hidratado equivalente a 100 mg de Sacubitrilo valsartán Envase con 60 comprimidos.</v>
          </cell>
        </row>
        <row r="717">
          <cell r="B717" t="str">
            <v>010.000.6114.00</v>
          </cell>
          <cell r="C717" t="str">
            <v>Sacubitrilo Valsartán. Comprimido. Cada comprimido contiene: Sacubitrilo valsartán sódico hidratado equivalente a 200 mg de Sacubitrilo valsartán Envase con 60 comprimidos.</v>
          </cell>
        </row>
        <row r="718">
          <cell r="B718" t="str">
            <v>010.000.6165.00</v>
          </cell>
          <cell r="C718" t="str">
            <v>Ribociclib. Comprimido. Cada comprimido contiene: Succinato de ribociclib 254 mg equivalente a 200 mg de ribociclib Envase con 63 comprimidos</v>
          </cell>
        </row>
        <row r="719">
          <cell r="B719" t="str">
            <v>010.000.5551.01</v>
          </cell>
          <cell r="C719" t="str">
            <v>Dabigatrán Etexilato. Cápsula Cada Cápsula contiene: Dabigatrán etexilato mesilato equivalente a 75 mg de dabigatrán etexilato Envase con 60 Cápsulas.</v>
          </cell>
        </row>
        <row r="720">
          <cell r="B720" t="str">
            <v>010.000.5551.01</v>
          </cell>
          <cell r="C720" t="str">
            <v>Dabigatrán Etexilato. Cápsula Cada Cápsula contiene: Dabigatrán etexilato mesilato equivalente a 75 mg de dabigatrán etexilato Envase con 60 Cápsulas.</v>
          </cell>
        </row>
        <row r="721">
          <cell r="B721" t="str">
            <v>010.000.5552.01</v>
          </cell>
          <cell r="C721" t="str">
            <v>Dabigatrán Etexilato. Cápsula Cada Cápsula contiene: Dabigatrán etexilato mesilato equivalente a 110 mg de dabigatrán etexilato Envase con 60 Cápsulas.</v>
          </cell>
        </row>
        <row r="722">
          <cell r="B722" t="str">
            <v>010.000.5935.00</v>
          </cell>
          <cell r="C722" t="str">
            <v>Dabigatrán. Cápsula Cada Cápsula contiene: Dabigatrán etexilato mesilato equivalente a 150 mg de dabigatrán etexilato Envase con 60 Cápsulas.</v>
          </cell>
        </row>
        <row r="723">
          <cell r="B723" t="str">
            <v>010.000.5935.00</v>
          </cell>
          <cell r="C723" t="str">
            <v>Dabigatrán. Cápsula Cada Cápsula contiene: Dabigatrán etexilato mesilato equivalente a 150 mg de dabigatrán etexilato Envase con 60 Cápsulas.</v>
          </cell>
        </row>
        <row r="724">
          <cell r="B724" t="str">
            <v>010.000.6009.00</v>
          </cell>
          <cell r="C724" t="str">
            <v>Empagliflozina. Tableta. Cada tableta contiene: Empagliflozina 25 mg Envase con 30 tabletas</v>
          </cell>
        </row>
        <row r="725">
          <cell r="B725" t="str">
            <v>010.000.5482.00</v>
          </cell>
          <cell r="C725" t="str">
            <v>Sunitinib. Cápsula Cada Cápsula contiene: Malato de sunitinib equivalente a 12.5 mg de sunitinib Envase con 28 Cápsulas.</v>
          </cell>
        </row>
        <row r="726">
          <cell r="B726" t="str">
            <v>010.000.5731.01</v>
          </cell>
          <cell r="C726" t="str">
            <v>Apixabán. Tableta Cada Tableta contiene: Apixabán 2.5 mg Envase con 60 Tabletas.</v>
          </cell>
        </row>
        <row r="727">
          <cell r="B727" t="str">
            <v>010.000.5731.01</v>
          </cell>
          <cell r="C727" t="str">
            <v>Apixabán. Tableta Cada Tableta contiene: Apixabán 2.5 mg Envase con 60 Tabletas.</v>
          </cell>
        </row>
        <row r="728">
          <cell r="B728" t="str">
            <v>010.000.5732.01</v>
          </cell>
          <cell r="C728" t="str">
            <v>Apixabán. Tableta Cada Tableta contiene: Apixabán 5 mg Envase con 60 Tabletas.</v>
          </cell>
        </row>
        <row r="729">
          <cell r="B729" t="str">
            <v>010.000.5732.01</v>
          </cell>
          <cell r="C729" t="str">
            <v>Apixabán. Tableta Cada Tableta contiene: Apixabán 5 mg Envase con 60 Tabletas.</v>
          </cell>
        </row>
        <row r="730">
          <cell r="B730" t="str">
            <v>010.000.6142.00</v>
          </cell>
          <cell r="C730" t="str">
            <v>Palbociclib. Capsula. Cada cápsula contiene: Palbociclib 75 mg Envase con 21 cápsulas</v>
          </cell>
        </row>
        <row r="731">
          <cell r="B731" t="str">
            <v>010.000.6143.00</v>
          </cell>
          <cell r="C731" t="str">
            <v>Palbociclib. Capsula. Cada cápsula contiene: Palbociclib 100 mg Envase con 21 cápsulas</v>
          </cell>
        </row>
        <row r="732">
          <cell r="B732" t="str">
            <v>010.000.6144.00</v>
          </cell>
          <cell r="C732" t="str">
            <v>Palbociclib. Capsula. Cada cápsula contiene: Palbociclib 125 mg Envase con 21 cápsulas</v>
          </cell>
        </row>
        <row r="733">
          <cell r="B733" t="str">
            <v>010.000.5613.00</v>
          </cell>
          <cell r="C733" t="str">
            <v>Denosumab. Solución Inyectable. Cada jeringa prellenada contiene: denosumab 60 mg Envase con una jeringa prellenada con 1 ml.</v>
          </cell>
        </row>
        <row r="734">
          <cell r="B734" t="str">
            <v>010.000.6013.00</v>
          </cell>
          <cell r="C734" t="str">
            <v>Denosumab. Solución inyectable. Cada frasco ámpula contiene: Denosumab 120 mg Envase con un frasco ámpula con 1.7 ml.</v>
          </cell>
        </row>
        <row r="735">
          <cell r="B735" t="str">
            <v>010.000.6086.00</v>
          </cell>
          <cell r="C735" t="str">
            <v>Carfilzomib. Solución Inyectable. Cada frasco ámpula con polvo liofilizado contiene: Carfilzomib 60 mg Envase con frasco ámpula con polvo liofilizado.</v>
          </cell>
        </row>
        <row r="736">
          <cell r="B736" t="str">
            <v>010.000.6223.00</v>
          </cell>
          <cell r="C736" t="str">
            <v>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v>
          </cell>
        </row>
        <row r="737">
          <cell r="B737" t="str">
            <v>010.000.5646.00</v>
          </cell>
          <cell r="C737" t="str">
            <v>Fluticasona. Suspensión en aerosol nasal. Cada disparo proporciona: Furoato de fluticasona 27.5 µg. Envase con 120 disparos.</v>
          </cell>
        </row>
        <row r="738">
          <cell r="B738" t="str">
            <v>010.000.5980.00</v>
          </cell>
          <cell r="C738" t="str">
            <v>Fluticasona vilanterol. PoLVo Para Inhalación Cada dosis contiene: Furoato de fluticasona 100 µg Vilanterol trifenatato equivalente a 25 µg de vilanterol Envase con dispositivo inhalador con 30 dosis.</v>
          </cell>
        </row>
        <row r="739">
          <cell r="B739" t="str">
            <v>010.000.6235.00</v>
          </cell>
          <cell r="C739" t="str">
            <v>PERINDOPRIL / INDAPAMIDA. COMPRIMIDOS Cada comprimido contiene: Perindopril arginina 5 mg. Indapamida 1.25 mg. Caja con 30 comprimidos.</v>
          </cell>
        </row>
        <row r="740">
          <cell r="B740" t="str">
            <v>010.000.6240.00</v>
          </cell>
          <cell r="C740" t="str">
            <v>PERINDOPRIL / AMLODIPINO/ INDAPAMIDA. COMPRIMIDOS Cada comprimido contiene: Perindopril arginina 10 mg. Besilato de amlodipino 10 mg. Indapamida 2.5 mg. Caja con 30 comprimidos.</v>
          </cell>
        </row>
        <row r="741">
          <cell r="B741" t="str">
            <v>010.000.6037.00</v>
          </cell>
          <cell r="C741" t="str">
            <v>Obinutuzumab. Solución inyectable. Cada frasco ámpula contiene: Obinutuzumab 1000 mg. Envase con frasco ámpula con 40 ml (1000 mg/40 ml).</v>
          </cell>
        </row>
        <row r="742">
          <cell r="B742" t="str">
            <v>010.000.6226.00</v>
          </cell>
          <cell r="C742" t="str">
            <v>VENETOCLAX, TABLETA, Cada tableta contiene: 10, 50 o 100 mg de venetoclax, Excipiente cbp 1 tableta, Mantenimiento. Caja con un frasco con 120 tabletas de 100 mg</v>
          </cell>
        </row>
        <row r="743">
          <cell r="B743" t="str">
            <v>010.000.6042.01</v>
          </cell>
          <cell r="C743" t="str">
            <v>Ibrutinib. Cápsula cada cápsula contiene: Ibrutinib: 140 mg. envase con 120 cápsulas.</v>
          </cell>
        </row>
        <row r="744">
          <cell r="B744" t="str">
            <v>010.000.5624.00</v>
          </cell>
          <cell r="C744" t="str">
            <v>Romiplostim. Solución Inyectable Cada frasco ámpula con polvo contiene: Romiplostin 375 µg. Envase con un frasco ámpula con polvo (250 µg/0.5 ml reconstituido).</v>
          </cell>
        </row>
        <row r="745">
          <cell r="B745" t="str">
            <v>010.000.6131.00</v>
          </cell>
          <cell r="C745" t="str">
            <v>Sofosbuvir Velpatasvir. Tableta Cada tableta contiene: Sofosbuvir 400 mg Velpatasvir 100 mg Envase con 28 tabletas.</v>
          </cell>
        </row>
        <row r="746">
          <cell r="B746" t="str">
            <v>010.000.6007.01</v>
          </cell>
          <cell r="C746" t="str">
            <v>Dapagliflozina. Tableta. Cada tableta contiene: Dapagliflozina propanodiol equivalente a 10 mg de dapagliflozina. Envase con 28 tabletas.</v>
          </cell>
        </row>
        <row r="747">
          <cell r="B747" t="str">
            <v>010.000.6069.00</v>
          </cell>
          <cell r="C747" t="str">
            <v>Pirfenidona. Tableta de liberacion prolongada. Cada tableta contiene: Pirfenidona 600 mg. Envase con 90 tabletas.</v>
          </cell>
        </row>
        <row r="748">
          <cell r="B748" t="str">
            <v>010.000.5621.00</v>
          </cell>
          <cell r="C748" t="str">
            <v>Linagliptina. Tableta. Cada tableta contiene: Linagliptina 5 mg. Envase con 30 tabletas.</v>
          </cell>
        </row>
        <row r="749">
          <cell r="B749" t="str">
            <v>010.000.5741.00</v>
          </cell>
          <cell r="C749" t="str">
            <v>Linagliptina/metformina. Tableta Cada Tableta contiene: Linagliptina 2.5 mg Clorhidrato de Metformina 850 mg Envase con 60 Tabletas</v>
          </cell>
        </row>
        <row r="750">
          <cell r="B750" t="str">
            <v>010.000.6024.00</v>
          </cell>
          <cell r="C750" t="str">
            <v>Pertuzumab. Solución Inyectable. Cada frasco ámpula contiene: Pertuzumab 420 mg Envase con frasco ámpula con 14 ml.</v>
          </cell>
        </row>
        <row r="751">
          <cell r="B751" t="str">
            <v>010.000.4322.01</v>
          </cell>
          <cell r="C751" t="str">
            <v>Nilotinib. Cápsula Cada Cápsula contiene: Clorhidrato de nilotinib equivalente a 200 mg de nilotinib Envase con 120 Cápsulas</v>
          </cell>
        </row>
        <row r="752">
          <cell r="B752" t="str">
            <v>010.000.4380.00</v>
          </cell>
          <cell r="C752" t="str">
            <v>Rivastigmina. Parche Cada Parche de 10 cm2 contiene: Tartrato de rivastigmina equivalente a 18 mg de rivastigmina Envase con 30 Parches. cada Parche libera 9.5 mg/24 horas.</v>
          </cell>
        </row>
        <row r="753">
          <cell r="B753" t="str">
            <v>010.000.5301.00</v>
          </cell>
          <cell r="C753" t="str">
            <v>Ácido micofenólico. Gragea con Capa Entérica o Tableta de Liberación Prolongada. Cada gragea con capa entérica o tableta de liberación prolongada contiene: Micofenolato sódico equivalente a 180 mg de ácido micofenólico. Envase con 120 Grageas con capa entérica o tabletas de liberación prolongada.</v>
          </cell>
        </row>
        <row r="754">
          <cell r="B754" t="str">
            <v>010.000.5303.00</v>
          </cell>
          <cell r="C754"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row>
        <row r="755">
          <cell r="B755" t="str">
            <v>010.000.5303.00</v>
          </cell>
          <cell r="C755"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row>
        <row r="756">
          <cell r="B756" t="str">
            <v>040.000.5915.00</v>
          </cell>
          <cell r="C756" t="str">
            <v>Tapentadol. Tableta de liberación prolongada. Cada tableta de liberación prolongada contiene: Clorhidrato de tapentadol equivalente a 50 mg de tapentadol. Envase con 30 tabletas de liberación prolongada.</v>
          </cell>
        </row>
        <row r="757">
          <cell r="B757" t="str">
            <v>040.000.5916.00</v>
          </cell>
          <cell r="C757" t="str">
            <v>Tapentadol. Tableta de liberación prolongada. Cada tableta de liberación prolongada contiene: Clorhidrato de tapentadol equivalente a 100 mg de tapentadol. Envase con 30 tabletas de liberación prolongada.</v>
          </cell>
        </row>
        <row r="758">
          <cell r="B758" t="str">
            <v>010.000.5657.00</v>
          </cell>
          <cell r="C758" t="str">
            <v>Abiraterona. Tableta Cada Tableta contiene: Acetato de abiraterona 250 mg. Envase con 120 tabletas.</v>
          </cell>
        </row>
        <row r="759">
          <cell r="B759" t="str">
            <v>010.000.6211.00</v>
          </cell>
          <cell r="C759" t="str">
            <v>Abiraterona. Tableta Cada Tableta contiene: Acetato de abiraterona 500 mg. Envase con 60 tabletas.</v>
          </cell>
        </row>
        <row r="760">
          <cell r="B760" t="str">
            <v>010.000.4152.01</v>
          </cell>
          <cell r="C760" t="str">
            <v>Sitagliptina. Comprimido Cada Comprimido contiene: Fosfato de sitagliptina monohidratada equivalente a 100 mg de sitagliptina Envase con 28 Comprimidos.</v>
          </cell>
        </row>
        <row r="761">
          <cell r="B761" t="str">
            <v>010.000.4153.01</v>
          </cell>
          <cell r="C761" t="str">
            <v>Sitagliptina. Comprimido Cada Comprimido contiene: Fosfato de sitagliptina monohidratada equivalente a 50 mg de sitagliptina Envase con 28 Comprimidos.</v>
          </cell>
        </row>
        <row r="762">
          <cell r="B762" t="str">
            <v>010.000.1516.00</v>
          </cell>
          <cell r="C762" t="str">
            <v>Estradiol drospirenona. Comprimido Cada Comprimido contiene: Estradiol hemihidratado equivalente a 1 mg de estradiol Drospirenona 2 mg Envase con 28 Comprimidos.</v>
          </cell>
        </row>
        <row r="763">
          <cell r="B763" t="str">
            <v>010.000.5480.00</v>
          </cell>
          <cell r="C763" t="str">
            <v>Sorafenib. Comprimido Cada Comprimido contiene: Tosilato de sorafenib equivalente a 200 mg de sorafenib Envase con 112 Comprimidos.</v>
          </cell>
        </row>
        <row r="764">
          <cell r="B764" t="str">
            <v>010.000.5544.01</v>
          </cell>
          <cell r="C764" t="str">
            <v>Rivaroxabán. Comprimido Cada Comprimido contiene: Rivaroxabán 10 mg Envase con 30 Comprimidos</v>
          </cell>
        </row>
        <row r="765">
          <cell r="B765" t="str">
            <v>010.000.5544.01</v>
          </cell>
          <cell r="C765" t="str">
            <v>Rivaroxabán. Comprimido Cada Comprimido contiene: Rivaroxabán 10 mg Envase con 30 Comprimidos</v>
          </cell>
        </row>
        <row r="766">
          <cell r="B766" t="str">
            <v>010.000.5735.01</v>
          </cell>
          <cell r="C766" t="str">
            <v>Rivaroxabán. Comprimido Cada Comprimido contiene: Rivaroxabán 15 mg Envase con 28 Comprimidos</v>
          </cell>
        </row>
        <row r="767">
          <cell r="B767" t="str">
            <v>010.000.5735.01</v>
          </cell>
          <cell r="C767" t="str">
            <v>Rivaroxabán. Comprimido Cada Comprimido contiene: Rivaroxabán 15 mg Envase con 28 Comprimidos</v>
          </cell>
        </row>
        <row r="768">
          <cell r="B768" t="str">
            <v>010.000.5736.01</v>
          </cell>
          <cell r="C768" t="str">
            <v>Rivaroxabán. Comprimido Cada Comprimido contiene: Rivaroxabán 20 mg Envase con 28 Comprimidos</v>
          </cell>
        </row>
        <row r="769">
          <cell r="B769" t="str">
            <v>010.000.5736.01</v>
          </cell>
          <cell r="C769" t="str">
            <v>Rivaroxabán. Comprimido Cada Comprimido contiene: Rivaroxabán 20 mg Envase con 28 Comprimidos</v>
          </cell>
        </row>
        <row r="770">
          <cell r="B770" t="str">
            <v>010.000.5737.00</v>
          </cell>
          <cell r="C770" t="str">
            <v>Rivaroxabán. Comprimido Cada Comprimido contiene: Rivaroxabán 2.5 mg Envase con 56 Comprimidos</v>
          </cell>
        </row>
        <row r="771">
          <cell r="B771" t="str">
            <v>010.000.6166.00</v>
          </cell>
          <cell r="C771" t="str">
            <v>Cloruro de Radio 223. Solución Inyectable. Cada frasco ámpula contiene: Cloruro de radio 223 6600 KBq correspondientes a 3.5 ng de radio 223 Envase de plomo con un frasco ámpula con 6 ml de solución (1100 KBq/ml)</v>
          </cell>
        </row>
        <row r="772">
          <cell r="B772" t="str">
            <v>010.000.4156.00</v>
          </cell>
          <cell r="C772" t="str">
            <v>INSULINA ASPÁRTICA Y/O ASPARTA. SOLUCIÓN INYECTABLE Cada ml contiene: Insulina aspártica y/o asparta (origen ADN recombinante) 100 UI. Envase con un frasco ámpula con 10 ml.</v>
          </cell>
        </row>
        <row r="773">
          <cell r="B773" t="str">
            <v>010.000.4156.00</v>
          </cell>
          <cell r="C773" t="str">
            <v>INSULINA ASPÁRTICA Y/O ASPARTA. SOLUCIÓN INYECTABLE Cada ml contiene: Insulina aspártica y/o asparta (origen ADN recombinante) 100 UI. Envase con un frasco ámpula con 10 ml.</v>
          </cell>
        </row>
        <row r="774">
          <cell r="B774" t="str">
            <v>010.000.4323.00</v>
          </cell>
          <cell r="C774" t="str">
            <v>Dasatinib. Tableta Cada Tableta contiene: Dasatinib 50 mg Envase con 60 Tabletas</v>
          </cell>
        </row>
        <row r="775">
          <cell r="B775" t="str">
            <v>010.000.5800.00</v>
          </cell>
          <cell r="C775" t="str">
            <v>Amlodipino/valsartán/hidroclorotiazida. Comprimido Cada Comprimido contiene: Besilato de Amlodipino equivalente a 5 mg de Amlodipino Valsartán 160 mg Hidroclorotiazida 12.5 mg Envase con 28 Comprimidos</v>
          </cell>
        </row>
        <row r="776">
          <cell r="B776" t="str">
            <v>060.125.2844</v>
          </cell>
          <cell r="C776" t="str">
            <v>Bolsas. Bolsa de papel grado médico. Para esterilizar con gas o vapor. Con o sin tratamiento antibacteriano. Con reactivo químico impreso y sistema de apertura. Medidas: 32.0 x 62.0 x 12.0 cm. Envase con 250 piezas.</v>
          </cell>
        </row>
        <row r="777">
          <cell r="B777" t="str">
            <v>060.360.0032</v>
          </cell>
          <cell r="C777" t="str">
            <v>Espejo. Vaginal desechable mediano valva superior de 10.7 cm valva inferior de 12.0 cm orificio central de 3.4 cm. Pieza.</v>
          </cell>
        </row>
        <row r="778">
          <cell r="B778" t="str">
            <v>060.532.0084</v>
          </cell>
          <cell r="C778" t="str">
            <v>Equipos. Para venoclisis. Sin aguja estériles desechables. Microgotero. Equipo</v>
          </cell>
        </row>
        <row r="779">
          <cell r="B779" t="str">
            <v>060.532.0167</v>
          </cell>
          <cell r="C779" t="str">
            <v>Equipos. Para venoclisis. Sin aguja estériles desechables. Normogotero.</v>
          </cell>
        </row>
        <row r="780">
          <cell r="B780" t="str">
            <v>060.550.0016</v>
          </cell>
          <cell r="C780" t="str">
            <v>Jeringas. De plástico. Con pivote tipo luer lock con aguja estériles y desechables. Capacidad 10 ml escala graduada en ml divisiones de 1.0 y subdivisiones de 0.2. Con aguja de: Longitud: 38 mm Calibre: 20 G.  Pieza.</v>
          </cell>
        </row>
        <row r="781">
          <cell r="B781" t="str">
            <v>060.550.0024</v>
          </cell>
          <cell r="C781" t="str">
            <v>Jeringas. De plástico. Con pivote tipo luer lock estériles y desechables. Capacidad 20 ml escala graduada en ml divisiones de 5.0 y subdivisiones de 1.0. Con aguja de: Longitud: 38 mm Calibre: 20 G. Pieza.</v>
          </cell>
        </row>
        <row r="782">
          <cell r="B782" t="str">
            <v>060.550.0222</v>
          </cell>
          <cell r="C782" t="str">
            <v>Jeringas. De plástico sin aguja con pivote tipo luer lock estériles y desechables. Capacidad: 3 ml Escala graduada en ml Divisiones de 0.5 y subdivisiones de 0.1. Envase con 100 piezas excepto las 20 ml que es de 50.</v>
          </cell>
        </row>
        <row r="783">
          <cell r="B783" t="str">
            <v>060.550.0370</v>
          </cell>
          <cell r="C783" t="str">
            <v>Jeringas. De plástico. Con pivote tipo luer lock estériles y desechables. Capacidad 20 ml escala graduada en ml divisiones de 5.0 y subdivisiones de 1.0. Con aguja de: Longitud: 32 mm Calibre: 20 G. Pieza.</v>
          </cell>
        </row>
        <row r="784">
          <cell r="B784" t="str">
            <v>060.550.0453</v>
          </cell>
          <cell r="C784" t="str">
            <v>Jeringas. De plástico sin aguja con pivote tipo luer lock estériles y desechables. Capacidad: 20 ml  Escala graduada en ml Divisiones de 5.0 y subdivisiones de 1.0. Envase con 100 piezas excepto las 20 ml que es de 50.</v>
          </cell>
        </row>
        <row r="785">
          <cell r="B785" t="str">
            <v>060.598.0010</v>
          </cell>
          <cell r="C785" t="str">
            <v>Llaves. De 4 vías con marcas indicadoras del sentido en el que fluyen las soluciones y posición de cerrado aditamento de cierre luer lock (móvil) en el ramal de la llave que se conecta al tubo de la extensión. Tubo de extensión removible de plástico grado médico longitud  80  cm  y  diámetro  interno  2.7  mm  mínimo conector luer lock hembra en el extremo del tubo que se conecta con la llave y conector luer macho en el extremo proximal con aditamento de cierre luer lock (móvil). Pieza.</v>
          </cell>
        </row>
        <row r="786">
          <cell r="B786" t="str">
            <v>060.598.0036</v>
          </cell>
          <cell r="C786" t="str">
            <v>Llaves. De tres vías con tubo de extensión. De plástico rígido o equivalente con tubo de extensión de cloruro de polivinilo de 80 cm de longitud. Pieza.</v>
          </cell>
        </row>
        <row r="787">
          <cell r="B787" t="str">
            <v>060.771.0050</v>
          </cell>
          <cell r="C787" t="str">
            <v>Rastrillos. Con dientes de bordes romos y hoja de un filo. Desechables. Pieza.</v>
          </cell>
        </row>
        <row r="788">
          <cell r="B788" t="str">
            <v>060.841.0296</v>
          </cell>
          <cell r="C788" t="str">
            <v>Suturas.  Sintéticas no absorbibles monofilamento de polipropileno con aguja. Longitud de la hebra: 90 cm Calibre de la sutura: 3-0 Características de la aguja: 1/2 círculo doble armado ahusada (25-26 mm). Envase con 12 piezas.</v>
          </cell>
        </row>
        <row r="789">
          <cell r="B789" t="str">
            <v>060.841.0569</v>
          </cell>
          <cell r="C789" t="str">
            <v>Suturas. Catgut crómico con aguja. Longitud de la hebra: 68 a 75 cm Calibre de la sutura: 1 Características de la aguja: 1/2 círculo ahusada (35-37 mm). Envase con 12 piezas.</v>
          </cell>
        </row>
        <row r="790">
          <cell r="B790" t="str">
            <v>060.842.0329</v>
          </cell>
          <cell r="C790" t="str">
            <v>Suturas. De monofilamento sintético absorbible de copolímero de glicolida y épsilon-caprolactona con color. Longitud de la hebra: 70 cm Calibre de la sutura: 2-0 Características de la aguja: Aguja ahusada de 1/2 círculo (35 a 36 mm).Envase con 36 piezas.</v>
          </cell>
        </row>
        <row r="791">
          <cell r="B791" t="str">
            <v>060.842.0337</v>
          </cell>
          <cell r="C791" t="str">
            <v>Suturas. De monofilamento sintético absorbible de copolímero de glicolida y épsilon-caprolactona con color. Longitud de la hebra: 70 cm Calibre de la sutura: 3-0. Características de la aguja: Aguja ahusada de 1/2 círculo (35 a 36 mm). Envase con 36 piezas.</v>
          </cell>
        </row>
        <row r="792">
          <cell r="B792" t="str">
            <v>060.040.3711</v>
          </cell>
          <cell r="C792" t="str">
            <v>Agujas Hipodérmicas. Hipodérmicas con pabellón luer-lock hembra de plástico desechables. Longitud: 32 mm. Calibre: 20 G. Envase con 100 piezas.</v>
          </cell>
        </row>
        <row r="793">
          <cell r="B793" t="str">
            <v>060.040.3711</v>
          </cell>
          <cell r="C793" t="str">
            <v>Agujas Hipodérmicas. Hipodérmicas con pabellón luer-lock hembra de plástico desechables. Longitud: 32 mm. Calibre: 20 G. Envase con 100 piezas.</v>
          </cell>
        </row>
        <row r="794">
          <cell r="B794" t="str">
            <v>060.040.3729</v>
          </cell>
          <cell r="C794" t="str">
            <v>Agujas Hipodérmicas. Hipodérmicas con pabellón luer-lock hembra de plástico desechables. Longitud: 38 mm. Calibre:  20 G. Envase con 100 piezas.</v>
          </cell>
        </row>
        <row r="795">
          <cell r="B795" t="str">
            <v>060.040.3729</v>
          </cell>
          <cell r="C795" t="str">
            <v>Agujas Hipodérmicas. Hipodérmicas con pabellón luer-lock hembra de plástico desechables. Longitud: 38 mm. Calibre:  20 G. Envase con 100 piezas.</v>
          </cell>
        </row>
        <row r="796">
          <cell r="B796" t="str">
            <v>060.040.3745</v>
          </cell>
          <cell r="C796" t="str">
            <v>Agujas Hipodérmicas. Hipodérmicas con pabellón luer-lock hembra de plástico desechables. Longitud: 32 mm. Calibre:  21 G. Envase con 100 piezas.</v>
          </cell>
        </row>
        <row r="797">
          <cell r="B797" t="str">
            <v>060.040.3745</v>
          </cell>
          <cell r="C797" t="str">
            <v>Agujas Hipodérmicas. Hipodérmicas con pabellón luer-lock hembra de plástico desechables. Longitud: 32 mm. Calibre:  21 G. Envase con 100 piezas.</v>
          </cell>
        </row>
        <row r="798">
          <cell r="B798" t="str">
            <v>060.040.3760</v>
          </cell>
          <cell r="C798" t="str">
            <v>Agujas Hipodérmicas. Hipodérmicas con pabellón luer-lock hembra de plástico desechables. Longitud: 16 mm. Calibre:  25 G. Envase con 100 piezas.</v>
          </cell>
        </row>
        <row r="799">
          <cell r="B799" t="str">
            <v>060.040.3760</v>
          </cell>
          <cell r="C799" t="str">
            <v>Agujas Hipodérmicas. Hipodérmicas con pabellón luer-lock hembra de plástico desechables. Longitud: 16 mm. Calibre:  25 G. Envase con 100 piezas.</v>
          </cell>
        </row>
        <row r="800">
          <cell r="B800" t="str">
            <v>060.040.3786</v>
          </cell>
          <cell r="C800" t="str">
            <v>Agujas Hipodérmicas. Hipodérmicas con pabellón luer-lock hembra de plástico desechables. Longitud: 32 mm. Calibre:  22 G. Envase con 100 piezas.</v>
          </cell>
        </row>
        <row r="801">
          <cell r="B801" t="str">
            <v>060.040.3786</v>
          </cell>
          <cell r="C801" t="str">
            <v>Agujas Hipodérmicas. Hipodérmicas con pabellón luer-lock hembra de plástico desechables. Longitud: 32 mm. Calibre:  22 G. Envase con 100 piezas.</v>
          </cell>
        </row>
        <row r="802">
          <cell r="B802" t="str">
            <v>060.164.0022</v>
          </cell>
          <cell r="C802" t="str">
            <v>Sondas. Para drenaje urinario de permanencia prolongada. De elastómero de silicón con globo de autorretención de 5 ml con válvula para jeringa. Estéril y desechable. Tipo: foley de dos vías. Calibre: 10 Fr. Pieza.</v>
          </cell>
        </row>
        <row r="803">
          <cell r="B803" t="str">
            <v>060.166.4279</v>
          </cell>
          <cell r="C803"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22 G Longitud: 23-27 mm Pieza.</v>
          </cell>
        </row>
        <row r="804">
          <cell r="B804" t="str">
            <v>060.166.4287</v>
          </cell>
          <cell r="C804"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24 G Longitud: 17-24 mm Pieza.</v>
          </cell>
        </row>
        <row r="805">
          <cell r="B805" t="str">
            <v>060.483.0091</v>
          </cell>
          <cell r="C805" t="str">
            <v>Hoja Para Bisturí.  De acero inoxidable. Empaque individual. Estériles y desechables. Pieza. 10 Envase con 100 piezas.</v>
          </cell>
        </row>
        <row r="806">
          <cell r="B806" t="str">
            <v>060.483.0125</v>
          </cell>
          <cell r="C806" t="str">
            <v>Hoja Para Bisturí.  De acero inoxidable. Empaque individual. Estériles y desechables. Pieza. 11 Envase con 100 piezas.</v>
          </cell>
        </row>
        <row r="807">
          <cell r="B807" t="str">
            <v>060.483.0133</v>
          </cell>
          <cell r="C807" t="str">
            <v>Hoja Para Bisturí.  De acero inoxidable. Empaque individual. Estériles y desechables. Pieza. 20 Envase con 100 piezas.</v>
          </cell>
        </row>
        <row r="808">
          <cell r="B808" t="str">
            <v>060.483.0141</v>
          </cell>
          <cell r="C808" t="str">
            <v>Hoja Para Bisturí.  De acero inoxidable. Empaque individual. Estériles y desechables. Pieza. 15 Envase con 100 piezas.</v>
          </cell>
        </row>
        <row r="809">
          <cell r="B809" t="str">
            <v>060.483.0158</v>
          </cell>
          <cell r="C809" t="str">
            <v>Hoja Para Bisturí.  De acero inoxidable. Empaque individual. Estériles y desechables. Pieza. 21 Envase con 100 piezas.</v>
          </cell>
        </row>
        <row r="810">
          <cell r="B810" t="str">
            <v>060.483.0174</v>
          </cell>
          <cell r="C810" t="str">
            <v>Hoja Para Bisturí.  De acero inoxidable. Empaque individual. Estériles y desechables. Pieza. 23 Envase con 100 piezas.</v>
          </cell>
        </row>
        <row r="811">
          <cell r="B811" t="str">
            <v>060.550.0354</v>
          </cell>
          <cell r="C811" t="str">
            <v>Jeringas. De plástico. Con pivote tipo luer lock con aguja estériles y desechables. Capacidad 10 ml escala graduada en ml divisiones de 1.0 y subdivisiones de 0.2. Con aguja de: Longitud: 32 mm  Calibre: 20 G.  Pieza.</v>
          </cell>
        </row>
        <row r="812">
          <cell r="B812" t="str">
            <v>060.550.0438</v>
          </cell>
          <cell r="C812" t="str">
            <v>Jeringas. De plástico sin aguja con pivote tipo luer lock estériles y desechables. Capacidad: 5 ml Escala graduada en ml Divisiones de 1.0 y subdivisiones de 0.2. Envase con 100 piezas excepto las 20 ml que es de 50.</v>
          </cell>
        </row>
        <row r="813">
          <cell r="B813" t="str">
            <v>060.550.0677</v>
          </cell>
          <cell r="C813" t="str">
            <v>Jeringas. De plástico. Con pivote tipo luer lock con aguja estériles y desechables. Capacidad 10 ml escala graduada en ml divisiones de 1.0 y subdivisiones de 0.2. Con aguja de: Longitud: 32 mm Calibre: 21 G.  Pieza.</v>
          </cell>
        </row>
        <row r="814">
          <cell r="B814" t="str">
            <v>060.841.0510</v>
          </cell>
          <cell r="C814" t="str">
            <v>Suturas. Sintéticas no absorbibles monofilamento de acero con aguja. Longitud de la hebra: 45 cm. Calibre de la sutura: 5 Características   de la aguja: 1/2 círculo cortante (48 mm). Envase con 12 piezas.</v>
          </cell>
        </row>
        <row r="815">
          <cell r="B815" t="str">
            <v>060.841.0858</v>
          </cell>
          <cell r="C815" t="str">
            <v>Suturas. Sintéticas absorbibles polímero de ácido glicólico trenzado con aguja. Longitud de la hebra: 67-70 cm Calibre de la sutura: 3-0 Características de la aguja: 1/2 círculo ahusada (25-26 mm). Envase con 12 piezas.</v>
          </cell>
        </row>
        <row r="816">
          <cell r="B816" t="str">
            <v>060.841.0882</v>
          </cell>
          <cell r="C816" t="str">
            <v>Suturas. Sintéticas absorbibles polímero de ácido glicólico trenzado con aguja. Longitud de la hebra: 67-70 cm Calibre de la sutura: 1 Características de la aguja: 1/2 círculo ahusada (35-37 mm)Envase con 12 piezas.</v>
          </cell>
        </row>
        <row r="817">
          <cell r="B817" t="str">
            <v>060.841.0890</v>
          </cell>
          <cell r="C817" t="str">
            <v>Suturas. Sintéticas absorbibles polímero de ácido glicólico trenzado con aguja. Longitud de la hebra: 67-70 cm Calibre de la sutura: 0 Características de la aguja: 1/2 círculo ahusada (35-37 mm).Envase con 12 piezas.</v>
          </cell>
        </row>
        <row r="818">
          <cell r="B818" t="str">
            <v>060.841.0981</v>
          </cell>
          <cell r="C818" t="str">
            <v>Suturas.  Sintéticas no absorbibles monofilamento de polipropileno con aguja. Longitud de la hebra: 75 cm Calibre de la sutura: 2-0 Características de la aguja: recta cortante (60 mm). Envase con 12 piezas.</v>
          </cell>
        </row>
        <row r="819">
          <cell r="B819" t="str">
            <v>060.841.1211</v>
          </cell>
          <cell r="C819" t="str">
            <v>Suturas. Sintéticas no absorbibles de poliéster trenzado con recubrimiento con aguja. Longitud de la hebra: 75 cm Calibre de la sutura: 5 Características de la aguja: 1/2 círculo cortante (47-50 mm). Envase con 12 piezas.</v>
          </cell>
        </row>
        <row r="820">
          <cell r="B820" t="str">
            <v>060.842.0428</v>
          </cell>
          <cell r="C820" t="str">
            <v>Suturas. De monofilamento sintético absorbible de copolímero de glicolida y épsilon-caprolactona con color. Longitud de la hebra: 70 cm Calibre de la sutura: 3-0 Características de la aguja: Aguja ahusada de 1/2 círculo (25 a 26 mm). Envase con 36 piezas.</v>
          </cell>
        </row>
        <row r="821">
          <cell r="B821" t="str">
            <v>060.196.0057</v>
          </cell>
          <cell r="C821" t="str">
            <v>Ceras. Para huesos (pasta de Beck). Estéril sobre con 2.5 g. Envase con 12 sobres.</v>
          </cell>
        </row>
        <row r="822">
          <cell r="B822" t="str">
            <v>060.168.6629</v>
          </cell>
          <cell r="C822" t="str">
            <v>Catéteres. Para venoclisis. De Fluoropolímeros (Politetrafluoretileno Fluoretilenpropileno y Etilentrifluoretileno) o poliuretano radiopaco con aguja. Longitud: 46-52 mm Calibre: 16 G.Envase con 50 piezas.*Para la adquisición de estas claves deberá acatarse el material específico que solicite cada institución.</v>
          </cell>
        </row>
        <row r="823">
          <cell r="B823" t="str">
            <v>060.168.6660</v>
          </cell>
          <cell r="C823" t="str">
            <v>Catéteres. Para venoclisis. De Fluoropolímeros (Politetrafluoretileno Fluoretilenpropileno y Etilentrifluoretileno) o poliuretano radiopaco con aguja. Longitud: 28-34 mm Calibre: 20 G. Envase con 50 piezas.*Para la adquisición de estas claves deberá acatarse el material específico que solicite cada institución.</v>
          </cell>
        </row>
        <row r="824">
          <cell r="B824" t="str">
            <v>010.000.4364.01</v>
          </cell>
          <cell r="C824" t="str">
            <v>Donepecilo. Tableta Cada Tableta contiene: Clorhidrato de donepecilo 5 mg Envase con 28 Tabletas.</v>
          </cell>
        </row>
        <row r="825">
          <cell r="B825" t="str">
            <v>010.000.5452.00</v>
          </cell>
          <cell r="C825" t="str">
            <v>Pegfilgrastim. Solución Inyectable Cada jeringa prellenada contiene: Pegfilgrastim 6 mg Envase con una jeringa prellenada con 6 mg/0.60 ml.</v>
          </cell>
        </row>
        <row r="826">
          <cell r="B826" t="str">
            <v>060.231.0658</v>
          </cell>
          <cell r="C826" t="str">
            <v>Bata quirúrgica con puños ajustables y refuerzo en mangas y pecho. Tela no tejida de polipropileno impermeable a la penetración de líquidos y fluidos ; antiestática y resistente a la tensión. Estéril y desechable. Tamaño: Extragrande Pieza.</v>
          </cell>
        </row>
        <row r="827">
          <cell r="B827" t="str">
            <v>010.000.4335.01</v>
          </cell>
          <cell r="C827" t="str">
            <v>Montelukast. Granulado Cada sobre contiene: Montelukast sódico equivalente a 4 mg de montelukast Envase con 20 sobres</v>
          </cell>
        </row>
        <row r="828">
          <cell r="B828" t="str">
            <v>040.000.2601.00</v>
          </cell>
          <cell r="C828" t="str">
            <v>Fenobarbital. Tableta Cada Tableta contiene: Fenobarbital 100 mg Envase con 20 Tabletas.</v>
          </cell>
        </row>
        <row r="829">
          <cell r="B829" t="str">
            <v>010.000.0439.00</v>
          </cell>
          <cell r="C829" t="str">
            <v>Salbutamol. Solución para nebulizador. Cada 100 ml contienen: Sulfato de salbutamol 0.5 g. Envase con 10 ml.</v>
          </cell>
        </row>
        <row r="830">
          <cell r="B830" t="str">
            <v>010.000.1956.01</v>
          </cell>
          <cell r="C830" t="str">
            <v>Amikacina. Solución Inyectable Cada ampolleta o frasco ámpula contiene: Sulfato de amikacina equivalente a 500 mg de amikacina. Envase con 2 ampolletas o frasco ámpula con 2 ml.</v>
          </cell>
        </row>
        <row r="831">
          <cell r="B831" t="str">
            <v>010.000.4139.00</v>
          </cell>
          <cell r="C831" t="str">
            <v>Minociclina. Gragea Cada Gragea contiene Clorhidrato de minociclina equivalente a 100 mg de minociclina. Envase con 12 Grageas.</v>
          </cell>
        </row>
        <row r="832">
          <cell r="B832" t="str">
            <v>010.000.0574.00</v>
          </cell>
          <cell r="C832" t="str">
            <v>Captopril. Tableta Cada Tableta contiene: Captopril 25 mg Envase con 30 Tabletas.</v>
          </cell>
        </row>
        <row r="833">
          <cell r="B833" t="str">
            <v>010.000.1224.00</v>
          </cell>
          <cell r="C833" t="str">
            <v>Aluminio y magnesio. Suspensión Oral Cada 100 ml contienen: Hidróxido de aluminio 3.7 g Hidróxido de magnesio 4.0 g o trisilicato de magnesio: 8.9 g Envase con 240 ml y dosificador.</v>
          </cell>
        </row>
        <row r="834">
          <cell r="B834" t="str">
            <v>010.000.2111.01</v>
          </cell>
          <cell r="C834" t="str">
            <v>Amlodipino. Tableta o Cápsula Cada Tableta o Cápsula contiene: Besilato o Maleato de amlodipino equivalente a 5 mg de amlodipino. Envase con 30 Tabletas o Cápsulas.</v>
          </cell>
        </row>
        <row r="835">
          <cell r="B835" t="str">
            <v>010.000.5186.01</v>
          </cell>
          <cell r="C835" t="str">
            <v>Pantoprazol o rabeprazol u omeprazol. Tableta o Gragea o Cápsula Cada Tableta o Gragea o Cápsula contiene: Pantoprazol 40 mg o Rabeprazol sódico 20 mg u omeprazol 20 mg Envase con 14 Tabletas o Grageas o Cápsulas</v>
          </cell>
        </row>
        <row r="836">
          <cell r="B836" t="str">
            <v>010.000.4552.00</v>
          </cell>
          <cell r="C836" t="str">
            <v>Seroalbúmina humana o albúmina humana. Solución Inyectable Cada envase contiene: Seroalbúmina humana o albúmina humana 10 g Envase con 50 ml.</v>
          </cell>
        </row>
        <row r="837">
          <cell r="B837" t="str">
            <v>010.000.5319.00</v>
          </cell>
          <cell r="C837" t="str">
            <v>Dutasterida. Cápsula Cada Cápsula contiene: Dutasterida 0.5 mg Envase con 30 Cápsulas.</v>
          </cell>
        </row>
        <row r="838">
          <cell r="B838" t="str">
            <v>010.000.5319.01</v>
          </cell>
          <cell r="C838" t="str">
            <v>Dutasterida. Cápsula Cada Cápsula contiene: Dutasterida 0.5 mg Envase con 90 Cápsulas.</v>
          </cell>
        </row>
        <row r="839">
          <cell r="B839" t="str">
            <v>010.000.0246.00</v>
          </cell>
          <cell r="C839" t="str">
            <v>Propofol. Emulsion inyectable cada ampolleta o frasco ámpula contiene: propofol 200 mg. en emulsión con edetato disódico (dihidratado). Envase con 5 ampolletas o frascos ámpula de 20 ml.</v>
          </cell>
        </row>
        <row r="840">
          <cell r="B840" t="str">
            <v>010.000.4409.00</v>
          </cell>
          <cell r="C840" t="str">
            <v>Tropicamida. Solución Oftálmica Cada 100 ml contienen: Tropicamida 1 g Envase con gotero integral con 5 ml</v>
          </cell>
        </row>
        <row r="841">
          <cell r="B841" t="str">
            <v>010.000.5082.01</v>
          </cell>
          <cell r="C841" t="str">
            <v>Tacrolimus. Cápsula Cada Cápsula contiene: Tacrolimus monohidratado equivalente a 5 mg de tacrolimus Envase con 100 Cápsulas.</v>
          </cell>
        </row>
        <row r="842">
          <cell r="B842" t="str">
            <v>060.231.0666</v>
          </cell>
          <cell r="C842" t="str">
            <v>Bata quirúrgica con puños ajustables y refuerzo en mangas y pecho. Tela no tejida de polipropileno impermeable a la penetración de líquidos y fluidos ; antiestática y resistente a la tensión. Estéril y desechable. Tamaño: Mediano Pieza.</v>
          </cell>
        </row>
        <row r="843">
          <cell r="B843" t="str">
            <v>060.231.0104</v>
          </cell>
          <cell r="C843" t="str">
            <v>Compresas. Para vientre. De algodón con trama radiopaca. Longitud: 70 cm. Ancho: 45 cm. Envase con 6 piezas.</v>
          </cell>
        </row>
        <row r="844">
          <cell r="B844" t="str">
            <v>060.345.4067</v>
          </cell>
          <cell r="C844" t="str">
            <v>Equipo para baño de esponja. Consta de: -Manopla para lavado, de tela no tejida, resistente hasta 400C de temperatura; hipoalergénica, suave, no irritante a la piel; forma y ajuste anatómico e impregnada de substancias tensioactivas y antisépticas o Manopla pre-enjabonada: Es suficiente humedecer con agua la superficie de la palma de la mano donde se encuentra la esponjacon el jabón y masajear la parte del cuerpo a tratar. Dicho jabón es hipoalergénico y contiene un máximo del 0.3% de Chlorexidina con alto poder antiséptico. Manopla para secado, de tela no tejida, absorbente, hipoalergénica, suave, no irritante a la piel; forma y ajuste anatómico. Desechable o Manopla para secado completamente absorbente dejando la piel sin ningún residuo de jabón o agua, quedando completamente limpia, suave e hidratada Equipo.</v>
          </cell>
        </row>
        <row r="845">
          <cell r="B845" t="str">
            <v>060.904.0100</v>
          </cell>
          <cell r="C845" t="str">
            <v>Algodones. Torundas. Envase con 500 g.</v>
          </cell>
        </row>
        <row r="846">
          <cell r="B846" t="str">
            <v>060.168.4418</v>
          </cell>
          <cell r="C846" t="str">
            <v>Sondas. Gastrointestinales desechables y con marca radiopaca. Tipo: levin. Calibre: 18 Fr. Pieza.</v>
          </cell>
        </row>
        <row r="847">
          <cell r="B847" t="str">
            <v>060.168.9243</v>
          </cell>
          <cell r="C847" t="str">
            <v>Sondas. Para alimentación. De plástico transparente estéril y desechable con un orificio en el extremo proximal y otro en los primeros 2 cm. Tamaño: Prematuros Longitud: 38.5 cm Calibre: 5 Fr.</v>
          </cell>
        </row>
        <row r="848">
          <cell r="B848" t="str">
            <v>060.830.7088</v>
          </cell>
          <cell r="C848" t="str">
            <v>Sondas. Para   drenaje   torácico   de   elastómero   de   silicón radiopaca. Longitud: Calibre: 45 a 51 cm. 19 Fr. Pieza.</v>
          </cell>
        </row>
        <row r="849">
          <cell r="B849" t="str">
            <v>060.830.7096</v>
          </cell>
          <cell r="C849" t="str">
            <v>Sondas. Para yeyunostomía especial para nutrición a largo plazo. Desechable. Longitud: 120 cm. Calibre: 12 Fr. Pieza.</v>
          </cell>
        </row>
        <row r="850">
          <cell r="B850" t="str">
            <v>060.167.4922</v>
          </cell>
          <cell r="C850" t="str">
            <v>Sondas. Para drenaje urinario. De látex punta redonda. Tipo: nelaton. Longitud: 40 cm. Calibre: 26 Fr. Pieza.</v>
          </cell>
        </row>
        <row r="851">
          <cell r="B851" t="str">
            <v>060.167.4930</v>
          </cell>
          <cell r="C851" t="str">
            <v>Sondas. Para drenaje urinario. De látex punta redonda. Tipo: nelaton. Longitud: 40 cm. Calibre: 28 Fr. Pieza.</v>
          </cell>
        </row>
        <row r="852">
          <cell r="B852" t="str">
            <v>060.167.4948</v>
          </cell>
          <cell r="C852" t="str">
            <v>Sondas. Para drenaje urinario. De látex punta redonda. Tipo: nelaton. Longitud: 40 cm. Calibre: 30 Fr. Pieza.</v>
          </cell>
        </row>
        <row r="853">
          <cell r="B853" t="str">
            <v>060.168.1752</v>
          </cell>
          <cell r="C853" t="str">
            <v>Sondas. Para drenaje urinario. De látex punta redonda. Tipo: Nelaton. Longitud: 40 cm  Calibre: 8 Fr. Pieza.</v>
          </cell>
        </row>
        <row r="854">
          <cell r="B854" t="str">
            <v>060.168.6595</v>
          </cell>
          <cell r="C854" t="str">
            <v>Sondas. Para drenaje urinario. De látex punta redonda. Tipo: nelaton. Longitud: 40 cm. Calibre: 10 Fr. Pieza.</v>
          </cell>
        </row>
        <row r="855">
          <cell r="B855" t="str">
            <v>060.168.8310</v>
          </cell>
          <cell r="C855" t="str">
            <v>Sondas. Para drenaje urinario. De látex punta redonda. Tipo: nelaton. Longitud: 40 cm. Calibre: 22 Fr. Pieza.</v>
          </cell>
        </row>
        <row r="856">
          <cell r="B856" t="str">
            <v>060.456.0300</v>
          </cell>
          <cell r="C856" t="str">
            <v>Guantes. Para cirugía. De látex natural estériles y desechables. Tallas: 6 1/2  Par.</v>
          </cell>
        </row>
        <row r="857">
          <cell r="B857" t="str">
            <v>060.456.0318</v>
          </cell>
          <cell r="C857" t="str">
            <v>Guantes. Para cirugía. De látex natural estériles y desechables. Tallas: 7  Par.</v>
          </cell>
        </row>
        <row r="858">
          <cell r="B858" t="str">
            <v>060.456.0334</v>
          </cell>
          <cell r="C858" t="str">
            <v>Guantes. Para cirugía. De látex natural estériles y desechables. Tallas: 7 1/2 Par.</v>
          </cell>
        </row>
        <row r="859">
          <cell r="B859" t="str">
            <v>060.066.0914</v>
          </cell>
          <cell r="C859" t="str">
            <v>Antisépticos. Líquido antiséptico para lavado pre y postquirúrgico de manos y piel formulado a base de 0.75% mínimo de triclosan 1.1% mínimo de ortofenilfenol con 10% mínimo de jabón anhidro de coco en base seca humectantes y suavizantes. De amplio espectro antimicrobiano. Envase con 4 lts.</v>
          </cell>
        </row>
        <row r="860">
          <cell r="B860" t="str">
            <v>060.859.0519</v>
          </cell>
          <cell r="C860" t="str">
            <v>Tapones. Tapones   luer   lock   para   catéter   de   Hickman   para heparinización. Estéril y desechable. Pieza.</v>
          </cell>
        </row>
        <row r="861">
          <cell r="B861" t="str">
            <v>060.286.0132</v>
          </cell>
          <cell r="C861" t="str">
            <v>Desinfectantes. Cloruro de benzalconio al 12 %. Cada 100 ml contienen: Cloruro de benzalconio 12 g. Nitrito de sodio (antioxidante) 5 g. Envase con 500 ml.</v>
          </cell>
        </row>
        <row r="862">
          <cell r="B862" t="str">
            <v>060.125.0590</v>
          </cell>
          <cell r="C862" t="str">
            <v>Bolsas. Para  ileostomía  o  colostomía.  Equipo  compuesto  de: cuatro   bolsas   de   plástico   grado   médico   suave transparente a prueba de olor drenable en forma de botella de 30 x 15 cm abierta en su parte más angosta con cuello de 6 a 9 cm de ancho y de largo 3.0 a 6.2 cm con  sistema  de  ensamble  hermético  para  la  placa protectora y que permita insertar un cinturón elástico con pinza  de  seguridad  o  mecanismo  de  cierre.  La  cara interna de la bolsa deberá tener protector que evite la irritación de la piel. Cuatro placas protectoras de la piel a base  de  carboximetilcelulosa  sódica  con  adhesivo  y sistema de aro de ensamble hermético de 55 a 70 mm de diámetro con orificio inicial para el estoma y guía que permita abrirlo de 25 mm hasta 60 mm según el diámetro del aro del ensamble correspondiente. Equipo.</v>
          </cell>
        </row>
        <row r="863">
          <cell r="B863" t="str">
            <v>060.168.6439</v>
          </cell>
          <cell r="C863" t="str">
            <v>Sondas. Uretrales para irrigación continua. De látex con globo de 30 ml y válvula. Tipo: foley-owen (de 3 vías). Calibre: 20 Fr. Pieza.</v>
          </cell>
        </row>
        <row r="864">
          <cell r="B864" t="str">
            <v>060.168.6454</v>
          </cell>
          <cell r="C864" t="str">
            <v>Sondas. Uretrales para irrigación continua. De látex con globo de 30 ml y válvula. Tipo: foley-owen (de 3 vías). Calibre: 22 Fr. Pieza.</v>
          </cell>
        </row>
        <row r="865">
          <cell r="B865" t="str">
            <v>060.168.6512</v>
          </cell>
          <cell r="C865" t="str">
            <v>Sondas. Uretrales para irrigación continua. De látex con globo de 30 ml y válvula. Tipo: foley-owen (de 3 vías). Calibre: 24 Fr. Pieza.</v>
          </cell>
        </row>
        <row r="866">
          <cell r="B866" t="str">
            <v>060.168.8302</v>
          </cell>
          <cell r="C866" t="str">
            <v>Sondas. Para drenaje urinario. De látex punta redonda. Tipo: nelaton. Longitud: 40 cm. Calibre: 20 Fr. Pieza.</v>
          </cell>
        </row>
        <row r="867">
          <cell r="B867" t="str">
            <v>060.168.9748</v>
          </cell>
          <cell r="C867" t="str">
            <v>Sondas. Para drenaje urinario. De  látex  con  globo  de  autorretención  de  30  ml  con válvula para jeringa. Estéril y desechable. Tipo: foley de dos vías. Calibre: 14 Fr. Pieza.</v>
          </cell>
        </row>
        <row r="868">
          <cell r="B868" t="str">
            <v>060.168.9771</v>
          </cell>
          <cell r="C868" t="str">
            <v>Sondas. Para drenaje urinario. De  látex  con  globo  de  autorretención  de  30  ml  con válvula para jeringa. Estéril y desechable. Tipo: foley de dos vías. Calibre: 20 Fr. Pieza.</v>
          </cell>
        </row>
        <row r="869">
          <cell r="B869" t="str">
            <v>060.168.9789</v>
          </cell>
          <cell r="C869" t="str">
            <v>Sondas. Para drenaje urinario. De  látex  con  globo  de  autorretención  de  30  ml  con válvula para jeringa. Estéril y desechable. Tipo: foley de dos vías. Calibre: 22 Fr. Pieza.</v>
          </cell>
        </row>
        <row r="870">
          <cell r="B870" t="str">
            <v>060.168.9797</v>
          </cell>
          <cell r="C870" t="str">
            <v>Sondas. Para drenaje urinario. De  látex  con  globo  de  autorretención  de  30  ml  con válvula para jeringa. Estéril y desechable. Tipo: foley de dos vías. Calibre: 24 Fr. Pieza.</v>
          </cell>
        </row>
        <row r="871">
          <cell r="B871" t="str">
            <v>060.314.0054</v>
          </cell>
          <cell r="C871" t="str">
            <v>Equipo. Para drenaje de la cavidad pleural. Con tres cámaras para sello de agua succión y colección de líquidos. Con dos válvulas de seguridad de alta presión positiva y negativa. Estéril y desechable. Capacidad 2100 a 2500 ml. Equipo.</v>
          </cell>
        </row>
        <row r="872">
          <cell r="B872" t="str">
            <v>060.165.0716</v>
          </cell>
          <cell r="C872" t="str">
            <v>Cánulas. Para drenaje torácico recta con marca radiopaca. Calibre: 14 Fr. Pieza.</v>
          </cell>
        </row>
        <row r="873">
          <cell r="B873" t="str">
            <v>060.088.0827</v>
          </cell>
          <cell r="C873" t="str">
            <v>Apósitos. Con barrera antimicrobiana. Estéril y desechable. 10 cm x 10 cm a 20 cm. Envase con 12 piezas.</v>
          </cell>
        </row>
        <row r="874">
          <cell r="B874" t="str">
            <v>060.088.0835</v>
          </cell>
          <cell r="C874" t="str">
            <v>Apósitos. Con barrera antimicrobiana. Estéril y desechable. 40 cm x 20 cm a 40 cm. Envase con 6 piezas.</v>
          </cell>
        </row>
        <row r="875">
          <cell r="B875" t="str">
            <v>060.470.0112</v>
          </cell>
          <cell r="C875" t="str">
            <v>Hemostáticos. Esponja hemostática de gelatina o colágeno de: 50 a 100 x 70 a 125 mm. Envase con una pieza.</v>
          </cell>
        </row>
        <row r="876">
          <cell r="B876" t="str">
            <v>060.841.2441</v>
          </cell>
          <cell r="C876" t="str">
            <v>Suturas. Monofilamento nylon con aguja de 1/2 círculo punta espatulada doble armado (6 mm) calibre 10-0 longitud de la hebra 30-45 cm. Envase con 12 Piezas.</v>
          </cell>
        </row>
        <row r="877">
          <cell r="B877" t="str">
            <v>060.066.0922</v>
          </cell>
          <cell r="C877" t="str">
            <v>Antisépticos. Solución que contiene yodóforo o yodopovacrilex (0.7% de yodo libre) alcohol isopropílico al 74% y un polímero que forma sobre la piel una película. Contiene: Dos hisopos un aplicador plástico y una ampolleta o tubo con 26 ml de solución estéril. Estuche.</v>
          </cell>
        </row>
        <row r="878">
          <cell r="B878" t="str">
            <v>060.436.0057</v>
          </cell>
          <cell r="C878" t="str">
            <v>Gasas. Seca cortada de algodón 100%. Tejida. Doblada en 12 capas. No estéril. Tipo de tejido VII. De 20 x 12 Título de hilo de 28 a 32 m/g tanto en urdimbre como en trama. Peso mínimo por m2 19g/ m2 Largo:  7.5 cm. Ancho:  5 cm. Área: 432 cm2. Envase con 200.</v>
          </cell>
        </row>
        <row r="879">
          <cell r="B879" t="str">
            <v>060.436.0107</v>
          </cell>
          <cell r="C879" t="str">
            <v>Gasas. Seca cortada de algodón 100%. Tejida. Doblada en 12 capas. No estéril. Tipo de tejido VII. De 20 x 12 Título de hilo de 28 a 32 m/g tanto en urdimbre como en trama. Peso mínimo por m2 19g/ m2 Largo:  10 cm. Ancho: 10 cm. Área: 1152 cm2. Envase con 200.</v>
          </cell>
        </row>
        <row r="880">
          <cell r="B880" t="str">
            <v>060.436.0206</v>
          </cell>
          <cell r="C880" t="str">
            <v>Gasas. Simple seca. De algodón tipo hospital. Rollo tejido plano (doblada). Largo:  91 m. Ancho: 91 cm. Rollo.</v>
          </cell>
        </row>
        <row r="881">
          <cell r="B881" t="str">
            <v>060.436.0552</v>
          </cell>
          <cell r="C881" t="str">
            <v>Gasas. Seca cortada de algodón con marca radiopaca. Largo: 10 cm. Ancho: 10 cm. Envase con 200 Piezas.</v>
          </cell>
        </row>
        <row r="882">
          <cell r="B882" t="str">
            <v>060.953.0555</v>
          </cell>
          <cell r="C882" t="str">
            <v>Vendas. Enyesadas de gasa de algodón recubiertas de una capa uniforme de yeso grado médico. Longitud: Ancho: 2.75 m. 10 cm. Envase con 12 piezas.</v>
          </cell>
        </row>
        <row r="883">
          <cell r="B883" t="str">
            <v>060.167.8089</v>
          </cell>
          <cell r="C883" t="str">
            <v>Sondas. Para alimentación. De plástico transparente estéril y desechable con un orificio en el extremo proximal y otro en los primeros 2 cm. Tamaño: Infantil Longitud: 38.5 cm Calibre: 8 Fr.</v>
          </cell>
        </row>
        <row r="884">
          <cell r="B884" t="str">
            <v>060.203.0207</v>
          </cell>
          <cell r="C884" t="str">
            <v>Cintas. Para esterilización en vapor a presión. Tamaño: 18 mm x 50 M. Rollo.</v>
          </cell>
        </row>
        <row r="885">
          <cell r="B885" t="str">
            <v>060.841.0825</v>
          </cell>
          <cell r="C885" t="str">
            <v>Suturas. Sintéticas absorbibles polímero de ácido glicólico trenzado con aguja. Longitud de la hebra: 67-75 cm Calibre de la sutura: 5-0 Características de la aguja: 1/2 círculo ahusada (15-20 mm).Envase con 12 piezas.</v>
          </cell>
        </row>
        <row r="886">
          <cell r="B886" t="str">
            <v>060.164.0014</v>
          </cell>
          <cell r="C886" t="str">
            <v>Sondas. Para drenaje urinario de permanencia prolongada. De elastómero de silicón con globo de autorretención de 5 ml con válvula para jeringa. Estéril y desechable. Tipo: foley de dos vías. Calibre: 8 Fr. Pieza.</v>
          </cell>
        </row>
        <row r="887">
          <cell r="B887" t="str">
            <v>060.168.1356</v>
          </cell>
          <cell r="C887"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5.0 mm  Calibre: 20 Fr. Pieza.</v>
          </cell>
        </row>
        <row r="888">
          <cell r="B888" t="str">
            <v>060.621.0482</v>
          </cell>
          <cell r="C888" t="str">
            <v>Mascarillas. Desechable para administración de oxígeno con tubo de conexión de 180 cm y adaptador. Pieza.</v>
          </cell>
        </row>
        <row r="889">
          <cell r="B889" t="str">
            <v>060.841.0445</v>
          </cell>
          <cell r="C889" t="str">
            <v>Suturas. Sintéticas no absorbibles monofilamento de nylon con aguja. Longitud de la hebra: 45 cm Calibre de la sutura: 5-0 Características de la aguja: 3/8 de círculo reverso cortante (12-13 mm) Envase con 12 piezas.</v>
          </cell>
        </row>
        <row r="890">
          <cell r="B890" t="str">
            <v>060.841.0866</v>
          </cell>
          <cell r="C890" t="str">
            <v>Suturas. Sintéticas absorbibles polímero de ácido glicólico trenzado con aguja. Longitud de la hebra: 67-70 cm Calibre de la sutura: 2-0 Características de la aguja: 1/2 círculo ahusada (25-26 mm) Envase con 12 piezas.</v>
          </cell>
        </row>
        <row r="891">
          <cell r="B891" t="str">
            <v>060.841.2623</v>
          </cell>
          <cell r="C891" t="str">
            <v>Suturas. Catgut crómico con aguja. Longitud de la hebra: 68 a 75 cm. Calibre de la sutura: 0 Características de la aguja: 1/2 círculo ahusada (35-37 mm). Envase con 12 piezas.</v>
          </cell>
        </row>
        <row r="892">
          <cell r="B892" t="str">
            <v>060.841.4462</v>
          </cell>
          <cell r="C892" t="str">
            <v>Suturas. Catgut crómico con aguja. Longitud de la hebra: 68 a 75 cm Calibre de la sutura: 3-0 Características de la aguja: 1/2 círculo ahusada (25-27 mm).  Envase con 12 piezas.</v>
          </cell>
        </row>
        <row r="893">
          <cell r="B893" t="str">
            <v>060.125.0582</v>
          </cell>
          <cell r="C893" t="str">
            <v>Bolsas. Para ileostomía o colostomía. Tamaño adulto. Autoadherible   de   plástico   grado   médico   suave transparente a prueba de olor drenable en forma de botella de 30 x 15 cm abierta en su parte más angosta con cuello de 6 a 9 cm de ancho y 3.0 a 6.2 cm de largo con  pinza  de  seguridad  o  mecanismo  de  cierre  con protector de piel integrado a base de carboximetilcelulosa sódica con adhesivo con guía recortable que permita abrir orificio para el estoma a diferentes medidas que van de 25 a 60 mm la cara interna deberá tener un protector que evite la irritación de la piel. Pieza.</v>
          </cell>
        </row>
        <row r="894">
          <cell r="B894" t="str">
            <v>060.168.4277</v>
          </cell>
          <cell r="C894" t="str">
            <v>Sondas. Gastrointestinales desechables y con marca radiopaca. Tipo: levin. Calibre: 12 Fr. Pieza.</v>
          </cell>
        </row>
        <row r="895">
          <cell r="B895" t="str">
            <v>060.168.9896</v>
          </cell>
          <cell r="C895" t="str">
            <v>Sondas. Gastrointestinales desechables y con marca radiopaca. Tipo: levin. Calibre: 14 Fr. Pieza.</v>
          </cell>
        </row>
        <row r="896">
          <cell r="B896" t="str">
            <v>060.456.0359</v>
          </cell>
          <cell r="C896" t="str">
            <v>Guantes. Para cirugía. De látex natural estériles y desechables. Tallas: 8 Par.</v>
          </cell>
        </row>
        <row r="897">
          <cell r="B897" t="str">
            <v>060.345.1865</v>
          </cell>
          <cell r="C897" t="str">
            <v>Equipos. Para drenaje por aspiración para uso postquirúrgico. Consta de: fuelle succionador sonda conectora cinta de fijación sonda de succión multiperforada con diámetro externo de 3 mm con válvula de reflujo  y válvula  de activación. Equipo.</v>
          </cell>
        </row>
        <row r="898">
          <cell r="B898" t="str">
            <v>060.345.1873</v>
          </cell>
          <cell r="C898" t="str">
            <v>Equipo. Para drenaje por aspiración para uso postquirúrgico. Consta de: fuelle succionador sonda conectora cinta de fijación sonda de succión multiperforada con diámetro externo de 6 mm con válvula de reflujo  y válvula  de activación. Equipo.</v>
          </cell>
        </row>
        <row r="899">
          <cell r="B899" t="str">
            <v>060.203.0298</v>
          </cell>
          <cell r="C899" t="str">
            <v>Cintas. Testigo para esterilización con gas de óxido de etileno. Tamaño: 18 mm x 50 m. Rollo.</v>
          </cell>
        </row>
        <row r="900">
          <cell r="B900" t="str">
            <v>060.166.0228</v>
          </cell>
          <cell r="C900" t="str">
            <v>Tubos. Endotraqueales sin globo. De   cloruro   de   polivinilo   transparente graduados con marca radiopaca estériles y desechables. Diámetro Interno: 3.0 mm Calibre: 12 Fr. Pieza</v>
          </cell>
        </row>
        <row r="901">
          <cell r="B901" t="str">
            <v>060.166.0236</v>
          </cell>
          <cell r="C901" t="str">
            <v>Tubos. Endotraqueales sin globo. De   cloruro   de   polivinilo   transparente graduados con marca radiopaca estériles y desechables. Diámetro Interno: 3.5 mm Calibre: 14 Fr. Pieza</v>
          </cell>
        </row>
        <row r="902">
          <cell r="B902" t="str">
            <v>060.166.0251</v>
          </cell>
          <cell r="C902" t="str">
            <v>Tubos. Endotraqueales sin globo. De   cloruro   de   polivinilo   transparente graduados con marca radiopaca estériles y desechables. Diámetro Interno: 4.5 mm Calibre: 18 Fr. Pieza</v>
          </cell>
        </row>
        <row r="903">
          <cell r="B903" t="str">
            <v>060.168.2446</v>
          </cell>
          <cell r="C903"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6.0 mm  Calibre: 24 Fr. Pieza.</v>
          </cell>
        </row>
        <row r="904">
          <cell r="B904" t="str">
            <v>060.168.2560</v>
          </cell>
          <cell r="C904"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9.0 mm  Calibre: 36 Fr. Pieza.</v>
          </cell>
        </row>
        <row r="905">
          <cell r="B905" t="str">
            <v>060.168.2495</v>
          </cell>
          <cell r="C905"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6.5 mm  Calibre: 26 Fr. Pieza.</v>
          </cell>
        </row>
        <row r="906">
          <cell r="B906" t="str">
            <v>060.125.0236</v>
          </cell>
          <cell r="C906" t="str">
            <v>Bolsas. Para enema. Capacidad 1500 ml con tubo transportador de 5.0 a 6.0 mm de diámetro interno 128 cm de longitud y dispositivo obturador de plástico para control de flujo. El extremo proximal debe tener la punta roma sin filos un orificio lateral cercano a la punta lubricante y protector plástico. Desechable. Pieza.</v>
          </cell>
        </row>
        <row r="907">
          <cell r="B907" t="str">
            <v>060.082.0104</v>
          </cell>
          <cell r="C907" t="str">
            <v>Aplicadores. Con algodón. De madera. Envase con 150 a 750 piezas.</v>
          </cell>
        </row>
        <row r="908">
          <cell r="B908" t="str">
            <v>060.066.1102</v>
          </cell>
          <cell r="C908" t="str">
            <v>Antisépticos. Solución con gluconato de clorhexidina al 2% p/v en alcohol isopropílico al 70% contenida en un aplicador con tinta naranja o rosa o incoloro. Contiene: 3 ml Estéril y desechable Envase</v>
          </cell>
        </row>
        <row r="909">
          <cell r="B909" t="str">
            <v>060.034.0103</v>
          </cell>
          <cell r="C909" t="str">
            <v>Antisépticos. Agua oxigenada en concentración del 2.5 a 3.5%. Envase con 480 ml.</v>
          </cell>
        </row>
        <row r="910">
          <cell r="B910" t="str">
            <v>060.066.0658</v>
          </cell>
          <cell r="C910" t="str">
            <v>Antisépticos. Iodopovidona espuma. Cada 100 ml contienen: Iodopovidona 8 g. Equivalente a 0.8 g de yodo. Envase con 3.5 lts.</v>
          </cell>
        </row>
        <row r="911">
          <cell r="B911" t="str">
            <v>060.066.0666</v>
          </cell>
          <cell r="C911" t="str">
            <v>Antisépticos. Iodopovidona solución. Cada 100 ml contienen: Iodopovidona 11 g. Equivalente a 1.1 g de yodo. Envase con 3.5 lts.</v>
          </cell>
        </row>
        <row r="912">
          <cell r="B912" t="str">
            <v>060.066.0765</v>
          </cell>
          <cell r="C912" t="str">
            <v>Desinfectantes. Glutaraldehído al 2%. Con  activador  en  polvo  (color  verde  al activarse) con efectividad de 14 días. Envase de plástico con 4 lts.</v>
          </cell>
        </row>
        <row r="913">
          <cell r="B913" t="str">
            <v>060.233.0037</v>
          </cell>
          <cell r="C913" t="str">
            <v>Conectores. De dos vías en (Y) De plástico desechable. Pieza.</v>
          </cell>
        </row>
        <row r="914">
          <cell r="B914" t="str">
            <v>060.953.0266</v>
          </cell>
          <cell r="C914" t="str">
            <v>Vendas. De goma (Smarch). De hule natural grado médico. Longitud: 2.7 M Ancho: 6 cm. Pieza.</v>
          </cell>
        </row>
        <row r="915">
          <cell r="B915" t="str">
            <v>060.953.0282</v>
          </cell>
          <cell r="C915" t="str">
            <v>Vendas. De goma (Smarch). De hule natural grado médico. Longitud: 2.7 M Ancho: 8 cm. Pieza.</v>
          </cell>
        </row>
        <row r="916">
          <cell r="B916" t="str">
            <v>060.894.0052</v>
          </cell>
          <cell r="C916" t="str">
            <v>Toallas. Para gineco-obstetricia. Rectangulares constituidas por cuatro capas de material absorbente. Desechables. Envase con 100 piezas.</v>
          </cell>
        </row>
        <row r="917">
          <cell r="B917" t="str">
            <v>060.125.0038</v>
          </cell>
          <cell r="C917" t="str">
            <v>Bolsas. Para alimentación parenteral pediátrica de 500 ml de etilvinil  acetato con bureta de 150 ml graduada para llenado de la bolsa en volúmenes precisos con cápsula de inyección para medicamentos con conexión luer lock para  el  sistema  de  llenado  con  pinza  para  sellado hermético con escala de medición cada 50 ml sistema para llenado de tres vías con catéter luer lock a la bolsa y bayonetas a sus extremos distales y con un filtro para entrada de aire en la bureta y pinzas para interrupción de flujo y asa para colgar. Estéril. Pieza.</v>
          </cell>
        </row>
        <row r="918">
          <cell r="B918" t="str">
            <v>060.345.0305</v>
          </cell>
          <cell r="C918" t="str">
            <v>Equipos. Para medición de presión venosa central. Consta de: Una llave de 3 vías. Una escala para medir en milímetros. Tubo de conexión al paciente. Tubo de conexión al frasco de solución. Tubo  para  medir  la  presión  con  indicador  flotante. Equipo.</v>
          </cell>
        </row>
        <row r="919">
          <cell r="B919" t="str">
            <v>060.532.0019</v>
          </cell>
          <cell r="C919" t="str">
            <v>Equipos. Para irrigación transuretral en "Y" para adaptarse a la bolsa de plástico con entrada especial. Complemento de la clave 060.833.0015. Equipo.</v>
          </cell>
        </row>
        <row r="920">
          <cell r="B920" t="str">
            <v>060.231.0575</v>
          </cell>
          <cell r="C920" t="str">
            <v>Ropa quirúrgica. Paquete básico.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instrumentista puños ajustables tamaño mediano. Cuatro campos sencillos de 90 ±10 cm x 90 ±10 cm. Una sábana superior de 150 ±10 cm x 190 ±10 cm. Una sábana inferior de 170 ±10 cm x 190 ±10 cm. Una cubierta para mesa de riñón de 240 ±10 cm x 150 ±10 cm.- Una funda de mesa mayo con refuerzo de 50 ±10 cm x 140 ±10 cm. Cuatro toallas absorbentes de 40 ±5 cm x 40 ±5 cm. Bulto o paquete.</v>
          </cell>
        </row>
        <row r="921">
          <cell r="B921" t="str">
            <v>060.066.0054</v>
          </cell>
          <cell r="C921" t="str">
            <v>Jabones. Neutro adicionado con glicerina. Pastilla de 100 g. Pieza.</v>
          </cell>
        </row>
        <row r="922">
          <cell r="B922" t="str">
            <v>060.697.0267</v>
          </cell>
          <cell r="C922" t="str">
            <v>Pasta o gel. Conductiva. Para electrocardiograma. Envase con 120 ml.</v>
          </cell>
        </row>
        <row r="923">
          <cell r="B923" t="str">
            <v>060.819.0021</v>
          </cell>
          <cell r="C923" t="str">
            <v>Solventes. Acetona. Para usos diversos. Envase con 1000 ml.</v>
          </cell>
        </row>
        <row r="924">
          <cell r="B924" t="str">
            <v>060.066.0906</v>
          </cell>
          <cell r="C924" t="str">
            <v>Antisépticos. Gel   antiséptico   para   manos   que   no requiere enjuague. Formulado a base de alcohol etílico de  60-80% w/w; adicionado con humectantes y emolientes; hipoalergénico. Envase con 500 ml.</v>
          </cell>
        </row>
        <row r="925">
          <cell r="B925" t="str">
            <v>060.953.2858</v>
          </cell>
          <cell r="C925" t="str">
            <v>Vendas. Elásticas de tejido plano ; de algodón con fibras sintéticas.  Longitud: 5 M  Ancho: 5 cm. Envase con 12 piezas.</v>
          </cell>
        </row>
        <row r="926">
          <cell r="B926" t="str">
            <v>060.953.2866</v>
          </cell>
          <cell r="C926" t="str">
            <v>Vendas. Elásticas de tejido plano ; de algodón con fibras sintéticas.  Longitud: 5 M  Ancho: 10 cm. Envase con 12 piezas.</v>
          </cell>
        </row>
        <row r="927">
          <cell r="B927" t="str">
            <v>060.953.2874</v>
          </cell>
          <cell r="C927" t="str">
            <v>Vendas. Elásticas de tejido plano ; de algodón con fibras sintéticas.  Longitud: 5 M  Ancho: 15 cm. Envase con 12 piezas.</v>
          </cell>
        </row>
        <row r="928">
          <cell r="B928" t="str">
            <v>060.456.0623</v>
          </cell>
          <cell r="C928" t="str">
            <v>Guantes. de nitrilo o polibutadine-acrylonitrilo libre de látex ambidiestro desechable estéril. Tamaño: Chico Par.</v>
          </cell>
        </row>
        <row r="929">
          <cell r="B929" t="str">
            <v>060.456.0631</v>
          </cell>
          <cell r="C929" t="str">
            <v>Guantes. de nitrilo o polibutadine-acrylonitrilo libre de látex ambidiestro desechable estéril. Tamaño: Mediano Par.</v>
          </cell>
        </row>
        <row r="930">
          <cell r="B930" t="str">
            <v>060.456.0649</v>
          </cell>
          <cell r="C930" t="str">
            <v>Guantes. de nitrilo o polibutadine-acrylonitrilo libre de látex ambidiestro desechable estéril. Tamaño: Grande Par.</v>
          </cell>
        </row>
        <row r="931">
          <cell r="B931" t="str">
            <v>060.167.3429</v>
          </cell>
          <cell r="C931" t="str">
            <v>Catéteres. Para embolectomía. Estériles y desechables. Modelo: fogarty. Longitud:  80 cm. Calibre: 6 Fr. Pieza.</v>
          </cell>
        </row>
        <row r="932">
          <cell r="B932" t="str">
            <v>060.066.0880</v>
          </cell>
          <cell r="C932" t="str">
            <v>Desinfectantes. Solución concentrada esterilizante en frío del  8  al  12.5%  de  glutaraldehido  para preparar una dilución de uso final del 2 al 3.5%. Para utilizarse en instrumental termosensible limpio y sin material orgánico. Frasco con un litro y dosificador integrado. Envase con 6 frascos. Para aquellos productos que indican reuso se debe comprobar su actividad química o ausencia  de contaminación mediante cultivos. La dilución y el empleo del producto concentrado será de acuerdo a las instrucciones del fabricante.</v>
          </cell>
        </row>
        <row r="933">
          <cell r="B933" t="str">
            <v>060.833.0353</v>
          </cell>
          <cell r="C933" t="str">
            <v>Solución de lavado y preservación de órganos. Solución de lavado y preservación multiórganos. Contiene amortiguadores depuradores; inerte a radicales libres; pH 7.0 a 7.4 Conservar de acuerdo a las instrucciones del fabricante a temperatura ambiente o en refrigeración (2 a 8°C). Envase con un litro de solución. Las unidades médicas seleccionarán el tipo de solución de acuerdo al órgano a trasplantar.</v>
          </cell>
        </row>
        <row r="934">
          <cell r="B934" t="str">
            <v>060.345.0503</v>
          </cell>
          <cell r="C934" t="str">
            <v>Equipos. Para aplicación de volúmenes medidos. De plástico grado médico, estéril, desechable, consta de: Bayoneta, filtro de aire, cámara bureta flexible con una capacidad de 100 ml y escala graduada en mililitros, cámara de goteo flexible, microgotero, tubo transportador, mecanismo regulador de flujo, dispositivo para la administración de medicamentos, obturador del tubo transportador, adaptador de aguja, protector de la bayoneta y protector del adaptador. Equipo.</v>
          </cell>
        </row>
        <row r="935">
          <cell r="B935" t="str">
            <v>060.125.1879</v>
          </cell>
          <cell r="C935" t="str">
            <v>Bolsas para recolección de orina. Sistema para recolección de orina; estéril rectangular o triangular de cloruro de polivinilo con escala graduada graduaciones cada 200 ml el sistema de drenaje debe ser un circuito cerrado con las siguientes características: con sitio para toma de muestras dispositivo antirreflujo y pinza en el tubo de vaciado Capacidad: 2000 ml. Pieza.</v>
          </cell>
        </row>
        <row r="936">
          <cell r="B936" t="str">
            <v>060.439.0039</v>
          </cell>
          <cell r="C936" t="str">
            <v>Gorros. Gorro de tela no tejida de polipropileno desechable. Impermeable a la penetración de líquidos y fluidos; antiestática y resistente a la tensión. Cintas de ajuste en el extremo distal. Tamaño estándar. Desechable Pieza.</v>
          </cell>
        </row>
        <row r="937">
          <cell r="B937" t="str">
            <v>060.345.1865</v>
          </cell>
          <cell r="C937" t="str">
            <v>Equipos. Para drenaje por aspiración para uso postquirúrgico. Consta de: fuelle succionador sonda conectora cinta de fijación sonda de succión multiperforada con diámetro externo de 3 mm con válvula de reflujo  y válvula  de activación. Equipo.</v>
          </cell>
        </row>
        <row r="938">
          <cell r="B938" t="str">
            <v>060.345.1873</v>
          </cell>
          <cell r="C938" t="str">
            <v>Equipo. Para drenaje por aspiración para uso postquirúrgico. Consta de: fuelle succionador sonda conectora cinta de fijación sonda de succión multiperforada con diámetro externo de 6 mm con válvula de reflujo  y válvula  de activación. Equipo.</v>
          </cell>
        </row>
        <row r="939">
          <cell r="B939" t="str">
            <v>060.456.0359</v>
          </cell>
          <cell r="C939" t="str">
            <v>Guantes. Para cirugía. De látex natural estériles y desechables. Tallas: 8 Par.</v>
          </cell>
        </row>
        <row r="940">
          <cell r="B940" t="str">
            <v>060.088.0678</v>
          </cell>
          <cell r="C940" t="str">
            <v>Apósitos. Hidrocoloides para el tratamiento de heridas. Estéril. Tamaño: De 15 a 21 cm x 15 a 21 cm. Pieza.</v>
          </cell>
        </row>
        <row r="941">
          <cell r="B941" t="str">
            <v>060.166.0269</v>
          </cell>
          <cell r="C941" t="str">
            <v>Tubos. Endotraqueales sin globo. De   cloruro   de   polivinilo   transparente graduados con marca radiopaca estériles y desechables. Diámetro Interno: 5.0 mm Calibre: 20 Fr. Pieza</v>
          </cell>
        </row>
        <row r="942">
          <cell r="B942" t="str">
            <v>060.166.0277</v>
          </cell>
          <cell r="C942" t="str">
            <v>Tubos. Endotraqueales sin globo. De   cloruro   de   polivinilo   transparente graduados con marca radiopaca estériles y desechables. Diámetro Interno: 5.5 mm Calibre:  22 Fr. Pieza</v>
          </cell>
        </row>
        <row r="943">
          <cell r="B943" t="str">
            <v>060.621.0524</v>
          </cell>
          <cell r="C943" t="str">
            <v>Cubrebocas. De dos capas de tela no tejida resistente a fluidos antiestático hipoalergénico con bandas o ajuste elástico a la cabeza. Desechable. Pieza.</v>
          </cell>
        </row>
        <row r="944">
          <cell r="B944" t="str">
            <v>060.231.0591</v>
          </cell>
          <cell r="C944" t="str">
            <v>Ropa quirúrgica. Paquete para cirugía general universal.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instrumentista puños ajustables tamaño mediano. Cuatro campos sencillos de 90 ±10 cm x 90 ±10 cm. Una sábana superior de 150 ±10 cm x 190 ±10 cm. Una sábana inferior de 170 ±10 cm x 190 ±10 cm. Una sábana lateral de 130 ±10 cm x 180 ±10 cm. Una sábana hendida de 180 ±10 cm x 240 ±10 cm. Una cubierta para mesa de riñón de 240 ±10 cm x 150 ±10 cm. Una funda de mesa mayo con refuerzo de 50 ±10 cm x 140 ±10 cm. Cuatro toallas absorbentes de 40 ±5 cm x 40 ±5 cm. Bulto o paquete.</v>
          </cell>
        </row>
        <row r="945">
          <cell r="B945" t="str">
            <v>060.231.0641</v>
          </cell>
          <cell r="C945" t="str">
            <v>Bata quirúrgica con puños ajustables y refuerzo en mangas y pecho. Tela no tejida de polipropileno impermeable a la penetración de líquidos y fluidos ; antiestática y resistente a la tensión. Estéril y desechable. Tamaño: Grande Pieza.</v>
          </cell>
        </row>
        <row r="946">
          <cell r="B946" t="str">
            <v>060.461.0147</v>
          </cell>
          <cell r="C946" t="str">
            <v>Guatas. De tela no tejida de algodón 100% o mezclas de fibras de algodón y fibras artificiales y/o sintéticas. Longitud: 5 M  Ancho: 5 cm. Envase con 24 piezas.</v>
          </cell>
        </row>
        <row r="947">
          <cell r="B947" t="str">
            <v>060.066.1003</v>
          </cell>
          <cell r="C947" t="str">
            <v>Desinfectantes. Solución desinfectante de superoxidación con pH neutro no corrosiva. Solución al 100%. Envase con 250 ml a 5 L.</v>
          </cell>
        </row>
        <row r="948">
          <cell r="B948" t="str">
            <v>060.066.1011</v>
          </cell>
          <cell r="C948" t="str">
            <v>Antisépticos. Solución antiséptica con gluconato de clorhexidina de 0.5 al 1% alcohol etílico o isopropílico entre 60-80% y agentes emolientes. Como complemento para el lavado quirúrgico y médico; no requiere de enjuague cepillado ni secado. Con dispensador reusable que evita el contacto con la piel una vez recibido el antiséptico y proporcionado por el fabricante cuando se deteriore. Envase con 500 ml.</v>
          </cell>
        </row>
        <row r="949">
          <cell r="B949" t="str">
            <v>060.066.1094</v>
          </cell>
          <cell r="C949" t="str">
            <v>Antisépticos. Solución con gluconato de clorhexidina al 2% p/v en alcohol isopropílico al 70% contenida en un aplicador con tinta naranja o rosa o incoloro. Contiene: 1.5 ml Estéril y desechable Envase</v>
          </cell>
        </row>
        <row r="950">
          <cell r="B950" t="str">
            <v>060.130.0015</v>
          </cell>
          <cell r="C950" t="str">
            <v>Botas. Bota quirúrgica de tela no tejida 100% de polipropileno tipo SMS de 35 g/m2 mínimo impermeable a la penetración de líquidos y fluidos antiestática con dos cintas de sujeción. Desechable. Par.</v>
          </cell>
        </row>
        <row r="951">
          <cell r="B951" t="str">
            <v>060.439.0054</v>
          </cell>
          <cell r="C951" t="str">
            <v>Gorros. Gorro redondo con elástico ajustable al contorno de la cara de tela no tejida de polipropileno desechable. Impermeable a la penetración de líquidos y fluidos; antiestática y resistente a la tensión. Tamaño: Chico. Desechable. Pieza.</v>
          </cell>
        </row>
        <row r="952">
          <cell r="B952" t="str">
            <v>060.125.2877</v>
          </cell>
          <cell r="C952" t="str">
            <v>Bolsas. Bolsa de papel grado médico. Para esterilizar con gas o vapor. Con o sin tratamiento antibacteriano. Con reactivo químico impreso y sistema de apertura. Medidas: 18.0 x 33.0 x 6.0 cm.  Envase con 1000 piezas.</v>
          </cell>
        </row>
        <row r="953">
          <cell r="B953" t="str">
            <v>060.189.0049</v>
          </cell>
          <cell r="C953" t="str">
            <v>Cepillos. Para estudio citológico (toma de muestra) del canal endocervical a base de colector celular con cerdas suaves fijadas a un mango aristado. Estéril y desechable. Pieza.</v>
          </cell>
        </row>
        <row r="954">
          <cell r="B954" t="str">
            <v>060.483.0117</v>
          </cell>
          <cell r="C954" t="str">
            <v>Hoja Para Bisturí.  De acero inoxidable. Empaque individual. Estériles y desechables. Pieza. 12 Envase con 100 piezas.</v>
          </cell>
        </row>
        <row r="955">
          <cell r="B955" t="str">
            <v>060.168.2453</v>
          </cell>
          <cell r="C955" t="str">
            <v>Catéteres. Para cateterismo venoso central radiopaco estéril y desechable de poliuretano que permita retirar la aguja y el mandril una vez instalado longitud 30.5 cm calibre l6 G con aguja de 5.2 a 6.5 cm de largo de pared delgada calibre l4 G con mandril y adaptador para venoclisis luer lock. Pieza.</v>
          </cell>
        </row>
        <row r="956">
          <cell r="B956" t="str">
            <v>060.681.0067</v>
          </cell>
          <cell r="C956" t="str">
            <v>Pañales. Predoblados desechables. Para adultos. Pieza.</v>
          </cell>
        </row>
        <row r="957">
          <cell r="B957" t="str">
            <v>060.167.7032</v>
          </cell>
          <cell r="C957" t="str">
            <v>Catéteres. Para diálisis peritoneal crónica. De instalación subcutánea blando de silicón con dos cojinetes de poliéster o dacrón con conector con tapón seguro con banda radiopaca. Estéril y desechable. Tipo: Tenckhoff. Tamaño: Pediátrico Pieza. El tamaño del catéter será seleccionado por las instituciones.</v>
          </cell>
        </row>
        <row r="958">
          <cell r="B958" t="str">
            <v>060.125.3545</v>
          </cell>
          <cell r="C958" t="str">
            <v>Bolsas. Para  alimentación parenteral para  adulto de 3 litros estéril  atóxica  de  etilvinil  acetato  con  cápsula  de inyección  para  medicamentos  con  conexión  luer  lock para  el  sistema  de  llenado  con  pinza  para  sellado hermético con escala de medición cada 100 ml sistema para llenado de 3 vías con catéter luer lock a la bolsa y bayonetas a sus extremos distales y con un filtro para entrada de aire en cada una de las bayonetas y pinzas para interrupción de flujo y asa para colgar. Pieza.</v>
          </cell>
        </row>
        <row r="959">
          <cell r="B959" t="str">
            <v>060.345.1329</v>
          </cell>
          <cell r="C959" t="str">
            <v>Equipos. Para alimentación enteral de cloruro de polivinilo (PVC) de 1500 ml consta de: Bolsa con asa u orificio para colgarse y una abertura con un dispositivo que permita llenarla y obturarla graduaciones cada 100 ml cámara y tubo de conexión integrados con dispositivo controlador de flujo y obturador conector y protector del conector. Desechable. Equipo.</v>
          </cell>
        </row>
        <row r="960">
          <cell r="B960" t="str">
            <v>060.167.0466</v>
          </cell>
          <cell r="C960" t="str">
            <v>Cánulas Orofaríngeas. De plástico transparente o translucido. Tipo: guedel/berman. Tamaño: 2 Longitud: 70 mm. Pieza</v>
          </cell>
        </row>
        <row r="961">
          <cell r="B961" t="str">
            <v>060.167.3312</v>
          </cell>
          <cell r="C961" t="str">
            <v>Cánulas Orofaríngeas. De plástico transparente o translucido. Tipo: guedel/berman. Tamaño: 1 Longitud: 60 mm. Pieza.</v>
          </cell>
        </row>
        <row r="962">
          <cell r="B962" t="str">
            <v>060.167.3320</v>
          </cell>
          <cell r="C962" t="str">
            <v>Cánulas Orofaríngeas. De plástico transparente o translucido. Tipo: guedel/berman. Tamaño: 3 Longitud: 80 mm. Pieza</v>
          </cell>
        </row>
        <row r="963">
          <cell r="B963" t="str">
            <v>060.166.4212</v>
          </cell>
          <cell r="C963"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16 G Longitud: 28-34 mm Pieza.</v>
          </cell>
        </row>
        <row r="964">
          <cell r="B964" t="str">
            <v>060.203.0579</v>
          </cell>
          <cell r="C964" t="str">
            <v>Cintas. Cinta transparente plástica microperforada de polietileno; con adhesivo hipoalergénica. Longitud de 9-9.5 mts. Ancho: 7.50 cm. Pieza</v>
          </cell>
        </row>
        <row r="965">
          <cell r="B965" t="str">
            <v>060.833.0254</v>
          </cell>
          <cell r="C965" t="str">
            <v>Soluciones. Salina balanceada normal para irrigación oftálmica. Envase con 500 ml.</v>
          </cell>
        </row>
        <row r="966">
          <cell r="B966" t="str">
            <v>060.166.1564</v>
          </cell>
          <cell r="C966" t="str">
            <v>Catéteres. Ureteral doble "J" de poliuretano o copolímero olefínico en bloque radiopaco Longitud: 24 cm. Calibre: 7 Fr. (Repuesto  de  la  clave  060.345.0982  del  catálogo  de material de curación). Pieza.</v>
          </cell>
        </row>
        <row r="967">
          <cell r="B967" t="str">
            <v>060.155.0320</v>
          </cell>
          <cell r="C967" t="str">
            <v>Campos quirúrgicos. Campos quirúrgicos de incisión impregnados con iodopovidona en una de sus caras. Compuesto de una película impermeable; transparente con adhesivo grado médico autoadheribles hipoalergénico. Con una superficie de impregnación de: 34 x 35 cm. Estériles y desechables Empaque individual. Envase con 10 piezas. Las  medidas  las  seleccionará  la  Unidad  Médica  de acuerdo a sus necesidades.</v>
          </cell>
        </row>
        <row r="968">
          <cell r="B968" t="str">
            <v>060.155.0338</v>
          </cell>
          <cell r="C968" t="str">
            <v>Campos quirúrgicos. Campos quirúrgicos de incisión impregnados con iodopovidona en una de sus caras. Compuesto de una película impermeable; transparente con adhesivo grado médico autoadheribles hipoalergénico. Con una superficie de impregnación de: 56 x 45 cm. Estériles y desechables Empaque individual. Envase con 10 piezas. Las  medidas  las  seleccionará  la  Unidad  Médica  de acuerdo a sus necesidades.</v>
          </cell>
        </row>
        <row r="969">
          <cell r="B969" t="str">
            <v>060.167.0482</v>
          </cell>
          <cell r="C969" t="str">
            <v>Cánulas Orofaríngeas. De plástico transparente o translucido. Tipo: guedel/berman. Tamaño: 4 Longitud: 90 mm. Pieza</v>
          </cell>
        </row>
        <row r="970">
          <cell r="B970" t="str">
            <v>060.167.0680</v>
          </cell>
          <cell r="C970" t="str">
            <v>Cánulas Orofaríngeas. De plástico transparente o translucido. Tipo: guedel/berman. Tamaño: 6 Longitud: 110 mm. Pieza</v>
          </cell>
        </row>
        <row r="971">
          <cell r="B971" t="str">
            <v>060.167.3346</v>
          </cell>
          <cell r="C971" t="str">
            <v>Cánulas Orofaríngeas. De plástico transparente o translucido. Tipo: guedel/berman. Tamaño: 5 Longitud: 100 mm. Pieza</v>
          </cell>
        </row>
        <row r="972">
          <cell r="B972" t="str">
            <v>060.550.0446</v>
          </cell>
          <cell r="C972" t="str">
            <v>Jeringas. De plástico sin aguja con pivote tipo luer lock estériles y desechables. Capacidad: 10 ml Escala graduada en ml Divisiones de 1.0 y subdivisiones de 0.2. Envase con 100 piezas excepto las 20 ml que es de 50.</v>
          </cell>
        </row>
        <row r="973">
          <cell r="B973" t="str">
            <v>060.345.2152</v>
          </cell>
          <cell r="C973" t="str">
            <v>Básico para bloqueo epidural contiene: - Aguja Tipo Tuohy calibre 16 o 17G longitud de 75 a 91 mm con adaptador luer lock hembra y mandril plástico con botón indicador de orientación del bisel con o sin orificio en la parte curva del bisel. - Catéter epidural con adaptador guía calibre 18 o 19G de material plástico flexible radiopaco resistente a acodaduras con marcas indelebles cm a cm iniciando a partir de 4.8 a 5.5 cm del primer orificio proximal hasta 20 cm con punta roma sin orificio con bordes uniformemente redondeados con orificios laterales distribuidos en forma de espiral en 1.5 cm a partir de la punta del extremo proximal y con longitud de 900 a 1050 mm. - Sujetador filtrante de 0.2 micras o sujetador para catéter y filtro antibacteriano de 0.2 micras; con conector luer lock hembra con tapón que permita la unión entre el catéter epidural y la jeringa o el filtro antibacteriano. - Jeringa de plástico de 7 a 10 ml con pivote luer macho y cuerpo siliconizado para técnica de pérdida de resistencia. Estéril y desechable. Equipo.</v>
          </cell>
        </row>
        <row r="974">
          <cell r="B974" t="str">
            <v>060.166.0244</v>
          </cell>
          <cell r="C974" t="str">
            <v>Tubos. Endotraqueales sin globo. De   cloruro   de   polivinilo   transparente graduados con marca radiopaca estériles y desechables. Diámetro Interno: 4.0 mm Calibre: 16 Fr. Pieza</v>
          </cell>
        </row>
        <row r="975">
          <cell r="B975" t="str">
            <v>060.621.0656</v>
          </cell>
          <cell r="C975" t="str">
            <v>Cubrebocas quirúrgico. Cubreboca quirúrgico elaborado con dos capas externas de tela no tejida un filtro intermedio de polipropileno; plano o plisado; con ajuste nasal moldeable. Resistente a fluidos antiestático hipoalergénico. Con bandas o ajuste elástico entorchado a la cabeza o retroauricular. Desechable. Pieza.</v>
          </cell>
        </row>
        <row r="976">
          <cell r="B976" t="str">
            <v>010.000.0614.00</v>
          </cell>
          <cell r="C976" t="str">
            <v>Dopamina. Solución Inyectable Cada ampolleta contiene: Clorhidrato de dopamina 200 mg Envase con 5 ampolletas con 5 ml.</v>
          </cell>
        </row>
        <row r="977">
          <cell r="B977" t="str">
            <v>010.000.2018.00</v>
          </cell>
          <cell r="C977" t="str">
            <v>Itraconazol. Cápsula Cada Cápsula contiene: Itraconazol 100 mg Envase con 15 Cápsulas.</v>
          </cell>
        </row>
        <row r="978">
          <cell r="B978" t="str">
            <v>010.000.5106.00</v>
          </cell>
          <cell r="C978" t="str">
            <v>Atorvastatina. Tableta Cada Tableta contiene: Atorvastatina cálcica trihidratada equivalente a 20 mg de atorvastatina. Envase con 10 Tabletas.</v>
          </cell>
        </row>
        <row r="979">
          <cell r="B979" t="str">
            <v>010.000.5845.00</v>
          </cell>
          <cell r="C979" t="str">
            <v>Sildenafil. Tableta Cada Tableta contiene: Citrato de sildenafil equivalente a 20 mg de sildenafil Envase con 90 Tabletas</v>
          </cell>
        </row>
        <row r="980">
          <cell r="B980" t="str">
            <v>010.000.3264.00</v>
          </cell>
          <cell r="C980" t="str">
            <v>Ziprasidona. Cápsula Cada Cápsula contiene: Clorhidrato de ziprasidona equivalente a 40 mg de ziprasidona. Envase con 28 Cápsulas</v>
          </cell>
        </row>
        <row r="981">
          <cell r="B981" t="str">
            <v>010.000.3265.00</v>
          </cell>
          <cell r="C981" t="str">
            <v>Ziprasidona. Cápsula Cada Cápsula contiene: Clorhidrato de ziprasidona equivalente a 80 mg de ziprasidona. Envase con 28 Cápsulas</v>
          </cell>
        </row>
        <row r="982">
          <cell r="B982" t="str">
            <v>010.000.6233.00</v>
          </cell>
          <cell r="C982" t="str">
            <v>PERINDOPRIL / AMLODIPINO. COMPRIMIDOS Cada comprimido contiene: Perindropril arginina 10 mg. Amlodipino 5 mg. Frasco con 30 comprimidos.</v>
          </cell>
        </row>
        <row r="983">
          <cell r="B983" t="str">
            <v>010.000.5432.00</v>
          </cell>
          <cell r="C983" t="str">
            <v>Filgrastim. Solución Inyectable Cada frasco ámpula o jeringa contiene: Filgrastim 300 µg Envase con 5 frascos ámpula o Jeringas.</v>
          </cell>
        </row>
        <row r="984">
          <cell r="B984" t="str">
            <v>010.000.4156.01</v>
          </cell>
          <cell r="C984" t="str">
            <v>INSULINA ASPÁRTICA Y/O ASPARTA. SOLUCIÓN INYECTABLE Cada ml contiene: Insulina aspártica y/o asparta (origen ADN recombinante) 100 UI. Pluma precargada con 3 mL.</v>
          </cell>
        </row>
        <row r="985">
          <cell r="B985" t="str">
            <v>010.000.5658.00</v>
          </cell>
          <cell r="C985" t="str">
            <v>Cabazitaxel. Solución Inyectable. Cada frasco ámpula contiene: Cabazitaxel acetona solvato 60 mg Envase con un frasco ámpula con 1.5 ml y un frasco ámpula con 4.5 ml de diluyente.</v>
          </cell>
        </row>
        <row r="986">
          <cell r="B986" t="str">
            <v>010.000.0246.00</v>
          </cell>
          <cell r="C986" t="str">
            <v>Propofol. Emulsion inyectable cada ampolleta o frasco ámpula contiene: propofol 200 mg. en emulsión con edetato disódico (dihidratado). Envase con 5 ampolletas o frascos ámpula de 20 ml.</v>
          </cell>
        </row>
        <row r="987">
          <cell r="B987" t="str">
            <v>010.000.2504.00</v>
          </cell>
          <cell r="C987" t="str">
            <v>Ketoprofeno. Cápsula Cada Cápsula contiene: Ketoprofeno 100 mg Envase con 15 Cápsulas.</v>
          </cell>
        </row>
        <row r="988">
          <cell r="B988" t="str">
            <v>010.000.6032.00</v>
          </cell>
          <cell r="C988" t="str">
            <v>Concentrado de proteínas humanas coagulables. Solución. Cada ml de solución reconstituida contiene: Fibinógeno Humano 91 mg (como proteína coagulable) Aprotinina bovina o sintética 3000 UIK Trombina humana 500 UI Cloruro de calcio 40 µmol Envase con un frasco con liofilizado de Fibrinógeno (182 mg) un frasco ámpula con 2 ml de solución de Aprotinina bovina o sintética (6000 UIK) como diluyente; un frasco ámpula con liofilizado de Trombina (1000 UI) y un frasco ámpula con 2 ml de solución de cloruro de calcio (80 µ mol) como diluyente. Equipo para reconstitución y aplicación.</v>
          </cell>
        </row>
        <row r="989">
          <cell r="B989" t="str">
            <v>010.000.5360.00</v>
          </cell>
          <cell r="C989" t="str">
            <v>Metoxi-polietilenglicol eritropoyetina beta. Solución Inyectable Cada jeringa prellenada contiene: Metoxi-polietilenglicol eritropoyetina beta 0.050 mg Envase con jeringa prellenada con 0.3 ml.</v>
          </cell>
        </row>
        <row r="990">
          <cell r="B990" t="str">
            <v>010.000.5361.00</v>
          </cell>
          <cell r="C990" t="str">
            <v>Metoxi-polietilenglicol eritropoyetina beta. Solución Inyectable Cada jeringa prellenada contiene: Metoxi-polietilenglicol eritropoyetina beta 0.075 mg Envase con jeringa prellenada con 0.3 ml.</v>
          </cell>
        </row>
        <row r="991">
          <cell r="B991" t="str">
            <v>010.000.5292.00</v>
          </cell>
          <cell r="C991" t="str">
            <v>Meropenem. Solución Inyectable Cada frasco ámpula con polvo contiene: Meropenem trihidratado equivalente a 1 g de meropenem. Envase con 1 frasco ámpula.</v>
          </cell>
        </row>
        <row r="992">
          <cell r="B992" t="str">
            <v>010.000.2262.00</v>
          </cell>
          <cell r="C992" t="str">
            <v>Bromuro de tiotropio. Cápsula. Cada cápsula contiene: Bromuro de tiotropio monohidratado equivalente a 18 µg de tiotropio. Envase con 30 Cápsulas y dispositivo inhalador.</v>
          </cell>
        </row>
        <row r="993">
          <cell r="B993" t="str">
            <v>010.000.5671.00</v>
          </cell>
          <cell r="C993" t="str">
            <v>Rifaximina. Tableta Cada Tableta contiene: Rifaximina 200 mg Envase con 28 Tabletas.</v>
          </cell>
        </row>
        <row r="994">
          <cell r="B994" t="str">
            <v>010.000.6122.00</v>
          </cell>
          <cell r="C994" t="str">
            <v>Amfotericina B Liposomal. Solución Inyectable. Cada frasco ámpula con liofilizado contiene: Amfotericina B Liposomal 50 mg. Envase con 1 frasco ámpula con liofilizado un frasco ámpula con o sin 12 ml. de diluyente un filtro de 5 micras.</v>
          </cell>
        </row>
        <row r="995">
          <cell r="B995" t="str">
            <v>010.000.5423.00</v>
          </cell>
          <cell r="C995" t="str">
            <v>Trastuzumab. Solución Inyectable Cada frasco ámpula con polvo contiene: Trastuzumab 440 mg Envase con un frasco ámpula con polvo y un frasco ámpula con 20 ml de diluyente.</v>
          </cell>
        </row>
        <row r="996">
          <cell r="B996" t="str">
            <v>010.000.5461.00</v>
          </cell>
          <cell r="C996" t="str">
            <v>Capecitabina. Tableta. Cada tableta contiene: Capecitabina 500 mg Envase con 120 Tabletas.</v>
          </cell>
        </row>
        <row r="997">
          <cell r="B997" t="str">
            <v>060.506.4492</v>
          </cell>
          <cell r="C997" t="str">
            <v>Protector respiratorio con eficiencia de filtración mínima del 95% contra aerosoles sólidos y líquidos que no contengan aceite. Útil para partículas sólidas y nieblas líquidas en concentraciones que no excedan las 10 veces el límite de exposición ocupacional (CMP). Ajuste nasal de aluminio moldeable que se adapta a lal cara impidiendo el paso de aire. Filtro y cubierta de polipropileno. Bandas de sujeción para la cabeza de elastómero. Certificación NIOSH N9 o equivalente. Estilo plegado plano vertical. Caja de 900 piezas.</v>
          </cell>
        </row>
        <row r="998">
          <cell r="B998" t="str">
            <v>060.441.0019</v>
          </cell>
          <cell r="C998" t="str">
            <v>Gogles. Gogles    antiempañante    y    ventilación directa. Sin aumento y sin mascarilla. Pieza.</v>
          </cell>
        </row>
        <row r="999">
          <cell r="B999" t="str">
            <v>010.000.1765.00</v>
          </cell>
          <cell r="C999" t="str">
            <v>Doxorrubicina. Solución Inyectable Cada frasco ámpula con liofilizado contiene: Clorhidrato de doxorrubicina 50 mg Envase con un frasco ámpula.</v>
          </cell>
        </row>
        <row r="1000">
          <cell r="B1000" t="str">
            <v>010.000.4435.00</v>
          </cell>
          <cell r="C1000" t="str">
            <v>Vinorelbina. Solución Inyectable Cada frasco ámpula contiene: Ditartrato de vinorelbina equivalente a 10 mg de Vinorelbina Envase con un frasco ámpula con 1 ml.</v>
          </cell>
        </row>
        <row r="1001">
          <cell r="B1001" t="str">
            <v>010.000.4229.00</v>
          </cell>
          <cell r="C1001" t="str">
            <v>L-Asparaginasa. Solución Inyectable. Cada frasco ámpula con polvo contiene: L-Asparaginasa 10000 UI Envase con 1 frasco ámpula.</v>
          </cell>
        </row>
        <row r="1002">
          <cell r="B1002" t="str">
            <v>010.000.1760.00</v>
          </cell>
          <cell r="C1002" t="str">
            <v>Metotrexato. Solución Inyectable Cada frasco ámpula con liofilizado contiene: Metotrexato sódico equivalente a 50 mg de metotrexato Envase con un frasco ámpula</v>
          </cell>
        </row>
        <row r="1003">
          <cell r="B1003" t="str">
            <v>010.000.1776.00</v>
          </cell>
          <cell r="C1003" t="str">
            <v>Metotrexato. Solución Inyectable Cada frasco ámpula con liofilizado contiene: Metotrexato sódico equivalente a 500 mg de metotrexato Envase con un frasco ámpula.</v>
          </cell>
        </row>
        <row r="1004">
          <cell r="B1004" t="str">
            <v>010.000.3046.00</v>
          </cell>
          <cell r="C1004" t="str">
            <v>Cisplatino. Solución Inyectable El frasco ámpula con liofilizado o Solución contiene: Cisplatino 10 mg Envase con un frasco ámpula.</v>
          </cell>
        </row>
        <row r="1005">
          <cell r="B1005" t="str">
            <v>010.000.1767.00</v>
          </cell>
          <cell r="C1005" t="str">
            <v>Bleomicina. Solución Inyectable Cada ampolleta o frasco ámpula con liofilizado contiene: Sulfato de bleomicina equivalente a 15 UI de bleomicina. Envase con una ampolleta o un frasco ámpula y diluyente de 5 ml.</v>
          </cell>
        </row>
        <row r="1006">
          <cell r="B1006" t="str">
            <v>010.000.1768.00</v>
          </cell>
          <cell r="C1006" t="str">
            <v>Vincristina. Solución Inyectable. Cada frasco ámpula con liofilizado contiene: Sulfato de Vincristina 1 mg. Envase con frasco ámpula y una ampolleta con 10 ml de diluyente.</v>
          </cell>
        </row>
        <row r="1007">
          <cell r="B1007" t="str">
            <v>010.000.1770.00</v>
          </cell>
          <cell r="C1007" t="str">
            <v>Vinblastina. Solución Inyectable. Cada frasco ámpula con liofilizado contiene: Sulfato de vinblastina 10 mg Envase con un frasco ámpula y ampolleta con 10 ml de diluyente.</v>
          </cell>
        </row>
        <row r="1008">
          <cell r="B1008" t="str">
            <v>010.000.1774.00</v>
          </cell>
          <cell r="C1008" t="str">
            <v>Epirubicina. Solución Inyectable Cada envase contiene: Clorhidrato de epirubicina 50 mg Envase con un frasco ámpula con liofilizado o envase con un frasco ámpula con 25 ml de Solución (50 mg/25 ml).</v>
          </cell>
        </row>
        <row r="1009">
          <cell r="B1009" t="str">
            <v>010.000.3003.00</v>
          </cell>
          <cell r="C1009" t="str">
            <v>Dacarbazina. Solución Inyectable Cada frasco ámpula con polvo contiene: Dacarbazina 200 mg Envase con un frasco ámpula</v>
          </cell>
        </row>
        <row r="1010">
          <cell r="B1010" t="str">
            <v>010.000.3022.00</v>
          </cell>
          <cell r="C1010" t="str">
            <v>Mitomicina. Solución Inyectable Cada frasco ámpula con polvo contiene: Mitomicina 5 mg Envase con un frasco ámpula.</v>
          </cell>
        </row>
        <row r="1011">
          <cell r="B1011" t="str">
            <v>010.000.4228.00</v>
          </cell>
          <cell r="C1011" t="str">
            <v>Daunorubicina. Solución Inyectable Cada frasco ámpula con liofilizado contiene: Clorhidrato de daunorubicina equivalente a 20 mg de daunorubicina. Envase con un frasco ámpula.</v>
          </cell>
        </row>
        <row r="1012">
          <cell r="B1012" t="str">
            <v>010.000.4230.00</v>
          </cell>
          <cell r="C1012" t="str">
            <v>Etopósido. Solución Inyectable Cada ampolleta o frasco ámpula contiene: Etopósido 100 mg Envase con 10 ampolletas o frascos ámpula de 5 ml.</v>
          </cell>
        </row>
        <row r="1013">
          <cell r="B1013" t="str">
            <v>010.000.4432.00</v>
          </cell>
          <cell r="C1013" t="str">
            <v>Ifosfamida. Solución Inyectable. Cada frasco ámpula con polvo o liofilizado contiene: Ifosfamida 1 g. Envase con un frasco ámpula.</v>
          </cell>
        </row>
        <row r="1014">
          <cell r="B1014" t="str">
            <v>010.000.4434.00</v>
          </cell>
          <cell r="C1014" t="str">
            <v>Idarubicina. Solución Inyectable Cada frasco ámpula contiene: Clorhidrato de idarubicina 5 mg Envase con frasco ámpula con liofilizado o frasco ámpula con 5 ml (1 mg/ml).</v>
          </cell>
        </row>
        <row r="1015">
          <cell r="B1015" t="str">
            <v>010.000.1764.00</v>
          </cell>
          <cell r="C1015" t="str">
            <v>Doxorrubicina. Solución Inyectable Cada frasco ámpula con liofilizado contiene: Clorhidrato de doxorrubicina 10 mg Envase con un frasco ámpula.</v>
          </cell>
        </row>
        <row r="1016">
          <cell r="B1016" t="str">
            <v>010.000.1773.00</v>
          </cell>
          <cell r="C1016" t="str">
            <v>Epirubicina. Solución Inyectable Cada envase contiene: Clorhidrato de epirubicina 10 mg Envase con un frasco ámpula con liofilizado o envase con un frasco ámpula con 5 ml de Solución (10 mg/5 ml).</v>
          </cell>
        </row>
        <row r="1017">
          <cell r="B1017" t="str">
            <v>010.000.1775.00</v>
          </cell>
          <cell r="C1017" t="str">
            <v>Citarabina. Solución Inyectable Cada frasco ámpula o frasco ámpula con liofilizado contiene: Citarabina 500 mg Envase con un frasco ámpula o con un frasco ámpula con liofilizado.</v>
          </cell>
        </row>
        <row r="1018">
          <cell r="B1018" t="str">
            <v>010.000.3012.00</v>
          </cell>
          <cell r="C1018" t="str">
            <v>Fluorouracilo. Solución Inyectable. Cada ampolleta o frasco ámpula contiene: Fluorouracilo 250 mg. Envase con 10 ampolletas o frascos ámpula con 10 ml.</v>
          </cell>
        </row>
        <row r="1019">
          <cell r="B1019" t="str">
            <v>010.000.4233.00</v>
          </cell>
          <cell r="C1019" t="str">
            <v>Mitoxantrona. Solución Inyectable Cada frasco ámpula contiene: Clorhidrato de mitoxantrona equivalente a 20 mg de mitoxantrona base Envase con un frasco ámpula con 10 ml.</v>
          </cell>
        </row>
        <row r="1020">
          <cell r="B1020">
            <v>0</v>
          </cell>
          <cell r="C1020">
            <v>0</v>
          </cell>
        </row>
        <row r="1021">
          <cell r="B1021">
            <v>0</v>
          </cell>
          <cell r="C1021">
            <v>0</v>
          </cell>
        </row>
        <row r="1022">
          <cell r="B1022">
            <v>0</v>
          </cell>
          <cell r="C1022">
            <v>0</v>
          </cell>
        </row>
        <row r="1023">
          <cell r="B1023">
            <v>0</v>
          </cell>
          <cell r="C1023">
            <v>0</v>
          </cell>
        </row>
        <row r="1024">
          <cell r="B1024">
            <v>0</v>
          </cell>
          <cell r="C1024">
            <v>0</v>
          </cell>
        </row>
        <row r="1025">
          <cell r="B1025">
            <v>0</v>
          </cell>
          <cell r="C1025">
            <v>0</v>
          </cell>
        </row>
        <row r="1026">
          <cell r="B1026">
            <v>0</v>
          </cell>
          <cell r="C1026">
            <v>0</v>
          </cell>
        </row>
        <row r="1027">
          <cell r="B1027">
            <v>0</v>
          </cell>
          <cell r="C1027">
            <v>0</v>
          </cell>
        </row>
        <row r="1028">
          <cell r="B1028">
            <v>0</v>
          </cell>
          <cell r="C1028">
            <v>0</v>
          </cell>
        </row>
        <row r="1029">
          <cell r="B1029">
            <v>0</v>
          </cell>
          <cell r="C1029">
            <v>0</v>
          </cell>
        </row>
        <row r="1030">
          <cell r="B1030">
            <v>0</v>
          </cell>
          <cell r="C1030">
            <v>0</v>
          </cell>
        </row>
        <row r="1031">
          <cell r="B1031">
            <v>0</v>
          </cell>
          <cell r="C1031">
            <v>0</v>
          </cell>
        </row>
        <row r="1032">
          <cell r="B1032">
            <v>0</v>
          </cell>
          <cell r="C1032">
            <v>0</v>
          </cell>
        </row>
      </sheetData>
      <sheetData sheetId="4">
        <row r="3">
          <cell r="B3" t="str">
            <v>060.360.0032</v>
          </cell>
          <cell r="C3" t="str">
            <v>Espejo. Vaginal desechable mediano valva superior de 10.7 cm valva inferior de 12.0 cm orificio central de 3.4 cm. Pieza.</v>
          </cell>
        </row>
        <row r="4">
          <cell r="B4" t="str">
            <v>060.550.1279</v>
          </cell>
          <cell r="C4" t="str">
            <v>Jeringas. De  plástico  grado  médico  con  pivote  tipo  luer  lock capacidad de 3 ml escala graduada en ml con divisiones de 0.5 ml y subdivisiones de 0.1 ml con aguja calibre 22 G y 32 mm de longitud. Estéril y desechable. Pieza.</v>
          </cell>
        </row>
        <row r="5">
          <cell r="B5" t="str">
            <v>060.550.2186</v>
          </cell>
          <cell r="C5" t="str">
            <v>Jeringas. Jeringa para insulina de plástico grado médico; graduada de 0 a 100 unidades con capacidad de 1 ml. Con aguja de acero inoxidable longitud 13 mm calibre 27 G. Estéril y desechable. Pieza.</v>
          </cell>
        </row>
        <row r="6">
          <cell r="B6" t="str">
            <v>060.550.2186</v>
          </cell>
          <cell r="C6" t="str">
            <v>Jeringas. Jeringa para insulina de plástico grado médico; graduada de 0 a 100 unidades con capacidad de 1 ml. Con aguja de acero inoxidable longitud 13 mm calibre 27 G. Estéril y desechable. Pieza.</v>
          </cell>
        </row>
        <row r="7">
          <cell r="B7" t="str">
            <v>060.168.6686</v>
          </cell>
          <cell r="C7" t="str">
            <v>Catéteres. Para venoclisis. De Fluoropolímeros (Politetrafluoretileno Fluoretilenpropileno y Etilentrifluoretileno) o poliuretano radiopaco con aguja. Longitud: 23-27 mm Calibre: 22 G. Envase con 50 piezas.*Para la adquisición de estas claves deberá acatarse el material específico que solicite cada institución.</v>
          </cell>
        </row>
        <row r="8">
          <cell r="B8" t="str">
            <v>060.841.0882</v>
          </cell>
          <cell r="C8" t="str">
            <v>Suturas. Sintéticas absorbibles polímero de ácido glicólico trenzado con aguja. Longitud de la hebra: 67-70 cm Calibre de la sutura: 1 Características de la aguja: 1/2 círculo ahusada (35-37 mm)Envase con 12 piezas.</v>
          </cell>
        </row>
        <row r="9">
          <cell r="B9" t="str">
            <v>060.841.4371</v>
          </cell>
          <cell r="C9" t="str">
            <v>Suturas. Catgut crómico con aguja. Longitud de la hebra: 68 a 75 cm Calibre de la sutura: 2-0 Características de la aguja: 1/2 círculo ahusada (25-27 mm). Envase con 12 piezas.</v>
          </cell>
        </row>
        <row r="10">
          <cell r="B10" t="str">
            <v>060.550.0016</v>
          </cell>
          <cell r="C10" t="str">
            <v>Jeringas. De plástico. Con pivote tipo luer lock con aguja estériles y desechables. Capacidad 10 ml escala graduada en ml divisiones de 1.0 y subdivisiones de 0.2. Con aguja de: Longitud: 38 mm Calibre: 20 G.  Pieza.</v>
          </cell>
        </row>
        <row r="11">
          <cell r="B11" t="str">
            <v>060.550.0354</v>
          </cell>
          <cell r="C11" t="str">
            <v>Jeringas. De plástico. Con pivote tipo luer lock con aguja estériles y desechables. Capacidad 10 ml escala graduada en ml divisiones de 1.0 y subdivisiones de 0.2. Con aguja de: Longitud: 32 mm  Calibre: 20 G.  Pieza.</v>
          </cell>
        </row>
        <row r="12">
          <cell r="B12" t="str">
            <v>060.550.1279</v>
          </cell>
          <cell r="C12" t="str">
            <v>Jeringas. De  plástico  grado  médico  con  pivote  tipo  luer  lock capacidad de 3 ml escala graduada en ml con divisiones de 0.5 ml y subdivisiones de 0.1 ml con aguja calibre 22 G y 32 mm de longitud. Estéril y desechable. Pieza.</v>
          </cell>
        </row>
        <row r="13">
          <cell r="B13" t="str">
            <v>060.550.2517</v>
          </cell>
          <cell r="C13" t="str">
            <v>Jeringas. De plástico grado médico con pivote tipo luer lock capacidad de 10 ml escala graduada en ml con divisiones de 1.0 ml y subdivisiones de 0.2 ml con aguja calibre 20 G y 36 mm de longitud. Estéril y desechable.Pieza.</v>
          </cell>
        </row>
        <row r="14">
          <cell r="B14" t="str">
            <v>060.550.2590</v>
          </cell>
          <cell r="C14" t="str">
            <v>Jeringas. De plástico grado médico de 1 ml de capacidad escala graduada en ml con divisiones de 0.1 y subdivisiones de 0.01 ml y aguja de 22 G y 32 mm de longitud estéril y desechable. Pieza.</v>
          </cell>
        </row>
        <row r="15">
          <cell r="B15" t="str">
            <v>060.550.2590</v>
          </cell>
          <cell r="C15" t="str">
            <v>Jeringas. De plástico grado médico de 1 ml de capacidad escala graduada en ml con divisiones de 0.1 y subdivisiones de 0.01 ml y aguja de 22 G y 32 mm de longitud estéril y desechable. Pieza.</v>
          </cell>
        </row>
        <row r="16">
          <cell r="B16" t="str">
            <v>060.168.0077</v>
          </cell>
          <cell r="C16" t="str">
            <v>Sondas. Para aspirar secreciones. De plástico con válvula de control. Estéril y desechable. Tamaño: Adulto. Longitud: 55 cm Calibre: 18 Fr Diámetro Externo: 6.0 mm. Pieza.</v>
          </cell>
        </row>
        <row r="17">
          <cell r="B17" t="str">
            <v>060.841.0833</v>
          </cell>
          <cell r="C17" t="str">
            <v>Suturas. Sintéticas absorbibles polímero de ácido glicólico trenzado con aguja. Longitud de la hebra: 67-70 cm Calibre de la sutura: 4-0 Características de la aguja: 1/2 círculo ahusada (25-26 mm). Envase con 12 piezas.</v>
          </cell>
        </row>
        <row r="18">
          <cell r="B18" t="str">
            <v>060.207.0013</v>
          </cell>
          <cell r="C18" t="str">
            <v>Circuitos. De ventilación para anestesia de polivinilo consta de dos mangueras un filtro conexión en "Y" de plástico codo mascarilla y bolsas de 3 y 5 lts.</v>
          </cell>
        </row>
        <row r="19">
          <cell r="B19" t="str">
            <v>010.000.5438.00</v>
          </cell>
          <cell r="C19" t="str">
            <v>Gemcitabina. Solución Inyectable. Cada frasco ámpula contiene: Clorhidrato de gemcitabina equivalenta a 1 g de gemcitabina. Envase con un frasco ámpula.</v>
          </cell>
        </row>
        <row r="20">
          <cell r="B20" t="str">
            <v>010.000.3047.00</v>
          </cell>
          <cell r="C20" t="str">
            <v>Tamoxifeno. Tableta Cada Tableta contiene: Citrato de tamoxifeno equivalente a 20 mg de tamoxifeno Envase con 14 Tabletas.</v>
          </cell>
        </row>
        <row r="21">
          <cell r="B21" t="str">
            <v>010.000.3049.00</v>
          </cell>
          <cell r="C21" t="str">
            <v>Goserelina. Implante de Liberación Prolongada Cada Implante contiene: Acetato de goserelina equivalente a 10.8 mg de goserelina. Envase con una jeringa que contiene un Implante cilíndrico estéril.</v>
          </cell>
        </row>
        <row r="22">
          <cell r="B22" t="str">
            <v>010.000.6046.00</v>
          </cell>
          <cell r="C22" t="str">
            <v>Trastuzumab. Solucion inyectable cada frasco ámpula contiene: Trastuzumab 600 mg envase con un frasco ámpula con 5 ml (600 mg/5 ml)</v>
          </cell>
        </row>
        <row r="23">
          <cell r="B23" t="str">
            <v>010.000.5107.00</v>
          </cell>
          <cell r="C23" t="str">
            <v>Alteplasa. Solución Inyectable Cada frasco ámpula con liofilizado contiene: alteplasa (activador tisular del plasminógeno humano) 50 mg Envase con 2 frascos ámpula con liofilizado 2 frascos ámpula con disolvente y equipo esterilizado para su reconstitución.</v>
          </cell>
        </row>
        <row r="24">
          <cell r="B24" t="str">
            <v>010.000.5475.01</v>
          </cell>
          <cell r="C24" t="str">
            <v>Cetuximab. Solución Inyectable. Cada frasco ámpula contiene: Cetuximab 100 mg Envase con frasco ámpula con 20 ml (5 mg/ml).</v>
          </cell>
        </row>
        <row r="25">
          <cell r="B25" t="str">
            <v>010.000.5653.00</v>
          </cell>
          <cell r="C25" t="str">
            <v>Panitumumab. Solución Inyectable Cada frasco ámpula contiene: Panitumumab 100 mg Envase con frasco ámpula con 5 ml.</v>
          </cell>
        </row>
        <row r="26">
          <cell r="B26" t="str">
            <v>010.000.6023.00</v>
          </cell>
          <cell r="C26" t="str">
            <v>Fosaprepitant. Solución Inyectable. Cada frasco ámpula con liofilizado contiene: Fosaprepitant de dimeglumina equivalente a 150 mg de fosaprepitant. Envase con un frasco ámpula.</v>
          </cell>
        </row>
        <row r="27">
          <cell r="B27" t="str">
            <v>010.000.6263.00</v>
          </cell>
          <cell r="C27" t="str">
            <v>ATORVASTATINA/ EZETIMIBA. CÁPSULA O TABLETA. Cada cápsula o tableta contiene: Atorvastatina cálcica trihidrato 40.0 mg. y Ezetimiba 10.0mg Envase con 30 cápsulas o tabletas.</v>
          </cell>
        </row>
        <row r="28">
          <cell r="B28" t="str">
            <v>010.000.5236.00</v>
          </cell>
          <cell r="C28" t="str">
            <v>Ranibizumab. Solución Inyectable Cada frasco ámpula contiene: Ranibizumab 2.3 mg Envase con un frasco ámpula con 0.23 ml (2.3 mg/0.23 ml). Una aguja de filtro una aguja de inyección y una jeringuilla para inyección intravítrea.</v>
          </cell>
        </row>
        <row r="29">
          <cell r="B29" t="str">
            <v>010.000.5308.01</v>
          </cell>
          <cell r="C29" t="str">
            <v>Basiliximab. Solución Inyectable Cada frasco ámpula con liofilizado contiene: Basilixima 20 mg Envase con 2 frascos ámpula y 2 ampolletas con 5 ml de diluyente.</v>
          </cell>
        </row>
        <row r="30">
          <cell r="B30" t="str">
            <v>010.000.6117.01</v>
          </cell>
          <cell r="C30" t="str">
            <v>INSULINA ASPARTA/INSULINA ASPARTA PROTAMINA. SUSPENSIÓN INYECTABLE Cada ml contiene: Insulina asparta de origen ADN recombinante (30% de insulina asparta soluble y 70% de insulina asparta protamina cristalina) 100 U. Envase o caja de cartón con 5 plumas prellenadas o precargadas con 3 mL (100 U/mL).</v>
          </cell>
        </row>
        <row r="31">
          <cell r="B31" t="str">
            <v>010.000.6117.01</v>
          </cell>
          <cell r="C31" t="str">
            <v>INSULINA ASPARTA/INSULINA ASPARTA PROTAMINA. SUSPENSIÓN INYECTABLE Cada ml contiene: Insulina asparta de origen ADN recombinante (30% de insulina asparta soluble y 70% de insulina asparta protamina cristalina) 100 U. Envase o caja de cartón con 5 plumas prellenadas o precargadas con 3 mL (100 U/mL).</v>
          </cell>
        </row>
        <row r="32">
          <cell r="B32" t="str">
            <v>010.000.4513.00</v>
          </cell>
          <cell r="C32" t="str">
            <v>Tocilizumab. Solución Inyectable Cada frasco ámpula contiene: Tocilizumab 80 mg Envase con frasco ámpula con 4 ml.</v>
          </cell>
        </row>
        <row r="33">
          <cell r="B33" t="str">
            <v>010.000.5472.00</v>
          </cell>
          <cell r="C33" t="str">
            <v>Bevacizumab. Solución Inyectable Cada frasco ámpula contiene: Bevacizumab 100 mg Envase con frasco ámpula con 4 ml.</v>
          </cell>
        </row>
        <row r="34">
          <cell r="B34" t="str">
            <v>010.000.5473.00</v>
          </cell>
          <cell r="C34" t="str">
            <v>Bevacizumab. Solución Inyectable Cada frasco ámpula contiene: Bevacizumab 400 mg Envase con frasco ámpula con 16 ml.</v>
          </cell>
        </row>
        <row r="35">
          <cell r="B35" t="str">
            <v>010.000.0106.00</v>
          </cell>
          <cell r="C35" t="str">
            <v>Paracetamol. Solucion oral cada ml contiene: paracetamol 100 mg. envase con 15 ml gotero calibrado a 0.5 y 1 ml integrado o adjunto al envase que sirve de tapa.</v>
          </cell>
        </row>
        <row r="36">
          <cell r="B36" t="str">
            <v>010.000.0106.00</v>
          </cell>
          <cell r="C36" t="str">
            <v>Paracetamol. Solucion oral cada ml contiene: paracetamol 100 mg. envase con 15 ml gotero calibrado a 0.5 y 1 ml integrado o adjunto al envase que sirve de tapa.</v>
          </cell>
        </row>
        <row r="37">
          <cell r="B37" t="str">
            <v>010.000.1903.00</v>
          </cell>
          <cell r="C37" t="str">
            <v>Trimetoprima-sulfametoxazol. Comprimido o Tableta Cada Comprimido o Tableta contiene: Trimetoprima 80 mg Sulfametoxazol 400 mg Envase con 20 Comprimidos o Tabletas.</v>
          </cell>
        </row>
        <row r="38">
          <cell r="B38" t="str">
            <v>010.000.1903.00</v>
          </cell>
          <cell r="C38" t="str">
            <v>Trimetoprima-sulfametoxazol. Comprimido o Tableta Cada Comprimido o Tableta contiene: Trimetoprima 80 mg Sulfametoxazol 400 mg Envase con 20 Comprimidos o Tabletas.</v>
          </cell>
        </row>
        <row r="39">
          <cell r="B39" t="str">
            <v>010.000.1904.00</v>
          </cell>
          <cell r="C39" t="str">
            <v>Trimetoprima-sulfametoxazol. Suspensión Oral Cada 5 ml contienen: Trimetoprima 40 mg Sulfametoxazol 200 mg Envase con 120 ml y dosificador.</v>
          </cell>
        </row>
        <row r="40">
          <cell r="B40" t="str">
            <v>010.000.1904.00</v>
          </cell>
          <cell r="C40" t="str">
            <v>Trimetoprima-sulfametoxazol. Suspensión Oral Cada 5 ml contienen: Trimetoprima 40 mg Sulfametoxazol 200 mg Envase con 120 ml y dosificador.</v>
          </cell>
        </row>
        <row r="41">
          <cell r="B41" t="str">
            <v>010.000.1926.00</v>
          </cell>
          <cell r="C41" t="str">
            <v>Dicloxacilina. Cápsula o comprimido. Cada cápsula o comprimido contiene: Dicloxacilina sódica 500 mg Envase con 20 Cápsulas o Comprimidos.</v>
          </cell>
        </row>
        <row r="42">
          <cell r="B42" t="str">
            <v>010.000.1929.00</v>
          </cell>
          <cell r="C42" t="str">
            <v>Ampicilina. Tableta o Cápsula Cada Tableta o Cápsula contiene: Ampicilina anhidra o ampicilina trihidratada equivalente a 500 mg de ampicilina. Envase con 20 Tabletas o Cápsulas.</v>
          </cell>
        </row>
        <row r="43">
          <cell r="B43" t="str">
            <v>010.000.2127.00</v>
          </cell>
          <cell r="C43" t="str">
            <v>Amoxicilina. Suspensión Oral Cada frasco con polvo contiene: Amoxicilina trihidratada equivalente a 7.5 g de amoxicilina. Envase con polvo para 75 ml (500 mg/5 ml).</v>
          </cell>
        </row>
        <row r="44">
          <cell r="B44" t="str">
            <v>010.000.2128.00</v>
          </cell>
          <cell r="C44" t="str">
            <v>Amoxicilina. Cápsula Cada Cápsula contiene: Amoxicilina trihidratada equivalente a 500 mg de amoxicilina. Envase con 12 Cápsulas.</v>
          </cell>
        </row>
        <row r="45">
          <cell r="B45" t="str">
            <v>010.000.2129.00</v>
          </cell>
          <cell r="C45" t="str">
            <v>Amoxicilina acido clavulánico. Suspensión Oral Cada frasco con polvo contiene: Amoxicilina trihidratada equivalente a 1.5 g de amoxicilina. Clavulanato de potasio equivalente a 375 mg de ácido clavulánico. Envase con 60 ml cada 5 ml con 125 mg de amoxicilina y 31.25 mg ácido clavulánico.</v>
          </cell>
        </row>
        <row r="46">
          <cell r="B46" t="str">
            <v>010.000.0572.00</v>
          </cell>
          <cell r="C46" t="str">
            <v>Metoprolol. Tableta Cada Tableta contiene: Tartrato de metoprolol 100 mg Envase con 20 Tabletas.</v>
          </cell>
        </row>
        <row r="47">
          <cell r="B47" t="str">
            <v>010.000.0572.00</v>
          </cell>
          <cell r="C47" t="str">
            <v>Metoprolol. Tableta Cada Tableta contiene: Tartrato de metoprolol 100 mg Envase con 20 Tabletas.</v>
          </cell>
        </row>
        <row r="48">
          <cell r="B48" t="str">
            <v>010.000.0593.00</v>
          </cell>
          <cell r="C48" t="str">
            <v>Isosorbida. Tableta Cada Tableta contiene: Dinitrato de isosorbida 10 mg Envase con 20 Tabletas.</v>
          </cell>
        </row>
        <row r="49">
          <cell r="B49" t="str">
            <v>010.000.0593.00</v>
          </cell>
          <cell r="C49" t="str">
            <v>Isosorbida. Tableta Cada Tableta contiene: Dinitrato de isosorbida 10 mg Envase con 20 Tabletas.</v>
          </cell>
        </row>
        <row r="50">
          <cell r="B50" t="str">
            <v>010.000.0891.00</v>
          </cell>
          <cell r="C50" t="str">
            <v>Miconazol. Crema Cada gramo contiene: Nitrato de miconazol 20 mg Envase con 20 g.</v>
          </cell>
        </row>
        <row r="51">
          <cell r="B51" t="str">
            <v>010.000.0891.00</v>
          </cell>
          <cell r="C51" t="str">
            <v>Miconazol. Crema Cada gramo contiene: Nitrato de miconazol 20 mg Envase con 20 g.</v>
          </cell>
        </row>
        <row r="52">
          <cell r="B52" t="str">
            <v>010.000.2501.00</v>
          </cell>
          <cell r="C52" t="str">
            <v>Enalapril o lisinopril o ramipril. Cápsula o Tableta Cada Cápsula o Tableta contiene: Maleato de enalapril 10 mg o Lisinopril 10 mg o Ramipril 10 mg Envase con 30 Cápsulas o Tabletas.</v>
          </cell>
        </row>
        <row r="53">
          <cell r="B53" t="str">
            <v>010.000.2501.00</v>
          </cell>
          <cell r="C53" t="str">
            <v>Enalapril o lisinopril o ramipril. Cápsula o Tableta Cada Cápsula o Tableta contiene: Maleato de enalapril 10 mg o Lisinopril 10 mg o Ramipril 10 mg Envase con 30 Cápsulas o Tabletas.</v>
          </cell>
        </row>
        <row r="54">
          <cell r="B54" t="str">
            <v>010.000.3413.00</v>
          </cell>
          <cell r="C54" t="str">
            <v>Indometacina. Cápsula Cada Cápsula contiene: Indometacina 25 mg Envase con 30 Cápsulas.</v>
          </cell>
        </row>
        <row r="55">
          <cell r="B55" t="str">
            <v>010.000.3413.00</v>
          </cell>
          <cell r="C55" t="str">
            <v>Indometacina. Cápsula Cada Cápsula contiene: Indometacina 25 mg Envase con 30 Cápsulas.</v>
          </cell>
        </row>
        <row r="56">
          <cell r="B56" t="str">
            <v>010.000.0429.00</v>
          </cell>
          <cell r="C56" t="str">
            <v>Salbutamol. Suspensión en aerosol. Cada inhalador contiene: Salbutamol 20 mg o Sulfato de salbutamol equivalente a 20 mg de salbutamol Envase con inhalador con 200 dosis de 100  µg.</v>
          </cell>
        </row>
        <row r="57">
          <cell r="B57" t="str">
            <v>010.000.0429.00</v>
          </cell>
          <cell r="C57" t="str">
            <v>Salbutamol. Suspensión en aerosol. Cada inhalador contiene: Salbutamol 20 mg o Sulfato de salbutamol equivalente a 20 mg de salbutamol Envase con inhalador con 200 dosis de 100  µg.</v>
          </cell>
        </row>
        <row r="58">
          <cell r="B58" t="str">
            <v>010.000.0443.00</v>
          </cell>
          <cell r="C58">
            <v>3311</v>
          </cell>
        </row>
        <row r="59">
          <cell r="B59" t="str">
            <v>010.000.0108.00</v>
          </cell>
          <cell r="C59" t="str">
            <v>Metamizol sodico. Comprimido cada comprimido contiene: metamizol sódico 500 mg. envase con 10 comprimidos.</v>
          </cell>
        </row>
        <row r="60">
          <cell r="B60" t="str">
            <v>010.000.0108.00</v>
          </cell>
          <cell r="C60" t="str">
            <v>Metamizol sodico. Comprimido cada comprimido contiene: metamizol sódico 500 mg. envase con 10 comprimidos.</v>
          </cell>
        </row>
        <row r="61">
          <cell r="B61" t="str">
            <v>010.000.1242.00</v>
          </cell>
          <cell r="C61" t="str">
            <v>Metoclopramida. Tableta Cada Tableta contiene: Clorhidrato de metoclopramida 10 mg Envase con 20 Tabletas.</v>
          </cell>
        </row>
        <row r="62">
          <cell r="B62" t="str">
            <v>010.000.1242.00</v>
          </cell>
          <cell r="C62" t="str">
            <v>Metoclopramida. Tableta Cada Tableta contiene: Clorhidrato de metoclopramida 10 mg Envase con 20 Tabletas.</v>
          </cell>
        </row>
        <row r="63">
          <cell r="B63" t="str">
            <v>010.000.2307.00</v>
          </cell>
          <cell r="C63" t="str">
            <v>Furosemida. Tableta. Cada tableta contiene: Furosemida 40 mg Envase con 20 Tabletas.</v>
          </cell>
        </row>
        <row r="64">
          <cell r="B64" t="str">
            <v>010.000.2307.00</v>
          </cell>
          <cell r="C64" t="str">
            <v>Furosemida. Tableta. Cada tableta contiene: Furosemida 40 mg Envase con 20 Tabletas.</v>
          </cell>
        </row>
        <row r="65">
          <cell r="B65" t="str">
            <v>010.000.1206.00</v>
          </cell>
          <cell r="C65" t="str">
            <v>Butilhioscina o hioscina. Gragea o Tableta Cada Gragea o Tableta contiene: Bromuro de butilhioscina o butilbromuro de hioscina 10 mg Envase con 10 Grageas o Tabletas.</v>
          </cell>
        </row>
        <row r="66">
          <cell r="B66" t="str">
            <v>010.000.1206.00</v>
          </cell>
          <cell r="C66" t="str">
            <v>Butilhioscina o hioscina. Gragea o Tableta Cada Gragea o Tableta contiene: Bromuro de butilhioscina o butilbromuro de hioscina 10 mg Envase con 10 Grageas o Tabletas.</v>
          </cell>
        </row>
        <row r="67">
          <cell r="B67" t="str">
            <v>010.000.4359.00</v>
          </cell>
          <cell r="C67" t="str">
            <v>Gabapentina. Cápsula. Cada cápsula contiene: Gabapentina 300 mg Envase con 15 Cápsulas.</v>
          </cell>
        </row>
        <row r="68">
          <cell r="B68" t="str">
            <v>010.000.4359.00</v>
          </cell>
          <cell r="C68" t="str">
            <v>Gabapentina. Cápsula. Cada cápsula contiene: Gabapentina 300 mg Envase con 15 Cápsulas.</v>
          </cell>
        </row>
        <row r="69">
          <cell r="B69" t="str">
            <v>010.000.2301.00</v>
          </cell>
          <cell r="C69" t="str">
            <v>Hidroclorotiazida. Tableta Cada Tableta contiene: Hidroclorotiazida 25 mg Envase con 20 Tabletas.</v>
          </cell>
        </row>
        <row r="70">
          <cell r="B70" t="str">
            <v>010.000.2301.00</v>
          </cell>
          <cell r="C70" t="str">
            <v>Hidroclorotiazida. Tableta Cada Tableta contiene: Hidroclorotiazida 25 mg Envase con 20 Tabletas.</v>
          </cell>
        </row>
        <row r="71">
          <cell r="B71" t="str">
            <v>010.000.3417.00</v>
          </cell>
          <cell r="C71" t="str">
            <v>Diclofenaco. Cápsula o gragea de liberación prolongada. Cada gragea contiene: Diclofenaco sódico 100 mg Envase con 20 Cápsulas o Grageas.</v>
          </cell>
        </row>
        <row r="72">
          <cell r="B72" t="str">
            <v>010.000.3417.00</v>
          </cell>
          <cell r="C72" t="str">
            <v>Diclofenaco. Cápsula o gragea de liberación prolongada. Cada gragea contiene: Diclofenaco sódico 100 mg Envase con 20 Cápsulas o Grageas.</v>
          </cell>
        </row>
        <row r="73">
          <cell r="B73" t="str">
            <v>010.000.5743.00</v>
          </cell>
          <cell r="C73" t="str">
            <v>Liraglutide. Solución Inyectable Cada mililitro contiene: Liraglutide (ADN recombinante) 6 mg Envase con 2 plumas con cartucho de 3 ml</v>
          </cell>
        </row>
        <row r="74">
          <cell r="B74" t="str">
            <v>010.000.2144.00</v>
          </cell>
          <cell r="C74" t="str">
            <v>Loratadina. Tableta o gragea. Cada tableta o gragea contienen: Loratadina 10 mg. Envase con 20 tabletas o grageas.</v>
          </cell>
        </row>
        <row r="75">
          <cell r="B75" t="str">
            <v>010.000.2144.00</v>
          </cell>
          <cell r="C75" t="str">
            <v>Loratadina. Tableta o gragea. Cada tableta o gragea contienen: Loratadina 10 mg. Envase con 20 tabletas o grageas.</v>
          </cell>
        </row>
        <row r="76">
          <cell r="B76" t="str">
            <v>010.000.4516.00</v>
          </cell>
          <cell r="C76" t="str">
            <v>Tocilizumab. Solución Inyectable Cada frasco ámpula contiene: Tocilizumab 200 mg Envase con frasco ámpula con 10 ml.</v>
          </cell>
        </row>
        <row r="77">
          <cell r="B77" t="str">
            <v>010.000.5632.00</v>
          </cell>
          <cell r="C77" t="str">
            <v>Darbepoetina alfa. Solución Inyectable. Cada jeringa prellenada contiene:Darbepoetina alfa 300 µg. Envase con 1 microjeringa con 0.6 ml.</v>
          </cell>
        </row>
        <row r="78">
          <cell r="B78" t="str">
            <v>010.000.5633.00</v>
          </cell>
          <cell r="C78" t="str">
            <v>Darbepoetina alfa. Solución Inyectable Cada jeringa prellenada contiene: Darbepoetina alfa 500 µg. Envase con 1 microjeringa con 1.0 ml.</v>
          </cell>
        </row>
        <row r="79">
          <cell r="B79" t="str">
            <v>010.000.5472.00</v>
          </cell>
          <cell r="C79" t="str">
            <v>Bevacizumab. Solución Inyectable Cada frasco ámpula contiene: Bevacizumab 100 mg Envase con frasco ámpula con 4 ml.</v>
          </cell>
        </row>
        <row r="80">
          <cell r="B80" t="str">
            <v>010.000.5473.00</v>
          </cell>
          <cell r="C80" t="str">
            <v>Bevacizumab. Solución Inyectable Cada frasco ámpula contiene: Bevacizumab 400 mg Envase con frasco ámpula con 16 ml.</v>
          </cell>
        </row>
        <row r="81">
          <cell r="B81" t="str">
            <v>010.000.5653.00</v>
          </cell>
          <cell r="C81" t="str">
            <v>Panitumumab. Solución Inyectable Cada frasco ámpula contiene: Panitumumab 100 mg Envase con frasco ámpula con 5 ml.</v>
          </cell>
        </row>
        <row r="82">
          <cell r="B82" t="str">
            <v>010.000.5743.00</v>
          </cell>
          <cell r="C82" t="str">
            <v>Liraglutide. Solución Inyectable Cada mililitro contiene: Liraglutide (ADN recombinante) 6 mg Envase con 2 plumas con cartucho de 3 ml</v>
          </cell>
        </row>
        <row r="83">
          <cell r="B83" t="str">
            <v>010.000.6117.01</v>
          </cell>
          <cell r="C83" t="str">
            <v>INSULINA ASPARTA/INSULINA ASPARTA PROTAMINA. SUSPENSIÓN INYECTABLE Cada ml contiene: Insulina asparta de origen ADN recombinante (30% de insulina asparta soluble y 70% de insulina asparta protamina cristalina) 100 U. Envase o caja de cartón con 5 plumas prellenadas o precargadas con 3 mL (100 U/mL).</v>
          </cell>
        </row>
        <row r="84">
          <cell r="B84" t="str">
            <v>010.000.6117.01</v>
          </cell>
          <cell r="C84" t="str">
            <v>INSULINA ASPARTA/INSULINA ASPARTA PROTAMINA. SUSPENSIÓN INYECTABLE Cada ml contiene: Insulina asparta de origen ADN recombinante (30% de insulina asparta soluble y 70% de insulina asparta protamina cristalina) 100 U. Envase o caja de cartón con 5 plumas prellenadas o precargadas con 3 mL (100 U/mL).</v>
          </cell>
        </row>
        <row r="85">
          <cell r="B85" t="str">
            <v>010.000.0476.00</v>
          </cell>
          <cell r="C85" t="str">
            <v>Metilprednisolona. Solución Inyectable Cada frasco ámpula con liofilizado contiene Succinato sódico de metilprednisolona equivalente a 500 mg de metilprednisolona. Envase con 50 frascos ámpula y 50 ampolletas con 8 ml de diluyente.</v>
          </cell>
        </row>
        <row r="86">
          <cell r="B86" t="str">
            <v>010.000.4206.00</v>
          </cell>
          <cell r="C86" t="str">
            <v>Estriol. Crema Cada 100 g contienen: Estriol 100 mg Envase con 15 g.</v>
          </cell>
        </row>
        <row r="87">
          <cell r="B87" t="str">
            <v>010.000.5720.00</v>
          </cell>
          <cell r="C87" t="str">
            <v>Paracetamol solución inyectable cada frasco contiene: paracetamol 500 mg. Envase con un frasco con 50 ml.</v>
          </cell>
        </row>
        <row r="88">
          <cell r="B88" t="str">
            <v>010.000.2155.00</v>
          </cell>
          <cell r="C88" t="str">
            <v>Nadroparina. Solución Inyectable Cada jeringa contiene: Nadroparina cálcica 2 850 UI Axa Envase con 2 Jeringas. con 0.3 ml</v>
          </cell>
        </row>
        <row r="89">
          <cell r="B89" t="str">
            <v>010.000.4222.00</v>
          </cell>
          <cell r="C89" t="str">
            <v>Nadroparina. Solución Inyectable Cada jeringa prellenada contiene: Nadroparina cálcica 5700 UI Axa Envase con 2 Jeringas. prellenadas con 0.6 ml.</v>
          </cell>
        </row>
        <row r="90">
          <cell r="B90" t="str">
            <v>010.000.4223.00</v>
          </cell>
          <cell r="C90" t="str">
            <v>Nadroparina. Solución Inyectable Cada jeringa prellenada contiene: Nadroparina cálcica 3800 UI Axa Envase con 2 Jeringas. prellenadas con 0.4 ml.</v>
          </cell>
        </row>
        <row r="91">
          <cell r="B91" t="str">
            <v>010.000.1756.00</v>
          </cell>
          <cell r="C91" t="str">
            <v>Melfalán. Tableta Cada Tableta contiene: Melfalán 2 mg Envase con 25 Tabletas.</v>
          </cell>
        </row>
        <row r="92">
          <cell r="B92" t="str">
            <v>010.000.1761.01</v>
          </cell>
          <cell r="C92" t="str">
            <v>Mercaptopurina. Tableta Cada Tableta contiene: Mercaptopurina 50 mg Envase con 25 Tabletas</v>
          </cell>
        </row>
        <row r="93">
          <cell r="B93" t="str">
            <v>010.000.5484.00</v>
          </cell>
          <cell r="C93" t="str">
            <v>Zuclopentixol. Tableta Cada Tableta contiene: Diclorhidrato de zuclopentixol equivalente a 25 mg de zuclopentixol Envase con 20 Tabletas.</v>
          </cell>
        </row>
        <row r="94">
          <cell r="B94" t="str">
            <v>010.000.2187.00</v>
          </cell>
          <cell r="C94" t="str">
            <v>Ipratropio. Solución Cada 100 ml contienen: Bromuro de ipratropio monohidratado equivalente a 25 mg de bromuro de ipratropio. Envase con frasco ámpula con 20 ml.</v>
          </cell>
        </row>
        <row r="95">
          <cell r="B95" t="str">
            <v>010.000.0503.00</v>
          </cell>
          <cell r="C95" t="str">
            <v>Digoxina. Elíxir. Cada ml contiene: Digoxina 0.05 mg Envase conteniendo 60 ml con gotero calibrado de 1 ml integrado o adjunto al frasco y le sirve de tapa</v>
          </cell>
        </row>
        <row r="96">
          <cell r="B96" t="str">
            <v>010.000.2112.00</v>
          </cell>
          <cell r="C96" t="str">
            <v>Diltiazem. Tableta o gragea. Cada tableta contiene: Clorhidrato de diltiazem 30 mg. Envase con 30 tabletas o grageas.</v>
          </cell>
        </row>
        <row r="97">
          <cell r="B97" t="str">
            <v>010.000.2112.00</v>
          </cell>
          <cell r="C97" t="str">
            <v>Diltiazem. Tableta o gragea. Cada tableta contiene: Clorhidrato de diltiazem 30 mg. Envase con 30 tabletas o grageas.</v>
          </cell>
        </row>
        <row r="98">
          <cell r="B98" t="str">
            <v>010.000.5359.00</v>
          </cell>
          <cell r="C98" t="str">
            <v>Valproato de magnesio. Tableta de Liberación Prolongada. Cada tableta contiene: Valproato de magnesio 600 mg Envase con 30 tabletas.</v>
          </cell>
        </row>
        <row r="99">
          <cell r="B99" t="str">
            <v>010.000.5359.00</v>
          </cell>
          <cell r="C99" t="str">
            <v>Valproato de magnesio. Tableta de Liberación Prolongada. Cada tableta contiene: Valproato de magnesio 600 mg Envase con 30 tabletas.</v>
          </cell>
        </row>
        <row r="100">
          <cell r="B100" t="str">
            <v>040.000.2097.00</v>
          </cell>
          <cell r="C100" t="str">
            <v>Buprenorfina parche cada parche contiene: buprenorfina 30 mg envase con 4 Parches..</v>
          </cell>
        </row>
        <row r="101">
          <cell r="B101" t="str">
            <v>040.000.2097.00</v>
          </cell>
          <cell r="C101" t="str">
            <v>Buprenorfina parche cada parche contiene: buprenorfina 30 mg envase con 4 Parches..</v>
          </cell>
        </row>
        <row r="102">
          <cell r="B102" t="str">
            <v>040.000.2098.00</v>
          </cell>
          <cell r="C102" t="str">
            <v>Buprenorfina parche cada parche contiene: buprenorfina 20 mg envase con 4 Parches..</v>
          </cell>
        </row>
        <row r="103">
          <cell r="B103" t="str">
            <v>040.000.6038.00</v>
          </cell>
          <cell r="C103" t="str">
            <v>Buprenorfina. parche cada parche contiene: Buprenorfina 5 mg envase con 4 parches.Velocidad nominal de liberación: 5µg/h (a través de un periodo de 7 días).</v>
          </cell>
        </row>
        <row r="104">
          <cell r="B104" t="str">
            <v>040.000.6039.00</v>
          </cell>
          <cell r="C104" t="str">
            <v>Buprenorfina. parche cada parche contiene: Buprenorfina 10 mg envase con 4 parches. Velocidad nominal de liberación: 10µg/h (a través de un periodo de 7 días).</v>
          </cell>
        </row>
        <row r="105">
          <cell r="B105" t="str">
            <v>040.000.6039.00</v>
          </cell>
          <cell r="C105" t="str">
            <v>Buprenorfina. parche cada parche contiene: Buprenorfina 10 mg envase con 4 parches. Velocidad nominal de liberación: 10µg/h (a través de un periodo de 7 días).</v>
          </cell>
        </row>
        <row r="106">
          <cell r="B106" t="str">
            <v>040.000.6140.00</v>
          </cell>
          <cell r="C106" t="str">
            <v>Tramadol TABLETA DE LIBERACIÓN PROLONGADA Cada tableta de liberación prolongada contiene: Clorhidrato de Tramadol 150 mg Envase con 10 tabletas de liberación prolongada.</v>
          </cell>
        </row>
        <row r="107">
          <cell r="B107" t="str">
            <v>010.000.3132.00</v>
          </cell>
          <cell r="C107" t="str">
            <v>Neomicina polimixina b fluocinolona y lidocaína. Solución Ótica Cada 100 ml contienen: Acetónido de fluocinolona 0.025 g Sulfato de Polimixina B equivalente a 1 000 000 U de polimixina B Sulfato de neomicina equivalente a 0.350 g de neomicina Clorhidrato de lidocaína 2.0 g Envase con gotero integral con 5 ml.</v>
          </cell>
        </row>
        <row r="108">
          <cell r="B108" t="str">
            <v>010.000.4140.00</v>
          </cell>
          <cell r="C108" t="str">
            <v>Imiquimod. Crema al 5% Cada sobre contiene: Imiquimod 12.5 mg Envase con 12 sobres que contienen 250 mg de Crema.</v>
          </cell>
        </row>
        <row r="109">
          <cell r="B109" t="str">
            <v>010.000.3826.00</v>
          </cell>
          <cell r="C109" t="str">
            <v>L-ornitina-L-aspartato. Solución Inyectable Cada ampolleta contiene: L-ornitina-L-aspartato 5 g Envase con 5 ampolletas con 10 ml.</v>
          </cell>
        </row>
        <row r="110">
          <cell r="B110" t="str">
            <v>010.000.3433.00</v>
          </cell>
          <cell r="C110" t="str">
            <v>Metilprednisolona. Suspensión Inyectable Cada ml contiene: Acetato de Metilprednisolona 40 mg Un frasco ámpula con 2 ml.</v>
          </cell>
        </row>
        <row r="111">
          <cell r="B111" t="str">
            <v>010.000.4225.00</v>
          </cell>
          <cell r="C111" t="str">
            <v>Imatinib. Comprimido Recubierto Cada Comprimido Recubierto contiene: Mesilato de imatinib 100 mg Envase con 60 Comprimidos Recubiertos.</v>
          </cell>
        </row>
        <row r="112">
          <cell r="B112" t="str">
            <v>010.000.0405.00</v>
          </cell>
          <cell r="C112" t="str">
            <v>Difenhidramina. Jarabe. Cada 100 mililitros contienen: Clorhidrato de difenhidramina 250 mg. Envase con 60 ml.</v>
          </cell>
        </row>
        <row r="113">
          <cell r="B113" t="str">
            <v>010.000.0572.00</v>
          </cell>
          <cell r="C113" t="str">
            <v>Metoprolol. Tableta Cada Tableta contiene: Tartrato de metoprolol 100 mg Envase con 20 Tabletas.</v>
          </cell>
        </row>
        <row r="114">
          <cell r="B114" t="str">
            <v>010.000.0572.00</v>
          </cell>
          <cell r="C114" t="str">
            <v>Metoprolol. Tableta Cada Tableta contiene: Tartrato de metoprolol 100 mg Envase con 20 Tabletas.</v>
          </cell>
        </row>
        <row r="115">
          <cell r="B115" t="str">
            <v>010.000.1561.00</v>
          </cell>
          <cell r="C115" t="str">
            <v>Metronidazol. Óvulo o Tableta Vaginal Cada Óvulo o Tableta contiene: Metronidazol 500 mg Envase con 10 Óvulos o Tabletas.</v>
          </cell>
        </row>
        <row r="116">
          <cell r="B116" t="str">
            <v>010.000.1566.00</v>
          </cell>
          <cell r="C116" t="str">
            <v>Nistatina. Óvulo o Tableta Vaginal Cada Óvulo o Tableta contiene: Nistatina 100 000 UI Envase con 12 Óvulos o Tabletas.</v>
          </cell>
        </row>
        <row r="117">
          <cell r="B117" t="str">
            <v>010.000.2501.00</v>
          </cell>
          <cell r="C117" t="str">
            <v>Enalapril o lisinopril o ramipril. Cápsula o Tableta Cada Cápsula o Tableta contiene: Maleato de enalapril 10 mg o Lisinopril 10 mg o Ramipril 10 mg Envase con 30 Cápsulas o Tabletas.</v>
          </cell>
        </row>
        <row r="118">
          <cell r="B118" t="str">
            <v>010.000.2501.00</v>
          </cell>
          <cell r="C118" t="str">
            <v>Enalapril o lisinopril o ramipril. Cápsula o Tableta Cada Cápsula o Tableta contiene: Maleato de enalapril 10 mg o Lisinopril 10 mg o Ramipril 10 mg Envase con 30 Cápsulas o Tabletas.</v>
          </cell>
        </row>
        <row r="119">
          <cell r="B119" t="str">
            <v>010.000.4246.01</v>
          </cell>
          <cell r="C119" t="str">
            <v>Clopidogrel. Gragea o tableta. Cada gragea o tableta contiene: Bisulfato de clopidogrel o Bisulfato de clopidogrel (Polimorfo forma 2) equivalente a 75 mg de clopidogrel. Envase con 28 Grageas o Tabletas</v>
          </cell>
        </row>
        <row r="120">
          <cell r="B120" t="str">
            <v>010.000.4246.01</v>
          </cell>
          <cell r="C120" t="str">
            <v>Clopidogrel. Gragea o tableta. Cada gragea o tableta contiene: Bisulfato de clopidogrel o Bisulfato de clopidogrel (Polimorfo forma 2) equivalente a 75 mg de clopidogrel. Envase con 28 Grageas o Tabletas</v>
          </cell>
        </row>
        <row r="121">
          <cell r="B121" t="str">
            <v>010.000.4023.00</v>
          </cell>
          <cell r="C121" t="str">
            <v>Rosuvastatina. Tableta Cada Tableta contiene: Rosuvastatina cálcica equivalente a 10 mg de rosuvastatina Envase con 30 Tabletas.</v>
          </cell>
        </row>
        <row r="122">
          <cell r="B122" t="str">
            <v>010.000.4095.00</v>
          </cell>
          <cell r="C122" t="str">
            <v>Irbesartán. Tableta Cada Tableta contiene: Irbesartán 150 mg Envase con 28 Tabletas.</v>
          </cell>
        </row>
        <row r="123">
          <cell r="B123" t="str">
            <v>010.000.4096.00</v>
          </cell>
          <cell r="C123" t="str">
            <v>Irbesartán. Tableta Cada Tableta contiene: Irbesartán 300 mg Envase con 28 Tabletas.</v>
          </cell>
        </row>
        <row r="124">
          <cell r="B124" t="str">
            <v>010.000.4098.00</v>
          </cell>
          <cell r="C124" t="str">
            <v>Irbesartán-hidroclorotiazida. Tableta Cada Tableta contiene: Irbesartán 300 mg Hidroclorotiazida 12.5 mg Envase con 28 Tabletas.</v>
          </cell>
        </row>
        <row r="125">
          <cell r="B125" t="str">
            <v>010.000.4431.00</v>
          </cell>
          <cell r="C125" t="str">
            <v>Carboplatino. Solución Inyectable. Cada frasco ámpula con liofilizado contiene: Carboplatino 150 mg Envase con un frasco ámpula.</v>
          </cell>
        </row>
        <row r="126">
          <cell r="B126" t="str">
            <v>010.000.1308.01</v>
          </cell>
          <cell r="C126" t="str">
            <v>Metronidazol. Tableta Cada Tableta contiene: Metronidazol 500 mg Envase con 30 Tabletas.</v>
          </cell>
        </row>
        <row r="127">
          <cell r="B127" t="str">
            <v>010.000.1308.01</v>
          </cell>
          <cell r="C127" t="str">
            <v>Metronidazol. Tableta Cada Tableta contiene: Metronidazol 500 mg Envase con 30 Tabletas.</v>
          </cell>
        </row>
        <row r="128">
          <cell r="B128" t="str">
            <v>010.000.1702.00</v>
          </cell>
          <cell r="C128" t="str">
            <v>Fumarato ferroso. Suspensión Oral. Cada ml contiene: Fumarato ferroso 29 mg equivalente a 9.53 mg de hierro elemental. Envase con 120 ml.</v>
          </cell>
        </row>
        <row r="129">
          <cell r="B129" t="str">
            <v>010.000.1702.00</v>
          </cell>
          <cell r="C129" t="str">
            <v>Fumarato ferroso. Suspensión Oral. Cada ml contiene: Fumarato ferroso 29 mg equivalente a 9.53 mg de hierro elemental. Envase con 120 ml.</v>
          </cell>
        </row>
        <row r="130">
          <cell r="B130" t="str">
            <v>010.000.1904.00</v>
          </cell>
          <cell r="C130" t="str">
            <v>Trimetoprima-sulfametoxazol. Suspensión Oral Cada 5 ml contienen: Trimetoprima 40 mg Sulfametoxazol 200 mg Envase con 120 ml y dosificador.</v>
          </cell>
        </row>
        <row r="131">
          <cell r="B131" t="str">
            <v>010.000.1904.00</v>
          </cell>
          <cell r="C131" t="str">
            <v>Trimetoprima-sulfametoxazol. Suspensión Oral Cada 5 ml contienen: Trimetoprima 40 mg Sulfametoxazol 200 mg Envase con 120 ml y dosificador.</v>
          </cell>
        </row>
        <row r="132">
          <cell r="B132" t="str">
            <v>010.000.2304.00</v>
          </cell>
          <cell r="C132" t="str">
            <v>Espironolactona. Tableta. Cada Tableta contiene: Espironolactona 25 mg Envase con 20 Tabletas.</v>
          </cell>
        </row>
        <row r="133">
          <cell r="B133" t="str">
            <v>010.000.2304.00</v>
          </cell>
          <cell r="C133" t="str">
            <v>Espironolactona. Tableta. Cada Tableta contiene: Espironolactona 25 mg Envase con 20 Tabletas.</v>
          </cell>
        </row>
        <row r="134">
          <cell r="B134" t="str">
            <v>010.000.2304.01</v>
          </cell>
          <cell r="C134" t="str">
            <v>Espironolactona. Tableta Cada Tableta contiene: Espironolactona 25 mg Envase con 30 Tabletas.</v>
          </cell>
        </row>
        <row r="135">
          <cell r="B135" t="str">
            <v>010.000.2304.01</v>
          </cell>
          <cell r="C135" t="str">
            <v>Espironolactona. Tableta Cada Tableta contiene: Espironolactona 25 mg Envase con 30 Tabletas.</v>
          </cell>
        </row>
        <row r="136">
          <cell r="B136" t="str">
            <v>010.000.2331.00</v>
          </cell>
          <cell r="C136" t="str">
            <v>Fenazopiridina. Tableta Cada Tableta contiene: Clorhidrato de fenazopiridina 100 mg Envase con 20 Tabletas.</v>
          </cell>
        </row>
        <row r="137">
          <cell r="B137" t="str">
            <v>010.000.2431.00</v>
          </cell>
          <cell r="C137" t="str">
            <v>Dextrometorfano. Jarabe. Cada 100 ml contienen: Bromhidrato de dextrometorfano 300 mg Envase con 60 ml y dosificador (15 mg/5 ml).</v>
          </cell>
        </row>
        <row r="138">
          <cell r="B138" t="str">
            <v>010.000.2463.00</v>
          </cell>
          <cell r="C138" t="str">
            <v>Ambroxol. Solución Cada 100 ml contienen: Clorhidrato de ambroxol 300 mg Envase con 120 ml y dosificador.</v>
          </cell>
        </row>
        <row r="139">
          <cell r="B139" t="str">
            <v>010.000.4260.00</v>
          </cell>
          <cell r="C139" t="str">
            <v>Nistatina. Suspensión Oral Cada frasco con polvo contiene: Nistatina 2 400 000 UI Envase para 24 ml.</v>
          </cell>
        </row>
        <row r="140">
          <cell r="B140" t="str">
            <v>010.000.4260.00</v>
          </cell>
          <cell r="C140" t="str">
            <v>Nistatina. Suspensión Oral Cada frasco con polvo contiene: Nistatina 2 400 000 UI Envase para 24 ml.</v>
          </cell>
        </row>
        <row r="141">
          <cell r="B141" t="str">
            <v>010.000.5267.00</v>
          </cell>
          <cell r="C141" t="str">
            <v>Fluconazol. Cápsula o Tableta Cada Cápsula o Tableta contiene: Fluconazol 100 mg Envase con 10 Cápsulas o Tabletas.</v>
          </cell>
        </row>
        <row r="142">
          <cell r="B142" t="str">
            <v>010.000.5267.00</v>
          </cell>
          <cell r="C142" t="str">
            <v>Fluconazol. Cápsula o Tableta Cada Cápsula o Tableta contiene: Fluconazol 100 mg Envase con 10 Cápsulas o Tabletas.</v>
          </cell>
        </row>
        <row r="143">
          <cell r="B143" t="str">
            <v>010.000.0525.00</v>
          </cell>
          <cell r="C143" t="str">
            <v>Fenitoína. Tableta o Cápsula Cada Tableta o Cápsula contiene: Fenitoína sódica 100 mg Envase con 50 Tabletas o Cápsulas.</v>
          </cell>
        </row>
        <row r="144">
          <cell r="B144" t="str">
            <v>010.000.0525.00</v>
          </cell>
          <cell r="C144" t="str">
            <v>Fenitoína. Tableta o Cápsula Cada Tableta o Cápsula contiene: Fenitoína sódica 100 mg Envase con 50 Tabletas o Cápsulas.</v>
          </cell>
        </row>
        <row r="145">
          <cell r="B145" t="str">
            <v>010.000.0891.00</v>
          </cell>
          <cell r="C145" t="str">
            <v>Miconazol. Crema Cada gramo contiene: Nitrato de miconazol 20 mg Envase con 20 g.</v>
          </cell>
        </row>
        <row r="146">
          <cell r="B146" t="str">
            <v>010.000.0891.00</v>
          </cell>
          <cell r="C146" t="str">
            <v>Miconazol. Crema Cada gramo contiene: Nitrato de miconazol 20 mg Envase con 20 g.</v>
          </cell>
        </row>
        <row r="147">
          <cell r="B147" t="str">
            <v>010.000.0904.00</v>
          </cell>
          <cell r="C147" t="str">
            <v>Ácido retinoico. Crema Cada 100 gramos contienen: Ácido retinoico 0.05 g Envase con 20 g</v>
          </cell>
        </row>
        <row r="148">
          <cell r="B148" t="str">
            <v>010.000.0904.00</v>
          </cell>
          <cell r="C148" t="str">
            <v>Ácido retinoico. Crema Cada 100 gramos contienen: Ácido retinoico 0.05 g Envase con 20 g</v>
          </cell>
        </row>
        <row r="149">
          <cell r="B149" t="str">
            <v>010.000.3407.00</v>
          </cell>
          <cell r="C149" t="str">
            <v>Naproxeno. Tableta Cada Tableta contiene: Naproxeno 250 mg Envase con 30 Tabletas.</v>
          </cell>
        </row>
        <row r="150">
          <cell r="B150" t="str">
            <v>010.000.3407.00</v>
          </cell>
          <cell r="C150" t="str">
            <v>Naproxeno. Tableta Cada Tableta contiene: Naproxeno 250 mg Envase con 30 Tabletas.</v>
          </cell>
        </row>
        <row r="151">
          <cell r="B151" t="str">
            <v>010.000.3451.00</v>
          </cell>
          <cell r="C151" t="str">
            <v>Alopurinol. Tableta. Cada tableta contiene: alopurinol 300 mg. Envase con 20 tabletas.</v>
          </cell>
        </row>
        <row r="152">
          <cell r="B152" t="str">
            <v>010.000.3451.00</v>
          </cell>
          <cell r="C152" t="str">
            <v>Alopurinol. Tableta. Cada tableta contiene: alopurinol 300 mg. Envase con 20 tabletas.</v>
          </cell>
        </row>
        <row r="153">
          <cell r="B153" t="str">
            <v>010.000.4126.00</v>
          </cell>
          <cell r="C153" t="str">
            <v>Sulfadiazina de plata. Crema Cada 100 gramos contiene: Sulfadiazina de plata micronizada 1 g Envase con 375 g.</v>
          </cell>
        </row>
        <row r="154">
          <cell r="B154" t="str">
            <v>010.000.5503.00</v>
          </cell>
          <cell r="C154" t="str">
            <v>Sulindaco. Tableta o Gragea Cada Tableta o Gragea contiene: Sulindaco 200 mg Envase con 20 Tabletas o Grageas.</v>
          </cell>
        </row>
        <row r="155">
          <cell r="B155" t="str">
            <v>040.000.2609.00</v>
          </cell>
          <cell r="C155" t="str">
            <v>Carbamazepina. Suspensión Oral. Cada 5 ml contienen: Carbamazepina 100 mg Envase con 120 ml y dosificador de 5 ml.</v>
          </cell>
        </row>
        <row r="156">
          <cell r="B156" t="str">
            <v>010.000.0104.00</v>
          </cell>
          <cell r="C156" t="str">
            <v>Paracetamol. Tableta cada tableta contiene: paracetamol 500 mg. envase con 10 tabletas.</v>
          </cell>
        </row>
        <row r="157">
          <cell r="B157" t="str">
            <v>010.000.0104.00</v>
          </cell>
          <cell r="C157" t="str">
            <v>Paracetamol. Tableta cada tableta contiene: paracetamol 500 mg. envase con 10 tabletas.</v>
          </cell>
        </row>
        <row r="158">
          <cell r="B158" t="str">
            <v>010.000.2520.00</v>
          </cell>
          <cell r="C158" t="str">
            <v>Losartán. Gragea o comprimido recubierto. Cada gragea o comprimido recubierto contiene: Losartán potásico 50 mg. Envase con 30 grageas o comprimidos recubiertos.</v>
          </cell>
        </row>
        <row r="159">
          <cell r="B159" t="str">
            <v>010.000.2520.00</v>
          </cell>
          <cell r="C159" t="str">
            <v>Losartán. Gragea o comprimido recubierto. Cada gragea o comprimido recubierto contiene: Losartán potásico 50 mg. Envase con 30 grageas o comprimidos recubiertos.</v>
          </cell>
        </row>
        <row r="160">
          <cell r="B160" t="str">
            <v>010.000.4373.00</v>
          </cell>
          <cell r="C160" t="str">
            <v>Valganciclovir. Comprimido Cada Comprimido contiene: Clorhidrato de valganciclovir equivalente a 450 mg de valganciclovir. Envase con 60 Comprimidos</v>
          </cell>
        </row>
        <row r="161">
          <cell r="B161" t="str">
            <v>010.000.4582.00</v>
          </cell>
          <cell r="C161" t="str">
            <v>Oseltamivir. Cápsula Cada Cápsula contiene: oseltamivir 75.0 mg Envase con 10 Cápsulas</v>
          </cell>
        </row>
        <row r="162">
          <cell r="B162" t="str">
            <v>010.000.4582.00</v>
          </cell>
          <cell r="C162" t="str">
            <v>Oseltamivir. Cápsula Cada Cápsula contiene: oseltamivir 75.0 mg Envase con 10 Cápsulas</v>
          </cell>
        </row>
        <row r="163">
          <cell r="B163" t="str">
            <v>010.000.5315.00</v>
          </cell>
          <cell r="C163" t="str">
            <v>Voriconazol. Solución Inyectable Cada frasco ámpula con liofilizado contiene: Voriconazol 200 mg Envase con un frasco ámpula con liofilizado.</v>
          </cell>
        </row>
        <row r="164">
          <cell r="B164" t="str">
            <v>010.000.0264.00</v>
          </cell>
          <cell r="C164" t="str">
            <v>Lidocaína. Solución al 10%. Cada 100 ml contiene: Lidocaína 10.0 g Envase con 115 ml con atomizador manual.</v>
          </cell>
        </row>
        <row r="165">
          <cell r="B165" t="str">
            <v>010.000.4141.00</v>
          </cell>
          <cell r="C165" t="str">
            <v>Mometasona. Suspensión Para Inhalación  Cada 100 ml contiene: Furoato de mometasona monohidratada equivalente a 0.050 g de furoato de mometasona anhidra. Envase nebulizador con 18 ml y válvula dosificadora (140 nebulizaciones de 50 µgcada una).</v>
          </cell>
        </row>
        <row r="166">
          <cell r="B166" t="str">
            <v>010.000.4141.00</v>
          </cell>
          <cell r="C166" t="str">
            <v>Mometasona. Suspensión Para Inhalación  Cada 100 ml contiene: Furoato de mometasona monohidratada equivalente a 0.050 g de furoato de mometasona anhidra. Envase nebulizador con 18 ml y válvula dosificadora (140 nebulizaciones de 50 µgcada una).</v>
          </cell>
        </row>
        <row r="167">
          <cell r="B167" t="str">
            <v>010.000.5944.00</v>
          </cell>
          <cell r="C167" t="str">
            <v>Ibuprofeno. Suspensión Oral Cada mililitro contiene: Ibuprofeno 40 mg Envase con 15 ml con gotero calibrado integrado o adjunto al envase que le sirve de tapa.</v>
          </cell>
        </row>
        <row r="168">
          <cell r="B168" t="str">
            <v>010.000.2521.00</v>
          </cell>
          <cell r="C168" t="str">
            <v>Losartán e hidroclorotiazida. Gragea o Comprimido Recubierto Cada Gragea o Comprimido Recubierto contiene: Losartán potásico 50.0 mg Hidroclorotiazida 12.5 mg Envase con 30 Grageas o Comprimidos Recubiertos.</v>
          </cell>
        </row>
        <row r="169">
          <cell r="B169" t="str">
            <v>010.000.4227.00</v>
          </cell>
          <cell r="C169" t="str">
            <v>Imatinib. Comprimido Cada Comprimido contiene: Mesilato de imatinib equivalente a 400 mg de imatinib Envase con 30 Comprimidos.</v>
          </cell>
        </row>
        <row r="170">
          <cell r="B170" t="str">
            <v>010.000.4490.00</v>
          </cell>
          <cell r="C170" t="str">
            <v>Aripiprazol. Tableta Cada Tableta contiene: Aripiprazol 15 mg Envase con 20 Tabletas.</v>
          </cell>
        </row>
        <row r="171">
          <cell r="B171" t="str">
            <v>010.000.4491.00</v>
          </cell>
          <cell r="C171" t="str">
            <v>Aripiprazol. Tableta Cada Tableta contiene: Aripiprazol 20 mg Envase con 10 Tabletas.</v>
          </cell>
        </row>
        <row r="172">
          <cell r="B172" t="str">
            <v>010.000.5435.00</v>
          </cell>
          <cell r="C172" t="str">
            <v>Paclitaxel. Solución Inyectable Cada frasco ámpula contiene: Paclitaxel 300 mg Envase con un frasco ámpula con 50 ml con equipo para venoclisis libre de polivinilcloruro (PVC) y filtro con membrana no mayor de 0.22 µm.</v>
          </cell>
        </row>
        <row r="173">
          <cell r="B173" t="str">
            <v>010.000.5449.00</v>
          </cell>
          <cell r="C173" t="str">
            <v>Anastrozol. Tableta Cada Tableta contiene: Anastrozol 1 mg Envase con 28 Tabletas</v>
          </cell>
        </row>
        <row r="174">
          <cell r="B174" t="str">
            <v>010.000.5541.00</v>
          </cell>
          <cell r="C174" t="str">
            <v>Letrozol. Gragea o Tableta Cada Gragea o Tableta contiene: Letrozol 2.5 mg Envase con 30 Grageas o Tabletas</v>
          </cell>
        </row>
        <row r="175">
          <cell r="B175" t="str">
            <v>010.000.2132.00</v>
          </cell>
          <cell r="C175" t="str">
            <v>Claritromicina. Tableta Cada Tableta contiene: Claritromicina 250 mg Envase con 10 Tabletas.</v>
          </cell>
        </row>
        <row r="176">
          <cell r="B176" t="str">
            <v>010.000.2132.00</v>
          </cell>
          <cell r="C176" t="str">
            <v>Claritromicina. Tableta Cada Tableta contiene: Claritromicina 250 mg Envase con 10 Tabletas.</v>
          </cell>
        </row>
        <row r="177">
          <cell r="B177" t="str">
            <v>010.000.2662.00</v>
          </cell>
          <cell r="C177" t="str">
            <v>Piridostigmina. Gragea o Tableta Cada Gragea o Tableta contiene: Bromuro de piridostigmina 60 mg Envase con 20 Grageas.</v>
          </cell>
        </row>
        <row r="178">
          <cell r="B178" t="str">
            <v>010.000.2662.00</v>
          </cell>
          <cell r="C178" t="str">
            <v>Piridostigmina. Gragea o Tableta Cada Gragea o Tableta contiene: Bromuro de piridostigmina 60 mg Envase con 20 Grageas.</v>
          </cell>
        </row>
        <row r="179">
          <cell r="B179" t="str">
            <v>010.000.3423.00</v>
          </cell>
          <cell r="C179" t="str">
            <v>Meloxicam. Tableta Cada Tableta contiene: Meloxicam 15 mg Envase con 10 Tabletas</v>
          </cell>
        </row>
        <row r="180">
          <cell r="B180" t="str">
            <v>010.000.4485.00</v>
          </cell>
          <cell r="C180" t="str">
            <v>Duloxetina. Cápsula de liberación retardada. Cada cápsula de liberación retardada contiene: Clorhidrato de duloxetina equivalente a 60 mg de duloxetina Envase con 14 Cápsulas de Liberación Retardada.</v>
          </cell>
        </row>
        <row r="181">
          <cell r="B181" t="str">
            <v>010.000.4485.00</v>
          </cell>
          <cell r="C181" t="str">
            <v>Duloxetina. Cápsula de liberación retardada. Cada cápsula de liberación retardada contiene: Clorhidrato de duloxetina equivalente a 60 mg de duloxetina Envase con 14 Cápsulas de Liberación Retardada.</v>
          </cell>
        </row>
        <row r="182">
          <cell r="B182" t="str">
            <v>010.000.5699.00</v>
          </cell>
          <cell r="C182" t="str">
            <v>Etoricoxib. Comprimido Cada Comprimido contiene: Etoricoxib 90 mg Envase con 28 Comprimidos.</v>
          </cell>
        </row>
        <row r="183">
          <cell r="B183" t="str">
            <v>040.000.3302.00</v>
          </cell>
          <cell r="C183" t="str">
            <v>Imipramina. Gragea o tableta. Cada gragea o tableta contiene: Clorhidrato de Imipramina 25 mg. Envase con 20 grageas o tabletas.</v>
          </cell>
        </row>
        <row r="184">
          <cell r="B184" t="str">
            <v>010.000.6274.00</v>
          </cell>
          <cell r="C184" t="str">
            <v>METFORMINA/ GLIMEPIRIDA. TABLETA Cada tableta contiene: Clorhidrato de metformina 500 mg. Glimepirida 1 mg Envase con 32 tabletas.</v>
          </cell>
        </row>
        <row r="185">
          <cell r="B185" t="str">
            <v>010.000.6275.00</v>
          </cell>
          <cell r="C185" t="str">
            <v>METFORMINA. TABLETA Cada tableta contiene: Clorhidrato de Metformina de liberación prolongada 500 mg Envase con 30 tabletas.</v>
          </cell>
        </row>
        <row r="186">
          <cell r="B186" t="str">
            <v>010.000.0592.00</v>
          </cell>
          <cell r="C186" t="str">
            <v>Isosorbida. Tableta sublingual Cada Tableta contiene: Dinitrato de isosorbida 5 mg Envase con 20 Tabletas sublinguales.</v>
          </cell>
        </row>
        <row r="187">
          <cell r="B187" t="str">
            <v>010.000.0592.00</v>
          </cell>
          <cell r="C187" t="str">
            <v>Isosorbida. Tableta sublingual Cada Tableta contiene: Dinitrato de isosorbida 5 mg Envase con 20 Tabletas sublinguales.</v>
          </cell>
        </row>
        <row r="188">
          <cell r="B188" t="str">
            <v>010.000.1271.00</v>
          </cell>
          <cell r="C188" t="str">
            <v>Plántago psyllium. Polvo Cada 100 g contienen: Polvo de cáscara de semilla de plántago psyllium 49.7 g Envase con 400 g.</v>
          </cell>
        </row>
        <row r="189">
          <cell r="B189" t="str">
            <v>010.000.1271.00</v>
          </cell>
          <cell r="C189" t="str">
            <v>Plántago psyllium. Polvo Cada 100 g contienen: Polvo de cáscara de semilla de plántago psyllium 49.7 g Envase con 400 g.</v>
          </cell>
        </row>
        <row r="190">
          <cell r="B190" t="str">
            <v>010.000.4025.01</v>
          </cell>
          <cell r="C190" t="str">
            <v>Ezetimiba-simvastatina. Comprimido Cada Comprimido contiene: Ezetimiba 10 mg Simvastatina 20 mg Envase con 28 Comprimidos.</v>
          </cell>
        </row>
        <row r="191">
          <cell r="B191" t="str">
            <v>010.000.4185.00</v>
          </cell>
          <cell r="C191" t="str">
            <v>Ácido ursodeoxicólico. Cápsula Cada Cápsula contiene: Ácido ursodeoxicólico 250 mg Envase con 50 Cápsulas</v>
          </cell>
        </row>
        <row r="192">
          <cell r="B192" t="str">
            <v>010.000.0804.00</v>
          </cell>
          <cell r="C192" t="str">
            <v>Óxido de zinc. Pasta Cada 100 g contienen: Óxido de zinc 25. 0 g Envase con 30 g.</v>
          </cell>
        </row>
        <row r="193">
          <cell r="B193" t="str">
            <v>010.000.0804.00</v>
          </cell>
          <cell r="C193" t="str">
            <v>Óxido de zinc. Pasta Cada 100 g contienen: Óxido de zinc 25. 0 g Envase con 30 g.</v>
          </cell>
        </row>
        <row r="194">
          <cell r="B194" t="str">
            <v>010.000.3419.00</v>
          </cell>
          <cell r="C194" t="str">
            <v>Naproxeno. Suspensión Oral Cada 5 ml contienen: Naproxeno 125 mg Envase con 100 ml.</v>
          </cell>
        </row>
        <row r="195">
          <cell r="B195" t="str">
            <v>010.000.5489.00</v>
          </cell>
          <cell r="C195" t="str">
            <v>Quetiapina. Tableta Cada Tableta contiene: Fumarato de quetiapina equivalente a 100 mg de quetiapina Envase con 60 Tabletas.</v>
          </cell>
        </row>
        <row r="196">
          <cell r="B196" t="str">
            <v>010.000.5489.00</v>
          </cell>
          <cell r="C196" t="str">
            <v>Quetiapina. Tableta Cada Tableta contiene: Fumarato de quetiapina equivalente a 100 mg de quetiapina Envase con 60 Tabletas.</v>
          </cell>
        </row>
        <row r="197">
          <cell r="B197" t="str">
            <v>040.000.2654.00</v>
          </cell>
          <cell r="C197" t="str">
            <v>Levodopa y carbidopa. Tableta Cada Tableta contiene: Levodopa 250 mg Carbidopa 25 mg Envase con 100 Tabletas.</v>
          </cell>
        </row>
        <row r="198">
          <cell r="B198" t="str">
            <v>010.000.1101.00</v>
          </cell>
          <cell r="C198" t="str">
            <v>Paricalcitol. Cápsula Cada cápsula contiene: Paricalcitol 2 µg. Envase con 30 cápsulas.</v>
          </cell>
        </row>
        <row r="199">
          <cell r="B199" t="str">
            <v>010.000.4305.00</v>
          </cell>
          <cell r="C199" t="str">
            <v>Oxibutinina. Tableta Cada Tableta contiene: Cloruro de oxibutinina 5 mg Envase con 30 Tabletas.</v>
          </cell>
        </row>
        <row r="200">
          <cell r="B200" t="str">
            <v>010.000.1766.00</v>
          </cell>
          <cell r="C200" t="str">
            <v>Doxorrubicina. Suspensión Inyectable Cada frasco ámpula contiene: Clorhidrato de doxorrubicina liposomal pegilada equivalente a 20 mg de doxorrubicina (2 mg/ml) Envase con un frasco ámpula con 10 ml (2 mg/ml).</v>
          </cell>
        </row>
        <row r="201">
          <cell r="B201" t="str">
            <v>010.000.5450.00</v>
          </cell>
          <cell r="C201" t="str">
            <v>Leuprorelina. Suspensión Inyectable Cada jeringa prellenada con polvo liofilizado contiene: Acetato de leuprorelina 22.5 mg Envase con jeringa prellenada con polvo liofilizado y jeringa prellenada con 0.5 ml con sistema de Liberación.</v>
          </cell>
        </row>
        <row r="202">
          <cell r="B202" t="str">
            <v>010.000.5972.00</v>
          </cell>
          <cell r="C202" t="str">
            <v>Leuprorelina. Suspensión Inyectable Cada jeringa prellenada con polvo liofilizado contiene: Acetato de Leuprorelina 45 mg Envase con jeringa prellenada con polvo liofilizado y jeringa prellenada con 0.5 ml de diluyente.</v>
          </cell>
        </row>
        <row r="203">
          <cell r="B203" t="str">
            <v>010.000.0813.00</v>
          </cell>
          <cell r="C203" t="str">
            <v>Hidrocortisona. Crema Cada g contiene: 17 Butirato de hidrocortisona 1 mg Envase con 15 g.</v>
          </cell>
        </row>
        <row r="204">
          <cell r="B204" t="str">
            <v>010.000.0813.00</v>
          </cell>
          <cell r="C204" t="str">
            <v>Hidrocortisona. Crema Cada g contiene: 17 Butirato de hidrocortisona 1 mg Envase con 15 g.</v>
          </cell>
        </row>
        <row r="205">
          <cell r="B205" t="str">
            <v>010.000.4416.00</v>
          </cell>
          <cell r="C205" t="str">
            <v>Ciclosporina. Solución Oftálmica Cada ml contiene: Ciclosporina A 1.0 mg Envase con frasco gotero con 5 ml.</v>
          </cell>
        </row>
        <row r="206">
          <cell r="B206" t="str">
            <v>010.000.4300.00</v>
          </cell>
          <cell r="C206" t="str">
            <v>Levofloxacino. Tableta Cada Tableta contiene: Levofloxacino hemihidratado equivalente a 750 mg de levofloxacino. Envase con 7 Tabletas.</v>
          </cell>
        </row>
        <row r="207">
          <cell r="B207" t="str">
            <v>010.000.4300.00</v>
          </cell>
          <cell r="C207" t="str">
            <v>Levofloxacino. Tableta Cada Tableta contiene: Levofloxacino hemihidratado equivalente a 750 mg de levofloxacino. Envase con 7 Tabletas.</v>
          </cell>
        </row>
        <row r="208">
          <cell r="B208" t="str">
            <v>010.000.3432.00</v>
          </cell>
          <cell r="C208" t="str">
            <v>Dexametasona. Tableta. Cada tableta contiene dexametasona 0.5 mg Envase con 30 Tabletas.</v>
          </cell>
        </row>
        <row r="209">
          <cell r="B209" t="str">
            <v>010.000.4445.00</v>
          </cell>
          <cell r="C209" t="str">
            <v>Vinorelbina. Cápsula Cada Cápsula contiene: Bitartrato de vinorelbina equivalente a 20.00 mg de Vinorelbina Envase con una Cápsula</v>
          </cell>
        </row>
        <row r="210">
          <cell r="B210" t="str">
            <v>010.000.4446.00</v>
          </cell>
          <cell r="C210" t="str">
            <v>Vinorelbina. Cápsula Cada Cápsula contiene: Bitartrato de vinorelbina equivalente a 30.00 mg de Vinorelbina Envase con una Cápsula.</v>
          </cell>
        </row>
        <row r="211">
          <cell r="B211" t="str">
            <v>010.000.5664.00</v>
          </cell>
          <cell r="C211" t="str">
            <v>Lacosamida. Solución Inyectable Cada frasco ámpula contiene: Lacosamida 200 mg Envase con frasco ámpula con 20 ml (10 mg/ml).</v>
          </cell>
        </row>
        <row r="212">
          <cell r="B212" t="str">
            <v>010.000.2114.00</v>
          </cell>
          <cell r="C212" t="str">
            <v>Felodipino. Tableta de Liberación Prolongada Cada Tableta contiene: Felodipino 5 mg Envase con 10 Tabletas de Liberación Prolongada.</v>
          </cell>
        </row>
        <row r="213">
          <cell r="B213" t="str">
            <v>010.000.4307.00</v>
          </cell>
          <cell r="C213" t="str">
            <v>Cilostazol. Tableta Cada Tableta contiene: Cilostazol 100 mg Envase con 30 Tabletas.</v>
          </cell>
        </row>
        <row r="214">
          <cell r="B214" t="str">
            <v>010.000.1969.00</v>
          </cell>
          <cell r="C214" t="str">
            <v>Azitromicina. Tableta Cada Tableta contiene: Azitromicina dihidratada equivalente a 500 mg de azitromicina Envase con 3 Tabletas.</v>
          </cell>
        </row>
        <row r="215">
          <cell r="B215" t="str">
            <v>010.000.1969.01</v>
          </cell>
          <cell r="C215" t="str">
            <v>Azitromicina. Tableta Cada Tableta contiene: Azitromicina dihidratada equivalente a 500 mg de azitromicina Envase con 4 Tabletas.</v>
          </cell>
        </row>
        <row r="216">
          <cell r="B216" t="str">
            <v>010.000.4256.00</v>
          </cell>
          <cell r="C216" t="str">
            <v>Talidomida. Tableta o Cápsula Cada Tableta o Cápsula contiene: Talidomida 100 mg Envase con 50 Tabletas ó Cápsulas.</v>
          </cell>
        </row>
        <row r="217">
          <cell r="B217" t="str">
            <v>010.000.4261.02</v>
          </cell>
          <cell r="C217" t="str">
            <v>Ofloxacina. Tableta Cada Tableta contiene: ofloxacina 400 mg Envase con 12 Tabletas.</v>
          </cell>
        </row>
        <row r="218">
          <cell r="B218" t="str">
            <v>010.000.4298.00</v>
          </cell>
          <cell r="C218" t="str">
            <v>Ciclosporina. Cápsula de gelatina blanda. Cada cápsula contiene: Ciclosporina modificada o ciclosporina en microemulsión 100 mg Envase con 50 Cápsulas.</v>
          </cell>
        </row>
        <row r="219">
          <cell r="B219" t="str">
            <v>010.000.4298.00</v>
          </cell>
          <cell r="C219" t="str">
            <v>Ciclosporina. Cápsula de gelatina blanda. Cada cápsula contiene: Ciclosporina modificada o ciclosporina en microemulsión 100 mg Envase con 50 Cápsulas.</v>
          </cell>
        </row>
        <row r="220">
          <cell r="B220" t="str">
            <v>010.000.4306.00</v>
          </cell>
          <cell r="C220" t="str">
            <v>Ciclosporina. Capsula de gelatina blanda. Cada cápsula contiene: ciclosporina modificada o ciclosporina en microemulsión 25 mg. envase con 50 cápsulas.</v>
          </cell>
        </row>
        <row r="221">
          <cell r="B221" t="str">
            <v>010.000.4306.00</v>
          </cell>
          <cell r="C221" t="str">
            <v>Ciclosporina. Capsula de gelatina blanda. Cada cápsula contiene: ciclosporina modificada o ciclosporina en microemulsión 25 mg. envase con 50 cápsulas.</v>
          </cell>
        </row>
        <row r="222">
          <cell r="B222" t="str">
            <v>010.000.5082.00</v>
          </cell>
          <cell r="C222" t="str">
            <v>Tacrolimus. Cápsula Cada Cápsula contiene: Tacrolimus monohidratado equivalente a 5 mg de tacrolimus Envase con 50 Cápsulas.</v>
          </cell>
        </row>
        <row r="223">
          <cell r="B223" t="str">
            <v>010.000.5084.00</v>
          </cell>
          <cell r="C223" t="str">
            <v>Tacrolimus. Cápsula Cada Cápsula contiene: Tacrolimus monohidratado equivalente a 1 mg de tacrolimus Envase con 50 Cápsulas.</v>
          </cell>
        </row>
        <row r="224">
          <cell r="B224" t="str">
            <v>010.000.5309.01</v>
          </cell>
          <cell r="C224" t="str">
            <v>Tamsulosina. Cápsula o Tableta de liberación prolongada. Cada cápsula o tableta de liberación prolongada contiene: Clorhidrato de tamsulosina 0.4 mg. Envase con 20 cápsulas o tabletas de liberación prolongada.</v>
          </cell>
        </row>
        <row r="225">
          <cell r="B225" t="str">
            <v>010.000.2195.00</v>
          </cell>
          <cell r="C225" t="str">
            <v>Ondansetrón. Tableta Cada Tableta contiene: Clorhidrato dihidratado de ondansetrón equivalente a 8 mg de ondansetrón Envase con 10 Tabletas.</v>
          </cell>
        </row>
        <row r="226">
          <cell r="B226" t="str">
            <v>010.000.3461.00</v>
          </cell>
          <cell r="C226" t="str">
            <v>Azatioprina. Tableta Cada Tableta contiene: Azatioprina 50 mg Envase con 50 Tabletas.</v>
          </cell>
        </row>
        <row r="227">
          <cell r="B227" t="str">
            <v>010.000.3461.00</v>
          </cell>
          <cell r="C227" t="str">
            <v>Azatioprina. Tableta Cada Tableta contiene: Azatioprina 50 mg Envase con 50 Tabletas.</v>
          </cell>
        </row>
        <row r="228">
          <cell r="B228" t="str">
            <v>010.000.4365.01</v>
          </cell>
          <cell r="C228" t="str">
            <v>Donepecilo. Tableta Cada Tableta contiene: Clorhidrato de donepecilo 10 mg Envase con 28 Tabletas.</v>
          </cell>
        </row>
        <row r="229">
          <cell r="B229" t="str">
            <v>010.000.4514.00</v>
          </cell>
          <cell r="C229" t="str">
            <v>Leflunomida. Comprimido Cada Comprimido contiene: Leflunomida 20 mg Envase con 30 Comprimidos.</v>
          </cell>
        </row>
        <row r="230">
          <cell r="B230" t="str">
            <v>010.000.4515.00</v>
          </cell>
          <cell r="C230" t="str">
            <v>Leflunomida. Comprimido Cada Comprimido contiene: Leflunomida 100 mg Envase con 3 Comprimidos.</v>
          </cell>
        </row>
        <row r="231">
          <cell r="B231" t="str">
            <v>040.000.2499.00</v>
          </cell>
          <cell r="C231" t="str">
            <v>Alprazolam. Tableta Cada Tableta contiene: alprazolam 2.0 mg Envase con 30 Tabletas.</v>
          </cell>
        </row>
        <row r="232">
          <cell r="B232" t="str">
            <v>040.000.2499.00</v>
          </cell>
          <cell r="C232" t="str">
            <v>Alprazolam. Tableta Cada Tableta contiene: alprazolam 2.0 mg Envase con 30 Tabletas.</v>
          </cell>
        </row>
        <row r="233">
          <cell r="B233" t="str">
            <v>010.000.4420.00</v>
          </cell>
          <cell r="C233" t="str">
            <v>Brimonidina - timolol. Solución Oftálmica Cada mililitro contiene: Tartrato de brimonidina 2.00 mg Maleato de timolol 6.80 mg Envase con gotero integral con 5 ml.</v>
          </cell>
        </row>
        <row r="234">
          <cell r="B234" t="str">
            <v>010.000.2626.00</v>
          </cell>
          <cell r="C234" t="str">
            <v>Oxcarbazepina. Gragea o Tableta Cada Gragea o Tableta contiene: oxcarbazepina 300 mg Envase con 20 Grageas o Tabletas.</v>
          </cell>
        </row>
        <row r="235">
          <cell r="B235" t="str">
            <v>010.000.2630.00</v>
          </cell>
          <cell r="C235" t="str">
            <v>Valproato semisódico. Tableta de liberación prolongada. Cada tableta de liberación prolongada contiene: Valproato semisódico equivalente a 500 mg de ácido valproico Envase con 30 Tabletas de Liberación Prolongada.</v>
          </cell>
        </row>
        <row r="236">
          <cell r="B236" t="str">
            <v>010.000.2630.00</v>
          </cell>
          <cell r="C236" t="str">
            <v>Valproato semisódico. Tableta de liberación prolongada. Cada tableta de liberación prolongada contiene: Valproato semisódico equivalente a 500 mg de ácido valproico Envase con 30 Tabletas de Liberación Prolongada.</v>
          </cell>
        </row>
        <row r="237">
          <cell r="B237" t="str">
            <v>010.000.2650.00</v>
          </cell>
          <cell r="C237" t="str">
            <v>Pramipexol. Tableta Cada Tableta contiene Diclorhidrato de pramipexol Monohidratado 1.0 mg Envase con 30 Tabletas.</v>
          </cell>
        </row>
        <row r="238">
          <cell r="B238" t="str">
            <v>010.000.3307.00</v>
          </cell>
          <cell r="C238" t="str">
            <v>Atomoxetina. Cápsula Cada Cápsula contiene: Clorhidrato de atomoxetina equivalente a 10 mg de atomoxetina. Envase con 14 Cápsulas.</v>
          </cell>
        </row>
        <row r="239">
          <cell r="B239" t="str">
            <v>010.000.3308.00</v>
          </cell>
          <cell r="C239" t="str">
            <v>Atomoxetina. Cápsula Cada Cápsula contiene: Clorhidrato de atomoxetina equivalente a 40 mg de atomoxetina. Envase con 14 Cápsulas.</v>
          </cell>
        </row>
        <row r="240">
          <cell r="B240" t="str">
            <v>010.000.3309.00</v>
          </cell>
          <cell r="C240" t="str">
            <v>Atomoxetina. Cápsula Cada Cápsula contiene: Clorhidrato de atomoxetina equivalente a 60 mg de atomoxetina. Envase con 14 Cápsulas.</v>
          </cell>
        </row>
        <row r="241">
          <cell r="B241" t="str">
            <v>010.000.5453.00</v>
          </cell>
          <cell r="C241" t="str">
            <v>Pemetrexed. Solución Inyectable Cada frasco ámpula con liofilizado contiene: Pemetrexed disódico heptahidratado o Pemetrexed disódico equivalente a 500 mg de pemetrexed Envase con frasco ámpula.</v>
          </cell>
        </row>
        <row r="242">
          <cell r="B242" t="str">
            <v>010.000.5485.01</v>
          </cell>
          <cell r="C242" t="str">
            <v>Olanzapina. Tableta Cada Tableta contiene: olanzapina 5 mg Envase con 28 Tabletas.</v>
          </cell>
        </row>
        <row r="243">
          <cell r="B243" t="str">
            <v>010.000.5487.01</v>
          </cell>
          <cell r="C243" t="str">
            <v>Citalopram. Tableta Cada Tableta contiene: Bromhidrato de citalopram equivalente a 20 mg de citalopram. Envase con 28 Tabletas</v>
          </cell>
        </row>
        <row r="244">
          <cell r="B244" t="str">
            <v>010.000.5487.01</v>
          </cell>
          <cell r="C244" t="str">
            <v>Citalopram. Tableta Cada Tableta contiene: Bromhidrato de citalopram equivalente a 20 mg de citalopram. Envase con 28 Tabletas</v>
          </cell>
        </row>
        <row r="245">
          <cell r="B245" t="str">
            <v>010.000.5490.00</v>
          </cell>
          <cell r="C245" t="str">
            <v>Mirtazapina. Tableta o Tableta Dispersable Cada Tableta o Tableta Dispersable contiene: Mirtazapina 30 mg Envase con 30 Tabletas o Tabletas Dispersables</v>
          </cell>
        </row>
        <row r="246">
          <cell r="B246" t="str">
            <v>010.000.5490.00</v>
          </cell>
          <cell r="C246" t="str">
            <v>Mirtazapina. Tableta o Tableta Dispersable Cada Tableta o Tableta Dispersable contiene: Mirtazapina 30 mg Envase con 30 Tabletas o Tabletas Dispersables</v>
          </cell>
        </row>
        <row r="247">
          <cell r="B247" t="str">
            <v>010.000.0233.00</v>
          </cell>
          <cell r="C247" t="str">
            <v>Sevoflurano. Liquido o solucion cada envase contiene: sevoflurano 250 ml. envase con 250 ml de líquido o solución.</v>
          </cell>
        </row>
        <row r="248">
          <cell r="B248" t="str">
            <v>010.000.2040.00</v>
          </cell>
          <cell r="C248" t="str">
            <v>Prazicuantel. Tableta Cada Tableta contiene: Prazicuantel 600 mg Envase con 25 Tabletas.</v>
          </cell>
        </row>
        <row r="249">
          <cell r="B249" t="str">
            <v>010.000.5237.03</v>
          </cell>
          <cell r="C249" t="str">
            <v>Interferón (Beta). Solución Inyectable. Cada frasco ámpula o jeringa prellenada contiene: Interferón beta 1a 44  µg (12 millones UI). Envase con cartucho prellenado de 1.5 ml (3 dosis de 44  µg/0.5 ml) para administrarse en dispositivo autoinyector.</v>
          </cell>
        </row>
        <row r="250">
          <cell r="B250" t="str">
            <v>010.000.0291.00</v>
          </cell>
          <cell r="C250" t="str">
            <v>Neostigmina. Solución Inyectable Cada ampolleta contiene: Metilsulfato de neostigmina 0.5 mg Envase con 6 ampolletas con 1 ml.</v>
          </cell>
        </row>
        <row r="251">
          <cell r="B251" t="str">
            <v>010.000.0569.00</v>
          </cell>
          <cell r="C251" t="str">
            <v>Nitroprusiato de sodio. Solución Inyectable Cada frasco ámpula con polvo o Solución contiene: Nitroprusiato de sodio 50 mg Envase con un frasco ámpula con o sin diluyente.</v>
          </cell>
        </row>
        <row r="252">
          <cell r="B252" t="str">
            <v>010.000.4264.00</v>
          </cell>
          <cell r="C252" t="str">
            <v>Aciclovir. Solución Inyectable Cada frasco ámpula con liofilizado contiene: Aciclovir sódico equivalente a 250 mg de aciclovir. Envase con 5 frascos ámpula.</v>
          </cell>
        </row>
        <row r="253">
          <cell r="B253" t="str">
            <v>010.000.5313.00</v>
          </cell>
          <cell r="C253" t="str">
            <v>Caspofungina. Solución Inyectable. Cada frasco ámpula con polvo contiene: Acetato de caspofungina equivalente a 50 mg de caspofungina. Envase con frasco ámpula con polvo para 10.5 ml (5 mg/ml).</v>
          </cell>
        </row>
        <row r="254">
          <cell r="B254" t="str">
            <v>010.000.4433.00</v>
          </cell>
          <cell r="C254" t="str">
            <v>Mesna. Solución Inyectable Cada ampolleta contiene: Mesna 400 mg Envase con 5 ampolletas con 4 ml (100 mg/ml).</v>
          </cell>
        </row>
        <row r="255">
          <cell r="B255" t="str">
            <v>010.000.2482.00</v>
          </cell>
          <cell r="C255" t="str">
            <v>Prednisolona. Solución Oral Cada 100 ml contienen: Fosfato sódico de prednisolona equivalente a 100 mg de prednisolona. Envase con frasco de 100 ml y vaso graduado de 20 ml.</v>
          </cell>
        </row>
        <row r="256">
          <cell r="B256" t="str">
            <v>010.000.4158.01</v>
          </cell>
          <cell r="C256" t="str">
            <v>Insulina glargina. Solución Inyectable Cada ml de Solución contiene: Insulina glargina 3.64 mg equivalente a 100.0 UI de insulina humana. Envase con 5 cartuchos de vidrio con 3 ml en dispositivo desechable.</v>
          </cell>
        </row>
        <row r="257">
          <cell r="B257" t="str">
            <v>010.000.4265.00</v>
          </cell>
          <cell r="C257" t="str">
            <v>Ciprofibrato. Cápsula o Tableta. Cada Cápsula o Tableta contiene: Ciprofibrato 100 mg Envase con 30 cápsulas o tabletas.</v>
          </cell>
        </row>
        <row r="258">
          <cell r="B258" t="str">
            <v>010.000.4231.00</v>
          </cell>
          <cell r="C258" t="str">
            <v>Inmunoglobulina antilinfocitos t humanos. Solución Inyectable Cada frasco ámpula contiene: Inmunoglobulina antilinfocitos T humanos obtenida de conejo 25 mg Envase con frasco ámpula con polvo liofilizado.</v>
          </cell>
        </row>
        <row r="259">
          <cell r="B259" t="str">
            <v>010.000.5160.00</v>
          </cell>
          <cell r="C259" t="str">
            <v>Sevelámero. Comprimido Cada Comprimido contiene: Clorhidrato de Sevelámero 800 mg Envase con 180 Comprimidos</v>
          </cell>
        </row>
        <row r="260">
          <cell r="B260" t="str">
            <v>010.000.5455.00</v>
          </cell>
          <cell r="C260" t="str">
            <v>Fludarabina. Comprimido Cada Comprimido contiene: Fosfato de fludarabina 10 mg Envase con 15 Comprimidos.</v>
          </cell>
        </row>
        <row r="261">
          <cell r="B261" t="str">
            <v>010.000.0101.00</v>
          </cell>
          <cell r="C261" t="str">
            <v>Ácido acetilsalicilico. Tableta. Cada tableta contiene: Acido acetilsalicílico 500 mg. Envase con 20 tabletas.</v>
          </cell>
        </row>
        <row r="262">
          <cell r="B262" t="str">
            <v>010.000.0106.00</v>
          </cell>
          <cell r="C262" t="str">
            <v>Paracetamol. Solucion oral cada ml contiene: paracetamol 100 mg. envase con 15 ml gotero calibrado a 0.5 y 1 ml integrado o adjunto al envase que sirve de tapa.</v>
          </cell>
        </row>
        <row r="263">
          <cell r="B263" t="str">
            <v>010.000.0106.00</v>
          </cell>
          <cell r="C263" t="str">
            <v>Paracetamol. Solucion oral cada ml contiene: paracetamol 100 mg. envase con 15 ml gotero calibrado a 0.5 y 1 ml integrado o adjunto al envase que sirve de tapa.</v>
          </cell>
        </row>
        <row r="264">
          <cell r="B264" t="str">
            <v>010.000.1206.00</v>
          </cell>
          <cell r="C264" t="str">
            <v>Butilhioscina o hioscina. Gragea o Tableta Cada Gragea o Tableta contiene: Bromuro de butilhioscina o butilbromuro de hioscina 10 mg Envase con 10 Grageas o Tabletas.</v>
          </cell>
        </row>
        <row r="265">
          <cell r="B265" t="str">
            <v>010.000.1206.00</v>
          </cell>
          <cell r="C265" t="str">
            <v>Butilhioscina o hioscina. Gragea o Tableta Cada Gragea o Tableta contiene: Bromuro de butilhioscina o butilbromuro de hioscina 10 mg Envase con 10 Grageas o Tabletas.</v>
          </cell>
        </row>
        <row r="266">
          <cell r="B266" t="str">
            <v>010.000.1207.00</v>
          </cell>
          <cell r="C266" t="str">
            <v>Butilhioscina o hioscina. Solución Inyectable Cada ampolleta contiene: Bromuro de butilhioscina o butilbromuro de hioscina 20 mg Envase con 3 ampolletas de 1 ml.</v>
          </cell>
        </row>
        <row r="267">
          <cell r="B267" t="str">
            <v>010.000.0437.00</v>
          </cell>
          <cell r="C267" t="str">
            <v>Teofilina. Comprimido o Tableta o Cápsula de Liberación Prolongada Cada Comprimido Tableta o Cápsula contiene: Teofilina anhidra 100 mg Envase con 20 Comprimidos o Tabletas o Cápsulas de Liberación Prolongada.</v>
          </cell>
        </row>
        <row r="268">
          <cell r="B268" t="str">
            <v>010.000.0437.00</v>
          </cell>
          <cell r="C268" t="str">
            <v>Teofilina. Comprimido o Tableta o Cápsula de Liberación Prolongada Cada Comprimido Tableta o Cápsula contiene: Teofilina anhidra 100 mg Envase con 20 Comprimidos o Tabletas o Cápsulas de Liberación Prolongada.</v>
          </cell>
        </row>
        <row r="269">
          <cell r="B269" t="str">
            <v>010.000.1940.00</v>
          </cell>
          <cell r="C269" t="str">
            <v>Doxiciclina. Cápsula o Tableta Cada Cápsula o Tableta contiene: Hiclato de doxiciclina equivalente a 100 mg de doxicilina. Envase con 10 Cápsulas o Tabletas.</v>
          </cell>
        </row>
        <row r="270">
          <cell r="B270" t="str">
            <v>010.000.5309.02</v>
          </cell>
          <cell r="C270" t="str">
            <v>Tamsulosina. Cápsula o Tableta de liberación prolongada. Cada cápsula o tableta de liberación prolongada contiene: Clorhidrato detamsulosina 0.4 mg. Envase con 30 cápsulas o tabletas de liberación prolongada.</v>
          </cell>
        </row>
        <row r="271">
          <cell r="B271" t="str">
            <v>010.000.5451.00</v>
          </cell>
          <cell r="C271" t="str">
            <v>Cinarizina. Tableta Cada Tableta contiene: Cinarizina 75 mg Envase con 60 Tabletas</v>
          </cell>
        </row>
        <row r="272">
          <cell r="B272" t="str">
            <v>010.000.5468.00</v>
          </cell>
          <cell r="C272" t="str">
            <v>Ácido zoledrónico. Solución Inyectable Cada frasco ámpula con 5 ml contiene: Acido zoledrónico monohidratado equivalente a 4.0 mg de ácido zoledrónico Envase con un frasco ámpula.</v>
          </cell>
        </row>
        <row r="273">
          <cell r="B273" t="str">
            <v>010.000.5505.00</v>
          </cell>
          <cell r="C273" t="str">
            <v>Celecoxib. Cápsula. Cada cápsula contiene: Celecoxib 100 mg Envase con 20 Cápsulas.</v>
          </cell>
        </row>
        <row r="274">
          <cell r="B274" t="str">
            <v>010.000.5463.02</v>
          </cell>
          <cell r="C274" t="str">
            <v>Temozolomida. Cápsula Cada Cápsula contiene: Temozolomida 100 mg Envase con 20 Cápsulas</v>
          </cell>
        </row>
        <row r="275">
          <cell r="B275" t="str">
            <v>010.000.5186.02</v>
          </cell>
          <cell r="C275" t="str">
            <v>Pantoprazol o rabeprazol u omeprazol. Tableta o Gragea o Cápsula Cada Tableta o Gragea o Cápsula contiene: Pantoprazol 40 mg o Rabeprazol sódico 20 mg u omeprazol 20 mg Envase con 28 Tabletas o Grageas o Cápsulas</v>
          </cell>
        </row>
        <row r="276">
          <cell r="B276" t="str">
            <v>010.000.4148.01</v>
          </cell>
          <cell r="C276" t="str">
            <v>Insulina lispro lispro protamina. Suspensión Inyectable Cada ml contiene: Insulina lispro (origen ADN recombinante) 25 UI Insulina lispro protamina (origen ADN recombinante) 75 UI. Envase con un frasco ámpula con 10 ml.</v>
          </cell>
        </row>
        <row r="277">
          <cell r="B277" t="str">
            <v>010.000.4148.01</v>
          </cell>
          <cell r="C277" t="str">
            <v>Insulina lispro lispro protamina. Suspensión Inyectable Cada ml contiene: Insulina lispro (origen ADN recombinante) 25 UI Insulina lispro protamina (origen ADN recombinante) 75 UI. Envase con un frasco ámpula con 10 ml.</v>
          </cell>
        </row>
        <row r="278">
          <cell r="B278" t="str">
            <v>010.000.4162.00</v>
          </cell>
          <cell r="C278" t="str">
            <v>Insulina lispro. Solución Inyectable. Cada ml contiene: Insulina lispro (origen ADN recombinante) 100 UI Envase con un frasco ámpula con 10 ml.</v>
          </cell>
        </row>
        <row r="279">
          <cell r="B279" t="str">
            <v>010.000.4162.00</v>
          </cell>
          <cell r="C279" t="str">
            <v>Insulina lispro. Solución Inyectable. Cada ml contiene: Insulina lispro (origen ADN recombinante) 100 UI Envase con un frasco ámpula con 10 ml.</v>
          </cell>
        </row>
        <row r="280">
          <cell r="B280" t="str">
            <v>010.000.4489.00</v>
          </cell>
          <cell r="C280" t="str">
            <v>Olanzapina. Solución Inyectable Cada frasco ámpula con liofilizado contiene: olanzapina 10 mg Envase con un frasco ámpula.</v>
          </cell>
        </row>
        <row r="281">
          <cell r="B281" t="str">
            <v>010.000.4444.00</v>
          </cell>
          <cell r="C281" t="str">
            <v>Dexrazoxano. Solución Inyectable. El frasco ámpula contiene: Clorhidrato de dexrazoxano equivalente a 500 mg de dexrazoxano. Envase con un frasco ámpula.</v>
          </cell>
        </row>
        <row r="282">
          <cell r="B282" t="str">
            <v>010.000.5437.00</v>
          </cell>
          <cell r="C282" t="str">
            <v>Docetaxel. Solución Inyectable. Cada frasco ámpula contiene: Docetaxel anhidro o trihidratado equivalente a 80 mg de docetaxel Envase con un frasco ámpula con 80 mg y frasco ámpula con 6 ml de diluyente.</v>
          </cell>
        </row>
        <row r="283">
          <cell r="B283" t="str">
            <v>010.000.5459.00</v>
          </cell>
          <cell r="C283" t="str">
            <v>Oxaliplatino. Solución Inyectable Cada frasco ámpula contiene: oxaliplatino 100 mg Envase con un frasco ámpula con liofilizado o envase con un frasco ámpula con 20 ml.</v>
          </cell>
        </row>
        <row r="284">
          <cell r="B284" t="str">
            <v>010.000.0570.00</v>
          </cell>
          <cell r="C284" t="str">
            <v>Hidralazina. Tableta Cada Tableta contiene: Clorhidrato de hidralazina 10 mg Envase con 20 Tabletas.</v>
          </cell>
        </row>
        <row r="285">
          <cell r="B285" t="str">
            <v>010.000.0596.00</v>
          </cell>
          <cell r="C285" t="str">
            <v>Verapamilo. Gragea o Tableta ReCubierta Cada Gragea o Tableta ReCubierta contiene: Clorhidrato de verapamilo 80 mg Envase con 20 Grageas o Tabletas ReCubiertas.</v>
          </cell>
        </row>
        <row r="286">
          <cell r="B286" t="str">
            <v>010.000.0596.00</v>
          </cell>
          <cell r="C286" t="str">
            <v>Verapamilo. Gragea o Tableta ReCubierta Cada Gragea o Tableta ReCubierta contiene: Clorhidrato de verapamilo 80 mg Envase con 20 Grageas o Tabletas ReCubiertas.</v>
          </cell>
        </row>
        <row r="287">
          <cell r="B287" t="str">
            <v>010.000.3409.00</v>
          </cell>
          <cell r="C287" t="str">
            <v>Colchicina. Tableta. Cada tableta contiene: Colchicina 1 mg Envase con 30 Tabletas.</v>
          </cell>
        </row>
        <row r="288">
          <cell r="B288" t="str">
            <v>010.000.3409.00</v>
          </cell>
          <cell r="C288" t="str">
            <v>Colchicina. Tableta. Cada tableta contiene: Colchicina 1 mg Envase con 30 Tabletas.</v>
          </cell>
        </row>
        <row r="289">
          <cell r="B289" t="str">
            <v>010.000.5233.00</v>
          </cell>
          <cell r="C289" t="str">
            <v>Ácido folínico. Tableta Cada Tableta contiene: Folinato cálcico equivalente a 15 mg de ácido folínico Envase con 12 Tabletas.</v>
          </cell>
        </row>
        <row r="290">
          <cell r="B290" t="str">
            <v>010.000.1501.00</v>
          </cell>
          <cell r="C290" t="str">
            <v>Estrógenos conjugados. Gragea o Tableta Cada Gragea o Tableta contiene: Estrógenos conjugados de origen equino 0.625 mg Envase con 42 Grageas o Tabletas.</v>
          </cell>
        </row>
        <row r="291">
          <cell r="B291" t="str">
            <v>010.000.4215.00</v>
          </cell>
          <cell r="C291" t="str">
            <v>Progesterona. Gel Cada 100 g contienen: Progesterona 1.0 g Envase con 80 g de Gel con regla dosificadora.</v>
          </cell>
        </row>
        <row r="292">
          <cell r="B292" t="str">
            <v>010.000.4504.00</v>
          </cell>
          <cell r="C292" t="str">
            <v>Sulfasalazina. Tableta CoN Capa Entérica Cada Tableta con Capa Entérica contiene: Sulfasalazina 500 mg Envase con 60 Tabletas con Capa Entérica.</v>
          </cell>
        </row>
        <row r="293">
          <cell r="B293" t="str">
            <v>010.000.4504.00</v>
          </cell>
          <cell r="C293" t="str">
            <v>Sulfasalazina. Tableta CoN Capa Entérica Cada Tableta con Capa Entérica contiene: Sulfasalazina 500 mg Envase con 60 Tabletas con Capa Entérica.</v>
          </cell>
        </row>
        <row r="294">
          <cell r="B294" t="str">
            <v>010.000.0270.00</v>
          </cell>
          <cell r="C294" t="str">
            <v>Ropivacaina. Solución Inyectable Cada ampolleta contiene: Clorhidrato de ropivacaína monohidratada equivalente a 150 mg de clorhidrato de ropivacaina. Envase con 5 ampolletas con 20 ml.</v>
          </cell>
        </row>
        <row r="295">
          <cell r="B295" t="str">
            <v>010.000.0612.00</v>
          </cell>
          <cell r="C295" t="str">
            <v>Norepinefrina. Solución Inyectable Cada ampolleta contiene: Bitartrato de norepinefrina equivalente a 4 mg de norepinefrina. Envase con 50 ampolletas de 4 ml.</v>
          </cell>
        </row>
        <row r="296">
          <cell r="B296" t="str">
            <v>010.000.4061.00</v>
          </cell>
          <cell r="C296" t="str">
            <v>Cisatracurio besilato de. Solución InyectableCada ml contiene:Besilato de cisatracurioequivalente a 2 mgde cisatracurioEnvase con 1 ampolleta con 5 ml.</v>
          </cell>
        </row>
        <row r="297">
          <cell r="B297" t="str">
            <v>010.000.2624.00</v>
          </cell>
          <cell r="C297" t="str">
            <v>Fenitoína. Solución Inyectable Cada ampolleta contiene: Fenitoína sódica 250 mg Envase con una ampolleta (250 mg/5 ml)</v>
          </cell>
        </row>
        <row r="298">
          <cell r="B298" t="str">
            <v>010.000.3507.00</v>
          </cell>
          <cell r="C298" t="str">
            <v>Levonorgestrel y etinilestradiol. Gragea Cada Gragea contiene: Levonorgestrel 0.15 mg Etinilestradiol 0.03 mg Envase con 28 Grageas. (21 con hormonales y 7 sin hormonales)</v>
          </cell>
        </row>
        <row r="299">
          <cell r="B299" t="str">
            <v>010.000.1244.00</v>
          </cell>
          <cell r="C299" t="str">
            <v>Mesalazina. Suspensión rectal. Cada 100 ml contiene: Mesalazina 6.667 g. Envase con 7 enemas de 60 ml.</v>
          </cell>
        </row>
        <row r="300">
          <cell r="B300" t="str">
            <v>010.000.0113.00</v>
          </cell>
          <cell r="C300" t="str">
            <v>Butilhioscina-metamizol. Gragea cada gragea contiene: bromuro de butilhioscina 10 mg metamizol sódico monohidrato equivalente a 250 mg de metamizol sódico. envase con 36 grageas.</v>
          </cell>
        </row>
        <row r="301">
          <cell r="B301" t="str">
            <v>010.000.0539.00</v>
          </cell>
          <cell r="C301" t="str">
            <v>Propranolol. Tableta Cada Tableta contiene: Clorhidrato de Propranolol 10 mg Envase con 30 Tabletas.</v>
          </cell>
        </row>
        <row r="302">
          <cell r="B302" t="str">
            <v>010.000.0539.00</v>
          </cell>
          <cell r="C302" t="str">
            <v>Propranolol. Tableta Cada Tableta contiene: Clorhidrato de Propranolol 10 mg Envase con 30 Tabletas.</v>
          </cell>
        </row>
        <row r="303">
          <cell r="B303" t="str">
            <v>010.000.4226.00</v>
          </cell>
          <cell r="C303" t="str">
            <v>Hidroxicarbamida. Cápsula Cada Cápsula contiene: Hidroxicarbamida 500 mg Envase con 100 Cápsulas.</v>
          </cell>
        </row>
        <row r="304">
          <cell r="B304" t="str">
            <v>040.000.4129.00</v>
          </cell>
          <cell r="C304" t="str">
            <v>Isotretinoina. Cápsula Cada Cápsula contiene: Isotretinoína 20 mg Envase con 30 Cápsulas.</v>
          </cell>
        </row>
        <row r="305">
          <cell r="B305" t="str">
            <v>010.000.5721.00</v>
          </cell>
          <cell r="C305" t="str">
            <v>Paracetamol solución inyectable cada frasco contiene: paracetamol 1 g. Envase con un frasco con 100 ml.</v>
          </cell>
        </row>
        <row r="306">
          <cell r="B306" t="str">
            <v>010.000.5176.00</v>
          </cell>
          <cell r="C306" t="str">
            <v>Sucralfato. Tableta Cada Tableta contiene: Sucralfato 1 g Envase con 40 Tabletas.</v>
          </cell>
        </row>
        <row r="307">
          <cell r="B307" t="str">
            <v>010.000.5176.00</v>
          </cell>
          <cell r="C307" t="str">
            <v>Sucralfato. Tableta Cada Tableta contiene: Sucralfato 1 g Envase con 40 Tabletas.</v>
          </cell>
        </row>
        <row r="308">
          <cell r="B308" t="str">
            <v>040.000.4027.00</v>
          </cell>
          <cell r="C308" t="str">
            <v>Fentanilo parche cada parche contiene: fentanilo 4.2 mg envase con 5 Parches..</v>
          </cell>
        </row>
        <row r="309">
          <cell r="B309" t="str">
            <v>040.000.4027.00</v>
          </cell>
          <cell r="C309" t="str">
            <v>Fentanilo parche cada parche contiene: fentanilo 4.2 mg envase con 5 Parches..</v>
          </cell>
        </row>
        <row r="310">
          <cell r="B310" t="str">
            <v>010.000.4513.00</v>
          </cell>
          <cell r="C310" t="str">
            <v>Tocilizumab. Solución Inyectable Cada frasco ámpula contiene: Tocilizumab 80 mg Envase con frasco ámpula con 4 ml.</v>
          </cell>
        </row>
        <row r="311">
          <cell r="B311" t="str">
            <v>010.000.4516.00</v>
          </cell>
          <cell r="C311" t="str">
            <v>Tocilizumab. Solución Inyectable Cada frasco ámpula contiene: Tocilizumab 200 mg Envase con frasco ámpula con 10 ml.</v>
          </cell>
        </row>
        <row r="312">
          <cell r="B312" t="str">
            <v>010.000.6046.00</v>
          </cell>
          <cell r="C312" t="str">
            <v>Trastuzumab. Solucion inyectable cada frasco ámpula contiene: Trastuzumab 600 mg envase con un frasco ámpula con 5 ml (600 mg/5 ml)</v>
          </cell>
        </row>
        <row r="313">
          <cell r="B313" t="str">
            <v>010.000.3511.00</v>
          </cell>
          <cell r="C313" t="str">
            <v>Norelgestromina-etinilestradiol. Parche. Cada parche contiene: Norelgestromina 6.00 mg Etinilestradiol 0.60 mg Envase con 3 Parches..</v>
          </cell>
        </row>
        <row r="314">
          <cell r="B314" t="str">
            <v>010.000.4492.00</v>
          </cell>
          <cell r="C314" t="str">
            <v>Aripiprazol. Tableta Cada Tableta contiene: Aripiprazol 30 mg Envase con 10 Tabletas.</v>
          </cell>
        </row>
        <row r="315">
          <cell r="B315" t="str">
            <v>010.000.5438.00</v>
          </cell>
          <cell r="C315" t="str">
            <v>Gemcitabina. Solución Inyectable. Cada frasco ámpula contiene: Clorhidrato de gemcitabina equivalenta a 1 g de gemcitabina. Envase con un frasco ámpula.</v>
          </cell>
        </row>
        <row r="316">
          <cell r="B316" t="str">
            <v>010.000.4112.00</v>
          </cell>
          <cell r="C316" t="str">
            <v>Resina de colestiramina. Polvo. Cada sobre contiene: Resina de colestiramina 4 g Envase con 50 sobres.</v>
          </cell>
        </row>
        <row r="317">
          <cell r="B317" t="str">
            <v>010.000.5600.00</v>
          </cell>
          <cell r="C317" t="str">
            <v>Bosentan. Tableta Cada Tableta contiene: Bosentan 62.5 mg Envase con 60 Tabletas</v>
          </cell>
        </row>
        <row r="318">
          <cell r="B318" t="str">
            <v>010.000.5600.00</v>
          </cell>
          <cell r="C318" t="str">
            <v>Bosentan. Tableta Cada Tableta contiene: Bosentan 62.5 mg Envase con 60 Tabletas</v>
          </cell>
        </row>
        <row r="319">
          <cell r="B319" t="str">
            <v>010.000.5601.00</v>
          </cell>
          <cell r="C319" t="str">
            <v>Bosentan. Tableta Cada Tableta contiene: Bosentan 125 mg Envase con 60 Tabletas</v>
          </cell>
        </row>
        <row r="320">
          <cell r="B320" t="str">
            <v>010.000.5601.00</v>
          </cell>
          <cell r="C320" t="str">
            <v>Bosentan. Tableta Cada Tableta contiene: Bosentan 125 mg Envase con 60 Tabletas</v>
          </cell>
        </row>
        <row r="321">
          <cell r="B321" t="str">
            <v>010.000.6277.00</v>
          </cell>
          <cell r="C321" t="str">
            <v>ROSUVASTATINA. TABLETA Cada tableta contiene: Rosuvastatina cálcica equivalente a 20 mg de rosuvastatina Envase con 30 tabletas.</v>
          </cell>
        </row>
        <row r="322">
          <cell r="B322" t="str">
            <v>040.000.4060.00</v>
          </cell>
          <cell r="C322" t="str">
            <v>Midazolam. Solución Inyectable Cada ampolleta contiene Clorhidrato de midazolam equivalente a 50 mg de midazolam o Midazolam 50 mg Envase con 5 ampolletas con 10 ml.</v>
          </cell>
        </row>
        <row r="323">
          <cell r="B323" t="str">
            <v>010.000.2156.00</v>
          </cell>
          <cell r="C323" t="str">
            <v>Espironolactona. Tableta Cada Tableta contiene: Espironolactona 100 mg Envase con 30 Tabletas.</v>
          </cell>
        </row>
        <row r="324">
          <cell r="B324" t="str">
            <v>010.000.5670.00</v>
          </cell>
          <cell r="C324" t="str">
            <v>Anidulafungina. Solución Inyectable Cada frasco ámpula con liofilizado contiene: Anidulafungina 122 mg con una potencia de 84% equivale a 102.5 mg de anidulafungina Envase con un frasco ámpula con liofilizado.</v>
          </cell>
        </row>
        <row r="325">
          <cell r="B325" t="str">
            <v>040.000.3268.00</v>
          </cell>
          <cell r="C325" t="str">
            <v>Risperidona. Suspensión Inyectable de Liberación Prolongada Cada frasco ámpula contiene: Risperidona 25 mg Envase con frasco ámpula y jeringa prellenada con 2 ml de diluyente.</v>
          </cell>
        </row>
        <row r="326">
          <cell r="B326" t="str">
            <v>040.000.4470.01</v>
          </cell>
          <cell r="C326" t="str">
            <v>Metilfenidato. Tableta de Liberación Prolongada Cada Tableta de Liberación Prolongada contiene: Clorhidrato de metilfenidato 18 mg Envase con 30 Tabletas de Liberación Prolongada</v>
          </cell>
        </row>
        <row r="327">
          <cell r="B327" t="str">
            <v>040.000.4470.01</v>
          </cell>
          <cell r="C327" t="str">
            <v>Metilfenidato. Tableta de Liberación Prolongada Cada Tableta de Liberación Prolongada contiene: Clorhidrato de metilfenidato 18 mg Envase con 30 Tabletas de Liberación Prolongada</v>
          </cell>
        </row>
        <row r="328">
          <cell r="B328" t="str">
            <v>040.000.4471.01</v>
          </cell>
          <cell r="C328" t="str">
            <v>Metilfenidato. Tableta de Liberación Prolongada Cada Tableta de Liberación Prolongada contiene: Clorhidrato de Metilfenidato 27 mg Envase con 30 Tabletas de Liberación Prolongada</v>
          </cell>
        </row>
        <row r="329">
          <cell r="B329" t="str">
            <v>010.000.5418.01</v>
          </cell>
          <cell r="C329" t="str">
            <v>Exemestano. Gragea. Cada gragea contiene: Exemestano 25.0 mg. Envase con 30 grageas.</v>
          </cell>
        </row>
        <row r="330">
          <cell r="B330" t="str">
            <v>010.000.6132.00</v>
          </cell>
          <cell r="C330" t="str">
            <v>Anfotericina B (Complejo Fosfolipido o Lipidico). Suspensión Inyectable. Cada frasco ámpula contiene: Anfotericina B (como complejo fosfolípido o lipídico) 100 mg Envase con un frasco ámpula con 20 ml (5 mg/mL) con aguja filtro de 5 micras.</v>
          </cell>
        </row>
        <row r="331">
          <cell r="B331" t="str">
            <v>010.000.6138.00</v>
          </cell>
          <cell r="C331" t="str">
            <v>Eritropoyetina Theta. Solucion Inyectable. Cada jeringa prellenada contiene: Eritropoyetina Theta 30000 UI Envase con 1 jeringa prellenada con 1 ml.</v>
          </cell>
        </row>
        <row r="332">
          <cell r="B332" t="str">
            <v>010.000.0523.00</v>
          </cell>
          <cell r="C332" t="str">
            <v>Sales de Potasio sales de. Tableta soluble o efervescente.  Cada tableta contiene: Bicarbonato de Potasio 766 mg. Bitartrato de Potasio 460 mg. Acido Cítrico 155 mg. Envase con 50 tabletas solubles.</v>
          </cell>
        </row>
        <row r="333">
          <cell r="B333" t="str">
            <v>010.000.0523.00</v>
          </cell>
          <cell r="C333" t="str">
            <v>Sales de Potasio sales de. Tableta soluble o efervescente.  Cada tableta contiene: Bicarbonato de Potasio 766 mg. Bitartrato de Potasio 460 mg. Acido Cítrico 155 mg. Envase con 50 tabletas solubles.</v>
          </cell>
        </row>
        <row r="334">
          <cell r="B334" t="str">
            <v>010.000.4191.00</v>
          </cell>
          <cell r="C334" t="str">
            <v>Polietilenglicol. Polvo .Cada sobre contiene: Polietilenglicol 3350 105 g. Envase con 4 sobres.</v>
          </cell>
        </row>
        <row r="335">
          <cell r="B335" t="str">
            <v>010.000.4191.00</v>
          </cell>
          <cell r="C335" t="str">
            <v>Polietilenglicol. Polvo .Cada sobre contiene: Polietilenglicol 3350 105 g. Envase con 4 sobres.</v>
          </cell>
        </row>
        <row r="336">
          <cell r="B336" t="str">
            <v>010.000.5355.00</v>
          </cell>
          <cell r="C336" t="str">
            <v>Vigabatrina. Comprimido Cada Comprimido contiene: Vigabatrina 500 mg Envase con 60 Comprimidos.</v>
          </cell>
        </row>
        <row r="337">
          <cell r="B337" t="str">
            <v>010.000.5433.01</v>
          </cell>
          <cell r="C337" t="str">
            <v>Rituximab. Solución Inyectable Cada frasco ámpula contiene Rituximab 100 mg Envase con 2 frascos ámpula con 10 ml.</v>
          </cell>
        </row>
        <row r="338">
          <cell r="B338" t="str">
            <v>010.000.5445.00</v>
          </cell>
          <cell r="C338" t="str">
            <v>Rituximab. Solución Inyectable Cada frasco ámpula contiene Rituximab 500 mg Envase con un frasco ámpula con 50 ml.</v>
          </cell>
        </row>
        <row r="339">
          <cell r="B339" t="str">
            <v>010.000.5488.00</v>
          </cell>
          <cell r="C339" t="str">
            <v>Valproato semisódico. Comprimido con Capa Entérica Cada Comprimido contiene: Valproato semisódico equivalente a 250 mg de ácido valproico. Envase con 30 Comprimidos.</v>
          </cell>
        </row>
        <row r="340">
          <cell r="B340" t="str">
            <v>040.000.2500.00</v>
          </cell>
          <cell r="C340" t="str">
            <v>Alprazolam. Tableta Cada Tableta contiene: alprazolam 0.25 mg Envase con 30 Tabletas.</v>
          </cell>
        </row>
        <row r="341">
          <cell r="B341" t="str">
            <v>040.000.2500.00</v>
          </cell>
          <cell r="C341" t="str">
            <v>Alprazolam. Tableta Cada Tableta contiene: alprazolam 0.25 mg Envase con 30 Tabletas.</v>
          </cell>
        </row>
        <row r="342">
          <cell r="B342" t="str">
            <v>010.000.0446.00</v>
          </cell>
          <cell r="C342" t="str">
            <v>Budesonida-formoterol. Polvo. Cada gramo contiene: Budesonida 180 mg. Fumarato de formoterol dihidratado 5 mg. Envase con frasco inhalador dosificador con 60 dosis con 160 µg/4.5 µg cada una.</v>
          </cell>
        </row>
        <row r="343">
          <cell r="B343" t="str">
            <v>010.000.4332.00</v>
          </cell>
          <cell r="C343" t="str">
            <v>Budesonida. Suspensión. Para nebulizar.  Cada envase contiene: Budesonida (micronizada) 0.250 mg. Envase con 5 envases con 2 ml.</v>
          </cell>
        </row>
        <row r="344">
          <cell r="B344" t="str">
            <v>010.000.2471.00</v>
          </cell>
          <cell r="C344" t="str">
            <v>Clorfenamina compuesta. Tableta. Cada tableta contiene Paracetamol 500 mg Cafeína 25 mg Clorhidrato de fenilefrina 5 mg Maleato de clorfenamina 4 mg Envase con 10 Tabletas.</v>
          </cell>
        </row>
        <row r="345">
          <cell r="B345" t="str">
            <v>010.000.2471.00</v>
          </cell>
          <cell r="C345" t="str">
            <v>Clorfenamina compuesta. Tableta. Cada tableta contiene Paracetamol 500 mg Cafeína 25 mg Clorhidrato de fenilefrina 5 mg Maleato de clorfenamina 4 mg Envase con 10 Tabletas.</v>
          </cell>
        </row>
        <row r="346">
          <cell r="B346" t="str">
            <v>010.000.3048.00</v>
          </cell>
          <cell r="C346" t="str">
            <v>Goserelina. Implante de Liberación Prolongada Cada Implante contiene: Acetato de goserelina equivalente a 3.6 mg de goserelina base. Envase con Implante cilíndrico estéril en una jeringa lista para su aplicación.</v>
          </cell>
        </row>
        <row r="347">
          <cell r="B347" t="str">
            <v>010.000.3049.00</v>
          </cell>
          <cell r="C347" t="str">
            <v>Goserelina. Implante de Liberación Prolongada Cada Implante contiene: Acetato de goserelina equivalente a 10.8 mg de goserelina. Envase con una jeringa que contiene un Implante cilíndrico estéril.</v>
          </cell>
        </row>
        <row r="348">
          <cell r="B348" t="str">
            <v>010.000.5494.00</v>
          </cell>
          <cell r="C348" t="str">
            <v>Quetiapina. Tableta de Liberación Prolongada Cada Tableta de Liberación Prolongada contiene: Fumarato de quetiapina equivalente a 300 mg de quetiapina Envase con 30 Tabletas de Liberación Prolongada</v>
          </cell>
        </row>
        <row r="349">
          <cell r="B349" t="str">
            <v>010.000.5494.00</v>
          </cell>
          <cell r="C349" t="str">
            <v>Quetiapina. Tableta de Liberación Prolongada Cada Tableta de Liberación Prolongada contiene: Fumarato de quetiapina equivalente a 300 mg de quetiapina Envase con 30 Tabletas de Liberación Prolongada</v>
          </cell>
        </row>
        <row r="350">
          <cell r="B350" t="str">
            <v>010.000.0801.00</v>
          </cell>
          <cell r="C350" t="str">
            <v>Baño coloide. Polvo. Cada gramo contiene: Harina de soya 965 mg (contenido proteico 45%) Polividona 20 mg Envase con un sobre individual de 90 g.</v>
          </cell>
        </row>
        <row r="351">
          <cell r="B351" t="str">
            <v>010.000.0234.00</v>
          </cell>
          <cell r="C351" t="str">
            <v>Desflurano. Liquido cada envase contiene: desflurano 240 ml. Envase con 240 ml.</v>
          </cell>
        </row>
        <row r="352">
          <cell r="B352" t="str">
            <v>010.000.3112.00</v>
          </cell>
          <cell r="C352" t="str">
            <v>Difenidol. Solución Inyectable. Cada ampolleta contiene: Clorhidrato de difenidol equivalente a 40 mg de difenidol Envase con 2 ampolletas de 2 ml.</v>
          </cell>
        </row>
        <row r="353">
          <cell r="B353" t="str">
            <v>010.000.0108.00</v>
          </cell>
          <cell r="C353" t="str">
            <v>Metamizol sodico. Comprimido cada comprimido contiene: metamizol sódico 500 mg. envase con 10 comprimidos.</v>
          </cell>
        </row>
        <row r="354">
          <cell r="B354" t="str">
            <v>010.000.0108.00</v>
          </cell>
          <cell r="C354" t="str">
            <v>Metamizol sodico. Comprimido cada comprimido contiene: metamizol sódico 500 mg. envase con 10 comprimidos.</v>
          </cell>
        </row>
        <row r="355">
          <cell r="B355" t="str">
            <v>010.000.0408.00</v>
          </cell>
          <cell r="C355" t="str">
            <v>Clorfenamina. Jarabe. Cada mililitro contiene: Maleato de clorfenamina 0.5 mg Envase con 60 ml.</v>
          </cell>
        </row>
        <row r="356">
          <cell r="B356" t="str">
            <v>010.000.0473.00</v>
          </cell>
          <cell r="C356" t="str">
            <v>Prednisona. Tableta Cada Tableta contiene: Prednisona 50 mg Envase con 20 Tabletas.</v>
          </cell>
        </row>
        <row r="357">
          <cell r="B357" t="str">
            <v>010.000.0473.00</v>
          </cell>
          <cell r="C357" t="str">
            <v>Prednisona. Tableta Cada Tableta contiene: Prednisona 50 mg Envase con 20 Tabletas.</v>
          </cell>
        </row>
        <row r="358">
          <cell r="B358" t="str">
            <v>010.000.3611.00</v>
          </cell>
          <cell r="C358" t="str">
            <v>Cloruro de sodio y glucosa. Solución Inyectable Cada 100 ml contienen: Cloruro de sodio 0.9 g Glucosa anhidra o glucosa 5.0 g ó Glucosa monohidratada equivalente a 5.0 g de glucosa Envase con 250 ml. Contiene: Sodio 38.5 mEq Cloruro 38.5 mEq Glucosa 12.5 g</v>
          </cell>
        </row>
        <row r="359">
          <cell r="B359" t="str">
            <v>010.000.3614.00</v>
          </cell>
          <cell r="C359" t="str">
            <v>Solución hartmann. Solución Inyectable Cada 100 ml contienen: Cloruro de sodio 0.600 g Cloruro de potasio 0.030 g Cloruro de calcio dihidratado 0.020 g Lactato de sodio 0.310 g Envase con 250 ml. Miliequivalentes por litro: Sodio 130 Potasio 4 Calcio 2.72-3 Cloruro 109 Lactato 28</v>
          </cell>
        </row>
        <row r="360">
          <cell r="B360" t="str">
            <v>010.000.3615.00</v>
          </cell>
          <cell r="C360" t="str">
            <v>Solución hartmann. Solución Inyectable Cada 100 ml contienen: Cloruro de sodio 0.600 g Cloruro de potasio 0.030 g Cloruro de calcio dihidratado 0.020 g Lactato de sodio 0.310 g Envase con 500 ml. Miliequivalentes por litro: Sodio 130 Potasio 4 Calcio 2.72.-3 Cloruro 109 Lactato 28</v>
          </cell>
        </row>
        <row r="361">
          <cell r="B361" t="str">
            <v>010.000.6330.00</v>
          </cell>
          <cell r="C361" t="str">
            <v>BROMURO DE IPRATROPIO/FENOTEROL. AEROSOL. Cada mL contiene: Bromuro de ipratropio equivalente a:  0.394 mg. Fenoterol equivalente a:  0.938 mg. Envase con un frasco presurizado con dispositivo para inhalación 10 mL = 200 dosis.</v>
          </cell>
        </row>
        <row r="362">
          <cell r="B362" t="str">
            <v>010.000.5431.00</v>
          </cell>
          <cell r="C362" t="str">
            <v>Leuprorelina. Suspensión Inyectable Cada frasco ámpula con microesferas liofilizadas contiene: Acetato de leuprorelina 3.75 mg Envase con un frasco ámpula y diluyente con 2 ml y equipo para su administración.</v>
          </cell>
        </row>
        <row r="363">
          <cell r="B363" t="str">
            <v>010.000.0429.00</v>
          </cell>
          <cell r="C363" t="str">
            <v>Salbutamol. Suspensión en aerosol. Cada inhalador contiene: Salbutamol 20 mg o Sulfato de salbutamol equivalente a 20 mg de salbutamol Envase con inhalador con 200 dosis de 100  µg.</v>
          </cell>
        </row>
        <row r="364">
          <cell r="B364" t="str">
            <v>010.000.0429.00</v>
          </cell>
          <cell r="C364" t="str">
            <v>Salbutamol. Suspensión en aerosol. Cada inhalador contiene: Salbutamol 20 mg o Sulfato de salbutamol equivalente a 20 mg de salbutamol Envase con inhalador con 200 dosis de 100  µg.</v>
          </cell>
        </row>
        <row r="365">
          <cell r="B365" t="str">
            <v>010.000.4372.01</v>
          </cell>
          <cell r="C365" t="str">
            <v>Valaciclovir. Comprimido Recubierto Cada Comprimido Recubierto contiene: Clorhidrato de valaciclovir equivalente a 500 mg de valaciclovir Envase con 42 Comprimidos Recubiertos</v>
          </cell>
        </row>
        <row r="366">
          <cell r="B366" t="str">
            <v>010.000.4372.01</v>
          </cell>
          <cell r="C366" t="str">
            <v>Valaciclovir. Comprimido Recubierto Cada Comprimido Recubierto contiene: Clorhidrato de valaciclovir equivalente a 500 mg de valaciclovir Envase con 42 Comprimidos Recubiertos</v>
          </cell>
        </row>
        <row r="367">
          <cell r="B367" t="str">
            <v>010.000.4114.00</v>
          </cell>
          <cell r="C367" t="str">
            <v>Trinitrato de glicerilo. Solución Inyectable Cada frasco ámpula contiene: Trinitrato de glicerilo 50 mg Envase con un frasco ámpula de 10 ml.</v>
          </cell>
        </row>
        <row r="368">
          <cell r="B368" t="str">
            <v>010.000.1311.00</v>
          </cell>
          <cell r="C368" t="str">
            <v>Metronidazol. Solución Inyectable Cada 100 ml contienen: Metronidazol 500 mg Envase con 100 ml.</v>
          </cell>
        </row>
        <row r="369">
          <cell r="B369" t="str">
            <v>010.000.2135.00</v>
          </cell>
          <cell r="C369" t="str">
            <v>Fluconazol. Solución Inyectable Cada frasco ámpula contiene: Fluconazol 100 mg Envase con un frasco ámpula con 50 ml (2 mg/ml)</v>
          </cell>
        </row>
        <row r="370">
          <cell r="B370" t="str">
            <v>010.000.2306.00</v>
          </cell>
          <cell r="C370" t="str">
            <v>Manitol. Solución Inyectable al 20% Cada envase contiene: Manitol 50 g Envase con 250 ml.</v>
          </cell>
        </row>
        <row r="371">
          <cell r="B371" t="str">
            <v>010.000.4249.00</v>
          </cell>
          <cell r="C371" t="str">
            <v>Levofloxacino. Solución Inyectable Cada envase contiene: Levofloxacino hemihidratado equivalente a 500 mg de levofloxacino. Envase con 100 ml.</v>
          </cell>
        </row>
        <row r="372">
          <cell r="B372" t="str">
            <v>010.000.4291.00</v>
          </cell>
          <cell r="C372" t="str">
            <v>Linezolid. Solución Inyectable. Cada 100 ml contienen: Linezolid 200 mg. Envase con bolsa con 300 ml.</v>
          </cell>
        </row>
        <row r="373">
          <cell r="B373" t="str">
            <v>010.000.0447.00</v>
          </cell>
          <cell r="C373" t="str">
            <v>Salmeterol fluticasona. Polvo.  Cada dosis contiene: Xinafoato de salmeterol equivalente a 50 µgde salmeterol Propionato de fluticasona 500 µg Envase con dispositivo inhalador para 60 dosis.</v>
          </cell>
        </row>
        <row r="374">
          <cell r="B374" t="str">
            <v>040.000.4032.00</v>
          </cell>
          <cell r="C374" t="str">
            <v>Oxicodona tableta de liberación prolongada cada tableta contiene: clorhidrato de oxicodona 20 mg envase con 30 tabletas de liberación prolongada.</v>
          </cell>
        </row>
        <row r="375">
          <cell r="B375" t="str">
            <v>040.000.4033.00</v>
          </cell>
          <cell r="C375" t="str">
            <v>Oxicodona tableta de liberación prolongada cada tableta contiene: clorhidrato de oxicodona 10 mg envase con 30 tabletas de liberación prolongada.</v>
          </cell>
        </row>
        <row r="376">
          <cell r="B376" t="str">
            <v>040.000.6141.01</v>
          </cell>
          <cell r="C376" t="str">
            <v>Tramadol TABLETA DE LIBERACIÓN PROLONGADA Cada tableta de liberación prolongada contiene: Clorhidrato de Tramadol 200 mg Envase con 30 tabletas de liberación prolongada.</v>
          </cell>
        </row>
        <row r="377">
          <cell r="B377" t="str">
            <v>010.000.3606.00</v>
          </cell>
          <cell r="C377" t="str">
            <v>Glucosa. Solución Inyectable al 50 % Cada 100 ml contienen: Glucosa anhidra o glucosa 50 g Agua Inyectable 100 ml o Glucosa monohidratada equivalente a 50 g de glucosa Envase con 250 ml. Contiene: Glucosa 125 g</v>
          </cell>
        </row>
        <row r="378">
          <cell r="B378" t="str">
            <v>010.000.3607.00</v>
          </cell>
          <cell r="C378" t="str">
            <v>Glucosa. Solución Inyectable al 50 % Cada 100 ml contienen: Glucosa anhidra o glucosa 50 g ó Glucosa monohidratada equivalente a 50.0 g de glucosa Envase con 50 ml. Contiene: Glucosa 25.0 g</v>
          </cell>
        </row>
        <row r="379">
          <cell r="B379" t="str">
            <v>010.000.3625.00</v>
          </cell>
          <cell r="C379" t="str">
            <v>Glucosa. Solución Inyectable al 5% Cada 100 ml contienen: Glucosa anhidra o glucosa 5 g ó Glucosa monohidratada equivalente a 5.0 g de glucosa. Envase con 100 ml. Contiene: Glucosa 5.0 g</v>
          </cell>
        </row>
        <row r="380">
          <cell r="B380" t="str">
            <v>010.000.3626.00</v>
          </cell>
          <cell r="C380" t="str">
            <v>Cloruro de sodio. Solución Inyectable al 0.9%. Cada 100 ml contienen: Cloruro de sodio 0.9 g Agua Inyectable 100 ml Envase con 50 ml.</v>
          </cell>
        </row>
        <row r="381">
          <cell r="B381" t="str">
            <v>010.000.3666.01</v>
          </cell>
          <cell r="C381" t="str">
            <v>Almidón. Solución Inyectable al 6 % Cada 100 ml contienen: Poli (o-2 hidroxietil)-almidón (130000 daltons) o hidroxietil almidón (130/0.4) 6 g Envase con 500 ml.</v>
          </cell>
        </row>
        <row r="382">
          <cell r="B382" t="str">
            <v>010.000.1363.00</v>
          </cell>
          <cell r="C382" t="str">
            <v>Lidocaína - hidrocortisona. Ungüento Cada 100 gramos contiene: Lidocaína 5 g Acetato de Hidrocortisona 0.25 g Subacetato de aluminio 3.50 g Óxido de Zinc 18 g Envase con 20 g y aplicador.</v>
          </cell>
        </row>
        <row r="383">
          <cell r="B383" t="str">
            <v>010.000.5970.01</v>
          </cell>
          <cell r="C383" t="str">
            <v>Degarelix.  Solución inyectable. Cada frasco ámpula con liofilizado contiene: Degarelix 120 mg. Envase con dos frascos ámpula con liofilizado 2 jeringas prellenadas con 3 ml de diluyente 2 adaptadores 2 émbolos y 2 agujas estériles.</v>
          </cell>
        </row>
        <row r="384">
          <cell r="B384" t="str">
            <v>010.000.5971.01</v>
          </cell>
          <cell r="C384" t="str">
            <v>Degarelix. Solución inyectable. Cada frasco ámpula con liofilizado contiene: Degarelix 80 mg. Envase con un frascos ámpula con liofilizado una jeringa prellenada con 4.2 ml de diluyente 1 adaptador de frasco ámpula 1 émbolo y una aguja estéril.</v>
          </cell>
        </row>
        <row r="385">
          <cell r="B385" t="str">
            <v>010.000.4488.00</v>
          </cell>
          <cell r="C385" t="str">
            <v>Venlafaxina. Cápsula o Gragea de Liberación Prolongada Cada Cápsula o Gragea de Liberación Prolongada contiene: Clorhidrato de venlafaxina equivalente a 75 mg de venlafaxina. Envase con 10 Cápsulas o Grageas de Liberación Prolongada.</v>
          </cell>
        </row>
        <row r="386">
          <cell r="B386" t="str">
            <v>010.000.4488.00</v>
          </cell>
          <cell r="C386" t="str">
            <v>Venlafaxina. Cápsula o Gragea de Liberación Prolongada Cada Cápsula o Gragea de Liberación Prolongada contiene: Clorhidrato de venlafaxina equivalente a 75 mg de venlafaxina. Envase con 10 Cápsulas o Grageas de Liberación Prolongada.</v>
          </cell>
        </row>
        <row r="387">
          <cell r="B387" t="str">
            <v>010.000.6309.00</v>
          </cell>
          <cell r="C387" t="str">
            <v>Hidroxicloroquina. TABLETA Cada tableta contiene: Sulfato de hidroxicloroquina 200 mg. Caja de cartón con 20 tabletas en envase de burbuja.</v>
          </cell>
        </row>
        <row r="388">
          <cell r="B388" t="str">
            <v>010.000.5363.00</v>
          </cell>
          <cell r="C388" t="str">
            <v>Topiramato. TabletaCada Tableta contiene:Topiramato 100 mgEnvase con 60 Tabletas.</v>
          </cell>
        </row>
        <row r="389">
          <cell r="B389" t="str">
            <v>010.000.5365.00</v>
          </cell>
          <cell r="C389" t="str">
            <v>Topiramato. Tableta Cada Tableta contiene:Topiramato 25 mgEnvase con 60 Tabletas.</v>
          </cell>
        </row>
        <row r="390">
          <cell r="B390" t="str">
            <v>010.000.5848.00</v>
          </cell>
          <cell r="C390" t="str">
            <v>Iloprost. Solución para nebulizar. Cada mililitro contiene: Iloprost trometanol 0.0134 mg equivalente a 0.010 mg de Iloprost Envase con 30 ampolletas con 2 ml cada una.</v>
          </cell>
        </row>
        <row r="391">
          <cell r="B391" t="str">
            <v>010.000.5330.00</v>
          </cell>
          <cell r="C391" t="str">
            <v>Alfa-dornasa. Solución Para Inhalación Cada ampolleta contiene: alfa-dornasa 2.5 mg Envase con 6 ampolletas de 2.5 ml.</v>
          </cell>
        </row>
        <row r="392">
          <cell r="B392" t="str">
            <v>010.000.6099.00</v>
          </cell>
          <cell r="C392" t="str">
            <v>Lactulosa. Jarabe. Cada 100 ml contienen: Lactulosa 66.70 g Envase con 120 ml y medida dosificadora (0.667 g/ml).</v>
          </cell>
        </row>
        <row r="393">
          <cell r="B393" t="str">
            <v>010.000.3662.00</v>
          </cell>
          <cell r="C393" t="str">
            <v>Seroalbúmina humana o albúmina humana. Solución Inyectable Cada envase contiene: Seroalbúmina humana o albúmina humana 12.5 g Envase con 50 ml.</v>
          </cell>
        </row>
        <row r="394">
          <cell r="B394" t="str">
            <v>010.000.5662.00</v>
          </cell>
          <cell r="C394" t="str">
            <v>Lacosamida. Tableta Cada Tableta contiene: Lacosamida 150 mg Envase con 28 Tabletas.</v>
          </cell>
        </row>
        <row r="395">
          <cell r="B395" t="str">
            <v>010.000.5105.00</v>
          </cell>
          <cell r="C395" t="str">
            <v>Esmolol. Solución Inyectable Cada ampolleta contiene: Clorhidrato de esmolol 2.5 g Envase con 2 ampolletas con 10 ml. (250 mg/ml).</v>
          </cell>
        </row>
        <row r="396">
          <cell r="B396" t="str">
            <v>010.000.4111.00</v>
          </cell>
          <cell r="C396" t="str">
            <v>Trinitrato de glicerilo. Parche Cada Parche libera: Trinitrato de glicerilo 5 mg/día Envase con 7 Parches..</v>
          </cell>
        </row>
        <row r="397">
          <cell r="B397" t="str">
            <v>010.000.1210.01</v>
          </cell>
          <cell r="C397" t="str">
            <v>Pinaverio. Tableta Cada Tableta contiene: Bromuro de pinaverio 100 mg Envase con 28 Tabletas.</v>
          </cell>
        </row>
        <row r="398">
          <cell r="B398" t="str">
            <v>010.000.1241.00</v>
          </cell>
          <cell r="C398" t="str">
            <v>Metoclopramida. Solución Inyectable Cada ampolleta contiene: Clorhidrato de metoclopramida 10 mg Envase con 6 ampolletas de 2 ml.</v>
          </cell>
        </row>
        <row r="399">
          <cell r="B399" t="str">
            <v>010.000.2247.00</v>
          </cell>
          <cell r="C399" t="str">
            <v>Cinitaprida. Comprimido Cada Comprimido contiene Bitartrato de cinitaprida equivalente a 1 mg de cinitaprida. Envase con 25 Comprimidos.</v>
          </cell>
        </row>
        <row r="400">
          <cell r="B400" t="str">
            <v>010.000.4055.00</v>
          </cell>
          <cell r="C400" t="str">
            <v>Bupivacaína. Solución inyectable. Cada ampolleta contiene: Clorhidrato de bupivacaína 15 mg dextrosa anhídra o glucosa anhídra 240 mg ó Glucosa monohidratada equivalente a 240 mg de glucosa anhídra. Envase con 5 ampolletas con 3 ml.</v>
          </cell>
        </row>
        <row r="401">
          <cell r="B401" t="str">
            <v>010.000.4149.00</v>
          </cell>
          <cell r="C401" t="str">
            <v>Pioglitazona. Tableta Cada Tableta contiene: Clorhidrato de pioglitazona equivalente a 15 mg de pioglitazona. Envase con 7 Tabletas.</v>
          </cell>
        </row>
        <row r="402">
          <cell r="B402" t="str">
            <v>010.000.2618.00</v>
          </cell>
          <cell r="C402" t="str">
            <v>Levetiracetam. Tableta Cada Tableta contiene: Levetiracetam 1 000 mg Envase con 30 Tabletas.</v>
          </cell>
        </row>
        <row r="403">
          <cell r="B403" t="str">
            <v>010.000.2542.00</v>
          </cell>
          <cell r="C403" t="str">
            <v>Telmisartán hidroclorotiazida. Tableta o cápsula. Cada Tableta o cápsula contiene: Telmisartán 80.0 mg Hidroclorotiazida 12.5 mg Envase con 14 Tabletas o cápsulas.</v>
          </cell>
        </row>
        <row r="404">
          <cell r="B404" t="str">
            <v>010.000.2542.00</v>
          </cell>
          <cell r="C404" t="str">
            <v>Telmisartán hidroclorotiazida. Tableta o cápsula. Cada Tableta o cápsula contiene: Telmisartán 80.0 mg Hidroclorotiazida 12.5 mg Envase con 14 Tabletas o cápsulas.</v>
          </cell>
        </row>
        <row r="405">
          <cell r="B405" t="str">
            <v>010.000.4024.05</v>
          </cell>
          <cell r="C405" t="str">
            <v>Ezetimiba. Tableta Cada Tableta contiene: Ezetimiba 10 mg Envase con 30 Tabletas.</v>
          </cell>
        </row>
        <row r="406">
          <cell r="B406" t="str">
            <v>010.000.1973.00</v>
          </cell>
          <cell r="C406" t="str">
            <v>Clindamicina. Solución Inyectable Cada ampolleta contiene: Fosfato de clindamicina equivalente a 300 mg de clindamicina. Envase ampolleta con 2 ml.</v>
          </cell>
        </row>
        <row r="407">
          <cell r="B407" t="str">
            <v>010.000.2301.00</v>
          </cell>
          <cell r="C407" t="str">
            <v>Hidroclorotiazida. Tableta Cada Tableta contiene: Hidroclorotiazida 25 mg Envase con 20 Tabletas.</v>
          </cell>
        </row>
        <row r="408">
          <cell r="B408" t="str">
            <v>010.000.2301.00</v>
          </cell>
          <cell r="C408" t="str">
            <v>Hidroclorotiazida. Tableta Cada Tableta contiene: Hidroclorotiazida 25 mg Envase con 20 Tabletas.</v>
          </cell>
        </row>
        <row r="409">
          <cell r="B409" t="str">
            <v>010.000.2111.01</v>
          </cell>
          <cell r="C409" t="str">
            <v>Amlodipino. Tableta o Cápsula Cada Tableta o Cápsula contiene: Besilato o Maleato de amlodipino equivalente a 5 mg de amlodipino. Envase con 30 Tabletas o Cápsulas.</v>
          </cell>
        </row>
        <row r="410">
          <cell r="B410" t="str">
            <v>010.000.2111.01</v>
          </cell>
          <cell r="C410" t="str">
            <v>Amlodipino. Tableta o Cápsula Cada Tableta o Cápsula contiene: Besilato o Maleato de amlodipino equivalente a 5 mg de amlodipino. Envase con 30 Tabletas o Cápsulas.</v>
          </cell>
        </row>
        <row r="411">
          <cell r="B411" t="str">
            <v>010.000.1097.00</v>
          </cell>
          <cell r="C411" t="str">
            <v>Desmopresina. Solución nasal. Cada ml contiene: Acetato de desmopresina equivalente a 89 µg de desmopresina. Envase nebulizador con 2.5 ml.</v>
          </cell>
        </row>
        <row r="412">
          <cell r="B412" t="str">
            <v>010.000.4201.00</v>
          </cell>
          <cell r="C412" t="str">
            <v>Hidralazina. Solución Inyectable Cada ampolleta o frasco ámpula contiene: Clorhidrato de hidralazina 20 mg Envase con 5 ampolletas o 5 frascos ámpula con 1.0 ml</v>
          </cell>
        </row>
        <row r="413">
          <cell r="B413" t="str">
            <v>010.000.4505.00</v>
          </cell>
          <cell r="C413" t="str">
            <v>Deflazacort. Tableta. Cada tableta contiene: deflazacort 6 mg Envase con 20 Tabletas.</v>
          </cell>
        </row>
        <row r="414">
          <cell r="B414" t="str">
            <v>010.000.0441.00</v>
          </cell>
          <cell r="C414" t="str">
            <v>Salmeterol. Suspensión en aerosol Cada gramo contiene: Xinafoato de salmeterol equivalente a 0.330 mg de salmeterol. Envase con inhalador con 12 g para 120 dosis de 25 µg.</v>
          </cell>
        </row>
        <row r="415">
          <cell r="B415" t="str">
            <v>010.000.0443.00</v>
          </cell>
          <cell r="C415" t="str">
            <v>Salmeterol,  fluticasona. Suspensión en aerosol. Cada dosis contiene: Xinafoato de salmeterol equivalente a 25 µg de salmeterol. Propionato de fluticasona 50 µg. Envase con dispositivo inhalador para 120 dosis.</v>
          </cell>
        </row>
        <row r="416">
          <cell r="B416" t="str">
            <v>010.000.0450.00</v>
          </cell>
          <cell r="C416" t="str">
            <v>Fluticasona. Suspensión en aerosol. Cada dosis contiene: Propionato de fluticasona 50µg. Envase con un frasco presurizado para 120 dosis.</v>
          </cell>
        </row>
        <row r="417">
          <cell r="B417" t="str">
            <v>010.000.0477.00</v>
          </cell>
          <cell r="C417" t="str">
            <v>Dipropionato de Beclometasona. Suspensión en aerosol. Cada inhalación contiene: Dipropionato de Beclometasona 50  µg. Envase con dispositivo inhalador para 200 dosis.</v>
          </cell>
        </row>
        <row r="418">
          <cell r="B418" t="str">
            <v>010.000.0477.00</v>
          </cell>
          <cell r="C418" t="str">
            <v>Dipropionato de Beclometasona. Suspensión en aerosol. Cada inhalación contiene: Dipropionato de Beclometasona 50  µg. Envase con dispositivo inhalador para 200 dosis.</v>
          </cell>
        </row>
        <row r="419">
          <cell r="B419" t="str">
            <v>010.000.2508.00</v>
          </cell>
          <cell r="C419" t="str">
            <v>Beclometasona Dipropionato de. Suspensión en aerosol. Cada Inhalación contiene: Dipropionato de Beclometasona 250 µg Envase con dispositivo inhalador para 200 dosis</v>
          </cell>
        </row>
        <row r="420">
          <cell r="B420" t="str">
            <v>010.000.4337.00</v>
          </cell>
          <cell r="C420" t="str">
            <v>Budesonida. Suspensión. Para Inhalación.  Cada ml contiene Budesonida 1.280 mg. Envase con frasco pulverizador con 6 ml (120 dosis de 64 µg cada una).</v>
          </cell>
        </row>
        <row r="421">
          <cell r="B421" t="str">
            <v>010.000.4337.00</v>
          </cell>
          <cell r="C421" t="str">
            <v>Budesonida. Suspensión. Para Inhalación.  Cada ml contiene Budesonida 1.280 mg. Envase con frasco pulverizador con 6 ml (120 dosis de 64 µg cada una).</v>
          </cell>
        </row>
        <row r="422">
          <cell r="B422" t="str">
            <v>010.000.4590.00</v>
          </cell>
          <cell r="C422" t="str">
            <v>Tigeciclina. Solución Inyectable Cada frasco ámpula con liofilizado contiene: Tigeciclina 50 mg Envase con un frasco ámpula.</v>
          </cell>
        </row>
        <row r="423">
          <cell r="B423" t="str">
            <v>010.000.4294.00</v>
          </cell>
          <cell r="C423" t="str">
            <v>Ciclosporina. Emulsión Oral Cada ml contiene: Ciclosporina modificada o ciclosporina en microemulsión 100 mg. Envase con 50 ml y pipeta dosificadora.</v>
          </cell>
        </row>
        <row r="424">
          <cell r="B424" t="str">
            <v>010.000.5308.01</v>
          </cell>
          <cell r="C424" t="str">
            <v>Basiliximab. Solución Inyectable Cada frasco ámpula con liofilizado contiene: Basilixima 20 mg Envase con 2 frascos ámpula y 2 ampolletas con 5 ml de diluyente.</v>
          </cell>
        </row>
        <row r="425">
          <cell r="B425" t="str">
            <v>010.000.5169.00</v>
          </cell>
          <cell r="C425" t="str">
            <v>Desmopresina. Solución Inyectable. Cada ampolleta contiene: Acetato de Desmopresina 15 µg. Envase con 5 ampolletas con un ml.</v>
          </cell>
        </row>
        <row r="426">
          <cell r="B426" t="str">
            <v>010.000.5191.00</v>
          </cell>
          <cell r="C426" t="str">
            <v>Terlipresina. Solución Inyectable Cada frasco ámpula o ampolleta con Solución contiene: Acetato de terlipresina 1 mg equivalente a 0.86 mg de terlipresina Envase con un frasco ámpula con liofilizado y una ampolleta con 5 ml de diluyente. Cada frasco ámpula con Solución contiene: Acetato de terlipresina 1 mg Equivalente a 0.85 mg de terlipresina</v>
          </cell>
        </row>
        <row r="427">
          <cell r="B427" t="str">
            <v>010.000.0524.00</v>
          </cell>
          <cell r="C427" t="str">
            <v>Cloruro de potasio. Solución Inyectable. Cada ampolleta contiene: Cloruro de potasio 1.49 g. (20 mEq de potasio, 20 mEq de cloro) Envase con 50 ampolletas con 10 ml</v>
          </cell>
        </row>
        <row r="428">
          <cell r="B428" t="str">
            <v>010.000.3617.00</v>
          </cell>
          <cell r="C428" t="str">
            <v>Fosfato de potasio. Solución Inyectable. Cada ampolleta contiene: Fosfato de potasio dibásico 1.550 g Fosfato de potasio monobásico 0.300 g (Potasio 20 mEq) (Fosfato 20 mEq) Envase con 50 ampolletas con 10 ml</v>
          </cell>
        </row>
        <row r="429">
          <cell r="B429" t="str">
            <v>010.000.3671.00</v>
          </cell>
          <cell r="C429" t="str">
            <v>Cloruro de sodio. Solución Inyectable 0.9% Cada ampolleta de 10 ml contiene: Cloruro de sodio 0.09 g (Sodio 1.54 mEq) (Cloruro 1.54 mEq) Envase con 100 ampolletas de 10 ml.</v>
          </cell>
        </row>
        <row r="430">
          <cell r="B430" t="str">
            <v>010.000.3675.00</v>
          </cell>
          <cell r="C430" t="str">
            <v>Agua Inyectable. Solución Inyectable Cada envase contiene: Agua Inyectable 500 ml Envase con 500 ml.</v>
          </cell>
        </row>
        <row r="431">
          <cell r="B431" t="str">
            <v>010.000.5386.00</v>
          </cell>
          <cell r="C431" t="str">
            <v>Cloruro de sodio. Solución Inyectable al 17.7%. Cada ml contiene: Cloruro de sodio 0.177 g Envase con cien ampolletas de 10 ml.</v>
          </cell>
        </row>
        <row r="432">
          <cell r="B432" t="str">
            <v>010.000.5428.00</v>
          </cell>
          <cell r="C432" t="str">
            <v>Ondansetrón. Solución Inyectable Cada ampolleta o frasco ampula contiene: Clorhidrato dihidratado de ondansetrón equivalente a 8 mg de ondansetrón Envase con 3 ampolletas o frascos ámpula con 4 ml.</v>
          </cell>
        </row>
        <row r="433">
          <cell r="B433" t="str">
            <v>010.000.4448.00</v>
          </cell>
          <cell r="C433" t="str">
            <v>Bortezomib. Solución Inyectable Cada frasco ámpula con liofilizado contiene: Bortezomib 3.5 mg Envase con un frasco ámpula.</v>
          </cell>
        </row>
        <row r="434">
          <cell r="B434" t="str">
            <v>010.000.5440.01</v>
          </cell>
          <cell r="C434" t="str">
            <v>Bicalutamida. Tableta Cada Tableta contiene: Bicalutamida 50 mg Envase con 28 Tabletas.</v>
          </cell>
        </row>
        <row r="435">
          <cell r="B435" t="str">
            <v>010.000.5470.00</v>
          </cell>
          <cell r="C435" t="str">
            <v>Gefitinib. Tableta Cada Tableta contiene: Gefitinib 250 mg Envase con 30 Tabletas.</v>
          </cell>
        </row>
        <row r="436">
          <cell r="B436" t="str">
            <v>010.000.4252.00</v>
          </cell>
          <cell r="C436" t="str">
            <v>Moxifloxacino. Tableta Cada Tableta contiene: Clorhidrato de moxifloxacino equivalente a 400 mg de moxifloxacino. Envase con 7 Tabletas.</v>
          </cell>
        </row>
        <row r="437">
          <cell r="B437" t="str">
            <v>010.000.4097.00</v>
          </cell>
          <cell r="C437" t="str">
            <v>Irbesartán-hidroclorotiazida. Tableta Cada Tableta contiene: Irbesartán 150 mg Hidroclorotiazida 12.5 mg Envase con 28 Tabletas.</v>
          </cell>
        </row>
        <row r="438">
          <cell r="B438" t="str">
            <v>010.000.4097.00</v>
          </cell>
          <cell r="C438" t="str">
            <v>Irbesartán-hidroclorotiazida. Tableta Cada Tableta contiene: Irbesartán 150 mg Hidroclorotiazida 12.5 mg Envase con 28 Tabletas.</v>
          </cell>
        </row>
        <row r="439">
          <cell r="B439" t="str">
            <v>010.000.1704.00</v>
          </cell>
          <cell r="C439" t="str">
            <v>Sulfato ferroso. Solución Cada ml contiene: Sulfato ferroso heptahidratado 125 mg equivalente a 25 mg de hierro elemental. Envase gotero con 15 ml.</v>
          </cell>
        </row>
        <row r="440">
          <cell r="B440" t="str">
            <v>010.000.1704.00</v>
          </cell>
          <cell r="C440" t="str">
            <v>Sulfato ferroso. Solución Cada ml contiene: Sulfato ferroso heptahidratado 125 mg equivalente a 25 mg de hierro elemental. Envase gotero con 15 ml.</v>
          </cell>
        </row>
        <row r="441">
          <cell r="B441" t="str">
            <v>010.000.2123.00</v>
          </cell>
          <cell r="C441" t="str">
            <v>Mupirocina. Ungüento Cada 100 gramos contiene: Mupirocina 2 g Envase con 15 g.</v>
          </cell>
        </row>
        <row r="442">
          <cell r="B442" t="str">
            <v>010.000.4175.01</v>
          </cell>
          <cell r="C442" t="str">
            <v>Mesalazina. Supositorio Cada Supositorio contiene: Mesalazina 1 g Envase con 28 Supositorios.</v>
          </cell>
        </row>
        <row r="443">
          <cell r="B443" t="str">
            <v>010.000.1707.00</v>
          </cell>
          <cell r="C443" t="str">
            <v>Ácido folínico. Solución Inyectable Cada ampolleta o frasco ámpula contiene: Folinato cálcico equivalente a 3 mg de ácido folínico. Envase con 6 ampolletas o frascos ámpula con un ml</v>
          </cell>
        </row>
        <row r="444">
          <cell r="B444" t="str">
            <v>010.000.2192.00</v>
          </cell>
          <cell r="C444" t="str">
            <v>Ácido folínico. Solución Inyectable Cada frasco ámpula o ampolleta contiene: Folinato cálcico equivalente a 50 mg de ácido folínico. Envase con un frasco ámpula o ampolleta con 4 ml</v>
          </cell>
        </row>
        <row r="445">
          <cell r="B445" t="str">
            <v>010.000.0406.00</v>
          </cell>
          <cell r="C445" t="str">
            <v>Difenhidramina. Solución inyectable. Cada frasco ámpula contiene: Clorhidrato de difenhidramina 100 mg. Envase con frasco ámpula de 10 ml.</v>
          </cell>
        </row>
        <row r="446">
          <cell r="B446" t="str">
            <v>010.000.4107.00</v>
          </cell>
          <cell r="C446" t="str">
            <v>Amiodarona. Solución Inyectable. Cada ampolleta contiene: Clorhidrato de amiodarona 150 mg Envase con 6 ampolletas de 3 ml.</v>
          </cell>
        </row>
        <row r="447">
          <cell r="B447" t="str">
            <v>010.000.5099.00</v>
          </cell>
          <cell r="C447" t="str">
            <v>Adenosina. Solución Inyectable Cada frasco ámpula contiene: Adenosina 6 mg Envase con 6 frascos ámpula con 2 ml.</v>
          </cell>
        </row>
        <row r="448">
          <cell r="B448" t="str">
            <v>010.000.0561.00</v>
          </cell>
          <cell r="C448" t="str">
            <v>Clortalidona. Tableta. Cada tableta contiene: Clortalidona 50 mg Envase con 20 Tabletas.</v>
          </cell>
        </row>
        <row r="449">
          <cell r="B449" t="str">
            <v>010.000.0561.00</v>
          </cell>
          <cell r="C449" t="str">
            <v>Clortalidona. Tableta. Cada tableta contiene: Clortalidona 50 mg Envase con 20 Tabletas.</v>
          </cell>
        </row>
        <row r="450">
          <cell r="B450" t="str">
            <v>010.000.0811.00</v>
          </cell>
          <cell r="C450" t="str">
            <v>Fluocinolona. Crema Cada g contiene: Acetónido de fluocinolona 0.1 mg Envase con 20 g.</v>
          </cell>
        </row>
        <row r="451">
          <cell r="B451" t="str">
            <v>010.000.6245.00</v>
          </cell>
          <cell r="C451" t="str">
            <v>OLMESARTÁN. TABLETA Cada tableta contiene: Olmesartán  Medoxomilo 40 mg. Envase con 28 tabletas.</v>
          </cell>
        </row>
        <row r="452">
          <cell r="B452" t="str">
            <v>010.000.6250.00</v>
          </cell>
          <cell r="C452" t="str">
            <v>OLMESARTÁN/ HIDROCLOROTIAZIDA. TABLETA Cada tableta contiene: Olmesartan medoxomilo 40 mg. Hidroclorotiazida 12.5 mg. Envase con 28 tabletas </v>
          </cell>
        </row>
        <row r="453">
          <cell r="B453" t="str">
            <v>010.000.0445.00</v>
          </cell>
          <cell r="C453" t="str">
            <v>Budesonida-formoterol. Polvo. Cada gramo contiene: Budesonida 90 mg. Fumarato de formoterol dihidratado 5 mg. Envase con frasco inhalador dosificador con 60 dosis con 80 µg /4.5 µg cada una.</v>
          </cell>
        </row>
        <row r="454">
          <cell r="B454" t="str">
            <v>010.000.4334.00</v>
          </cell>
          <cell r="C454" t="str">
            <v>Budesonida. Polvo. Cada dosis contiene: Budesonida (micronizada) 100 µg. Envase con 200 dosis y dispositivo inhalador.</v>
          </cell>
        </row>
        <row r="455">
          <cell r="B455" t="str">
            <v>010.000.6150.00</v>
          </cell>
          <cell r="C455" t="str">
            <v>Budesonida. Aerosol Para Inhalacion Bucal. Cada gramo contiene: Budesonida 4.285 mg Envase presurizado con 200 dosis de 200 µg cada una y dispositivo inhalador.</v>
          </cell>
        </row>
        <row r="456">
          <cell r="B456" t="str">
            <v>010.000.0440.00</v>
          </cell>
          <cell r="C456" t="str">
            <v>Fluticasona. Suspensión en aerosol. Cada dosis contiene: Propionato de Fluticasona 50µg Envase con un frasco presurizado para 60 dosis</v>
          </cell>
        </row>
        <row r="457">
          <cell r="B457" t="str">
            <v>010.000.4329.00</v>
          </cell>
          <cell r="C457" t="str">
            <v>Montelukast. Comprimido Masticable Cada comprimido contiene: Montelukast sódico equivalente a 5 mg de montelukast. Envase con 30 comprimidos.</v>
          </cell>
        </row>
        <row r="458">
          <cell r="B458" t="str">
            <v>010.000.5291.01</v>
          </cell>
          <cell r="C458" t="str">
            <v>Meropenem. Solución Inyectable Cada frasco ámpula con polvo contiene: Meropenem trihidratado equivalente a 500 mg de meropenem. Envase con 10 frascos ámpula.</v>
          </cell>
        </row>
        <row r="459">
          <cell r="B459" t="str">
            <v>010.000.5236.00</v>
          </cell>
          <cell r="C459" t="str">
            <v>Ranibizumab. Solución Inyectable Cada frasco ámpula contiene: Ranibizumab 2.3 mg Envase con un frasco ámpula con 0.23 ml (2.3 mg/0.23 ml). Una aguja de filtro una aguja de inyección y una jeringuilla para inyección intravítrea.</v>
          </cell>
        </row>
        <row r="460">
          <cell r="B460" t="str">
            <v>010.000.0442.00</v>
          </cell>
          <cell r="C460" t="str">
            <v>Salmeterol fluticasona. Polvo. Cada dosis contiene Xinafoato de salmeterol equivalente a 50  µg de salmeterol. Propionato de Fluticasona 100  µg. Envase con dispositivo inhalador para 60 dosis.</v>
          </cell>
        </row>
        <row r="461">
          <cell r="B461" t="str">
            <v>010.000.0442.00</v>
          </cell>
          <cell r="C461" t="str">
            <v>Salmeterol fluticasona. Polvo. Cada dosis contiene Xinafoato de salmeterol equivalente a 50  µg de salmeterol. Propionato de Fluticasona 100  µg. Envase con dispositivo inhalador para 60 dosis.</v>
          </cell>
        </row>
        <row r="462">
          <cell r="B462" t="str">
            <v>010.000.2188.00</v>
          </cell>
          <cell r="C462" t="str">
            <v>Ipratropio-salbutamol. Solución Cada ampolleta contiene: Bromuro de ipratropio monohidratado equivalente a 0.500 mg de bromuro de ipratropio. Sulfato de salbutamol equivalente a 2.500 mg de salbutamol. Envase con 10 ampolletas de 2.5 ml.</v>
          </cell>
        </row>
        <row r="463">
          <cell r="B463" t="str">
            <v>010.000.4123.00</v>
          </cell>
          <cell r="C463" t="str">
            <v>Tirofiban. Solución Inyectable Cada frasco ámpula o bolsa contiene: Clorhidrato de tirofiban equivalente a 12.5 mg de tirofiban. Envase con un frasco ámpula con 50 ml.</v>
          </cell>
        </row>
        <row r="464">
          <cell r="B464" t="str">
            <v>010.000.5474.00</v>
          </cell>
          <cell r="C464" t="str">
            <v>Erlotinib. Comprimido Cada Comprimido contiene: Clorhidrato de erlotinib equivalente a 150 mg de erlotinib Envase con 30 Comprimidos.</v>
          </cell>
        </row>
        <row r="465">
          <cell r="B465" t="str">
            <v>010.000.5111.00</v>
          </cell>
          <cell r="C465" t="str">
            <v>Valsartán. Comprimido Cada Comprimido contiene 80 mg Envase con 30 Comprimidos.</v>
          </cell>
        </row>
        <row r="466">
          <cell r="B466" t="str">
            <v>010.000.2617.00</v>
          </cell>
          <cell r="C466" t="str">
            <v>Levetiracetam. Tableta Cada Tableta contiene: Levetiracetam 500 mg Envase con 60 Tabletas.</v>
          </cell>
        </row>
        <row r="467">
          <cell r="B467" t="str">
            <v>010.000.2617.00</v>
          </cell>
          <cell r="C467" t="str">
            <v>Levetiracetam. Tableta Cada Tableta contiene: Levetiracetam 500 mg Envase con 60 Tabletas.</v>
          </cell>
        </row>
        <row r="468">
          <cell r="B468" t="str">
            <v>010.000.0269.00</v>
          </cell>
          <cell r="C468" t="str">
            <v>Ropivacaina. Solución Inyectable Cada ampolleta contiene: Clorhidrato de ropivacaína monohidratada equivalente a 40 mg de clorhidrato de ropivacaina. Envase con 5 ampolletas con 20 ml.</v>
          </cell>
        </row>
        <row r="469">
          <cell r="B469" t="str">
            <v>010.000.3631.00</v>
          </cell>
          <cell r="C469" t="str">
            <v>Glucosa. Solución Inyectable al 5% Cada 100 ml contienen: Glucosa anhidra o glucosa 5 g ó Glucosa monohidratada equivalente a 5 g de glucosa Envase con bolsa de 50 ml y adaptador para vial</v>
          </cell>
        </row>
        <row r="470">
          <cell r="B470" t="str">
            <v>010.000.3632.00</v>
          </cell>
          <cell r="C470" t="str">
            <v>Glucosa. Solución Inyectable al 5% Cada 100 ml contienen: Glucosa anhidra o glucosa 5 g ó Glucosa monohidratada equivalente a 5 g de glucosa Envase con bolsa de 100 ml y adaptador para vial.</v>
          </cell>
        </row>
        <row r="471">
          <cell r="B471" t="str">
            <v>040.000.4472.01</v>
          </cell>
          <cell r="C471" t="str">
            <v>Metilfenidato. Tableta de Liberación Prolongada Cada Tableta de Liberación Prolongada contiene: Clorhidrato de metilfenidato 36 mg Envase con 30 Tabletas de Liberación Prolongada</v>
          </cell>
        </row>
        <row r="472">
          <cell r="B472" t="str">
            <v>010.000.5188.00</v>
          </cell>
          <cell r="C472" t="str">
            <v>Esomeprazol. Tableta Cada Tableta contiene: Esomeprazol magnésico trihidratado equivalente a 40 mg de esomeprazol Envase con 14 Tabletas</v>
          </cell>
        </row>
        <row r="473">
          <cell r="B473" t="str">
            <v>010.000.5188.00</v>
          </cell>
          <cell r="C473" t="str">
            <v>Esomeprazol. Tableta Cada Tableta contiene: Esomeprazol magnésico trihidratado equivalente a 40 mg de esomeprazol Envase con 14 Tabletas</v>
          </cell>
        </row>
        <row r="474">
          <cell r="B474" t="str">
            <v>010.000.2616.00</v>
          </cell>
          <cell r="C474" t="str">
            <v>Levetiracetam. Solución Oral Cada 100 ml contienen: Levetiracetam 10 g Envase con 300 ml (100 mg/ml)</v>
          </cell>
        </row>
        <row r="475">
          <cell r="B475" t="str">
            <v>010.000.4131.00</v>
          </cell>
          <cell r="C475" t="str">
            <v>Pimecrolimus. Crema Cada 100 g contiene: Pimecrolimus 1 g Envase con 15 g.</v>
          </cell>
        </row>
        <row r="476">
          <cell r="B476" t="str">
            <v>010.000.5665.00</v>
          </cell>
          <cell r="C476" t="str">
            <v>Rasagilina. Tableta Cada Tableta contiene: Mesilato de rasagilina equivalente a 1 mg de rasagilina Envase con 30 Tabletas.</v>
          </cell>
        </row>
        <row r="477">
          <cell r="B477" t="str">
            <v>010.000.5457.00</v>
          </cell>
          <cell r="C477" t="str">
            <v>Docetaxel. Solución inyectable. Cada frasco ámpula contiene: Docetaxel anhidro o trihidratado equivalente a 20 mg de docetaxel Envase con frasco ámpula con 20 mg y frasco ámpula con 1.5 ml de diluyente.</v>
          </cell>
        </row>
        <row r="478">
          <cell r="B478" t="str">
            <v>010.000.5265.00</v>
          </cell>
          <cell r="C478" t="str">
            <v>Imipenem y cilastatina. Solución Inyectable Cada frasco ámpula con polvo contiene: Imipenem monohidratado equivalente a 500 mg de imipenem. Cilastatina sódica equivalente a 500 mg de cilastatina. Envase con un frasco ámpula</v>
          </cell>
        </row>
        <row r="479">
          <cell r="B479" t="str">
            <v>010.000.6256.00</v>
          </cell>
          <cell r="C479" t="str">
            <v>BISOPROLOL. TABLETA Cada tableta contiene: Bisoprolol fumarato 2.5 mg Caja con 30 tabletas</v>
          </cell>
        </row>
        <row r="480">
          <cell r="B480" t="str">
            <v>010.000.6257.00</v>
          </cell>
          <cell r="C480" t="str">
            <v>BISOPROLOL. TABLETA Cada tableta contiene: Bisoprolol fumarato 5 mg Caja con 30 tabletas</v>
          </cell>
        </row>
        <row r="481">
          <cell r="B481" t="str">
            <v>010.000.6258.00</v>
          </cell>
          <cell r="C481" t="str">
            <v>BISOPROLOL. TABLETA Cada tableta contiene: Bisoprolol fumarato 10 mg Caja con 30 tabletas</v>
          </cell>
        </row>
        <row r="482">
          <cell r="B482" t="str">
            <v>010.000.3413.00</v>
          </cell>
          <cell r="C482" t="str">
            <v>Indometacina. Cápsula Cada Cápsula contiene: Indometacina 25 mg Envase con 30 Cápsulas.</v>
          </cell>
        </row>
        <row r="483">
          <cell r="B483" t="str">
            <v>010.000.3413.00</v>
          </cell>
          <cell r="C483" t="str">
            <v>Indometacina. Cápsula Cada Cápsula contiene: Indometacina 25 mg Envase con 30 Cápsulas.</v>
          </cell>
        </row>
        <row r="484">
          <cell r="B484" t="str">
            <v>010.000.3415.00</v>
          </cell>
          <cell r="C484" t="str">
            <v>Piroxicam. Cápsula o Tableta Cada Cápsula o Tableta contiene: Piroxicam 20 mg Envase con 20 Cápsulas o Tabletas.</v>
          </cell>
        </row>
        <row r="485">
          <cell r="B485" t="str">
            <v>010.000.3661.00</v>
          </cell>
          <cell r="C485" t="str">
            <v>Poligelina. Solución Inyectable Cada 100 ml contienen: Poligelina 3.5 g Envase con 500 ml con o sin equipo para su administración.</v>
          </cell>
        </row>
        <row r="486">
          <cell r="B486" t="str">
            <v>010.000.5835.00</v>
          </cell>
          <cell r="C486" t="str">
            <v>Cinacalcet. Tableta Cada Tableta contiene: Cinacalcet 30 mg Envase con 30 Tabletas.</v>
          </cell>
        </row>
        <row r="487">
          <cell r="B487" t="str">
            <v>010.000.5835.00</v>
          </cell>
          <cell r="C487" t="str">
            <v>Cinacalcet. Tableta Cada Tableta contiene: Cinacalcet 30 mg Envase con 30 Tabletas.</v>
          </cell>
        </row>
        <row r="488">
          <cell r="B488" t="str">
            <v>010.000.1511.00</v>
          </cell>
          <cell r="C488" t="str">
            <v>Ciproterona-etinilestradiol. Gragea Cada Gragea contiene: Acetato de ciproterona 2 mg Etinilestradiol 0.035 mg Envase con 21 Grageas.</v>
          </cell>
        </row>
        <row r="489">
          <cell r="B489" t="str">
            <v>010.000.5295.00</v>
          </cell>
          <cell r="C489" t="str">
            <v>Cefepima. Solución Inyectable. Cada frasco ámpula contiene: Clorhidrato monohidratado de cefepima equivalente a 1 g de cefepima. Envase con un frasco ámpula y ampolleta con 3 ml de diluyente.</v>
          </cell>
        </row>
        <row r="490">
          <cell r="B490" t="str">
            <v>010.000.4437.00</v>
          </cell>
          <cell r="C490" t="str">
            <v>Palonosetrón. Solución Inyectable Cada frasco ámpula contiene: Clorhidrato de palonosetrón equivalente a 0.25 mg de palonosetrón Envase con un frasco ámpula con 5 ml.</v>
          </cell>
        </row>
        <row r="491">
          <cell r="B491" t="str">
            <v>010.000.5444.00</v>
          </cell>
          <cell r="C491" t="str">
            <v>Irinotecan. Solución Inyectable El frasco ámpula contiene: Clorhidrato de irinotecan ó clorhidrato de irinotecan trihidratado 100 mg Envase con un frasco ámpula con 5 ml</v>
          </cell>
        </row>
        <row r="492">
          <cell r="B492" t="str">
            <v>010.000.2206.00</v>
          </cell>
          <cell r="C492" t="str">
            <v>deferasirox. Comprimido. Cada comprimido contiene: deferasirox 500 mg Envase con 28 Comprimidos.</v>
          </cell>
        </row>
        <row r="493">
          <cell r="B493" t="str">
            <v>010.000.2162.00</v>
          </cell>
          <cell r="C493" t="str">
            <v>Ipratropio. Suspensión en aerosol Cada g contiene: Bromuro de ipratropio 0.286 mg (20 µgpor nebulización) Envase con 15 ml (21.0 g) como Aerosol.</v>
          </cell>
        </row>
        <row r="494">
          <cell r="B494" t="str">
            <v>010.000.5463.00</v>
          </cell>
          <cell r="C494" t="str">
            <v>Temozolomida. Cápsula Cada Cápsula contiene: Temozolomida 100 mg Envase con 5 Cápsulas</v>
          </cell>
        </row>
        <row r="495">
          <cell r="B495" t="str">
            <v>010.000.0598.00</v>
          </cell>
          <cell r="C495" t="str">
            <v>Verapamilo. Solución Inyectable Cada ampolleta contiene: Clorhidrato de verapamilo 5 mg Envase con 2 ml (2.5 mg/ml).</v>
          </cell>
        </row>
        <row r="496">
          <cell r="B496" t="str">
            <v>010.000.4442.00</v>
          </cell>
          <cell r="C496" t="str">
            <v>Aprepitant. Cápsula Cada Cápsula contiene: 125 mg de Aprepitant Cada Cápsula contiene: 80 mg de Aprepitant Envase con una Cápsula de 125 mg y 2 Cápsulas de 80 mg</v>
          </cell>
        </row>
        <row r="497">
          <cell r="B497" t="str">
            <v>010.000.2302.00</v>
          </cell>
          <cell r="C497" t="str">
            <v>Acetazolamida. Tableta Cada Tableta contiene: Acetazolamida 250 mg Envase con 20 Tabletas.</v>
          </cell>
        </row>
        <row r="498">
          <cell r="B498" t="str">
            <v>010.000.2302.00</v>
          </cell>
          <cell r="C498" t="str">
            <v>Acetazolamida. Tableta Cada Tableta contiene: Acetazolamida 250 mg Envase con 20 Tabletas.</v>
          </cell>
        </row>
        <row r="499">
          <cell r="B499" t="str">
            <v>010.000.4254.00</v>
          </cell>
          <cell r="C499" t="str">
            <v>Ceftazidima. Solución Inyectable. Cada frasco ámpula con polvo contiene: Ceftazidima pentahidratada equivalente a 1 g de ceftazidima. Envase con un frasco ámpula y 3 ml de diluyente.</v>
          </cell>
        </row>
        <row r="500">
          <cell r="B500" t="str">
            <v>010.000.5865.00</v>
          </cell>
          <cell r="C500" t="str">
            <v>Colistimetato. Solución Inyectable Cada frasco ámpula con liofilizado contiene: Colistimetato sódico equivalente a 150 mg de colistimetato Envase con un frasco ámpula con liofilizado.</v>
          </cell>
        </row>
        <row r="501">
          <cell r="B501" t="str">
            <v>060.953.0092</v>
          </cell>
          <cell r="C501" t="str">
            <v>Vendas. Elástica adhesiva. De algodón y fibra sintética con adhesivo en una de sus caras. Longitud Ancho. 2.7 m. 10.0 cm. Pieza.</v>
          </cell>
        </row>
        <row r="502">
          <cell r="B502" t="str">
            <v>060.953.0100</v>
          </cell>
          <cell r="C502" t="str">
            <v>Vendas. Elástica adhesiva. De algodón y fibra sintética con adhesivo en una de sus caras. Longitud Ancho. 2.7 m. 7.5 cm. Pieza.</v>
          </cell>
        </row>
        <row r="503">
          <cell r="B503" t="str">
            <v>060.088.0694</v>
          </cell>
          <cell r="C503" t="str">
            <v>Apósitos. Absorbentes a base de alginato de calcio y sodio de origen natural. Estéril. Tamaño: De 10.0 cm ± 2.0 cm x 20.0 cm ± 2.0 cm. Pieza.    Pieza.</v>
          </cell>
        </row>
        <row r="504">
          <cell r="B504" t="str">
            <v>060.125.2844</v>
          </cell>
          <cell r="C504" t="str">
            <v>Bolsas. Bolsa de papel grado médico. Para esterilizar con gas o vapor. Con o sin tratamiento antibacteriano. Con reactivo químico impreso y sistema de apertura. Medidas: 32.0 x 62.0 x 12.0 cm. Envase con 250 piezas.</v>
          </cell>
        </row>
        <row r="505">
          <cell r="B505" t="str">
            <v>060.360.0032</v>
          </cell>
          <cell r="C505" t="str">
            <v>Espejo. Vaginal desechable mediano valva superior de 10.7 cm valva inferior de 12.0 cm orificio central de 3.4 cm. Pieza.</v>
          </cell>
        </row>
        <row r="506">
          <cell r="B506" t="str">
            <v>060.532.0084</v>
          </cell>
          <cell r="C506" t="str">
            <v>Equipos. Para venoclisis. Sin aguja estériles desechables. Microgotero. Equipo</v>
          </cell>
        </row>
        <row r="507">
          <cell r="B507" t="str">
            <v>060.532.0167</v>
          </cell>
          <cell r="C507" t="str">
            <v>Equipos. Para venoclisis. Sin aguja estériles desechables. Normogotero.</v>
          </cell>
        </row>
        <row r="508">
          <cell r="B508" t="str">
            <v>060.550.0016</v>
          </cell>
          <cell r="C508" t="str">
            <v>Jeringas. De plástico. Con pivote tipo luer lock con aguja estériles y desechables. Capacidad 10 ml escala graduada en ml divisiones de 1.0 y subdivisiones de 0.2. Con aguja de: Longitud: 38 mm Calibre: 20 G.  Pieza.</v>
          </cell>
        </row>
        <row r="509">
          <cell r="B509" t="str">
            <v>060.550.0024</v>
          </cell>
          <cell r="C509" t="str">
            <v>Jeringas. De plástico. Con pivote tipo luer lock estériles y desechables. Capacidad 20 ml escala graduada en ml divisiones de 5.0 y subdivisiones de 1.0. Con aguja de: Longitud: 38 mm Calibre: 20 G. Pieza.</v>
          </cell>
        </row>
        <row r="510">
          <cell r="B510" t="str">
            <v>060.550.0222</v>
          </cell>
          <cell r="C510" t="str">
            <v>Jeringas. De plástico sin aguja con pivote tipo luer lock estériles y desechables. Capacidad: 3 ml Escala graduada en ml Divisiones de 0.5 y subdivisiones de 0.1. Envase con 100 piezas excepto las 20 ml que es de 50.</v>
          </cell>
        </row>
        <row r="511">
          <cell r="B511" t="str">
            <v>060.550.0370</v>
          </cell>
          <cell r="C511" t="str">
            <v>Jeringas. De plástico. Con pivote tipo luer lock estériles y desechables. Capacidad 20 ml escala graduada en ml divisiones de 5.0 y subdivisiones de 1.0. Con aguja de: Longitud: 32 mm Calibre: 20 G. Pieza.</v>
          </cell>
        </row>
        <row r="512">
          <cell r="B512" t="str">
            <v>060.550.0453</v>
          </cell>
          <cell r="C512" t="str">
            <v>Jeringas. De plástico sin aguja con pivote tipo luer lock estériles y desechables. Capacidad: 20 ml  Escala graduada en ml Divisiones de 5.0 y subdivisiones de 1.0. Envase con 100 piezas excepto las 20 ml que es de 50.</v>
          </cell>
        </row>
        <row r="513">
          <cell r="B513" t="str">
            <v>060.598.0010</v>
          </cell>
          <cell r="C513" t="str">
            <v>Llaves. De 4 vías con marcas indicadoras del sentido en el que fluyen las soluciones y posición de cerrado aditamento de cierre luer lock (móvil) en el ramal de la llave que se conecta al tubo de la extensión. Tubo de extensión removible de plástico grado médico longitud  80  cm  y  diámetro  interno  2.7  mm  mínimo conector luer lock hembra en el extremo del tubo que se conecta con la llave y conector luer macho en el extremo proximal con aditamento de cierre luer lock (móvil). Pieza.</v>
          </cell>
        </row>
        <row r="514">
          <cell r="B514" t="str">
            <v>060.598.0036</v>
          </cell>
          <cell r="C514" t="str">
            <v>Llaves. De tres vías con tubo de extensión. De plástico rígido o equivalente con tubo de extensión de cloruro de polivinilo de 80 cm de longitud. Pieza.</v>
          </cell>
        </row>
        <row r="515">
          <cell r="B515" t="str">
            <v>060.771.0050</v>
          </cell>
          <cell r="C515" t="str">
            <v>Rastrillos. Con dientes de bordes romos y hoja de un filo. Desechables. Pieza.</v>
          </cell>
        </row>
        <row r="516">
          <cell r="B516" t="str">
            <v>060.165.0831</v>
          </cell>
          <cell r="C516" t="str">
            <v>Catéteres. Para cateterismo venoso central de un lumen de elastómero de silicón radiopaco con aguja introductora percutánea. Estéril y desechable. Neonatal. Calibre: 4.8 a 5.0 Fr. Pieza.</v>
          </cell>
        </row>
        <row r="517">
          <cell r="B517" t="str">
            <v>060.125.2679</v>
          </cell>
          <cell r="C517" t="str">
            <v>Bolsas. Bolsa de papel grado médico. Para esterilizar con gas o vapor. Con o sin tratamiento antibacteriano; con reactivo químico impreso y sistema de apertura. Medidas: 12.0 x 26.0 x 4.0 cm. Envase con 1000 piezas.</v>
          </cell>
        </row>
        <row r="518">
          <cell r="B518" t="str">
            <v>060.841.0296</v>
          </cell>
          <cell r="C518" t="str">
            <v>Suturas.  Sintéticas no absorbibles monofilamento de polipropileno con aguja. Longitud de la hebra: 90 cm Calibre de la sutura: 3-0 Características de la aguja: 1/2 círculo doble armado ahusada (25-26 mm). Envase con 12 piezas.</v>
          </cell>
        </row>
        <row r="519">
          <cell r="B519" t="str">
            <v>060.841.0569</v>
          </cell>
          <cell r="C519" t="str">
            <v>Suturas. Catgut crómico con aguja. Longitud de la hebra: 68 a 75 cm Calibre de la sutura: 1 Características de la aguja: 1/2 círculo ahusada (35-37 mm). Envase con 12 piezas.</v>
          </cell>
        </row>
        <row r="520">
          <cell r="B520" t="str">
            <v>060.842.0329</v>
          </cell>
          <cell r="C520" t="str">
            <v>Suturas. De monofilamento sintético absorbible de copolímero de glicolida y épsilon-caprolactona con color. Longitud de la hebra: 70 cm Calibre de la sutura: 2-0 Características de la aguja: Aguja ahusada de 1/2 círculo (35 a 36 mm).Envase con 36 piezas.</v>
          </cell>
        </row>
        <row r="521">
          <cell r="B521" t="str">
            <v>060.842.0337</v>
          </cell>
          <cell r="C521" t="str">
            <v>Suturas. De monofilamento sintético absorbible de copolímero de glicolida y épsilon-caprolactona con color. Longitud de la hebra: 70 cm Calibre de la sutura: 3-0. Características de la aguja: Aguja ahusada de 1/2 círculo (35 a 36 mm). Envase con 36 piezas.</v>
          </cell>
        </row>
        <row r="522">
          <cell r="B522" t="str">
            <v>060.166.0541</v>
          </cell>
          <cell r="C522" t="str">
            <v>Catéteres. Catéter    permanente,    para    hemodiálisis.    Tamaño pediátrico. De doble lumen, de elastómero de silicón, con diámetro interno de 1.5 mm a 2.0 mm en el lado arterial y de 1.5 mm a 1.2 mm en el lado venoso, con longitud de 27.0 cm a  30.0  cm  con  separación  mínima  de  2.5  cm  entre segmento arterial y venoso, con un orificio lateral como mínimo en la pared arterial, con extensiones y pinzas de alta   resistencia,   incluye   equipo   introductor   el   cual contiene: Catéter de doble lumen. Aguja introductora calibre 18 G. Introductor con camisa desprendible. Guía de alambre de 0.038”, con longitud de 68.0 cm como mínimo. Jeringa de 5 ml y 2 tapones de inyección. Estéril y desechable. Pieza. </v>
          </cell>
        </row>
        <row r="523">
          <cell r="B523" t="str">
            <v>060.841.1336</v>
          </cell>
          <cell r="C523" t="str">
            <v>Suturas. Sintéticas no absorbibles de poliéster trenzado con recubrimiento con aguja. Longitud de la hebra: 75 cm Calibre de la sutura: 2 Características de la aguja: 1/2 círculo cortante (40-45 mm). Envase con 12 piezas.</v>
          </cell>
        </row>
        <row r="524">
          <cell r="B524" t="str">
            <v>060.040.3711</v>
          </cell>
          <cell r="C524" t="str">
            <v>Agujas Hipodérmicas. Hipodérmicas con pabellón luer-lock hembra de plástico desechables. Longitud: 32 mm. Calibre: 20 G. Envase con 100 piezas.</v>
          </cell>
        </row>
        <row r="525">
          <cell r="B525" t="str">
            <v>060.040.3711</v>
          </cell>
          <cell r="C525" t="str">
            <v>Agujas Hipodérmicas. Hipodérmicas con pabellón luer-lock hembra de plástico desechables. Longitud: 32 mm. Calibre: 20 G. Envase con 100 piezas.</v>
          </cell>
        </row>
        <row r="526">
          <cell r="B526" t="str">
            <v>060.040.3729</v>
          </cell>
          <cell r="C526" t="str">
            <v>Agujas Hipodérmicas. Hipodérmicas con pabellón luer-lock hembra de plástico desechables. Longitud: 38 mm. Calibre:  20 G. Envase con 100 piezas.</v>
          </cell>
        </row>
        <row r="527">
          <cell r="B527" t="str">
            <v>060.040.3729</v>
          </cell>
          <cell r="C527" t="str">
            <v>Agujas Hipodérmicas. Hipodérmicas con pabellón luer-lock hembra de plástico desechables. Longitud: 38 mm. Calibre:  20 G. Envase con 100 piezas.</v>
          </cell>
        </row>
        <row r="528">
          <cell r="B528" t="str">
            <v>060.040.3745</v>
          </cell>
          <cell r="C528" t="str">
            <v>Agujas Hipodérmicas. Hipodérmicas con pabellón luer-lock hembra de plástico desechables. Longitud: 32 mm. Calibre:  21 G. Envase con 100 piezas.</v>
          </cell>
        </row>
        <row r="529">
          <cell r="B529" t="str">
            <v>060.040.3745</v>
          </cell>
          <cell r="C529" t="str">
            <v>Agujas Hipodérmicas. Hipodérmicas con pabellón luer-lock hembra de plástico desechables. Longitud: 32 mm. Calibre:  21 G. Envase con 100 piezas.</v>
          </cell>
        </row>
        <row r="530">
          <cell r="B530" t="str">
            <v>060.040.3760</v>
          </cell>
          <cell r="C530" t="str">
            <v>Agujas Hipodérmicas. Hipodérmicas con pabellón luer-lock hembra de plástico desechables. Longitud: 16 mm. Calibre:  25 G. Envase con 100 piezas.</v>
          </cell>
        </row>
        <row r="531">
          <cell r="B531" t="str">
            <v>060.040.3760</v>
          </cell>
          <cell r="C531" t="str">
            <v>Agujas Hipodérmicas. Hipodérmicas con pabellón luer-lock hembra de plástico desechables. Longitud: 16 mm. Calibre:  25 G. Envase con 100 piezas.</v>
          </cell>
        </row>
        <row r="532">
          <cell r="B532" t="str">
            <v>060.040.3786</v>
          </cell>
          <cell r="C532" t="str">
            <v>Agujas Hipodérmicas. Hipodérmicas con pabellón luer-lock hembra de plástico desechables. Longitud: 32 mm. Calibre:  22 G. Envase con 100 piezas.</v>
          </cell>
        </row>
        <row r="533">
          <cell r="B533" t="str">
            <v>060.040.3786</v>
          </cell>
          <cell r="C533" t="str">
            <v>Agujas Hipodérmicas. Hipodérmicas con pabellón luer-lock hembra de plástico desechables. Longitud: 32 mm. Calibre:  22 G. Envase con 100 piezas.</v>
          </cell>
        </row>
        <row r="534">
          <cell r="B534" t="str">
            <v>060.164.0022</v>
          </cell>
          <cell r="C534" t="str">
            <v>Sondas. Para drenaje urinario de permanencia prolongada. De elastómero de silicón con globo de autorretención de 5 ml con válvula para jeringa. Estéril y desechable. Tipo: foley de dos vías. Calibre: 10 Fr. Pieza.</v>
          </cell>
        </row>
        <row r="535">
          <cell r="B535" t="str">
            <v>060.166.4279</v>
          </cell>
          <cell r="C535"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22 G Longitud: 23-27 mm Pieza.</v>
          </cell>
        </row>
        <row r="536">
          <cell r="B536" t="str">
            <v>060.166.4287</v>
          </cell>
          <cell r="C536"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24 G Longitud: 17-24 mm Pieza.</v>
          </cell>
        </row>
        <row r="537">
          <cell r="B537" t="str">
            <v>060.483.0091</v>
          </cell>
          <cell r="C537" t="str">
            <v>Hoja Para Bisturí.  De acero inoxidable. Empaque individual. Estériles y desechables. Pieza. 10 Envase con 100 piezas.</v>
          </cell>
        </row>
        <row r="538">
          <cell r="B538" t="str">
            <v>060.483.0125</v>
          </cell>
          <cell r="C538" t="str">
            <v>Hoja Para Bisturí.  De acero inoxidable. Empaque individual. Estériles y desechables. Pieza. 11 Envase con 100 piezas.</v>
          </cell>
        </row>
        <row r="539">
          <cell r="B539" t="str">
            <v>060.483.0133</v>
          </cell>
          <cell r="C539" t="str">
            <v>Hoja Para Bisturí.  De acero inoxidable. Empaque individual. Estériles y desechables. Pieza. 20 Envase con 100 piezas.</v>
          </cell>
        </row>
        <row r="540">
          <cell r="B540" t="str">
            <v>060.483.0141</v>
          </cell>
          <cell r="C540" t="str">
            <v>Hoja Para Bisturí.  De acero inoxidable. Empaque individual. Estériles y desechables. Pieza. 15 Envase con 100 piezas.</v>
          </cell>
        </row>
        <row r="541">
          <cell r="B541" t="str">
            <v>060.483.0158</v>
          </cell>
          <cell r="C541" t="str">
            <v>Hoja Para Bisturí.  De acero inoxidable. Empaque individual. Estériles y desechables. Pieza. 21 Envase con 100 piezas.</v>
          </cell>
        </row>
        <row r="542">
          <cell r="B542" t="str">
            <v>060.483.0174</v>
          </cell>
          <cell r="C542" t="str">
            <v>Hoja Para Bisturí.  De acero inoxidable. Empaque individual. Estériles y desechables. Pieza. 23 Envase con 100 piezas.</v>
          </cell>
        </row>
        <row r="543">
          <cell r="B543" t="str">
            <v>060.550.0354</v>
          </cell>
          <cell r="C543" t="str">
            <v>Jeringas. De plástico. Con pivote tipo luer lock con aguja estériles y desechables. Capacidad 10 ml escala graduada en ml divisiones de 1.0 y subdivisiones de 0.2. Con aguja de: Longitud: 32 mm  Calibre: 20 G.  Pieza.</v>
          </cell>
        </row>
        <row r="544">
          <cell r="B544" t="str">
            <v>060.550.0438</v>
          </cell>
          <cell r="C544" t="str">
            <v>Jeringas. De plástico sin aguja con pivote tipo luer lock estériles y desechables. Capacidad: 5 ml Escala graduada en ml Divisiones de 1.0 y subdivisiones de 0.2. Envase con 100 piezas excepto las 20 ml que es de 50.</v>
          </cell>
        </row>
        <row r="545">
          <cell r="B545" t="str">
            <v>060.550.0677</v>
          </cell>
          <cell r="C545" t="str">
            <v>Jeringas. De plástico. Con pivote tipo luer lock con aguja estériles y desechables. Capacidad 10 ml escala graduada en ml divisiones de 1.0 y subdivisiones de 0.2. Con aguja de: Longitud: 32 mm Calibre: 21 G.  Pieza.</v>
          </cell>
        </row>
        <row r="546">
          <cell r="B546" t="str">
            <v>060.841.0197</v>
          </cell>
          <cell r="C546" t="str">
            <v>Suturas.  Sintéticas no absorbibles monofilamento de polipropileno con aguja. Longitud de la hebra: 45 cm Calibre de la sutura: 4-0 Características de la aguja: 3/8 de círculo reverso cortante (19-20 mm). Envase con 12 piezas.</v>
          </cell>
        </row>
        <row r="547">
          <cell r="B547" t="str">
            <v>060.841.0254</v>
          </cell>
          <cell r="C547" t="str">
            <v>Suturas.  Sintéticas no absorbibles monofilamento de polipropileno con aguja. Longitud de la hebra: 75 cm Calibre de la sutura: 6-0 Características de la aguja: 3/8 de círculo doble armado ahusada (12-13 mm). Envase con 12 piezas.</v>
          </cell>
        </row>
        <row r="548">
          <cell r="B548" t="str">
            <v>060.841.0312</v>
          </cell>
          <cell r="C548" t="str">
            <v>Suturas.  Sintéticas no absorbibles monofilamento de polipropileno con aguja. Longitud de la hebra: 90 cm Calibre de la sutura: 2-0 Características de la aguja: 1/2 círculo doble armado ahusada (25-26 mm). Envase con 12 piezas.</v>
          </cell>
        </row>
        <row r="549">
          <cell r="B549" t="str">
            <v>060.841.0601</v>
          </cell>
          <cell r="C549" t="str">
            <v>Suturas. Seda negra trenzada con aguja. Longitud de la hebra: 75 cm Calibre de la sutura: 5-0 Características de la aguja: 1/2 círculo ahusada (20-25 mm). Envase con 12 piezas.</v>
          </cell>
        </row>
        <row r="550">
          <cell r="B550" t="str">
            <v>060.004.0109</v>
          </cell>
          <cell r="C550" t="str">
            <v>Abatelenguas. De madera desechables. Largo: 142.0 mm. Ancho: 18.0 mm. Envase con 500 piezas.</v>
          </cell>
        </row>
        <row r="551">
          <cell r="B551" t="str">
            <v>060.088.0900</v>
          </cell>
          <cell r="C551" t="str">
            <v>Apósitos. Hidrocelular de poliuretano sin adhesivo para el talón. Estéril y desechable. Pieza.</v>
          </cell>
        </row>
        <row r="552">
          <cell r="B552" t="str">
            <v>060.088.0900</v>
          </cell>
          <cell r="C552" t="str">
            <v>Apósitos. Hidrocelular de poliuretano sin adhesivo para el talón. Estéril y desechable. Pieza.</v>
          </cell>
        </row>
        <row r="553">
          <cell r="B553" t="str">
            <v>060.155.0015</v>
          </cell>
          <cell r="C553" t="str">
            <v>Campos quirúrgicos. Campo quirúrgico de incisión sin iodopovidona. Compuesto de una película Impermeable; de poliéster o poliuretano  transparente  con  adhesivo  grado  médico autoadheribles hipoalergénico. Medidas 45 a 60 cm X 50 a 90 cm Se incluyen medidas intermedias Estériles y desechables En empaque individual. Envase con 10 piezas. Las medidas las seleccionará la Unidad Médica de acuerdo a sus necesidades.</v>
          </cell>
        </row>
        <row r="554">
          <cell r="B554" t="str">
            <v>060.155.0304</v>
          </cell>
          <cell r="C554" t="str">
            <v>Campos quirúrgicos. Campo quirúrgico de incisión sin iodopovidona. Compuesto de una película Impermeable; de poliéster o poliuretano  transparente  con  adhesivo  grado  médico autoadheribles hipoalergénico. Medidas 25 a 35 cm x 35 a 45 cm Se incluyen medidas intermedias Estériles y desechables En empaque individual. Envase con 10 piezas. Las medidas las seleccionará la Unidad Médica de acuerdo a sus necesidades.</v>
          </cell>
        </row>
        <row r="555">
          <cell r="B555" t="str">
            <v>060.088.0934</v>
          </cell>
          <cell r="C555" t="str">
            <v>Apósitos.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7 x 8.5 cm. Almohadilla: 2 x 2 cm. Caja con 25 piezas.</v>
          </cell>
        </row>
        <row r="556">
          <cell r="B556" t="str">
            <v>060.088.0942</v>
          </cell>
          <cell r="C556" t="str">
            <v>Apósitos.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8.5 x 11.5 cm Almohadilla: 3 x 4 cm. Caja con 25 piezas.</v>
          </cell>
        </row>
        <row r="557">
          <cell r="B557" t="str">
            <v>060.088.0959</v>
          </cell>
          <cell r="C557" t="str">
            <v>Apósitos.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10 x 12 cm. Almohadilla: 3 x 4 cm. Caja con 25 piezas.</v>
          </cell>
        </row>
        <row r="558">
          <cell r="B558" t="str">
            <v>060.040.0543</v>
          </cell>
          <cell r="C558" t="str">
            <v>Agujas. Para raquianestesia o bloqueo subaracnoideo. De acero inoxidable punta tipo lápiz conector roscado luer   lock   hembra   translúcido   y  mandril   con   botón indicador;  sin  depósito  o  con  depósito  de  0.2ml  en pabellón para líquido cefalorraquídeo. Estéril y desechable. Tipo: whitacre. Longitud:  11.6 a 11.9 cm. Calibre: 25 ó 27 G. Pieza.</v>
          </cell>
        </row>
        <row r="559">
          <cell r="B559" t="str">
            <v>060.040.9007</v>
          </cell>
          <cell r="C559" t="str">
            <v>Agujas. Para raquianestesia o bloqueo subaracnoideo. De acero inoxidable punta tipo lápiz conector roscado luer hembra translúcido y mandril con botón indicador; sin depósito ó con depósito de 0.2ml en pabellón para líquido cefalorraquídeo. Estéril y desechable. Tipo: whitacre. Longitud:  8.7 a 9.1 cm. Calibre: 22 G. Pieza.</v>
          </cell>
        </row>
        <row r="560">
          <cell r="B560" t="str">
            <v>060.168.9904</v>
          </cell>
          <cell r="C560" t="str">
            <v>Sondas. Gastrointestinales desechables y con marca radiopaca. Tipo: levin. Calibre: 16 Fr. Pieza.</v>
          </cell>
        </row>
        <row r="561">
          <cell r="B561" t="str">
            <v>060.168.9904</v>
          </cell>
          <cell r="C561" t="str">
            <v>Sondas. Gastrointestinales desechables y con marca radiopaca. Tipo: levin. Calibre: 16 Fr. Pieza.</v>
          </cell>
        </row>
        <row r="562">
          <cell r="B562" t="str">
            <v>060.233.0052</v>
          </cell>
          <cell r="C562" t="str">
            <v>Conectores. De una vía. De plástico desechables. Tipo: Sims. Grueso. Pieza.</v>
          </cell>
        </row>
        <row r="563">
          <cell r="B563" t="str">
            <v>060.166.1903</v>
          </cell>
          <cell r="C563" t="str">
            <v>Catéteres. Catéter   venoso   central,   calibre   4   Fr, longitud 13 cm, de poliuretano o silicón, radiopaco, con dos lúmenes internos de 22 G, con punta flexible, aguja calibre 21 G, con catéter introductor calibre 22  G, sobre una aguja calibre 25 G, con guía de alambre de 0.46 mm de diámetro y 45 cm de longitud y punta en “J”, con un dilatador venoso,  una  jeringa  de  5  ml,  y  dos cápsulas de inyección luer-lock. Estéril y desechable. Pieza. El  catéter  introductor  es  opcional;    las unidades médicas determinarán su requerimiento y adquisición de acuerdo a las necesidades operativas.      </v>
          </cell>
        </row>
        <row r="564">
          <cell r="B564" t="str">
            <v>060.168.8211</v>
          </cell>
          <cell r="C564" t="str">
            <v>Cánulas. Para traqueostomía adulto de cloruro de polivinilo sin globo radio paco con endocánula. Placa de retención con anillo roscado para la fijación de la endocánula y guía de inserción. Estéril y desechable. Diámetro interno: 6.0 mm ± 0.2 mm. Diámetro externo: 8.5 mm ± 0.5 mm. Longitud: 64 mm ± 5 mm. Pieza.</v>
          </cell>
        </row>
        <row r="565">
          <cell r="B565" t="str">
            <v>060.164.4578</v>
          </cell>
          <cell r="C565" t="str">
            <v>Sondas. Para drenaje urinario de permanencia prolongada. De elastómero de silicón con globo de autorretención de 30 ml con válvula para jeringa. Estéril y desechable. Tipo: foley de dos vías. Calibre: 16 Fr. Pieza.</v>
          </cell>
        </row>
        <row r="566">
          <cell r="B566" t="str">
            <v>060.164.4578</v>
          </cell>
          <cell r="C566" t="str">
            <v>Sondas. Para drenaje urinario de permanencia prolongada. De elastómero de silicón con globo de autorretención de 30 ml con válvula para jeringa. Estéril y desechable. Tipo: foley de dos vías. Calibre: 16 Fr. Pieza.</v>
          </cell>
        </row>
        <row r="567">
          <cell r="B567" t="str">
            <v>060.164.4586</v>
          </cell>
          <cell r="C567" t="str">
            <v>Sondas. Para drenaje urinario de permanencia prolongada. De elastómero de silicón con globo de autorretención de 30 ml con válvula para jeringa. Estéril y desechable. Tipo: foley de dos vías. Calibre: 18 Fr. Pieza.</v>
          </cell>
        </row>
        <row r="568">
          <cell r="B568" t="str">
            <v>060.164.4586</v>
          </cell>
          <cell r="C568" t="str">
            <v>Sondas. Para drenaje urinario de permanencia prolongada. De elastómero de silicón con globo de autorretención de 30 ml con válvula para jeringa. Estéril y desechable. Tipo: foley de dos vías. Calibre: 18 Fr. Pieza.</v>
          </cell>
        </row>
        <row r="569">
          <cell r="B569" t="str">
            <v>060.164.4594</v>
          </cell>
          <cell r="C569" t="str">
            <v>Sondas. Para drenaje urinario de permanencia prolongada. De elastómero de silicón con globo de autorretención de 30 ml con válvula para jeringa. Estéril y desechable. Tipo: foley de dos vías. Calibre: 20 Fr. Pieza.</v>
          </cell>
        </row>
        <row r="570">
          <cell r="B570" t="str">
            <v>060.164.4594</v>
          </cell>
          <cell r="C570" t="str">
            <v>Sondas. Para drenaje urinario de permanencia prolongada. De elastómero de silicón con globo de autorretención de 30 ml con válvula para jeringa. Estéril y desechable. Tipo: foley de dos vías. Calibre: 20 Fr. Pieza.</v>
          </cell>
        </row>
        <row r="571">
          <cell r="B571" t="str">
            <v>060.172.0055</v>
          </cell>
          <cell r="C571" t="str">
            <v>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luer lock filtro de 0.2micras y sistema de salida con pinza y capuchón de guardado. Capacidad: 2000 ml. 1 sonda Foley de látex lubricada recubierta de hidrogel de dos vías con balón de autorretención reforzado (ribeteado) de 5cc. Calibre: 14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v>
          </cell>
        </row>
        <row r="572">
          <cell r="B572" t="str">
            <v>060.172.0063</v>
          </cell>
          <cell r="C572" t="str">
            <v>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luer lock filtro de 0.2micras y sistema de salida con pinza y capuchón de guardado. Capacidad: 2000 ml. 1 sonda Foley de látex lubricada recubierta de hidrogel de dos vías con balón de autorretención reforzado (ribeteado) de 5cc. Calibre: 16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v>
          </cell>
        </row>
        <row r="573">
          <cell r="B573" t="str">
            <v>060.172.0071</v>
          </cell>
          <cell r="C573" t="str">
            <v>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luer lock filtro de 0.2micras y sistema de salida con pinza y capuchón de guardado. Capacidad: 2000 ml. 1 sonda Foley de látex lubricada recubierta de hidrogel de dos vías con balón de autorretención reforzado (ribeteado) de 5cc. Calibre: 18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v>
          </cell>
        </row>
        <row r="574">
          <cell r="B574" t="str">
            <v>060.166.1549</v>
          </cell>
          <cell r="C574" t="str">
            <v>Catéteres. Ureteral doble "J" de poliuretano o copolímero olefínico en bloque radiopaco Longitud: 24 cm. Calibre: 6 Fr. (Repuesto  de  la  clave  060.345.0743  del  catálogo  de material de curación). Pieza.</v>
          </cell>
        </row>
        <row r="575">
          <cell r="B575" t="str">
            <v>060.345.1311</v>
          </cell>
          <cell r="C575" t="str">
            <v>Equipos. De gastrotomía de silicón con globo en la punta de 5 a 10 ml con anillo retractor. Calibre: 24 Fr. Juego.</v>
          </cell>
        </row>
        <row r="576">
          <cell r="B576" t="str">
            <v>060.088.0843</v>
          </cell>
          <cell r="C576" t="str">
            <v>Apósitos. Hidrocelular   de   poliuretano   con   adhesivo   para  el tratamiento de heridas. Estéril y desechable. Tamaños: 7.5 x 7.5 cm. Pieza.</v>
          </cell>
        </row>
        <row r="577">
          <cell r="B577" t="str">
            <v>060.088.0843</v>
          </cell>
          <cell r="C577" t="str">
            <v>Apósitos. Hidrocelular   de   poliuretano   con   adhesivo   para  el tratamiento de heridas. Estéril y desechable. Tamaños: 7.5 x 7.5 cm. Pieza.</v>
          </cell>
        </row>
        <row r="578">
          <cell r="B578" t="str">
            <v>060.088.0850</v>
          </cell>
          <cell r="C578" t="str">
            <v>Apósitos. Hidrocelular   de   poliuretano   con   adhesivo   para  el tratamiento de heridas. Estéril y desechable. Tamaños: 12.5 x 12.5 cm. Pieza.</v>
          </cell>
        </row>
        <row r="579">
          <cell r="B579" t="str">
            <v>060.088.0850</v>
          </cell>
          <cell r="C579" t="str">
            <v>Apósitos. Hidrocelular   de   poliuretano   con   adhesivo   para  el tratamiento de heridas. Estéril y desechable. Tamaños: 12.5 x 12.5 cm. Pieza.</v>
          </cell>
        </row>
        <row r="580">
          <cell r="B580" t="str">
            <v>060.168.9649</v>
          </cell>
          <cell r="C580" t="str">
            <v>Sondas. Para drenaje urinario. De látex con globo de autorretención de 5 ml con válvula para jeringa. Estéril y desechable. Tipo: foley de dos vías. Calibre: 18 Fr. Pieza.</v>
          </cell>
        </row>
        <row r="581">
          <cell r="B581" t="str">
            <v>060.168.9649</v>
          </cell>
          <cell r="C581" t="str">
            <v>Sondas. Para drenaje urinario. De látex con globo de autorretención de 5 ml con válvula para jeringa. Estéril y desechable. Tipo: foley de dos vías. Calibre: 18 Fr. Pieza.</v>
          </cell>
        </row>
        <row r="582">
          <cell r="B582" t="str">
            <v>060.168.9755</v>
          </cell>
          <cell r="C582" t="str">
            <v>Sondas. Para drenaje urinario. De  látex  con  globo  de  autorretención  de  30  ml  con válvula para jeringa. Estéril y desechable. Tipo: foley de dos vías. Calibre: 16 Fr. Pieza.</v>
          </cell>
        </row>
        <row r="583">
          <cell r="B583" t="str">
            <v>060.435.0033</v>
          </cell>
          <cell r="C583" t="str">
            <v>Gel. Pirfenidona Gel Cada 100g de gel contiene: Pirfenidona 8.0 g Dialil óxido de disulfuro modificado 0.016 g. Tubo con 120 gramos</v>
          </cell>
        </row>
        <row r="584">
          <cell r="B584" t="str">
            <v>060.435.0033</v>
          </cell>
          <cell r="C584" t="str">
            <v>Gel. Pirfenidona Gel Cada 100g de gel contiene: Pirfenidona 8.0 g Dialil óxido de disulfuro modificado 0.016 g. Tubo con 120 gramos</v>
          </cell>
        </row>
        <row r="585">
          <cell r="B585" t="str">
            <v>060.435.0041</v>
          </cell>
          <cell r="C585" t="str">
            <v>Gel. Pirfenidona Gel Cada 100g de gel contiene: Pirfenidona 8.0 g Dialil óxido de disulfuro modificado 0.016 g. Tubo con 40 gramos</v>
          </cell>
        </row>
        <row r="586">
          <cell r="B586" t="str">
            <v>060.435.0041</v>
          </cell>
          <cell r="C586" t="str">
            <v>Gel. Pirfenidona Gel Cada 100g de gel contiene: Pirfenidona 8.0 g Dialil óxido de disulfuro modificado 0.016 g. Tubo con 40 gramos</v>
          </cell>
        </row>
        <row r="587">
          <cell r="B587" t="str">
            <v>060.596.0137</v>
          </cell>
          <cell r="C587" t="str">
            <v>Gel. Lubricante a base de agua. Envase con 5 a 10 g.</v>
          </cell>
        </row>
        <row r="588">
          <cell r="B588" t="str">
            <v>060.167.3387</v>
          </cell>
          <cell r="C588" t="str">
            <v>Catéteres. Para embolectomía. Estériles y desechables. Modelo: fogarty. Longitud: 80 cm.  Calibre: 3 Fr. Pieza.</v>
          </cell>
        </row>
        <row r="589">
          <cell r="B589" t="str">
            <v>060.167.3403</v>
          </cell>
          <cell r="C589" t="str">
            <v>Catéteres. Para embolectomía. Estériles y desechables. Modelo: fogarty. Longitud: 80 cm.  Calibre: 4 Fr. Pieza.</v>
          </cell>
        </row>
        <row r="590">
          <cell r="B590" t="str">
            <v>060.040.0865</v>
          </cell>
          <cell r="C590" t="str">
            <v>Agujas. Tipo: huber angulada a 90° de acero inoxidable para utilizarse con las claves 060.303.0123 y 060.167.8782. Longitud: 19.1 mm. Calibre: 20 G. Pieza.</v>
          </cell>
        </row>
        <row r="591">
          <cell r="B591" t="str">
            <v>060.165.0815</v>
          </cell>
          <cell r="C591" t="str">
            <v>Catéteres. Para cateterismo venoso central de un lumen de elastómero de silicón radiopaco con aguja introductora percutánea. Estéril y desechable. Neonatal. Calibre: 2.0 a 3.0 Fr. Pieza.</v>
          </cell>
        </row>
        <row r="592">
          <cell r="B592" t="str">
            <v>060.165.0823</v>
          </cell>
          <cell r="C592" t="str">
            <v>Catéteres. Para cateterismo venoso central de un lumen de elastómero de silicón radiopaco con aguja introductora percutánea. Estéril y desechable. Neonatal. Calibre: 4.0 Fr. Pieza.</v>
          </cell>
        </row>
        <row r="593">
          <cell r="B593" t="str">
            <v>060.166.1911</v>
          </cell>
          <cell r="C593" t="str">
            <v>Catéteres. Catéter venoso central, calibre 5 Fr y 13 0 cm de longitud, de poliuretano o silicón, radiopaco, estéril y desechable, con dos lúmenes internos calibres 18 G y 20 G, con punta flexible, con aguja calibre 20 G, con catéter introductor calibre 20 G, sobre una  aguja  calibre  22  G,  con  guía  de alambre de 0.53 mm de diámetro y 45 cm de longitud y punta en “J” con un dilatador venoso, una jeringa de 5 cc dos cápsulas de inyección luer lock. Pieza. El  catéter  introductor  es  opcional;    las unidades médicas determinarán su requerimiento y adquisición de acuerdo a las necesidades operativas.     </v>
          </cell>
        </row>
        <row r="594">
          <cell r="B594" t="str">
            <v>060.345.2301</v>
          </cell>
          <cell r="C594" t="str">
            <v>Equipos. Para hemodiálisis de inserción en subclavia yugular o femoral doble lumen incluye: - Una cánula. - Una jeringa de 5 ml. - Una guía de acero inoxidable. - Un catéter doble lumen Calibre de 11 a 12 Fr longitud 185 a 205 mm con obturador y un dilatador con extensiones curvas. Estéril y desechable. Tipo: mahurkar. Adulto. Equipo.</v>
          </cell>
        </row>
        <row r="595">
          <cell r="B595" t="str">
            <v>060.189.0304</v>
          </cell>
          <cell r="C595" t="str">
            <v>Cepillos.. Para uso quirúrgico. De plástico de forma rectangular con dos agarraderas laterales simétricas y cerdas de nylon. Pieza.</v>
          </cell>
        </row>
        <row r="596">
          <cell r="B596" t="str">
            <v>060.125.2653</v>
          </cell>
          <cell r="C596" t="str">
            <v>Bolsas. Bolsa de papel grado médico. Para esterilizar con gas o vapor. Con o sin tratamiento antibacteriano; con reactivo químico impreso y sistema de apertura. Medidas: 7.5 x 23.0 x 4.0 cm. Envase con 1000 piezas.</v>
          </cell>
        </row>
        <row r="597">
          <cell r="B597" t="str">
            <v>060.711.0145</v>
          </cell>
          <cell r="C597" t="str">
            <v>Testigos. Indicador-Integrador para  la esterilización por vapor clase V; capaz de verificar: temperatura tiempo de esterilización y saturación de vapor durante el proceso de esterilización. Consta de: tira de papel secante sustrato químico sensible a la temperatura y vapor; y recubierta laminada plástica permeable al vapor. Pieza.</v>
          </cell>
        </row>
        <row r="598">
          <cell r="B598" t="str">
            <v>060.623.0878</v>
          </cell>
          <cell r="C598" t="str">
            <v>Espaciadores de volumen. De  plástico  rígido  resistente  que  se  adapte  a  los diferentes medicamentos broncodilatadores en aerosol. Puede  tener  o  no  ensamblada  una  mascarilla  o  una boquilla. Vida útil: tres meses. Pediátrico. Pieza.</v>
          </cell>
        </row>
        <row r="599">
          <cell r="B599" t="str">
            <v>060.623.0886</v>
          </cell>
          <cell r="C599" t="str">
            <v>Espaciadores de volumen. De  plástico  rígido  resistente  que  se  adapte  a  los diferentes medicamentos broncodilatadores en aerosol. Puede  tener  o  no  ensamblada  una  mascarilla  o  una boquilla. Vida útil: tres meses. Adulto. Pieza.</v>
          </cell>
        </row>
        <row r="600">
          <cell r="B600" t="str">
            <v>060.168.3311</v>
          </cell>
          <cell r="C600" t="str">
            <v>Sondas. Para drenaje urinario. De látex con globo de autorretención de 3 ml con válvula para jeringa. Estéril y desechable. Tipo: Foley de dos vías. Calibre: 8 Fr. Pieza.</v>
          </cell>
        </row>
        <row r="601">
          <cell r="B601" t="str">
            <v>060.168.3311</v>
          </cell>
          <cell r="C601" t="str">
            <v>Sondas. Para drenaje urinario. De látex con globo de autorretención de 3 ml con válvula para jeringa. Estéril y desechable. Tipo: Foley de dos vías. Calibre: 8 Fr. Pieza.</v>
          </cell>
        </row>
        <row r="602">
          <cell r="B602" t="str">
            <v>060.168.9482</v>
          </cell>
          <cell r="C602" t="str">
            <v>Sondas. Para drenaje urinario. De látex con globo de autorretención de 3 ml con válvula para jeringa. Estéril y desechable. Tipo: foley de dos vías. Calibre: 10 Fr. Pieza.</v>
          </cell>
        </row>
        <row r="603">
          <cell r="B603" t="str">
            <v>060.168.9482</v>
          </cell>
          <cell r="C603" t="str">
            <v>Sondas. Para drenaje urinario. De látex con globo de autorretención de 3 ml con válvula para jeringa. Estéril y desechable. Tipo: foley de dos vías. Calibre: 10 Fr. Pieza.</v>
          </cell>
        </row>
        <row r="604">
          <cell r="B604" t="str">
            <v>060.168.9615</v>
          </cell>
          <cell r="C604" t="str">
            <v>Sondas. Para drenaje urinario. De látex con globo de autorretención de 5 ml con válvula para jeringa. Estéril y desechable. Tipo: foley de dos vías. Calibre: 12 Fr. Pieza.</v>
          </cell>
        </row>
        <row r="605">
          <cell r="B605" t="str">
            <v>060.168.9615</v>
          </cell>
          <cell r="C605" t="str">
            <v>Sondas. Para drenaje urinario. De látex con globo de autorretención de 5 ml con válvula para jeringa. Estéril y desechable. Tipo: foley de dos vías. Calibre: 12 Fr. Pieza.</v>
          </cell>
        </row>
        <row r="606">
          <cell r="B606" t="str">
            <v>060.168.9623</v>
          </cell>
          <cell r="C606" t="str">
            <v>Sondas. Para drenaje urinario. De látex con globo de autorretención de 5 ml con válvula para jeringa. Estéril y desechable. Tipo: foley de dos vías. Calibre: 14 Fr. Pieza.</v>
          </cell>
        </row>
        <row r="607">
          <cell r="B607" t="str">
            <v>060.168.9623</v>
          </cell>
          <cell r="C607" t="str">
            <v>Sondas. Para drenaje urinario. De látex con globo de autorretención de 5 ml con válvula para jeringa. Estéril y desechable. Tipo: foley de dos vías. Calibre: 14 Fr. Pieza.</v>
          </cell>
        </row>
        <row r="608">
          <cell r="B608" t="str">
            <v>060.168.9631</v>
          </cell>
          <cell r="C608" t="str">
            <v>Sondas. Para drenaje urinario. De látex con globo de autorretención de 5 ml con válvula para jeringa. Estéril y desechable. Tipo: foley de dos vías. Calibre: 16 Fr. Pieza.</v>
          </cell>
        </row>
        <row r="609">
          <cell r="B609" t="str">
            <v>060.168.9631</v>
          </cell>
          <cell r="C609" t="str">
            <v>Sondas. Para drenaje urinario. De látex con globo de autorretención de 5 ml con válvula para jeringa. Estéril y desechable. Tipo: foley de dos vías. Calibre: 16 Fr. Pieza.</v>
          </cell>
        </row>
        <row r="610">
          <cell r="B610" t="str">
            <v>060.908.0924</v>
          </cell>
          <cell r="C610" t="str">
            <v>Tubos. Tubo para aspirador. De hule látex color ámbar. Diámetro interno 6.3 mm espesor de pared 3.77 mm. Envase con 10 m.</v>
          </cell>
        </row>
        <row r="611">
          <cell r="B611" t="str">
            <v>060.345.3135</v>
          </cell>
          <cell r="C611" t="str">
            <v>Sistemas. Sistema  de  succión  cerrado  para  paciente con  tubo endotraqueal conectado a ventilador 14 Fr contiene: Un tubo de succión de cloruro de polivinilo con marca de profundidad de 2 cm empezando desde los 10 cm hasta 42 cm y una marca tope. Dos  orificios  laterales  en  la  punta  proximal  del  tubo envuelto  en  una  camisa  de  polietileno  transparente ensamblada  a  una  pieza  en  forma  de  "T"  o  "L" transparente con puerto para irrigación con una o dos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v>
          </cell>
        </row>
        <row r="612">
          <cell r="B612" t="str">
            <v>060.345.3143</v>
          </cell>
          <cell r="C612" t="str">
            <v>Sistemas. Sistema  de  succión  cerrado  para  paciente  con  tubo endotraqueal conectado a ventilador 16 Fr contiene: Un tubo de succión de cloruro de polivinilo con marca de profundidad de 2 cm empezando desde los 10 cm hasta 42 cm y una marca tope. Dos orificios laterales en la punta  proximal  del  tubo  envuelto  en  una  camisa  de polietileno  transparente  ensamblada  a  una  pieza  en forma  de  "T"  o  "L"  transparente  con  puerto  para irrigación con una o dos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v>
          </cell>
        </row>
        <row r="613">
          <cell r="B613" t="str">
            <v>060.833.0296</v>
          </cell>
          <cell r="C613" t="str">
            <v>Detergente o limpiadores. Solución removedora para eliminar costras y manchas de oxidación del instrumental quirúrgico. Envase con 1 a 5 lt.</v>
          </cell>
        </row>
        <row r="614">
          <cell r="B614" t="str">
            <v>060.167.6646</v>
          </cell>
          <cell r="C614" t="str">
            <v>Catéteres. Para vasos umbilicales. Radiopacos   de  cloruro  de  polivinilo  o   poliuretano. Estériles y desechables. Longitud: 35 a 38 cm Calibre: 5.0 Fr. Con acotaciones a 5,10 y 15 cm. Pieza.</v>
          </cell>
        </row>
        <row r="615">
          <cell r="B615" t="str">
            <v>060.203.0306</v>
          </cell>
          <cell r="C615" t="str">
            <v>Cintas. Microporosa de tela no tejida unidireccional de color blanco  con  recubrimientos  adhesivos  en  una  de  sus caras. Longitud: Ancho: 10 mts. 1.25 cm Envase con 24 rollos.</v>
          </cell>
        </row>
        <row r="616">
          <cell r="B616" t="str">
            <v>060.203.0306</v>
          </cell>
          <cell r="C616" t="str">
            <v>Cintas. Microporosa de tela no tejida unidireccional de color blanco  con  recubrimientos  adhesivos  en  una  de  sus caras. Longitud: Ancho: 10 mts. 1.25 cm Envase con 24 rollos.</v>
          </cell>
        </row>
        <row r="617">
          <cell r="B617" t="str">
            <v>060.203.0363</v>
          </cell>
          <cell r="C617" t="str">
            <v>Cintas. Microporosa de tela no tejida unidireccional de color blanco  con  recubrimientos  adhesivos  en  una  de  sus caras. Longitud: Ancho: 10 mts. 5.00 cm Envase con  6 rollos.</v>
          </cell>
        </row>
        <row r="618">
          <cell r="B618" t="str">
            <v>060.203.0363</v>
          </cell>
          <cell r="C618" t="str">
            <v>Cintas. Microporosa de tela no tejida unidireccional de color blanco  con  recubrimientos  adhesivos  en  una  de  sus caras. Longitud: Ancho: 10 mts. 5.00 cm Envase con  6 rollos.</v>
          </cell>
        </row>
        <row r="619">
          <cell r="B619" t="str">
            <v>060.203.0397</v>
          </cell>
          <cell r="C619" t="str">
            <v>Cintas. Microporosa de tela no tejida unidireccional de color blanco  con  recubrimientos  adhesivos  en  una  de  sus caras. Longitud: Ancho: 10 mts. 2.50 cm Envase con 12 rollos.</v>
          </cell>
        </row>
        <row r="620">
          <cell r="B620" t="str">
            <v>060.203.0397</v>
          </cell>
          <cell r="C620" t="str">
            <v>Cintas. Microporosa de tela no tejida unidireccional de color blanco  con  recubrimientos  adhesivos  en  una  de  sus caras. Longitud: Ancho: 10 mts. 2.50 cm Envase con 12 rollos.</v>
          </cell>
        </row>
        <row r="621">
          <cell r="B621" t="str">
            <v>060.203.0405</v>
          </cell>
          <cell r="C621" t="str">
            <v>Cintas. Microporosa de tela no tejida unidireccional de color blanco  con  recubrimientos  adhesivos  en  una  de  sus caras. Longitud: Ancho: 10 mts. 7.50 cm Envase con  4 rollos.</v>
          </cell>
        </row>
        <row r="622">
          <cell r="B622" t="str">
            <v>060.203.0405</v>
          </cell>
          <cell r="C622" t="str">
            <v>Cintas. Microporosa de tela no tejida unidireccional de color blanco  con  recubrimientos  adhesivos  en  una  de  sus caras. Longitud: Ancho: 10 mts. 7.50 cm Envase con  4 rollos.</v>
          </cell>
        </row>
        <row r="623">
          <cell r="B623" t="str">
            <v>060.869.0103</v>
          </cell>
          <cell r="C623" t="str">
            <v>Telas Adhesivas. De acetato con adhesivo en una de sus caras. Longitud: 10 m. Ancho: 1.25 cm. Presentación: 24 piezas.</v>
          </cell>
        </row>
        <row r="624">
          <cell r="B624" t="str">
            <v>060.869.0152</v>
          </cell>
          <cell r="C624" t="str">
            <v>Telas Adhesivas. De acetato con adhesivo en una de sus caras. Longitud: 10 m. Ancho: 2.50 cm. Presentación: 12 piezas.</v>
          </cell>
        </row>
        <row r="625">
          <cell r="B625" t="str">
            <v>060.869.0152</v>
          </cell>
          <cell r="C625" t="str">
            <v>Telas Adhesivas. De acetato con adhesivo en una de sus caras. Longitud: 10 m. Ancho: 2.50 cm. Presentación: 12 piezas.</v>
          </cell>
        </row>
        <row r="626">
          <cell r="B626" t="str">
            <v>060.869.0202</v>
          </cell>
          <cell r="C626" t="str">
            <v>Telas Adhesivas. De acetato con adhesivo en una de sus caras. Longitud: 10 m. Ancho: 5.00 cm. Presentación: 6 piezas.</v>
          </cell>
        </row>
        <row r="627">
          <cell r="B627" t="str">
            <v>060.869.0202</v>
          </cell>
          <cell r="C627" t="str">
            <v>Telas Adhesivas. De acetato con adhesivo en una de sus caras. Longitud: 10 m. Ancho: 5.00 cm. Presentación: 6 piezas.</v>
          </cell>
        </row>
        <row r="628">
          <cell r="B628" t="str">
            <v>060.869.0251</v>
          </cell>
          <cell r="C628" t="str">
            <v>Telas Adhesivas. De acetato con adhesivo en una de sus caras. Longitud: 10 m. Ancho: 7.50 cm. Presentación: 4 piezas.</v>
          </cell>
        </row>
        <row r="629">
          <cell r="B629" t="str">
            <v>060.869.0251</v>
          </cell>
          <cell r="C629" t="str">
            <v>Telas Adhesivas. De acetato con adhesivo en una de sus caras. Longitud: 10 m. Ancho: 7.50 cm. Presentación: 4 piezas.</v>
          </cell>
        </row>
        <row r="630">
          <cell r="B630" t="str">
            <v>060.168.8138</v>
          </cell>
          <cell r="C630" t="str">
            <v>Cánulas. Para traqueostomía adulto de cloruro de polivinilo con balón curvada cinta de fijación globo de baja presión y alto volumen radiopaca con endocánula placa de retención de la endocánula y guía de inserción. Estéril y desechable. Diámetro interno: 8.0 mm ± 0.2 mm. Diámetro externo: 11.3 mm ± 0.5 mm. Longitud: 74 mm ± 5 mm.  Pieza.</v>
          </cell>
        </row>
        <row r="631">
          <cell r="B631" t="str">
            <v>060.168.8237</v>
          </cell>
          <cell r="C631" t="str">
            <v>Cánulas. Para traqueostomía adulto de cloruro de polivinilo sin globo radio paco con endocánula. Placa de retención con anillo roscado para la fijación de la endocánula y guía de inserción. Estéril y desechable. Diámetro interno: 7.0 mm ± 0.2 mm. Diámetro externo: 9.6 mm ± 0.5 mm. Longitud: 70 mm ± 5 mm. Pieza.</v>
          </cell>
        </row>
        <row r="632">
          <cell r="B632" t="str">
            <v>060.841.0742</v>
          </cell>
          <cell r="C632" t="str">
            <v>Suturas. Seda negra trenzada sin aguja. Longitud de la hebra: 75 cm Calibre de la sutura: 2-0 Sobre con 7 a 12 hebras. Envase con 12 sobres.</v>
          </cell>
        </row>
        <row r="633">
          <cell r="B633" t="str">
            <v>060.841.0767</v>
          </cell>
          <cell r="C633" t="str">
            <v>Suturas. Seda negra trenzada sin aguja. Longitud de la hebra: 75 cm Calibre de la sutura: 0 Sobre con 7 a 12 hebras. Envase con 12 sobres.</v>
          </cell>
        </row>
        <row r="634">
          <cell r="B634" t="str">
            <v>060.841.0775</v>
          </cell>
          <cell r="C634" t="str">
            <v>Suturas. Seda negra trenzada sin aguja. Longitud de la hebra: 75 cm Calibre de la sutura: 1 Sobre con 7 a 12 hebras. Envase con 12 sobres.</v>
          </cell>
        </row>
        <row r="635">
          <cell r="B635" t="str">
            <v>060.908.0494</v>
          </cell>
          <cell r="C635" t="str">
            <v>Tubos. Endobronquial para intubación de bronquio derecho de plástico grado médico con diseño del globo en forma de "S" y orificio tipo murphy que se acopla con la entrada del lóbulo superior derecho con marcas numéricas para determinar  la  profundidad  de  la  colocación  del  tubo termosensible de doble lumen (bronquial y traqueal) con globo individual de alto volumen y baja presión (traqueal y bronquial) y sus respectivos globos piloto rotulados con válvulas de autosellado traqueal y bronquial con estilete preinsertado  que  le  permite  conservar  la  curvatura radiopacas  empaque  individual  estéril.  Incluye:  Dos conectores de plástico en ángulo recto con puertos de succión   adaptador   y   tubo   tipo   Carlens   unido   a conectores de polipropileno y dos catéteres de succión extralargos estériles calibre 35 Fr diámetro del lumen traqueal 6.0 mm diámetro del lumen bronquial 6.0 mm. Pieza.</v>
          </cell>
        </row>
        <row r="636">
          <cell r="B636" t="str">
            <v>060.953.2825</v>
          </cell>
          <cell r="C636" t="str">
            <v>Vendas. Elásticas de tejido plano ; de algodón con fibras sintéticas.  Longitud: 5 M  Ancho: 30 cm. Envase con una pieza.</v>
          </cell>
        </row>
        <row r="637">
          <cell r="B637" t="str">
            <v>060.953.2825</v>
          </cell>
          <cell r="C637" t="str">
            <v>Vendas. Elásticas de tejido plano ; de algodón con fibras sintéticas.  Longitud: 5 M  Ancho: 30 cm. Envase con una pieza.</v>
          </cell>
        </row>
        <row r="638">
          <cell r="B638" t="str">
            <v>060.345.3424</v>
          </cell>
          <cell r="C638" t="str">
            <v>Equipos. Equipo para anestesia epidural contiene: - Aguja modelo tuohy calibre 17 G longitud 75-91 mm. -  Sujetador filtrante de 0.2 micras o filtro epidural de 0.2 micras y un adaptador luer-lock para catéter con tapón de seguridad. -  Catéter epidural calibre 19 G longitud 900 a 1050 mm radiopaco punta roma orificios laterales con adaptador luer macho. - 3 agujas hipodérmicas: -Una calibre 18 ó 19 G x 38 mm. -Una calibre 25 G x 16 mm y -Una calibre 21 ó 22 G x 38 mm. Jeringa para técnica de pérdida de resistencia de 7 ó 10 ml. - Jeringa de 3 ó 5 ml. - Jeringa de 20 ml. - 4 gasas secas de 10 x 10 cm. - Solución de iodopovidona 30 a 40 ml.   - 3 aplicadores. - Charola para antiséptico. - Campo hendido. Campo de trabajo. Estéril y desechable. Equipo.</v>
          </cell>
        </row>
        <row r="639">
          <cell r="B639" t="str">
            <v>060.603.0013</v>
          </cell>
          <cell r="C639" t="str">
            <v>Mallas. Malla de polipropileno anudado de 25 a 35 cm   x 25 a 35 cm. Pieza.</v>
          </cell>
        </row>
        <row r="640">
          <cell r="B640" t="str">
            <v>060.841.0205</v>
          </cell>
          <cell r="C640" t="str">
            <v>Suturas.  Sintéticas no absorbibles monofilamento de polipropileno con aguja. Longitud de la hebra: 45 cm Calibre de la sutura: 3-0 Características de la aguja: 3/8 de círculo reverso cortante (24-26 mm). Envase con 12 piezas.</v>
          </cell>
        </row>
        <row r="641">
          <cell r="B641" t="str">
            <v>060.841.0221</v>
          </cell>
          <cell r="C641" t="str">
            <v>Suturas.  Sintéticas no absorbibles monofilamento de polipropileno con aguja. Longitud de la hebra: 45 cm Calibre de la sutura: 2-0 Características de la aguja: 3/8 de círculo reverso cortante (24-26 mm). Envase con 12 piezas.</v>
          </cell>
        </row>
        <row r="642">
          <cell r="B642" t="str">
            <v>060.841.0627</v>
          </cell>
          <cell r="C642" t="str">
            <v>Suturas. Seda negra trenzada con aguja. Longitud de la hebra: 75 cm Calibre de la sutura: 2-0 Características de la aguja: 1/2 círculo ahusada (25-26 mm). Envase con 12 piezas.</v>
          </cell>
        </row>
        <row r="643">
          <cell r="B643" t="str">
            <v>060.470.0146</v>
          </cell>
          <cell r="C643" t="str">
            <v>Hemostáticos. Satín hemostático absorbible. Envase con 20 sobres.</v>
          </cell>
        </row>
        <row r="644">
          <cell r="B644" t="str">
            <v>060.697.0382</v>
          </cell>
          <cell r="C644" t="str">
            <v>Gel. Gel  a  base  de  Hialuronato  de  zinc  al  0.1%  como ingrediente activo. Coadyuvante en el manejo de heridas crónicas. Tubo con 15 g. Pieza.</v>
          </cell>
        </row>
        <row r="645">
          <cell r="B645" t="str">
            <v>060.088.1007</v>
          </cell>
          <cell r="C645" t="str">
            <v>Apósitos. Con 80% a 90% de colágeno y 10 a 20% de alginato. Medida de 10 a 10.2 cm. x 11 a 11.25 cm. Envase con 12 apósitos.</v>
          </cell>
        </row>
        <row r="646">
          <cell r="B646" t="str">
            <v>060.125.0228</v>
          </cell>
          <cell r="C646" t="str">
            <v>Bolsas. Para urocultivo (niño). Estéril, de plástico grado médico, forma rectangular, con capacidad de 50 ml y escala de 10, 20, 30 y 50 ml, con orificio redondo de 30 mm, área adhesiva. De 45 x 60 mm. Pieza.                </v>
          </cell>
        </row>
        <row r="647">
          <cell r="B647" t="str">
            <v>060.125.0228</v>
          </cell>
          <cell r="C647" t="str">
            <v>Bolsas. Para urocultivo (niño). Estéril, de plástico grado médico, forma rectangular, con capacidad de 50 ml y escala de 10, 20, 30 y 50 ml, con orificio redondo de 30 mm, área adhesiva. De 45 x 60 mm. Pieza.                </v>
          </cell>
        </row>
        <row r="648">
          <cell r="B648" t="str">
            <v>060.125.0244</v>
          </cell>
          <cell r="C648" t="str">
            <v>Bolsas. Para urocultivo (niña). Estéril, de plástico grado médico, forma rectangular, con capacidad de 50 ml y escala de 10, 20, 30 y 50 ml. Con orificio en forma de pera, 2.5 cm en su lado más ancho y 1 cm en el más angosto. Área adhesiva de 45 x 60 mm. Pieza. </v>
          </cell>
        </row>
        <row r="649">
          <cell r="B649" t="str">
            <v>060.125.0244</v>
          </cell>
          <cell r="C649" t="str">
            <v>Bolsas. Para urocultivo (niña). Estéril, de plástico grado médico, forma rectangular, con capacidad de 50 ml y escala de 10, 20, 30 y 50 ml. Con orificio en forma de pera, 2.5 cm en su lado más ancho y 1 cm en el más angosto. Área adhesiva de 45 x 60 mm. Pieza. </v>
          </cell>
        </row>
        <row r="650">
          <cell r="B650" t="str">
            <v>060.168.0077</v>
          </cell>
          <cell r="C650" t="str">
            <v>Sondas. Para aspirar secreciones. De plástico con válvula de control. Estéril y desechable. Tamaño: Adulto. Longitud: 55 cm Calibre: 18 Fr Diámetro Externo: 6.0 mm. Pieza.</v>
          </cell>
        </row>
        <row r="651">
          <cell r="B651" t="str">
            <v>060.168.0085</v>
          </cell>
          <cell r="C651" t="str">
            <v>Sondas. Para aspirar secreciones. De plástico con válvula de control. Estéril y desechable. Tamaño: Infantil. Longitud: 55 cm. Calibre: 10 Fr. Diámetro Externo: 3.3 mm. Pieza.</v>
          </cell>
        </row>
        <row r="652">
          <cell r="B652" t="str">
            <v>060.598.0226</v>
          </cell>
          <cell r="C652" t="str">
            <v>Llaves. De cuatro vías sin extensión de plástico. Estéril y desechable. Pieza.</v>
          </cell>
        </row>
        <row r="653">
          <cell r="B653" t="str">
            <v>060.830.7070</v>
          </cell>
          <cell r="C653" t="str">
            <v>Sondas. Para   drenaje   torácico   de   elastómero   de   silicón radiopaca. Longitud: 45 a 51 cm. Calibre: 36 Fr. Pieza.</v>
          </cell>
        </row>
        <row r="654">
          <cell r="B654" t="str">
            <v>060.166.0640</v>
          </cell>
          <cell r="C654" t="str">
            <v>Sondas. Para esófago. De tres vías punta cerrada con cuatro orificios de látex con arillo radiopaco. Estéril y desechable. Tipo: sengstaken blakemore. Longitud: 65 cm. Calibre: 14 Fr. Pieza.</v>
          </cell>
        </row>
        <row r="655">
          <cell r="B655" t="str">
            <v>060.166.0640</v>
          </cell>
          <cell r="C655" t="str">
            <v>Sondas. Para esófago. De tres vías punta cerrada con cuatro orificios de látex con arillo radiopaco. Estéril y desechable. Tipo: sengstaken blakemore. Longitud: 65 cm. Calibre: 14 Fr. Pieza.</v>
          </cell>
        </row>
        <row r="656">
          <cell r="B656" t="str">
            <v>060.166.0657</v>
          </cell>
          <cell r="C656" t="str">
            <v>Sondas. Para esófago. De tres vías punta cerrada con cuatro orificios de látex con arillo radiopaco. Estéril y desechable. Tipo: sengstaken blakemore. Longitud: 100 cm. Calibre: 16 Fr. Pieza.</v>
          </cell>
        </row>
        <row r="657">
          <cell r="B657" t="str">
            <v>060.166.0657</v>
          </cell>
          <cell r="C657" t="str">
            <v>Sondas. Para esófago. De tres vías punta cerrada con cuatro orificios de látex con arillo radiopaco. Estéril y desechable. Tipo: sengstaken blakemore. Longitud: 100 cm. Calibre: 16 Fr. Pieza.</v>
          </cell>
        </row>
        <row r="658">
          <cell r="B658" t="str">
            <v>060.066.1052</v>
          </cell>
          <cell r="C658" t="str">
            <v>Antisépticos. Solución con gluconato de clorhexidina al 2% p/v en alcohol isopropílico al 70%. Con tinta naranja o rosa o incoloro. Contiene: 3 ml Estéril y desechable Envase</v>
          </cell>
        </row>
        <row r="659">
          <cell r="B659" t="str">
            <v>060.066.1052</v>
          </cell>
          <cell r="C659" t="str">
            <v>Antisépticos. Solución con gluconato de clorhexidina al 2% p/v en alcohol isopropílico al 70%. Con tinta naranja o rosa o incoloro. Contiene: 3 ml Estéril y desechable Envase</v>
          </cell>
        </row>
        <row r="660">
          <cell r="B660" t="str">
            <v>060.066.1060</v>
          </cell>
          <cell r="C660" t="str">
            <v>Antisépticos. Solución con gluconato de clorhexidina al 2% p/v en alcohol isopropílico al 70%. Con tinta naranja o rosa o incoloro. Contiene: 26 ml Estéril y desechable Envase</v>
          </cell>
        </row>
        <row r="661">
          <cell r="B661" t="str">
            <v>060.066.1060</v>
          </cell>
          <cell r="C661" t="str">
            <v>Antisépticos. Solución con gluconato de clorhexidina al 2% p/v en alcohol isopropílico al 70%. Con tinta naranja o rosa o incoloro. Contiene: 26 ml Estéril y desechable Envase</v>
          </cell>
        </row>
        <row r="662">
          <cell r="B662" t="str">
            <v>060.841.0460</v>
          </cell>
          <cell r="C662" t="str">
            <v>Suturas. Sintéticas no absorbibles monofilamento de nylon con aguja. Longitud de la hebra: 45 cm Calibre de la sutura: 4-0 Características de la aguja: 3/8 de círculo reverso cortante (12-13 mm) Envase con 12 piezas.</v>
          </cell>
        </row>
        <row r="663">
          <cell r="B663" t="str">
            <v>060.088.0504</v>
          </cell>
          <cell r="C663" t="str">
            <v>Apósitos. Con petrolato. Medidas: 10 x 10 cm. Envase individual. Pieza.</v>
          </cell>
        </row>
        <row r="664">
          <cell r="B664" t="str">
            <v>060.088.0504</v>
          </cell>
          <cell r="C664" t="str">
            <v>Apósitos. Con petrolato. Medidas: 10 x 10 cm. Envase individual. Pieza.</v>
          </cell>
        </row>
        <row r="665">
          <cell r="B665" t="str">
            <v>060.207.0013</v>
          </cell>
          <cell r="C665" t="str">
            <v>Circuitos. De ventilación para anestesia de polivinilo consta de dos mangueras un filtro conexión en "Y" de plástico codo mascarilla y bolsas de 3 y 5 lts.</v>
          </cell>
        </row>
        <row r="666">
          <cell r="B666" t="str">
            <v>060.168.2511</v>
          </cell>
          <cell r="C666"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7.0 mm  Calibre: 28 Fr. Pieza.</v>
          </cell>
        </row>
        <row r="667">
          <cell r="B667" t="str">
            <v>060.168.2529</v>
          </cell>
          <cell r="C667"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7.5 mm  Calibre: 30 Fr. Pieza.</v>
          </cell>
        </row>
        <row r="668">
          <cell r="B668" t="str">
            <v>060.168.2537</v>
          </cell>
          <cell r="C668"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8.0 mm  Calibre: 32 Fr. Pieza.</v>
          </cell>
        </row>
        <row r="669">
          <cell r="B669" t="str">
            <v>060.168.2552</v>
          </cell>
          <cell r="C669"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8.5 mm  Calibre: 34 Fr. Pieza.</v>
          </cell>
        </row>
        <row r="670">
          <cell r="B670" t="str">
            <v>060.841.0510</v>
          </cell>
          <cell r="C670" t="str">
            <v>Suturas. Sintéticas no absorbibles monofilamento de acero con aguja. Longitud de la hebra: 45 cm. Calibre de la sutura: 5 Características   de la aguja: 1/2 círculo cortante (48 mm). Envase con 12 piezas.</v>
          </cell>
        </row>
        <row r="671">
          <cell r="B671" t="str">
            <v>060.841.0858</v>
          </cell>
          <cell r="C671" t="str">
            <v>Suturas. Sintéticas absorbibles polímero de ácido glicólico trenzado con aguja. Longitud de la hebra: 67-70 cm Calibre de la sutura: 3-0 Características de la aguja: 1/2 círculo ahusada (25-26 mm). Envase con 12 piezas.</v>
          </cell>
        </row>
        <row r="672">
          <cell r="B672" t="str">
            <v>060.841.0882</v>
          </cell>
          <cell r="C672" t="str">
            <v>Suturas. Sintéticas absorbibles polímero de ácido glicólico trenzado con aguja. Longitud de la hebra: 67-70 cm Calibre de la sutura: 1 Características de la aguja: 1/2 círculo ahusada (35-37 mm)Envase con 12 piezas.</v>
          </cell>
        </row>
        <row r="673">
          <cell r="B673" t="str">
            <v>060.841.0890</v>
          </cell>
          <cell r="C673" t="str">
            <v>Suturas. Sintéticas absorbibles polímero de ácido glicólico trenzado con aguja. Longitud de la hebra: 67-70 cm Calibre de la sutura: 0 Características de la aguja: 1/2 círculo ahusada (35-37 mm).Envase con 12 piezas.</v>
          </cell>
        </row>
        <row r="674">
          <cell r="B674" t="str">
            <v>060.841.0981</v>
          </cell>
          <cell r="C674" t="str">
            <v>Suturas.  Sintéticas no absorbibles monofilamento de polipropileno con aguja. Longitud de la hebra: 75 cm Calibre de la sutura: 2-0 Características de la aguja: recta cortante (60 mm). Envase con 12 piezas.</v>
          </cell>
        </row>
        <row r="675">
          <cell r="B675" t="str">
            <v>060.841.1211</v>
          </cell>
          <cell r="C675" t="str">
            <v>Suturas. Sintéticas no absorbibles de poliéster trenzado con recubrimiento con aguja. Longitud de la hebra: 75 cm Calibre de la sutura: 5 Características de la aguja: 1/2 círculo cortante (47-50 mm). Envase con 12 piezas.</v>
          </cell>
        </row>
        <row r="676">
          <cell r="B676" t="str">
            <v>060.842.0428</v>
          </cell>
          <cell r="C676" t="str">
            <v>Suturas. De monofilamento sintético absorbible de copolímero de glicolida y épsilon-caprolactona con color. Longitud de la hebra: 70 cm Calibre de la sutura: 3-0 Características de la aguja: Aguja ahusada de 1/2 círculo (25 a 26 mm). Envase con 36 piezas.</v>
          </cell>
        </row>
        <row r="677">
          <cell r="B677" t="str">
            <v>060.168.1430</v>
          </cell>
          <cell r="C677" t="str">
            <v>Tubos. Endotraqueales de plástico grado médico transparente. Con globo y espiral de alambre con balón y conector radiopaco estéril. Longitud: 32-36 cm Calibre: 32 Fr. Pieza.</v>
          </cell>
        </row>
        <row r="678">
          <cell r="B678" t="str">
            <v>060.165.0849</v>
          </cell>
          <cell r="C678" t="str">
            <v>Catéteres. Para   cateterismo   venoso   central   de   doble lumen de inserción periférica de poliuretano o elastómero de silicón con aguja introductora con funda o camisa desprendible. Estéril y desechable. Tamaño neonatal. Calibre 1.9 a 3.0 Fr. Pieza.</v>
          </cell>
        </row>
        <row r="679">
          <cell r="B679" t="str">
            <v>060.196.0057</v>
          </cell>
          <cell r="C679" t="str">
            <v>Ceras. Para huesos (pasta de Beck). Estéril sobre con 2.5 g. Envase con 12 sobres.</v>
          </cell>
        </row>
        <row r="680">
          <cell r="B680" t="str">
            <v>060.058.0153</v>
          </cell>
          <cell r="C680" t="str">
            <v>Algodones. En láminas. Enrollado o plisado. Envase con 300 g.</v>
          </cell>
        </row>
        <row r="681">
          <cell r="B681" t="str">
            <v>060.058.0153</v>
          </cell>
          <cell r="C681" t="str">
            <v>Algodones. En láminas. Enrollado o plisado. Envase con 300 g.</v>
          </cell>
        </row>
        <row r="682">
          <cell r="B682" t="str">
            <v>060.203.0165</v>
          </cell>
          <cell r="C682" t="str">
            <v>Cintas. Umbilicales. De algodón tejido plano (trenzado de 21 hilos) estériles. Longitud: 41 cm. Ancho: 4 mm. Envase con 100 sobres.</v>
          </cell>
        </row>
        <row r="683">
          <cell r="B683" t="str">
            <v>060.168.0945</v>
          </cell>
          <cell r="C683" t="str">
            <v>Cánulas. Para traqueostomía adulto de cloruro de polivinilo con balón curvada cinta de fijación globo de baja presión y alto volumen radiopaca con endocánula placa de retención de la endocánula y guía de inserción. Estéril y desechable. Diámetro interno: 7.0 mm ± 0.2 mm. Diámetro externo: 9.4 mm ± 0.6 mm. Longitud: 70 mm ± 5 mm.  Pieza.</v>
          </cell>
        </row>
        <row r="684">
          <cell r="B684" t="str">
            <v>060.167.7024</v>
          </cell>
          <cell r="C684" t="str">
            <v>Catéteres. Para diálisis peritoneal crónica. De instalación subcutánea blando de silicón con dos cojinetes de poliéster o dacrón con conector con tapón seguro con banda radiopaca. Estéril y desechable. Tipo: Tenckhoff. Tamaño: Adulto. Pieza. El tamaño del catéter será seleccionado por las instituciones.</v>
          </cell>
        </row>
        <row r="685">
          <cell r="B685" t="str">
            <v>060.167.6885</v>
          </cell>
          <cell r="C685" t="str">
            <v>Catéteres. Para cateterismo venoso central calibre 5 Fr x 20 cm de longitud  de  poliuretano  o  silicón  con  punta  flexible radiopaco   con   lumen   interno   distal   calibre   16   G dispositivo de fijación ajustable y equipo de colocación que contiene: Jeringa con capacidad mínima de 5 cc. Aguja calibre 16 G o 18 G de 6.35 a 7.20 cm de longitud. Guía de alambre de 45 a 70 cm con punta flexible en "J"contenida en funda de plástico con dispensador. Dilatador vascular y sistema para evitar extravasación de sangre. Estéril y desechable. Pieza. *En la adquisición de esta clave deberá acatarse el material específico que solicite cada institución.</v>
          </cell>
        </row>
        <row r="686">
          <cell r="B686" t="str">
            <v>060.168.8146</v>
          </cell>
          <cell r="C686" t="str">
            <v>Cánulas. Para traqueostomía adulto de cloruro de polivinilo con balón curvada cinta de fijación globo de baja presión y alto volumen radiopaca con endocánula placa de retención de la endocánula y guía de inserción. Estéril y desechable. Diámetro interno: 9.0 mm ± 0.2 mm. Diámetro externo: 11.4 mm ± 1.2 mm. Longitud: 80 mm ± 5 mm.  Pieza.</v>
          </cell>
        </row>
        <row r="687">
          <cell r="B687" t="str">
            <v>060.168.6603</v>
          </cell>
          <cell r="C687" t="str">
            <v>Catéteres. Para venoclisis. De Fluoropolímeros (Politetrafluoretileno Fluoretilenpropileno y Etilentrifluoretileno) o poliuretano radiopaco con aguja. Longitud: 46-52 mm Calibre: 14 G. Envase con 50 piezas.*Para la adquisición de estas claves deberá acatarse el material específico que solicite cada institución.</v>
          </cell>
        </row>
        <row r="688">
          <cell r="B688" t="str">
            <v>060.168.6645</v>
          </cell>
          <cell r="C688" t="str">
            <v>Catéteres. Para venoclisis. De Fluoropolímeros (Politetrafluoretileno Fluoretilenpropileno y Etilentrifluoretileno) o poliuretano radiopaco con aguja. Longitud: 28-34 mm Calibre: 18 G. Envase con 50 piezas.*Para la adquisición de estas claves deberá acatarse el material específico que solicite cada institución.</v>
          </cell>
        </row>
        <row r="689">
          <cell r="B689" t="str">
            <v>060.168.6686</v>
          </cell>
          <cell r="C689" t="str">
            <v>Catéteres. Para venoclisis. De Fluoropolímeros (Politetrafluoretileno Fluoretilenpropileno y Etilentrifluoretileno) o poliuretano radiopaco con aguja. Longitud: 23-27 mm Calibre: 22 G. Envase con 50 piezas.*Para la adquisición de estas claves deberá acatarse el material específico que solicite cada institución.</v>
          </cell>
        </row>
        <row r="690">
          <cell r="B690" t="str">
            <v>060.167.6653</v>
          </cell>
          <cell r="C690" t="str">
            <v>Catéteres. Para cateterismo venoso central calibre 7 Fr x 20 cm de longitud de poliuretano o silicón con punta flexible radiopaco con dos lúmenes internos distal calibre 16 o 18 G y proximal calibre 14 G o 16 G o 18 G. Dispositivo de fijación ajustable con mínimo una cápsula de inyección y equipo de colocación que contiene: Jeringa con capacidad mínima de 5 cc. Aguja calibre 18 G de 6.35 a 7.20 cm de longitud. Guía de alambre de 45 cm a 70 cm con punta flexible en "J" contenida en funda de plástico con dispensador dilatador vascular y sistema para evitar extravasación de sangre. Estéril y desechable. Pieza. * En la adquisición de esta clave deberá acatarse el material específico que solicite cada institución.</v>
          </cell>
        </row>
        <row r="691">
          <cell r="B691" t="str">
            <v>060.167.6661</v>
          </cell>
          <cell r="C691" t="str">
            <v>Catéteres. Para cateterismo venoso central calibre 7 Fr x 20 cm de longitud  de  poliuretano  o  silicón  con  punta  flexible radiopaco con tres lúmenes internos distal calibre 16 G medio calibre 18 G y proximal calibre 18 G. Dispositivo de fijación ajustable con mínimo dos cápsulas de inyección y equipo de colocación que contiene: Jeringa con capacidad mínima de 5 cc. Aguja calibre 17 G o 18 G de 6.35 cm a 7.20 cm de longitud. Guía de alambre de 45 cm a 70 cm de punta flexible en "J" contenida en funda de plástico con dispensador dilatador vascular y sistema para evitar extravasación de sangre. Estéril y desechable. Pieza. En  la  adquisición  de  esta  clave  deberá  acatarse  el material específico que solicite cada institución.</v>
          </cell>
        </row>
        <row r="692">
          <cell r="B692" t="str">
            <v>060.168.1315</v>
          </cell>
          <cell r="C692" t="str">
            <v>Tubos. Endotraqueales de plástico grado médico transparente. Con globo y espiral de alambre con balón y conector radiopaco estéril. Longitud: 28-30 cm Calibre: 34 Fr. Pieza.</v>
          </cell>
        </row>
        <row r="693">
          <cell r="B693" t="str">
            <v>060.345.3770</v>
          </cell>
          <cell r="C693" t="str">
            <v>Equipos. Para gastrotomía percutánea de elastómero de silicón. Contiene: Botón con dispositivo de retención y obturador radiopaco. Incluye accesorios para su colocación. Estéril. La longitud la seleccionará cada Institución de acuerdo a sus necesidades. 24 Fr. Equipo.</v>
          </cell>
        </row>
        <row r="694">
          <cell r="B694" t="str">
            <v>060.166.0103</v>
          </cell>
          <cell r="C694" t="str">
            <v>Catéteres. Para venoclisis. De Fluoropolímeros (Politetrafluoretileno Fluoretilenpropileno y Etilentrifluoretileno) o poliuretano radiopaco con aguja. Longitud: 17-24 mm Calibre: 24 G. Envase con 50 piezas.*Para la adquisición de estas claves deberá acatarse el material específico que solicite cada institución.</v>
          </cell>
        </row>
        <row r="695">
          <cell r="B695" t="str">
            <v>060.168.6629</v>
          </cell>
          <cell r="C695" t="str">
            <v>Catéteres. Para venoclisis. De Fluoropolímeros (Politetrafluoretileno Fluoretilenpropileno y Etilentrifluoretileno) o poliuretano radiopaco con aguja. Longitud: 46-52 mm Calibre: 16 G.Envase con 50 piezas.*Para la adquisición de estas claves deberá acatarse el material específico que solicite cada institución.</v>
          </cell>
        </row>
        <row r="696">
          <cell r="B696" t="str">
            <v>060.168.6660</v>
          </cell>
          <cell r="C696" t="str">
            <v>Catéteres. Para venoclisis. De Fluoropolímeros (Politetrafluoretileno Fluoretilenpropileno y Etilentrifluoretileno) o poliuretano radiopaco con aguja. Longitud: 28-34 mm Calibre: 20 G. Envase con 50 piezas.*Para la adquisición de estas claves deberá acatarse el material específico que solicite cada institución.</v>
          </cell>
        </row>
        <row r="697">
          <cell r="B697" t="str">
            <v>060.088.0686</v>
          </cell>
          <cell r="C697" t="str">
            <v>Apósitos. Absorbentes a base de alginato de calcio y sodio de origen natural. Estéril. Tamaño: De 9.0 cm ± 2.0 cm x 10.0 cm ± 2.0 cm. Pieza.</v>
          </cell>
        </row>
        <row r="698">
          <cell r="B698" t="str">
            <v>060.088.0686</v>
          </cell>
          <cell r="C698" t="str">
            <v>Apósitos. Absorbentes a base de alginato de calcio y sodio de origen natural. Estéril. Tamaño: De 9.0 cm ± 2.0 cm x 10.0 cm ± 2.0 cm. Pieza.</v>
          </cell>
        </row>
        <row r="699">
          <cell r="B699" t="str">
            <v>060.168.6611</v>
          </cell>
          <cell r="C699" t="str">
            <v>Sondas. Para drenaje urinario. De látex punta redonda. Tipo: Nelaton. Longitud: 40 cm  Calibre: 12 Fr. Pieza.</v>
          </cell>
        </row>
        <row r="700">
          <cell r="B700" t="str">
            <v>060.168.6637</v>
          </cell>
          <cell r="C700" t="str">
            <v>Sondas. Para drenaje urinario. De látex punta redonda. Tipo: Nelaton. Longitud: 40 cm  Calibre: 14 Fr. Pieza.</v>
          </cell>
        </row>
        <row r="701">
          <cell r="B701" t="str">
            <v>060.168.6652</v>
          </cell>
          <cell r="C701" t="str">
            <v>Sondas. Para drenaje urinario. De látex punta redonda. Tipo: nelaton. Longitud: 40 cm. Calibre: 16 Fr. Pieza.</v>
          </cell>
        </row>
        <row r="702">
          <cell r="B702" t="str">
            <v>060.168.6678</v>
          </cell>
          <cell r="C702" t="str">
            <v>Sondas. Para drenaje urinario. De látex punta redonda. Tipo: nelaton. Longitud: 40 cm. Calibre: 18 Fr. Pieza.</v>
          </cell>
        </row>
        <row r="703">
          <cell r="B703" t="str">
            <v>060.626.0099</v>
          </cell>
          <cell r="C703" t="str">
            <v>Medias antiembólicas elásticas de compresión mediana para miembros inferiores. Hasta la rodilla. Tallas: Grande. Envase con un par.</v>
          </cell>
        </row>
        <row r="704">
          <cell r="B704" t="str">
            <v>010.000.6109.00</v>
          </cell>
          <cell r="C704" t="str">
            <v>Nivolumab. Solución Inyectable. Cada frasco ámpula contiene: Nivolumab 100 mg Envase con un frasco ámpula con 10 ml de solución (10 mg/ ml).</v>
          </cell>
        </row>
        <row r="705">
          <cell r="B705" t="str">
            <v>010.000.6110.00</v>
          </cell>
          <cell r="C705" t="str">
            <v>Nivolumab. Solución Inyectable. Cada frasco ámpula contiene: Nivolumab 40 mg Envase con un frasco ámpula con 4 ml de solución (10 mg/ ml).</v>
          </cell>
        </row>
        <row r="706">
          <cell r="B706" t="str">
            <v>010.000.6120.00</v>
          </cell>
          <cell r="C706" t="str">
            <v>Lipegfilgrastim. Solución Inyectable. Cada jeringa prellenada contiene: Lipegfilgrastim 6mg Envase con 1 jeringa prellenada con 6 mg/0.6 ml (con tapa y sin tapa de seguridad).</v>
          </cell>
        </row>
        <row r="707">
          <cell r="B707" t="str">
            <v>010.000.5880.00</v>
          </cell>
          <cell r="C707" t="str">
            <v>Fulvestrant. Solución Inyectable. Cada jeringa prellenada contiene: Fulvestrant 250 mg Envase con 2 Jeringas. prellenadas con 5 ml cada una.</v>
          </cell>
        </row>
        <row r="708">
          <cell r="B708" t="str">
            <v>010.000.6097.00</v>
          </cell>
          <cell r="C708" t="str">
            <v>Enzalutamida. Cápsula. Cada cápsula contiene: Enzalutamida 40 mg Envase con 120 cápsulas.</v>
          </cell>
        </row>
        <row r="709">
          <cell r="B709" t="str">
            <v>010.000.5617.00</v>
          </cell>
          <cell r="C709" t="str">
            <v>Lenalidomida. Cápsula Cada Cápsula contiene: Lenalidomida 10 mg Envase con 21 Cápsulas</v>
          </cell>
        </row>
        <row r="710">
          <cell r="B710" t="str">
            <v>010.000.5619.00</v>
          </cell>
          <cell r="C710" t="str">
            <v>Lenalidomida. Cápsula Cada Cápsula contiene: Lenalidomida 25 mg Envase con 21 Cápsulas</v>
          </cell>
        </row>
        <row r="711">
          <cell r="B711" t="str">
            <v>010.000.5636.00</v>
          </cell>
          <cell r="C711" t="str">
            <v>Eltrombopag. Tableta Cada Tableta contiene: Eltrombopag olamina equivalente a 25 mg de eltrombopag Envase con 28 Tabletas.</v>
          </cell>
        </row>
        <row r="712">
          <cell r="B712" t="str">
            <v>010.000.5637.00</v>
          </cell>
          <cell r="C712" t="str">
            <v>Eltrombopag. Tableta Cada Tableta contiene: Eltrombopag olamina equivalente a 50 mg de eltrombopag Envase con 28 Tabletas.</v>
          </cell>
        </row>
        <row r="713">
          <cell r="B713" t="str">
            <v>010.000.5637.00</v>
          </cell>
          <cell r="C713" t="str">
            <v>Eltrombopag. Tableta Cada Tableta contiene: Eltrombopag olamina equivalente a 50 mg de eltrombopag Envase con 28 Tabletas.</v>
          </cell>
        </row>
        <row r="714">
          <cell r="B714" t="str">
            <v>010.000.5654.00</v>
          </cell>
          <cell r="C714" t="str">
            <v>Pazopanib. Tableta Cada Tableta contiene: Clorhidrato de Pazopanib equivalente a 200 mg de Pazopanib Envase con 30 Tabletas.</v>
          </cell>
        </row>
        <row r="715">
          <cell r="B715" t="str">
            <v>010.000.5815.00</v>
          </cell>
          <cell r="C715" t="str">
            <v>Fingolimod. Cápsula Cada Cápsula contiene: Clorhidrato de fingolimod 0.56 mg equivalente a 0.50 mg de fingolimod Envase con 28 Cápsulas</v>
          </cell>
        </row>
        <row r="716">
          <cell r="B716" t="str">
            <v>010.000.6113.00</v>
          </cell>
          <cell r="C716" t="str">
            <v>Sacubitrilo Valsartán. Comprimido. Cada comprimido contiene: Sacubitrilo valsartán sódico hidratado equivalente a 100 mg de Sacubitrilo valsartán Envase con 60 comprimidos.</v>
          </cell>
        </row>
        <row r="717">
          <cell r="B717" t="str">
            <v>010.000.6114.00</v>
          </cell>
          <cell r="C717" t="str">
            <v>Sacubitrilo Valsartán. Comprimido. Cada comprimido contiene: Sacubitrilo valsartán sódico hidratado equivalente a 200 mg de Sacubitrilo valsartán Envase con 60 comprimidos.</v>
          </cell>
        </row>
        <row r="718">
          <cell r="B718" t="str">
            <v>010.000.6165.00</v>
          </cell>
          <cell r="C718" t="str">
            <v>Ribociclib. Comprimido. Cada comprimido contiene: Succinato de ribociclib 254 mg equivalente a 200 mg de ribociclib Envase con 63 comprimidos</v>
          </cell>
        </row>
        <row r="719">
          <cell r="B719" t="str">
            <v>010.000.5551.01</v>
          </cell>
          <cell r="C719" t="str">
            <v>Dabigatrán Etexilato. Cápsula Cada Cápsula contiene: Dabigatrán etexilato mesilato equivalente a 75 mg de dabigatrán etexilato Envase con 60 Cápsulas.</v>
          </cell>
        </row>
        <row r="720">
          <cell r="B720" t="str">
            <v>010.000.5551.01</v>
          </cell>
          <cell r="C720" t="str">
            <v>Dabigatrán Etexilato. Cápsula Cada Cápsula contiene: Dabigatrán etexilato mesilato equivalente a 75 mg de dabigatrán etexilato Envase con 60 Cápsulas.</v>
          </cell>
        </row>
        <row r="721">
          <cell r="B721" t="str">
            <v>010.000.5552.01</v>
          </cell>
          <cell r="C721" t="str">
            <v>Dabigatrán Etexilato. Cápsula Cada Cápsula contiene: Dabigatrán etexilato mesilato equivalente a 110 mg de dabigatrán etexilato Envase con 60 Cápsulas.</v>
          </cell>
        </row>
        <row r="722">
          <cell r="B722" t="str">
            <v>010.000.5935.00</v>
          </cell>
          <cell r="C722" t="str">
            <v>Dabigatrán. Cápsula Cada Cápsula contiene: Dabigatrán etexilato mesilato equivalente a 150 mg de dabigatrán etexilato Envase con 60 Cápsulas.</v>
          </cell>
        </row>
        <row r="723">
          <cell r="B723" t="str">
            <v>010.000.5935.00</v>
          </cell>
          <cell r="C723" t="str">
            <v>Dabigatrán. Cápsula Cada Cápsula contiene: Dabigatrán etexilato mesilato equivalente a 150 mg de dabigatrán etexilato Envase con 60 Cápsulas.</v>
          </cell>
        </row>
        <row r="724">
          <cell r="B724" t="str">
            <v>010.000.6009.00</v>
          </cell>
          <cell r="C724" t="str">
            <v>Empagliflozina. Tableta. Cada tableta contiene: Empagliflozina 25 mg Envase con 30 tabletas</v>
          </cell>
        </row>
        <row r="725">
          <cell r="B725" t="str">
            <v>010.000.5482.00</v>
          </cell>
          <cell r="C725" t="str">
            <v>Sunitinib. Cápsula Cada Cápsula contiene: Malato de sunitinib equivalente a 12.5 mg de sunitinib Envase con 28 Cápsulas.</v>
          </cell>
        </row>
        <row r="726">
          <cell r="B726" t="str">
            <v>010.000.5731.01</v>
          </cell>
          <cell r="C726" t="str">
            <v>Apixabán. Tableta Cada Tableta contiene: Apixabán 2.5 mg Envase con 60 Tabletas.</v>
          </cell>
        </row>
        <row r="727">
          <cell r="B727" t="str">
            <v>010.000.5731.01</v>
          </cell>
          <cell r="C727" t="str">
            <v>Apixabán. Tableta Cada Tableta contiene: Apixabán 2.5 mg Envase con 60 Tabletas.</v>
          </cell>
        </row>
        <row r="728">
          <cell r="B728" t="str">
            <v>010.000.5732.01</v>
          </cell>
          <cell r="C728" t="str">
            <v>Apixabán. Tableta Cada Tableta contiene: Apixabán 5 mg Envase con 60 Tabletas.</v>
          </cell>
        </row>
        <row r="729">
          <cell r="B729" t="str">
            <v>010.000.5732.01</v>
          </cell>
          <cell r="C729" t="str">
            <v>Apixabán. Tableta Cada Tableta contiene: Apixabán 5 mg Envase con 60 Tabletas.</v>
          </cell>
        </row>
        <row r="730">
          <cell r="B730" t="str">
            <v>010.000.6142.00</v>
          </cell>
          <cell r="C730" t="str">
            <v>Palbociclib. Capsula. Cada cápsula contiene: Palbociclib 75 mg Envase con 21 cápsulas</v>
          </cell>
        </row>
        <row r="731">
          <cell r="B731" t="str">
            <v>010.000.6143.00</v>
          </cell>
          <cell r="C731" t="str">
            <v>Palbociclib. Capsula. Cada cápsula contiene: Palbociclib 100 mg Envase con 21 cápsulas</v>
          </cell>
        </row>
        <row r="732">
          <cell r="B732" t="str">
            <v>010.000.6144.00</v>
          </cell>
          <cell r="C732" t="str">
            <v>Palbociclib. Capsula. Cada cápsula contiene: Palbociclib 125 mg Envase con 21 cápsulas</v>
          </cell>
        </row>
        <row r="733">
          <cell r="B733" t="str">
            <v>010.000.5613.00</v>
          </cell>
          <cell r="C733" t="str">
            <v>Denosumab. Solución Inyectable. Cada jeringa prellenada contiene: denosumab 60 mg Envase con una jeringa prellenada con 1 ml.</v>
          </cell>
        </row>
        <row r="734">
          <cell r="B734" t="str">
            <v>010.000.6013.00</v>
          </cell>
          <cell r="C734" t="str">
            <v>Denosumab. Solución inyectable. Cada frasco ámpula contiene: Denosumab 120 mg Envase con un frasco ámpula con 1.7 ml.</v>
          </cell>
        </row>
        <row r="735">
          <cell r="B735" t="str">
            <v>010.000.6086.00</v>
          </cell>
          <cell r="C735" t="str">
            <v>Carfilzomib. Solución Inyectable. Cada frasco ámpula con polvo liofilizado contiene: Carfilzomib 60 mg Envase con frasco ámpula con polvo liofilizado.</v>
          </cell>
        </row>
        <row r="736">
          <cell r="B736" t="str">
            <v>010.000.6223.00</v>
          </cell>
          <cell r="C736" t="str">
            <v>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v>
          </cell>
        </row>
        <row r="737">
          <cell r="B737" t="str">
            <v>010.000.5646.00</v>
          </cell>
          <cell r="C737" t="str">
            <v>Fluticasona. Suspensión en aerosol nasal. Cada disparo proporciona: Furoato de fluticasona 27.5 µg. Envase con 120 disparos.</v>
          </cell>
        </row>
        <row r="738">
          <cell r="B738" t="str">
            <v>010.000.5980.00</v>
          </cell>
          <cell r="C738" t="str">
            <v>Fluticasona vilanterol. PoLVo Para Inhalación Cada dosis contiene: Furoato de fluticasona 100 µg Vilanterol trifenatato equivalente a 25 µg de vilanterol Envase con dispositivo inhalador con 30 dosis.</v>
          </cell>
        </row>
        <row r="739">
          <cell r="B739" t="str">
            <v>010.000.6235.00</v>
          </cell>
          <cell r="C739" t="str">
            <v>PERINDOPRIL / INDAPAMIDA. COMPRIMIDOS Cada comprimido contiene: Perindopril arginina 5 mg. Indapamida 1.25 mg. Caja con 30 comprimidos.</v>
          </cell>
        </row>
        <row r="740">
          <cell r="B740" t="str">
            <v>010.000.6240.00</v>
          </cell>
          <cell r="C740" t="str">
            <v>PERINDOPRIL / AMLODIPINO/ INDAPAMIDA. COMPRIMIDOS Cada comprimido contiene: Perindopril arginina 10 mg. Besilato de amlodipino 10 mg. Indapamida 2.5 mg. Caja con 30 comprimidos.</v>
          </cell>
        </row>
        <row r="741">
          <cell r="B741" t="str">
            <v>010.000.6037.00</v>
          </cell>
          <cell r="C741" t="str">
            <v>Obinutuzumab. Solución inyectable. Cada frasco ámpula contiene: Obinutuzumab 1000 mg. Envase con frasco ámpula con 40 ml (1000 mg/40 ml).</v>
          </cell>
        </row>
        <row r="742">
          <cell r="B742" t="str">
            <v>010.000.6226.00</v>
          </cell>
          <cell r="C742" t="str">
            <v>VENETOCLAX, TABLETA, Cada tableta contiene: 10, 50 o 100 mg de venetoclax, Excipiente cbp 1 tableta, Mantenimiento. Caja con un frasco con 120 tabletas de 100 mg</v>
          </cell>
        </row>
        <row r="743">
          <cell r="B743" t="str">
            <v>010.000.6042.01</v>
          </cell>
          <cell r="C743" t="str">
            <v>Ibrutinib. Cápsula cada cápsula contiene: Ibrutinib: 140 mg. envase con 120 cápsulas.</v>
          </cell>
        </row>
        <row r="744">
          <cell r="B744" t="str">
            <v>010.000.5624.00</v>
          </cell>
          <cell r="C744" t="str">
            <v>Romiplostim. Solución Inyectable Cada frasco ámpula con polvo contiene: Romiplostin 375 µg. Envase con un frasco ámpula con polvo (250 µg/0.5 ml reconstituido).</v>
          </cell>
        </row>
        <row r="745">
          <cell r="B745" t="str">
            <v>010.000.6131.00</v>
          </cell>
          <cell r="C745" t="str">
            <v>Sofosbuvir Velpatasvir. Tableta Cada tableta contiene: Sofosbuvir 400 mg Velpatasvir 100 mg Envase con 28 tabletas.</v>
          </cell>
        </row>
        <row r="746">
          <cell r="B746" t="str">
            <v>010.000.6007.01</v>
          </cell>
          <cell r="C746" t="str">
            <v>Dapagliflozina. Tableta. Cada tableta contiene: Dapagliflozina propanodiol equivalente a 10 mg de dapagliflozina. Envase con 28 tabletas.</v>
          </cell>
        </row>
        <row r="747">
          <cell r="B747" t="str">
            <v>010.000.6069.00</v>
          </cell>
          <cell r="C747" t="str">
            <v>Pirfenidona. Tableta de liberacion prolongada. Cada tableta contiene: Pirfenidona 600 mg. Envase con 90 tabletas.</v>
          </cell>
        </row>
        <row r="748">
          <cell r="B748" t="str">
            <v>010.000.5621.00</v>
          </cell>
          <cell r="C748" t="str">
            <v>Linagliptina. Tableta. Cada tableta contiene: Linagliptina 5 mg. Envase con 30 tabletas.</v>
          </cell>
        </row>
        <row r="749">
          <cell r="B749" t="str">
            <v>010.000.5741.00</v>
          </cell>
          <cell r="C749" t="str">
            <v>Linagliptina/metformina. Tableta Cada Tableta contiene: Linagliptina 2.5 mg Clorhidrato de Metformina 850 mg Envase con 60 Tabletas</v>
          </cell>
        </row>
        <row r="750">
          <cell r="B750" t="str">
            <v>010.000.6024.00</v>
          </cell>
          <cell r="C750" t="str">
            <v>Pertuzumab. Solución Inyectable. Cada frasco ámpula contiene: Pertuzumab 420 mg Envase con frasco ámpula con 14 ml.</v>
          </cell>
        </row>
        <row r="751">
          <cell r="B751" t="str">
            <v>010.000.4322.01</v>
          </cell>
          <cell r="C751" t="str">
            <v>Nilotinib. Cápsula Cada Cápsula contiene: Clorhidrato de nilotinib equivalente a 200 mg de nilotinib Envase con 120 Cápsulas</v>
          </cell>
        </row>
        <row r="752">
          <cell r="B752" t="str">
            <v>010.000.4380.00</v>
          </cell>
          <cell r="C752" t="str">
            <v>Rivastigmina. Parche Cada Parche de 10 cm2 contiene: Tartrato de rivastigmina equivalente a 18 mg de rivastigmina Envase con 30 Parches. cada Parche libera 9.5 mg/24 horas.</v>
          </cell>
        </row>
        <row r="753">
          <cell r="B753" t="str">
            <v>010.000.5301.00</v>
          </cell>
          <cell r="C753" t="str">
            <v>Ácido micofenólico. Gragea con Capa Entérica o Tableta de Liberación Prolongada. Cada gragea con capa entérica o tableta de liberación prolongada contiene: Micofenolato sódico equivalente a 180 mg de ácido micofenólico. Envase con 120 Grageas con capa entérica o tabletas de liberación prolongada.</v>
          </cell>
        </row>
        <row r="754">
          <cell r="B754" t="str">
            <v>010.000.5303.00</v>
          </cell>
          <cell r="C754"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row>
        <row r="755">
          <cell r="B755" t="str">
            <v>010.000.5303.00</v>
          </cell>
          <cell r="C755"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row>
        <row r="756">
          <cell r="B756" t="str">
            <v>040.000.5915.00</v>
          </cell>
          <cell r="C756" t="str">
            <v>Tapentadol. Tableta de liberación prolongada. Cada tableta de liberación prolongada contiene: Clorhidrato de tapentadol equivalente a 50 mg de tapentadol. Envase con 30 tabletas de liberación prolongada.</v>
          </cell>
        </row>
        <row r="757">
          <cell r="B757" t="str">
            <v>040.000.5916.00</v>
          </cell>
          <cell r="C757" t="str">
            <v>Tapentadol. Tableta de liberación prolongada. Cada tableta de liberación prolongada contiene: Clorhidrato de tapentadol equivalente a 100 mg de tapentadol. Envase con 30 tabletas de liberación prolongada.</v>
          </cell>
        </row>
        <row r="758">
          <cell r="B758" t="str">
            <v>010.000.5657.00</v>
          </cell>
          <cell r="C758" t="str">
            <v>Abiraterona. Tableta Cada Tableta contiene: Acetato de abiraterona 250 mg. Envase con 120 tabletas.</v>
          </cell>
        </row>
        <row r="759">
          <cell r="B759" t="str">
            <v>010.000.6211.00</v>
          </cell>
          <cell r="C759" t="str">
            <v>Abiraterona. Tableta Cada Tableta contiene: Acetato de abiraterona 500 mg. Envase con 60 tabletas.</v>
          </cell>
        </row>
        <row r="760">
          <cell r="B760" t="str">
            <v>010.000.4152.01</v>
          </cell>
          <cell r="C760" t="str">
            <v>Sitagliptina. Comprimido Cada Comprimido contiene: Fosfato de sitagliptina monohidratada equivalente a 100 mg de sitagliptina Envase con 28 Comprimidos.</v>
          </cell>
        </row>
        <row r="761">
          <cell r="B761" t="str">
            <v>010.000.4153.01</v>
          </cell>
          <cell r="C761" t="str">
            <v>Sitagliptina. Comprimido Cada Comprimido contiene: Fosfato de sitagliptina monohidratada equivalente a 50 mg de sitagliptina Envase con 28 Comprimidos.</v>
          </cell>
        </row>
        <row r="762">
          <cell r="B762" t="str">
            <v>010.000.1516.00</v>
          </cell>
          <cell r="C762" t="str">
            <v>Estradiol drospirenona. Comprimido Cada Comprimido contiene: Estradiol hemihidratado equivalente a 1 mg de estradiol Drospirenona 2 mg Envase con 28 Comprimidos.</v>
          </cell>
        </row>
        <row r="763">
          <cell r="B763" t="str">
            <v>010.000.5480.00</v>
          </cell>
          <cell r="C763" t="str">
            <v>Sorafenib. Comprimido Cada Comprimido contiene: Tosilato de sorafenib equivalente a 200 mg de sorafenib Envase con 112 Comprimidos.</v>
          </cell>
        </row>
        <row r="764">
          <cell r="B764" t="str">
            <v>010.000.5544.01</v>
          </cell>
          <cell r="C764" t="str">
            <v>Rivaroxabán. Comprimido Cada Comprimido contiene: Rivaroxabán 10 mg Envase con 30 Comprimidos</v>
          </cell>
        </row>
        <row r="765">
          <cell r="B765" t="str">
            <v>010.000.5544.01</v>
          </cell>
          <cell r="C765" t="str">
            <v>Rivaroxabán. Comprimido Cada Comprimido contiene: Rivaroxabán 10 mg Envase con 30 Comprimidos</v>
          </cell>
        </row>
        <row r="766">
          <cell r="B766" t="str">
            <v>010.000.5735.01</v>
          </cell>
          <cell r="C766" t="str">
            <v>Rivaroxabán. Comprimido Cada Comprimido contiene: Rivaroxabán 15 mg Envase con 28 Comprimidos</v>
          </cell>
        </row>
        <row r="767">
          <cell r="B767" t="str">
            <v>010.000.5735.01</v>
          </cell>
          <cell r="C767" t="str">
            <v>Rivaroxabán. Comprimido Cada Comprimido contiene: Rivaroxabán 15 mg Envase con 28 Comprimidos</v>
          </cell>
        </row>
        <row r="768">
          <cell r="B768" t="str">
            <v>010.000.5736.01</v>
          </cell>
          <cell r="C768" t="str">
            <v>Rivaroxabán. Comprimido Cada Comprimido contiene: Rivaroxabán 20 mg Envase con 28 Comprimidos</v>
          </cell>
        </row>
        <row r="769">
          <cell r="B769" t="str">
            <v>010.000.5736.01</v>
          </cell>
          <cell r="C769" t="str">
            <v>Rivaroxabán. Comprimido Cada Comprimido contiene: Rivaroxabán 20 mg Envase con 28 Comprimidos</v>
          </cell>
        </row>
        <row r="770">
          <cell r="B770" t="str">
            <v>010.000.5737.00</v>
          </cell>
          <cell r="C770" t="str">
            <v>Rivaroxabán. Comprimido Cada Comprimido contiene: Rivaroxabán 2.5 mg Envase con 56 Comprimidos</v>
          </cell>
        </row>
        <row r="771">
          <cell r="B771" t="str">
            <v>010.000.6166.00</v>
          </cell>
          <cell r="C771" t="str">
            <v>Cloruro de Radio 223. Solución Inyectable. Cada frasco ámpula contiene: Cloruro de radio 223 6600 KBq correspondientes a 3.5 ng de radio 223 Envase de plomo con un frasco ámpula con 6 ml de solución (1100 KBq/ml)</v>
          </cell>
        </row>
        <row r="772">
          <cell r="B772" t="str">
            <v>010.000.4156.00</v>
          </cell>
          <cell r="C772" t="str">
            <v>INSULINA ASPÁRTICA Y/O ASPARTA. SOLUCIÓN INYECTABLE Cada ml contiene: Insulina aspártica y/o asparta (origen ADN recombinante) 100 UI. Envase con un frasco ámpula con 10 ml.</v>
          </cell>
        </row>
        <row r="773">
          <cell r="B773" t="str">
            <v>010.000.4156.00</v>
          </cell>
          <cell r="C773" t="str">
            <v>INSULINA ASPÁRTICA Y/O ASPARTA. SOLUCIÓN INYECTABLE Cada ml contiene: Insulina aspártica y/o asparta (origen ADN recombinante) 100 UI. Envase con un frasco ámpula con 10 ml.</v>
          </cell>
        </row>
        <row r="774">
          <cell r="B774" t="str">
            <v>010.000.4323.00</v>
          </cell>
          <cell r="C774" t="str">
            <v>Dasatinib. Tableta Cada Tableta contiene: Dasatinib 50 mg Envase con 60 Tabletas</v>
          </cell>
        </row>
        <row r="775">
          <cell r="B775" t="str">
            <v>010.000.5800.00</v>
          </cell>
          <cell r="C775" t="str">
            <v>Amlodipino/valsartán/hidroclorotiazida. Comprimido Cada Comprimido contiene: Besilato de Amlodipino equivalente a 5 mg de Amlodipino Valsartán 160 mg Hidroclorotiazida 12.5 mg Envase con 28 Comprimidos</v>
          </cell>
        </row>
        <row r="776">
          <cell r="B776" t="str">
            <v>060.125.2844</v>
          </cell>
          <cell r="C776" t="str">
            <v>Bolsas. Bolsa de papel grado médico. Para esterilizar con gas o vapor. Con o sin tratamiento antibacteriano. Con reactivo químico impreso y sistema de apertura. Medidas: 32.0 x 62.0 x 12.0 cm. Envase con 250 piezas.</v>
          </cell>
        </row>
        <row r="777">
          <cell r="B777" t="str">
            <v>060.360.0032</v>
          </cell>
          <cell r="C777" t="str">
            <v>Espejo. Vaginal desechable mediano valva superior de 10.7 cm valva inferior de 12.0 cm orificio central de 3.4 cm. Pieza.</v>
          </cell>
        </row>
        <row r="778">
          <cell r="B778" t="str">
            <v>060.532.0084</v>
          </cell>
          <cell r="C778" t="str">
            <v>Equipos. Para venoclisis. Sin aguja estériles desechables. Microgotero. Equipo</v>
          </cell>
        </row>
        <row r="779">
          <cell r="B779" t="str">
            <v>060.532.0167</v>
          </cell>
          <cell r="C779" t="str">
            <v>Equipos. Para venoclisis. Sin aguja estériles desechables. Normogotero.</v>
          </cell>
        </row>
        <row r="780">
          <cell r="B780" t="str">
            <v>060.550.0016</v>
          </cell>
          <cell r="C780" t="str">
            <v>Jeringas. De plástico. Con pivote tipo luer lock con aguja estériles y desechables. Capacidad 10 ml escala graduada en ml divisiones de 1.0 y subdivisiones de 0.2. Con aguja de: Longitud: 38 mm Calibre: 20 G.  Pieza.</v>
          </cell>
        </row>
        <row r="781">
          <cell r="B781" t="str">
            <v>060.550.0024</v>
          </cell>
          <cell r="C781" t="str">
            <v>Jeringas. De plástico. Con pivote tipo luer lock estériles y desechables. Capacidad 20 ml escala graduada en ml divisiones de 5.0 y subdivisiones de 1.0. Con aguja de: Longitud: 38 mm Calibre: 20 G. Pieza.</v>
          </cell>
        </row>
        <row r="782">
          <cell r="B782" t="str">
            <v>060.550.0222</v>
          </cell>
          <cell r="C782" t="str">
            <v>Jeringas. De plástico sin aguja con pivote tipo luer lock estériles y desechables. Capacidad: 3 ml Escala graduada en ml Divisiones de 0.5 y subdivisiones de 0.1. Envase con 100 piezas excepto las 20 ml que es de 50.</v>
          </cell>
        </row>
        <row r="783">
          <cell r="B783" t="str">
            <v>060.550.0370</v>
          </cell>
          <cell r="C783" t="str">
            <v>Jeringas. De plástico. Con pivote tipo luer lock estériles y desechables. Capacidad 20 ml escala graduada en ml divisiones de 5.0 y subdivisiones de 1.0. Con aguja de: Longitud: 32 mm Calibre: 20 G. Pieza.</v>
          </cell>
        </row>
        <row r="784">
          <cell r="B784" t="str">
            <v>060.550.0453</v>
          </cell>
          <cell r="C784" t="str">
            <v>Jeringas. De plástico sin aguja con pivote tipo luer lock estériles y desechables. Capacidad: 20 ml  Escala graduada en ml Divisiones de 5.0 y subdivisiones de 1.0. Envase con 100 piezas excepto las 20 ml que es de 50.</v>
          </cell>
        </row>
        <row r="785">
          <cell r="B785" t="str">
            <v>060.598.0010</v>
          </cell>
          <cell r="C785" t="str">
            <v>Llaves. De 4 vías con marcas indicadoras del sentido en el que fluyen las soluciones y posición de cerrado aditamento de cierre luer lock (móvil) en el ramal de la llave que se conecta al tubo de la extensión. Tubo de extensión removible de plástico grado médico longitud  80  cm  y  diámetro  interno  2.7  mm  mínimo conector luer lock hembra en el extremo del tubo que se conecta con la llave y conector luer macho en el extremo proximal con aditamento de cierre luer lock (móvil). Pieza.</v>
          </cell>
        </row>
        <row r="786">
          <cell r="B786" t="str">
            <v>060.598.0036</v>
          </cell>
          <cell r="C786" t="str">
            <v>Llaves. De tres vías con tubo de extensión. De plástico rígido o equivalente con tubo de extensión de cloruro de polivinilo de 80 cm de longitud. Pieza.</v>
          </cell>
        </row>
        <row r="787">
          <cell r="B787" t="str">
            <v>060.771.0050</v>
          </cell>
          <cell r="C787" t="str">
            <v>Rastrillos. Con dientes de bordes romos y hoja de un filo. Desechables. Pieza.</v>
          </cell>
        </row>
        <row r="788">
          <cell r="B788" t="str">
            <v>060.841.0296</v>
          </cell>
          <cell r="C788" t="str">
            <v>Suturas.  Sintéticas no absorbibles monofilamento de polipropileno con aguja. Longitud de la hebra: 90 cm Calibre de la sutura: 3-0 Características de la aguja: 1/2 círculo doble armado ahusada (25-26 mm). Envase con 12 piezas.</v>
          </cell>
        </row>
        <row r="789">
          <cell r="B789" t="str">
            <v>060.841.0569</v>
          </cell>
          <cell r="C789" t="str">
            <v>Suturas. Catgut crómico con aguja. Longitud de la hebra: 68 a 75 cm Calibre de la sutura: 1 Características de la aguja: 1/2 círculo ahusada (35-37 mm). Envase con 12 piezas.</v>
          </cell>
        </row>
        <row r="790">
          <cell r="B790" t="str">
            <v>060.842.0329</v>
          </cell>
          <cell r="C790" t="str">
            <v>Suturas. De monofilamento sintético absorbible de copolímero de glicolida y épsilon-caprolactona con color. Longitud de la hebra: 70 cm Calibre de la sutura: 2-0 Características de la aguja: Aguja ahusada de 1/2 círculo (35 a 36 mm).Envase con 36 piezas.</v>
          </cell>
        </row>
        <row r="791">
          <cell r="B791" t="str">
            <v>060.842.0337</v>
          </cell>
          <cell r="C791" t="str">
            <v>Suturas. De monofilamento sintético absorbible de copolímero de glicolida y épsilon-caprolactona con color. Longitud de la hebra: 70 cm Calibre de la sutura: 3-0. Características de la aguja: Aguja ahusada de 1/2 círculo (35 a 36 mm). Envase con 36 piezas.</v>
          </cell>
        </row>
        <row r="792">
          <cell r="B792" t="str">
            <v>060.040.3711</v>
          </cell>
          <cell r="C792" t="str">
            <v>Agujas Hipodérmicas. Hipodérmicas con pabellón luer-lock hembra de plástico desechables. Longitud: 32 mm. Calibre: 20 G. Envase con 100 piezas.</v>
          </cell>
        </row>
        <row r="793">
          <cell r="B793" t="str">
            <v>060.040.3711</v>
          </cell>
          <cell r="C793" t="str">
            <v>Agujas Hipodérmicas. Hipodérmicas con pabellón luer-lock hembra de plástico desechables. Longitud: 32 mm. Calibre: 20 G. Envase con 100 piezas.</v>
          </cell>
        </row>
        <row r="794">
          <cell r="B794" t="str">
            <v>060.040.3729</v>
          </cell>
          <cell r="C794" t="str">
            <v>Agujas Hipodérmicas. Hipodérmicas con pabellón luer-lock hembra de plástico desechables. Longitud: 38 mm. Calibre:  20 G. Envase con 100 piezas.</v>
          </cell>
        </row>
        <row r="795">
          <cell r="B795" t="str">
            <v>060.040.3729</v>
          </cell>
          <cell r="C795" t="str">
            <v>Agujas Hipodérmicas. Hipodérmicas con pabellón luer-lock hembra de plástico desechables. Longitud: 38 mm. Calibre:  20 G. Envase con 100 piezas.</v>
          </cell>
        </row>
        <row r="796">
          <cell r="B796" t="str">
            <v>060.040.3745</v>
          </cell>
          <cell r="C796" t="str">
            <v>Agujas Hipodérmicas. Hipodérmicas con pabellón luer-lock hembra de plástico desechables. Longitud: 32 mm. Calibre:  21 G. Envase con 100 piezas.</v>
          </cell>
        </row>
        <row r="797">
          <cell r="B797" t="str">
            <v>060.040.3745</v>
          </cell>
          <cell r="C797" t="str">
            <v>Agujas Hipodérmicas. Hipodérmicas con pabellón luer-lock hembra de plástico desechables. Longitud: 32 mm. Calibre:  21 G. Envase con 100 piezas.</v>
          </cell>
        </row>
        <row r="798">
          <cell r="B798" t="str">
            <v>060.040.3760</v>
          </cell>
          <cell r="C798" t="str">
            <v>Agujas Hipodérmicas. Hipodérmicas con pabellón luer-lock hembra de plástico desechables. Longitud: 16 mm. Calibre:  25 G. Envase con 100 piezas.</v>
          </cell>
        </row>
        <row r="799">
          <cell r="B799" t="str">
            <v>060.040.3760</v>
          </cell>
          <cell r="C799" t="str">
            <v>Agujas Hipodérmicas. Hipodérmicas con pabellón luer-lock hembra de plástico desechables. Longitud: 16 mm. Calibre:  25 G. Envase con 100 piezas.</v>
          </cell>
        </row>
        <row r="800">
          <cell r="B800" t="str">
            <v>060.040.3786</v>
          </cell>
          <cell r="C800" t="str">
            <v>Agujas Hipodérmicas. Hipodérmicas con pabellón luer-lock hembra de plástico desechables. Longitud: 32 mm. Calibre:  22 G. Envase con 100 piezas.</v>
          </cell>
        </row>
        <row r="801">
          <cell r="B801" t="str">
            <v>060.040.3786</v>
          </cell>
          <cell r="C801" t="str">
            <v>Agujas Hipodérmicas. Hipodérmicas con pabellón luer-lock hembra de plástico desechables. Longitud: 32 mm. Calibre:  22 G. Envase con 100 piezas.</v>
          </cell>
        </row>
        <row r="802">
          <cell r="B802" t="str">
            <v>060.164.0022</v>
          </cell>
          <cell r="C802" t="str">
            <v>Sondas. Para drenaje urinario de permanencia prolongada. De elastómero de silicón con globo de autorretención de 5 ml con válvula para jeringa. Estéril y desechable. Tipo: foley de dos vías. Calibre: 10 Fr. Pieza.</v>
          </cell>
        </row>
        <row r="803">
          <cell r="B803" t="str">
            <v>060.166.4279</v>
          </cell>
          <cell r="C803"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22 G Longitud: 23-27 mm Pieza.</v>
          </cell>
        </row>
        <row r="804">
          <cell r="B804" t="str">
            <v>060.166.4287</v>
          </cell>
          <cell r="C804"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24 G Longitud: 17-24 mm Pieza.</v>
          </cell>
        </row>
        <row r="805">
          <cell r="B805" t="str">
            <v>060.483.0091</v>
          </cell>
          <cell r="C805" t="str">
            <v>Hoja Para Bisturí.  De acero inoxidable. Empaque individual. Estériles y desechables. Pieza. 10 Envase con 100 piezas.</v>
          </cell>
        </row>
        <row r="806">
          <cell r="B806" t="str">
            <v>060.483.0125</v>
          </cell>
          <cell r="C806" t="str">
            <v>Hoja Para Bisturí.  De acero inoxidable. Empaque individual. Estériles y desechables. Pieza. 11 Envase con 100 piezas.</v>
          </cell>
        </row>
        <row r="807">
          <cell r="B807" t="str">
            <v>060.483.0133</v>
          </cell>
          <cell r="C807" t="str">
            <v>Hoja Para Bisturí.  De acero inoxidable. Empaque individual. Estériles y desechables. Pieza. 20 Envase con 100 piezas.</v>
          </cell>
        </row>
        <row r="808">
          <cell r="B808" t="str">
            <v>060.483.0141</v>
          </cell>
          <cell r="C808" t="str">
            <v>Hoja Para Bisturí.  De acero inoxidable. Empaque individual. Estériles y desechables. Pieza. 15 Envase con 100 piezas.</v>
          </cell>
        </row>
        <row r="809">
          <cell r="B809" t="str">
            <v>060.483.0158</v>
          </cell>
          <cell r="C809" t="str">
            <v>Hoja Para Bisturí.  De acero inoxidable. Empaque individual. Estériles y desechables. Pieza. 21 Envase con 100 piezas.</v>
          </cell>
        </row>
        <row r="810">
          <cell r="B810" t="str">
            <v>060.483.0174</v>
          </cell>
          <cell r="C810" t="str">
            <v>Hoja Para Bisturí.  De acero inoxidable. Empaque individual. Estériles y desechables. Pieza. 23 Envase con 100 piezas.</v>
          </cell>
        </row>
        <row r="811">
          <cell r="B811" t="str">
            <v>060.550.0354</v>
          </cell>
          <cell r="C811" t="str">
            <v>Jeringas. De plástico. Con pivote tipo luer lock con aguja estériles y desechables. Capacidad 10 ml escala graduada en ml divisiones de 1.0 y subdivisiones de 0.2. Con aguja de: Longitud: 32 mm  Calibre: 20 G.  Pieza.</v>
          </cell>
        </row>
        <row r="812">
          <cell r="B812" t="str">
            <v>060.550.0438</v>
          </cell>
          <cell r="C812" t="str">
            <v>Jeringas. De plástico sin aguja con pivote tipo luer lock estériles y desechables. Capacidad: 5 ml Escala graduada en ml Divisiones de 1.0 y subdivisiones de 0.2. Envase con 100 piezas excepto las 20 ml que es de 50.</v>
          </cell>
        </row>
        <row r="813">
          <cell r="B813" t="str">
            <v>060.550.0677</v>
          </cell>
          <cell r="C813" t="str">
            <v>Jeringas. De plástico. Con pivote tipo luer lock con aguja estériles y desechables. Capacidad 10 ml escala graduada en ml divisiones de 1.0 y subdivisiones de 0.2. Con aguja de: Longitud: 32 mm Calibre: 21 G.  Pieza.</v>
          </cell>
        </row>
        <row r="814">
          <cell r="B814" t="str">
            <v>060.841.0510</v>
          </cell>
          <cell r="C814" t="str">
            <v>Suturas. Sintéticas no absorbibles monofilamento de acero con aguja. Longitud de la hebra: 45 cm. Calibre de la sutura: 5 Características   de la aguja: 1/2 círculo cortante (48 mm). Envase con 12 piezas.</v>
          </cell>
        </row>
        <row r="815">
          <cell r="B815" t="str">
            <v>060.841.0858</v>
          </cell>
          <cell r="C815" t="str">
            <v>Suturas. Sintéticas absorbibles polímero de ácido glicólico trenzado con aguja. Longitud de la hebra: 67-70 cm Calibre de la sutura: 3-0 Características de la aguja: 1/2 círculo ahusada (25-26 mm). Envase con 12 piezas.</v>
          </cell>
        </row>
        <row r="816">
          <cell r="B816" t="str">
            <v>060.841.0882</v>
          </cell>
          <cell r="C816" t="str">
            <v>Suturas. Sintéticas absorbibles polímero de ácido glicólico trenzado con aguja. Longitud de la hebra: 67-70 cm Calibre de la sutura: 1 Características de la aguja: 1/2 círculo ahusada (35-37 mm)Envase con 12 piezas.</v>
          </cell>
        </row>
        <row r="817">
          <cell r="B817" t="str">
            <v>060.841.0890</v>
          </cell>
          <cell r="C817" t="str">
            <v>Suturas. Sintéticas absorbibles polímero de ácido glicólico trenzado con aguja. Longitud de la hebra: 67-70 cm Calibre de la sutura: 0 Características de la aguja: 1/2 círculo ahusada (35-37 mm).Envase con 12 piezas.</v>
          </cell>
        </row>
        <row r="818">
          <cell r="B818" t="str">
            <v>060.841.0981</v>
          </cell>
          <cell r="C818" t="str">
            <v>Suturas.  Sintéticas no absorbibles monofilamento de polipropileno con aguja. Longitud de la hebra: 75 cm Calibre de la sutura: 2-0 Características de la aguja: recta cortante (60 mm). Envase con 12 piezas.</v>
          </cell>
        </row>
        <row r="819">
          <cell r="B819" t="str">
            <v>060.841.1211</v>
          </cell>
          <cell r="C819" t="str">
            <v>Suturas. Sintéticas no absorbibles de poliéster trenzado con recubrimiento con aguja. Longitud de la hebra: 75 cm Calibre de la sutura: 5 Características de la aguja: 1/2 círculo cortante (47-50 mm). Envase con 12 piezas.</v>
          </cell>
        </row>
        <row r="820">
          <cell r="B820" t="str">
            <v>060.842.0428</v>
          </cell>
          <cell r="C820" t="str">
            <v>Suturas. De monofilamento sintético absorbible de copolímero de glicolida y épsilon-caprolactona con color. Longitud de la hebra: 70 cm Calibre de la sutura: 3-0 Características de la aguja: Aguja ahusada de 1/2 círculo (25 a 26 mm). Envase con 36 piezas.</v>
          </cell>
        </row>
        <row r="821">
          <cell r="B821" t="str">
            <v>060.196.0057</v>
          </cell>
          <cell r="C821" t="str">
            <v>Ceras. Para huesos (pasta de Beck). Estéril sobre con 2.5 g. Envase con 12 sobres.</v>
          </cell>
        </row>
        <row r="822">
          <cell r="B822" t="str">
            <v>060.168.6629</v>
          </cell>
          <cell r="C822" t="str">
            <v>Catéteres. Para venoclisis. De Fluoropolímeros (Politetrafluoretileno Fluoretilenpropileno y Etilentrifluoretileno) o poliuretano radiopaco con aguja. Longitud: 46-52 mm Calibre: 16 G.Envase con 50 piezas.*Para la adquisición de estas claves deberá acatarse el material específico que solicite cada institución.</v>
          </cell>
        </row>
        <row r="823">
          <cell r="B823" t="str">
            <v>060.168.6660</v>
          </cell>
          <cell r="C823" t="str">
            <v>Catéteres. Para venoclisis. De Fluoropolímeros (Politetrafluoretileno Fluoretilenpropileno y Etilentrifluoretileno) o poliuretano radiopaco con aguja. Longitud: 28-34 mm Calibre: 20 G. Envase con 50 piezas.*Para la adquisición de estas claves deberá acatarse el material específico que solicite cada institución.</v>
          </cell>
        </row>
        <row r="824">
          <cell r="B824" t="str">
            <v>010.000.4364.01</v>
          </cell>
          <cell r="C824" t="str">
            <v>Donepecilo. Tableta Cada Tableta contiene: Clorhidrato de donepecilo 5 mg Envase con 28 Tabletas.</v>
          </cell>
        </row>
        <row r="825">
          <cell r="B825" t="str">
            <v>010.000.5452.00</v>
          </cell>
          <cell r="C825" t="str">
            <v>Pegfilgrastim. Solución Inyectable Cada jeringa prellenada contiene: Pegfilgrastim 6 mg Envase con una jeringa prellenada con 6 mg/0.60 ml.</v>
          </cell>
        </row>
        <row r="826">
          <cell r="B826" t="str">
            <v>060.231.0658</v>
          </cell>
          <cell r="C826" t="str">
            <v>Bata quirúrgica con puños ajustables y refuerzo en mangas y pecho. Tela no tejida de polipropileno impermeable a la penetración de líquidos y fluidos ; antiestática y resistente a la tensión. Estéril y desechable. Tamaño: Extragrande Pieza.</v>
          </cell>
        </row>
        <row r="827">
          <cell r="B827" t="str">
            <v>010.000.4335.01</v>
          </cell>
          <cell r="C827" t="str">
            <v>Montelukast. Granulado Cada sobre contiene: Montelukast sódico equivalente a 4 mg de montelukast Envase con 20 sobres</v>
          </cell>
        </row>
        <row r="828">
          <cell r="B828" t="str">
            <v>040.000.2601.00</v>
          </cell>
          <cell r="C828" t="str">
            <v>Fenobarbital. Tableta Cada Tableta contiene: Fenobarbital 100 mg Envase con 20 Tabletas.</v>
          </cell>
        </row>
        <row r="829">
          <cell r="B829" t="str">
            <v>010.000.0439.00</v>
          </cell>
          <cell r="C829" t="str">
            <v>Salbutamol. Solución para nebulizador. Cada 100 ml contienen: Sulfato de salbutamol 0.5 g. Envase con 10 ml.</v>
          </cell>
        </row>
        <row r="830">
          <cell r="B830" t="str">
            <v>010.000.1956.01</v>
          </cell>
          <cell r="C830" t="str">
            <v>Amikacina. Solución Inyectable Cada ampolleta o frasco ámpula contiene: Sulfato de amikacina equivalente a 500 mg de amikacina. Envase con 2 ampolletas o frasco ámpula con 2 ml.</v>
          </cell>
        </row>
        <row r="831">
          <cell r="B831" t="str">
            <v>010.000.4139.00</v>
          </cell>
          <cell r="C831" t="str">
            <v>Minociclina. Gragea Cada Gragea contiene Clorhidrato de minociclina equivalente a 100 mg de minociclina. Envase con 12 Grageas.</v>
          </cell>
        </row>
        <row r="832">
          <cell r="B832" t="str">
            <v>010.000.0574.00</v>
          </cell>
          <cell r="C832" t="str">
            <v>Captopril. Tableta Cada Tableta contiene: Captopril 25 mg Envase con 30 Tabletas.</v>
          </cell>
        </row>
        <row r="833">
          <cell r="B833" t="str">
            <v>010.000.1224.00</v>
          </cell>
          <cell r="C833" t="str">
            <v>Aluminio y magnesio. Suspensión Oral Cada 100 ml contienen: Hidróxido de aluminio 3.7 g Hidróxido de magnesio 4.0 g o trisilicato de magnesio: 8.9 g Envase con 240 ml y dosificador.</v>
          </cell>
        </row>
        <row r="834">
          <cell r="B834" t="str">
            <v>010.000.2111.01</v>
          </cell>
          <cell r="C834" t="str">
            <v>Amlodipino. Tableta o Cápsula Cada Tableta o Cápsula contiene: Besilato o Maleato de amlodipino equivalente a 5 mg de amlodipino. Envase con 30 Tabletas o Cápsulas.</v>
          </cell>
        </row>
        <row r="835">
          <cell r="B835" t="str">
            <v>010.000.5186.01</v>
          </cell>
          <cell r="C835" t="str">
            <v>Pantoprazol o rabeprazol u omeprazol. Tableta o Gragea o Cápsula Cada Tableta o Gragea o Cápsula contiene: Pantoprazol 40 mg o Rabeprazol sódico 20 mg u omeprazol 20 mg Envase con 14 Tabletas o Grageas o Cápsulas</v>
          </cell>
        </row>
        <row r="836">
          <cell r="B836" t="str">
            <v>010.000.4552.00</v>
          </cell>
          <cell r="C836" t="str">
            <v>Seroalbúmina humana o albúmina humana. Solución Inyectable Cada envase contiene: Seroalbúmina humana o albúmina humana 10 g Envase con 50 ml.</v>
          </cell>
        </row>
        <row r="837">
          <cell r="B837" t="str">
            <v>010.000.5319.00</v>
          </cell>
          <cell r="C837" t="str">
            <v>Dutasterida. Cápsula Cada Cápsula contiene: Dutasterida 0.5 mg Envase con 30 Cápsulas.</v>
          </cell>
        </row>
        <row r="838">
          <cell r="B838" t="str">
            <v>010.000.5319.01</v>
          </cell>
          <cell r="C838" t="str">
            <v>Dutasterida. Cápsula Cada Cápsula contiene: Dutasterida 0.5 mg Envase con 90 Cápsulas.</v>
          </cell>
        </row>
        <row r="839">
          <cell r="B839" t="str">
            <v>010.000.0246.00</v>
          </cell>
          <cell r="C839" t="str">
            <v>Propofol. Emulsion inyectable cada ampolleta o frasco ámpula contiene: propofol 200 mg. en emulsión con edetato disódico (dihidratado). Envase con 5 ampolletas o frascos ámpula de 20 ml.</v>
          </cell>
        </row>
        <row r="840">
          <cell r="B840" t="str">
            <v>010.000.4409.00</v>
          </cell>
          <cell r="C840" t="str">
            <v>Tropicamida. Solución Oftálmica Cada 100 ml contienen: Tropicamida 1 g Envase con gotero integral con 5 ml</v>
          </cell>
        </row>
        <row r="841">
          <cell r="B841" t="str">
            <v>010.000.5082.01</v>
          </cell>
          <cell r="C841" t="str">
            <v>Tacrolimus. Cápsula Cada Cápsula contiene: Tacrolimus monohidratado equivalente a 5 mg de tacrolimus Envase con 100 Cápsulas.</v>
          </cell>
        </row>
        <row r="842">
          <cell r="B842" t="str">
            <v>060.231.0666</v>
          </cell>
          <cell r="C842" t="str">
            <v>Bata quirúrgica con puños ajustables y refuerzo en mangas y pecho. Tela no tejida de polipropileno impermeable a la penetración de líquidos y fluidos ; antiestática y resistente a la tensión. Estéril y desechable. Tamaño: Mediano Pieza.</v>
          </cell>
        </row>
        <row r="843">
          <cell r="B843" t="str">
            <v>060.231.0104</v>
          </cell>
          <cell r="C843" t="str">
            <v>Compresas. Para vientre. De algodón con trama radiopaca. Longitud: 70 cm. Ancho: 45 cm. Envase con 6 piezas.</v>
          </cell>
        </row>
        <row r="844">
          <cell r="B844" t="str">
            <v>060.345.4067</v>
          </cell>
          <cell r="C844" t="str">
            <v>Equipo para baño de esponja. Consta de: -Manopla para lavado, de tela no tejida, resistente hasta 400C de temperatura; hipoalergénica, suave, no irritante a la piel; forma y ajuste anatómico e impregnada de substancias tensioactivas y antisépticas o Manopla pre-enjabonada: Es suficiente humedecer con agua la superficie de la palma de la mano donde se encuentra la esponjacon el jabón y masajear la parte del cuerpo a tratar. Dicho jabón es hipoalergénico y contiene un máximo del 0.3% de Chlorexidina con alto poder antiséptico. Manopla para secado, de tela no tejida, absorbente, hipoalergénica, suave, no irritante a la piel; forma y ajuste anatómico. Desechable o Manopla para secado completamente absorbente dejando la piel sin ningún residuo de jabón o agua, quedando completamente limpia, suave e hidratada Equipo.</v>
          </cell>
        </row>
        <row r="845">
          <cell r="B845" t="str">
            <v>060.904.0100</v>
          </cell>
          <cell r="C845" t="str">
            <v>Algodones. Torundas. Envase con 500 g.</v>
          </cell>
        </row>
        <row r="846">
          <cell r="B846" t="str">
            <v>060.168.4418</v>
          </cell>
          <cell r="C846" t="str">
            <v>Sondas. Gastrointestinales desechables y con marca radiopaca. Tipo: levin. Calibre: 18 Fr. Pieza.</v>
          </cell>
        </row>
        <row r="847">
          <cell r="B847" t="str">
            <v>060.168.9243</v>
          </cell>
          <cell r="C847" t="str">
            <v>Sondas. Para alimentación. De plástico transparente estéril y desechable con un orificio en el extremo proximal y otro en los primeros 2 cm. Tamaño: Prematuros Longitud: 38.5 cm Calibre: 5 Fr.</v>
          </cell>
        </row>
        <row r="848">
          <cell r="B848" t="str">
            <v>060.830.7088</v>
          </cell>
          <cell r="C848" t="str">
            <v>Sondas. Para   drenaje   torácico   de   elastómero   de   silicón radiopaca. Longitud: Calibre: 45 a 51 cm. 19 Fr. Pieza.</v>
          </cell>
        </row>
        <row r="849">
          <cell r="B849" t="str">
            <v>060.830.7096</v>
          </cell>
          <cell r="C849" t="str">
            <v>Sondas. Para yeyunostomía especial para nutrición a largo plazo. Desechable. Longitud: 120 cm. Calibre: 12 Fr. Pieza.</v>
          </cell>
        </row>
        <row r="850">
          <cell r="B850" t="str">
            <v>060.167.4922</v>
          </cell>
          <cell r="C850" t="str">
            <v>Sondas. Para drenaje urinario. De látex punta redonda. Tipo: nelaton. Longitud: 40 cm. Calibre: 26 Fr. Pieza.</v>
          </cell>
        </row>
        <row r="851">
          <cell r="B851" t="str">
            <v>060.167.4930</v>
          </cell>
          <cell r="C851" t="str">
            <v>Sondas. Para drenaje urinario. De látex punta redonda. Tipo: nelaton. Longitud: 40 cm. Calibre: 28 Fr. Pieza.</v>
          </cell>
        </row>
        <row r="852">
          <cell r="B852" t="str">
            <v>060.167.4948</v>
          </cell>
          <cell r="C852" t="str">
            <v>Sondas. Para drenaje urinario. De látex punta redonda. Tipo: nelaton. Longitud: 40 cm. Calibre: 30 Fr. Pieza.</v>
          </cell>
        </row>
        <row r="853">
          <cell r="B853" t="str">
            <v>060.168.1752</v>
          </cell>
          <cell r="C853" t="str">
            <v>Sondas. Para drenaje urinario. De látex punta redonda. Tipo: Nelaton. Longitud: 40 cm  Calibre: 8 Fr. Pieza.</v>
          </cell>
        </row>
        <row r="854">
          <cell r="B854" t="str">
            <v>060.168.6595</v>
          </cell>
          <cell r="C854" t="str">
            <v>Sondas. Para drenaje urinario. De látex punta redonda. Tipo: nelaton. Longitud: 40 cm. Calibre: 10 Fr. Pieza.</v>
          </cell>
        </row>
        <row r="855">
          <cell r="B855" t="str">
            <v>060.168.8310</v>
          </cell>
          <cell r="C855" t="str">
            <v>Sondas. Para drenaje urinario. De látex punta redonda. Tipo: nelaton. Longitud: 40 cm. Calibre: 22 Fr. Pieza.</v>
          </cell>
        </row>
        <row r="856">
          <cell r="B856" t="str">
            <v>060.456.0300</v>
          </cell>
          <cell r="C856" t="str">
            <v>Guantes. Para cirugía. De látex natural estériles y desechables. Tallas: 6 1/2  Par.</v>
          </cell>
        </row>
        <row r="857">
          <cell r="B857" t="str">
            <v>060.456.0318</v>
          </cell>
          <cell r="C857" t="str">
            <v>Guantes. Para cirugía. De látex natural estériles y desechables. Tallas: 7  Par.</v>
          </cell>
        </row>
        <row r="858">
          <cell r="B858" t="str">
            <v>060.456.0334</v>
          </cell>
          <cell r="C858" t="str">
            <v>Guantes. Para cirugía. De látex natural estériles y desechables. Tallas: 7 1/2 Par.</v>
          </cell>
        </row>
        <row r="859">
          <cell r="B859" t="str">
            <v>060.066.0914</v>
          </cell>
          <cell r="C859" t="str">
            <v>Antisépticos. Líquido antiséptico para lavado pre y postquirúrgico de manos y piel formulado a base de 0.75% mínimo de triclosan 1.1% mínimo de ortofenilfenol con 10% mínimo de jabón anhidro de coco en base seca humectantes y suavizantes. De amplio espectro antimicrobiano. Envase con 4 lts.</v>
          </cell>
        </row>
        <row r="860">
          <cell r="B860" t="str">
            <v>060.859.0519</v>
          </cell>
          <cell r="C860" t="str">
            <v>Tapones. Tapones   luer   lock   para   catéter   de   Hickman   para heparinización. Estéril y desechable. Pieza.</v>
          </cell>
        </row>
        <row r="861">
          <cell r="B861" t="str">
            <v>060.286.0132</v>
          </cell>
          <cell r="C861" t="str">
            <v>Desinfectantes. Cloruro de benzalconio al 12 %. Cada 100 ml contienen: Cloruro de benzalconio 12 g. Nitrito de sodio (antioxidante) 5 g. Envase con 500 ml.</v>
          </cell>
        </row>
        <row r="862">
          <cell r="B862" t="str">
            <v>060.125.0590</v>
          </cell>
          <cell r="C862" t="str">
            <v>Bolsas. Para  ileostomía  o  colostomía.  Equipo  compuesto  de: cuatro   bolsas   de   plástico   grado   médico   suave transparente a prueba de olor drenable en forma de botella de 30 x 15 cm abierta en su parte más angosta con cuello de 6 a 9 cm de ancho y de largo 3.0 a 6.2 cm con  sistema  de  ensamble  hermético  para  la  placa protectora y que permita insertar un cinturón elástico con pinza  de  seguridad  o  mecanismo  de  cierre.  La  cara interna de la bolsa deberá tener protector que evite la irritación de la piel. Cuatro placas protectoras de la piel a base  de  carboximetilcelulosa  sódica  con  adhesivo  y sistema de aro de ensamble hermético de 55 a 70 mm de diámetro con orificio inicial para el estoma y guía que permita abrirlo de 25 mm hasta 60 mm según el diámetro del aro del ensamble correspondiente. Equipo.</v>
          </cell>
        </row>
        <row r="863">
          <cell r="B863" t="str">
            <v>060.168.6439</v>
          </cell>
          <cell r="C863" t="str">
            <v>Sondas. Uretrales para irrigación continua. De látex con globo de 30 ml y válvula. Tipo: foley-owen (de 3 vías). Calibre: 20 Fr. Pieza.</v>
          </cell>
        </row>
        <row r="864">
          <cell r="B864" t="str">
            <v>060.168.6454</v>
          </cell>
          <cell r="C864" t="str">
            <v>Sondas. Uretrales para irrigación continua. De látex con globo de 30 ml y válvula. Tipo: foley-owen (de 3 vías). Calibre: 22 Fr. Pieza.</v>
          </cell>
        </row>
        <row r="865">
          <cell r="B865" t="str">
            <v>060.168.6512</v>
          </cell>
          <cell r="C865" t="str">
            <v>Sondas. Uretrales para irrigación continua. De látex con globo de 30 ml y válvula. Tipo: foley-owen (de 3 vías). Calibre: 24 Fr. Pieza.</v>
          </cell>
        </row>
        <row r="866">
          <cell r="B866" t="str">
            <v>060.168.8302</v>
          </cell>
          <cell r="C866" t="str">
            <v>Sondas. Para drenaje urinario. De látex punta redonda. Tipo: nelaton. Longitud: 40 cm. Calibre: 20 Fr. Pieza.</v>
          </cell>
        </row>
        <row r="867">
          <cell r="B867" t="str">
            <v>060.168.9748</v>
          </cell>
          <cell r="C867" t="str">
            <v>Sondas. Para drenaje urinario. De  látex  con  globo  de  autorretención  de  30  ml  con válvula para jeringa. Estéril y desechable. Tipo: foley de dos vías. Calibre: 14 Fr. Pieza.</v>
          </cell>
        </row>
        <row r="868">
          <cell r="B868" t="str">
            <v>060.168.9771</v>
          </cell>
          <cell r="C868" t="str">
            <v>Sondas. Para drenaje urinario. De  látex  con  globo  de  autorretención  de  30  ml  con válvula para jeringa. Estéril y desechable. Tipo: foley de dos vías. Calibre: 20 Fr. Pieza.</v>
          </cell>
        </row>
        <row r="869">
          <cell r="B869" t="str">
            <v>060.168.9789</v>
          </cell>
          <cell r="C869" t="str">
            <v>Sondas. Para drenaje urinario. De  látex  con  globo  de  autorretención  de  30  ml  con válvula para jeringa. Estéril y desechable. Tipo: foley de dos vías. Calibre: 22 Fr. Pieza.</v>
          </cell>
        </row>
        <row r="870">
          <cell r="B870" t="str">
            <v>060.168.9797</v>
          </cell>
          <cell r="C870" t="str">
            <v>Sondas. Para drenaje urinario. De  látex  con  globo  de  autorretención  de  30  ml  con válvula para jeringa. Estéril y desechable. Tipo: foley de dos vías. Calibre: 24 Fr. Pieza.</v>
          </cell>
        </row>
        <row r="871">
          <cell r="B871" t="str">
            <v>060.314.0054</v>
          </cell>
          <cell r="C871" t="str">
            <v>Equipo. Para drenaje de la cavidad pleural. Con tres cámaras para sello de agua succión y colección de líquidos. Con dos válvulas de seguridad de alta presión positiva y negativa. Estéril y desechable. Capacidad 2100 a 2500 ml. Equipo.</v>
          </cell>
        </row>
        <row r="872">
          <cell r="B872" t="str">
            <v>060.165.0716</v>
          </cell>
          <cell r="C872" t="str">
            <v>Cánulas. Para drenaje torácico recta con marca radiopaca. Calibre: 14 Fr. Pieza.</v>
          </cell>
        </row>
        <row r="873">
          <cell r="B873" t="str">
            <v>060.088.0827</v>
          </cell>
          <cell r="C873" t="str">
            <v>Apósitos. Con barrera antimicrobiana. Estéril y desechable. 10 cm x 10 cm a 20 cm. Envase con 12 piezas.</v>
          </cell>
        </row>
        <row r="874">
          <cell r="B874" t="str">
            <v>060.088.0835</v>
          </cell>
          <cell r="C874" t="str">
            <v>Apósitos. Con barrera antimicrobiana. Estéril y desechable. 40 cm x 20 cm a 40 cm. Envase con 6 piezas.</v>
          </cell>
        </row>
        <row r="875">
          <cell r="B875" t="str">
            <v>060.470.0112</v>
          </cell>
          <cell r="C875" t="str">
            <v>Hemostáticos. Esponja hemostática de gelatina o colágeno de: 50 a 100 x 70 a 125 mm. Envase con una pieza.</v>
          </cell>
        </row>
        <row r="876">
          <cell r="B876" t="str">
            <v>060.841.2441</v>
          </cell>
          <cell r="C876" t="str">
            <v>Suturas. Monofilamento nylon con aguja de 1/2 círculo punta espatulada doble armado (6 mm) calibre 10-0 longitud de la hebra 30-45 cm. Envase con 12 Piezas.</v>
          </cell>
        </row>
        <row r="877">
          <cell r="B877" t="str">
            <v>060.066.0922</v>
          </cell>
          <cell r="C877" t="str">
            <v>Antisépticos. Solución que contiene yodóforo o yodopovacrilex (0.7% de yodo libre) alcohol isopropílico al 74% y un polímero que forma sobre la piel una película. Contiene: Dos hisopos un aplicador plástico y una ampolleta o tubo con 26 ml de solución estéril. Estuche.</v>
          </cell>
        </row>
        <row r="878">
          <cell r="B878" t="str">
            <v>060.436.0057</v>
          </cell>
          <cell r="C878" t="str">
            <v>Gasas. Seca cortada de algodón 100%. Tejida. Doblada en 12 capas. No estéril. Tipo de tejido VII. De 20 x 12 Título de hilo de 28 a 32 m/g tanto en urdimbre como en trama. Peso mínimo por m2 19g/ m2 Largo:  7.5 cm. Ancho:  5 cm. Área: 432 cm2. Envase con 200.</v>
          </cell>
        </row>
        <row r="879">
          <cell r="B879" t="str">
            <v>060.436.0107</v>
          </cell>
          <cell r="C879" t="str">
            <v>Gasas. Seca cortada de algodón 100%. Tejida. Doblada en 12 capas. No estéril. Tipo de tejido VII. De 20 x 12 Título de hilo de 28 a 32 m/g tanto en urdimbre como en trama. Peso mínimo por m2 19g/ m2 Largo:  10 cm. Ancho: 10 cm. Área: 1152 cm2. Envase con 200.</v>
          </cell>
        </row>
        <row r="880">
          <cell r="B880" t="str">
            <v>060.436.0206</v>
          </cell>
          <cell r="C880" t="str">
            <v>Gasas. Simple seca. De algodón tipo hospital. Rollo tejido plano (doblada). Largo:  91 m. Ancho: 91 cm. Rollo.</v>
          </cell>
        </row>
        <row r="881">
          <cell r="B881" t="str">
            <v>060.436.0552</v>
          </cell>
          <cell r="C881" t="str">
            <v>Gasas. Seca cortada de algodón con marca radiopaca. Largo: 10 cm. Ancho: 10 cm. Envase con 200 Piezas.</v>
          </cell>
        </row>
        <row r="882">
          <cell r="B882" t="str">
            <v>060.953.0555</v>
          </cell>
          <cell r="C882" t="str">
            <v>Vendas. Enyesadas de gasa de algodón recubiertas de una capa uniforme de yeso grado médico. Longitud: Ancho: 2.75 m. 10 cm. Envase con 12 piezas.</v>
          </cell>
        </row>
        <row r="883">
          <cell r="B883" t="str">
            <v>060.167.8089</v>
          </cell>
          <cell r="C883" t="str">
            <v>Sondas. Para alimentación. De plástico transparente estéril y desechable con un orificio en el extremo proximal y otro en los primeros 2 cm. Tamaño: Infantil Longitud: 38.5 cm Calibre: 8 Fr.</v>
          </cell>
        </row>
        <row r="884">
          <cell r="B884" t="str">
            <v>060.203.0207</v>
          </cell>
          <cell r="C884" t="str">
            <v>Cintas. Para esterilización en vapor a presión. Tamaño: 18 mm x 50 M. Rollo.</v>
          </cell>
        </row>
        <row r="885">
          <cell r="B885" t="str">
            <v>060.841.0825</v>
          </cell>
          <cell r="C885" t="str">
            <v>Suturas. Sintéticas absorbibles polímero de ácido glicólico trenzado con aguja. Longitud de la hebra: 67-75 cm Calibre de la sutura: 5-0 Características de la aguja: 1/2 círculo ahusada (15-20 mm).Envase con 12 piezas.</v>
          </cell>
        </row>
        <row r="886">
          <cell r="B886" t="str">
            <v>060.164.0014</v>
          </cell>
          <cell r="C886" t="str">
            <v>Sondas. Para drenaje urinario de permanencia prolongada. De elastómero de silicón con globo de autorretención de 5 ml con válvula para jeringa. Estéril y desechable. Tipo: foley de dos vías. Calibre: 8 Fr. Pieza.</v>
          </cell>
        </row>
        <row r="887">
          <cell r="B887" t="str">
            <v>060.168.1356</v>
          </cell>
          <cell r="C887"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5.0 mm  Calibre: 20 Fr. Pieza.</v>
          </cell>
        </row>
        <row r="888">
          <cell r="B888" t="str">
            <v>060.621.0482</v>
          </cell>
          <cell r="C888" t="str">
            <v>Mascarillas. Desechable para administración de oxígeno con tubo de conexión de 180 cm y adaptador. Pieza.</v>
          </cell>
        </row>
        <row r="889">
          <cell r="B889" t="str">
            <v>060.841.0445</v>
          </cell>
          <cell r="C889" t="str">
            <v>Suturas. Sintéticas no absorbibles monofilamento de nylon con aguja. Longitud de la hebra: 45 cm Calibre de la sutura: 5-0 Características de la aguja: 3/8 de círculo reverso cortante (12-13 mm) Envase con 12 piezas.</v>
          </cell>
        </row>
        <row r="890">
          <cell r="B890" t="str">
            <v>060.841.0866</v>
          </cell>
          <cell r="C890" t="str">
            <v>Suturas. Sintéticas absorbibles polímero de ácido glicólico trenzado con aguja. Longitud de la hebra: 67-70 cm Calibre de la sutura: 2-0 Características de la aguja: 1/2 círculo ahusada (25-26 mm) Envase con 12 piezas.</v>
          </cell>
        </row>
        <row r="891">
          <cell r="B891" t="str">
            <v>060.841.2623</v>
          </cell>
          <cell r="C891" t="str">
            <v>Suturas. Catgut crómico con aguja. Longitud de la hebra: 68 a 75 cm. Calibre de la sutura: 0 Características de la aguja: 1/2 círculo ahusada (35-37 mm). Envase con 12 piezas.</v>
          </cell>
        </row>
        <row r="892">
          <cell r="B892" t="str">
            <v>060.841.4462</v>
          </cell>
          <cell r="C892" t="str">
            <v>Suturas. Catgut crómico con aguja. Longitud de la hebra: 68 a 75 cm Calibre de la sutura: 3-0 Características de la aguja: 1/2 círculo ahusada (25-27 mm).  Envase con 12 piezas.</v>
          </cell>
        </row>
        <row r="893">
          <cell r="B893" t="str">
            <v>060.125.0582</v>
          </cell>
          <cell r="C893" t="str">
            <v>Bolsas. Para ileostomía o colostomía. Tamaño adulto. Autoadherible   de   plástico   grado   médico   suave transparente a prueba de olor drenable en forma de botella de 30 x 15 cm abierta en su parte más angosta con cuello de 6 a 9 cm de ancho y 3.0 a 6.2 cm de largo con  pinza  de  seguridad  o  mecanismo  de  cierre  con protector de piel integrado a base de carboximetilcelulosa sódica con adhesivo con guía recortable que permita abrir orificio para el estoma a diferentes medidas que van de 25 a 60 mm la cara interna deberá tener un protector que evite la irritación de la piel. Pieza.</v>
          </cell>
        </row>
        <row r="894">
          <cell r="B894" t="str">
            <v>060.168.4277</v>
          </cell>
          <cell r="C894" t="str">
            <v>Sondas. Gastrointestinales desechables y con marca radiopaca. Tipo: levin. Calibre: 12 Fr. Pieza.</v>
          </cell>
        </row>
        <row r="895">
          <cell r="B895" t="str">
            <v>060.168.9896</v>
          </cell>
          <cell r="C895" t="str">
            <v>Sondas. Gastrointestinales desechables y con marca radiopaca. Tipo: levin. Calibre: 14 Fr. Pieza.</v>
          </cell>
        </row>
        <row r="896">
          <cell r="B896" t="str">
            <v>060.456.0359</v>
          </cell>
          <cell r="C896" t="str">
            <v>Guantes. Para cirugía. De látex natural estériles y desechables. Tallas: 8 Par.</v>
          </cell>
        </row>
        <row r="897">
          <cell r="B897" t="str">
            <v>060.345.1865</v>
          </cell>
          <cell r="C897" t="str">
            <v>Equipos. Para drenaje por aspiración para uso postquirúrgico. Consta de: fuelle succionador sonda conectora cinta de fijación sonda de succión multiperforada con diámetro externo de 3 mm con válvula de reflujo  y válvula  de activación. Equipo.</v>
          </cell>
        </row>
        <row r="898">
          <cell r="B898" t="str">
            <v>060.345.1873</v>
          </cell>
          <cell r="C898" t="str">
            <v>Equipo. Para drenaje por aspiración para uso postquirúrgico. Consta de: fuelle succionador sonda conectora cinta de fijación sonda de succión multiperforada con diámetro externo de 6 mm con válvula de reflujo  y válvula  de activación. Equipo.</v>
          </cell>
        </row>
        <row r="899">
          <cell r="B899" t="str">
            <v>060.203.0298</v>
          </cell>
          <cell r="C899" t="str">
            <v>Cintas. Testigo para esterilización con gas de óxido de etileno. Tamaño: 18 mm x 50 m. Rollo.</v>
          </cell>
        </row>
        <row r="900">
          <cell r="B900" t="str">
            <v>060.166.0228</v>
          </cell>
          <cell r="C900" t="str">
            <v>Tubos. Endotraqueales sin globo. De   cloruro   de   polivinilo   transparente graduados con marca radiopaca estériles y desechables. Diámetro Interno: 3.0 mm Calibre: 12 Fr. Pieza</v>
          </cell>
        </row>
        <row r="901">
          <cell r="B901" t="str">
            <v>060.166.0236</v>
          </cell>
          <cell r="C901" t="str">
            <v>Tubos. Endotraqueales sin globo. De   cloruro   de   polivinilo   transparente graduados con marca radiopaca estériles y desechables. Diámetro Interno: 3.5 mm Calibre: 14 Fr. Pieza</v>
          </cell>
        </row>
        <row r="902">
          <cell r="B902" t="str">
            <v>060.166.0251</v>
          </cell>
          <cell r="C902" t="str">
            <v>Tubos. Endotraqueales sin globo. De   cloruro   de   polivinilo   transparente graduados con marca radiopaca estériles y desechables. Diámetro Interno: 4.5 mm Calibre: 18 Fr. Pieza</v>
          </cell>
        </row>
        <row r="903">
          <cell r="B903" t="str">
            <v>060.168.2446</v>
          </cell>
          <cell r="C903"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6.0 mm  Calibre: 24 Fr. Pieza.</v>
          </cell>
        </row>
        <row r="904">
          <cell r="B904" t="str">
            <v>060.168.2560</v>
          </cell>
          <cell r="C904"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9.0 mm  Calibre: 36 Fr. Pieza.</v>
          </cell>
        </row>
        <row r="905">
          <cell r="B905" t="str">
            <v>060.168.2495</v>
          </cell>
          <cell r="C905"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6.5 mm  Calibre: 26 Fr. Pieza.</v>
          </cell>
        </row>
        <row r="906">
          <cell r="B906" t="str">
            <v>060.125.0236</v>
          </cell>
          <cell r="C906" t="str">
            <v>Bolsas. Para enema. Capacidad 1500 ml con tubo transportador de 5.0 a 6.0 mm de diámetro interno 128 cm de longitud y dispositivo obturador de plástico para control de flujo. El extremo proximal debe tener la punta roma sin filos un orificio lateral cercano a la punta lubricante y protector plástico. Desechable. Pieza.</v>
          </cell>
        </row>
        <row r="907">
          <cell r="B907" t="str">
            <v>060.082.0104</v>
          </cell>
          <cell r="C907" t="str">
            <v>Aplicadores. Con algodón. De madera. Envase con 150 a 750 piezas.</v>
          </cell>
        </row>
        <row r="908">
          <cell r="B908" t="str">
            <v>060.066.1102</v>
          </cell>
          <cell r="C908" t="str">
            <v>Antisépticos. Solución con gluconato de clorhexidina al 2% p/v en alcohol isopropílico al 70% contenida en un aplicador con tinta naranja o rosa o incoloro. Contiene: 3 ml Estéril y desechable Envase</v>
          </cell>
        </row>
        <row r="909">
          <cell r="B909" t="str">
            <v>060.034.0103</v>
          </cell>
          <cell r="C909" t="str">
            <v>Antisépticos. Agua oxigenada en concentración del 2.5 a 3.5%. Envase con 480 ml.</v>
          </cell>
        </row>
        <row r="910">
          <cell r="B910" t="str">
            <v>060.066.0658</v>
          </cell>
          <cell r="C910" t="str">
            <v>Antisépticos. Iodopovidona espuma. Cada 100 ml contienen: Iodopovidona 8 g. Equivalente a 0.8 g de yodo. Envase con 3.5 lts.</v>
          </cell>
        </row>
        <row r="911">
          <cell r="B911" t="str">
            <v>060.066.0666</v>
          </cell>
          <cell r="C911" t="str">
            <v>Antisépticos. Iodopovidona solución. Cada 100 ml contienen: Iodopovidona 11 g. Equivalente a 1.1 g de yodo. Envase con 3.5 lts.</v>
          </cell>
        </row>
        <row r="912">
          <cell r="B912" t="str">
            <v>060.066.0765</v>
          </cell>
          <cell r="C912" t="str">
            <v>Desinfectantes. Glutaraldehído al 2%. Con  activador  en  polvo  (color  verde  al activarse) con efectividad de 14 días. Envase de plástico con 4 lts.</v>
          </cell>
        </row>
        <row r="913">
          <cell r="B913" t="str">
            <v>060.233.0037</v>
          </cell>
          <cell r="C913" t="str">
            <v>Conectores. De dos vías en (Y) De plástico desechable. Pieza.</v>
          </cell>
        </row>
        <row r="914">
          <cell r="B914" t="str">
            <v>060.953.0266</v>
          </cell>
          <cell r="C914" t="str">
            <v>Vendas. De goma (Smarch). De hule natural grado médico. Longitud: 2.7 M Ancho: 6 cm. Pieza.</v>
          </cell>
        </row>
        <row r="915">
          <cell r="B915" t="str">
            <v>060.953.0282</v>
          </cell>
          <cell r="C915" t="str">
            <v>Vendas. De goma (Smarch). De hule natural grado médico. Longitud: 2.7 M Ancho: 8 cm. Pieza.</v>
          </cell>
        </row>
        <row r="916">
          <cell r="B916" t="str">
            <v>060.894.0052</v>
          </cell>
          <cell r="C916" t="str">
            <v>Toallas. Para gineco-obstetricia. Rectangulares constituidas por cuatro capas de material absorbente. Desechables. Envase con 100 piezas.</v>
          </cell>
        </row>
        <row r="917">
          <cell r="B917" t="str">
            <v>060.125.0038</v>
          </cell>
          <cell r="C917" t="str">
            <v>Bolsas. Para alimentación parenteral pediátrica de 500 ml de etilvinil  acetato con bureta de 150 ml graduada para llenado de la bolsa en volúmenes precisos con cápsula de inyección para medicamentos con conexión luer lock para  el  sistema  de  llenado  con  pinza  para  sellado hermético con escala de medición cada 50 ml sistema para llenado de tres vías con catéter luer lock a la bolsa y bayonetas a sus extremos distales y con un filtro para entrada de aire en la bureta y pinzas para interrupción de flujo y asa para colgar. Estéril. Pieza.</v>
          </cell>
        </row>
        <row r="918">
          <cell r="B918" t="str">
            <v>060.345.0305</v>
          </cell>
          <cell r="C918" t="str">
            <v>Equipos. Para medición de presión venosa central. Consta de: Una llave de 3 vías. Una escala para medir en milímetros. Tubo de conexión al paciente. Tubo de conexión al frasco de solución. Tubo  para  medir  la  presión  con  indicador  flotante. Equipo.</v>
          </cell>
        </row>
        <row r="919">
          <cell r="B919" t="str">
            <v>060.532.0019</v>
          </cell>
          <cell r="C919" t="str">
            <v>Equipos. Para irrigación transuretral en "Y" para adaptarse a la bolsa de plástico con entrada especial. Complemento de la clave 060.833.0015. Equipo.</v>
          </cell>
        </row>
        <row r="920">
          <cell r="B920" t="str">
            <v>060.231.0575</v>
          </cell>
          <cell r="C920" t="str">
            <v>Ropa quirúrgica. Paquete básico.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instrumentista puños ajustables tamaño mediano. Cuatro campos sencillos de 90 ±10 cm x 90 ±10 cm. Una sábana superior de 150 ±10 cm x 190 ±10 cm. Una sábana inferior de 170 ±10 cm x 190 ±10 cm. Una cubierta para mesa de riñón de 240 ±10 cm x 150 ±10 cm.- Una funda de mesa mayo con refuerzo de 50 ±10 cm x 140 ±10 cm. Cuatro toallas absorbentes de 40 ±5 cm x 40 ±5 cm. Bulto o paquete.</v>
          </cell>
        </row>
        <row r="921">
          <cell r="B921" t="str">
            <v>060.066.0054</v>
          </cell>
          <cell r="C921" t="str">
            <v>Jabones. Neutro adicionado con glicerina. Pastilla de 100 g. Pieza.</v>
          </cell>
        </row>
        <row r="922">
          <cell r="B922" t="str">
            <v>060.697.0267</v>
          </cell>
          <cell r="C922" t="str">
            <v>Pasta o gel. Conductiva. Para electrocardiograma. Envase con 120 ml.</v>
          </cell>
        </row>
        <row r="923">
          <cell r="B923" t="str">
            <v>060.819.0021</v>
          </cell>
          <cell r="C923" t="str">
            <v>Solventes. Acetona. Para usos diversos. Envase con 1000 ml.</v>
          </cell>
        </row>
        <row r="924">
          <cell r="B924" t="str">
            <v>060.066.0906</v>
          </cell>
          <cell r="C924" t="str">
            <v>Antisépticos. Gel   antiséptico   para   manos   que   no requiere enjuague. Formulado a base de alcohol etílico de  60-80% w/w; adicionado con humectantes y emolientes; hipoalergénico. Envase con 500 ml.</v>
          </cell>
        </row>
        <row r="925">
          <cell r="B925" t="str">
            <v>060.953.2858</v>
          </cell>
          <cell r="C925" t="str">
            <v>Vendas. Elásticas de tejido plano ; de algodón con fibras sintéticas.  Longitud: 5 M  Ancho: 5 cm. Envase con 12 piezas.</v>
          </cell>
        </row>
        <row r="926">
          <cell r="B926" t="str">
            <v>060.953.2866</v>
          </cell>
          <cell r="C926" t="str">
            <v>Vendas. Elásticas de tejido plano ; de algodón con fibras sintéticas.  Longitud: 5 M  Ancho: 10 cm. Envase con 12 piezas.</v>
          </cell>
        </row>
        <row r="927">
          <cell r="B927" t="str">
            <v>060.953.2874</v>
          </cell>
          <cell r="C927" t="str">
            <v>Vendas. Elásticas de tejido plano ; de algodón con fibras sintéticas.  Longitud: 5 M  Ancho: 15 cm. Envase con 12 piezas.</v>
          </cell>
        </row>
        <row r="928">
          <cell r="B928" t="str">
            <v>060.456.0623</v>
          </cell>
          <cell r="C928" t="str">
            <v>Guantes. de nitrilo o polibutadine-acrylonitrilo libre de látex ambidiestro desechable estéril. Tamaño: Chico Par.</v>
          </cell>
        </row>
        <row r="929">
          <cell r="B929" t="str">
            <v>060.456.0631</v>
          </cell>
          <cell r="C929" t="str">
            <v>Guantes. de nitrilo o polibutadine-acrylonitrilo libre de látex ambidiestro desechable estéril. Tamaño: Mediano Par.</v>
          </cell>
        </row>
        <row r="930">
          <cell r="B930" t="str">
            <v>060.456.0649</v>
          </cell>
          <cell r="C930" t="str">
            <v>Guantes. de nitrilo o polibutadine-acrylonitrilo libre de látex ambidiestro desechable estéril. Tamaño: Grande Par.</v>
          </cell>
        </row>
        <row r="931">
          <cell r="B931" t="str">
            <v>060.167.3429</v>
          </cell>
          <cell r="C931" t="str">
            <v>Catéteres. Para embolectomía. Estériles y desechables. Modelo: fogarty. Longitud:  80 cm. Calibre: 6 Fr. Pieza.</v>
          </cell>
        </row>
        <row r="932">
          <cell r="B932" t="str">
            <v>060.066.0880</v>
          </cell>
          <cell r="C932" t="str">
            <v>Desinfectantes. Solución concentrada esterilizante en frío del  8  al  12.5%  de  glutaraldehido  para preparar una dilución de uso final del 2 al 3.5%. Para utilizarse en instrumental termosensible limpio y sin material orgánico. Frasco con un litro y dosificador integrado. Envase con 6 frascos. Para aquellos productos que indican reuso se debe comprobar su actividad química o ausencia  de contaminación mediante cultivos. La dilución y el empleo del producto concentrado será de acuerdo a las instrucciones del fabricante.</v>
          </cell>
        </row>
        <row r="933">
          <cell r="B933" t="str">
            <v>060.833.0353</v>
          </cell>
          <cell r="C933" t="str">
            <v>Solución de lavado y preservación de órganos. Solución de lavado y preservación multiórganos. Contiene amortiguadores depuradores; inerte a radicales libres; pH 7.0 a 7.4 Conservar de acuerdo a las instrucciones del fabricante a temperatura ambiente o en refrigeración (2 a 8°C). Envase con un litro de solución. Las unidades médicas seleccionarán el tipo de solución de acuerdo al órgano a trasplantar.</v>
          </cell>
        </row>
        <row r="934">
          <cell r="B934" t="str">
            <v>060.345.0503</v>
          </cell>
          <cell r="C934" t="str">
            <v>Equipos. Para aplicación de volúmenes medidos. De plástico grado médico, estéril, desechable, consta de: Bayoneta, filtro de aire, cámara bureta flexible con una capacidad de 100 ml y escala graduada en mililitros, cámara de goteo flexible, microgotero, tubo transportador, mecanismo regulador de flujo, dispositivo para la administración de medicamentos, obturador del tubo transportador, adaptador de aguja, protector de la bayoneta y protector del adaptador. Equipo.</v>
          </cell>
        </row>
        <row r="935">
          <cell r="B935" t="str">
            <v>060.125.1879</v>
          </cell>
          <cell r="C935" t="str">
            <v>Bolsas para recolección de orina. Sistema para recolección de orina; estéril rectangular o triangular de cloruro de polivinilo con escala graduada graduaciones cada 200 ml el sistema de drenaje debe ser un circuito cerrado con las siguientes características: con sitio para toma de muestras dispositivo antirreflujo y pinza en el tubo de vaciado Capacidad: 2000 ml. Pieza.</v>
          </cell>
        </row>
        <row r="936">
          <cell r="B936" t="str">
            <v>060.439.0039</v>
          </cell>
          <cell r="C936" t="str">
            <v>Gorros. Gorro de tela no tejida de polipropileno desechable. Impermeable a la penetración de líquidos y fluidos; antiestática y resistente a la tensión. Cintas de ajuste en el extremo distal. Tamaño estándar. Desechable Pieza.</v>
          </cell>
        </row>
        <row r="937">
          <cell r="B937" t="str">
            <v>060.345.1865</v>
          </cell>
          <cell r="C937" t="str">
            <v>Equipos. Para drenaje por aspiración para uso postquirúrgico. Consta de: fuelle succionador sonda conectora cinta de fijación sonda de succión multiperforada con diámetro externo de 3 mm con válvula de reflujo  y válvula  de activación. Equipo.</v>
          </cell>
        </row>
        <row r="938">
          <cell r="B938" t="str">
            <v>060.345.1873</v>
          </cell>
          <cell r="C938" t="str">
            <v>Equipo. Para drenaje por aspiración para uso postquirúrgico. Consta de: fuelle succionador sonda conectora cinta de fijación sonda de succión multiperforada con diámetro externo de 6 mm con válvula de reflujo  y válvula  de activación. Equipo.</v>
          </cell>
        </row>
        <row r="939">
          <cell r="B939" t="str">
            <v>060.456.0359</v>
          </cell>
          <cell r="C939" t="str">
            <v>Guantes. Para cirugía. De látex natural estériles y desechables. Tallas: 8 Par.</v>
          </cell>
        </row>
        <row r="940">
          <cell r="B940" t="str">
            <v>060.088.0678</v>
          </cell>
          <cell r="C940" t="str">
            <v>Apósitos. Hidrocoloides para el tratamiento de heridas. Estéril. Tamaño: De 15 a 21 cm x 15 a 21 cm. Pieza.</v>
          </cell>
        </row>
        <row r="941">
          <cell r="B941" t="str">
            <v>060.166.0269</v>
          </cell>
          <cell r="C941" t="str">
            <v>Tubos. Endotraqueales sin globo. De   cloruro   de   polivinilo   transparente graduados con marca radiopaca estériles y desechables. Diámetro Interno: 5.0 mm Calibre: 20 Fr. Pieza</v>
          </cell>
        </row>
        <row r="942">
          <cell r="B942" t="str">
            <v>060.166.0277</v>
          </cell>
          <cell r="C942" t="str">
            <v>Tubos. Endotraqueales sin globo. De   cloruro   de   polivinilo   transparente graduados con marca radiopaca estériles y desechables. Diámetro Interno: 5.5 mm Calibre:  22 Fr. Pieza</v>
          </cell>
        </row>
        <row r="943">
          <cell r="B943" t="str">
            <v>060.621.0524</v>
          </cell>
          <cell r="C943" t="str">
            <v>Cubrebocas. De dos capas de tela no tejida resistente a fluidos antiestático hipoalergénico con bandas o ajuste elástico a la cabeza. Desechable. Pieza.</v>
          </cell>
        </row>
        <row r="944">
          <cell r="B944" t="str">
            <v>060.231.0591</v>
          </cell>
          <cell r="C944" t="str">
            <v>Ropa quirúrgica. Paquete para cirugía general universal.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instrumentista puños ajustables tamaño mediano. Cuatro campos sencillos de 90 ±10 cm x 90 ±10 cm. Una sábana superior de 150 ±10 cm x 190 ±10 cm. Una sábana inferior de 170 ±10 cm x 190 ±10 cm. Una sábana lateral de 130 ±10 cm x 180 ±10 cm. Una sábana hendida de 180 ±10 cm x 240 ±10 cm. Una cubierta para mesa de riñón de 240 ±10 cm x 150 ±10 cm. Una funda de mesa mayo con refuerzo de 50 ±10 cm x 140 ±10 cm. Cuatro toallas absorbentes de 40 ±5 cm x 40 ±5 cm. Bulto o paquete.</v>
          </cell>
        </row>
        <row r="945">
          <cell r="B945" t="str">
            <v>060.231.0641</v>
          </cell>
          <cell r="C945" t="str">
            <v>Bata quirúrgica con puños ajustables y refuerzo en mangas y pecho. Tela no tejida de polipropileno impermeable a la penetración de líquidos y fluidos ; antiestática y resistente a la tensión. Estéril y desechable. Tamaño: Grande Pieza.</v>
          </cell>
        </row>
        <row r="946">
          <cell r="B946" t="str">
            <v>060.461.0147</v>
          </cell>
          <cell r="C946" t="str">
            <v>Guatas. De tela no tejida de algodón 100% o mezclas de fibras de algodón y fibras artificiales y/o sintéticas. Longitud: 5 M  Ancho: 5 cm. Envase con 24 piezas.</v>
          </cell>
        </row>
        <row r="947">
          <cell r="B947" t="str">
            <v>060.066.1003</v>
          </cell>
          <cell r="C947" t="str">
            <v>Desinfectantes. Solución desinfectante de superoxidación con pH neutro no corrosiva. Solución al 100%. Envase con 250 ml a 5 L.</v>
          </cell>
        </row>
        <row r="948">
          <cell r="B948" t="str">
            <v>060.066.1011</v>
          </cell>
          <cell r="C948" t="str">
            <v>Antisépticos. Solución antiséptica con gluconato de clorhexidina de 0.5 al 1% alcohol etílico o isopropílico entre 60-80% y agentes emolientes. Como complemento para el lavado quirúrgico y médico; no requiere de enjuague cepillado ni secado. Con dispensador reusable que evita el contacto con la piel una vez recibido el antiséptico y proporcionado por el fabricante cuando se deteriore. Envase con 500 ml.</v>
          </cell>
        </row>
        <row r="949">
          <cell r="B949" t="str">
            <v>060.066.1094</v>
          </cell>
          <cell r="C949" t="str">
            <v>Antisépticos. Solución con gluconato de clorhexidina al 2% p/v en alcohol isopropílico al 70% contenida en un aplicador con tinta naranja o rosa o incoloro. Contiene: 1.5 ml Estéril y desechable Envase</v>
          </cell>
        </row>
        <row r="950">
          <cell r="B950" t="str">
            <v>060.130.0015</v>
          </cell>
          <cell r="C950" t="str">
            <v>Botas. Bota quirúrgica de tela no tejida 100% de polipropileno tipo SMS de 35 g/m2 mínimo impermeable a la penetración de líquidos y fluidos antiestática con dos cintas de sujeción. Desechable. Par.</v>
          </cell>
        </row>
        <row r="951">
          <cell r="B951" t="str">
            <v>060.439.0054</v>
          </cell>
          <cell r="C951" t="str">
            <v>Gorros. Gorro redondo con elástico ajustable al contorno de la cara de tela no tejida de polipropileno desechable. Impermeable a la penetración de líquidos y fluidos; antiestática y resistente a la tensión. Tamaño: Chico. Desechable. Pieza.</v>
          </cell>
        </row>
        <row r="952">
          <cell r="B952" t="str">
            <v>060.125.2877</v>
          </cell>
          <cell r="C952" t="str">
            <v>Bolsas. Bolsa de papel grado médico. Para esterilizar con gas o vapor. Con o sin tratamiento antibacteriano. Con reactivo químico impreso y sistema de apertura. Medidas: 18.0 x 33.0 x 6.0 cm.  Envase con 1000 piezas.</v>
          </cell>
        </row>
        <row r="953">
          <cell r="B953" t="str">
            <v>060.189.0049</v>
          </cell>
          <cell r="C953" t="str">
            <v>Cepillos. Para estudio citológico (toma de muestra) del canal endocervical a base de colector celular con cerdas suaves fijadas a un mango aristado. Estéril y desechable. Pieza.</v>
          </cell>
        </row>
        <row r="954">
          <cell r="B954" t="str">
            <v>060.483.0117</v>
          </cell>
          <cell r="C954" t="str">
            <v>Hoja Para Bisturí.  De acero inoxidable. Empaque individual. Estériles y desechables. Pieza. 12 Envase con 100 piezas.</v>
          </cell>
        </row>
        <row r="955">
          <cell r="B955" t="str">
            <v>060.168.2453</v>
          </cell>
          <cell r="C955" t="str">
            <v>Catéteres. Para cateterismo venoso central radiopaco estéril y desechable de poliuretano que permita retirar la aguja y el mandril una vez instalado longitud 30.5 cm calibre l6 G con aguja de 5.2 a 6.5 cm de largo de pared delgada calibre l4 G con mandril y adaptador para venoclisis luer lock. Pieza.</v>
          </cell>
        </row>
        <row r="956">
          <cell r="B956" t="str">
            <v>060.681.0067</v>
          </cell>
          <cell r="C956" t="str">
            <v>Pañales. Predoblados desechables. Para adultos. Pieza.</v>
          </cell>
        </row>
        <row r="957">
          <cell r="B957" t="str">
            <v>060.167.7032</v>
          </cell>
          <cell r="C957" t="str">
            <v>Catéteres. Para diálisis peritoneal crónica. De instalación subcutánea blando de silicón con dos cojinetes de poliéster o dacrón con conector con tapón seguro con banda radiopaca. Estéril y desechable. Tipo: Tenckhoff. Tamaño: Pediátrico Pieza. El tamaño del catéter será seleccionado por las instituciones.</v>
          </cell>
        </row>
        <row r="958">
          <cell r="B958" t="str">
            <v>060.125.3545</v>
          </cell>
          <cell r="C958" t="str">
            <v>Bolsas. Para  alimentación parenteral para  adulto de 3 litros estéril  atóxica  de  etilvinil  acetato  con  cápsula  de inyección  para  medicamentos  con  conexión  luer  lock para  el  sistema  de  llenado  con  pinza  para  sellado hermético con escala de medición cada 100 ml sistema para llenado de 3 vías con catéter luer lock a la bolsa y bayonetas a sus extremos distales y con un filtro para entrada de aire en cada una de las bayonetas y pinzas para interrupción de flujo y asa para colgar. Pieza.</v>
          </cell>
        </row>
        <row r="959">
          <cell r="B959" t="str">
            <v>060.345.1329</v>
          </cell>
          <cell r="C959" t="str">
            <v>Equipos. Para alimentación enteral de cloruro de polivinilo (PVC) de 1500 ml consta de: Bolsa con asa u orificio para colgarse y una abertura con un dispositivo que permita llenarla y obturarla graduaciones cada 100 ml cámara y tubo de conexión integrados con dispositivo controlador de flujo y obturador conector y protector del conector. Desechable. Equipo.</v>
          </cell>
        </row>
        <row r="960">
          <cell r="B960" t="str">
            <v>060.167.0466</v>
          </cell>
          <cell r="C960" t="str">
            <v>Cánulas Orofaríngeas. De plástico transparente o translucido. Tipo: guedel/berman. Tamaño: 2 Longitud: 70 mm. Pieza</v>
          </cell>
        </row>
        <row r="961">
          <cell r="B961" t="str">
            <v>060.167.3312</v>
          </cell>
          <cell r="C961" t="str">
            <v>Cánulas Orofaríngeas. De plástico transparente o translucido. Tipo: guedel/berman. Tamaño: 1 Longitud: 60 mm. Pieza.</v>
          </cell>
        </row>
        <row r="962">
          <cell r="B962" t="str">
            <v>060.167.3320</v>
          </cell>
          <cell r="C962" t="str">
            <v>Cánulas Orofaríngeas. De plástico transparente o translucido. Tipo: guedel/berman. Tamaño: 3 Longitud: 80 mm. Pieza</v>
          </cell>
        </row>
        <row r="963">
          <cell r="B963" t="str">
            <v>060.166.4212</v>
          </cell>
          <cell r="C963"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16 G Longitud: 28-34 mm Pieza.</v>
          </cell>
        </row>
        <row r="964">
          <cell r="B964" t="str">
            <v>060.203.0579</v>
          </cell>
          <cell r="C964" t="str">
            <v>Cintas. Cinta transparente plástica microperforada de polietileno; con adhesivo hipoalergénica. Longitud de 9-9.5 mts. Ancho: 7.50 cm. Pieza</v>
          </cell>
        </row>
        <row r="965">
          <cell r="B965" t="str">
            <v>060.833.0254</v>
          </cell>
          <cell r="C965" t="str">
            <v>Soluciones. Salina balanceada normal para irrigación oftálmica. Envase con 500 ml.</v>
          </cell>
        </row>
        <row r="966">
          <cell r="B966" t="str">
            <v>060.166.1564</v>
          </cell>
          <cell r="C966" t="str">
            <v>Catéteres. Ureteral doble "J" de poliuretano o copolímero olefínico en bloque radiopaco Longitud: 24 cm. Calibre: 7 Fr. (Repuesto  de  la  clave  060.345.0982  del  catálogo  de material de curación). Pieza.</v>
          </cell>
        </row>
        <row r="967">
          <cell r="B967" t="str">
            <v>060.155.0320</v>
          </cell>
          <cell r="C967" t="str">
            <v>Campos quirúrgicos. Campos quirúrgicos de incisión impregnados con iodopovidona en una de sus caras. Compuesto de una película impermeable; transparente con adhesivo grado médico autoadheribles hipoalergénico. Con una superficie de impregnación de: 34 x 35 cm. Estériles y desechables Empaque individual. Envase con 10 piezas. Las  medidas  las  seleccionará  la  Unidad  Médica  de acuerdo a sus necesidades.</v>
          </cell>
        </row>
        <row r="968">
          <cell r="B968" t="str">
            <v>060.155.0338</v>
          </cell>
          <cell r="C968" t="str">
            <v>Campos quirúrgicos. Campos quirúrgicos de incisión impregnados con iodopovidona en una de sus caras. Compuesto de una película impermeable; transparente con adhesivo grado médico autoadheribles hipoalergénico. Con una superficie de impregnación de: 56 x 45 cm. Estériles y desechables Empaque individual. Envase con 10 piezas. Las  medidas  las  seleccionará  la  Unidad  Médica  de acuerdo a sus necesidades.</v>
          </cell>
        </row>
        <row r="969">
          <cell r="B969" t="str">
            <v>060.167.0482</v>
          </cell>
          <cell r="C969" t="str">
            <v>Cánulas Orofaríngeas. De plástico transparente o translucido. Tipo: guedel/berman. Tamaño: 4 Longitud: 90 mm. Pieza</v>
          </cell>
        </row>
        <row r="970">
          <cell r="B970" t="str">
            <v>060.167.0680</v>
          </cell>
          <cell r="C970" t="str">
            <v>Cánulas Orofaríngeas. De plástico transparente o translucido. Tipo: guedel/berman. Tamaño: 6 Longitud: 110 mm. Pieza</v>
          </cell>
        </row>
        <row r="971">
          <cell r="B971" t="str">
            <v>060.167.3346</v>
          </cell>
          <cell r="C971" t="str">
            <v>Cánulas Orofaríngeas. De plástico transparente o translucido. Tipo: guedel/berman. Tamaño: 5 Longitud: 100 mm. Pieza</v>
          </cell>
        </row>
        <row r="972">
          <cell r="B972" t="str">
            <v>060.550.0446</v>
          </cell>
          <cell r="C972" t="str">
            <v>Jeringas. De plástico sin aguja con pivote tipo luer lock estériles y desechables. Capacidad: 10 ml Escala graduada en ml Divisiones de 1.0 y subdivisiones de 0.2. Envase con 100 piezas excepto las 20 ml que es de 50.</v>
          </cell>
        </row>
        <row r="973">
          <cell r="B973" t="str">
            <v>060.345.2152</v>
          </cell>
          <cell r="C973" t="str">
            <v>Básico para bloqueo epidural contiene: - Aguja Tipo Tuohy calibre 16 o 17G longitud de 75 a 91 mm con adaptador luer lock hembra y mandril plástico con botón indicador de orientación del bisel con o sin orificio en la parte curva del bisel. - Catéter epidural con adaptador guía calibre 18 o 19G de material plástico flexible radiopaco resistente a acodaduras con marcas indelebles cm a cm iniciando a partir de 4.8 a 5.5 cm del primer orificio proximal hasta 20 cm con punta roma sin orificio con bordes uniformemente redondeados con orificios laterales distribuidos en forma de espiral en 1.5 cm a partir de la punta del extremo proximal y con longitud de 900 a 1050 mm. - Sujetador filtrante de 0.2 micras o sujetador para catéter y filtro antibacteriano de 0.2 micras; con conector luer lock hembra con tapón que permita la unión entre el catéter epidural y la jeringa o el filtro antibacteriano. - Jeringa de plástico de 7 a 10 ml con pivote luer macho y cuerpo siliconizado para técnica de pérdida de resistencia. Estéril y desechable. Equipo.</v>
          </cell>
        </row>
        <row r="974">
          <cell r="B974" t="str">
            <v>060.166.0244</v>
          </cell>
          <cell r="C974" t="str">
            <v>Tubos. Endotraqueales sin globo. De   cloruro   de   polivinilo   transparente graduados con marca radiopaca estériles y desechables. Diámetro Interno: 4.0 mm Calibre: 16 Fr. Pieza</v>
          </cell>
        </row>
        <row r="975">
          <cell r="B975" t="str">
            <v>060.621.0656</v>
          </cell>
          <cell r="C975" t="str">
            <v>Cubrebocas quirúrgico. Cubreboca quirúrgico elaborado con dos capas externas de tela no tejida un filtro intermedio de polipropileno; plano o plisado; con ajuste nasal moldeable. Resistente a fluidos antiestático hipoalergénico. Con bandas o ajuste elástico entorchado a la cabeza o retroauricular. Desechable. Pieza.</v>
          </cell>
        </row>
        <row r="976">
          <cell r="B976" t="str">
            <v>010.000.0614.00</v>
          </cell>
          <cell r="C976" t="str">
            <v>Dopamina. Solución Inyectable Cada ampolleta contiene: Clorhidrato de dopamina 200 mg Envase con 5 ampolletas con 5 ml.</v>
          </cell>
        </row>
        <row r="977">
          <cell r="B977" t="str">
            <v>010.000.2018.00</v>
          </cell>
          <cell r="C977" t="str">
            <v>Itraconazol. Cápsula Cada Cápsula contiene: Itraconazol 100 mg Envase con 15 Cápsulas.</v>
          </cell>
        </row>
        <row r="978">
          <cell r="B978" t="str">
            <v>010.000.5106.00</v>
          </cell>
          <cell r="C978" t="str">
            <v>Atorvastatina. Tableta Cada Tableta contiene: Atorvastatina cálcica trihidratada equivalente a 20 mg de atorvastatina. Envase con 10 Tabletas.</v>
          </cell>
        </row>
        <row r="979">
          <cell r="B979" t="str">
            <v>010.000.5845.00</v>
          </cell>
          <cell r="C979" t="str">
            <v>Sildenafil. Tableta Cada Tableta contiene: Citrato de sildenafil equivalente a 20 mg de sildenafil Envase con 90 Tabletas</v>
          </cell>
        </row>
        <row r="980">
          <cell r="B980" t="str">
            <v>010.000.3264.00</v>
          </cell>
          <cell r="C980" t="str">
            <v>Ziprasidona. Cápsula Cada Cápsula contiene: Clorhidrato de ziprasidona equivalente a 40 mg de ziprasidona. Envase con 28 Cápsulas</v>
          </cell>
        </row>
        <row r="981">
          <cell r="B981" t="str">
            <v>010.000.3265.00</v>
          </cell>
          <cell r="C981" t="str">
            <v>Ziprasidona. Cápsula Cada Cápsula contiene: Clorhidrato de ziprasidona equivalente a 80 mg de ziprasidona. Envase con 28 Cápsulas</v>
          </cell>
        </row>
        <row r="982">
          <cell r="B982" t="str">
            <v>010.000.6233.00</v>
          </cell>
          <cell r="C982" t="str">
            <v>PERINDOPRIL / AMLODIPINO. COMPRIMIDOS Cada comprimido contiene: Perindropril arginina 10 mg. Amlodipino 5 mg. Frasco con 30 comprimidos.</v>
          </cell>
        </row>
        <row r="983">
          <cell r="B983" t="str">
            <v>010.000.5432.00</v>
          </cell>
          <cell r="C983" t="str">
            <v>Filgrastim. Solución Inyectable Cada frasco ámpula o jeringa contiene: Filgrastim 300 µg Envase con 5 frascos ámpula o Jeringas.</v>
          </cell>
        </row>
        <row r="984">
          <cell r="B984" t="str">
            <v>010.000.4156.01</v>
          </cell>
          <cell r="C984" t="str">
            <v>INSULINA ASPÁRTICA Y/O ASPARTA. SOLUCIÓN INYECTABLE Cada ml contiene: Insulina aspártica y/o asparta (origen ADN recombinante) 100 UI. Pluma precargada con 3 mL.</v>
          </cell>
        </row>
        <row r="985">
          <cell r="B985" t="str">
            <v>010.000.5658.00</v>
          </cell>
          <cell r="C985" t="str">
            <v>Cabazitaxel. Solución Inyectable. Cada frasco ámpula contiene: Cabazitaxel acetona solvato 60 mg Envase con un frasco ámpula con 1.5 ml y un frasco ámpula con 4.5 ml de diluyente.</v>
          </cell>
        </row>
        <row r="986">
          <cell r="B986" t="str">
            <v>010.000.0246.00</v>
          </cell>
          <cell r="C986" t="str">
            <v>Propofol. Emulsion inyectable cada ampolleta o frasco ámpula contiene: propofol 200 mg. en emulsión con edetato disódico (dihidratado). Envase con 5 ampolletas o frascos ámpula de 20 ml.</v>
          </cell>
        </row>
        <row r="987">
          <cell r="B987" t="str">
            <v>010.000.2504.00</v>
          </cell>
          <cell r="C987" t="str">
            <v>Ketoprofeno. Cápsula Cada Cápsula contiene: Ketoprofeno 100 mg Envase con 15 Cápsulas.</v>
          </cell>
        </row>
        <row r="988">
          <cell r="B988" t="str">
            <v>010.000.6032.00</v>
          </cell>
          <cell r="C988" t="str">
            <v>Concentrado de proteínas humanas coagulables. Solución. Cada ml de solución reconstituida contiene: Fibinógeno Humano 91 mg (como proteína coagulable) Aprotinina bovina o sintética 3000 UIK Trombina humana 500 UI Cloruro de calcio 40 µmol Envase con un frasco con liofilizado de Fibrinógeno (182 mg) un frasco ámpula con 2 ml de solución de Aprotinina bovina o sintética (6000 UIK) como diluyente; un frasco ámpula con liofilizado de Trombina (1000 UI) y un frasco ámpula con 2 ml de solución de cloruro de calcio (80 µ mol) como diluyente. Equipo para reconstitución y aplicación.</v>
          </cell>
        </row>
        <row r="989">
          <cell r="B989" t="str">
            <v>010.000.5360.00</v>
          </cell>
          <cell r="C989" t="str">
            <v>Metoxi-polietilenglicol eritropoyetina beta. Solución Inyectable Cada jeringa prellenada contiene: Metoxi-polietilenglicol eritropoyetina beta 0.050 mg Envase con jeringa prellenada con 0.3 ml.</v>
          </cell>
        </row>
        <row r="990">
          <cell r="B990" t="str">
            <v>010.000.5361.00</v>
          </cell>
          <cell r="C990" t="str">
            <v>Metoxi-polietilenglicol eritropoyetina beta. Solución Inyectable Cada jeringa prellenada contiene: Metoxi-polietilenglicol eritropoyetina beta 0.075 mg Envase con jeringa prellenada con 0.3 ml.</v>
          </cell>
        </row>
        <row r="991">
          <cell r="B991" t="str">
            <v>010.000.5292.00</v>
          </cell>
          <cell r="C991" t="str">
            <v>Meropenem. Solución Inyectable Cada frasco ámpula con polvo contiene: Meropenem trihidratado equivalente a 1 g de meropenem. Envase con 1 frasco ámpula.</v>
          </cell>
        </row>
        <row r="992">
          <cell r="B992" t="str">
            <v>010.000.2262.00</v>
          </cell>
          <cell r="C992" t="str">
            <v>Bromuro de tiotropio. Cápsula. Cada cápsula contiene: Bromuro de tiotropio monohidratado equivalente a 18 µg de tiotropio. Envase con 30 Cápsulas y dispositivo inhalador.</v>
          </cell>
        </row>
        <row r="993">
          <cell r="B993" t="str">
            <v>010.000.5671.00</v>
          </cell>
          <cell r="C993" t="str">
            <v>Rifaximina. Tableta Cada Tableta contiene: Rifaximina 200 mg Envase con 28 Tabletas.</v>
          </cell>
        </row>
        <row r="994">
          <cell r="B994" t="str">
            <v>010.000.6122.00</v>
          </cell>
          <cell r="C994" t="str">
            <v>Amfotericina B Liposomal. Solución Inyectable. Cada frasco ámpula con liofilizado contiene: Amfotericina B Liposomal 50 mg. Envase con 1 frasco ámpula con liofilizado un frasco ámpula con o sin 12 ml. de diluyente un filtro de 5 micras.</v>
          </cell>
        </row>
        <row r="995">
          <cell r="B995" t="str">
            <v>010.000.5423.00</v>
          </cell>
          <cell r="C995" t="str">
            <v>Trastuzumab. Solución Inyectable Cada frasco ámpula con polvo contiene: Trastuzumab 440 mg Envase con un frasco ámpula con polvo y un frasco ámpula con 20 ml de diluyente.</v>
          </cell>
        </row>
        <row r="996">
          <cell r="B996" t="str">
            <v>010.000.5461.00</v>
          </cell>
          <cell r="C996" t="str">
            <v>Capecitabina. Tableta. Cada tableta contiene: Capecitabina 500 mg Envase con 120 Tabletas.</v>
          </cell>
        </row>
        <row r="997">
          <cell r="B997" t="str">
            <v>060.506.4492</v>
          </cell>
          <cell r="C997" t="str">
            <v>Protector respiratorio con eficiencia de filtración mínima del 95% contra aerosoles sólidos y líquidos que no contengan aceite. Útil para partículas sólidas y nieblas líquidas en concentraciones que no excedan las 10 veces el límite de exposición ocupacional (CMP). Ajuste nasal de aluminio moldeable que se adapta a lal cara impidiendo el paso de aire. Filtro y cubierta de polipropileno. Bandas de sujeción para la cabeza de elastómero. Certificación NIOSH N9 o equivalente. Estilo plegado plano vertical. Caja de 900 piezas.</v>
          </cell>
        </row>
        <row r="998">
          <cell r="B998" t="str">
            <v>060.441.0019</v>
          </cell>
          <cell r="C998" t="str">
            <v>Gogles. Gogles    antiempañante    y    ventilación directa. Sin aumento y sin mascarilla. Pieza.</v>
          </cell>
        </row>
        <row r="999">
          <cell r="B999" t="str">
            <v>060.088.0017</v>
          </cell>
          <cell r="C999" t="str">
            <v>Apósitos. Transparente microporoso autoadherible estéril y desechable. Medidas: 7.0 a 8.5 x 5.08 a 6.0 cm. Envase con 50 piezas.</v>
          </cell>
        </row>
        <row r="1000">
          <cell r="B1000" t="str">
            <v>060.088.0025</v>
          </cell>
          <cell r="C1000" t="str">
            <v>Apósitos. Transparente microporoso autoadherible estéril y desechable. Medidas: 10.0 a 10.16 x 12.0 a 14.0 cm. Envase con 50 piezas.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v>
          </cell>
        </row>
        <row r="1001">
          <cell r="B1001" t="str">
            <v>060.165.0740</v>
          </cell>
          <cell r="C1001" t="str">
            <v>Catéteres. Catéter venoso, subcutáneo, implantable, que contiene: Un contenedor metálico de titanio con membrana de silicón o poliuretano para puncionar y un catéter de elastómero de silicón, para la administración de bolo o infusión continua. Estéril y desechable. Calibre: 7 Fr.Pieza</v>
          </cell>
        </row>
        <row r="1002">
          <cell r="B1002" t="str">
            <v>060.203.0561</v>
          </cell>
          <cell r="C1002" t="str">
            <v>Cintas. Cinta transparente plástica microperforada de polietileno; con adhesivo hipoalergénica. Longitud de 9-9.5 mts. Ancho: 5.00 cm. Pieza</v>
          </cell>
        </row>
      </sheetData>
      <sheetData sheetId="5"/>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CLAVES MEDICAMENTOS"/>
      <sheetName val="CLAVES MAT DE CURACION"/>
      <sheetName val="CLAVES EQ. PROTECCION"/>
      <sheetName val="LISTADO MED Y MAT D CUR FASE 3"/>
      <sheetName val="LISTADO MED Y MAT D CUR FASE 2"/>
      <sheetName val="LISTADO MEDICAMENTOS FASE 1"/>
      <sheetName val="CLAVES MEDICAMENTOS (2)"/>
    </sheetNames>
    <sheetDataSet>
      <sheetData sheetId="0"/>
      <sheetData sheetId="1"/>
      <sheetData sheetId="2"/>
      <sheetData sheetId="3">
        <row r="3">
          <cell r="B3" t="str">
            <v>060.360.0032</v>
          </cell>
          <cell r="C3" t="str">
            <v>Espejo. Vaginal desechable mediano valva superior de 10.7 cm valva inferior de 12.0 cm orificio central de 3.4 cm. Pieza.</v>
          </cell>
        </row>
        <row r="4">
          <cell r="B4" t="str">
            <v>060.550.1279</v>
          </cell>
          <cell r="C4" t="str">
            <v>Jeringas. De  plástico  grado  médico  con  pivote  tipo  luer  lock capacidad de 3 ml escala graduada en ml con divisiones de 0.5 ml y subdivisiones de 0.1 ml con aguja calibre 22 G y 32 mm de longitud. Estéril y desechable. Pieza.</v>
          </cell>
        </row>
        <row r="5">
          <cell r="B5" t="str">
            <v>060.550.2186</v>
          </cell>
          <cell r="C5" t="str">
            <v>Jeringas. Jeringa para insulina de plástico grado médico; graduada de 0 a 100 unidades con capacidad de 1 ml. Con aguja de acero inoxidable longitud 13 mm calibre 27 G. Estéril y desechable. Pieza.</v>
          </cell>
        </row>
        <row r="6">
          <cell r="B6" t="str">
            <v>060.550.2186</v>
          </cell>
          <cell r="C6" t="str">
            <v>Jeringas. Jeringa para insulina de plástico grado médico; graduada de 0 a 100 unidades con capacidad de 1 ml. Con aguja de acero inoxidable longitud 13 mm calibre 27 G. Estéril y desechable. Pieza.</v>
          </cell>
        </row>
        <row r="7">
          <cell r="B7" t="str">
            <v>060.168.6686</v>
          </cell>
          <cell r="C7" t="str">
            <v>Catéteres. Para venoclisis. De Fluoropolímeros (Politetrafluoretileno Fluoretilenpropileno y Etilentrifluoretileno) o poliuretano radiopaco con aguja. Longitud: 23-27 mm Calibre: 22 G. Envase con 50 piezas.*Para la adquisición de estas claves deberá acatarse el material específico que solicite cada institución.</v>
          </cell>
        </row>
        <row r="8">
          <cell r="B8" t="str">
            <v>060.841.0882</v>
          </cell>
          <cell r="C8" t="str">
            <v>Suturas. Sintéticas absorbibles polímero de ácido glicólico trenzado con aguja. Longitud de la hebra: 67-70 cm Calibre de la sutura: 1 Características de la aguja: 1/2 círculo ahusada (35-37 mm)Envase con 12 piezas.</v>
          </cell>
        </row>
        <row r="9">
          <cell r="B9" t="str">
            <v>060.841.4371</v>
          </cell>
          <cell r="C9" t="str">
            <v>Suturas. Catgut crómico con aguja. Longitud de la hebra: 68 a 75 cm Calibre de la sutura: 2-0 Características de la aguja: 1/2 círculo ahusada (25-27 mm). Envase con 12 piezas.</v>
          </cell>
        </row>
        <row r="10">
          <cell r="B10" t="str">
            <v>060.550.0016</v>
          </cell>
          <cell r="C10" t="str">
            <v>Jeringas. De plástico. Con pivote tipo luer lock con aguja estériles y desechables. Capacidad 10 ml escala graduada en ml divisiones de 1.0 y subdivisiones de 0.2. Con aguja de: Longitud: 38 mm Calibre: 20 G.  Pieza.</v>
          </cell>
        </row>
        <row r="11">
          <cell r="B11" t="str">
            <v>060.550.0354</v>
          </cell>
          <cell r="C11" t="str">
            <v>Jeringas. De plástico. Con pivote tipo luer lock con aguja estériles y desechables. Capacidad 10 ml escala graduada en ml divisiones de 1.0 y subdivisiones de 0.2. Con aguja de: Longitud: 32 mm  Calibre: 20 G.  Pieza.</v>
          </cell>
        </row>
        <row r="12">
          <cell r="B12" t="str">
            <v>060.550.1279</v>
          </cell>
          <cell r="C12" t="str">
            <v>Jeringas. De  plástico  grado  médico  con  pivote  tipo  luer  lock capacidad de 3 ml escala graduada en ml con divisiones de 0.5 ml y subdivisiones de 0.1 ml con aguja calibre 22 G y 32 mm de longitud. Estéril y desechable. Pieza.</v>
          </cell>
        </row>
        <row r="13">
          <cell r="B13" t="str">
            <v>060.550.2517</v>
          </cell>
          <cell r="C13" t="str">
            <v>Jeringas. De plástico grado médico con pivote tipo luer lock capacidad de 10 ml escala graduada en ml con divisiones de 1.0 ml y subdivisiones de 0.2 ml con aguja calibre 20 G y 36 mm de longitud. Estéril y desechable.Pieza.</v>
          </cell>
        </row>
        <row r="14">
          <cell r="B14" t="str">
            <v>060.550.2590</v>
          </cell>
          <cell r="C14" t="str">
            <v>Jeringas. De plástico grado médico de 1 ml de capacidad escala graduada en ml con divisiones de 0.1 y subdivisiones de 0.01 ml y aguja de 22 G y 32 mm de longitud estéril y desechable. Pieza.</v>
          </cell>
        </row>
        <row r="15">
          <cell r="B15" t="str">
            <v>060.550.2590</v>
          </cell>
          <cell r="C15" t="str">
            <v>Jeringas. De plástico grado médico de 1 ml de capacidad escala graduada en ml con divisiones de 0.1 y subdivisiones de 0.01 ml y aguja de 22 G y 32 mm de longitud estéril y desechable. Pieza.</v>
          </cell>
        </row>
        <row r="16">
          <cell r="B16" t="str">
            <v>060.168.0077</v>
          </cell>
          <cell r="C16" t="str">
            <v>Sondas. Para aspirar secreciones. De plástico con válvula de control. Estéril y desechable. Tamaño: Adulto. Longitud: 55 cm Calibre: 18 Fr Diámetro Externo: 6.0 mm. Pieza.</v>
          </cell>
        </row>
        <row r="17">
          <cell r="B17" t="str">
            <v>060.841.0833</v>
          </cell>
          <cell r="C17" t="str">
            <v>Suturas. Sintéticas absorbibles polímero de ácido glicólico trenzado con aguja. Longitud de la hebra: 67-70 cm Calibre de la sutura: 4-0 Características de la aguja: 1/2 círculo ahusada (25-26 mm). Envase con 12 piezas.</v>
          </cell>
        </row>
        <row r="18">
          <cell r="B18" t="str">
            <v>060.207.0013</v>
          </cell>
          <cell r="C18" t="str">
            <v>Circuitos. De ventilación para anestesia de polivinilo consta de dos mangueras un filtro conexión en "Y" de plástico codo mascarilla y bolsas de 3 y 5 lts.</v>
          </cell>
        </row>
        <row r="19">
          <cell r="B19" t="str">
            <v>010.000.5438.00</v>
          </cell>
          <cell r="C19" t="str">
            <v>Gemcitabina. Solución Inyectable. Cada frasco ámpula contiene: Clorhidrato de gemcitabina equivalenta a 1 g de gemcitabina. Envase con un frasco ámpula.</v>
          </cell>
        </row>
        <row r="20">
          <cell r="B20" t="str">
            <v>010.000.3047.00</v>
          </cell>
          <cell r="C20" t="str">
            <v>Tamoxifeno. Tableta Cada Tableta contiene: Citrato de tamoxifeno equivalente a 20 mg de tamoxifeno Envase con 14 Tabletas.</v>
          </cell>
        </row>
        <row r="21">
          <cell r="B21" t="str">
            <v>010.000.3049.00</v>
          </cell>
          <cell r="C21" t="str">
            <v>Goserelina. Implante de Liberación Prolongada Cada Implante contiene: Acetato de goserelina equivalente a 10.8 mg de goserelina. Envase con una jeringa que contiene un Implante cilíndrico estéril.</v>
          </cell>
        </row>
        <row r="22">
          <cell r="B22" t="str">
            <v>010.000.6046.00</v>
          </cell>
          <cell r="C22" t="str">
            <v>Trastuzumab. Solucion inyectable cada frasco ámpula contiene: Trastuzumab 600 mg envase con un frasco ámpula con 5 ml (600 mg/5 ml)</v>
          </cell>
        </row>
        <row r="23">
          <cell r="B23" t="str">
            <v>010.000.5107.00</v>
          </cell>
          <cell r="C23" t="str">
            <v>Alteplasa. Solución Inyectable Cada frasco ámpula con liofilizado contiene: alteplasa (activador tisular del plasminógeno humano) 50 mg Envase con 2 frascos ámpula con liofilizado 2 frascos ámpula con disolvente y equipo esterilizado para su reconstitución.</v>
          </cell>
        </row>
        <row r="24">
          <cell r="B24" t="str">
            <v>010.000.5475.01</v>
          </cell>
          <cell r="C24" t="str">
            <v>Cetuximab. Solución Inyectable. Cada frasco ámpula contiene: Cetuximab 100 mg Envase con frasco ámpula con 20 ml (5 mg/ml).</v>
          </cell>
        </row>
        <row r="25">
          <cell r="B25" t="str">
            <v>010.000.5653.00</v>
          </cell>
          <cell r="C25" t="str">
            <v>Panitumumab. Solución Inyectable Cada frasco ámpula contiene: Panitumumab 100 mg Envase con frasco ámpula con 5 ml.</v>
          </cell>
        </row>
        <row r="26">
          <cell r="B26" t="str">
            <v>010.000.6023.00</v>
          </cell>
          <cell r="C26" t="str">
            <v>Fosaprepitant. Solución Inyectable. Cada frasco ámpula con liofilizado contiene: Fosaprepitant de dimeglumina equivalente a 150 mg de fosaprepitant. Envase con un frasco ámpula.</v>
          </cell>
        </row>
        <row r="27">
          <cell r="B27" t="str">
            <v>010.000.6263.00</v>
          </cell>
          <cell r="C27" t="str">
            <v>ATORVASTATINA/ EZETIMIBA. CÁPSULA O TABLETA. Cada cápsula o tableta contiene: Atorvastatina cálcica trihidrato 40.0 mg. y Ezetimiba 10.0mg Envase con 30 cápsulas o tabletas.</v>
          </cell>
        </row>
        <row r="28">
          <cell r="B28" t="str">
            <v>010.000.5236.00</v>
          </cell>
          <cell r="C28" t="str">
            <v>Ranibizumab. Solución Inyectable Cada frasco ámpula contiene: Ranibizumab 2.3 mg Envase con un frasco ámpula con 0.23 ml (2.3 mg/0.23 ml). Una aguja de filtro una aguja de inyección y una jeringuilla para inyección intravítrea.</v>
          </cell>
        </row>
        <row r="29">
          <cell r="B29" t="str">
            <v>010.000.5308.01</v>
          </cell>
          <cell r="C29" t="str">
            <v>Basiliximab. Solución Inyectable Cada frasco ámpula con liofilizado contiene: Basilixima 20 mg Envase con 2 frascos ámpula y 2 ampolletas con 5 ml de diluyente.</v>
          </cell>
        </row>
        <row r="30">
          <cell r="B30" t="str">
            <v>010.000.6117.01</v>
          </cell>
          <cell r="C30" t="str">
            <v>INSULINA ASPARTA/INSULINA ASPARTA PROTAMINA. SUSPENSIÓN INYECTABLE Cada ml contiene: Insulina asparta de origen ADN recombinante (30% de insulina asparta soluble y 70% de insulina asparta protamina cristalina) 100 U. Envase o caja de cartón con 5 plumas prellenadas o precargadas con 3 mL (100 U/mL).</v>
          </cell>
        </row>
        <row r="31">
          <cell r="B31" t="str">
            <v>010.000.6117.01</v>
          </cell>
          <cell r="C31" t="str">
            <v>INSULINA ASPARTA/INSULINA ASPARTA PROTAMINA. SUSPENSIÓN INYECTABLE Cada ml contiene: Insulina asparta de origen ADN recombinante (30% de insulina asparta soluble y 70% de insulina asparta protamina cristalina) 100 U. Envase o caja de cartón con 5 plumas prellenadas o precargadas con 3 mL (100 U/mL).</v>
          </cell>
        </row>
        <row r="32">
          <cell r="B32" t="str">
            <v>010.000.4513.00</v>
          </cell>
          <cell r="C32" t="str">
            <v>Tocilizumab. Solución Inyectable Cada frasco ámpula contiene: Tocilizumab 80 mg Envase con frasco ámpula con 4 ml.</v>
          </cell>
        </row>
        <row r="33">
          <cell r="B33" t="str">
            <v>010.000.5472.00</v>
          </cell>
          <cell r="C33" t="str">
            <v>Bevacizumab. Solución Inyectable Cada frasco ámpula contiene: Bevacizumab 100 mg Envase con frasco ámpula con 4 ml.</v>
          </cell>
        </row>
        <row r="34">
          <cell r="B34" t="str">
            <v>010.000.5473.00</v>
          </cell>
          <cell r="C34" t="str">
            <v>Bevacizumab. Solución Inyectable Cada frasco ámpula contiene: Bevacizumab 400 mg Envase con frasco ámpula con 16 ml.</v>
          </cell>
        </row>
        <row r="35">
          <cell r="B35" t="str">
            <v>010.000.0106.00</v>
          </cell>
          <cell r="C35" t="str">
            <v>Paracetamol. Solucion oral cada ml contiene: paracetamol 100 mg. envase con 15 ml gotero calibrado a 0.5 y 1 ml integrado o adjunto al envase que sirve de tapa.</v>
          </cell>
        </row>
        <row r="36">
          <cell r="B36" t="str">
            <v>010.000.0106.00</v>
          </cell>
          <cell r="C36" t="str">
            <v>Paracetamol. Solucion oral cada ml contiene: paracetamol 100 mg. envase con 15 ml gotero calibrado a 0.5 y 1 ml integrado o adjunto al envase que sirve de tapa.</v>
          </cell>
        </row>
        <row r="37">
          <cell r="B37" t="str">
            <v>010.000.1903.00</v>
          </cell>
          <cell r="C37" t="str">
            <v>Trimetoprima-sulfametoxazol. Comprimido o Tableta Cada Comprimido o Tableta contiene: Trimetoprima 80 mg Sulfametoxazol 400 mg Envase con 20 Comprimidos o Tabletas.</v>
          </cell>
        </row>
        <row r="38">
          <cell r="B38" t="str">
            <v>010.000.1903.00</v>
          </cell>
          <cell r="C38" t="str">
            <v>Trimetoprima-sulfametoxazol. Comprimido o Tableta Cada Comprimido o Tableta contiene: Trimetoprima 80 mg Sulfametoxazol 400 mg Envase con 20 Comprimidos o Tabletas.</v>
          </cell>
        </row>
        <row r="39">
          <cell r="B39" t="str">
            <v>010.000.1904.00</v>
          </cell>
          <cell r="C39" t="str">
            <v>Trimetoprima-sulfametoxazol. Suspensión Oral Cada 5 ml contienen: Trimetoprima 40 mg Sulfametoxazol 200 mg Envase con 120 ml y dosificador.</v>
          </cell>
        </row>
        <row r="40">
          <cell r="B40" t="str">
            <v>010.000.1904.00</v>
          </cell>
          <cell r="C40" t="str">
            <v>Trimetoprima-sulfametoxazol. Suspensión Oral Cada 5 ml contienen: Trimetoprima 40 mg Sulfametoxazol 200 mg Envase con 120 ml y dosificador.</v>
          </cell>
        </row>
        <row r="41">
          <cell r="B41" t="str">
            <v>010.000.1926.00</v>
          </cell>
          <cell r="C41" t="str">
            <v>Dicloxacilina. Cápsula o comprimido. Cada cápsula o comprimido contiene: Dicloxacilina sódica 500 mg Envase con 20 Cápsulas o Comprimidos.</v>
          </cell>
        </row>
        <row r="42">
          <cell r="B42" t="str">
            <v>010.000.1929.00</v>
          </cell>
          <cell r="C42" t="str">
            <v>Ampicilina. Tableta o Cápsula Cada Tableta o Cápsula contiene: Ampicilina anhidra o ampicilina trihidratada equivalente a 500 mg de ampicilina. Envase con 20 Tabletas o Cápsulas.</v>
          </cell>
        </row>
        <row r="43">
          <cell r="B43" t="str">
            <v>010.000.2127.00</v>
          </cell>
          <cell r="C43" t="str">
            <v>Amoxicilina. Suspensión Oral Cada frasco con polvo contiene: Amoxicilina trihidratada equivalente a 7.5 g de amoxicilina. Envase con polvo para 75 ml (500 mg/5 ml).</v>
          </cell>
        </row>
        <row r="44">
          <cell r="B44" t="str">
            <v>010.000.2128.00</v>
          </cell>
          <cell r="C44" t="str">
            <v>Amoxicilina. Cápsula Cada Cápsula contiene: Amoxicilina trihidratada equivalente a 500 mg de amoxicilina. Envase con 12 Cápsulas.</v>
          </cell>
        </row>
        <row r="45">
          <cell r="B45" t="str">
            <v>010.000.2129.00</v>
          </cell>
          <cell r="C45" t="str">
            <v>Amoxicilina acido clavulánico. Suspensión Oral Cada frasco con polvo contiene: Amoxicilina trihidratada equivalente a 1.5 g de amoxicilina. Clavulanato de potasio equivalente a 375 mg de ácido clavulánico. Envase con 60 ml cada 5 ml con 125 mg de amoxicilina y 31.25 mg ácido clavulánico.</v>
          </cell>
        </row>
        <row r="46">
          <cell r="B46" t="str">
            <v>010.000.0572.00</v>
          </cell>
          <cell r="C46" t="str">
            <v>Metoprolol. Tableta Cada Tableta contiene: Tartrato de metoprolol 100 mg Envase con 20 Tabletas.</v>
          </cell>
        </row>
        <row r="47">
          <cell r="B47" t="str">
            <v>010.000.0572.00</v>
          </cell>
          <cell r="C47" t="str">
            <v>Metoprolol. Tableta Cada Tableta contiene: Tartrato de metoprolol 100 mg Envase con 20 Tabletas.</v>
          </cell>
        </row>
        <row r="48">
          <cell r="B48" t="str">
            <v>010.000.0593.00</v>
          </cell>
          <cell r="C48" t="str">
            <v>Isosorbida. Tableta Cada Tableta contiene: Dinitrato de isosorbida 10 mg Envase con 20 Tabletas.</v>
          </cell>
        </row>
        <row r="49">
          <cell r="B49" t="str">
            <v>010.000.0593.00</v>
          </cell>
          <cell r="C49" t="str">
            <v>Isosorbida. Tableta Cada Tableta contiene: Dinitrato de isosorbida 10 mg Envase con 20 Tabletas.</v>
          </cell>
        </row>
        <row r="50">
          <cell r="B50" t="str">
            <v>010.000.0891.00</v>
          </cell>
          <cell r="C50" t="str">
            <v>Miconazol. Crema Cada gramo contiene: Nitrato de miconazol 20 mg Envase con 20 g.</v>
          </cell>
        </row>
        <row r="51">
          <cell r="B51" t="str">
            <v>010.000.0891.00</v>
          </cell>
          <cell r="C51" t="str">
            <v>Miconazol. Crema Cada gramo contiene: Nitrato de miconazol 20 mg Envase con 20 g.</v>
          </cell>
        </row>
        <row r="52">
          <cell r="B52" t="str">
            <v>010.000.2501.00</v>
          </cell>
          <cell r="C52" t="str">
            <v>Enalapril o lisinopril o ramipril. Cápsula o Tableta Cada Cápsula o Tableta contiene: Maleato de enalapril 10 mg o Lisinopril 10 mg o Ramipril 10 mg Envase con 30 Cápsulas o Tabletas.</v>
          </cell>
        </row>
        <row r="53">
          <cell r="B53" t="str">
            <v>010.000.2501.00</v>
          </cell>
          <cell r="C53" t="str">
            <v>Enalapril o lisinopril o ramipril. Cápsula o Tableta Cada Cápsula o Tableta contiene: Maleato de enalapril 10 mg o Lisinopril 10 mg o Ramipril 10 mg Envase con 30 Cápsulas o Tabletas.</v>
          </cell>
        </row>
        <row r="54">
          <cell r="B54" t="str">
            <v>010.000.3413.00</v>
          </cell>
          <cell r="C54" t="str">
            <v>Indometacina. Cápsula Cada Cápsula contiene: Indometacina 25 mg Envase con 30 Cápsulas.</v>
          </cell>
        </row>
        <row r="55">
          <cell r="B55" t="str">
            <v>010.000.3413.00</v>
          </cell>
          <cell r="C55" t="str">
            <v>Indometacina. Cápsula Cada Cápsula contiene: Indometacina 25 mg Envase con 30 Cápsulas.</v>
          </cell>
        </row>
        <row r="56">
          <cell r="B56" t="str">
            <v>010.000.0429.00</v>
          </cell>
          <cell r="C56" t="str">
            <v>Salbutamol. Suspensión en aerosol. Cada inhalador contiene: Salbutamol 20 mg o Sulfato de salbutamol equivalente a 20 mg de salbutamol Envase con inhalador con 200 dosis de 100  µg.</v>
          </cell>
        </row>
        <row r="57">
          <cell r="B57" t="str">
            <v>010.000.0429.00</v>
          </cell>
          <cell r="C57" t="str">
            <v>Salbutamol. Suspensión en aerosol. Cada inhalador contiene: Salbutamol 20 mg o Sulfato de salbutamol equivalente a 20 mg de salbutamol Envase con inhalador con 200 dosis de 100  µg.</v>
          </cell>
        </row>
        <row r="58">
          <cell r="B58" t="str">
            <v>010.000.0443.00</v>
          </cell>
          <cell r="C58">
            <v>3311</v>
          </cell>
        </row>
        <row r="59">
          <cell r="B59" t="str">
            <v>010.000.0108.00</v>
          </cell>
          <cell r="C59" t="str">
            <v>Metamizol sodico. Comprimido cada comprimido contiene: metamizol sódico 500 mg. envase con 10 comprimidos.</v>
          </cell>
        </row>
        <row r="60">
          <cell r="B60" t="str">
            <v>010.000.0108.00</v>
          </cell>
          <cell r="C60" t="str">
            <v>Metamizol sodico. Comprimido cada comprimido contiene: metamizol sódico 500 mg. envase con 10 comprimidos.</v>
          </cell>
        </row>
        <row r="61">
          <cell r="B61" t="str">
            <v>010.000.1242.00</v>
          </cell>
          <cell r="C61" t="str">
            <v>Metoclopramida. Tableta Cada Tableta contiene: Clorhidrato de metoclopramida 10 mg Envase con 20 Tabletas.</v>
          </cell>
        </row>
        <row r="62">
          <cell r="B62" t="str">
            <v>010.000.1242.00</v>
          </cell>
          <cell r="C62" t="str">
            <v>Metoclopramida. Tableta Cada Tableta contiene: Clorhidrato de metoclopramida 10 mg Envase con 20 Tabletas.</v>
          </cell>
        </row>
        <row r="63">
          <cell r="B63" t="str">
            <v>010.000.2307.00</v>
          </cell>
          <cell r="C63" t="str">
            <v>Furosemida. Tableta. Cada tableta contiene: Furosemida 40 mg Envase con 20 Tabletas.</v>
          </cell>
        </row>
        <row r="64">
          <cell r="B64" t="str">
            <v>010.000.2307.00</v>
          </cell>
          <cell r="C64" t="str">
            <v>Furosemida. Tableta. Cada tableta contiene: Furosemida 40 mg Envase con 20 Tabletas.</v>
          </cell>
        </row>
        <row r="65">
          <cell r="B65" t="str">
            <v>010.000.1206.00</v>
          </cell>
          <cell r="C65" t="str">
            <v>Butilhioscina o hioscina. Gragea o Tableta Cada Gragea o Tableta contiene: Bromuro de butilhioscina o butilbromuro de hioscina 10 mg Envase con 10 Grageas o Tabletas.</v>
          </cell>
        </row>
        <row r="66">
          <cell r="B66" t="str">
            <v>010.000.1206.00</v>
          </cell>
          <cell r="C66" t="str">
            <v>Butilhioscina o hioscina. Gragea o Tableta Cada Gragea o Tableta contiene: Bromuro de butilhioscina o butilbromuro de hioscina 10 mg Envase con 10 Grageas o Tabletas.</v>
          </cell>
        </row>
        <row r="67">
          <cell r="B67" t="str">
            <v>010.000.4359.00</v>
          </cell>
          <cell r="C67" t="str">
            <v>Gabapentina. Cápsula. Cada cápsula contiene: Gabapentina 300 mg Envase con 15 Cápsulas.</v>
          </cell>
        </row>
        <row r="68">
          <cell r="B68" t="str">
            <v>010.000.4359.00</v>
          </cell>
          <cell r="C68" t="str">
            <v>Gabapentina. Cápsula. Cada cápsula contiene: Gabapentina 300 mg Envase con 15 Cápsulas.</v>
          </cell>
        </row>
        <row r="69">
          <cell r="B69" t="str">
            <v>010.000.2301.00</v>
          </cell>
          <cell r="C69" t="str">
            <v>Hidroclorotiazida. Tableta Cada Tableta contiene: Hidroclorotiazida 25 mg Envase con 20 Tabletas.</v>
          </cell>
        </row>
        <row r="70">
          <cell r="B70" t="str">
            <v>010.000.2301.00</v>
          </cell>
          <cell r="C70" t="str">
            <v>Hidroclorotiazida. Tableta Cada Tableta contiene: Hidroclorotiazida 25 mg Envase con 20 Tabletas.</v>
          </cell>
        </row>
        <row r="71">
          <cell r="B71" t="str">
            <v>010.000.3417.00</v>
          </cell>
          <cell r="C71" t="str">
            <v>Diclofenaco. Cápsula o gragea de liberación prolongada. Cada gragea contiene: Diclofenaco sódico 100 mg Envase con 20 Cápsulas o Grageas.</v>
          </cell>
        </row>
        <row r="72">
          <cell r="B72" t="str">
            <v>010.000.3417.00</v>
          </cell>
          <cell r="C72" t="str">
            <v>Diclofenaco. Cápsula o gragea de liberación prolongada. Cada gragea contiene: Diclofenaco sódico 100 mg Envase con 20 Cápsulas o Grageas.</v>
          </cell>
        </row>
        <row r="73">
          <cell r="B73" t="str">
            <v>010.000.5743.00</v>
          </cell>
          <cell r="C73" t="str">
            <v>Liraglutide. Solución Inyectable Cada mililitro contiene: Liraglutide (ADN recombinante) 6 mg Envase con 2 plumas con cartucho de 3 ml</v>
          </cell>
        </row>
        <row r="74">
          <cell r="B74" t="str">
            <v>010.000.2144.00</v>
          </cell>
          <cell r="C74" t="str">
            <v>Loratadina. Tableta o gragea. Cada tableta o gragea contienen: Loratadina 10 mg. Envase con 20 tabletas o grageas.</v>
          </cell>
        </row>
        <row r="75">
          <cell r="B75" t="str">
            <v>010.000.2144.00</v>
          </cell>
          <cell r="C75" t="str">
            <v>Loratadina. Tableta o gragea. Cada tableta o gragea contienen: Loratadina 10 mg. Envase con 20 tabletas o grageas.</v>
          </cell>
        </row>
        <row r="76">
          <cell r="B76" t="str">
            <v>010.000.4516.00</v>
          </cell>
          <cell r="C76" t="str">
            <v>Tocilizumab. Solución Inyectable Cada frasco ámpula contiene: Tocilizumab 200 mg Envase con frasco ámpula con 10 ml.</v>
          </cell>
        </row>
        <row r="77">
          <cell r="B77" t="str">
            <v>010.000.5632.00</v>
          </cell>
          <cell r="C77" t="str">
            <v>Darbepoetina alfa. Solución Inyectable. Cada jeringa prellenada contiene:Darbepoetina alfa 300 µg. Envase con 1 microjeringa con 0.6 ml.</v>
          </cell>
        </row>
        <row r="78">
          <cell r="B78" t="str">
            <v>010.000.5633.00</v>
          </cell>
          <cell r="C78" t="str">
            <v>Darbepoetina alfa. Solución Inyectable Cada jeringa prellenada contiene: Darbepoetina alfa 500 µg. Envase con 1 microjeringa con 1.0 ml.</v>
          </cell>
        </row>
        <row r="79">
          <cell r="B79" t="str">
            <v>010.000.5472.00</v>
          </cell>
          <cell r="C79" t="str">
            <v>Bevacizumab. Solución Inyectable Cada frasco ámpula contiene: Bevacizumab 100 mg Envase con frasco ámpula con 4 ml.</v>
          </cell>
        </row>
        <row r="80">
          <cell r="B80" t="str">
            <v>010.000.5473.00</v>
          </cell>
          <cell r="C80" t="str">
            <v>Bevacizumab. Solución Inyectable Cada frasco ámpula contiene: Bevacizumab 400 mg Envase con frasco ámpula con 16 ml.</v>
          </cell>
        </row>
        <row r="81">
          <cell r="B81" t="str">
            <v>010.000.5653.00</v>
          </cell>
          <cell r="C81" t="str">
            <v>Panitumumab. Solución Inyectable Cada frasco ámpula contiene: Panitumumab 100 mg Envase con frasco ámpula con 5 ml.</v>
          </cell>
        </row>
        <row r="82">
          <cell r="B82" t="str">
            <v>010.000.5743.00</v>
          </cell>
          <cell r="C82" t="str">
            <v>Liraglutide. Solución Inyectable Cada mililitro contiene: Liraglutide (ADN recombinante) 6 mg Envase con 2 plumas con cartucho de 3 ml</v>
          </cell>
        </row>
        <row r="83">
          <cell r="B83" t="str">
            <v>010.000.6117.01</v>
          </cell>
          <cell r="C83" t="str">
            <v>INSULINA ASPARTA/INSULINA ASPARTA PROTAMINA. SUSPENSIÓN INYECTABLE Cada ml contiene: Insulina asparta de origen ADN recombinante (30% de insulina asparta soluble y 70% de insulina asparta protamina cristalina) 100 U. Envase o caja de cartón con 5 plumas prellenadas o precargadas con 3 mL (100 U/mL).</v>
          </cell>
        </row>
        <row r="84">
          <cell r="B84" t="str">
            <v>010.000.6117.01</v>
          </cell>
          <cell r="C84" t="str">
            <v>INSULINA ASPARTA/INSULINA ASPARTA PROTAMINA. SUSPENSIÓN INYECTABLE Cada ml contiene: Insulina asparta de origen ADN recombinante (30% de insulina asparta soluble y 70% de insulina asparta protamina cristalina) 100 U. Envase o caja de cartón con 5 plumas prellenadas o precargadas con 3 mL (100 U/mL).</v>
          </cell>
        </row>
        <row r="85">
          <cell r="B85" t="str">
            <v>010.000.0476.00</v>
          </cell>
          <cell r="C85" t="str">
            <v>Metilprednisolona. Solución Inyectable Cada frasco ámpula con liofilizado contiene Succinato sódico de metilprednisolona equivalente a 500 mg de metilprednisolona. Envase con 50 frascos ámpula y 50 ampolletas con 8 ml de diluyente.</v>
          </cell>
        </row>
        <row r="86">
          <cell r="B86" t="str">
            <v>010.000.4206.00</v>
          </cell>
          <cell r="C86" t="str">
            <v>Estriol. Crema Cada 100 g contienen: Estriol 100 mg Envase con 15 g.</v>
          </cell>
        </row>
        <row r="87">
          <cell r="B87" t="str">
            <v>010.000.5720.00</v>
          </cell>
          <cell r="C87" t="str">
            <v>Paracetamol solución inyectable cada frasco contiene: paracetamol 500 mg. Envase con un frasco con 50 ml.</v>
          </cell>
        </row>
        <row r="88">
          <cell r="B88" t="str">
            <v>010.000.2155.00</v>
          </cell>
          <cell r="C88" t="str">
            <v>Nadroparina. Solución Inyectable Cada jeringa contiene: Nadroparina cálcica 2 850 UI Axa Envase con 2 Jeringas. con 0.3 ml</v>
          </cell>
        </row>
        <row r="89">
          <cell r="B89" t="str">
            <v>010.000.4222.00</v>
          </cell>
          <cell r="C89" t="str">
            <v>Nadroparina. Solución Inyectable Cada jeringa prellenada contiene: Nadroparina cálcica 5700 UI Axa Envase con 2 Jeringas. prellenadas con 0.6 ml.</v>
          </cell>
        </row>
        <row r="90">
          <cell r="B90" t="str">
            <v>010.000.4223.00</v>
          </cell>
          <cell r="C90" t="str">
            <v>Nadroparina. Solución Inyectable Cada jeringa prellenada contiene: Nadroparina cálcica 3800 UI Axa Envase con 2 Jeringas. prellenadas con 0.4 ml.</v>
          </cell>
        </row>
        <row r="91">
          <cell r="B91" t="str">
            <v>010.000.1756.00</v>
          </cell>
          <cell r="C91" t="str">
            <v>Melfalán. Tableta Cada Tableta contiene: Melfalán 2 mg Envase con 25 Tabletas.</v>
          </cell>
        </row>
        <row r="92">
          <cell r="B92" t="str">
            <v>010.000.1761.01</v>
          </cell>
          <cell r="C92" t="str">
            <v>Mercaptopurina. Tableta Cada Tableta contiene: Mercaptopurina 50 mg Envase con 25 Tabletas</v>
          </cell>
        </row>
        <row r="93">
          <cell r="B93" t="str">
            <v>010.000.5484.00</v>
          </cell>
          <cell r="C93" t="str">
            <v>Zuclopentixol. Tableta Cada Tableta contiene: Diclorhidrato de zuclopentixol equivalente a 25 mg de zuclopentixol Envase con 20 Tabletas.</v>
          </cell>
        </row>
        <row r="94">
          <cell r="B94" t="str">
            <v>010.000.2187.00</v>
          </cell>
          <cell r="C94" t="str">
            <v>Ipratropio. Solución Cada 100 ml contienen: Bromuro de ipratropio monohidratado equivalente a 25 mg de bromuro de ipratropio. Envase con frasco ámpula con 20 ml.</v>
          </cell>
        </row>
        <row r="95">
          <cell r="B95" t="str">
            <v>010.000.0503.00</v>
          </cell>
          <cell r="C95" t="str">
            <v>Digoxina. Elíxir. Cada ml contiene: Digoxina 0.05 mg Envase conteniendo 60 ml con gotero calibrado de 1 ml integrado o adjunto al frasco y le sirve de tapa</v>
          </cell>
        </row>
        <row r="96">
          <cell r="B96" t="str">
            <v>010.000.2112.00</v>
          </cell>
          <cell r="C96" t="str">
            <v>Diltiazem. Tableta o gragea. Cada tableta contiene: Clorhidrato de diltiazem 30 mg. Envase con 30 tabletas o grageas.</v>
          </cell>
        </row>
        <row r="97">
          <cell r="B97" t="str">
            <v>010.000.2112.00</v>
          </cell>
          <cell r="C97" t="str">
            <v>Diltiazem. Tableta o gragea. Cada tableta contiene: Clorhidrato de diltiazem 30 mg. Envase con 30 tabletas o grageas.</v>
          </cell>
        </row>
        <row r="98">
          <cell r="B98" t="str">
            <v>010.000.5359.00</v>
          </cell>
          <cell r="C98" t="str">
            <v>Valproato de magnesio. Tableta de Liberación Prolongada. Cada tableta contiene: Valproato de magnesio 600 mg Envase con 30 tabletas.</v>
          </cell>
        </row>
        <row r="99">
          <cell r="B99" t="str">
            <v>010.000.5359.00</v>
          </cell>
          <cell r="C99" t="str">
            <v>Valproato de magnesio. Tableta de Liberación Prolongada. Cada tableta contiene: Valproato de magnesio 600 mg Envase con 30 tabletas.</v>
          </cell>
        </row>
        <row r="100">
          <cell r="B100" t="str">
            <v>040.000.2097.00</v>
          </cell>
          <cell r="C100" t="str">
            <v>Buprenorfina parche cada parche contiene: buprenorfina 30 mg envase con 4 Parches..</v>
          </cell>
        </row>
        <row r="101">
          <cell r="B101" t="str">
            <v>040.000.2097.00</v>
          </cell>
          <cell r="C101" t="str">
            <v>Buprenorfina parche cada parche contiene: buprenorfina 30 mg envase con 4 Parches..</v>
          </cell>
        </row>
        <row r="102">
          <cell r="B102" t="str">
            <v>040.000.2098.00</v>
          </cell>
          <cell r="C102" t="str">
            <v>Buprenorfina parche cada parche contiene: buprenorfina 20 mg envase con 4 Parches..</v>
          </cell>
        </row>
        <row r="103">
          <cell r="B103" t="str">
            <v>040.000.6038.00</v>
          </cell>
          <cell r="C103" t="str">
            <v>Buprenorfina. parche cada parche contiene: Buprenorfina 5 mg envase con 4 parches.Velocidad nominal de liberación: 5µg/h (a través de un periodo de 7 días).</v>
          </cell>
        </row>
        <row r="104">
          <cell r="B104" t="str">
            <v>040.000.6039.00</v>
          </cell>
          <cell r="C104" t="str">
            <v>Buprenorfina. parche cada parche contiene: Buprenorfina 10 mg envase con 4 parches. Velocidad nominal de liberación: 10µg/h (a través de un periodo de 7 días).</v>
          </cell>
        </row>
        <row r="105">
          <cell r="B105" t="str">
            <v>040.000.6039.00</v>
          </cell>
          <cell r="C105" t="str">
            <v>Buprenorfina. parche cada parche contiene: Buprenorfina 10 mg envase con 4 parches. Velocidad nominal de liberación: 10µg/h (a través de un periodo de 7 días).</v>
          </cell>
        </row>
        <row r="106">
          <cell r="B106" t="str">
            <v>040.000.6140.00</v>
          </cell>
          <cell r="C106" t="str">
            <v>Tramadol TABLETA DE LIBERACIÓN PROLONGADA Cada tableta de liberación prolongada contiene: Clorhidrato de Tramadol 150 mg Envase con 10 tabletas de liberación prolongada.</v>
          </cell>
        </row>
        <row r="107">
          <cell r="B107" t="str">
            <v>010.000.3132.00</v>
          </cell>
          <cell r="C107" t="str">
            <v>Neomicina polimixina b fluocinolona y lidocaína. Solución Ótica Cada 100 ml contienen: Acetónido de fluocinolona 0.025 g Sulfato de Polimixina B equivalente a 1 000 000 U de polimixina B Sulfato de neomicina equivalente a 0.350 g de neomicina Clorhidrato de lidocaína 2.0 g Envase con gotero integral con 5 ml.</v>
          </cell>
        </row>
        <row r="108">
          <cell r="B108" t="str">
            <v>010.000.4140.00</v>
          </cell>
          <cell r="C108" t="str">
            <v>Imiquimod. Crema al 5% Cada sobre contiene: Imiquimod 12.5 mg Envase con 12 sobres que contienen 250 mg de Crema.</v>
          </cell>
        </row>
        <row r="109">
          <cell r="B109" t="str">
            <v>010.000.3826.00</v>
          </cell>
          <cell r="C109" t="str">
            <v>L-ornitina-L-aspartato. Solución Inyectable Cada ampolleta contiene: L-ornitina-L-aspartato 5 g Envase con 5 ampolletas con 10 ml.</v>
          </cell>
        </row>
        <row r="110">
          <cell r="B110" t="str">
            <v>010.000.3433.00</v>
          </cell>
          <cell r="C110" t="str">
            <v>Metilprednisolona. Suspensión Inyectable Cada ml contiene: Acetato de Metilprednisolona 40 mg Un frasco ámpula con 2 ml.</v>
          </cell>
        </row>
        <row r="111">
          <cell r="B111" t="str">
            <v>010.000.4225.00</v>
          </cell>
          <cell r="C111" t="str">
            <v>Imatinib. Comprimido Recubierto Cada Comprimido Recubierto contiene: Mesilato de imatinib 100 mg Envase con 60 Comprimidos Recubiertos.</v>
          </cell>
        </row>
        <row r="112">
          <cell r="B112" t="str">
            <v>010.000.0405.00</v>
          </cell>
          <cell r="C112" t="str">
            <v>Difenhidramina. Jarabe. Cada 100 mililitros contienen: Clorhidrato de difenhidramina 250 mg. Envase con 60 ml.</v>
          </cell>
        </row>
        <row r="113">
          <cell r="B113" t="str">
            <v>010.000.0572.00</v>
          </cell>
          <cell r="C113" t="str">
            <v>Metoprolol. Tableta Cada Tableta contiene: Tartrato de metoprolol 100 mg Envase con 20 Tabletas.</v>
          </cell>
        </row>
        <row r="114">
          <cell r="B114" t="str">
            <v>010.000.0572.00</v>
          </cell>
          <cell r="C114" t="str">
            <v>Metoprolol. Tableta Cada Tableta contiene: Tartrato de metoprolol 100 mg Envase con 20 Tabletas.</v>
          </cell>
        </row>
        <row r="115">
          <cell r="B115" t="str">
            <v>010.000.1561.00</v>
          </cell>
          <cell r="C115" t="str">
            <v>Metronidazol. Óvulo o Tableta Vaginal Cada Óvulo o Tableta contiene: Metronidazol 500 mg Envase con 10 Óvulos o Tabletas.</v>
          </cell>
        </row>
        <row r="116">
          <cell r="B116" t="str">
            <v>010.000.1566.00</v>
          </cell>
          <cell r="C116" t="str">
            <v>Nistatina. Óvulo o Tableta Vaginal Cada Óvulo o Tableta contiene: Nistatina 100 000 UI Envase con 12 Óvulos o Tabletas.</v>
          </cell>
        </row>
        <row r="117">
          <cell r="B117" t="str">
            <v>010.000.2501.00</v>
          </cell>
          <cell r="C117" t="str">
            <v>Enalapril o lisinopril o ramipril. Cápsula o Tableta Cada Cápsula o Tableta contiene: Maleato de enalapril 10 mg o Lisinopril 10 mg o Ramipril 10 mg Envase con 30 Cápsulas o Tabletas.</v>
          </cell>
        </row>
        <row r="118">
          <cell r="B118" t="str">
            <v>010.000.2501.00</v>
          </cell>
          <cell r="C118" t="str">
            <v>Enalapril o lisinopril o ramipril. Cápsula o Tableta Cada Cápsula o Tableta contiene: Maleato de enalapril 10 mg o Lisinopril 10 mg o Ramipril 10 mg Envase con 30 Cápsulas o Tabletas.</v>
          </cell>
        </row>
        <row r="119">
          <cell r="B119" t="str">
            <v>010.000.4246.01</v>
          </cell>
          <cell r="C119" t="str">
            <v>Clopidogrel. Gragea o tableta. Cada gragea o tableta contiene: Bisulfato de clopidogrel o Bisulfato de clopidogrel (Polimorfo forma 2) equivalente a 75 mg de clopidogrel. Envase con 28 Grageas o Tabletas</v>
          </cell>
        </row>
        <row r="120">
          <cell r="B120" t="str">
            <v>010.000.4246.01</v>
          </cell>
          <cell r="C120" t="str">
            <v>Clopidogrel. Gragea o tableta. Cada gragea o tableta contiene: Bisulfato de clopidogrel o Bisulfato de clopidogrel (Polimorfo forma 2) equivalente a 75 mg de clopidogrel. Envase con 28 Grageas o Tabletas</v>
          </cell>
        </row>
        <row r="121">
          <cell r="B121" t="str">
            <v>010.000.4023.00</v>
          </cell>
          <cell r="C121" t="str">
            <v>Rosuvastatina. Tableta Cada Tableta contiene: Rosuvastatina cálcica equivalente a 10 mg de rosuvastatina Envase con 30 Tabletas.</v>
          </cell>
        </row>
        <row r="122">
          <cell r="B122" t="str">
            <v>010.000.4095.00</v>
          </cell>
          <cell r="C122" t="str">
            <v>Irbesartán. Tableta Cada Tableta contiene: Irbesartán 150 mg Envase con 28 Tabletas.</v>
          </cell>
        </row>
        <row r="123">
          <cell r="B123" t="str">
            <v>010.000.4096.00</v>
          </cell>
          <cell r="C123" t="str">
            <v>Irbesartán. Tableta Cada Tableta contiene: Irbesartán 300 mg Envase con 28 Tabletas.</v>
          </cell>
        </row>
        <row r="124">
          <cell r="B124" t="str">
            <v>010.000.4098.00</v>
          </cell>
          <cell r="C124" t="str">
            <v>Irbesartán-hidroclorotiazida. Tableta Cada Tableta contiene: Irbesartán 300 mg Hidroclorotiazida 12.5 mg Envase con 28 Tabletas.</v>
          </cell>
        </row>
        <row r="125">
          <cell r="B125" t="str">
            <v>010.000.4431.00</v>
          </cell>
          <cell r="C125" t="str">
            <v>Carboplatino. Solución Inyectable. Cada frasco ámpula con liofilizado contiene: Carboplatino 150 mg Envase con un frasco ámpula.</v>
          </cell>
        </row>
        <row r="126">
          <cell r="B126" t="str">
            <v>010.000.1308.01</v>
          </cell>
          <cell r="C126" t="str">
            <v>Metronidazol. Tableta Cada Tableta contiene: Metronidazol 500 mg Envase con 30 Tabletas.</v>
          </cell>
        </row>
        <row r="127">
          <cell r="B127" t="str">
            <v>010.000.1308.01</v>
          </cell>
          <cell r="C127" t="str">
            <v>Metronidazol. Tableta Cada Tableta contiene: Metronidazol 500 mg Envase con 30 Tabletas.</v>
          </cell>
        </row>
        <row r="128">
          <cell r="B128" t="str">
            <v>010.000.1702.00</v>
          </cell>
          <cell r="C128" t="str">
            <v>Fumarato ferroso. Suspensión Oral. Cada ml contiene: Fumarato ferroso 29 mg equivalente a 9.53 mg de hierro elemental. Envase con 120 ml.</v>
          </cell>
        </row>
        <row r="129">
          <cell r="B129" t="str">
            <v>010.000.1702.00</v>
          </cell>
          <cell r="C129" t="str">
            <v>Fumarato ferroso. Suspensión Oral. Cada ml contiene: Fumarato ferroso 29 mg equivalente a 9.53 mg de hierro elemental. Envase con 120 ml.</v>
          </cell>
        </row>
        <row r="130">
          <cell r="B130" t="str">
            <v>010.000.1904.00</v>
          </cell>
          <cell r="C130" t="str">
            <v>Trimetoprima-sulfametoxazol. Suspensión Oral Cada 5 ml contienen: Trimetoprima 40 mg Sulfametoxazol 200 mg Envase con 120 ml y dosificador.</v>
          </cell>
        </row>
        <row r="131">
          <cell r="B131" t="str">
            <v>010.000.1904.00</v>
          </cell>
          <cell r="C131" t="str">
            <v>Trimetoprima-sulfametoxazol. Suspensión Oral Cada 5 ml contienen: Trimetoprima 40 mg Sulfametoxazol 200 mg Envase con 120 ml y dosificador.</v>
          </cell>
        </row>
        <row r="132">
          <cell r="B132" t="str">
            <v>010.000.2304.00</v>
          </cell>
          <cell r="C132" t="str">
            <v>Espironolactona. Tableta. Cada Tableta contiene: Espironolactona 25 mg Envase con 20 Tabletas.</v>
          </cell>
        </row>
        <row r="133">
          <cell r="B133" t="str">
            <v>010.000.2304.00</v>
          </cell>
          <cell r="C133" t="str">
            <v>Espironolactona. Tableta. Cada Tableta contiene: Espironolactona 25 mg Envase con 20 Tabletas.</v>
          </cell>
        </row>
        <row r="134">
          <cell r="B134" t="str">
            <v>010.000.2304.01</v>
          </cell>
          <cell r="C134" t="str">
            <v>Espironolactona. Tableta Cada Tableta contiene: Espironolactona 25 mg Envase con 30 Tabletas.</v>
          </cell>
        </row>
        <row r="135">
          <cell r="B135" t="str">
            <v>010.000.2304.01</v>
          </cell>
          <cell r="C135" t="str">
            <v>Espironolactona. Tableta Cada Tableta contiene: Espironolactona 25 mg Envase con 30 Tabletas.</v>
          </cell>
        </row>
        <row r="136">
          <cell r="B136" t="str">
            <v>010.000.2331.00</v>
          </cell>
          <cell r="C136" t="str">
            <v>Fenazopiridina. Tableta Cada Tableta contiene: Clorhidrato de fenazopiridina 100 mg Envase con 20 Tabletas.</v>
          </cell>
        </row>
        <row r="137">
          <cell r="B137" t="str">
            <v>010.000.2431.00</v>
          </cell>
          <cell r="C137" t="str">
            <v>Dextrometorfano. Jarabe. Cada 100 ml contienen: Bromhidrato de dextrometorfano 300 mg Envase con 60 ml y dosificador (15 mg/5 ml).</v>
          </cell>
        </row>
        <row r="138">
          <cell r="B138" t="str">
            <v>010.000.2463.00</v>
          </cell>
          <cell r="C138" t="str">
            <v>Ambroxol. Solución Cada 100 ml contienen: Clorhidrato de ambroxol 300 mg Envase con 120 ml y dosificador.</v>
          </cell>
        </row>
        <row r="139">
          <cell r="B139" t="str">
            <v>010.000.4260.00</v>
          </cell>
          <cell r="C139" t="str">
            <v>Nistatina. Suspensión Oral Cada frasco con polvo contiene: Nistatina 2 400 000 UI Envase para 24 ml.</v>
          </cell>
        </row>
        <row r="140">
          <cell r="B140" t="str">
            <v>010.000.4260.00</v>
          </cell>
          <cell r="C140" t="str">
            <v>Nistatina. Suspensión Oral Cada frasco con polvo contiene: Nistatina 2 400 000 UI Envase para 24 ml.</v>
          </cell>
        </row>
        <row r="141">
          <cell r="B141" t="str">
            <v>010.000.5267.00</v>
          </cell>
          <cell r="C141" t="str">
            <v>Fluconazol. Cápsula o Tableta Cada Cápsula o Tableta contiene: Fluconazol 100 mg Envase con 10 Cápsulas o Tabletas.</v>
          </cell>
        </row>
        <row r="142">
          <cell r="B142" t="str">
            <v>010.000.5267.00</v>
          </cell>
          <cell r="C142" t="str">
            <v>Fluconazol. Cápsula o Tableta Cada Cápsula o Tableta contiene: Fluconazol 100 mg Envase con 10 Cápsulas o Tabletas.</v>
          </cell>
        </row>
        <row r="143">
          <cell r="B143" t="str">
            <v>010.000.0525.00</v>
          </cell>
          <cell r="C143" t="str">
            <v>Fenitoína. Tableta o Cápsula Cada Tableta o Cápsula contiene: Fenitoína sódica 100 mg Envase con 50 Tabletas o Cápsulas.</v>
          </cell>
        </row>
        <row r="144">
          <cell r="B144" t="str">
            <v>010.000.0525.00</v>
          </cell>
          <cell r="C144" t="str">
            <v>Fenitoína. Tableta o Cápsula Cada Tableta o Cápsula contiene: Fenitoína sódica 100 mg Envase con 50 Tabletas o Cápsulas.</v>
          </cell>
        </row>
        <row r="145">
          <cell r="B145" t="str">
            <v>010.000.0891.00</v>
          </cell>
          <cell r="C145" t="str">
            <v>Miconazol. Crema Cada gramo contiene: Nitrato de miconazol 20 mg Envase con 20 g.</v>
          </cell>
        </row>
        <row r="146">
          <cell r="B146" t="str">
            <v>010.000.0891.00</v>
          </cell>
          <cell r="C146" t="str">
            <v>Miconazol. Crema Cada gramo contiene: Nitrato de miconazol 20 mg Envase con 20 g.</v>
          </cell>
        </row>
        <row r="147">
          <cell r="B147" t="str">
            <v>010.000.0904.00</v>
          </cell>
          <cell r="C147" t="str">
            <v>Ácido retinoico. Crema Cada 100 gramos contienen: Ácido retinoico 0.05 g Envase con 20 g</v>
          </cell>
        </row>
        <row r="148">
          <cell r="B148" t="str">
            <v>010.000.0904.00</v>
          </cell>
          <cell r="C148" t="str">
            <v>Ácido retinoico. Crema Cada 100 gramos contienen: Ácido retinoico 0.05 g Envase con 20 g</v>
          </cell>
        </row>
        <row r="149">
          <cell r="B149" t="str">
            <v>010.000.3407.00</v>
          </cell>
          <cell r="C149" t="str">
            <v>Naproxeno. Tableta Cada Tableta contiene: Naproxeno 250 mg Envase con 30 Tabletas.</v>
          </cell>
        </row>
        <row r="150">
          <cell r="B150" t="str">
            <v>010.000.3407.00</v>
          </cell>
          <cell r="C150" t="str">
            <v>Naproxeno. Tableta Cada Tableta contiene: Naproxeno 250 mg Envase con 30 Tabletas.</v>
          </cell>
        </row>
        <row r="151">
          <cell r="B151" t="str">
            <v>010.000.3451.00</v>
          </cell>
          <cell r="C151" t="str">
            <v>Alopurinol. Tableta. Cada tableta contiene: alopurinol 300 mg. Envase con 20 tabletas.</v>
          </cell>
        </row>
        <row r="152">
          <cell r="B152" t="str">
            <v>010.000.3451.00</v>
          </cell>
          <cell r="C152" t="str">
            <v>Alopurinol. Tableta. Cada tableta contiene: alopurinol 300 mg. Envase con 20 tabletas.</v>
          </cell>
        </row>
        <row r="153">
          <cell r="B153" t="str">
            <v>010.000.4126.00</v>
          </cell>
          <cell r="C153" t="str">
            <v>Sulfadiazina de plata. Crema Cada 100 gramos contiene: Sulfadiazina de plata micronizada 1 g Envase con 375 g.</v>
          </cell>
        </row>
        <row r="154">
          <cell r="B154" t="str">
            <v>010.000.5503.00</v>
          </cell>
          <cell r="C154" t="str">
            <v>Sulindaco. Tableta o Gragea Cada Tableta o Gragea contiene: Sulindaco 200 mg Envase con 20 Tabletas o Grageas.</v>
          </cell>
        </row>
        <row r="155">
          <cell r="B155" t="str">
            <v>040.000.2609.00</v>
          </cell>
          <cell r="C155" t="str">
            <v>Carbamazepina. Suspensión Oral. Cada 5 ml contienen: Carbamazepina 100 mg Envase con 120 ml y dosificador de 5 ml.</v>
          </cell>
        </row>
        <row r="156">
          <cell r="B156" t="str">
            <v>010.000.0104.00</v>
          </cell>
          <cell r="C156" t="str">
            <v>Paracetamol. Tableta cada tableta contiene: paracetamol 500 mg. envase con 10 tabletas.</v>
          </cell>
        </row>
        <row r="157">
          <cell r="B157" t="str">
            <v>010.000.0104.00</v>
          </cell>
          <cell r="C157" t="str">
            <v>Paracetamol. Tableta cada tableta contiene: paracetamol 500 mg. envase con 10 tabletas.</v>
          </cell>
        </row>
        <row r="158">
          <cell r="B158" t="str">
            <v>010.000.2520.00</v>
          </cell>
          <cell r="C158" t="str">
            <v>Losartán. Gragea o comprimido recubierto. Cada gragea o comprimido recubierto contiene: Losartán potásico 50 mg. Envase con 30 grageas o comprimidos recubiertos.</v>
          </cell>
        </row>
        <row r="159">
          <cell r="B159" t="str">
            <v>010.000.2520.00</v>
          </cell>
          <cell r="C159" t="str">
            <v>Losartán. Gragea o comprimido recubierto. Cada gragea o comprimido recubierto contiene: Losartán potásico 50 mg. Envase con 30 grageas o comprimidos recubiertos.</v>
          </cell>
        </row>
        <row r="160">
          <cell r="B160" t="str">
            <v>010.000.4373.00</v>
          </cell>
          <cell r="C160" t="str">
            <v>Valganciclovir. Comprimido Cada Comprimido contiene: Clorhidrato de valganciclovir equivalente a 450 mg de valganciclovir. Envase con 60 Comprimidos</v>
          </cell>
        </row>
        <row r="161">
          <cell r="B161" t="str">
            <v>010.000.4582.00</v>
          </cell>
          <cell r="C161" t="str">
            <v>Oseltamivir. Cápsula Cada Cápsula contiene: oseltamivir 75.0 mg Envase con 10 Cápsulas</v>
          </cell>
        </row>
        <row r="162">
          <cell r="B162" t="str">
            <v>010.000.4582.00</v>
          </cell>
          <cell r="C162" t="str">
            <v>Oseltamivir. Cápsula Cada Cápsula contiene: oseltamivir 75.0 mg Envase con 10 Cápsulas</v>
          </cell>
        </row>
        <row r="163">
          <cell r="B163" t="str">
            <v>010.000.5315.00</v>
          </cell>
          <cell r="C163" t="str">
            <v>Voriconazol. Solución Inyectable Cada frasco ámpula con liofilizado contiene: Voriconazol 200 mg Envase con un frasco ámpula con liofilizado.</v>
          </cell>
        </row>
        <row r="164">
          <cell r="B164" t="str">
            <v>010.000.0264.00</v>
          </cell>
          <cell r="C164" t="str">
            <v>Lidocaína. Solución al 10%. Cada 100 ml contiene: Lidocaína 10.0 g Envase con 115 ml con atomizador manual.</v>
          </cell>
        </row>
        <row r="165">
          <cell r="B165" t="str">
            <v>010.000.4141.00</v>
          </cell>
          <cell r="C165" t="str">
            <v>Mometasona. Suspensión Para Inhalación  Cada 100 ml contiene: Furoato de mometasona monohidratada equivalente a 0.050 g de furoato de mometasona anhidra. Envase nebulizador con 18 ml y válvula dosificadora (140 nebulizaciones de 50 µgcada una).</v>
          </cell>
        </row>
        <row r="166">
          <cell r="B166" t="str">
            <v>010.000.4141.00</v>
          </cell>
          <cell r="C166" t="str">
            <v>Mometasona. Suspensión Para Inhalación  Cada 100 ml contiene: Furoato de mometasona monohidratada equivalente a 0.050 g de furoato de mometasona anhidra. Envase nebulizador con 18 ml y válvula dosificadora (140 nebulizaciones de 50 µgcada una).</v>
          </cell>
        </row>
        <row r="167">
          <cell r="B167" t="str">
            <v>010.000.5944.00</v>
          </cell>
          <cell r="C167" t="str">
            <v>Ibuprofeno. Suspensión Oral Cada mililitro contiene: Ibuprofeno 40 mg Envase con 15 ml con gotero calibrado integrado o adjunto al envase que le sirve de tapa.</v>
          </cell>
        </row>
        <row r="168">
          <cell r="B168" t="str">
            <v>010.000.2521.00</v>
          </cell>
          <cell r="C168" t="str">
            <v>Losartán e hidroclorotiazida. Gragea o Comprimido Recubierto Cada Gragea o Comprimido Recubierto contiene: Losartán potásico 50.0 mg Hidroclorotiazida 12.5 mg Envase con 30 Grageas o Comprimidos Recubiertos.</v>
          </cell>
        </row>
        <row r="169">
          <cell r="B169" t="str">
            <v>010.000.4227.00</v>
          </cell>
          <cell r="C169" t="str">
            <v>Imatinib. Comprimido Cada Comprimido contiene: Mesilato de imatinib equivalente a 400 mg de imatinib Envase con 30 Comprimidos.</v>
          </cell>
        </row>
        <row r="170">
          <cell r="B170" t="str">
            <v>010.000.4490.00</v>
          </cell>
          <cell r="C170" t="str">
            <v>Aripiprazol. Tableta Cada Tableta contiene: Aripiprazol 15 mg Envase con 20 Tabletas.</v>
          </cell>
        </row>
        <row r="171">
          <cell r="B171" t="str">
            <v>010.000.4491.00</v>
          </cell>
          <cell r="C171" t="str">
            <v>Aripiprazol. Tableta Cada Tableta contiene: Aripiprazol 20 mg Envase con 10 Tabletas.</v>
          </cell>
        </row>
        <row r="172">
          <cell r="B172" t="str">
            <v>010.000.5435.00</v>
          </cell>
          <cell r="C172" t="str">
            <v>Paclitaxel. Solución Inyectable Cada frasco ámpula contiene: Paclitaxel 300 mg Envase con un frasco ámpula con 50 ml con equipo para venoclisis libre de polivinilcloruro (PVC) y filtro con membrana no mayor de 0.22 µm.</v>
          </cell>
        </row>
        <row r="173">
          <cell r="B173" t="str">
            <v>010.000.5449.00</v>
          </cell>
          <cell r="C173" t="str">
            <v>Anastrozol. Tableta Cada Tableta contiene: Anastrozol 1 mg Envase con 28 Tabletas</v>
          </cell>
        </row>
        <row r="174">
          <cell r="B174" t="str">
            <v>010.000.5541.00</v>
          </cell>
          <cell r="C174" t="str">
            <v>Letrozol. Gragea o Tableta Cada Gragea o Tableta contiene: Letrozol 2.5 mg Envase con 30 Grageas o Tabletas</v>
          </cell>
        </row>
        <row r="175">
          <cell r="B175" t="str">
            <v>010.000.2132.00</v>
          </cell>
          <cell r="C175" t="str">
            <v>Claritromicina. Tableta Cada Tableta contiene: Claritromicina 250 mg Envase con 10 Tabletas.</v>
          </cell>
        </row>
        <row r="176">
          <cell r="B176" t="str">
            <v>010.000.2132.00</v>
          </cell>
          <cell r="C176" t="str">
            <v>Claritromicina. Tableta Cada Tableta contiene: Claritromicina 250 mg Envase con 10 Tabletas.</v>
          </cell>
        </row>
        <row r="177">
          <cell r="B177" t="str">
            <v>010.000.2662.00</v>
          </cell>
          <cell r="C177" t="str">
            <v>Piridostigmina. Gragea o Tableta Cada Gragea o Tableta contiene: Bromuro de piridostigmina 60 mg Envase con 20 Grageas.</v>
          </cell>
        </row>
        <row r="178">
          <cell r="B178" t="str">
            <v>010.000.2662.00</v>
          </cell>
          <cell r="C178" t="str">
            <v>Piridostigmina. Gragea o Tableta Cada Gragea o Tableta contiene: Bromuro de piridostigmina 60 mg Envase con 20 Grageas.</v>
          </cell>
        </row>
        <row r="179">
          <cell r="B179" t="str">
            <v>010.000.3423.00</v>
          </cell>
          <cell r="C179" t="str">
            <v>Meloxicam. Tableta Cada Tableta contiene: Meloxicam 15 mg Envase con 10 Tabletas</v>
          </cell>
        </row>
        <row r="180">
          <cell r="B180" t="str">
            <v>010.000.4485.00</v>
          </cell>
          <cell r="C180" t="str">
            <v>Duloxetina. Cápsula de liberación retardada. Cada cápsula de liberación retardada contiene: Clorhidrato de duloxetina equivalente a 60 mg de duloxetina Envase con 14 Cápsulas de Liberación Retardada.</v>
          </cell>
        </row>
        <row r="181">
          <cell r="B181" t="str">
            <v>010.000.4485.00</v>
          </cell>
          <cell r="C181" t="str">
            <v>Duloxetina. Cápsula de liberación retardada. Cada cápsula de liberación retardada contiene: Clorhidrato de duloxetina equivalente a 60 mg de duloxetina Envase con 14 Cápsulas de Liberación Retardada.</v>
          </cell>
        </row>
        <row r="182">
          <cell r="B182" t="str">
            <v>010.000.5699.00</v>
          </cell>
          <cell r="C182" t="str">
            <v>Etoricoxib. Comprimido Cada Comprimido contiene: Etoricoxib 90 mg Envase con 28 Comprimidos.</v>
          </cell>
        </row>
        <row r="183">
          <cell r="B183" t="str">
            <v>040.000.3302.00</v>
          </cell>
          <cell r="C183" t="str">
            <v>Imipramina. Gragea o tableta. Cada gragea o tableta contiene: Clorhidrato de Imipramina 25 mg. Envase con 20 grageas o tabletas.</v>
          </cell>
        </row>
        <row r="184">
          <cell r="B184" t="str">
            <v>010.000.6274.00</v>
          </cell>
          <cell r="C184" t="str">
            <v>METFORMINA/ GLIMEPIRIDA. TABLETA Cada tableta contiene: Clorhidrato de metformina 500 mg. Glimepirida 1 mg Envase con 32 tabletas.</v>
          </cell>
        </row>
        <row r="185">
          <cell r="B185" t="str">
            <v>010.000.6275.00</v>
          </cell>
          <cell r="C185" t="str">
            <v>METFORMINA. TABLETA Cada tableta contiene: Clorhidrato de Metformina de liberación prolongada 500 mg Envase con 30 tabletas.</v>
          </cell>
        </row>
        <row r="186">
          <cell r="B186" t="str">
            <v>010.000.0592.00</v>
          </cell>
          <cell r="C186" t="str">
            <v>Isosorbida. Tableta sublingual Cada Tableta contiene: Dinitrato de isosorbida 5 mg Envase con 20 Tabletas sublinguales.</v>
          </cell>
        </row>
        <row r="187">
          <cell r="B187" t="str">
            <v>010.000.0592.00</v>
          </cell>
          <cell r="C187" t="str">
            <v>Isosorbida. Tableta sublingual Cada Tableta contiene: Dinitrato de isosorbida 5 mg Envase con 20 Tabletas sublinguales.</v>
          </cell>
        </row>
        <row r="188">
          <cell r="B188" t="str">
            <v>010.000.1271.00</v>
          </cell>
          <cell r="C188" t="str">
            <v>Plántago psyllium. Polvo Cada 100 g contienen: Polvo de cáscara de semilla de plántago psyllium 49.7 g Envase con 400 g.</v>
          </cell>
        </row>
        <row r="189">
          <cell r="B189" t="str">
            <v>010.000.1271.00</v>
          </cell>
          <cell r="C189" t="str">
            <v>Plántago psyllium. Polvo Cada 100 g contienen: Polvo de cáscara de semilla de plántago psyllium 49.7 g Envase con 400 g.</v>
          </cell>
        </row>
        <row r="190">
          <cell r="B190" t="str">
            <v>010.000.4025.01</v>
          </cell>
          <cell r="C190" t="str">
            <v>Ezetimiba-simvastatina. Comprimido Cada Comprimido contiene: Ezetimiba 10 mg Simvastatina 20 mg Envase con 28 Comprimidos.</v>
          </cell>
        </row>
        <row r="191">
          <cell r="B191" t="str">
            <v>010.000.4185.00</v>
          </cell>
          <cell r="C191" t="str">
            <v>Ácido ursodeoxicólico. Cápsula Cada Cápsula contiene: Ácido ursodeoxicólico 250 mg Envase con 50 Cápsulas</v>
          </cell>
        </row>
        <row r="192">
          <cell r="B192" t="str">
            <v>010.000.0804.00</v>
          </cell>
          <cell r="C192" t="str">
            <v>Óxido de zinc. Pasta Cada 100 g contienen: Óxido de zinc 25. 0 g Envase con 30 g.</v>
          </cell>
        </row>
        <row r="193">
          <cell r="B193" t="str">
            <v>010.000.0804.00</v>
          </cell>
          <cell r="C193" t="str">
            <v>Óxido de zinc. Pasta Cada 100 g contienen: Óxido de zinc 25. 0 g Envase con 30 g.</v>
          </cell>
        </row>
        <row r="194">
          <cell r="B194" t="str">
            <v>010.000.3419.00</v>
          </cell>
          <cell r="C194" t="str">
            <v>Naproxeno. Suspensión Oral Cada 5 ml contienen: Naproxeno 125 mg Envase con 100 ml.</v>
          </cell>
        </row>
        <row r="195">
          <cell r="B195" t="str">
            <v>010.000.5489.00</v>
          </cell>
          <cell r="C195" t="str">
            <v>Quetiapina. Tableta Cada Tableta contiene: Fumarato de quetiapina equivalente a 100 mg de quetiapina Envase con 60 Tabletas.</v>
          </cell>
        </row>
        <row r="196">
          <cell r="B196" t="str">
            <v>010.000.5489.00</v>
          </cell>
          <cell r="C196" t="str">
            <v>Quetiapina. Tableta Cada Tableta contiene: Fumarato de quetiapina equivalente a 100 mg de quetiapina Envase con 60 Tabletas.</v>
          </cell>
        </row>
        <row r="197">
          <cell r="B197" t="str">
            <v>040.000.2654.00</v>
          </cell>
          <cell r="C197" t="str">
            <v>Levodopa y carbidopa. Tableta Cada Tableta contiene: Levodopa 250 mg Carbidopa 25 mg Envase con 100 Tabletas.</v>
          </cell>
        </row>
        <row r="198">
          <cell r="B198" t="str">
            <v>010.000.1101.00</v>
          </cell>
          <cell r="C198" t="str">
            <v>Paricalcitol. Cápsula Cada cápsula contiene: Paricalcitol 2 µg. Envase con 30 cápsulas.</v>
          </cell>
        </row>
        <row r="199">
          <cell r="B199" t="str">
            <v>010.000.4305.00</v>
          </cell>
          <cell r="C199" t="str">
            <v>Oxibutinina. Tableta Cada Tableta contiene: Cloruro de oxibutinina 5 mg Envase con 30 Tabletas.</v>
          </cell>
        </row>
        <row r="200">
          <cell r="B200" t="str">
            <v>010.000.1766.00</v>
          </cell>
          <cell r="C200" t="str">
            <v>Doxorrubicina. Suspensión Inyectable Cada frasco ámpula contiene: Clorhidrato de doxorrubicina liposomal pegilada equivalente a 20 mg de doxorrubicina (2 mg/ml) Envase con un frasco ámpula con 10 ml (2 mg/ml).</v>
          </cell>
        </row>
        <row r="201">
          <cell r="B201" t="str">
            <v>010.000.5450.00</v>
          </cell>
          <cell r="C201" t="str">
            <v>Leuprorelina. Suspensión Inyectable Cada jeringa prellenada con polvo liofilizado contiene: Acetato de leuprorelina 22.5 mg Envase con jeringa prellenada con polvo liofilizado y jeringa prellenada con 0.5 ml con sistema de Liberación.</v>
          </cell>
        </row>
        <row r="202">
          <cell r="B202" t="str">
            <v>010.000.5972.00</v>
          </cell>
          <cell r="C202" t="str">
            <v>Leuprorelina. Suspensión Inyectable Cada jeringa prellenada con polvo liofilizado contiene: Acetato de Leuprorelina 45 mg Envase con jeringa prellenada con polvo liofilizado y jeringa prellenada con 0.5 ml de diluyente.</v>
          </cell>
        </row>
        <row r="203">
          <cell r="B203" t="str">
            <v>010.000.0813.00</v>
          </cell>
          <cell r="C203" t="str">
            <v>Hidrocortisona. Crema Cada g contiene: 17 Butirato de hidrocortisona 1 mg Envase con 15 g.</v>
          </cell>
        </row>
        <row r="204">
          <cell r="B204" t="str">
            <v>010.000.0813.00</v>
          </cell>
          <cell r="C204" t="str">
            <v>Hidrocortisona. Crema Cada g contiene: 17 Butirato de hidrocortisona 1 mg Envase con 15 g.</v>
          </cell>
        </row>
        <row r="205">
          <cell r="B205" t="str">
            <v>010.000.4416.00</v>
          </cell>
          <cell r="C205" t="str">
            <v>Ciclosporina. Solución Oftálmica Cada ml contiene: Ciclosporina A 1.0 mg Envase con frasco gotero con 5 ml.</v>
          </cell>
        </row>
        <row r="206">
          <cell r="B206" t="str">
            <v>010.000.4300.00</v>
          </cell>
          <cell r="C206" t="str">
            <v>Levofloxacino. Tableta Cada Tableta contiene: Levofloxacino hemihidratado equivalente a 750 mg de levofloxacino. Envase con 7 Tabletas.</v>
          </cell>
        </row>
        <row r="207">
          <cell r="B207" t="str">
            <v>010.000.4300.00</v>
          </cell>
          <cell r="C207" t="str">
            <v>Levofloxacino. Tableta Cada Tableta contiene: Levofloxacino hemihidratado equivalente a 750 mg de levofloxacino. Envase con 7 Tabletas.</v>
          </cell>
        </row>
        <row r="208">
          <cell r="B208" t="str">
            <v>010.000.3432.00</v>
          </cell>
          <cell r="C208" t="str">
            <v>Dexametasona. Tableta. Cada tableta contiene dexametasona 0.5 mg Envase con 30 Tabletas.</v>
          </cell>
        </row>
        <row r="209">
          <cell r="B209" t="str">
            <v>010.000.4445.00</v>
          </cell>
          <cell r="C209" t="str">
            <v>Vinorelbina. Cápsula Cada Cápsula contiene: Bitartrato de vinorelbina equivalente a 20.00 mg de Vinorelbina Envase con una Cápsula</v>
          </cell>
        </row>
        <row r="210">
          <cell r="B210" t="str">
            <v>010.000.4446.00</v>
          </cell>
          <cell r="C210" t="str">
            <v>Vinorelbina. Cápsula Cada Cápsula contiene: Bitartrato de vinorelbina equivalente a 30.00 mg de Vinorelbina Envase con una Cápsula.</v>
          </cell>
        </row>
        <row r="211">
          <cell r="B211" t="str">
            <v>010.000.5664.00</v>
          </cell>
          <cell r="C211" t="str">
            <v>Lacosamida. Solución Inyectable Cada frasco ámpula contiene: Lacosamida 200 mg Envase con frasco ámpula con 20 ml (10 mg/ml).</v>
          </cell>
        </row>
        <row r="212">
          <cell r="B212" t="str">
            <v>010.000.2114.00</v>
          </cell>
          <cell r="C212" t="str">
            <v>Felodipino. Tableta de Liberación Prolongada Cada Tableta contiene: Felodipino 5 mg Envase con 10 Tabletas de Liberación Prolongada.</v>
          </cell>
        </row>
        <row r="213">
          <cell r="B213" t="str">
            <v>010.000.4307.00</v>
          </cell>
          <cell r="C213" t="str">
            <v>Cilostazol. Tableta Cada Tableta contiene: Cilostazol 100 mg Envase con 30 Tabletas.</v>
          </cell>
        </row>
        <row r="214">
          <cell r="B214" t="str">
            <v>010.000.1969.00</v>
          </cell>
          <cell r="C214" t="str">
            <v>Azitromicina. Tableta Cada Tableta contiene: Azitromicina dihidratada equivalente a 500 mg de azitromicina Envase con 3 Tabletas.</v>
          </cell>
        </row>
        <row r="215">
          <cell r="B215" t="str">
            <v>010.000.1969.01</v>
          </cell>
          <cell r="C215" t="str">
            <v>Azitromicina. Tableta Cada Tableta contiene: Azitromicina dihidratada equivalente a 500 mg de azitromicina Envase con 4 Tabletas.</v>
          </cell>
        </row>
        <row r="216">
          <cell r="B216" t="str">
            <v>010.000.4256.00</v>
          </cell>
          <cell r="C216" t="str">
            <v>Talidomida. Tableta o Cápsula Cada Tableta o Cápsula contiene: Talidomida 100 mg Envase con 50 Tabletas ó Cápsulas.</v>
          </cell>
        </row>
        <row r="217">
          <cell r="B217" t="str">
            <v>010.000.4261.02</v>
          </cell>
          <cell r="C217" t="str">
            <v>Ofloxacina. Tableta Cada Tableta contiene: ofloxacina 400 mg Envase con 12 Tabletas.</v>
          </cell>
        </row>
        <row r="218">
          <cell r="B218" t="str">
            <v>010.000.4298.00</v>
          </cell>
          <cell r="C218" t="str">
            <v>Ciclosporina. Cápsula de gelatina blanda. Cada cápsula contiene: Ciclosporina modificada o ciclosporina en microemulsión 100 mg Envase con 50 Cápsulas.</v>
          </cell>
        </row>
        <row r="219">
          <cell r="B219" t="str">
            <v>010.000.4298.00</v>
          </cell>
          <cell r="C219" t="str">
            <v>Ciclosporina. Cápsula de gelatina blanda. Cada cápsula contiene: Ciclosporina modificada o ciclosporina en microemulsión 100 mg Envase con 50 Cápsulas.</v>
          </cell>
        </row>
        <row r="220">
          <cell r="B220" t="str">
            <v>010.000.4306.00</v>
          </cell>
          <cell r="C220" t="str">
            <v>Ciclosporina. Capsula de gelatina blanda. Cada cápsula contiene: ciclosporina modificada o ciclosporina en microemulsión 25 mg. envase con 50 cápsulas.</v>
          </cell>
        </row>
        <row r="221">
          <cell r="B221" t="str">
            <v>010.000.4306.00</v>
          </cell>
          <cell r="C221" t="str">
            <v>Ciclosporina. Capsula de gelatina blanda. Cada cápsula contiene: ciclosporina modificada o ciclosporina en microemulsión 25 mg. envase con 50 cápsulas.</v>
          </cell>
        </row>
        <row r="222">
          <cell r="B222" t="str">
            <v>010.000.5082.00</v>
          </cell>
          <cell r="C222" t="str">
            <v>Tacrolimus. Cápsula Cada Cápsula contiene: Tacrolimus monohidratado equivalente a 5 mg de tacrolimus Envase con 50 Cápsulas.</v>
          </cell>
        </row>
        <row r="223">
          <cell r="B223" t="str">
            <v>010.000.5084.00</v>
          </cell>
          <cell r="C223" t="str">
            <v>Tacrolimus. Cápsula Cada Cápsula contiene: Tacrolimus monohidratado equivalente a 1 mg de tacrolimus Envase con 50 Cápsulas.</v>
          </cell>
        </row>
        <row r="224">
          <cell r="B224" t="str">
            <v>010.000.5309.01</v>
          </cell>
          <cell r="C224" t="str">
            <v>Tamsulosina. Cápsula o Tableta de liberación prolongada. Cada cápsula o tableta de liberación prolongada contiene: Clorhidrato de tamsulosina 0.4 mg. Envase con 20 cápsulas o tabletas de liberación prolongada.</v>
          </cell>
        </row>
        <row r="225">
          <cell r="B225" t="str">
            <v>010.000.2195.00</v>
          </cell>
          <cell r="C225" t="str">
            <v>Ondansetrón. Tableta Cada Tableta contiene: Clorhidrato dihidratado de ondansetrón equivalente a 8 mg de ondansetrón Envase con 10 Tabletas.</v>
          </cell>
        </row>
        <row r="226">
          <cell r="B226" t="str">
            <v>010.000.3461.00</v>
          </cell>
          <cell r="C226" t="str">
            <v>Azatioprina. Tableta Cada Tableta contiene: Azatioprina 50 mg Envase con 50 Tabletas.</v>
          </cell>
        </row>
        <row r="227">
          <cell r="B227" t="str">
            <v>010.000.3461.00</v>
          </cell>
          <cell r="C227" t="str">
            <v>Azatioprina. Tableta Cada Tableta contiene: Azatioprina 50 mg Envase con 50 Tabletas.</v>
          </cell>
        </row>
        <row r="228">
          <cell r="B228" t="str">
            <v>010.000.4365.01</v>
          </cell>
          <cell r="C228" t="str">
            <v>Donepecilo. Tableta Cada Tableta contiene: Clorhidrato de donepecilo 10 mg Envase con 28 Tabletas.</v>
          </cell>
        </row>
        <row r="229">
          <cell r="B229" t="str">
            <v>010.000.4514.00</v>
          </cell>
          <cell r="C229" t="str">
            <v>Leflunomida. Comprimido Cada Comprimido contiene: Leflunomida 20 mg Envase con 30 Comprimidos.</v>
          </cell>
        </row>
        <row r="230">
          <cell r="B230" t="str">
            <v>010.000.4515.00</v>
          </cell>
          <cell r="C230" t="str">
            <v>Leflunomida. Comprimido Cada Comprimido contiene: Leflunomida 100 mg Envase con 3 Comprimidos.</v>
          </cell>
        </row>
        <row r="231">
          <cell r="B231" t="str">
            <v>040.000.2499.00</v>
          </cell>
          <cell r="C231" t="str">
            <v>Alprazolam. Tableta Cada Tableta contiene: alprazolam 2.0 mg Envase con 30 Tabletas.</v>
          </cell>
        </row>
        <row r="232">
          <cell r="B232" t="str">
            <v>040.000.2499.00</v>
          </cell>
          <cell r="C232" t="str">
            <v>Alprazolam. Tableta Cada Tableta contiene: alprazolam 2.0 mg Envase con 30 Tabletas.</v>
          </cell>
        </row>
        <row r="233">
          <cell r="B233" t="str">
            <v>010.000.4420.00</v>
          </cell>
          <cell r="C233" t="str">
            <v>Brimonidina - timolol. Solución Oftálmica Cada mililitro contiene: Tartrato de brimonidina 2.00 mg Maleato de timolol 6.80 mg Envase con gotero integral con 5 ml.</v>
          </cell>
        </row>
        <row r="234">
          <cell r="B234" t="str">
            <v>010.000.2626.00</v>
          </cell>
          <cell r="C234" t="str">
            <v>Oxcarbazepina. Gragea o Tableta Cada Gragea o Tableta contiene: oxcarbazepina 300 mg Envase con 20 Grageas o Tabletas.</v>
          </cell>
        </row>
        <row r="235">
          <cell r="B235" t="str">
            <v>010.000.2630.00</v>
          </cell>
          <cell r="C235" t="str">
            <v>Valproato semisódico. Tableta de liberación prolongada. Cada tableta de liberación prolongada contiene: Valproato semisódico equivalente a 500 mg de ácido valproico Envase con 30 Tabletas de Liberación Prolongada.</v>
          </cell>
        </row>
        <row r="236">
          <cell r="B236" t="str">
            <v>010.000.2630.00</v>
          </cell>
          <cell r="C236" t="str">
            <v>Valproato semisódico. Tableta de liberación prolongada. Cada tableta de liberación prolongada contiene: Valproato semisódico equivalente a 500 mg de ácido valproico Envase con 30 Tabletas de Liberación Prolongada.</v>
          </cell>
        </row>
        <row r="237">
          <cell r="B237" t="str">
            <v>010.000.2650.00</v>
          </cell>
          <cell r="C237" t="str">
            <v>Pramipexol. Tableta Cada Tableta contiene Diclorhidrato de pramipexol Monohidratado 1.0 mg Envase con 30 Tabletas.</v>
          </cell>
        </row>
        <row r="238">
          <cell r="B238" t="str">
            <v>010.000.3307.00</v>
          </cell>
          <cell r="C238" t="str">
            <v>Atomoxetina. Cápsula Cada Cápsula contiene: Clorhidrato de atomoxetina equivalente a 10 mg de atomoxetina. Envase con 14 Cápsulas.</v>
          </cell>
        </row>
        <row r="239">
          <cell r="B239" t="str">
            <v>010.000.3308.00</v>
          </cell>
          <cell r="C239" t="str">
            <v>Atomoxetina. Cápsula Cada Cápsula contiene: Clorhidrato de atomoxetina equivalente a 40 mg de atomoxetina. Envase con 14 Cápsulas.</v>
          </cell>
        </row>
        <row r="240">
          <cell r="B240" t="str">
            <v>010.000.3309.00</v>
          </cell>
          <cell r="C240" t="str">
            <v>Atomoxetina. Cápsula Cada Cápsula contiene: Clorhidrato de atomoxetina equivalente a 60 mg de atomoxetina. Envase con 14 Cápsulas.</v>
          </cell>
        </row>
        <row r="241">
          <cell r="B241" t="str">
            <v>010.000.5453.00</v>
          </cell>
          <cell r="C241" t="str">
            <v>Pemetrexed. Solución Inyectable Cada frasco ámpula con liofilizado contiene: Pemetrexed disódico heptahidratado o Pemetrexed disódico equivalente a 500 mg de pemetrexed Envase con frasco ámpula.</v>
          </cell>
        </row>
        <row r="242">
          <cell r="B242" t="str">
            <v>010.000.5485.01</v>
          </cell>
          <cell r="C242" t="str">
            <v>Olanzapina. Tableta Cada Tableta contiene: olanzapina 5 mg Envase con 28 Tabletas.</v>
          </cell>
        </row>
        <row r="243">
          <cell r="B243" t="str">
            <v>010.000.5487.01</v>
          </cell>
          <cell r="C243" t="str">
            <v>Citalopram. Tableta Cada Tableta contiene: Bromhidrato de citalopram equivalente a 20 mg de citalopram. Envase con 28 Tabletas</v>
          </cell>
        </row>
        <row r="244">
          <cell r="B244" t="str">
            <v>010.000.5487.01</v>
          </cell>
          <cell r="C244" t="str">
            <v>Citalopram. Tableta Cada Tableta contiene: Bromhidrato de citalopram equivalente a 20 mg de citalopram. Envase con 28 Tabletas</v>
          </cell>
        </row>
        <row r="245">
          <cell r="B245" t="str">
            <v>010.000.5490.00</v>
          </cell>
          <cell r="C245" t="str">
            <v>Mirtazapina. Tableta o Tableta Dispersable Cada Tableta o Tableta Dispersable contiene: Mirtazapina 30 mg Envase con 30 Tabletas o Tabletas Dispersables</v>
          </cell>
        </row>
        <row r="246">
          <cell r="B246" t="str">
            <v>010.000.5490.00</v>
          </cell>
          <cell r="C246" t="str">
            <v>Mirtazapina. Tableta o Tableta Dispersable Cada Tableta o Tableta Dispersable contiene: Mirtazapina 30 mg Envase con 30 Tabletas o Tabletas Dispersables</v>
          </cell>
        </row>
        <row r="247">
          <cell r="B247" t="str">
            <v>010.000.0233.00</v>
          </cell>
          <cell r="C247" t="str">
            <v>Sevoflurano. Liquido o solucion cada envase contiene: sevoflurano 250 ml. envase con 250 ml de líquido o solución.</v>
          </cell>
        </row>
        <row r="248">
          <cell r="B248" t="str">
            <v>010.000.2040.00</v>
          </cell>
          <cell r="C248" t="str">
            <v>Prazicuantel. Tableta Cada Tableta contiene: Prazicuantel 600 mg Envase con 25 Tabletas.</v>
          </cell>
        </row>
        <row r="249">
          <cell r="B249" t="str">
            <v>010.000.5237.03</v>
          </cell>
          <cell r="C249" t="str">
            <v>Interferón (Beta). Solución Inyectable. Cada frasco ámpula o jeringa prellenada contiene: Interferón beta 1a 44  µg (12 millones UI). Envase con cartucho prellenado de 1.5 ml (3 dosis de 44  µg/0.5 ml) para administrarse en dispositivo autoinyector.</v>
          </cell>
        </row>
        <row r="250">
          <cell r="B250" t="str">
            <v>010.000.0291.00</v>
          </cell>
          <cell r="C250" t="str">
            <v>Neostigmina. Solución Inyectable Cada ampolleta contiene: Metilsulfato de neostigmina 0.5 mg Envase con 6 ampolletas con 1 ml.</v>
          </cell>
        </row>
        <row r="251">
          <cell r="B251" t="str">
            <v>010.000.0569.00</v>
          </cell>
          <cell r="C251" t="str">
            <v>Nitroprusiato de sodio. Solución Inyectable Cada frasco ámpula con polvo o Solución contiene: Nitroprusiato de sodio 50 mg Envase con un frasco ámpula con o sin diluyente.</v>
          </cell>
        </row>
        <row r="252">
          <cell r="B252" t="str">
            <v>010.000.4264.00</v>
          </cell>
          <cell r="C252" t="str">
            <v>Aciclovir. Solución Inyectable Cada frasco ámpula con liofilizado contiene: Aciclovir sódico equivalente a 250 mg de aciclovir. Envase con 5 frascos ámpula.</v>
          </cell>
        </row>
        <row r="253">
          <cell r="B253" t="str">
            <v>010.000.5313.00</v>
          </cell>
          <cell r="C253" t="str">
            <v>Caspofungina. Solución Inyectable. Cada frasco ámpula con polvo contiene: Acetato de caspofungina equivalente a 50 mg de caspofungina. Envase con frasco ámpula con polvo para 10.5 ml (5 mg/ml).</v>
          </cell>
        </row>
        <row r="254">
          <cell r="B254" t="str">
            <v>010.000.4433.00</v>
          </cell>
          <cell r="C254" t="str">
            <v>Mesna. Solución Inyectable Cada ampolleta contiene: Mesna 400 mg Envase con 5 ampolletas con 4 ml (100 mg/ml).</v>
          </cell>
        </row>
        <row r="255">
          <cell r="B255" t="str">
            <v>010.000.2482.00</v>
          </cell>
          <cell r="C255" t="str">
            <v>Prednisolona. Solución Oral Cada 100 ml contienen: Fosfato sódico de prednisolona equivalente a 100 mg de prednisolona. Envase con frasco de 100 ml y vaso graduado de 20 ml.</v>
          </cell>
        </row>
        <row r="256">
          <cell r="B256" t="str">
            <v>010.000.4158.01</v>
          </cell>
          <cell r="C256" t="str">
            <v>Insulina glargina. Solución Inyectable Cada ml de Solución contiene: Insulina glargina 3.64 mg equivalente a 100.0 UI de insulina humana. Envase con 5 cartuchos de vidrio con 3 ml en dispositivo desechable.</v>
          </cell>
        </row>
        <row r="257">
          <cell r="B257" t="str">
            <v>010.000.4265.00</v>
          </cell>
          <cell r="C257" t="str">
            <v>Ciprofibrato. Cápsula o Tableta. Cada Cápsula o Tableta contiene: Ciprofibrato 100 mg Envase con 30 cápsulas o tabletas.</v>
          </cell>
        </row>
        <row r="258">
          <cell r="B258" t="str">
            <v>010.000.4231.00</v>
          </cell>
          <cell r="C258" t="str">
            <v>Inmunoglobulina antilinfocitos t humanos. Solución Inyectable Cada frasco ámpula contiene: Inmunoglobulina antilinfocitos T humanos obtenida de conejo 25 mg Envase con frasco ámpula con polvo liofilizado.</v>
          </cell>
        </row>
        <row r="259">
          <cell r="B259" t="str">
            <v>010.000.5160.00</v>
          </cell>
          <cell r="C259" t="str">
            <v>Sevelámero. Comprimido Cada Comprimido contiene: Clorhidrato de Sevelámero 800 mg Envase con 180 Comprimidos</v>
          </cell>
        </row>
        <row r="260">
          <cell r="B260" t="str">
            <v>010.000.5455.00</v>
          </cell>
          <cell r="C260" t="str">
            <v>Fludarabina. Comprimido Cada Comprimido contiene: Fosfato de fludarabina 10 mg Envase con 15 Comprimidos.</v>
          </cell>
        </row>
        <row r="261">
          <cell r="B261" t="str">
            <v>010.000.0101.00</v>
          </cell>
          <cell r="C261" t="str">
            <v>Ácido acetilsalicilico. Tableta. Cada tableta contiene: Acido acetilsalicílico 500 mg. Envase con 20 tabletas.</v>
          </cell>
        </row>
        <row r="262">
          <cell r="B262" t="str">
            <v>010.000.0106.00</v>
          </cell>
          <cell r="C262" t="str">
            <v>Paracetamol. Solucion oral cada ml contiene: paracetamol 100 mg. envase con 15 ml gotero calibrado a 0.5 y 1 ml integrado o adjunto al envase que sirve de tapa.</v>
          </cell>
        </row>
        <row r="263">
          <cell r="B263" t="str">
            <v>010.000.0106.00</v>
          </cell>
          <cell r="C263" t="str">
            <v>Paracetamol. Solucion oral cada ml contiene: paracetamol 100 mg. envase con 15 ml gotero calibrado a 0.5 y 1 ml integrado o adjunto al envase que sirve de tapa.</v>
          </cell>
        </row>
        <row r="264">
          <cell r="B264" t="str">
            <v>010.000.1206.00</v>
          </cell>
          <cell r="C264" t="str">
            <v>Butilhioscina o hioscina. Gragea o Tableta Cada Gragea o Tableta contiene: Bromuro de butilhioscina o butilbromuro de hioscina 10 mg Envase con 10 Grageas o Tabletas.</v>
          </cell>
        </row>
        <row r="265">
          <cell r="B265" t="str">
            <v>010.000.1206.00</v>
          </cell>
          <cell r="C265" t="str">
            <v>Butilhioscina o hioscina. Gragea o Tableta Cada Gragea o Tableta contiene: Bromuro de butilhioscina o butilbromuro de hioscina 10 mg Envase con 10 Grageas o Tabletas.</v>
          </cell>
        </row>
        <row r="266">
          <cell r="B266" t="str">
            <v>010.000.1207.00</v>
          </cell>
          <cell r="C266" t="str">
            <v>Butilhioscina o hioscina. Solución Inyectable Cada ampolleta contiene: Bromuro de butilhioscina o butilbromuro de hioscina 20 mg Envase con 3 ampolletas de 1 ml.</v>
          </cell>
        </row>
        <row r="267">
          <cell r="B267" t="str">
            <v>010.000.0437.00</v>
          </cell>
          <cell r="C267" t="str">
            <v>Teofilina. Comprimido o Tableta o Cápsula de Liberación Prolongada Cada Comprimido Tableta o Cápsula contiene: Teofilina anhidra 100 mg Envase con 20 Comprimidos o Tabletas o Cápsulas de Liberación Prolongada.</v>
          </cell>
        </row>
        <row r="268">
          <cell r="B268" t="str">
            <v>010.000.0437.00</v>
          </cell>
          <cell r="C268" t="str">
            <v>Teofilina. Comprimido o Tableta o Cápsula de Liberación Prolongada Cada Comprimido Tableta o Cápsula contiene: Teofilina anhidra 100 mg Envase con 20 Comprimidos o Tabletas o Cápsulas de Liberación Prolongada.</v>
          </cell>
        </row>
        <row r="269">
          <cell r="B269" t="str">
            <v>010.000.1940.00</v>
          </cell>
          <cell r="C269" t="str">
            <v>Doxiciclina. Cápsula o Tableta Cada Cápsula o Tableta contiene: Hiclato de doxiciclina equivalente a 100 mg de doxicilina. Envase con 10 Cápsulas o Tabletas.</v>
          </cell>
        </row>
        <row r="270">
          <cell r="B270" t="str">
            <v>010.000.5309.02</v>
          </cell>
          <cell r="C270" t="str">
            <v>Tamsulosina. Cápsula o Tableta de liberación prolongada. Cada cápsula o tableta de liberación prolongada contiene: Clorhidrato detamsulosina 0.4 mg. Envase con 30 cápsulas o tabletas de liberación prolongada.</v>
          </cell>
        </row>
        <row r="271">
          <cell r="B271" t="str">
            <v>010.000.5451.00</v>
          </cell>
          <cell r="C271" t="str">
            <v>Cinarizina. Tableta Cada Tableta contiene: Cinarizina 75 mg Envase con 60 Tabletas</v>
          </cell>
        </row>
        <row r="272">
          <cell r="B272" t="str">
            <v>010.000.5468.00</v>
          </cell>
          <cell r="C272" t="str">
            <v>Ácido zoledrónico. Solución Inyectable Cada frasco ámpula con 5 ml contiene: Acido zoledrónico monohidratado equivalente a 4.0 mg de ácido zoledrónico Envase con un frasco ámpula.</v>
          </cell>
        </row>
        <row r="273">
          <cell r="B273" t="str">
            <v>010.000.5505.00</v>
          </cell>
          <cell r="C273" t="str">
            <v>Celecoxib. Cápsula. Cada cápsula contiene: Celecoxib 100 mg Envase con 20 Cápsulas.</v>
          </cell>
        </row>
        <row r="274">
          <cell r="B274" t="str">
            <v>010.000.5463.02</v>
          </cell>
          <cell r="C274" t="str">
            <v>Temozolomida. Cápsula Cada Cápsula contiene: Temozolomida 100 mg Envase con 20 Cápsulas</v>
          </cell>
        </row>
        <row r="275">
          <cell r="B275" t="str">
            <v>010.000.5186.02</v>
          </cell>
          <cell r="C275" t="str">
            <v>Pantoprazol o rabeprazol u omeprazol. Tableta o Gragea o Cápsula Cada Tableta o Gragea o Cápsula contiene: Pantoprazol 40 mg o Rabeprazol sódico 20 mg u omeprazol 20 mg Envase con 28 Tabletas o Grageas o Cápsulas</v>
          </cell>
        </row>
        <row r="276">
          <cell r="B276" t="str">
            <v>010.000.4148.01</v>
          </cell>
          <cell r="C276" t="str">
            <v>Insulina lispro lispro protamina. Suspensión Inyectable Cada ml contiene: Insulina lispro (origen ADN recombinante) 25 UI Insulina lispro protamina (origen ADN recombinante) 75 UI. Envase con un frasco ámpula con 10 ml.</v>
          </cell>
        </row>
        <row r="277">
          <cell r="B277" t="str">
            <v>010.000.4148.01</v>
          </cell>
          <cell r="C277" t="str">
            <v>Insulina lispro lispro protamina. Suspensión Inyectable Cada ml contiene: Insulina lispro (origen ADN recombinante) 25 UI Insulina lispro protamina (origen ADN recombinante) 75 UI. Envase con un frasco ámpula con 10 ml.</v>
          </cell>
        </row>
        <row r="278">
          <cell r="B278" t="str">
            <v>010.000.4162.00</v>
          </cell>
          <cell r="C278" t="str">
            <v>Insulina lispro. Solución Inyectable. Cada ml contiene: Insulina lispro (origen ADN recombinante) 100 UI Envase con un frasco ámpula con 10 ml.</v>
          </cell>
        </row>
        <row r="279">
          <cell r="B279" t="str">
            <v>010.000.4162.00</v>
          </cell>
          <cell r="C279" t="str">
            <v>Insulina lispro. Solución Inyectable. Cada ml contiene: Insulina lispro (origen ADN recombinante) 100 UI Envase con un frasco ámpula con 10 ml.</v>
          </cell>
        </row>
        <row r="280">
          <cell r="B280" t="str">
            <v>010.000.4489.00</v>
          </cell>
          <cell r="C280" t="str">
            <v>Olanzapina. Solución Inyectable Cada frasco ámpula con liofilizado contiene: olanzapina 10 mg Envase con un frasco ámpula.</v>
          </cell>
        </row>
        <row r="281">
          <cell r="B281" t="str">
            <v>010.000.4444.00</v>
          </cell>
          <cell r="C281" t="str">
            <v>Dexrazoxano. Solución Inyectable. El frasco ámpula contiene: Clorhidrato de dexrazoxano equivalente a 500 mg de dexrazoxano. Envase con un frasco ámpula.</v>
          </cell>
        </row>
        <row r="282">
          <cell r="B282" t="str">
            <v>010.000.5437.00</v>
          </cell>
          <cell r="C282" t="str">
            <v>Docetaxel. Solución Inyectable. Cada frasco ámpula contiene: Docetaxel anhidro o trihidratado equivalente a 80 mg de docetaxel Envase con un frasco ámpula con 80 mg y frasco ámpula con 6 ml de diluyente.</v>
          </cell>
        </row>
        <row r="283">
          <cell r="B283" t="str">
            <v>010.000.5459.00</v>
          </cell>
          <cell r="C283" t="str">
            <v>Oxaliplatino. Solución Inyectable Cada frasco ámpula contiene: oxaliplatino 100 mg Envase con un frasco ámpula con liofilizado o envase con un frasco ámpula con 20 ml.</v>
          </cell>
        </row>
        <row r="284">
          <cell r="B284" t="str">
            <v>010.000.0570.00</v>
          </cell>
          <cell r="C284" t="str">
            <v>Hidralazina. Tableta Cada Tableta contiene: Clorhidrato de hidralazina 10 mg Envase con 20 Tabletas.</v>
          </cell>
        </row>
        <row r="285">
          <cell r="B285" t="str">
            <v>010.000.0596.00</v>
          </cell>
          <cell r="C285" t="str">
            <v>Verapamilo. Gragea o Tableta ReCubierta Cada Gragea o Tableta ReCubierta contiene: Clorhidrato de verapamilo 80 mg Envase con 20 Grageas o Tabletas ReCubiertas.</v>
          </cell>
        </row>
        <row r="286">
          <cell r="B286" t="str">
            <v>010.000.0596.00</v>
          </cell>
          <cell r="C286" t="str">
            <v>Verapamilo. Gragea o Tableta ReCubierta Cada Gragea o Tableta ReCubierta contiene: Clorhidrato de verapamilo 80 mg Envase con 20 Grageas o Tabletas ReCubiertas.</v>
          </cell>
        </row>
        <row r="287">
          <cell r="B287" t="str">
            <v>010.000.3409.00</v>
          </cell>
          <cell r="C287" t="str">
            <v>Colchicina. Tableta. Cada tableta contiene: Colchicina 1 mg Envase con 30 Tabletas.</v>
          </cell>
        </row>
        <row r="288">
          <cell r="B288" t="str">
            <v>010.000.3409.00</v>
          </cell>
          <cell r="C288" t="str">
            <v>Colchicina. Tableta. Cada tableta contiene: Colchicina 1 mg Envase con 30 Tabletas.</v>
          </cell>
        </row>
        <row r="289">
          <cell r="B289" t="str">
            <v>010.000.5233.00</v>
          </cell>
          <cell r="C289" t="str">
            <v>Ácido folínico. Tableta Cada Tableta contiene: Folinato cálcico equivalente a 15 mg de ácido folínico Envase con 12 Tabletas.</v>
          </cell>
        </row>
        <row r="290">
          <cell r="B290" t="str">
            <v>010.000.1501.00</v>
          </cell>
          <cell r="C290" t="str">
            <v>Estrógenos conjugados. Gragea o Tableta Cada Gragea o Tableta contiene: Estrógenos conjugados de origen equino 0.625 mg Envase con 42 Grageas o Tabletas.</v>
          </cell>
        </row>
        <row r="291">
          <cell r="B291" t="str">
            <v>010.000.4215.00</v>
          </cell>
          <cell r="C291" t="str">
            <v>Progesterona. Gel Cada 100 g contienen: Progesterona 1.0 g Envase con 80 g de Gel con regla dosificadora.</v>
          </cell>
        </row>
        <row r="292">
          <cell r="B292" t="str">
            <v>010.000.4504.00</v>
          </cell>
          <cell r="C292" t="str">
            <v>Sulfasalazina. Tableta CoN Capa Entérica Cada Tableta con Capa Entérica contiene: Sulfasalazina 500 mg Envase con 60 Tabletas con Capa Entérica.</v>
          </cell>
        </row>
        <row r="293">
          <cell r="B293" t="str">
            <v>010.000.4504.00</v>
          </cell>
          <cell r="C293" t="str">
            <v>Sulfasalazina. Tableta CoN Capa Entérica Cada Tableta con Capa Entérica contiene: Sulfasalazina 500 mg Envase con 60 Tabletas con Capa Entérica.</v>
          </cell>
        </row>
        <row r="294">
          <cell r="B294" t="str">
            <v>010.000.0270.00</v>
          </cell>
          <cell r="C294" t="str">
            <v>Ropivacaina. Solución Inyectable Cada ampolleta contiene: Clorhidrato de ropivacaína monohidratada equivalente a 150 mg de clorhidrato de ropivacaina. Envase con 5 ampolletas con 20 ml.</v>
          </cell>
        </row>
        <row r="295">
          <cell r="B295" t="str">
            <v>010.000.0612.00</v>
          </cell>
          <cell r="C295" t="str">
            <v>Norepinefrina. Solución Inyectable Cada ampolleta contiene: Bitartrato de norepinefrina equivalente a 4 mg de norepinefrina. Envase con 50 ampolletas de 4 ml.</v>
          </cell>
        </row>
        <row r="296">
          <cell r="B296" t="str">
            <v>010.000.4061.00</v>
          </cell>
          <cell r="C296" t="str">
            <v>Cisatracurio besilato de. Solución InyectableCada ml contiene:Besilato de cisatracurioequivalente a 2 mgde cisatracurioEnvase con 1 ampolleta con 5 ml.</v>
          </cell>
        </row>
        <row r="297">
          <cell r="B297" t="str">
            <v>010.000.2624.00</v>
          </cell>
          <cell r="C297" t="str">
            <v>Fenitoína. Solución Inyectable Cada ampolleta contiene: Fenitoína sódica 250 mg Envase con una ampolleta (250 mg/5 ml)</v>
          </cell>
        </row>
        <row r="298">
          <cell r="B298" t="str">
            <v>010.000.3507.00</v>
          </cell>
          <cell r="C298" t="str">
            <v>Levonorgestrel y etinilestradiol. Gragea Cada Gragea contiene: Levonorgestrel 0.15 mg Etinilestradiol 0.03 mg Envase con 28 Grageas. (21 con hormonales y 7 sin hormonales)</v>
          </cell>
        </row>
        <row r="299">
          <cell r="B299" t="str">
            <v>010.000.1244.00</v>
          </cell>
          <cell r="C299" t="str">
            <v>Mesalazina. Suspensión rectal. Cada 100 ml contiene: Mesalazina 6.667 g. Envase con 7 enemas de 60 ml.</v>
          </cell>
        </row>
        <row r="300">
          <cell r="B300" t="str">
            <v>010.000.0113.00</v>
          </cell>
          <cell r="C300" t="str">
            <v>Butilhioscina-metamizol. Gragea cada gragea contiene: bromuro de butilhioscina 10 mg metamizol sódico monohidrato equivalente a 250 mg de metamizol sódico. envase con 36 grageas.</v>
          </cell>
        </row>
        <row r="301">
          <cell r="B301" t="str">
            <v>010.000.0539.00</v>
          </cell>
          <cell r="C301" t="str">
            <v>Propranolol. Tableta Cada Tableta contiene: Clorhidrato de Propranolol 10 mg Envase con 30 Tabletas.</v>
          </cell>
        </row>
        <row r="302">
          <cell r="B302" t="str">
            <v>010.000.0539.00</v>
          </cell>
          <cell r="C302" t="str">
            <v>Propranolol. Tableta Cada Tableta contiene: Clorhidrato de Propranolol 10 mg Envase con 30 Tabletas.</v>
          </cell>
        </row>
        <row r="303">
          <cell r="B303" t="str">
            <v>010.000.4226.00</v>
          </cell>
          <cell r="C303" t="str">
            <v>Hidroxicarbamida. Cápsula Cada Cápsula contiene: Hidroxicarbamida 500 mg Envase con 100 Cápsulas.</v>
          </cell>
        </row>
        <row r="304">
          <cell r="B304" t="str">
            <v>040.000.4129.00</v>
          </cell>
          <cell r="C304" t="str">
            <v>Isotretinoina. Cápsula Cada Cápsula contiene: Isotretinoína 20 mg Envase con 30 Cápsulas.</v>
          </cell>
        </row>
        <row r="305">
          <cell r="B305" t="str">
            <v>010.000.5721.00</v>
          </cell>
          <cell r="C305" t="str">
            <v>Paracetamol solución inyectable cada frasco contiene: paracetamol 1 g. Envase con un frasco con 100 ml.</v>
          </cell>
        </row>
        <row r="306">
          <cell r="B306" t="str">
            <v>010.000.5176.00</v>
          </cell>
          <cell r="C306" t="str">
            <v>Sucralfato. Tableta Cada Tableta contiene: Sucralfato 1 g Envase con 40 Tabletas.</v>
          </cell>
        </row>
        <row r="307">
          <cell r="B307" t="str">
            <v>010.000.5176.00</v>
          </cell>
          <cell r="C307" t="str">
            <v>Sucralfato. Tableta Cada Tableta contiene: Sucralfato 1 g Envase con 40 Tabletas.</v>
          </cell>
        </row>
        <row r="308">
          <cell r="B308" t="str">
            <v>040.000.4027.00</v>
          </cell>
          <cell r="C308" t="str">
            <v>Fentanilo parche cada parche contiene: fentanilo 4.2 mg envase con 5 Parches..</v>
          </cell>
        </row>
        <row r="309">
          <cell r="B309" t="str">
            <v>040.000.4027.00</v>
          </cell>
          <cell r="C309" t="str">
            <v>Fentanilo parche cada parche contiene: fentanilo 4.2 mg envase con 5 Parches..</v>
          </cell>
        </row>
        <row r="310">
          <cell r="B310" t="str">
            <v>010.000.4513.00</v>
          </cell>
          <cell r="C310" t="str">
            <v>Tocilizumab. Solución Inyectable Cada frasco ámpula contiene: Tocilizumab 80 mg Envase con frasco ámpula con 4 ml.</v>
          </cell>
        </row>
        <row r="311">
          <cell r="B311" t="str">
            <v>010.000.4516.00</v>
          </cell>
          <cell r="C311" t="str">
            <v>Tocilizumab. Solución Inyectable Cada frasco ámpula contiene: Tocilizumab 200 mg Envase con frasco ámpula con 10 ml.</v>
          </cell>
        </row>
        <row r="312">
          <cell r="B312" t="str">
            <v>010.000.6046.00</v>
          </cell>
          <cell r="C312" t="str">
            <v>Trastuzumab. Solucion inyectable cada frasco ámpula contiene: Trastuzumab 600 mg envase con un frasco ámpula con 5 ml (600 mg/5 ml)</v>
          </cell>
        </row>
        <row r="313">
          <cell r="B313" t="str">
            <v>010.000.3511.00</v>
          </cell>
          <cell r="C313" t="str">
            <v>Norelgestromina-etinilestradiol. Parche. Cada parche contiene: Norelgestromina 6.00 mg Etinilestradiol 0.60 mg Envase con 3 Parches..</v>
          </cell>
        </row>
        <row r="314">
          <cell r="B314" t="str">
            <v>010.000.4492.00</v>
          </cell>
          <cell r="C314" t="str">
            <v>Aripiprazol. Tableta Cada Tableta contiene: Aripiprazol 30 mg Envase con 10 Tabletas.</v>
          </cell>
        </row>
        <row r="315">
          <cell r="B315" t="str">
            <v>010.000.5438.00</v>
          </cell>
          <cell r="C315" t="str">
            <v>Gemcitabina. Solución Inyectable. Cada frasco ámpula contiene: Clorhidrato de gemcitabina equivalenta a 1 g de gemcitabina. Envase con un frasco ámpula.</v>
          </cell>
        </row>
        <row r="316">
          <cell r="B316" t="str">
            <v>010.000.4112.00</v>
          </cell>
          <cell r="C316" t="str">
            <v>Resina de colestiramina. Polvo. Cada sobre contiene: Resina de colestiramina 4 g Envase con 50 sobres.</v>
          </cell>
        </row>
        <row r="317">
          <cell r="B317" t="str">
            <v>010.000.5600.00</v>
          </cell>
          <cell r="C317" t="str">
            <v>Bosentan. Tableta Cada Tableta contiene: Bosentan 62.5 mg Envase con 60 Tabletas</v>
          </cell>
        </row>
        <row r="318">
          <cell r="B318" t="str">
            <v>010.000.5600.00</v>
          </cell>
          <cell r="C318" t="str">
            <v>Bosentan. Tableta Cada Tableta contiene: Bosentan 62.5 mg Envase con 60 Tabletas</v>
          </cell>
        </row>
        <row r="319">
          <cell r="B319" t="str">
            <v>010.000.5601.00</v>
          </cell>
          <cell r="C319" t="str">
            <v>Bosentan. Tableta Cada Tableta contiene: Bosentan 125 mg Envase con 60 Tabletas</v>
          </cell>
        </row>
        <row r="320">
          <cell r="B320" t="str">
            <v>010.000.5601.00</v>
          </cell>
          <cell r="C320" t="str">
            <v>Bosentan. Tableta Cada Tableta contiene: Bosentan 125 mg Envase con 60 Tabletas</v>
          </cell>
        </row>
        <row r="321">
          <cell r="B321" t="str">
            <v>010.000.6277.00</v>
          </cell>
          <cell r="C321" t="str">
            <v>ROSUVASTATINA. TABLETA Cada tableta contiene: Rosuvastatina cálcica equivalente a 20 mg de rosuvastatina Envase con 30 tabletas.</v>
          </cell>
        </row>
        <row r="322">
          <cell r="B322" t="str">
            <v>040.000.4060.00</v>
          </cell>
          <cell r="C322" t="str">
            <v>Midazolam. Solución Inyectable Cada ampolleta contiene Clorhidrato de midazolam equivalente a 50 mg de midazolam o Midazolam 50 mg Envase con 5 ampolletas con 10 ml.</v>
          </cell>
        </row>
        <row r="323">
          <cell r="B323" t="str">
            <v>010.000.2156.00</v>
          </cell>
          <cell r="C323" t="str">
            <v>Espironolactona. Tableta Cada Tableta contiene: Espironolactona 100 mg Envase con 30 Tabletas.</v>
          </cell>
        </row>
        <row r="324">
          <cell r="B324" t="str">
            <v>010.000.5670.00</v>
          </cell>
          <cell r="C324" t="str">
            <v>Anidulafungina. Solución Inyectable Cada frasco ámpula con liofilizado contiene: Anidulafungina 122 mg con una potencia de 84% equivale a 102.5 mg de anidulafungina Envase con un frasco ámpula con liofilizado.</v>
          </cell>
        </row>
        <row r="325">
          <cell r="B325" t="str">
            <v>040.000.3268.00</v>
          </cell>
          <cell r="C325" t="str">
            <v>Risperidona. Suspensión Inyectable de Liberación Prolongada Cada frasco ámpula contiene: Risperidona 25 mg Envase con frasco ámpula y jeringa prellenada con 2 ml de diluyente.</v>
          </cell>
        </row>
        <row r="326">
          <cell r="B326" t="str">
            <v>040.000.4470.01</v>
          </cell>
          <cell r="C326" t="str">
            <v>Metilfenidato. Tableta de Liberación Prolongada Cada Tableta de Liberación Prolongada contiene: Clorhidrato de metilfenidato 18 mg Envase con 30 Tabletas de Liberación Prolongada</v>
          </cell>
        </row>
        <row r="327">
          <cell r="B327" t="str">
            <v>040.000.4470.01</v>
          </cell>
          <cell r="C327" t="str">
            <v>Metilfenidato. Tableta de Liberación Prolongada Cada Tableta de Liberación Prolongada contiene: Clorhidrato de metilfenidato 18 mg Envase con 30 Tabletas de Liberación Prolongada</v>
          </cell>
        </row>
        <row r="328">
          <cell r="B328" t="str">
            <v>040.000.4471.01</v>
          </cell>
          <cell r="C328" t="str">
            <v>Metilfenidato. Tableta de Liberación Prolongada Cada Tableta de Liberación Prolongada contiene: Clorhidrato de Metilfenidato 27 mg Envase con 30 Tabletas de Liberación Prolongada</v>
          </cell>
        </row>
        <row r="329">
          <cell r="B329" t="str">
            <v>010.000.5418.01</v>
          </cell>
          <cell r="C329" t="str">
            <v>Exemestano. Gragea. Cada gragea contiene: Exemestano 25.0 mg. Envase con 30 grageas.</v>
          </cell>
        </row>
        <row r="330">
          <cell r="B330" t="str">
            <v>010.000.6132.00</v>
          </cell>
          <cell r="C330" t="str">
            <v>Anfotericina B (Complejo Fosfolipido o Lipidico). Suspensión Inyectable. Cada frasco ámpula contiene: Anfotericina B (como complejo fosfolípido o lipídico) 100 mg Envase con un frasco ámpula con 20 ml (5 mg/mL) con aguja filtro de 5 micras.</v>
          </cell>
        </row>
        <row r="331">
          <cell r="B331" t="str">
            <v>010.000.6138.00</v>
          </cell>
          <cell r="C331" t="str">
            <v>Eritropoyetina Theta. Solucion Inyectable. Cada jeringa prellenada contiene: Eritropoyetina Theta 30000 UI Envase con 1 jeringa prellenada con 1 ml.</v>
          </cell>
        </row>
        <row r="332">
          <cell r="B332" t="str">
            <v>010.000.0523.00</v>
          </cell>
          <cell r="C332" t="str">
            <v>Sales de Potasio sales de. Tableta soluble o efervescente.  Cada tableta contiene: Bicarbonato de Potasio 766 mg. Bitartrato de Potasio 460 mg. Acido Cítrico 155 mg. Envase con 50 tabletas solubles.</v>
          </cell>
        </row>
        <row r="333">
          <cell r="B333" t="str">
            <v>010.000.0523.00</v>
          </cell>
          <cell r="C333" t="str">
            <v>Sales de Potasio sales de. Tableta soluble o efervescente.  Cada tableta contiene: Bicarbonato de Potasio 766 mg. Bitartrato de Potasio 460 mg. Acido Cítrico 155 mg. Envase con 50 tabletas solubles.</v>
          </cell>
        </row>
        <row r="334">
          <cell r="B334" t="str">
            <v>010.000.4191.00</v>
          </cell>
          <cell r="C334" t="str">
            <v>Polietilenglicol. Polvo .Cada sobre contiene: Polietilenglicol 3350 105 g. Envase con 4 sobres.</v>
          </cell>
        </row>
        <row r="335">
          <cell r="B335" t="str">
            <v>010.000.4191.00</v>
          </cell>
          <cell r="C335" t="str">
            <v>Polietilenglicol. Polvo .Cada sobre contiene: Polietilenglicol 3350 105 g. Envase con 4 sobres.</v>
          </cell>
        </row>
        <row r="336">
          <cell r="B336" t="str">
            <v>010.000.5355.00</v>
          </cell>
          <cell r="C336" t="str">
            <v>Vigabatrina. Comprimido Cada Comprimido contiene: Vigabatrina 500 mg Envase con 60 Comprimidos.</v>
          </cell>
        </row>
        <row r="337">
          <cell r="B337" t="str">
            <v>010.000.5433.01</v>
          </cell>
          <cell r="C337" t="str">
            <v>Rituximab. Solución Inyectable Cada frasco ámpula contiene Rituximab 100 mg Envase con 2 frascos ámpula con 10 ml.</v>
          </cell>
        </row>
        <row r="338">
          <cell r="B338" t="str">
            <v>010.000.5445.00</v>
          </cell>
          <cell r="C338" t="str">
            <v>Rituximab. Solución Inyectable Cada frasco ámpula contiene Rituximab 500 mg Envase con un frasco ámpula con 50 ml.</v>
          </cell>
        </row>
        <row r="339">
          <cell r="B339" t="str">
            <v>010.000.5488.00</v>
          </cell>
          <cell r="C339" t="str">
            <v>Valproato semisódico. Comprimido con Capa Entérica Cada Comprimido contiene: Valproato semisódico equivalente a 250 mg de ácido valproico. Envase con 30 Comprimidos.</v>
          </cell>
        </row>
        <row r="340">
          <cell r="B340" t="str">
            <v>040.000.2500.00</v>
          </cell>
          <cell r="C340" t="str">
            <v>Alprazolam. Tableta Cada Tableta contiene: alprazolam 0.25 mg Envase con 30 Tabletas.</v>
          </cell>
        </row>
        <row r="341">
          <cell r="B341" t="str">
            <v>040.000.2500.00</v>
          </cell>
          <cell r="C341" t="str">
            <v>Alprazolam. Tableta Cada Tableta contiene: alprazolam 0.25 mg Envase con 30 Tabletas.</v>
          </cell>
        </row>
        <row r="342">
          <cell r="B342" t="str">
            <v>010.000.0446.00</v>
          </cell>
          <cell r="C342" t="str">
            <v>Budesonida-formoterol. Polvo. Cada gramo contiene: Budesonida 180 mg. Fumarato de formoterol dihidratado 5 mg. Envase con frasco inhalador dosificador con 60 dosis con 160 µg/4.5 µg cada una.</v>
          </cell>
        </row>
        <row r="343">
          <cell r="B343" t="str">
            <v>010.000.4332.00</v>
          </cell>
          <cell r="C343" t="str">
            <v>Budesonida. Suspensión. Para nebulizar.  Cada envase contiene: Budesonida (micronizada) 0.250 mg. Envase con 5 envases con 2 ml.</v>
          </cell>
        </row>
        <row r="344">
          <cell r="B344" t="str">
            <v>010.000.2471.00</v>
          </cell>
          <cell r="C344" t="str">
            <v>Clorfenamina compuesta. Tableta. Cada tableta contiene Paracetamol 500 mg Cafeína 25 mg Clorhidrato de fenilefrina 5 mg Maleato de clorfenamina 4 mg Envase con 10 Tabletas.</v>
          </cell>
        </row>
        <row r="345">
          <cell r="B345" t="str">
            <v>010.000.2471.00</v>
          </cell>
          <cell r="C345" t="str">
            <v>Clorfenamina compuesta. Tableta. Cada tableta contiene Paracetamol 500 mg Cafeína 25 mg Clorhidrato de fenilefrina 5 mg Maleato de clorfenamina 4 mg Envase con 10 Tabletas.</v>
          </cell>
        </row>
        <row r="346">
          <cell r="B346" t="str">
            <v>010.000.3048.00</v>
          </cell>
          <cell r="C346" t="str">
            <v>Goserelina. Implante de Liberación Prolongada Cada Implante contiene: Acetato de goserelina equivalente a 3.6 mg de goserelina base. Envase con Implante cilíndrico estéril en una jeringa lista para su aplicación.</v>
          </cell>
        </row>
        <row r="347">
          <cell r="B347" t="str">
            <v>010.000.3049.00</v>
          </cell>
          <cell r="C347" t="str">
            <v>Goserelina. Implante de Liberación Prolongada Cada Implante contiene: Acetato de goserelina equivalente a 10.8 mg de goserelina. Envase con una jeringa que contiene un Implante cilíndrico estéril.</v>
          </cell>
        </row>
        <row r="348">
          <cell r="B348" t="str">
            <v>010.000.5494.00</v>
          </cell>
          <cell r="C348" t="str">
            <v>Quetiapina. Tableta de Liberación Prolongada Cada Tableta de Liberación Prolongada contiene: Fumarato de quetiapina equivalente a 300 mg de quetiapina Envase con 30 Tabletas de Liberación Prolongada</v>
          </cell>
        </row>
        <row r="349">
          <cell r="B349" t="str">
            <v>010.000.5494.00</v>
          </cell>
          <cell r="C349" t="str">
            <v>Quetiapina. Tableta de Liberación Prolongada Cada Tableta de Liberación Prolongada contiene: Fumarato de quetiapina equivalente a 300 mg de quetiapina Envase con 30 Tabletas de Liberación Prolongada</v>
          </cell>
        </row>
        <row r="350">
          <cell r="B350" t="str">
            <v>010.000.0801.00</v>
          </cell>
          <cell r="C350" t="str">
            <v>Baño coloide. Polvo. Cada gramo contiene: Harina de soya 965 mg (contenido proteico 45%) Polividona 20 mg Envase con un sobre individual de 90 g.</v>
          </cell>
        </row>
        <row r="351">
          <cell r="B351" t="str">
            <v>010.000.0234.00</v>
          </cell>
          <cell r="C351" t="str">
            <v>Desflurano. Liquido cada envase contiene: desflurano 240 ml. Envase con 240 ml.</v>
          </cell>
        </row>
        <row r="352">
          <cell r="B352" t="str">
            <v>010.000.3112.00</v>
          </cell>
          <cell r="C352" t="str">
            <v>Difenidol. Solución Inyectable. Cada ampolleta contiene: Clorhidrato de difenidol equivalente a 40 mg de difenidol Envase con 2 ampolletas de 2 ml.</v>
          </cell>
        </row>
        <row r="353">
          <cell r="B353" t="str">
            <v>010.000.0108.00</v>
          </cell>
          <cell r="C353" t="str">
            <v>Metamizol sodico. Comprimido cada comprimido contiene: metamizol sódico 500 mg. envase con 10 comprimidos.</v>
          </cell>
        </row>
        <row r="354">
          <cell r="B354" t="str">
            <v>010.000.0108.00</v>
          </cell>
          <cell r="C354" t="str">
            <v>Metamizol sodico. Comprimido cada comprimido contiene: metamizol sódico 500 mg. envase con 10 comprimidos.</v>
          </cell>
        </row>
        <row r="355">
          <cell r="B355" t="str">
            <v>010.000.0408.00</v>
          </cell>
          <cell r="C355" t="str">
            <v>Clorfenamina. Jarabe. Cada mililitro contiene: Maleato de clorfenamina 0.5 mg Envase con 60 ml.</v>
          </cell>
        </row>
        <row r="356">
          <cell r="B356" t="str">
            <v>010.000.0473.00</v>
          </cell>
          <cell r="C356" t="str">
            <v>Prednisona. Tableta Cada Tableta contiene: Prednisona 50 mg Envase con 20 Tabletas.</v>
          </cell>
        </row>
        <row r="357">
          <cell r="B357" t="str">
            <v>010.000.0473.00</v>
          </cell>
          <cell r="C357" t="str">
            <v>Prednisona. Tableta Cada Tableta contiene: Prednisona 50 mg Envase con 20 Tabletas.</v>
          </cell>
        </row>
        <row r="358">
          <cell r="B358" t="str">
            <v>010.000.3611.00</v>
          </cell>
          <cell r="C358" t="str">
            <v>Cloruro de sodio y glucosa. Solución Inyectable Cada 100 ml contienen: Cloruro de sodio 0.9 g Glucosa anhidra o glucosa 5.0 g ó Glucosa monohidratada equivalente a 5.0 g de glucosa Envase con 250 ml. Contiene: Sodio 38.5 mEq Cloruro 38.5 mEq Glucosa 12.5 g</v>
          </cell>
        </row>
        <row r="359">
          <cell r="B359" t="str">
            <v>010.000.3614.00</v>
          </cell>
          <cell r="C359" t="str">
            <v>Solución hartmann. Solución Inyectable Cada 100 ml contienen: Cloruro de sodio 0.600 g Cloruro de potasio 0.030 g Cloruro de calcio dihidratado 0.020 g Lactato de sodio 0.310 g Envase con 250 ml. Miliequivalentes por litro: Sodio 130 Potasio 4 Calcio 2.72-3 Cloruro 109 Lactato 28</v>
          </cell>
        </row>
        <row r="360">
          <cell r="B360" t="str">
            <v>010.000.3615.00</v>
          </cell>
          <cell r="C360" t="str">
            <v>Solución hartmann. Solución Inyectable Cada 100 ml contienen: Cloruro de sodio 0.600 g Cloruro de potasio 0.030 g Cloruro de calcio dihidratado 0.020 g Lactato de sodio 0.310 g Envase con 500 ml. Miliequivalentes por litro: Sodio 130 Potasio 4 Calcio 2.72.-3 Cloruro 109 Lactato 28</v>
          </cell>
        </row>
        <row r="361">
          <cell r="B361" t="str">
            <v>010.000.6330.00</v>
          </cell>
          <cell r="C361" t="str">
            <v>BROMURO DE IPRATROPIO/FENOTEROL. AEROSOL. Cada mL contiene: Bromuro de ipratropio equivalente a:  0.394 mg. Fenoterol equivalente a:  0.938 mg. Envase con un frasco presurizado con dispositivo para inhalación 10 mL = 200 dosis.</v>
          </cell>
        </row>
        <row r="362">
          <cell r="B362" t="str">
            <v>010.000.5431.00</v>
          </cell>
          <cell r="C362" t="str">
            <v>Leuprorelina. Suspensión Inyectable Cada frasco ámpula con microesferas liofilizadas contiene: Acetato de leuprorelina 3.75 mg Envase con un frasco ámpula y diluyente con 2 ml y equipo para su administración.</v>
          </cell>
        </row>
        <row r="363">
          <cell r="B363" t="str">
            <v>010.000.0429.00</v>
          </cell>
          <cell r="C363" t="str">
            <v>Salbutamol. Suspensión en aerosol. Cada inhalador contiene: Salbutamol 20 mg o Sulfato de salbutamol equivalente a 20 mg de salbutamol Envase con inhalador con 200 dosis de 100  µg.</v>
          </cell>
        </row>
        <row r="364">
          <cell r="B364" t="str">
            <v>010.000.0429.00</v>
          </cell>
          <cell r="C364" t="str">
            <v>Salbutamol. Suspensión en aerosol. Cada inhalador contiene: Salbutamol 20 mg o Sulfato de salbutamol equivalente a 20 mg de salbutamol Envase con inhalador con 200 dosis de 100  µg.</v>
          </cell>
        </row>
        <row r="365">
          <cell r="B365" t="str">
            <v>010.000.4372.01</v>
          </cell>
          <cell r="C365" t="str">
            <v>Valaciclovir. Comprimido Recubierto Cada Comprimido Recubierto contiene: Clorhidrato de valaciclovir equivalente a 500 mg de valaciclovir Envase con 42 Comprimidos Recubiertos</v>
          </cell>
        </row>
        <row r="366">
          <cell r="B366" t="str">
            <v>010.000.4372.01</v>
          </cell>
          <cell r="C366" t="str">
            <v>Valaciclovir. Comprimido Recubierto Cada Comprimido Recubierto contiene: Clorhidrato de valaciclovir equivalente a 500 mg de valaciclovir Envase con 42 Comprimidos Recubiertos</v>
          </cell>
        </row>
        <row r="367">
          <cell r="B367" t="str">
            <v>010.000.4114.00</v>
          </cell>
          <cell r="C367" t="str">
            <v>Trinitrato de glicerilo. Solución Inyectable Cada frasco ámpula contiene: Trinitrato de glicerilo 50 mg Envase con un frasco ámpula de 10 ml.</v>
          </cell>
        </row>
        <row r="368">
          <cell r="B368" t="str">
            <v>010.000.1311.00</v>
          </cell>
          <cell r="C368" t="str">
            <v>Metronidazol. Solución Inyectable Cada 100 ml contienen: Metronidazol 500 mg Envase con 100 ml.</v>
          </cell>
        </row>
        <row r="369">
          <cell r="B369" t="str">
            <v>010.000.2135.00</v>
          </cell>
          <cell r="C369" t="str">
            <v>Fluconazol. Solución Inyectable Cada frasco ámpula contiene: Fluconazol 100 mg Envase con un frasco ámpula con 50 ml (2 mg/ml)</v>
          </cell>
        </row>
        <row r="370">
          <cell r="B370" t="str">
            <v>010.000.2306.00</v>
          </cell>
          <cell r="C370" t="str">
            <v>Manitol. Solución Inyectable al 20% Cada envase contiene: Manitol 50 g Envase con 250 ml.</v>
          </cell>
        </row>
        <row r="371">
          <cell r="B371" t="str">
            <v>010.000.4249.00</v>
          </cell>
          <cell r="C371" t="str">
            <v>Levofloxacino. Solución Inyectable Cada envase contiene: Levofloxacino hemihidratado equivalente a 500 mg de levofloxacino. Envase con 100 ml.</v>
          </cell>
        </row>
        <row r="372">
          <cell r="B372" t="str">
            <v>010.000.4291.00</v>
          </cell>
          <cell r="C372" t="str">
            <v>Linezolid. Solución Inyectable. Cada 100 ml contienen: Linezolid 200 mg. Envase con bolsa con 300 ml.</v>
          </cell>
        </row>
        <row r="373">
          <cell r="B373" t="str">
            <v>010.000.0447.00</v>
          </cell>
          <cell r="C373" t="str">
            <v>Salmeterol fluticasona. Polvo.  Cada dosis contiene: Xinafoato de salmeterol equivalente a 50 µgde salmeterol Propionato de fluticasona 500 µg Envase con dispositivo inhalador para 60 dosis.</v>
          </cell>
        </row>
        <row r="374">
          <cell r="B374" t="str">
            <v>040.000.4032.00</v>
          </cell>
          <cell r="C374" t="str">
            <v>Oxicodona tableta de liberación prolongada cada tableta contiene: clorhidrato de oxicodona 20 mg envase con 30 tabletas de liberación prolongada.</v>
          </cell>
        </row>
        <row r="375">
          <cell r="B375" t="str">
            <v>040.000.4033.00</v>
          </cell>
          <cell r="C375" t="str">
            <v>Oxicodona tableta de liberación prolongada cada tableta contiene: clorhidrato de oxicodona 10 mg envase con 30 tabletas de liberación prolongada.</v>
          </cell>
        </row>
        <row r="376">
          <cell r="B376" t="str">
            <v>040.000.6141.01</v>
          </cell>
          <cell r="C376" t="str">
            <v>Tramadol TABLETA DE LIBERACIÓN PROLONGADA Cada tableta de liberación prolongada contiene: Clorhidrato de Tramadol 200 mg Envase con 30 tabletas de liberación prolongada.</v>
          </cell>
        </row>
        <row r="377">
          <cell r="B377" t="str">
            <v>010.000.3606.00</v>
          </cell>
          <cell r="C377" t="str">
            <v>Glucosa. Solución Inyectable al 50 % Cada 100 ml contienen: Glucosa anhidra o glucosa 50 g Agua Inyectable 100 ml o Glucosa monohidratada equivalente a 50 g de glucosa Envase con 250 ml. Contiene: Glucosa 125 g</v>
          </cell>
        </row>
        <row r="378">
          <cell r="B378" t="str">
            <v>010.000.3607.00</v>
          </cell>
          <cell r="C378" t="str">
            <v>Glucosa. Solución Inyectable al 50 % Cada 100 ml contienen: Glucosa anhidra o glucosa 50 g ó Glucosa monohidratada equivalente a 50.0 g de glucosa Envase con 50 ml. Contiene: Glucosa 25.0 g</v>
          </cell>
        </row>
        <row r="379">
          <cell r="B379" t="str">
            <v>010.000.3625.00</v>
          </cell>
          <cell r="C379" t="str">
            <v>Glucosa. Solución Inyectable al 5% Cada 100 ml contienen: Glucosa anhidra o glucosa 5 g ó Glucosa monohidratada equivalente a 5.0 g de glucosa. Envase con 100 ml. Contiene: Glucosa 5.0 g</v>
          </cell>
        </row>
        <row r="380">
          <cell r="B380" t="str">
            <v>010.000.3626.00</v>
          </cell>
          <cell r="C380" t="str">
            <v>Cloruro de sodio. Solución Inyectable al 0.9%. Cada 100 ml contienen: Cloruro de sodio 0.9 g Agua Inyectable 100 ml Envase con 50 ml.</v>
          </cell>
        </row>
        <row r="381">
          <cell r="B381" t="str">
            <v>010.000.3666.01</v>
          </cell>
          <cell r="C381" t="str">
            <v>Almidón. Solución Inyectable al 6 % Cada 100 ml contienen: Poli (o-2 hidroxietil)-almidón (130000 daltons) o hidroxietil almidón (130/0.4) 6 g Envase con 500 ml.</v>
          </cell>
        </row>
        <row r="382">
          <cell r="B382" t="str">
            <v>010.000.1363.00</v>
          </cell>
          <cell r="C382" t="str">
            <v>Lidocaína - hidrocortisona. Ungüento Cada 100 gramos contiene: Lidocaína 5 g Acetato de Hidrocortisona 0.25 g Subacetato de aluminio 3.50 g Óxido de Zinc 18 g Envase con 20 g y aplicador.</v>
          </cell>
        </row>
        <row r="383">
          <cell r="B383" t="str">
            <v>010.000.5970.01</v>
          </cell>
          <cell r="C383" t="str">
            <v>Degarelix.  Solución inyectable. Cada frasco ámpula con liofilizado contiene: Degarelix 120 mg. Envase con dos frascos ámpula con liofilizado 2 jeringas prellenadas con 3 ml de diluyente 2 adaptadores 2 émbolos y 2 agujas estériles.</v>
          </cell>
        </row>
        <row r="384">
          <cell r="B384" t="str">
            <v>010.000.5971.01</v>
          </cell>
          <cell r="C384" t="str">
            <v>Degarelix. Solución inyectable. Cada frasco ámpula con liofilizado contiene: Degarelix 80 mg. Envase con un frascos ámpula con liofilizado una jeringa prellenada con 4.2 ml de diluyente 1 adaptador de frasco ámpula 1 émbolo y una aguja estéril.</v>
          </cell>
        </row>
        <row r="385">
          <cell r="B385" t="str">
            <v>010.000.4488.00</v>
          </cell>
          <cell r="C385" t="str">
            <v>Venlafaxina. Cápsula o Gragea de Liberación Prolongada Cada Cápsula o Gragea de Liberación Prolongada contiene: Clorhidrato de venlafaxina equivalente a 75 mg de venlafaxina. Envase con 10 Cápsulas o Grageas de Liberación Prolongada.</v>
          </cell>
        </row>
        <row r="386">
          <cell r="B386" t="str">
            <v>010.000.4488.00</v>
          </cell>
          <cell r="C386" t="str">
            <v>Venlafaxina. Cápsula o Gragea de Liberación Prolongada Cada Cápsula o Gragea de Liberación Prolongada contiene: Clorhidrato de venlafaxina equivalente a 75 mg de venlafaxina. Envase con 10 Cápsulas o Grageas de Liberación Prolongada.</v>
          </cell>
        </row>
        <row r="387">
          <cell r="B387" t="str">
            <v>010.000.6309.00</v>
          </cell>
          <cell r="C387" t="str">
            <v>Hidroxicloroquina. TABLETA Cada tableta contiene: Sulfato de hidroxicloroquina 200 mg. Caja de cartón con 20 tabletas en envase de burbuja.</v>
          </cell>
        </row>
        <row r="388">
          <cell r="B388" t="str">
            <v>010.000.5363.00</v>
          </cell>
          <cell r="C388" t="str">
            <v>Topiramato. TabletaCada Tableta contiene:Topiramato 100 mgEnvase con 60 Tabletas.</v>
          </cell>
        </row>
        <row r="389">
          <cell r="B389" t="str">
            <v>010.000.5365.00</v>
          </cell>
          <cell r="C389" t="str">
            <v>Topiramato. Tableta Cada Tableta contiene:Topiramato 25 mgEnvase con 60 Tabletas.</v>
          </cell>
        </row>
        <row r="390">
          <cell r="B390" t="str">
            <v>010.000.5848.00</v>
          </cell>
          <cell r="C390" t="str">
            <v>Iloprost. Solución para nebulizar. Cada mililitro contiene: Iloprost trometanol 0.0134 mg equivalente a 0.010 mg de Iloprost Envase con 30 ampolletas con 2 ml cada una.</v>
          </cell>
        </row>
        <row r="391">
          <cell r="B391" t="str">
            <v>010.000.5330.00</v>
          </cell>
          <cell r="C391" t="str">
            <v>Alfa-dornasa. Solución Para Inhalación Cada ampolleta contiene: alfa-dornasa 2.5 mg Envase con 6 ampolletas de 2.5 ml.</v>
          </cell>
        </row>
        <row r="392">
          <cell r="B392" t="str">
            <v>010.000.6099.00</v>
          </cell>
          <cell r="C392" t="str">
            <v>Lactulosa. Jarabe. Cada 100 ml contienen: Lactulosa 66.70 g Envase con 120 ml y medida dosificadora (0.667 g/ml).</v>
          </cell>
        </row>
        <row r="393">
          <cell r="B393" t="str">
            <v>010.000.3662.00</v>
          </cell>
          <cell r="C393" t="str">
            <v>Seroalbúmina humana o albúmina humana. Solución Inyectable Cada envase contiene: Seroalbúmina humana o albúmina humana 12.5 g Envase con 50 ml.</v>
          </cell>
        </row>
        <row r="394">
          <cell r="B394" t="str">
            <v>010.000.5662.00</v>
          </cell>
          <cell r="C394" t="str">
            <v>Lacosamida. Tableta Cada Tableta contiene: Lacosamida 150 mg Envase con 28 Tabletas.</v>
          </cell>
        </row>
        <row r="395">
          <cell r="B395" t="str">
            <v>010.000.5105.00</v>
          </cell>
          <cell r="C395" t="str">
            <v>Esmolol. Solución Inyectable Cada ampolleta contiene: Clorhidrato de esmolol 2.5 g Envase con 2 ampolletas con 10 ml. (250 mg/ml).</v>
          </cell>
        </row>
        <row r="396">
          <cell r="B396" t="str">
            <v>010.000.4111.00</v>
          </cell>
          <cell r="C396" t="str">
            <v>Trinitrato de glicerilo. Parche Cada Parche libera: Trinitrato de glicerilo 5 mg/día Envase con 7 Parches..</v>
          </cell>
        </row>
        <row r="397">
          <cell r="B397" t="str">
            <v>010.000.1210.01</v>
          </cell>
          <cell r="C397" t="str">
            <v>Pinaverio. Tableta Cada Tableta contiene: Bromuro de pinaverio 100 mg Envase con 28 Tabletas.</v>
          </cell>
        </row>
        <row r="398">
          <cell r="B398" t="str">
            <v>010.000.1241.00</v>
          </cell>
          <cell r="C398" t="str">
            <v>Metoclopramida. Solución Inyectable Cada ampolleta contiene: Clorhidrato de metoclopramida 10 mg Envase con 6 ampolletas de 2 ml.</v>
          </cell>
        </row>
        <row r="399">
          <cell r="B399" t="str">
            <v>010.000.2247.00</v>
          </cell>
          <cell r="C399" t="str">
            <v>Cinitaprida. Comprimido Cada Comprimido contiene Bitartrato de cinitaprida equivalente a 1 mg de cinitaprida. Envase con 25 Comprimidos.</v>
          </cell>
        </row>
        <row r="400">
          <cell r="B400" t="str">
            <v>010.000.4055.00</v>
          </cell>
          <cell r="C400" t="str">
            <v>Bupivacaína. Solución inyectable. Cada ampolleta contiene: Clorhidrato de bupivacaína 15 mg dextrosa anhídra o glucosa anhídra 240 mg ó Glucosa monohidratada equivalente a 240 mg de glucosa anhídra. Envase con 5 ampolletas con 3 ml.</v>
          </cell>
        </row>
        <row r="401">
          <cell r="B401" t="str">
            <v>010.000.4149.00</v>
          </cell>
          <cell r="C401" t="str">
            <v>Pioglitazona. Tableta Cada Tableta contiene: Clorhidrato de pioglitazona equivalente a 15 mg de pioglitazona. Envase con 7 Tabletas.</v>
          </cell>
        </row>
        <row r="402">
          <cell r="B402" t="str">
            <v>010.000.2618.00</v>
          </cell>
          <cell r="C402" t="str">
            <v>Levetiracetam. Tableta Cada Tableta contiene: Levetiracetam 1 000 mg Envase con 30 Tabletas.</v>
          </cell>
        </row>
        <row r="403">
          <cell r="B403" t="str">
            <v>010.000.2542.00</v>
          </cell>
          <cell r="C403" t="str">
            <v>Telmisartán hidroclorotiazida. Tableta o cápsula. Cada Tableta o cápsula contiene: Telmisartán 80.0 mg Hidroclorotiazida 12.5 mg Envase con 14 Tabletas o cápsulas.</v>
          </cell>
        </row>
        <row r="404">
          <cell r="B404" t="str">
            <v>010.000.2542.00</v>
          </cell>
          <cell r="C404" t="str">
            <v>Telmisartán hidroclorotiazida. Tableta o cápsula. Cada Tableta o cápsula contiene: Telmisartán 80.0 mg Hidroclorotiazida 12.5 mg Envase con 14 Tabletas o cápsulas.</v>
          </cell>
        </row>
        <row r="405">
          <cell r="B405" t="str">
            <v>010.000.4024.05</v>
          </cell>
          <cell r="C405" t="str">
            <v>Ezetimiba. Tableta Cada Tableta contiene: Ezetimiba 10 mg Envase con 30 Tabletas.</v>
          </cell>
        </row>
        <row r="406">
          <cell r="B406" t="str">
            <v>010.000.1973.00</v>
          </cell>
          <cell r="C406" t="str">
            <v>Clindamicina. Solución Inyectable Cada ampolleta contiene: Fosfato de clindamicina equivalente a 300 mg de clindamicina. Envase ampolleta con 2 ml.</v>
          </cell>
        </row>
        <row r="407">
          <cell r="B407" t="str">
            <v>010.000.2301.00</v>
          </cell>
          <cell r="C407" t="str">
            <v>Hidroclorotiazida. Tableta Cada Tableta contiene: Hidroclorotiazida 25 mg Envase con 20 Tabletas.</v>
          </cell>
        </row>
        <row r="408">
          <cell r="B408" t="str">
            <v>010.000.2301.00</v>
          </cell>
          <cell r="C408" t="str">
            <v>Hidroclorotiazida. Tableta Cada Tableta contiene: Hidroclorotiazida 25 mg Envase con 20 Tabletas.</v>
          </cell>
        </row>
        <row r="409">
          <cell r="B409" t="str">
            <v>010.000.2111.01</v>
          </cell>
          <cell r="C409" t="str">
            <v>Amlodipino. Tableta o Cápsula Cada Tableta o Cápsula contiene: Besilato o Maleato de amlodipino equivalente a 5 mg de amlodipino. Envase con 30 Tabletas o Cápsulas.</v>
          </cell>
        </row>
        <row r="410">
          <cell r="B410" t="str">
            <v>010.000.2111.01</v>
          </cell>
          <cell r="C410" t="str">
            <v>Amlodipino. Tableta o Cápsula Cada Tableta o Cápsula contiene: Besilato o Maleato de amlodipino equivalente a 5 mg de amlodipino. Envase con 30 Tabletas o Cápsulas.</v>
          </cell>
        </row>
        <row r="411">
          <cell r="B411" t="str">
            <v>010.000.1097.00</v>
          </cell>
          <cell r="C411" t="str">
            <v>Desmopresina. Solución nasal. Cada ml contiene: Acetato de desmopresina equivalente a 89 µg de desmopresina. Envase nebulizador con 2.5 ml.</v>
          </cell>
        </row>
        <row r="412">
          <cell r="B412" t="str">
            <v>010.000.4201.00</v>
          </cell>
          <cell r="C412" t="str">
            <v>Hidralazina. Solución Inyectable Cada ampolleta o frasco ámpula contiene: Clorhidrato de hidralazina 20 mg Envase con 5 ampolletas o 5 frascos ámpula con 1.0 ml</v>
          </cell>
        </row>
        <row r="413">
          <cell r="B413" t="str">
            <v>010.000.4505.00</v>
          </cell>
          <cell r="C413" t="str">
            <v>Deflazacort. Tableta. Cada tableta contiene: deflazacort 6 mg Envase con 20 Tabletas.</v>
          </cell>
        </row>
        <row r="414">
          <cell r="B414" t="str">
            <v>010.000.0441.00</v>
          </cell>
          <cell r="C414" t="str">
            <v>Salmeterol. Suspensión en aerosol Cada gramo contiene: Xinafoato de salmeterol equivalente a 0.330 mg de salmeterol. Envase con inhalador con 12 g para 120 dosis de 25 µg.</v>
          </cell>
        </row>
        <row r="415">
          <cell r="B415" t="str">
            <v>010.000.0443.00</v>
          </cell>
          <cell r="C415" t="str">
            <v>Salmeterol,  fluticasona. Suspensión en aerosol. Cada dosis contiene: Xinafoato de salmeterol equivalente a 25 µg de salmeterol. Propionato de fluticasona 50 µg. Envase con dispositivo inhalador para 120 dosis.</v>
          </cell>
        </row>
        <row r="416">
          <cell r="B416" t="str">
            <v>010.000.0450.00</v>
          </cell>
          <cell r="C416" t="str">
            <v>Fluticasona. Suspensión en aerosol. Cada dosis contiene: Propionato de fluticasona 50µg. Envase con un frasco presurizado para 120 dosis.</v>
          </cell>
        </row>
        <row r="417">
          <cell r="B417" t="str">
            <v>010.000.0477.00</v>
          </cell>
          <cell r="C417" t="str">
            <v>Dipropionato de Beclometasona. Suspensión en aerosol. Cada inhalación contiene: Dipropionato de Beclometasona 50  µg. Envase con dispositivo inhalador para 200 dosis.</v>
          </cell>
        </row>
        <row r="418">
          <cell r="B418" t="str">
            <v>010.000.0477.00</v>
          </cell>
          <cell r="C418" t="str">
            <v>Dipropionato de Beclometasona. Suspensión en aerosol. Cada inhalación contiene: Dipropionato de Beclometasona 50  µg. Envase con dispositivo inhalador para 200 dosis.</v>
          </cell>
        </row>
        <row r="419">
          <cell r="B419" t="str">
            <v>010.000.2508.00</v>
          </cell>
          <cell r="C419" t="str">
            <v>Beclometasona Dipropionato de. Suspensión en aerosol. Cada Inhalación contiene: Dipropionato de Beclometasona 250 µg Envase con dispositivo inhalador para 200 dosis</v>
          </cell>
        </row>
        <row r="420">
          <cell r="B420" t="str">
            <v>010.000.4337.00</v>
          </cell>
          <cell r="C420" t="str">
            <v>Budesonida. Suspensión. Para Inhalación.  Cada ml contiene Budesonida 1.280 mg. Envase con frasco pulverizador con 6 ml (120 dosis de 64 µg cada una).</v>
          </cell>
        </row>
        <row r="421">
          <cell r="B421" t="str">
            <v>010.000.4337.00</v>
          </cell>
          <cell r="C421" t="str">
            <v>Budesonida. Suspensión. Para Inhalación.  Cada ml contiene Budesonida 1.280 mg. Envase con frasco pulverizador con 6 ml (120 dosis de 64 µg cada una).</v>
          </cell>
        </row>
        <row r="422">
          <cell r="B422" t="str">
            <v>010.000.4590.00</v>
          </cell>
          <cell r="C422" t="str">
            <v>Tigeciclina. Solución Inyectable Cada frasco ámpula con liofilizado contiene: Tigeciclina 50 mg Envase con un frasco ámpula.</v>
          </cell>
        </row>
        <row r="423">
          <cell r="B423" t="str">
            <v>010.000.4294.00</v>
          </cell>
          <cell r="C423" t="str">
            <v>Ciclosporina. Emulsión Oral Cada ml contiene: Ciclosporina modificada o ciclosporina en microemulsión 100 mg. Envase con 50 ml y pipeta dosificadora.</v>
          </cell>
        </row>
        <row r="424">
          <cell r="B424" t="str">
            <v>010.000.5308.01</v>
          </cell>
          <cell r="C424" t="str">
            <v>Basiliximab. Solución Inyectable Cada frasco ámpula con liofilizado contiene: Basilixima 20 mg Envase con 2 frascos ámpula y 2 ampolletas con 5 ml de diluyente.</v>
          </cell>
        </row>
        <row r="425">
          <cell r="B425" t="str">
            <v>010.000.5169.00</v>
          </cell>
          <cell r="C425" t="str">
            <v>Desmopresina. Solución Inyectable. Cada ampolleta contiene: Acetato de Desmopresina 15 µg. Envase con 5 ampolletas con un ml.</v>
          </cell>
        </row>
        <row r="426">
          <cell r="B426" t="str">
            <v>010.000.5191.00</v>
          </cell>
          <cell r="C426" t="str">
            <v>Terlipresina. Solución Inyectable Cada frasco ámpula o ampolleta con Solución contiene: Acetato de terlipresina 1 mg equivalente a 0.86 mg de terlipresina Envase con un frasco ámpula con liofilizado y una ampolleta con 5 ml de diluyente. Cada frasco ámpula con Solución contiene: Acetato de terlipresina 1 mg Equivalente a 0.85 mg de terlipresina</v>
          </cell>
        </row>
        <row r="427">
          <cell r="B427" t="str">
            <v>010.000.0524.00</v>
          </cell>
          <cell r="C427" t="str">
            <v>Cloruro de potasio. Solución Inyectable. Cada ampolleta contiene: Cloruro de potasio 1.49 g. (20 mEq de potasio, 20 mEq de cloro) Envase con 50 ampolletas con 10 ml</v>
          </cell>
        </row>
        <row r="428">
          <cell r="B428" t="str">
            <v>010.000.3617.00</v>
          </cell>
          <cell r="C428" t="str">
            <v>Fosfato de potasio. Solución Inyectable. Cada ampolleta contiene: Fosfato de potasio dibásico 1.550 g Fosfato de potasio monobásico 0.300 g (Potasio 20 mEq) (Fosfato 20 mEq) Envase con 50 ampolletas con 10 ml</v>
          </cell>
        </row>
        <row r="429">
          <cell r="B429" t="str">
            <v>010.000.3671.00</v>
          </cell>
          <cell r="C429" t="str">
            <v>Cloruro de sodio. Solución Inyectable 0.9% Cada ampolleta de 10 ml contiene: Cloruro de sodio 0.09 g (Sodio 1.54 mEq) (Cloruro 1.54 mEq) Envase con 100 ampolletas de 10 ml.</v>
          </cell>
        </row>
        <row r="430">
          <cell r="B430" t="str">
            <v>010.000.3675.00</v>
          </cell>
          <cell r="C430" t="str">
            <v>Agua Inyectable. Solución Inyectable Cada envase contiene: Agua Inyectable 500 ml Envase con 500 ml.</v>
          </cell>
        </row>
        <row r="431">
          <cell r="B431" t="str">
            <v>010.000.5386.00</v>
          </cell>
          <cell r="C431" t="str">
            <v>Cloruro de sodio. Solución Inyectable al 17.7%. Cada ml contiene: Cloruro de sodio 0.177 g Envase con cien ampolletas de 10 ml.</v>
          </cell>
        </row>
        <row r="432">
          <cell r="B432" t="str">
            <v>010.000.5428.00</v>
          </cell>
          <cell r="C432" t="str">
            <v>Ondansetrón. Solución Inyectable Cada ampolleta o frasco ampula contiene: Clorhidrato dihidratado de ondansetrón equivalente a 8 mg de ondansetrón Envase con 3 ampolletas o frascos ámpula con 4 ml.</v>
          </cell>
        </row>
        <row r="433">
          <cell r="B433" t="str">
            <v>010.000.4448.00</v>
          </cell>
          <cell r="C433" t="str">
            <v>Bortezomib. Solución Inyectable Cada frasco ámpula con liofilizado contiene: Bortezomib 3.5 mg Envase con un frasco ámpula.</v>
          </cell>
        </row>
        <row r="434">
          <cell r="B434" t="str">
            <v>010.000.5440.01</v>
          </cell>
          <cell r="C434" t="str">
            <v>Bicalutamida. Tableta Cada Tableta contiene: Bicalutamida 50 mg Envase con 28 Tabletas.</v>
          </cell>
        </row>
        <row r="435">
          <cell r="B435" t="str">
            <v>010.000.5470.00</v>
          </cell>
          <cell r="C435" t="str">
            <v>Gefitinib. Tableta Cada Tableta contiene: Gefitinib 250 mg Envase con 30 Tabletas.</v>
          </cell>
        </row>
        <row r="436">
          <cell r="B436" t="str">
            <v>010.000.4252.00</v>
          </cell>
          <cell r="C436" t="str">
            <v>Moxifloxacino. Tableta Cada Tableta contiene: Clorhidrato de moxifloxacino equivalente a 400 mg de moxifloxacino. Envase con 7 Tabletas.</v>
          </cell>
        </row>
        <row r="437">
          <cell r="B437" t="str">
            <v>010.000.4097.00</v>
          </cell>
          <cell r="C437" t="str">
            <v>Irbesartán-hidroclorotiazida. Tableta Cada Tableta contiene: Irbesartán 150 mg Hidroclorotiazida 12.5 mg Envase con 28 Tabletas.</v>
          </cell>
        </row>
        <row r="438">
          <cell r="B438" t="str">
            <v>010.000.4097.00</v>
          </cell>
          <cell r="C438" t="str">
            <v>Irbesartán-hidroclorotiazida. Tableta Cada Tableta contiene: Irbesartán 150 mg Hidroclorotiazida 12.5 mg Envase con 28 Tabletas.</v>
          </cell>
        </row>
        <row r="439">
          <cell r="B439" t="str">
            <v>010.000.1704.00</v>
          </cell>
          <cell r="C439" t="str">
            <v>Sulfato ferroso. Solución Cada ml contiene: Sulfato ferroso heptahidratado 125 mg equivalente a 25 mg de hierro elemental. Envase gotero con 15 ml.</v>
          </cell>
        </row>
        <row r="440">
          <cell r="B440" t="str">
            <v>010.000.1704.00</v>
          </cell>
          <cell r="C440" t="str">
            <v>Sulfato ferroso. Solución Cada ml contiene: Sulfato ferroso heptahidratado 125 mg equivalente a 25 mg de hierro elemental. Envase gotero con 15 ml.</v>
          </cell>
        </row>
        <row r="441">
          <cell r="B441" t="str">
            <v>010.000.2123.00</v>
          </cell>
          <cell r="C441" t="str">
            <v>Mupirocina. Ungüento Cada 100 gramos contiene: Mupirocina 2 g Envase con 15 g.</v>
          </cell>
        </row>
        <row r="442">
          <cell r="B442" t="str">
            <v>010.000.4175.01</v>
          </cell>
          <cell r="C442" t="str">
            <v>Mesalazina. Supositorio Cada Supositorio contiene: Mesalazina 1 g Envase con 28 Supositorios.</v>
          </cell>
        </row>
        <row r="443">
          <cell r="B443" t="str">
            <v>010.000.1707.00</v>
          </cell>
          <cell r="C443" t="str">
            <v>Ácido folínico. Solución Inyectable Cada ampolleta o frasco ámpula contiene: Folinato cálcico equivalente a 3 mg de ácido folínico. Envase con 6 ampolletas o frascos ámpula con un ml</v>
          </cell>
        </row>
        <row r="444">
          <cell r="B444" t="str">
            <v>010.000.2192.00</v>
          </cell>
          <cell r="C444" t="str">
            <v>Ácido folínico. Solución Inyectable Cada frasco ámpula o ampolleta contiene: Folinato cálcico equivalente a 50 mg de ácido folínico. Envase con un frasco ámpula o ampolleta con 4 ml</v>
          </cell>
        </row>
        <row r="445">
          <cell r="B445" t="str">
            <v>010.000.0406.00</v>
          </cell>
          <cell r="C445" t="str">
            <v>Difenhidramina. Solución inyectable. Cada frasco ámpula contiene: Clorhidrato de difenhidramina 100 mg. Envase con frasco ámpula de 10 ml.</v>
          </cell>
        </row>
        <row r="446">
          <cell r="B446" t="str">
            <v>010.000.4107.00</v>
          </cell>
          <cell r="C446" t="str">
            <v>Amiodarona. Solución Inyectable. Cada ampolleta contiene: Clorhidrato de amiodarona 150 mg Envase con 6 ampolletas de 3 ml.</v>
          </cell>
        </row>
        <row r="447">
          <cell r="B447" t="str">
            <v>010.000.5099.00</v>
          </cell>
          <cell r="C447" t="str">
            <v>Adenosina. Solución Inyectable Cada frasco ámpula contiene: Adenosina 6 mg Envase con 6 frascos ámpula con 2 ml.</v>
          </cell>
        </row>
        <row r="448">
          <cell r="B448" t="str">
            <v>010.000.0561.00</v>
          </cell>
          <cell r="C448" t="str">
            <v>Clortalidona. Tableta. Cada tableta contiene: Clortalidona 50 mg Envase con 20 Tabletas.</v>
          </cell>
        </row>
        <row r="449">
          <cell r="B449" t="str">
            <v>010.000.0561.00</v>
          </cell>
          <cell r="C449" t="str">
            <v>Clortalidona. Tableta. Cada tableta contiene: Clortalidona 50 mg Envase con 20 Tabletas.</v>
          </cell>
        </row>
        <row r="450">
          <cell r="B450" t="str">
            <v>010.000.0811.00</v>
          </cell>
          <cell r="C450" t="str">
            <v>Fluocinolona. Crema Cada g contiene: Acetónido de fluocinolona 0.1 mg Envase con 20 g.</v>
          </cell>
        </row>
        <row r="451">
          <cell r="B451" t="str">
            <v>010.000.6245.00</v>
          </cell>
          <cell r="C451" t="str">
            <v>OLMESARTÁN. TABLETA Cada tableta contiene: Olmesartán  Medoxomilo 40 mg. Envase con 28 tabletas.</v>
          </cell>
        </row>
        <row r="452">
          <cell r="B452" t="str">
            <v>010.000.6250.00</v>
          </cell>
          <cell r="C452" t="str">
            <v>OLMESARTÁN/ HIDROCLOROTIAZIDA. TABLETA Cada tableta contiene: Olmesartan medoxomilo 40 mg. Hidroclorotiazida 12.5 mg. Envase con 28 tabletas </v>
          </cell>
        </row>
        <row r="453">
          <cell r="B453" t="str">
            <v>010.000.0445.00</v>
          </cell>
          <cell r="C453" t="str">
            <v>Budesonida-formoterol. Polvo. Cada gramo contiene: Budesonida 90 mg. Fumarato de formoterol dihidratado 5 mg. Envase con frasco inhalador dosificador con 60 dosis con 80 µg /4.5 µg cada una.</v>
          </cell>
        </row>
        <row r="454">
          <cell r="B454" t="str">
            <v>010.000.4334.00</v>
          </cell>
          <cell r="C454" t="str">
            <v>Budesonida. Polvo. Cada dosis contiene: Budesonida (micronizada) 100 µg. Envase con 200 dosis y dispositivo inhalador.</v>
          </cell>
        </row>
        <row r="455">
          <cell r="B455" t="str">
            <v>010.000.6150.00</v>
          </cell>
          <cell r="C455" t="str">
            <v>Budesonida. Aerosol Para Inhalacion Bucal. Cada gramo contiene: Budesonida 4.285 mg Envase presurizado con 200 dosis de 200 µg cada una y dispositivo inhalador.</v>
          </cell>
        </row>
        <row r="456">
          <cell r="B456" t="str">
            <v>010.000.0440.00</v>
          </cell>
          <cell r="C456" t="str">
            <v>Fluticasona. Suspensión en aerosol. Cada dosis contiene: Propionato de Fluticasona 50µg Envase con un frasco presurizado para 60 dosis</v>
          </cell>
        </row>
        <row r="457">
          <cell r="B457" t="str">
            <v>010.000.4329.00</v>
          </cell>
          <cell r="C457" t="str">
            <v>Montelukast. Comprimido Masticable Cada comprimido contiene: Montelukast sódico equivalente a 5 mg de montelukast. Envase con 30 comprimidos.</v>
          </cell>
        </row>
        <row r="458">
          <cell r="B458" t="str">
            <v>010.000.5291.01</v>
          </cell>
          <cell r="C458" t="str">
            <v>Meropenem. Solución Inyectable Cada frasco ámpula con polvo contiene: Meropenem trihidratado equivalente a 500 mg de meropenem. Envase con 10 frascos ámpula.</v>
          </cell>
        </row>
        <row r="459">
          <cell r="B459" t="str">
            <v>010.000.5236.00</v>
          </cell>
          <cell r="C459" t="str">
            <v>Ranibizumab. Solución Inyectable Cada frasco ámpula contiene: Ranibizumab 2.3 mg Envase con un frasco ámpula con 0.23 ml (2.3 mg/0.23 ml). Una aguja de filtro una aguja de inyección y una jeringuilla para inyección intravítrea.</v>
          </cell>
        </row>
        <row r="460">
          <cell r="B460" t="str">
            <v>010.000.0442.00</v>
          </cell>
          <cell r="C460" t="str">
            <v>Salmeterol fluticasona. Polvo. Cada dosis contiene Xinafoato de salmeterol equivalente a 50  µg de salmeterol. Propionato de Fluticasona 100  µg. Envase con dispositivo inhalador para 60 dosis.</v>
          </cell>
        </row>
        <row r="461">
          <cell r="B461" t="str">
            <v>010.000.0442.00</v>
          </cell>
          <cell r="C461" t="str">
            <v>Salmeterol fluticasona. Polvo. Cada dosis contiene Xinafoato de salmeterol equivalente a 50  µg de salmeterol. Propionato de Fluticasona 100  µg. Envase con dispositivo inhalador para 60 dosis.</v>
          </cell>
        </row>
        <row r="462">
          <cell r="B462" t="str">
            <v>010.000.2188.00</v>
          </cell>
          <cell r="C462" t="str">
            <v>Ipratropio-salbutamol. Solución Cada ampolleta contiene: Bromuro de ipratropio monohidratado equivalente a 0.500 mg de bromuro de ipratropio. Sulfato de salbutamol equivalente a 2.500 mg de salbutamol. Envase con 10 ampolletas de 2.5 ml.</v>
          </cell>
        </row>
        <row r="463">
          <cell r="B463" t="str">
            <v>010.000.4123.00</v>
          </cell>
          <cell r="C463" t="str">
            <v>Tirofiban. Solución Inyectable Cada frasco ámpula o bolsa contiene: Clorhidrato de tirofiban equivalente a 12.5 mg de tirofiban. Envase con un frasco ámpula con 50 ml.</v>
          </cell>
        </row>
        <row r="464">
          <cell r="B464" t="str">
            <v>010.000.5474.00</v>
          </cell>
          <cell r="C464" t="str">
            <v>Erlotinib. Comprimido Cada Comprimido contiene: Clorhidrato de erlotinib equivalente a 150 mg de erlotinib Envase con 30 Comprimidos.</v>
          </cell>
        </row>
        <row r="465">
          <cell r="B465" t="str">
            <v>010.000.5111.00</v>
          </cell>
          <cell r="C465" t="str">
            <v>Valsartán. Comprimido Cada Comprimido contiene 80 mg Envase con 30 Comprimidos.</v>
          </cell>
        </row>
        <row r="466">
          <cell r="B466" t="str">
            <v>010.000.2617.00</v>
          </cell>
          <cell r="C466" t="str">
            <v>Levetiracetam. Tableta Cada Tableta contiene: Levetiracetam 500 mg Envase con 60 Tabletas.</v>
          </cell>
        </row>
        <row r="467">
          <cell r="B467" t="str">
            <v>010.000.2617.00</v>
          </cell>
          <cell r="C467" t="str">
            <v>Levetiracetam. Tableta Cada Tableta contiene: Levetiracetam 500 mg Envase con 60 Tabletas.</v>
          </cell>
        </row>
        <row r="468">
          <cell r="B468" t="str">
            <v>010.000.0269.00</v>
          </cell>
          <cell r="C468" t="str">
            <v>Ropivacaina. Solución Inyectable Cada ampolleta contiene: Clorhidrato de ropivacaína monohidratada equivalente a 40 mg de clorhidrato de ropivacaina. Envase con 5 ampolletas con 20 ml.</v>
          </cell>
        </row>
        <row r="469">
          <cell r="B469" t="str">
            <v>010.000.3631.00</v>
          </cell>
          <cell r="C469" t="str">
            <v>Glucosa. Solución Inyectable al 5% Cada 100 ml contienen: Glucosa anhidra o glucosa 5 g ó Glucosa monohidratada equivalente a 5 g de glucosa Envase con bolsa de 50 ml y adaptador para vial</v>
          </cell>
        </row>
        <row r="470">
          <cell r="B470" t="str">
            <v>010.000.3632.00</v>
          </cell>
          <cell r="C470" t="str">
            <v>Glucosa. Solución Inyectable al 5% Cada 100 ml contienen: Glucosa anhidra o glucosa 5 g ó Glucosa monohidratada equivalente a 5 g de glucosa Envase con bolsa de 100 ml y adaptador para vial.</v>
          </cell>
        </row>
        <row r="471">
          <cell r="B471" t="str">
            <v>040.000.4472.01</v>
          </cell>
          <cell r="C471" t="str">
            <v>Metilfenidato. Tableta de Liberación Prolongada Cada Tableta de Liberación Prolongada contiene: Clorhidrato de metilfenidato 36 mg Envase con 30 Tabletas de Liberación Prolongada</v>
          </cell>
        </row>
        <row r="472">
          <cell r="B472" t="str">
            <v>010.000.5188.00</v>
          </cell>
          <cell r="C472" t="str">
            <v>Esomeprazol. Tableta Cada Tableta contiene: Esomeprazol magnésico trihidratado equivalente a 40 mg de esomeprazol Envase con 14 Tabletas</v>
          </cell>
        </row>
        <row r="473">
          <cell r="B473" t="str">
            <v>010.000.5188.00</v>
          </cell>
          <cell r="C473" t="str">
            <v>Esomeprazol. Tableta Cada Tableta contiene: Esomeprazol magnésico trihidratado equivalente a 40 mg de esomeprazol Envase con 14 Tabletas</v>
          </cell>
        </row>
        <row r="474">
          <cell r="B474" t="str">
            <v>010.000.2616.00</v>
          </cell>
          <cell r="C474" t="str">
            <v>Levetiracetam. Solución Oral Cada 100 ml contienen: Levetiracetam 10 g Envase con 300 ml (100 mg/ml)</v>
          </cell>
        </row>
        <row r="475">
          <cell r="B475" t="str">
            <v>010.000.4131.00</v>
          </cell>
          <cell r="C475" t="str">
            <v>Pimecrolimus. Crema Cada 100 g contiene: Pimecrolimus 1 g Envase con 15 g.</v>
          </cell>
        </row>
        <row r="476">
          <cell r="B476" t="str">
            <v>010.000.5665.00</v>
          </cell>
          <cell r="C476" t="str">
            <v>Rasagilina. Tableta Cada Tableta contiene: Mesilato de rasagilina equivalente a 1 mg de rasagilina Envase con 30 Tabletas.</v>
          </cell>
        </row>
        <row r="477">
          <cell r="B477" t="str">
            <v>010.000.5457.00</v>
          </cell>
          <cell r="C477" t="str">
            <v>Docetaxel. Solución inyectable. Cada frasco ámpula contiene: Docetaxel anhidro o trihidratado equivalente a 20 mg de docetaxel Envase con frasco ámpula con 20 mg y frasco ámpula con 1.5 ml de diluyente.</v>
          </cell>
        </row>
        <row r="478">
          <cell r="B478" t="str">
            <v>010.000.5265.00</v>
          </cell>
          <cell r="C478" t="str">
            <v>Imipenem y cilastatina. Solución Inyectable Cada frasco ámpula con polvo contiene: Imipenem monohidratado equivalente a 500 mg de imipenem. Cilastatina sódica equivalente a 500 mg de cilastatina. Envase con un frasco ámpula</v>
          </cell>
        </row>
        <row r="479">
          <cell r="B479" t="str">
            <v>010.000.6256.00</v>
          </cell>
          <cell r="C479" t="str">
            <v>BISOPROLOL. TABLETA Cada tableta contiene: Bisoprolol fumarato 2.5 mg Caja con 30 tabletas</v>
          </cell>
        </row>
        <row r="480">
          <cell r="B480" t="str">
            <v>010.000.6257.00</v>
          </cell>
          <cell r="C480" t="str">
            <v>BISOPROLOL. TABLETA Cada tableta contiene: Bisoprolol fumarato 5 mg Caja con 30 tabletas</v>
          </cell>
        </row>
        <row r="481">
          <cell r="B481" t="str">
            <v>010.000.6258.00</v>
          </cell>
          <cell r="C481" t="str">
            <v>BISOPROLOL. TABLETA Cada tableta contiene: Bisoprolol fumarato 10 mg Caja con 30 tabletas</v>
          </cell>
        </row>
        <row r="482">
          <cell r="B482" t="str">
            <v>010.000.3413.00</v>
          </cell>
          <cell r="C482" t="str">
            <v>Indometacina. Cápsula Cada Cápsula contiene: Indometacina 25 mg Envase con 30 Cápsulas.</v>
          </cell>
        </row>
        <row r="483">
          <cell r="B483" t="str">
            <v>010.000.3413.00</v>
          </cell>
          <cell r="C483" t="str">
            <v>Indometacina. Cápsula Cada Cápsula contiene: Indometacina 25 mg Envase con 30 Cápsulas.</v>
          </cell>
        </row>
        <row r="484">
          <cell r="B484" t="str">
            <v>010.000.3415.00</v>
          </cell>
          <cell r="C484" t="str">
            <v>Piroxicam. Cápsula o Tableta Cada Cápsula o Tableta contiene: Piroxicam 20 mg Envase con 20 Cápsulas o Tabletas.</v>
          </cell>
        </row>
        <row r="485">
          <cell r="B485" t="str">
            <v>010.000.3661.00</v>
          </cell>
          <cell r="C485" t="str">
            <v>Poligelina. Solución Inyectable Cada 100 ml contienen: Poligelina 3.5 g Envase con 500 ml con o sin equipo para su administración.</v>
          </cell>
        </row>
        <row r="486">
          <cell r="B486" t="str">
            <v>010.000.5835.00</v>
          </cell>
          <cell r="C486" t="str">
            <v>Cinacalcet. Tableta Cada Tableta contiene: Cinacalcet 30 mg Envase con 30 Tabletas.</v>
          </cell>
        </row>
        <row r="487">
          <cell r="B487" t="str">
            <v>010.000.5835.00</v>
          </cell>
          <cell r="C487" t="str">
            <v>Cinacalcet. Tableta Cada Tableta contiene: Cinacalcet 30 mg Envase con 30 Tabletas.</v>
          </cell>
        </row>
        <row r="488">
          <cell r="B488" t="str">
            <v>010.000.1511.00</v>
          </cell>
          <cell r="C488" t="str">
            <v>Ciproterona-etinilestradiol. Gragea Cada Gragea contiene: Acetato de ciproterona 2 mg Etinilestradiol 0.035 mg Envase con 21 Grageas.</v>
          </cell>
        </row>
        <row r="489">
          <cell r="B489" t="str">
            <v>010.000.5295.00</v>
          </cell>
          <cell r="C489" t="str">
            <v>Cefepima. Solución Inyectable. Cada frasco ámpula contiene: Clorhidrato monohidratado de cefepima equivalente a 1 g de cefepima. Envase con un frasco ámpula y ampolleta con 3 ml de diluyente.</v>
          </cell>
        </row>
        <row r="490">
          <cell r="B490" t="str">
            <v>010.000.4437.00</v>
          </cell>
          <cell r="C490" t="str">
            <v>Palonosetrón. Solución Inyectable Cada frasco ámpula contiene: Clorhidrato de palonosetrón equivalente a 0.25 mg de palonosetrón Envase con un frasco ámpula con 5 ml.</v>
          </cell>
        </row>
        <row r="491">
          <cell r="B491" t="str">
            <v>010.000.5444.00</v>
          </cell>
          <cell r="C491" t="str">
            <v>Irinotecan. Solución Inyectable El frasco ámpula contiene: Clorhidrato de irinotecan ó clorhidrato de irinotecan trihidratado 100 mg Envase con un frasco ámpula con 5 ml</v>
          </cell>
        </row>
        <row r="492">
          <cell r="B492" t="str">
            <v>010.000.2206.00</v>
          </cell>
          <cell r="C492" t="str">
            <v>deferasirox. Comprimido. Cada comprimido contiene: deferasirox 500 mg Envase con 28 Comprimidos.</v>
          </cell>
        </row>
        <row r="493">
          <cell r="B493" t="str">
            <v>010.000.2162.00</v>
          </cell>
          <cell r="C493" t="str">
            <v>Ipratropio. Suspensión en aerosol Cada g contiene: Bromuro de ipratropio 0.286 mg (20 µgpor nebulización) Envase con 15 ml (21.0 g) como Aerosol.</v>
          </cell>
        </row>
        <row r="494">
          <cell r="B494" t="str">
            <v>010.000.5463.00</v>
          </cell>
          <cell r="C494" t="str">
            <v>Temozolomida. Cápsula Cada Cápsula contiene: Temozolomida 100 mg Envase con 5 Cápsulas</v>
          </cell>
        </row>
        <row r="495">
          <cell r="B495" t="str">
            <v>010.000.0598.00</v>
          </cell>
          <cell r="C495" t="str">
            <v>Verapamilo. Solución Inyectable Cada ampolleta contiene: Clorhidrato de verapamilo 5 mg Envase con 2 ml (2.5 mg/ml).</v>
          </cell>
        </row>
        <row r="496">
          <cell r="B496" t="str">
            <v>010.000.4442.00</v>
          </cell>
          <cell r="C496" t="str">
            <v>Aprepitant. Cápsula Cada Cápsula contiene: 125 mg de Aprepitant Cada Cápsula contiene: 80 mg de Aprepitant Envase con una Cápsula de 125 mg y 2 Cápsulas de 80 mg</v>
          </cell>
        </row>
        <row r="497">
          <cell r="B497" t="str">
            <v>010.000.2302.00</v>
          </cell>
          <cell r="C497" t="str">
            <v>Acetazolamida. Tableta Cada Tableta contiene: Acetazolamida 250 mg Envase con 20 Tabletas.</v>
          </cell>
        </row>
        <row r="498">
          <cell r="B498" t="str">
            <v>010.000.2302.00</v>
          </cell>
          <cell r="C498" t="str">
            <v>Acetazolamida. Tableta Cada Tableta contiene: Acetazolamida 250 mg Envase con 20 Tabletas.</v>
          </cell>
        </row>
        <row r="499">
          <cell r="B499" t="str">
            <v>010.000.4254.00</v>
          </cell>
          <cell r="C499" t="str">
            <v>Ceftazidima. Solución Inyectable. Cada frasco ámpula con polvo contiene: Ceftazidima pentahidratada equivalente a 1 g de ceftazidima. Envase con un frasco ámpula y 3 ml de diluyente.</v>
          </cell>
        </row>
        <row r="500">
          <cell r="B500" t="str">
            <v>010.000.5865.00</v>
          </cell>
          <cell r="C500" t="str">
            <v>Colistimetato. Solución Inyectable Cada frasco ámpula con liofilizado contiene: Colistimetato sódico equivalente a 150 mg de colistimetato Envase con un frasco ámpula con liofilizado.</v>
          </cell>
        </row>
        <row r="501">
          <cell r="B501" t="str">
            <v>060.953.0092</v>
          </cell>
          <cell r="C501" t="str">
            <v>Vendas. Elástica adhesiva. De algodón y fibra sintética con adhesivo en una de sus caras. Longitud Ancho. 2.7 m. 10.0 cm. Pieza.</v>
          </cell>
        </row>
        <row r="502">
          <cell r="B502" t="str">
            <v>060.953.0100</v>
          </cell>
          <cell r="C502" t="str">
            <v>Vendas. Elástica adhesiva. De algodón y fibra sintética con adhesivo en una de sus caras. Longitud Ancho. 2.7 m. 7.5 cm. Pieza.</v>
          </cell>
        </row>
        <row r="503">
          <cell r="B503" t="str">
            <v>060.088.0694</v>
          </cell>
          <cell r="C503" t="str">
            <v>Apósitos. Absorbentes a base de alginato de calcio y sodio de origen natural. Estéril. Tamaño: De 10.0 cm ± 2.0 cm x 20.0 cm ± 2.0 cm. Pieza.    Pieza.</v>
          </cell>
        </row>
        <row r="504">
          <cell r="B504" t="str">
            <v>060.125.2844</v>
          </cell>
          <cell r="C504" t="str">
            <v>Bolsas. Bolsa de papel grado médico. Para esterilizar con gas o vapor. Con o sin tratamiento antibacteriano. Con reactivo químico impreso y sistema de apertura. Medidas: 32.0 x 62.0 x 12.0 cm. Envase con 250 piezas.</v>
          </cell>
        </row>
        <row r="505">
          <cell r="B505" t="str">
            <v>060.360.0032</v>
          </cell>
          <cell r="C505" t="str">
            <v>Espejo. Vaginal desechable mediano valva superior de 10.7 cm valva inferior de 12.0 cm orificio central de 3.4 cm. Pieza.</v>
          </cell>
        </row>
        <row r="506">
          <cell r="B506" t="str">
            <v>060.532.0084</v>
          </cell>
          <cell r="C506" t="str">
            <v>Equipos. Para venoclisis. Sin aguja estériles desechables. Microgotero. Equipo</v>
          </cell>
        </row>
        <row r="507">
          <cell r="B507" t="str">
            <v>060.532.0167</v>
          </cell>
          <cell r="C507" t="str">
            <v>Equipos. Para venoclisis. Sin aguja estériles desechables. Normogotero.</v>
          </cell>
        </row>
        <row r="508">
          <cell r="B508" t="str">
            <v>060.550.0016</v>
          </cell>
          <cell r="C508" t="str">
            <v>Jeringas. De plástico. Con pivote tipo luer lock con aguja estériles y desechables. Capacidad 10 ml escala graduada en ml divisiones de 1.0 y subdivisiones de 0.2. Con aguja de: Longitud: 38 mm Calibre: 20 G.  Pieza.</v>
          </cell>
        </row>
        <row r="509">
          <cell r="B509" t="str">
            <v>060.550.0024</v>
          </cell>
          <cell r="C509" t="str">
            <v>Jeringas. De plástico. Con pivote tipo luer lock estériles y desechables. Capacidad 20 ml escala graduada en ml divisiones de 5.0 y subdivisiones de 1.0. Con aguja de: Longitud: 38 mm Calibre: 20 G. Pieza.</v>
          </cell>
        </row>
        <row r="510">
          <cell r="B510" t="str">
            <v>060.550.0222</v>
          </cell>
          <cell r="C510" t="str">
            <v>Jeringas. De plástico sin aguja con pivote tipo luer lock estériles y desechables. Capacidad: 3 ml Escala graduada en ml Divisiones de 0.5 y subdivisiones de 0.1. Envase con 100 piezas excepto las 20 ml que es de 50.</v>
          </cell>
        </row>
        <row r="511">
          <cell r="B511" t="str">
            <v>060.550.0370</v>
          </cell>
          <cell r="C511" t="str">
            <v>Jeringas. De plástico. Con pivote tipo luer lock estériles y desechables. Capacidad 20 ml escala graduada en ml divisiones de 5.0 y subdivisiones de 1.0. Con aguja de: Longitud: 32 mm Calibre: 20 G. Pieza.</v>
          </cell>
        </row>
        <row r="512">
          <cell r="B512" t="str">
            <v>060.550.0453</v>
          </cell>
          <cell r="C512" t="str">
            <v>Jeringas. De plástico sin aguja con pivote tipo luer lock estériles y desechables. Capacidad: 20 ml  Escala graduada en ml Divisiones de 5.0 y subdivisiones de 1.0. Envase con 100 piezas excepto las 20 ml que es de 50.</v>
          </cell>
        </row>
        <row r="513">
          <cell r="B513" t="str">
            <v>060.598.0010</v>
          </cell>
          <cell r="C513" t="str">
            <v>Llaves. De 4 vías con marcas indicadoras del sentido en el que fluyen las soluciones y posición de cerrado aditamento de cierre luer lock (móvil) en el ramal de la llave que se conecta al tubo de la extensión. Tubo de extensión removible de plástico grado médico longitud  80  cm  y  diámetro  interno  2.7  mm  mínimo conector luer lock hembra en el extremo del tubo que se conecta con la llave y conector luer macho en el extremo proximal con aditamento de cierre luer lock (móvil). Pieza.</v>
          </cell>
        </row>
        <row r="514">
          <cell r="B514" t="str">
            <v>060.598.0036</v>
          </cell>
          <cell r="C514" t="str">
            <v>Llaves. De tres vías con tubo de extensión. De plástico rígido o equivalente con tubo de extensión de cloruro de polivinilo de 80 cm de longitud. Pieza.</v>
          </cell>
        </row>
        <row r="515">
          <cell r="B515" t="str">
            <v>060.771.0050</v>
          </cell>
          <cell r="C515" t="str">
            <v>Rastrillos. Con dientes de bordes romos y hoja de un filo. Desechables. Pieza.</v>
          </cell>
        </row>
        <row r="516">
          <cell r="B516" t="str">
            <v>060.165.0831</v>
          </cell>
          <cell r="C516" t="str">
            <v>Catéteres. Para cateterismo venoso central de un lumen de elastómero de silicón radiopaco con aguja introductora percutánea. Estéril y desechable. Neonatal. Calibre: 4.8 a 5.0 Fr. Pieza.</v>
          </cell>
        </row>
        <row r="517">
          <cell r="B517" t="str">
            <v>060.125.2679</v>
          </cell>
          <cell r="C517" t="str">
            <v>Bolsas. Bolsa de papel grado médico. Para esterilizar con gas o vapor. Con o sin tratamiento antibacteriano; con reactivo químico impreso y sistema de apertura. Medidas: 12.0 x 26.0 x 4.0 cm. Envase con 1000 piezas.</v>
          </cell>
        </row>
        <row r="518">
          <cell r="B518" t="str">
            <v>060.841.0296</v>
          </cell>
          <cell r="C518" t="str">
            <v>Suturas.  Sintéticas no absorbibles monofilamento de polipropileno con aguja. Longitud de la hebra: 90 cm Calibre de la sutura: 3-0 Características de la aguja: 1/2 círculo doble armado ahusada (25-26 mm). Envase con 12 piezas.</v>
          </cell>
        </row>
        <row r="519">
          <cell r="B519" t="str">
            <v>060.841.0569</v>
          </cell>
          <cell r="C519" t="str">
            <v>Suturas. Catgut crómico con aguja. Longitud de la hebra: 68 a 75 cm Calibre de la sutura: 1 Características de la aguja: 1/2 círculo ahusada (35-37 mm). Envase con 12 piezas.</v>
          </cell>
        </row>
        <row r="520">
          <cell r="B520" t="str">
            <v>060.842.0329</v>
          </cell>
          <cell r="C520" t="str">
            <v>Suturas. De monofilamento sintético absorbible de copolímero de glicolida y épsilon-caprolactona con color. Longitud de la hebra: 70 cm Calibre de la sutura: 2-0 Características de la aguja: Aguja ahusada de 1/2 círculo (35 a 36 mm).Envase con 36 piezas.</v>
          </cell>
        </row>
        <row r="521">
          <cell r="B521" t="str">
            <v>060.842.0337</v>
          </cell>
          <cell r="C521" t="str">
            <v>Suturas. De monofilamento sintético absorbible de copolímero de glicolida y épsilon-caprolactona con color. Longitud de la hebra: 70 cm Calibre de la sutura: 3-0. Características de la aguja: Aguja ahusada de 1/2 círculo (35 a 36 mm). Envase con 36 piezas.</v>
          </cell>
        </row>
        <row r="522">
          <cell r="B522" t="str">
            <v>060.166.0541</v>
          </cell>
          <cell r="C522" t="str">
            <v>Catéteres. Catéter    permanente,    para    hemodiálisis.    Tamaño pediátrico. De doble lumen, de elastómero de silicón, con diámetro interno de 1.5 mm a 2.0 mm en el lado arterial y de 1.5 mm a 1.2 mm en el lado venoso, con longitud de 27.0 cm a  30.0  cm  con  separación  mínima  de  2.5  cm  entre segmento arterial y venoso, con un orificio lateral como mínimo en la pared arterial, con extensiones y pinzas de alta   resistencia,   incluye   equipo   introductor   el   cual contiene: Catéter de doble lumen. Aguja introductora calibre 18 G. Introductor con camisa desprendible. Guía de alambre de 0.038”, con longitud de 68.0 cm como mínimo. Jeringa de 5 ml y 2 tapones de inyección. Estéril y desechable. Pieza. </v>
          </cell>
        </row>
        <row r="523">
          <cell r="B523" t="str">
            <v>060.841.1336</v>
          </cell>
          <cell r="C523" t="str">
            <v>Suturas. Sintéticas no absorbibles de poliéster trenzado con recubrimiento con aguja. Longitud de la hebra: 75 cm Calibre de la sutura: 2 Características de la aguja: 1/2 círculo cortante (40-45 mm). Envase con 12 piezas.</v>
          </cell>
        </row>
        <row r="524">
          <cell r="B524" t="str">
            <v>060.040.3711</v>
          </cell>
          <cell r="C524" t="str">
            <v>Agujas Hipodérmicas. Hipodérmicas con pabellón luer-lock hembra de plástico desechables. Longitud: 32 mm. Calibre: 20 G. Envase con 100 piezas.</v>
          </cell>
        </row>
        <row r="525">
          <cell r="B525" t="str">
            <v>060.040.3711</v>
          </cell>
          <cell r="C525" t="str">
            <v>Agujas Hipodérmicas. Hipodérmicas con pabellón luer-lock hembra de plástico desechables. Longitud: 32 mm. Calibre: 20 G. Envase con 100 piezas.</v>
          </cell>
        </row>
        <row r="526">
          <cell r="B526" t="str">
            <v>060.040.3729</v>
          </cell>
          <cell r="C526" t="str">
            <v>Agujas Hipodérmicas. Hipodérmicas con pabellón luer-lock hembra de plástico desechables. Longitud: 38 mm. Calibre:  20 G. Envase con 100 piezas.</v>
          </cell>
        </row>
        <row r="527">
          <cell r="B527" t="str">
            <v>060.040.3729</v>
          </cell>
          <cell r="C527" t="str">
            <v>Agujas Hipodérmicas. Hipodérmicas con pabellón luer-lock hembra de plástico desechables. Longitud: 38 mm. Calibre:  20 G. Envase con 100 piezas.</v>
          </cell>
        </row>
        <row r="528">
          <cell r="B528" t="str">
            <v>060.040.3745</v>
          </cell>
          <cell r="C528" t="str">
            <v>Agujas Hipodérmicas. Hipodérmicas con pabellón luer-lock hembra de plástico desechables. Longitud: 32 mm. Calibre:  21 G. Envase con 100 piezas.</v>
          </cell>
        </row>
        <row r="529">
          <cell r="B529" t="str">
            <v>060.040.3745</v>
          </cell>
          <cell r="C529" t="str">
            <v>Agujas Hipodérmicas. Hipodérmicas con pabellón luer-lock hembra de plástico desechables. Longitud: 32 mm. Calibre:  21 G. Envase con 100 piezas.</v>
          </cell>
        </row>
        <row r="530">
          <cell r="B530" t="str">
            <v>060.040.3760</v>
          </cell>
          <cell r="C530" t="str">
            <v>Agujas Hipodérmicas. Hipodérmicas con pabellón luer-lock hembra de plástico desechables. Longitud: 16 mm. Calibre:  25 G. Envase con 100 piezas.</v>
          </cell>
        </row>
        <row r="531">
          <cell r="B531" t="str">
            <v>060.040.3760</v>
          </cell>
          <cell r="C531" t="str">
            <v>Agujas Hipodérmicas. Hipodérmicas con pabellón luer-lock hembra de plástico desechables. Longitud: 16 mm. Calibre:  25 G. Envase con 100 piezas.</v>
          </cell>
        </row>
        <row r="532">
          <cell r="B532" t="str">
            <v>060.040.3786</v>
          </cell>
          <cell r="C532" t="str">
            <v>Agujas Hipodérmicas. Hipodérmicas con pabellón luer-lock hembra de plástico desechables. Longitud: 32 mm. Calibre:  22 G. Envase con 100 piezas.</v>
          </cell>
        </row>
        <row r="533">
          <cell r="B533" t="str">
            <v>060.040.3786</v>
          </cell>
          <cell r="C533" t="str">
            <v>Agujas Hipodérmicas. Hipodérmicas con pabellón luer-lock hembra de plástico desechables. Longitud: 32 mm. Calibre:  22 G. Envase con 100 piezas.</v>
          </cell>
        </row>
        <row r="534">
          <cell r="B534" t="str">
            <v>060.164.0022</v>
          </cell>
          <cell r="C534" t="str">
            <v>Sondas. Para drenaje urinario de permanencia prolongada. De elastómero de silicón con globo de autorretención de 5 ml con válvula para jeringa. Estéril y desechable. Tipo: foley de dos vías. Calibre: 10 Fr. Pieza.</v>
          </cell>
        </row>
        <row r="535">
          <cell r="B535" t="str">
            <v>060.166.4279</v>
          </cell>
          <cell r="C535"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22 G Longitud: 23-27 mm Pieza.</v>
          </cell>
        </row>
        <row r="536">
          <cell r="B536" t="str">
            <v>060.166.4287</v>
          </cell>
          <cell r="C536"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24 G Longitud: 17-24 mm Pieza.</v>
          </cell>
        </row>
        <row r="537">
          <cell r="B537" t="str">
            <v>060.483.0091</v>
          </cell>
          <cell r="C537" t="str">
            <v>Hoja Para Bisturí.  De acero inoxidable. Empaque individual. Estériles y desechables. Pieza. 10 Envase con 100 piezas.</v>
          </cell>
        </row>
        <row r="538">
          <cell r="B538" t="str">
            <v>060.483.0125</v>
          </cell>
          <cell r="C538" t="str">
            <v>Hoja Para Bisturí.  De acero inoxidable. Empaque individual. Estériles y desechables. Pieza. 11 Envase con 100 piezas.</v>
          </cell>
        </row>
        <row r="539">
          <cell r="B539" t="str">
            <v>060.483.0133</v>
          </cell>
          <cell r="C539" t="str">
            <v>Hoja Para Bisturí.  De acero inoxidable. Empaque individual. Estériles y desechables. Pieza. 20 Envase con 100 piezas.</v>
          </cell>
        </row>
        <row r="540">
          <cell r="B540" t="str">
            <v>060.483.0141</v>
          </cell>
          <cell r="C540" t="str">
            <v>Hoja Para Bisturí.  De acero inoxidable. Empaque individual. Estériles y desechables. Pieza. 15 Envase con 100 piezas.</v>
          </cell>
        </row>
        <row r="541">
          <cell r="B541" t="str">
            <v>060.483.0158</v>
          </cell>
          <cell r="C541" t="str">
            <v>Hoja Para Bisturí.  De acero inoxidable. Empaque individual. Estériles y desechables. Pieza. 21 Envase con 100 piezas.</v>
          </cell>
        </row>
        <row r="542">
          <cell r="B542" t="str">
            <v>060.483.0174</v>
          </cell>
          <cell r="C542" t="str">
            <v>Hoja Para Bisturí.  De acero inoxidable. Empaque individual. Estériles y desechables. Pieza. 23 Envase con 100 piezas.</v>
          </cell>
        </row>
        <row r="543">
          <cell r="B543" t="str">
            <v>060.550.0354</v>
          </cell>
          <cell r="C543" t="str">
            <v>Jeringas. De plástico. Con pivote tipo luer lock con aguja estériles y desechables. Capacidad 10 ml escala graduada en ml divisiones de 1.0 y subdivisiones de 0.2. Con aguja de: Longitud: 32 mm  Calibre: 20 G.  Pieza.</v>
          </cell>
        </row>
        <row r="544">
          <cell r="B544" t="str">
            <v>060.550.0438</v>
          </cell>
          <cell r="C544" t="str">
            <v>Jeringas. De plástico sin aguja con pivote tipo luer lock estériles y desechables. Capacidad: 5 ml Escala graduada en ml Divisiones de 1.0 y subdivisiones de 0.2. Envase con 100 piezas excepto las 20 ml que es de 50.</v>
          </cell>
        </row>
        <row r="545">
          <cell r="B545" t="str">
            <v>060.550.0677</v>
          </cell>
          <cell r="C545" t="str">
            <v>Jeringas. De plástico. Con pivote tipo luer lock con aguja estériles y desechables. Capacidad 10 ml escala graduada en ml divisiones de 1.0 y subdivisiones de 0.2. Con aguja de: Longitud: 32 mm Calibre: 21 G.  Pieza.</v>
          </cell>
        </row>
        <row r="546">
          <cell r="B546" t="str">
            <v>060.841.0197</v>
          </cell>
          <cell r="C546" t="str">
            <v>Suturas.  Sintéticas no absorbibles monofilamento de polipropileno con aguja. Longitud de la hebra: 45 cm Calibre de la sutura: 4-0 Características de la aguja: 3/8 de círculo reverso cortante (19-20 mm). Envase con 12 piezas.</v>
          </cell>
        </row>
        <row r="547">
          <cell r="B547" t="str">
            <v>060.841.0254</v>
          </cell>
          <cell r="C547" t="str">
            <v>Suturas.  Sintéticas no absorbibles monofilamento de polipropileno con aguja. Longitud de la hebra: 75 cm Calibre de la sutura: 6-0 Características de la aguja: 3/8 de círculo doble armado ahusada (12-13 mm). Envase con 12 piezas.</v>
          </cell>
        </row>
        <row r="548">
          <cell r="B548" t="str">
            <v>060.841.0312</v>
          </cell>
          <cell r="C548" t="str">
            <v>Suturas.  Sintéticas no absorbibles monofilamento de polipropileno con aguja. Longitud de la hebra: 90 cm Calibre de la sutura: 2-0 Características de la aguja: 1/2 círculo doble armado ahusada (25-26 mm). Envase con 12 piezas.</v>
          </cell>
        </row>
        <row r="549">
          <cell r="B549" t="str">
            <v>060.841.0601</v>
          </cell>
          <cell r="C549" t="str">
            <v>Suturas. Seda negra trenzada con aguja. Longitud de la hebra: 75 cm Calibre de la sutura: 5-0 Características de la aguja: 1/2 círculo ahusada (20-25 mm). Envase con 12 piezas.</v>
          </cell>
        </row>
        <row r="550">
          <cell r="B550" t="str">
            <v>060.004.0109</v>
          </cell>
          <cell r="C550" t="str">
            <v>Abatelenguas. De madera desechables. Largo: 142.0 mm. Ancho: 18.0 mm. Envase con 500 piezas.</v>
          </cell>
        </row>
        <row r="551">
          <cell r="B551" t="str">
            <v>060.088.0900</v>
          </cell>
          <cell r="C551" t="str">
            <v>Apósitos. Hidrocelular de poliuretano sin adhesivo para el talón. Estéril y desechable. Pieza.</v>
          </cell>
        </row>
        <row r="552">
          <cell r="B552" t="str">
            <v>060.088.0900</v>
          </cell>
          <cell r="C552" t="str">
            <v>Apósitos. Hidrocelular de poliuretano sin adhesivo para el talón. Estéril y desechable. Pieza.</v>
          </cell>
        </row>
        <row r="553">
          <cell r="B553" t="str">
            <v>060.155.0015</v>
          </cell>
          <cell r="C553" t="str">
            <v>Campos quirúrgicos. Campo quirúrgico de incisión sin iodopovidona. Compuesto de una película Impermeable; de poliéster o poliuretano  transparente  con  adhesivo  grado  médico autoadheribles hipoalergénico. Medidas 45 a 60 cm X 50 a 90 cm Se incluyen medidas intermedias Estériles y desechables En empaque individual. Envase con 10 piezas. Las medidas las seleccionará la Unidad Médica de acuerdo a sus necesidades.</v>
          </cell>
        </row>
        <row r="554">
          <cell r="B554" t="str">
            <v>060.155.0304</v>
          </cell>
          <cell r="C554" t="str">
            <v>Campos quirúrgicos. Campo quirúrgico de incisión sin iodopovidona. Compuesto de una película Impermeable; de poliéster o poliuretano  transparente  con  adhesivo  grado  médico autoadheribles hipoalergénico. Medidas 25 a 35 cm x 35 a 45 cm Se incluyen medidas intermedias Estériles y desechables En empaque individual. Envase con 10 piezas. Las medidas las seleccionará la Unidad Médica de acuerdo a sus necesidades.</v>
          </cell>
        </row>
        <row r="555">
          <cell r="B555" t="str">
            <v>060.088.0934</v>
          </cell>
          <cell r="C555" t="str">
            <v>Apósitos.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7 x 8.5 cm. Almohadilla: 2 x 2 cm. Caja con 25 piezas.</v>
          </cell>
        </row>
        <row r="556">
          <cell r="B556" t="str">
            <v>060.088.0942</v>
          </cell>
          <cell r="C556" t="str">
            <v>Apósitos.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8.5 x 11.5 cm Almohadilla: 3 x 4 cm. Caja con 25 piezas.</v>
          </cell>
        </row>
        <row r="557">
          <cell r="B557" t="str">
            <v>060.088.0959</v>
          </cell>
          <cell r="C557" t="str">
            <v>Apósitos. Transparente estéril de poliuretano con adhesivo hipoalergénico libre de látex con tecnología de confort; el film integra una almohadilla de gel transparente y absorbente impregnada con gluconato de clorhexidina al 2% con bordes reforzados de tela suave no tejida marco de aplicación dos cintas estériles y una etiqueta de registro. Medidas: 10 x 12 cm. Almohadilla: 3 x 4 cm. Caja con 25 piezas.</v>
          </cell>
        </row>
        <row r="558">
          <cell r="B558" t="str">
            <v>060.040.0543</v>
          </cell>
          <cell r="C558" t="str">
            <v>Agujas. Para raquianestesia o bloqueo subaracnoideo. De acero inoxidable punta tipo lápiz conector roscado luer   lock   hembra   translúcido   y  mandril   con   botón indicador;  sin  depósito  o  con  depósito  de  0.2ml  en pabellón para líquido cefalorraquídeo. Estéril y desechable. Tipo: whitacre. Longitud:  11.6 a 11.9 cm. Calibre: 25 ó 27 G. Pieza.</v>
          </cell>
        </row>
        <row r="559">
          <cell r="B559" t="str">
            <v>060.040.9007</v>
          </cell>
          <cell r="C559" t="str">
            <v>Agujas. Para raquianestesia o bloqueo subaracnoideo. De acero inoxidable punta tipo lápiz conector roscado luer hembra translúcido y mandril con botón indicador; sin depósito ó con depósito de 0.2ml en pabellón para líquido cefalorraquídeo. Estéril y desechable. Tipo: whitacre. Longitud:  8.7 a 9.1 cm. Calibre: 22 G. Pieza.</v>
          </cell>
        </row>
        <row r="560">
          <cell r="B560" t="str">
            <v>060.168.9904</v>
          </cell>
          <cell r="C560" t="str">
            <v>Sondas. Gastrointestinales desechables y con marca radiopaca. Tipo: levin. Calibre: 16 Fr. Pieza.</v>
          </cell>
        </row>
        <row r="561">
          <cell r="B561" t="str">
            <v>060.168.9904</v>
          </cell>
          <cell r="C561" t="str">
            <v>Sondas. Gastrointestinales desechables y con marca radiopaca. Tipo: levin. Calibre: 16 Fr. Pieza.</v>
          </cell>
        </row>
        <row r="562">
          <cell r="B562" t="str">
            <v>060.233.0052</v>
          </cell>
          <cell r="C562" t="str">
            <v>Conectores. De una vía. De plástico desechables. Tipo: Sims. Grueso. Pieza.</v>
          </cell>
        </row>
        <row r="563">
          <cell r="B563" t="str">
            <v>060.166.1903</v>
          </cell>
          <cell r="C563" t="str">
            <v>Catéteres. Catéter   venoso   central,   calibre   4   Fr, longitud 13 cm, de poliuretano o silicón, radiopaco, con dos lúmenes internos de 22 G, con punta flexible, aguja calibre 21 G, con catéter introductor calibre 22  G, sobre una aguja calibre 25 G, con guía de alambre de 0.46 mm de diámetro y 45 cm de longitud y punta en “J”, con un dilatador venoso,  una  jeringa  de  5  ml,  y  dos cápsulas de inyección luer-lock. Estéril y desechable. Pieza. El  catéter  introductor  es  opcional;    las unidades médicas determinarán su requerimiento y adquisición de acuerdo a las necesidades operativas.      </v>
          </cell>
        </row>
        <row r="564">
          <cell r="B564" t="str">
            <v>060.168.8211</v>
          </cell>
          <cell r="C564" t="str">
            <v>Cánulas. Para traqueostomía adulto de cloruro de polivinilo sin globo radio paco con endocánula. Placa de retención con anillo roscado para la fijación de la endocánula y guía de inserción. Estéril y desechable. Diámetro interno: 6.0 mm ± 0.2 mm. Diámetro externo: 8.5 mm ± 0.5 mm. Longitud: 64 mm ± 5 mm. Pieza.</v>
          </cell>
        </row>
        <row r="565">
          <cell r="B565" t="str">
            <v>060.164.4578</v>
          </cell>
          <cell r="C565" t="str">
            <v>Sondas. Para drenaje urinario de permanencia prolongada. De elastómero de silicón con globo de autorretención de 30 ml con válvula para jeringa. Estéril y desechable. Tipo: foley de dos vías. Calibre: 16 Fr. Pieza.</v>
          </cell>
        </row>
        <row r="566">
          <cell r="B566" t="str">
            <v>060.164.4578</v>
          </cell>
          <cell r="C566" t="str">
            <v>Sondas. Para drenaje urinario de permanencia prolongada. De elastómero de silicón con globo de autorretención de 30 ml con válvula para jeringa. Estéril y desechable. Tipo: foley de dos vías. Calibre: 16 Fr. Pieza.</v>
          </cell>
        </row>
        <row r="567">
          <cell r="B567" t="str">
            <v>060.164.4586</v>
          </cell>
          <cell r="C567" t="str">
            <v>Sondas. Para drenaje urinario de permanencia prolongada. De elastómero de silicón con globo de autorretención de 30 ml con válvula para jeringa. Estéril y desechable. Tipo: foley de dos vías. Calibre: 18 Fr. Pieza.</v>
          </cell>
        </row>
        <row r="568">
          <cell r="B568" t="str">
            <v>060.164.4586</v>
          </cell>
          <cell r="C568" t="str">
            <v>Sondas. Para drenaje urinario de permanencia prolongada. De elastómero de silicón con globo de autorretención de 30 ml con válvula para jeringa. Estéril y desechable. Tipo: foley de dos vías. Calibre: 18 Fr. Pieza.</v>
          </cell>
        </row>
        <row r="569">
          <cell r="B569" t="str">
            <v>060.164.4594</v>
          </cell>
          <cell r="C569" t="str">
            <v>Sondas. Para drenaje urinario de permanencia prolongada. De elastómero de silicón con globo de autorretención de 30 ml con válvula para jeringa. Estéril y desechable. Tipo: foley de dos vías. Calibre: 20 Fr. Pieza.</v>
          </cell>
        </row>
        <row r="570">
          <cell r="B570" t="str">
            <v>060.164.4594</v>
          </cell>
          <cell r="C570" t="str">
            <v>Sondas. Para drenaje urinario de permanencia prolongada. De elastómero de silicón con globo de autorretención de 30 ml con válvula para jeringa. Estéril y desechable. Tipo: foley de dos vías. Calibre: 20 Fr. Pieza.</v>
          </cell>
        </row>
        <row r="571">
          <cell r="B571" t="str">
            <v>060.172.0055</v>
          </cell>
          <cell r="C571" t="str">
            <v>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luer lock filtro de 0.2micras y sistema de salida con pinza y capuchón de guardado. Capacidad: 2000 ml. 1 sonda Foley de látex lubricada recubierta de hidrogel de dos vías con balón de autorretención reforzado (ribeteado) de 5cc. Calibre: 14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v>
          </cell>
        </row>
        <row r="572">
          <cell r="B572" t="str">
            <v>060.172.0063</v>
          </cell>
          <cell r="C572" t="str">
            <v>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luer lock filtro de 0.2micras y sistema de salida con pinza y capuchón de guardado. Capacidad: 2000 ml. 1 sonda Foley de látex lubricada recubierta de hidrogel de dos vías con balón de autorretención reforzado (ribeteado) de 5cc. Calibre: 16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v>
          </cell>
        </row>
        <row r="573">
          <cell r="B573" t="str">
            <v>060.172.0071</v>
          </cell>
          <cell r="C573" t="str">
            <v>Charola de Foley Sistema Cerrado. Sistema de drenaje urinario de permanencia prolongada cerrado estéril preconectado y unido con sello de seguridad. Consta de: 1 bolsa de recolección de orina con forma de gota con urinómetro válvula anti reflujo puerto para toma de muestra libre de aguja compatible con dispositivos luer lock filtro de 0.2micras y sistema de salida con pinza y capuchón de guardado. Capacidad: 2000 ml. 1 sonda Foley de látex lubricada recubierta de hidrogel de dos vías con balón de autorretención reforzado (ribeteado) de 5cc. Calibre: 18 Fr La sonda Foley está preconectada mediante un sello de seguridad a la bolsa de recolección de orina. 1 estabilizador para la sonda que consiste de una almohadilla sujetador con adhesivo sin látex estéril con postes de plástico que fijan la sonda con una abrazadera. 2 guantes de PVC libres de látex estériles. 1 gel desinfectante para manos 1 campo fenestrado. 2 protectores impermeables. 1 sujetador de sábana. 1 contenedor de espécimen. 1 jeringa 10 cc con agua estéril para inflación del balón de autorretención. 1 jeringa no graduada con gel lubricante no inyectable. 1 sachet con 3 toallitas de jabón de castilla. 3 hisopos antisépticos.</v>
          </cell>
        </row>
        <row r="574">
          <cell r="B574" t="str">
            <v>060.166.1549</v>
          </cell>
          <cell r="C574" t="str">
            <v>Catéteres. Ureteral doble "J" de poliuretano o copolímero olefínico en bloque radiopaco Longitud: 24 cm. Calibre: 6 Fr. (Repuesto  de  la  clave  060.345.0743  del  catálogo  de material de curación). Pieza.</v>
          </cell>
        </row>
        <row r="575">
          <cell r="B575" t="str">
            <v>060.345.1311</v>
          </cell>
          <cell r="C575" t="str">
            <v>Equipos. De gastrotomía de silicón con globo en la punta de 5 a 10 ml con anillo retractor. Calibre: 24 Fr. Juego.</v>
          </cell>
        </row>
        <row r="576">
          <cell r="B576" t="str">
            <v>060.088.0843</v>
          </cell>
          <cell r="C576" t="str">
            <v>Apósitos. Hidrocelular   de   poliuretano   con   adhesivo   para  el tratamiento de heridas. Estéril y desechable. Tamaños: 7.5 x 7.5 cm. Pieza.</v>
          </cell>
        </row>
        <row r="577">
          <cell r="B577" t="str">
            <v>060.088.0843</v>
          </cell>
          <cell r="C577" t="str">
            <v>Apósitos. Hidrocelular   de   poliuretano   con   adhesivo   para  el tratamiento de heridas. Estéril y desechable. Tamaños: 7.5 x 7.5 cm. Pieza.</v>
          </cell>
        </row>
        <row r="578">
          <cell r="B578" t="str">
            <v>060.088.0850</v>
          </cell>
          <cell r="C578" t="str">
            <v>Apósitos. Hidrocelular   de   poliuretano   con   adhesivo   para  el tratamiento de heridas. Estéril y desechable. Tamaños: 12.5 x 12.5 cm. Pieza.</v>
          </cell>
        </row>
        <row r="579">
          <cell r="B579" t="str">
            <v>060.088.0850</v>
          </cell>
          <cell r="C579" t="str">
            <v>Apósitos. Hidrocelular   de   poliuretano   con   adhesivo   para  el tratamiento de heridas. Estéril y desechable. Tamaños: 12.5 x 12.5 cm. Pieza.</v>
          </cell>
        </row>
        <row r="580">
          <cell r="B580" t="str">
            <v>060.168.9649</v>
          </cell>
          <cell r="C580" t="str">
            <v>Sondas. Para drenaje urinario. De látex con globo de autorretención de 5 ml con válvula para jeringa. Estéril y desechable. Tipo: foley de dos vías. Calibre: 18 Fr. Pieza.</v>
          </cell>
        </row>
        <row r="581">
          <cell r="B581" t="str">
            <v>060.168.9649</v>
          </cell>
          <cell r="C581" t="str">
            <v>Sondas. Para drenaje urinario. De látex con globo de autorretención de 5 ml con válvula para jeringa. Estéril y desechable. Tipo: foley de dos vías. Calibre: 18 Fr. Pieza.</v>
          </cell>
        </row>
        <row r="582">
          <cell r="B582" t="str">
            <v>060.168.9755</v>
          </cell>
          <cell r="C582" t="str">
            <v>Sondas. Para drenaje urinario. De  látex  con  globo  de  autorretención  de  30  ml  con válvula para jeringa. Estéril y desechable. Tipo: foley de dos vías. Calibre: 16 Fr. Pieza.</v>
          </cell>
        </row>
        <row r="583">
          <cell r="B583" t="str">
            <v>060.435.0033</v>
          </cell>
          <cell r="C583" t="str">
            <v>Gel. Pirfenidona Gel Cada 100g de gel contiene: Pirfenidona 8.0 g Dialil óxido de disulfuro modificado 0.016 g. Tubo con 120 gramos</v>
          </cell>
        </row>
        <row r="584">
          <cell r="B584" t="str">
            <v>060.435.0033</v>
          </cell>
          <cell r="C584" t="str">
            <v>Gel. Pirfenidona Gel Cada 100g de gel contiene: Pirfenidona 8.0 g Dialil óxido de disulfuro modificado 0.016 g. Tubo con 120 gramos</v>
          </cell>
        </row>
        <row r="585">
          <cell r="B585" t="str">
            <v>060.435.0041</v>
          </cell>
          <cell r="C585" t="str">
            <v>Gel. Pirfenidona Gel Cada 100g de gel contiene: Pirfenidona 8.0 g Dialil óxido de disulfuro modificado 0.016 g. Tubo con 40 gramos</v>
          </cell>
        </row>
        <row r="586">
          <cell r="B586" t="str">
            <v>060.435.0041</v>
          </cell>
          <cell r="C586" t="str">
            <v>Gel. Pirfenidona Gel Cada 100g de gel contiene: Pirfenidona 8.0 g Dialil óxido de disulfuro modificado 0.016 g. Tubo con 40 gramos</v>
          </cell>
        </row>
        <row r="587">
          <cell r="B587" t="str">
            <v>060.596.0137</v>
          </cell>
          <cell r="C587" t="str">
            <v>Gel. Lubricante a base de agua. Envase con 5 a 10 g.</v>
          </cell>
        </row>
        <row r="588">
          <cell r="B588" t="str">
            <v>060.167.3387</v>
          </cell>
          <cell r="C588" t="str">
            <v>Catéteres. Para embolectomía. Estériles y desechables. Modelo: fogarty. Longitud: 80 cm.  Calibre: 3 Fr. Pieza.</v>
          </cell>
        </row>
        <row r="589">
          <cell r="B589" t="str">
            <v>060.167.3403</v>
          </cell>
          <cell r="C589" t="str">
            <v>Catéteres. Para embolectomía. Estériles y desechables. Modelo: fogarty. Longitud: 80 cm.  Calibre: 4 Fr. Pieza.</v>
          </cell>
        </row>
        <row r="590">
          <cell r="B590" t="str">
            <v>060.040.0865</v>
          </cell>
          <cell r="C590" t="str">
            <v>Agujas. Tipo: huber angulada a 90° de acero inoxidable para utilizarse con las claves 060.303.0123 y 060.167.8782. Longitud: 19.1 mm. Calibre: 20 G. Pieza.</v>
          </cell>
        </row>
        <row r="591">
          <cell r="B591" t="str">
            <v>060.165.0815</v>
          </cell>
          <cell r="C591" t="str">
            <v>Catéteres. Para cateterismo venoso central de un lumen de elastómero de silicón radiopaco con aguja introductora percutánea. Estéril y desechable. Neonatal. Calibre: 2.0 a 3.0 Fr. Pieza.</v>
          </cell>
        </row>
        <row r="592">
          <cell r="B592" t="str">
            <v>060.165.0823</v>
          </cell>
          <cell r="C592" t="str">
            <v>Catéteres. Para cateterismo venoso central de un lumen de elastómero de silicón radiopaco con aguja introductora percutánea. Estéril y desechable. Neonatal. Calibre: 4.0 Fr. Pieza.</v>
          </cell>
        </row>
        <row r="593">
          <cell r="B593" t="str">
            <v>060.166.1911</v>
          </cell>
          <cell r="C593" t="str">
            <v>Catéteres. Catéter venoso central, calibre 5 Fr y 13 0 cm de longitud, de poliuretano o silicón, radiopaco, estéril y desechable, con dos lúmenes internos calibres 18 G y 20 G, con punta flexible, con aguja calibre 20 G, con catéter introductor calibre 20 G, sobre una  aguja  calibre  22  G,  con  guía  de alambre de 0.53 mm de diámetro y 45 cm de longitud y punta en “J” con un dilatador venoso, una jeringa de 5 cc dos cápsulas de inyección luer lock. Pieza. El  catéter  introductor  es  opcional;    las unidades médicas determinarán su requerimiento y adquisición de acuerdo a las necesidades operativas.     </v>
          </cell>
        </row>
        <row r="594">
          <cell r="B594" t="str">
            <v>060.345.2301</v>
          </cell>
          <cell r="C594" t="str">
            <v>Equipos. Para hemodiálisis de inserción en subclavia yugular o femoral doble lumen incluye: - Una cánula. - Una jeringa de 5 ml. - Una guía de acero inoxidable. - Un catéter doble lumen Calibre de 11 a 12 Fr longitud 185 a 205 mm con obturador y un dilatador con extensiones curvas. Estéril y desechable. Tipo: mahurkar. Adulto. Equipo.</v>
          </cell>
        </row>
        <row r="595">
          <cell r="B595" t="str">
            <v>060.189.0304</v>
          </cell>
          <cell r="C595" t="str">
            <v>Cepillos.. Para uso quirúrgico. De plástico de forma rectangular con dos agarraderas laterales simétricas y cerdas de nylon. Pieza.</v>
          </cell>
        </row>
        <row r="596">
          <cell r="B596" t="str">
            <v>060.125.2653</v>
          </cell>
          <cell r="C596" t="str">
            <v>Bolsas. Bolsa de papel grado médico. Para esterilizar con gas o vapor. Con o sin tratamiento antibacteriano; con reactivo químico impreso y sistema de apertura. Medidas: 7.5 x 23.0 x 4.0 cm. Envase con 1000 piezas.</v>
          </cell>
        </row>
        <row r="597">
          <cell r="B597" t="str">
            <v>060.711.0145</v>
          </cell>
          <cell r="C597" t="str">
            <v>Testigos. Indicador-Integrador para  la esterilización por vapor clase V; capaz de verificar: temperatura tiempo de esterilización y saturación de vapor durante el proceso de esterilización. Consta de: tira de papel secante sustrato químico sensible a la temperatura y vapor; y recubierta laminada plástica permeable al vapor. Pieza.</v>
          </cell>
        </row>
        <row r="598">
          <cell r="B598" t="str">
            <v>060.623.0878</v>
          </cell>
          <cell r="C598" t="str">
            <v>Espaciadores de volumen. De  plástico  rígido  resistente  que  se  adapte  a  los diferentes medicamentos broncodilatadores en aerosol. Puede  tener  o  no  ensamblada  una  mascarilla  o  una boquilla. Vida útil: tres meses. Pediátrico. Pieza.</v>
          </cell>
        </row>
        <row r="599">
          <cell r="B599" t="str">
            <v>060.623.0886</v>
          </cell>
          <cell r="C599" t="str">
            <v>Espaciadores de volumen. De  plástico  rígido  resistente  que  se  adapte  a  los diferentes medicamentos broncodilatadores en aerosol. Puede  tener  o  no  ensamblada  una  mascarilla  o  una boquilla. Vida útil: tres meses. Adulto. Pieza.</v>
          </cell>
        </row>
        <row r="600">
          <cell r="B600" t="str">
            <v>060.168.3311</v>
          </cell>
          <cell r="C600" t="str">
            <v>Sondas. Para drenaje urinario. De látex con globo de autorretención de 3 ml con válvula para jeringa. Estéril y desechable. Tipo: Foley de dos vías. Calibre: 8 Fr. Pieza.</v>
          </cell>
        </row>
        <row r="601">
          <cell r="B601" t="str">
            <v>060.168.3311</v>
          </cell>
          <cell r="C601" t="str">
            <v>Sondas. Para drenaje urinario. De látex con globo de autorretención de 3 ml con válvula para jeringa. Estéril y desechable. Tipo: Foley de dos vías. Calibre: 8 Fr. Pieza.</v>
          </cell>
        </row>
        <row r="602">
          <cell r="B602" t="str">
            <v>060.168.9482</v>
          </cell>
          <cell r="C602" t="str">
            <v>Sondas. Para drenaje urinario. De látex con globo de autorretención de 3 ml con válvula para jeringa. Estéril y desechable. Tipo: foley de dos vías. Calibre: 10 Fr. Pieza.</v>
          </cell>
        </row>
        <row r="603">
          <cell r="B603" t="str">
            <v>060.168.9482</v>
          </cell>
          <cell r="C603" t="str">
            <v>Sondas. Para drenaje urinario. De látex con globo de autorretención de 3 ml con válvula para jeringa. Estéril y desechable. Tipo: foley de dos vías. Calibre: 10 Fr. Pieza.</v>
          </cell>
        </row>
        <row r="604">
          <cell r="B604" t="str">
            <v>060.168.9615</v>
          </cell>
          <cell r="C604" t="str">
            <v>Sondas. Para drenaje urinario. De látex con globo de autorretención de 5 ml con válvula para jeringa. Estéril y desechable. Tipo: foley de dos vías. Calibre: 12 Fr. Pieza.</v>
          </cell>
        </row>
        <row r="605">
          <cell r="B605" t="str">
            <v>060.168.9615</v>
          </cell>
          <cell r="C605" t="str">
            <v>Sondas. Para drenaje urinario. De látex con globo de autorretención de 5 ml con válvula para jeringa. Estéril y desechable. Tipo: foley de dos vías. Calibre: 12 Fr. Pieza.</v>
          </cell>
        </row>
        <row r="606">
          <cell r="B606" t="str">
            <v>060.168.9623</v>
          </cell>
          <cell r="C606" t="str">
            <v>Sondas. Para drenaje urinario. De látex con globo de autorretención de 5 ml con válvula para jeringa. Estéril y desechable. Tipo: foley de dos vías. Calibre: 14 Fr. Pieza.</v>
          </cell>
        </row>
        <row r="607">
          <cell r="B607" t="str">
            <v>060.168.9623</v>
          </cell>
          <cell r="C607" t="str">
            <v>Sondas. Para drenaje urinario. De látex con globo de autorretención de 5 ml con válvula para jeringa. Estéril y desechable. Tipo: foley de dos vías. Calibre: 14 Fr. Pieza.</v>
          </cell>
        </row>
        <row r="608">
          <cell r="B608" t="str">
            <v>060.168.9631</v>
          </cell>
          <cell r="C608" t="str">
            <v>Sondas. Para drenaje urinario. De látex con globo de autorretención de 5 ml con válvula para jeringa. Estéril y desechable. Tipo: foley de dos vías. Calibre: 16 Fr. Pieza.</v>
          </cell>
        </row>
        <row r="609">
          <cell r="B609" t="str">
            <v>060.168.9631</v>
          </cell>
          <cell r="C609" t="str">
            <v>Sondas. Para drenaje urinario. De látex con globo de autorretención de 5 ml con válvula para jeringa. Estéril y desechable. Tipo: foley de dos vías. Calibre: 16 Fr. Pieza.</v>
          </cell>
        </row>
        <row r="610">
          <cell r="B610" t="str">
            <v>060.908.0924</v>
          </cell>
          <cell r="C610" t="str">
            <v>Tubos. Tubo para aspirador. De hule látex color ámbar. Diámetro interno 6.3 mm espesor de pared 3.77 mm. Envase con 10 m.</v>
          </cell>
        </row>
        <row r="611">
          <cell r="B611" t="str">
            <v>060.345.3135</v>
          </cell>
          <cell r="C611" t="str">
            <v>Sistemas. Sistema  de  succión  cerrado  para  paciente con  tubo endotraqueal conectado a ventilador 14 Fr contiene: Un tubo de succión de cloruro de polivinilo con marca de profundidad de 2 cm empezando desde los 10 cm hasta 42 cm y una marca tope. Dos  orificios  laterales  en  la  punta  proximal  del  tubo envuelto  en  una  camisa  de  polietileno  transparente ensamblada  a  una  pieza  en  forma  de  "T"  o  "L" transparente con puerto para irrigación con una o dos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v>
          </cell>
        </row>
        <row r="612">
          <cell r="B612" t="str">
            <v>060.345.3143</v>
          </cell>
          <cell r="C612" t="str">
            <v>Sistemas. Sistema  de  succión  cerrado  para  paciente  con  tubo endotraqueal conectado a ventilador 16 Fr contiene: Un tubo de succión de cloruro de polivinilo con marca de profundidad de 2 cm empezando desde los 10 cm hasta 42 cm y una marca tope. Dos orificios laterales en la punta  proximal  del  tubo  envuelto  en  una  camisa  de polietileno  transparente  ensamblada  a  una  pieza  en forma  de  "T"  o  "L"  transparente  con  puerto  para irrigación con una o dos conexiones laterales cónicas con entrada macho de 15 a 16 mm de diámetro externo y una conexión cónica con entrada hembra de 15 mm de diámetro interno en la parte central en su extremo distal se encuentra ensamblada la válvula para controlar la succión con conexión estriada universal. Incluye etiqueta de identificación para control. Estéril y desechable. Pieza.</v>
          </cell>
        </row>
        <row r="613">
          <cell r="B613" t="str">
            <v>060.833.0296</v>
          </cell>
          <cell r="C613" t="str">
            <v>Detergente o limpiadores. Solución removedora para eliminar costras y manchas de oxidación del instrumental quirúrgico. Envase con 1 a 5 lt.</v>
          </cell>
        </row>
        <row r="614">
          <cell r="B614" t="str">
            <v>060.167.6646</v>
          </cell>
          <cell r="C614" t="str">
            <v>Catéteres. Para vasos umbilicales. Radiopacos   de  cloruro  de  polivinilo  o   poliuretano. Estériles y desechables. Longitud: 35 a 38 cm Calibre: 5.0 Fr. Con acotaciones a 5,10 y 15 cm. Pieza.</v>
          </cell>
        </row>
        <row r="615">
          <cell r="B615" t="str">
            <v>060.203.0306</v>
          </cell>
          <cell r="C615" t="str">
            <v>Cintas. Microporosa de tela no tejida unidireccional de color blanco  con  recubrimientos  adhesivos  en  una  de  sus caras. Longitud: Ancho: 10 mts. 1.25 cm Envase con 24 rollos.</v>
          </cell>
        </row>
        <row r="616">
          <cell r="B616" t="str">
            <v>060.203.0306</v>
          </cell>
          <cell r="C616" t="str">
            <v>Cintas. Microporosa de tela no tejida unidireccional de color blanco  con  recubrimientos  adhesivos  en  una  de  sus caras. Longitud: Ancho: 10 mts. 1.25 cm Envase con 24 rollos.</v>
          </cell>
        </row>
        <row r="617">
          <cell r="B617" t="str">
            <v>060.203.0363</v>
          </cell>
          <cell r="C617" t="str">
            <v>Cintas. Microporosa de tela no tejida unidireccional de color blanco  con  recubrimientos  adhesivos  en  una  de  sus caras. Longitud: Ancho: 10 mts. 5.00 cm Envase con  6 rollos.</v>
          </cell>
        </row>
        <row r="618">
          <cell r="B618" t="str">
            <v>060.203.0363</v>
          </cell>
          <cell r="C618" t="str">
            <v>Cintas. Microporosa de tela no tejida unidireccional de color blanco  con  recubrimientos  adhesivos  en  una  de  sus caras. Longitud: Ancho: 10 mts. 5.00 cm Envase con  6 rollos.</v>
          </cell>
        </row>
        <row r="619">
          <cell r="B619" t="str">
            <v>060.203.0397</v>
          </cell>
          <cell r="C619" t="str">
            <v>Cintas. Microporosa de tela no tejida unidireccional de color blanco  con  recubrimientos  adhesivos  en  una  de  sus caras. Longitud: Ancho: 10 mts. 2.50 cm Envase con 12 rollos.</v>
          </cell>
        </row>
        <row r="620">
          <cell r="B620" t="str">
            <v>060.203.0397</v>
          </cell>
          <cell r="C620" t="str">
            <v>Cintas. Microporosa de tela no tejida unidireccional de color blanco  con  recubrimientos  adhesivos  en  una  de  sus caras. Longitud: Ancho: 10 mts. 2.50 cm Envase con 12 rollos.</v>
          </cell>
        </row>
        <row r="621">
          <cell r="B621" t="str">
            <v>060.203.0405</v>
          </cell>
          <cell r="C621" t="str">
            <v>Cintas. Microporosa de tela no tejida unidireccional de color blanco  con  recubrimientos  adhesivos  en  una  de  sus caras. Longitud: Ancho: 10 mts. 7.50 cm Envase con  4 rollos.</v>
          </cell>
        </row>
        <row r="622">
          <cell r="B622" t="str">
            <v>060.203.0405</v>
          </cell>
          <cell r="C622" t="str">
            <v>Cintas. Microporosa de tela no tejida unidireccional de color blanco  con  recubrimientos  adhesivos  en  una  de  sus caras. Longitud: Ancho: 10 mts. 7.50 cm Envase con  4 rollos.</v>
          </cell>
        </row>
        <row r="623">
          <cell r="B623" t="str">
            <v>060.869.0103</v>
          </cell>
          <cell r="C623" t="str">
            <v>Telas Adhesivas. De acetato con adhesivo en una de sus caras. Longitud: 10 m. Ancho: 1.25 cm. Presentación: 24 piezas.</v>
          </cell>
        </row>
        <row r="624">
          <cell r="B624" t="str">
            <v>060.869.0152</v>
          </cell>
          <cell r="C624" t="str">
            <v>Telas Adhesivas. De acetato con adhesivo en una de sus caras. Longitud: 10 m. Ancho: 2.50 cm. Presentación: 12 piezas.</v>
          </cell>
        </row>
        <row r="625">
          <cell r="B625" t="str">
            <v>060.869.0152</v>
          </cell>
          <cell r="C625" t="str">
            <v>Telas Adhesivas. De acetato con adhesivo en una de sus caras. Longitud: 10 m. Ancho: 2.50 cm. Presentación: 12 piezas.</v>
          </cell>
        </row>
        <row r="626">
          <cell r="B626" t="str">
            <v>060.869.0202</v>
          </cell>
          <cell r="C626" t="str">
            <v>Telas Adhesivas. De acetato con adhesivo en una de sus caras. Longitud: 10 m. Ancho: 5.00 cm. Presentación: 6 piezas.</v>
          </cell>
        </row>
        <row r="627">
          <cell r="B627" t="str">
            <v>060.869.0202</v>
          </cell>
          <cell r="C627" t="str">
            <v>Telas Adhesivas. De acetato con adhesivo en una de sus caras. Longitud: 10 m. Ancho: 5.00 cm. Presentación: 6 piezas.</v>
          </cell>
        </row>
        <row r="628">
          <cell r="B628" t="str">
            <v>060.869.0251</v>
          </cell>
          <cell r="C628" t="str">
            <v>Telas Adhesivas. De acetato con adhesivo en una de sus caras. Longitud: 10 m. Ancho: 7.50 cm. Presentación: 4 piezas.</v>
          </cell>
        </row>
        <row r="629">
          <cell r="B629" t="str">
            <v>060.869.0251</v>
          </cell>
          <cell r="C629" t="str">
            <v>Telas Adhesivas. De acetato con adhesivo en una de sus caras. Longitud: 10 m. Ancho: 7.50 cm. Presentación: 4 piezas.</v>
          </cell>
        </row>
        <row r="630">
          <cell r="B630" t="str">
            <v>060.168.8138</v>
          </cell>
          <cell r="C630" t="str">
            <v>Cánulas. Para traqueostomía adulto de cloruro de polivinilo con balón curvada cinta de fijación globo de baja presión y alto volumen radiopaca con endocánula placa de retención de la endocánula y guía de inserción. Estéril y desechable. Diámetro interno: 8.0 mm ± 0.2 mm. Diámetro externo: 11.3 mm ± 0.5 mm. Longitud: 74 mm ± 5 mm.  Pieza.</v>
          </cell>
        </row>
        <row r="631">
          <cell r="B631" t="str">
            <v>060.168.8237</v>
          </cell>
          <cell r="C631" t="str">
            <v>Cánulas. Para traqueostomía adulto de cloruro de polivinilo sin globo radio paco con endocánula. Placa de retención con anillo roscado para la fijación de la endocánula y guía de inserción. Estéril y desechable. Diámetro interno: 7.0 mm ± 0.2 mm. Diámetro externo: 9.6 mm ± 0.5 mm. Longitud: 70 mm ± 5 mm. Pieza.</v>
          </cell>
        </row>
        <row r="632">
          <cell r="B632" t="str">
            <v>060.841.0742</v>
          </cell>
          <cell r="C632" t="str">
            <v>Suturas. Seda negra trenzada sin aguja. Longitud de la hebra: 75 cm Calibre de la sutura: 2-0 Sobre con 7 a 12 hebras. Envase con 12 sobres.</v>
          </cell>
        </row>
        <row r="633">
          <cell r="B633" t="str">
            <v>060.841.0767</v>
          </cell>
          <cell r="C633" t="str">
            <v>Suturas. Seda negra trenzada sin aguja. Longitud de la hebra: 75 cm Calibre de la sutura: 0 Sobre con 7 a 12 hebras. Envase con 12 sobres.</v>
          </cell>
        </row>
        <row r="634">
          <cell r="B634" t="str">
            <v>060.841.0775</v>
          </cell>
          <cell r="C634" t="str">
            <v>Suturas. Seda negra trenzada sin aguja. Longitud de la hebra: 75 cm Calibre de la sutura: 1 Sobre con 7 a 12 hebras. Envase con 12 sobres.</v>
          </cell>
        </row>
        <row r="635">
          <cell r="B635" t="str">
            <v>060.908.0494</v>
          </cell>
          <cell r="C635" t="str">
            <v>Tubos. Endobronquial para intubación de bronquio derecho de plástico grado médico con diseño del globo en forma de "S" y orificio tipo murphy que se acopla con la entrada del lóbulo superior derecho con marcas numéricas para determinar  la  profundidad  de  la  colocación  del  tubo termosensible de doble lumen (bronquial y traqueal) con globo individual de alto volumen y baja presión (traqueal y bronquial) y sus respectivos globos piloto rotulados con válvulas de autosellado traqueal y bronquial con estilete preinsertado  que  le  permite  conservar  la  curvatura radiopacas  empaque  individual  estéril.  Incluye:  Dos conectores de plástico en ángulo recto con puertos de succión   adaptador   y   tubo   tipo   Carlens   unido   a conectores de polipropileno y dos catéteres de succión extralargos estériles calibre 35 Fr diámetro del lumen traqueal 6.0 mm diámetro del lumen bronquial 6.0 mm. Pieza.</v>
          </cell>
        </row>
        <row r="636">
          <cell r="B636" t="str">
            <v>060.953.2825</v>
          </cell>
          <cell r="C636" t="str">
            <v>Vendas. Elásticas de tejido plano ; de algodón con fibras sintéticas.  Longitud: 5 M  Ancho: 30 cm. Envase con una pieza.</v>
          </cell>
        </row>
        <row r="637">
          <cell r="B637" t="str">
            <v>060.953.2825</v>
          </cell>
          <cell r="C637" t="str">
            <v>Vendas. Elásticas de tejido plano ; de algodón con fibras sintéticas.  Longitud: 5 M  Ancho: 30 cm. Envase con una pieza.</v>
          </cell>
        </row>
        <row r="638">
          <cell r="B638" t="str">
            <v>060.345.3424</v>
          </cell>
          <cell r="C638" t="str">
            <v>Equipos. Equipo para anestesia epidural contiene: - Aguja modelo tuohy calibre 17 G longitud 75-91 mm. -  Sujetador filtrante de 0.2 micras o filtro epidural de 0.2 micras y un adaptador luer-lock para catéter con tapón de seguridad. -  Catéter epidural calibre 19 G longitud 900 a 1050 mm radiopaco punta roma orificios laterales con adaptador luer macho. - 3 agujas hipodérmicas: -Una calibre 18 ó 19 G x 38 mm. -Una calibre 25 G x 16 mm y -Una calibre 21 ó 22 G x 38 mm. Jeringa para técnica de pérdida de resistencia de 7 ó 10 ml. - Jeringa de 3 ó 5 ml. - Jeringa de 20 ml. - 4 gasas secas de 10 x 10 cm. - Solución de iodopovidona 30 a 40 ml.   - 3 aplicadores. - Charola para antiséptico. - Campo hendido. Campo de trabajo. Estéril y desechable. Equipo.</v>
          </cell>
        </row>
        <row r="639">
          <cell r="B639" t="str">
            <v>060.603.0013</v>
          </cell>
          <cell r="C639" t="str">
            <v>Mallas. Malla de polipropileno anudado de 25 a 35 cm   x 25 a 35 cm. Pieza.</v>
          </cell>
        </row>
        <row r="640">
          <cell r="B640" t="str">
            <v>060.841.0205</v>
          </cell>
          <cell r="C640" t="str">
            <v>Suturas.  Sintéticas no absorbibles monofilamento de polipropileno con aguja. Longitud de la hebra: 45 cm Calibre de la sutura: 3-0 Características de la aguja: 3/8 de círculo reverso cortante (24-26 mm). Envase con 12 piezas.</v>
          </cell>
        </row>
        <row r="641">
          <cell r="B641" t="str">
            <v>060.841.0221</v>
          </cell>
          <cell r="C641" t="str">
            <v>Suturas.  Sintéticas no absorbibles monofilamento de polipropileno con aguja. Longitud de la hebra: 45 cm Calibre de la sutura: 2-0 Características de la aguja: 3/8 de círculo reverso cortante (24-26 mm). Envase con 12 piezas.</v>
          </cell>
        </row>
        <row r="642">
          <cell r="B642" t="str">
            <v>060.841.0627</v>
          </cell>
          <cell r="C642" t="str">
            <v>Suturas. Seda negra trenzada con aguja. Longitud de la hebra: 75 cm Calibre de la sutura: 2-0 Características de la aguja: 1/2 círculo ahusada (25-26 mm). Envase con 12 piezas.</v>
          </cell>
        </row>
        <row r="643">
          <cell r="B643" t="str">
            <v>060.470.0146</v>
          </cell>
          <cell r="C643" t="str">
            <v>Hemostáticos. Satín hemostático absorbible. Envase con 20 sobres.</v>
          </cell>
        </row>
        <row r="644">
          <cell r="B644" t="str">
            <v>060.697.0382</v>
          </cell>
          <cell r="C644" t="str">
            <v>Gel. Gel  a  base  de  Hialuronato  de  zinc  al  0.1%  como ingrediente activo. Coadyuvante en el manejo de heridas crónicas. Tubo con 15 g. Pieza.</v>
          </cell>
        </row>
        <row r="645">
          <cell r="B645" t="str">
            <v>060.088.1007</v>
          </cell>
          <cell r="C645" t="str">
            <v>Apósitos. Con 80% a 90% de colágeno y 10 a 20% de alginato. Medida de 10 a 10.2 cm. x 11 a 11.25 cm. Envase con 12 apósitos.</v>
          </cell>
        </row>
        <row r="646">
          <cell r="B646" t="str">
            <v>060.125.0228</v>
          </cell>
          <cell r="C646" t="str">
            <v>Bolsas. Para urocultivo (niño). Estéril, de plástico grado médico, forma rectangular, con capacidad de 50 ml y escala de 10, 20, 30 y 50 ml, con orificio redondo de 30 mm, área adhesiva. De 45 x 60 mm. Pieza.                </v>
          </cell>
        </row>
        <row r="647">
          <cell r="B647" t="str">
            <v>060.125.0228</v>
          </cell>
          <cell r="C647" t="str">
            <v>Bolsas. Para urocultivo (niño). Estéril, de plástico grado médico, forma rectangular, con capacidad de 50 ml y escala de 10, 20, 30 y 50 ml, con orificio redondo de 30 mm, área adhesiva. De 45 x 60 mm. Pieza.                </v>
          </cell>
        </row>
        <row r="648">
          <cell r="B648" t="str">
            <v>060.125.0244</v>
          </cell>
          <cell r="C648" t="str">
            <v>Bolsas. Para urocultivo (niña). Estéril, de plástico grado médico, forma rectangular, con capacidad de 50 ml y escala de 10, 20, 30 y 50 ml. Con orificio en forma de pera, 2.5 cm en su lado más ancho y 1 cm en el más angosto. Área adhesiva de 45 x 60 mm. Pieza. </v>
          </cell>
        </row>
        <row r="649">
          <cell r="B649" t="str">
            <v>060.125.0244</v>
          </cell>
          <cell r="C649" t="str">
            <v>Bolsas. Para urocultivo (niña). Estéril, de plástico grado médico, forma rectangular, con capacidad de 50 ml y escala de 10, 20, 30 y 50 ml. Con orificio en forma de pera, 2.5 cm en su lado más ancho y 1 cm en el más angosto. Área adhesiva de 45 x 60 mm. Pieza. </v>
          </cell>
        </row>
        <row r="650">
          <cell r="B650" t="str">
            <v>060.168.0077</v>
          </cell>
          <cell r="C650" t="str">
            <v>Sondas. Para aspirar secreciones. De plástico con válvula de control. Estéril y desechable. Tamaño: Adulto. Longitud: 55 cm Calibre: 18 Fr Diámetro Externo: 6.0 mm. Pieza.</v>
          </cell>
        </row>
        <row r="651">
          <cell r="B651" t="str">
            <v>060.168.0085</v>
          </cell>
          <cell r="C651" t="str">
            <v>Sondas. Para aspirar secreciones. De plástico con válvula de control. Estéril y desechable. Tamaño: Infantil. Longitud: 55 cm. Calibre: 10 Fr. Diámetro Externo: 3.3 mm. Pieza.</v>
          </cell>
        </row>
        <row r="652">
          <cell r="B652" t="str">
            <v>060.598.0226</v>
          </cell>
          <cell r="C652" t="str">
            <v>Llaves. De cuatro vías sin extensión de plástico. Estéril y desechable. Pieza.</v>
          </cell>
        </row>
        <row r="653">
          <cell r="B653" t="str">
            <v>060.830.7070</v>
          </cell>
          <cell r="C653" t="str">
            <v>Sondas. Para   drenaje   torácico   de   elastómero   de   silicón radiopaca. Longitud: 45 a 51 cm. Calibre: 36 Fr. Pieza.</v>
          </cell>
        </row>
        <row r="654">
          <cell r="B654" t="str">
            <v>060.166.0640</v>
          </cell>
          <cell r="C654" t="str">
            <v>Sondas. Para esófago. De tres vías punta cerrada con cuatro orificios de látex con arillo radiopaco. Estéril y desechable. Tipo: sengstaken blakemore. Longitud: 65 cm. Calibre: 14 Fr. Pieza.</v>
          </cell>
        </row>
        <row r="655">
          <cell r="B655" t="str">
            <v>060.166.0640</v>
          </cell>
          <cell r="C655" t="str">
            <v>Sondas. Para esófago. De tres vías punta cerrada con cuatro orificios de látex con arillo radiopaco. Estéril y desechable. Tipo: sengstaken blakemore. Longitud: 65 cm. Calibre: 14 Fr. Pieza.</v>
          </cell>
        </row>
        <row r="656">
          <cell r="B656" t="str">
            <v>060.166.0657</v>
          </cell>
          <cell r="C656" t="str">
            <v>Sondas. Para esófago. De tres vías punta cerrada con cuatro orificios de látex con arillo radiopaco. Estéril y desechable. Tipo: sengstaken blakemore. Longitud: 100 cm. Calibre: 16 Fr. Pieza.</v>
          </cell>
        </row>
        <row r="657">
          <cell r="B657" t="str">
            <v>060.166.0657</v>
          </cell>
          <cell r="C657" t="str">
            <v>Sondas. Para esófago. De tres vías punta cerrada con cuatro orificios de látex con arillo radiopaco. Estéril y desechable. Tipo: sengstaken blakemore. Longitud: 100 cm. Calibre: 16 Fr. Pieza.</v>
          </cell>
        </row>
        <row r="658">
          <cell r="B658" t="str">
            <v>060.066.1052</v>
          </cell>
          <cell r="C658" t="str">
            <v>Antisépticos. Solución con gluconato de clorhexidina al 2% p/v en alcohol isopropílico al 70%. Con tinta naranja o rosa o incoloro. Contiene: 3 ml Estéril y desechable Envase</v>
          </cell>
        </row>
        <row r="659">
          <cell r="B659" t="str">
            <v>060.066.1052</v>
          </cell>
          <cell r="C659" t="str">
            <v>Antisépticos. Solución con gluconato de clorhexidina al 2% p/v en alcohol isopropílico al 70%. Con tinta naranja o rosa o incoloro. Contiene: 3 ml Estéril y desechable Envase</v>
          </cell>
        </row>
        <row r="660">
          <cell r="B660" t="str">
            <v>060.066.1060</v>
          </cell>
          <cell r="C660" t="str">
            <v>Antisépticos. Solución con gluconato de clorhexidina al 2% p/v en alcohol isopropílico al 70%. Con tinta naranja o rosa o incoloro. Contiene: 26 ml Estéril y desechable Envase</v>
          </cell>
        </row>
        <row r="661">
          <cell r="B661" t="str">
            <v>060.066.1060</v>
          </cell>
          <cell r="C661" t="str">
            <v>Antisépticos. Solución con gluconato de clorhexidina al 2% p/v en alcohol isopropílico al 70%. Con tinta naranja o rosa o incoloro. Contiene: 26 ml Estéril y desechable Envase</v>
          </cell>
        </row>
        <row r="662">
          <cell r="B662" t="str">
            <v>060.841.0460</v>
          </cell>
          <cell r="C662" t="str">
            <v>Suturas. Sintéticas no absorbibles monofilamento de nylon con aguja. Longitud de la hebra: 45 cm Calibre de la sutura: 4-0 Características de la aguja: 3/8 de círculo reverso cortante (12-13 mm) Envase con 12 piezas.</v>
          </cell>
        </row>
        <row r="663">
          <cell r="B663" t="str">
            <v>060.088.0504</v>
          </cell>
          <cell r="C663" t="str">
            <v>Apósitos. Con petrolato. Medidas: 10 x 10 cm. Envase individual. Pieza.</v>
          </cell>
        </row>
        <row r="664">
          <cell r="B664" t="str">
            <v>060.088.0504</v>
          </cell>
          <cell r="C664" t="str">
            <v>Apósitos. Con petrolato. Medidas: 10 x 10 cm. Envase individual. Pieza.</v>
          </cell>
        </row>
        <row r="665">
          <cell r="B665" t="str">
            <v>060.207.0013</v>
          </cell>
          <cell r="C665" t="str">
            <v>Circuitos. De ventilación para anestesia de polivinilo consta de dos mangueras un filtro conexión en "Y" de plástico codo mascarilla y bolsas de 3 y 5 lts.</v>
          </cell>
        </row>
        <row r="666">
          <cell r="B666" t="str">
            <v>060.168.2511</v>
          </cell>
          <cell r="C666"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7.0 mm  Calibre: 28 Fr. Pieza.</v>
          </cell>
        </row>
        <row r="667">
          <cell r="B667" t="str">
            <v>060.168.2529</v>
          </cell>
          <cell r="C667"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7.5 mm  Calibre: 30 Fr. Pieza.</v>
          </cell>
        </row>
        <row r="668">
          <cell r="B668" t="str">
            <v>060.168.2537</v>
          </cell>
          <cell r="C668"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8.0 mm  Calibre: 32 Fr. Pieza.</v>
          </cell>
        </row>
        <row r="669">
          <cell r="B669" t="str">
            <v>060.168.2552</v>
          </cell>
          <cell r="C669"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8.5 mm  Calibre: 34 Fr. Pieza.</v>
          </cell>
        </row>
        <row r="670">
          <cell r="B670" t="str">
            <v>060.841.0510</v>
          </cell>
          <cell r="C670" t="str">
            <v>Suturas. Sintéticas no absorbibles monofilamento de acero con aguja. Longitud de la hebra: 45 cm. Calibre de la sutura: 5 Características   de la aguja: 1/2 círculo cortante (48 mm). Envase con 12 piezas.</v>
          </cell>
        </row>
        <row r="671">
          <cell r="B671" t="str">
            <v>060.841.0858</v>
          </cell>
          <cell r="C671" t="str">
            <v>Suturas. Sintéticas absorbibles polímero de ácido glicólico trenzado con aguja. Longitud de la hebra: 67-70 cm Calibre de la sutura: 3-0 Características de la aguja: 1/2 círculo ahusada (25-26 mm). Envase con 12 piezas.</v>
          </cell>
        </row>
        <row r="672">
          <cell r="B672" t="str">
            <v>060.841.0882</v>
          </cell>
          <cell r="C672" t="str">
            <v>Suturas. Sintéticas absorbibles polímero de ácido glicólico trenzado con aguja. Longitud de la hebra: 67-70 cm Calibre de la sutura: 1 Características de la aguja: 1/2 círculo ahusada (35-37 mm)Envase con 12 piezas.</v>
          </cell>
        </row>
        <row r="673">
          <cell r="B673" t="str">
            <v>060.841.0890</v>
          </cell>
          <cell r="C673" t="str">
            <v>Suturas. Sintéticas absorbibles polímero de ácido glicólico trenzado con aguja. Longitud de la hebra: 67-70 cm Calibre de la sutura: 0 Características de la aguja: 1/2 círculo ahusada (35-37 mm).Envase con 12 piezas.</v>
          </cell>
        </row>
        <row r="674">
          <cell r="B674" t="str">
            <v>060.841.0981</v>
          </cell>
          <cell r="C674" t="str">
            <v>Suturas.  Sintéticas no absorbibles monofilamento de polipropileno con aguja. Longitud de la hebra: 75 cm Calibre de la sutura: 2-0 Características de la aguja: recta cortante (60 mm). Envase con 12 piezas.</v>
          </cell>
        </row>
        <row r="675">
          <cell r="B675" t="str">
            <v>060.841.1211</v>
          </cell>
          <cell r="C675" t="str">
            <v>Suturas. Sintéticas no absorbibles de poliéster trenzado con recubrimiento con aguja. Longitud de la hebra: 75 cm Calibre de la sutura: 5 Características de la aguja: 1/2 círculo cortante (47-50 mm). Envase con 12 piezas.</v>
          </cell>
        </row>
        <row r="676">
          <cell r="B676" t="str">
            <v>060.842.0428</v>
          </cell>
          <cell r="C676" t="str">
            <v>Suturas. De monofilamento sintético absorbible de copolímero de glicolida y épsilon-caprolactona con color. Longitud de la hebra: 70 cm Calibre de la sutura: 3-0 Características de la aguja: Aguja ahusada de 1/2 círculo (25 a 26 mm). Envase con 36 piezas.</v>
          </cell>
        </row>
        <row r="677">
          <cell r="B677" t="str">
            <v>060.168.1430</v>
          </cell>
          <cell r="C677" t="str">
            <v>Tubos. Endotraqueales de plástico grado médico transparente. Con globo y espiral de alambre con balón y conector radiopaco estéril. Longitud: 32-36 cm Calibre: 32 Fr. Pieza.</v>
          </cell>
        </row>
        <row r="678">
          <cell r="B678" t="str">
            <v>060.165.0849</v>
          </cell>
          <cell r="C678" t="str">
            <v>Catéteres. Para   cateterismo   venoso   central   de   doble lumen de inserción periférica de poliuretano o elastómero de silicón con aguja introductora con funda o camisa desprendible. Estéril y desechable. Tamaño neonatal. Calibre 1.9 a 3.0 Fr. Pieza.</v>
          </cell>
        </row>
        <row r="679">
          <cell r="B679" t="str">
            <v>060.196.0057</v>
          </cell>
          <cell r="C679" t="str">
            <v>Ceras. Para huesos (pasta de Beck). Estéril sobre con 2.5 g. Envase con 12 sobres.</v>
          </cell>
        </row>
        <row r="680">
          <cell r="B680" t="str">
            <v>060.058.0153</v>
          </cell>
          <cell r="C680" t="str">
            <v>Algodones. En láminas. Enrollado o plisado. Envase con 300 g.</v>
          </cell>
        </row>
        <row r="681">
          <cell r="B681" t="str">
            <v>060.058.0153</v>
          </cell>
          <cell r="C681" t="str">
            <v>Algodones. En láminas. Enrollado o plisado. Envase con 300 g.</v>
          </cell>
        </row>
        <row r="682">
          <cell r="B682" t="str">
            <v>060.203.0165</v>
          </cell>
          <cell r="C682" t="str">
            <v>Cintas. Umbilicales. De algodón tejido plano (trenzado de 21 hilos) estériles. Longitud: 41 cm. Ancho: 4 mm. Envase con 100 sobres.</v>
          </cell>
        </row>
        <row r="683">
          <cell r="B683" t="str">
            <v>060.168.0945</v>
          </cell>
          <cell r="C683" t="str">
            <v>Cánulas. Para traqueostomía adulto de cloruro de polivinilo con balón curvada cinta de fijación globo de baja presión y alto volumen radiopaca con endocánula placa de retención de la endocánula y guía de inserción. Estéril y desechable. Diámetro interno: 7.0 mm ± 0.2 mm. Diámetro externo: 9.4 mm ± 0.6 mm. Longitud: 70 mm ± 5 mm.  Pieza.</v>
          </cell>
        </row>
        <row r="684">
          <cell r="B684" t="str">
            <v>060.167.7024</v>
          </cell>
          <cell r="C684" t="str">
            <v>Catéteres. Para diálisis peritoneal crónica. De instalación subcutánea blando de silicón con dos cojinetes de poliéster o dacrón con conector con tapón seguro con banda radiopaca. Estéril y desechable. Tipo: Tenckhoff. Tamaño: Adulto. Pieza. El tamaño del catéter será seleccionado por las instituciones.</v>
          </cell>
        </row>
        <row r="685">
          <cell r="B685" t="str">
            <v>060.167.6885</v>
          </cell>
          <cell r="C685" t="str">
            <v>Catéteres. Para cateterismo venoso central calibre 5 Fr x 20 cm de longitud  de  poliuretano  o  silicón  con  punta  flexible radiopaco   con   lumen   interno   distal   calibre   16   G dispositivo de fijación ajustable y equipo de colocación que contiene: Jeringa con capacidad mínima de 5 cc. Aguja calibre 16 G o 18 G de 6.35 a 7.20 cm de longitud. Guía de alambre de 45 a 70 cm con punta flexible en "J"contenida en funda de plástico con dispensador. Dilatador vascular y sistema para evitar extravasación de sangre. Estéril y desechable. Pieza. *En la adquisición de esta clave deberá acatarse el material específico que solicite cada institución.</v>
          </cell>
        </row>
        <row r="686">
          <cell r="B686" t="str">
            <v>060.168.8146</v>
          </cell>
          <cell r="C686" t="str">
            <v>Cánulas. Para traqueostomía adulto de cloruro de polivinilo con balón curvada cinta de fijación globo de baja presión y alto volumen radiopaca con endocánula placa de retención de la endocánula y guía de inserción. Estéril y desechable. Diámetro interno: 9.0 mm ± 0.2 mm. Diámetro externo: 11.4 mm ± 1.2 mm. Longitud: 80 mm ± 5 mm.  Pieza.</v>
          </cell>
        </row>
        <row r="687">
          <cell r="B687" t="str">
            <v>060.168.6603</v>
          </cell>
          <cell r="C687" t="str">
            <v>Catéteres. Para venoclisis. De Fluoropolímeros (Politetrafluoretileno Fluoretilenpropileno y Etilentrifluoretileno) o poliuretano radiopaco con aguja. Longitud: 46-52 mm Calibre: 14 G. Envase con 50 piezas.*Para la adquisición de estas claves deberá acatarse el material específico que solicite cada institución.</v>
          </cell>
        </row>
        <row r="688">
          <cell r="B688" t="str">
            <v>060.168.6645</v>
          </cell>
          <cell r="C688" t="str">
            <v>Catéteres. Para venoclisis. De Fluoropolímeros (Politetrafluoretileno Fluoretilenpropileno y Etilentrifluoretileno) o poliuretano radiopaco con aguja. Longitud: 28-34 mm Calibre: 18 G. Envase con 50 piezas.*Para la adquisición de estas claves deberá acatarse el material específico que solicite cada institución.</v>
          </cell>
        </row>
        <row r="689">
          <cell r="B689" t="str">
            <v>060.168.6686</v>
          </cell>
          <cell r="C689" t="str">
            <v>Catéteres. Para venoclisis. De Fluoropolímeros (Politetrafluoretileno Fluoretilenpropileno y Etilentrifluoretileno) o poliuretano radiopaco con aguja. Longitud: 23-27 mm Calibre: 22 G. Envase con 50 piezas.*Para la adquisición de estas claves deberá acatarse el material específico que solicite cada institución.</v>
          </cell>
        </row>
        <row r="690">
          <cell r="B690" t="str">
            <v>060.167.6653</v>
          </cell>
          <cell r="C690" t="str">
            <v>Catéteres. Para cateterismo venoso central calibre 7 Fr x 20 cm de longitud de poliuretano o silicón con punta flexible radiopaco con dos lúmenes internos distal calibre 16 o 18 G y proximal calibre 14 G o 16 G o 18 G. Dispositivo de fijación ajustable con mínimo una cápsula de inyección y equipo de colocación que contiene: Jeringa con capacidad mínima de 5 cc. Aguja calibre 18 G de 6.35 a 7.20 cm de longitud. Guía de alambre de 45 cm a 70 cm con punta flexible en "J" contenida en funda de plástico con dispensador dilatador vascular y sistema para evitar extravasación de sangre. Estéril y desechable. Pieza. * En la adquisición de esta clave deberá acatarse el material específico que solicite cada institución.</v>
          </cell>
        </row>
        <row r="691">
          <cell r="B691" t="str">
            <v>060.167.6661</v>
          </cell>
          <cell r="C691" t="str">
            <v>Catéteres. Para cateterismo venoso central calibre 7 Fr x 20 cm de longitud  de  poliuretano  o  silicón  con  punta  flexible radiopaco con tres lúmenes internos distal calibre 16 G medio calibre 18 G y proximal calibre 18 G. Dispositivo de fijación ajustable con mínimo dos cápsulas de inyección y equipo de colocación que contiene: Jeringa con capacidad mínima de 5 cc. Aguja calibre 17 G o 18 G de 6.35 cm a 7.20 cm de longitud. Guía de alambre de 45 cm a 70 cm de punta flexible en "J" contenida en funda de plástico con dispensador dilatador vascular y sistema para evitar extravasación de sangre. Estéril y desechable. Pieza. En  la  adquisición  de  esta  clave  deberá  acatarse  el material específico que solicite cada institución.</v>
          </cell>
        </row>
        <row r="692">
          <cell r="B692" t="str">
            <v>060.168.1315</v>
          </cell>
          <cell r="C692" t="str">
            <v>Tubos. Endotraqueales de plástico grado médico transparente. Con globo y espiral de alambre con balón y conector radiopaco estéril. Longitud: 28-30 cm Calibre: 34 Fr. Pieza.</v>
          </cell>
        </row>
        <row r="693">
          <cell r="B693" t="str">
            <v>060.345.3770</v>
          </cell>
          <cell r="C693" t="str">
            <v>Equipos. Para gastrotomía percutánea de elastómero de silicón. Contiene: Botón con dispositivo de retención y obturador radiopaco. Incluye accesorios para su colocación. Estéril. La longitud la seleccionará cada Institución de acuerdo a sus necesidades. 24 Fr. Equipo.</v>
          </cell>
        </row>
        <row r="694">
          <cell r="B694" t="str">
            <v>060.166.0103</v>
          </cell>
          <cell r="C694" t="str">
            <v>Catéteres. Para venoclisis. De Fluoropolímeros (Politetrafluoretileno Fluoretilenpropileno y Etilentrifluoretileno) o poliuretano radiopaco con aguja. Longitud: 17-24 mm Calibre: 24 G. Envase con 50 piezas.*Para la adquisición de estas claves deberá acatarse el material específico que solicite cada institución.</v>
          </cell>
        </row>
        <row r="695">
          <cell r="B695" t="str">
            <v>060.168.6629</v>
          </cell>
          <cell r="C695" t="str">
            <v>Catéteres. Para venoclisis. De Fluoropolímeros (Politetrafluoretileno Fluoretilenpropileno y Etilentrifluoretileno) o poliuretano radiopaco con aguja. Longitud: 46-52 mm Calibre: 16 G.Envase con 50 piezas.*Para la adquisición de estas claves deberá acatarse el material específico que solicite cada institución.</v>
          </cell>
        </row>
        <row r="696">
          <cell r="B696" t="str">
            <v>060.168.6660</v>
          </cell>
          <cell r="C696" t="str">
            <v>Catéteres. Para venoclisis. De Fluoropolímeros (Politetrafluoretileno Fluoretilenpropileno y Etilentrifluoretileno) o poliuretano radiopaco con aguja. Longitud: 28-34 mm Calibre: 20 G. Envase con 50 piezas.*Para la adquisición de estas claves deberá acatarse el material específico que solicite cada institución.</v>
          </cell>
        </row>
        <row r="697">
          <cell r="B697" t="str">
            <v>060.088.0686</v>
          </cell>
          <cell r="C697" t="str">
            <v>Apósitos. Absorbentes a base de alginato de calcio y sodio de origen natural. Estéril. Tamaño: De 9.0 cm ± 2.0 cm x 10.0 cm ± 2.0 cm. Pieza.</v>
          </cell>
        </row>
        <row r="698">
          <cell r="B698" t="str">
            <v>060.088.0686</v>
          </cell>
          <cell r="C698" t="str">
            <v>Apósitos. Absorbentes a base de alginato de calcio y sodio de origen natural. Estéril. Tamaño: De 9.0 cm ± 2.0 cm x 10.0 cm ± 2.0 cm. Pieza.</v>
          </cell>
        </row>
        <row r="699">
          <cell r="B699" t="str">
            <v>060.168.6611</v>
          </cell>
          <cell r="C699" t="str">
            <v>Sondas. Para drenaje urinario. De látex punta redonda. Tipo: Nelaton. Longitud: 40 cm  Calibre: 12 Fr. Pieza.</v>
          </cell>
        </row>
        <row r="700">
          <cell r="B700" t="str">
            <v>060.168.6637</v>
          </cell>
          <cell r="C700" t="str">
            <v>Sondas. Para drenaje urinario. De látex punta redonda. Tipo: Nelaton. Longitud: 40 cm  Calibre: 14 Fr. Pieza.</v>
          </cell>
        </row>
        <row r="701">
          <cell r="B701" t="str">
            <v>060.168.6652</v>
          </cell>
          <cell r="C701" t="str">
            <v>Sondas. Para drenaje urinario. De látex punta redonda. Tipo: nelaton. Longitud: 40 cm. Calibre: 16 Fr. Pieza.</v>
          </cell>
        </row>
        <row r="702">
          <cell r="B702" t="str">
            <v>060.168.6678</v>
          </cell>
          <cell r="C702" t="str">
            <v>Sondas. Para drenaje urinario. De látex punta redonda. Tipo: nelaton. Longitud: 40 cm. Calibre: 18 Fr. Pieza.</v>
          </cell>
        </row>
        <row r="703">
          <cell r="B703" t="str">
            <v>060.626.0099</v>
          </cell>
          <cell r="C703" t="str">
            <v>Medias antiembólicas elásticas de compresión mediana para miembros inferiores. Hasta la rodilla. Tallas: Grande. Envase con un par.</v>
          </cell>
        </row>
        <row r="704">
          <cell r="B704" t="str">
            <v>010.000.6109.00</v>
          </cell>
          <cell r="C704" t="str">
            <v>Nivolumab. Solución Inyectable. Cada frasco ámpula contiene: Nivolumab 100 mg Envase con un frasco ámpula con 10 ml de solución (10 mg/ ml).</v>
          </cell>
        </row>
        <row r="705">
          <cell r="B705" t="str">
            <v>010.000.6110.00</v>
          </cell>
          <cell r="C705" t="str">
            <v>Nivolumab. Solución Inyectable. Cada frasco ámpula contiene: Nivolumab 40 mg Envase con un frasco ámpula con 4 ml de solución (10 mg/ ml).</v>
          </cell>
        </row>
        <row r="706">
          <cell r="B706" t="str">
            <v>010.000.6120.00</v>
          </cell>
          <cell r="C706" t="str">
            <v>Lipegfilgrastim. Solución Inyectable. Cada jeringa prellenada contiene: Lipegfilgrastim 6mg Envase con 1 jeringa prellenada con 6 mg/0.6 ml (con tapa y sin tapa de seguridad).</v>
          </cell>
        </row>
        <row r="707">
          <cell r="B707" t="str">
            <v>010.000.5880.00</v>
          </cell>
          <cell r="C707" t="str">
            <v>Fulvestrant. Solución Inyectable. Cada jeringa prellenada contiene: Fulvestrant 250 mg Envase con 2 Jeringas. prellenadas con 5 ml cada una.</v>
          </cell>
        </row>
        <row r="708">
          <cell r="B708" t="str">
            <v>010.000.6097.00</v>
          </cell>
          <cell r="C708" t="str">
            <v>Enzalutamida. Cápsula. Cada cápsula contiene: Enzalutamida 40 mg Envase con 120 cápsulas.</v>
          </cell>
        </row>
        <row r="709">
          <cell r="B709" t="str">
            <v>010.000.5617.00</v>
          </cell>
          <cell r="C709" t="str">
            <v>Lenalidomida. Cápsula Cada Cápsula contiene: Lenalidomida 10 mg Envase con 21 Cápsulas</v>
          </cell>
        </row>
        <row r="710">
          <cell r="B710" t="str">
            <v>010.000.5619.00</v>
          </cell>
          <cell r="C710" t="str">
            <v>Lenalidomida. Cápsula Cada Cápsula contiene: Lenalidomida 25 mg Envase con 21 Cápsulas</v>
          </cell>
        </row>
        <row r="711">
          <cell r="B711" t="str">
            <v>010.000.5636.00</v>
          </cell>
          <cell r="C711" t="str">
            <v>Eltrombopag. Tableta Cada Tableta contiene: Eltrombopag olamina equivalente a 25 mg de eltrombopag Envase con 28 Tabletas.</v>
          </cell>
        </row>
        <row r="712">
          <cell r="B712" t="str">
            <v>010.000.5637.00</v>
          </cell>
          <cell r="C712" t="str">
            <v>Eltrombopag. Tableta Cada Tableta contiene: Eltrombopag olamina equivalente a 50 mg de eltrombopag Envase con 28 Tabletas.</v>
          </cell>
        </row>
        <row r="713">
          <cell r="B713" t="str">
            <v>010.000.5637.00</v>
          </cell>
          <cell r="C713" t="str">
            <v>Eltrombopag. Tableta Cada Tableta contiene: Eltrombopag olamina equivalente a 50 mg de eltrombopag Envase con 28 Tabletas.</v>
          </cell>
        </row>
        <row r="714">
          <cell r="B714" t="str">
            <v>010.000.5654.00</v>
          </cell>
          <cell r="C714" t="str">
            <v>Pazopanib. Tableta Cada Tableta contiene: Clorhidrato de Pazopanib equivalente a 200 mg de Pazopanib Envase con 30 Tabletas.</v>
          </cell>
        </row>
        <row r="715">
          <cell r="B715" t="str">
            <v>010.000.5815.00</v>
          </cell>
          <cell r="C715" t="str">
            <v>Fingolimod. Cápsula Cada Cápsula contiene: Clorhidrato de fingolimod 0.56 mg equivalente a 0.50 mg de fingolimod Envase con 28 Cápsulas</v>
          </cell>
        </row>
        <row r="716">
          <cell r="B716" t="str">
            <v>010.000.6113.00</v>
          </cell>
          <cell r="C716" t="str">
            <v>Sacubitrilo Valsartán. Comprimido. Cada comprimido contiene: Sacubitrilo valsartán sódico hidratado equivalente a 100 mg de Sacubitrilo valsartán Envase con 60 comprimidos.</v>
          </cell>
        </row>
        <row r="717">
          <cell r="B717" t="str">
            <v>010.000.6114.00</v>
          </cell>
          <cell r="C717" t="str">
            <v>Sacubitrilo Valsartán. Comprimido. Cada comprimido contiene: Sacubitrilo valsartán sódico hidratado equivalente a 200 mg de Sacubitrilo valsartán Envase con 60 comprimidos.</v>
          </cell>
        </row>
        <row r="718">
          <cell r="B718" t="str">
            <v>010.000.6165.00</v>
          </cell>
          <cell r="C718" t="str">
            <v>Ribociclib. Comprimido. Cada comprimido contiene: Succinato de ribociclib 254 mg equivalente a 200 mg de ribociclib Envase con 63 comprimidos</v>
          </cell>
        </row>
        <row r="719">
          <cell r="B719" t="str">
            <v>010.000.5551.01</v>
          </cell>
          <cell r="C719" t="str">
            <v>Dabigatrán Etexilato. Cápsula Cada Cápsula contiene: Dabigatrán etexilato mesilato equivalente a 75 mg de dabigatrán etexilato Envase con 60 Cápsulas.</v>
          </cell>
        </row>
        <row r="720">
          <cell r="B720" t="str">
            <v>010.000.5551.01</v>
          </cell>
          <cell r="C720" t="str">
            <v>Dabigatrán Etexilato. Cápsula Cada Cápsula contiene: Dabigatrán etexilato mesilato equivalente a 75 mg de dabigatrán etexilato Envase con 60 Cápsulas.</v>
          </cell>
        </row>
        <row r="721">
          <cell r="B721" t="str">
            <v>010.000.5552.01</v>
          </cell>
          <cell r="C721" t="str">
            <v>Dabigatrán Etexilato. Cápsula Cada Cápsula contiene: Dabigatrán etexilato mesilato equivalente a 110 mg de dabigatrán etexilato Envase con 60 Cápsulas.</v>
          </cell>
        </row>
        <row r="722">
          <cell r="B722" t="str">
            <v>010.000.5935.00</v>
          </cell>
          <cell r="C722" t="str">
            <v>Dabigatrán. Cápsula Cada Cápsula contiene: Dabigatrán etexilato mesilato equivalente a 150 mg de dabigatrán etexilato Envase con 60 Cápsulas.</v>
          </cell>
        </row>
        <row r="723">
          <cell r="B723" t="str">
            <v>010.000.5935.00</v>
          </cell>
          <cell r="C723" t="str">
            <v>Dabigatrán. Cápsula Cada Cápsula contiene: Dabigatrán etexilato mesilato equivalente a 150 mg de dabigatrán etexilato Envase con 60 Cápsulas.</v>
          </cell>
        </row>
        <row r="724">
          <cell r="B724" t="str">
            <v>010.000.6009.00</v>
          </cell>
          <cell r="C724" t="str">
            <v>Empagliflozina. Tableta. Cada tableta contiene: Empagliflozina 25 mg Envase con 30 tabletas</v>
          </cell>
        </row>
        <row r="725">
          <cell r="B725" t="str">
            <v>010.000.5482.00</v>
          </cell>
          <cell r="C725" t="str">
            <v>Sunitinib. Cápsula Cada Cápsula contiene: Malato de sunitinib equivalente a 12.5 mg de sunitinib Envase con 28 Cápsulas.</v>
          </cell>
        </row>
        <row r="726">
          <cell r="B726" t="str">
            <v>010.000.5731.01</v>
          </cell>
          <cell r="C726" t="str">
            <v>Apixabán. Tableta Cada Tableta contiene: Apixabán 2.5 mg Envase con 60 Tabletas.</v>
          </cell>
        </row>
        <row r="727">
          <cell r="B727" t="str">
            <v>010.000.5731.01</v>
          </cell>
          <cell r="C727" t="str">
            <v>Apixabán. Tableta Cada Tableta contiene: Apixabán 2.5 mg Envase con 60 Tabletas.</v>
          </cell>
        </row>
        <row r="728">
          <cell r="B728" t="str">
            <v>010.000.5732.01</v>
          </cell>
          <cell r="C728" t="str">
            <v>Apixabán. Tableta Cada Tableta contiene: Apixabán 5 mg Envase con 60 Tabletas.</v>
          </cell>
        </row>
        <row r="729">
          <cell r="B729" t="str">
            <v>010.000.5732.01</v>
          </cell>
          <cell r="C729" t="str">
            <v>Apixabán. Tableta Cada Tableta contiene: Apixabán 5 mg Envase con 60 Tabletas.</v>
          </cell>
        </row>
        <row r="730">
          <cell r="B730" t="str">
            <v>010.000.6142.00</v>
          </cell>
          <cell r="C730" t="str">
            <v>Palbociclib. Capsula. Cada cápsula contiene: Palbociclib 75 mg Envase con 21 cápsulas</v>
          </cell>
        </row>
        <row r="731">
          <cell r="B731" t="str">
            <v>010.000.6143.00</v>
          </cell>
          <cell r="C731" t="str">
            <v>Palbociclib. Capsula. Cada cápsula contiene: Palbociclib 100 mg Envase con 21 cápsulas</v>
          </cell>
        </row>
        <row r="732">
          <cell r="B732" t="str">
            <v>010.000.6144.00</v>
          </cell>
          <cell r="C732" t="str">
            <v>Palbociclib. Capsula. Cada cápsula contiene: Palbociclib 125 mg Envase con 21 cápsulas</v>
          </cell>
        </row>
        <row r="733">
          <cell r="B733" t="str">
            <v>010.000.5613.00</v>
          </cell>
          <cell r="C733" t="str">
            <v>Denosumab. Solución Inyectable. Cada jeringa prellenada contiene: denosumab 60 mg Envase con una jeringa prellenada con 1 ml.</v>
          </cell>
        </row>
        <row r="734">
          <cell r="B734" t="str">
            <v>010.000.6013.00</v>
          </cell>
          <cell r="C734" t="str">
            <v>Denosumab. Solución inyectable. Cada frasco ámpula contiene: Denosumab 120 mg Envase con un frasco ámpula con 1.7 ml.</v>
          </cell>
        </row>
        <row r="735">
          <cell r="B735" t="str">
            <v>010.000.6086.00</v>
          </cell>
          <cell r="C735" t="str">
            <v>Carfilzomib. Solución Inyectable. Cada frasco ámpula con polvo liofilizado contiene: Carfilzomib 60 mg Envase con frasco ámpula con polvo liofilizado.</v>
          </cell>
        </row>
        <row r="736">
          <cell r="B736" t="str">
            <v>010.000.6223.00</v>
          </cell>
          <cell r="C736" t="str">
            <v>BECLOMETASONA/ FORMOTEROL/ GLICOPIRRONIO, AEROSOL, Cada dosis de solución presurizada para inhalación contiene: Dipropionato de Beclometasona anhidro 100 µg, Fumarato de Formoterol dihidratado extrafino 6 µg, Bromuro de Glicopirronio 12.5 µg, Caja de cartón con frasco y dispositivo inhalador con contador de dosis con 120 dosis (100 µg/ 6 µg/ 12.5 µg)</v>
          </cell>
        </row>
        <row r="737">
          <cell r="B737" t="str">
            <v>010.000.5646.00</v>
          </cell>
          <cell r="C737" t="str">
            <v>Fluticasona. Suspensión en aerosol nasal. Cada disparo proporciona: Furoato de fluticasona 27.5 µg. Envase con 120 disparos.</v>
          </cell>
        </row>
        <row r="738">
          <cell r="B738" t="str">
            <v>010.000.5980.00</v>
          </cell>
          <cell r="C738" t="str">
            <v>Fluticasona vilanterol. PoLVo Para Inhalación Cada dosis contiene: Furoato de fluticasona 100 µg Vilanterol trifenatato equivalente a 25 µg de vilanterol Envase con dispositivo inhalador con 30 dosis.</v>
          </cell>
        </row>
        <row r="739">
          <cell r="B739" t="str">
            <v>010.000.6235.00</v>
          </cell>
          <cell r="C739" t="str">
            <v>PERINDOPRIL / INDAPAMIDA. COMPRIMIDOS Cada comprimido contiene: Perindopril arginina 5 mg. Indapamida 1.25 mg. Caja con 30 comprimidos.</v>
          </cell>
        </row>
        <row r="740">
          <cell r="B740" t="str">
            <v>010.000.6240.00</v>
          </cell>
          <cell r="C740" t="str">
            <v>PERINDOPRIL / AMLODIPINO/ INDAPAMIDA. COMPRIMIDOS Cada comprimido contiene: Perindopril arginina 10 mg. Besilato de amlodipino 10 mg. Indapamida 2.5 mg. Caja con 30 comprimidos.</v>
          </cell>
        </row>
        <row r="741">
          <cell r="B741" t="str">
            <v>010.000.6037.00</v>
          </cell>
          <cell r="C741" t="str">
            <v>Obinutuzumab. Solución inyectable. Cada frasco ámpula contiene: Obinutuzumab 1000 mg. Envase con frasco ámpula con 40 ml (1000 mg/40 ml).</v>
          </cell>
        </row>
        <row r="742">
          <cell r="B742" t="str">
            <v>010.000.6226.00</v>
          </cell>
          <cell r="C742" t="str">
            <v>VENETOCLAX, TABLETA, Cada tableta contiene: 10, 50 o 100 mg de venetoclax, Excipiente cbp 1 tableta, Mantenimiento. Caja con un frasco con 120 tabletas de 100 mg</v>
          </cell>
        </row>
        <row r="743">
          <cell r="B743" t="str">
            <v>010.000.6042.01</v>
          </cell>
          <cell r="C743" t="str">
            <v>Ibrutinib. Cápsula cada cápsula contiene: Ibrutinib: 140 mg. envase con 120 cápsulas.</v>
          </cell>
        </row>
        <row r="744">
          <cell r="B744" t="str">
            <v>010.000.5624.00</v>
          </cell>
          <cell r="C744" t="str">
            <v>Romiplostim. Solución Inyectable Cada frasco ámpula con polvo contiene: Romiplostin 375 µg. Envase con un frasco ámpula con polvo (250 µg/0.5 ml reconstituido).</v>
          </cell>
        </row>
        <row r="745">
          <cell r="B745" t="str">
            <v>010.000.6131.00</v>
          </cell>
          <cell r="C745" t="str">
            <v>Sofosbuvir Velpatasvir. Tableta Cada tableta contiene: Sofosbuvir 400 mg Velpatasvir 100 mg Envase con 28 tabletas.</v>
          </cell>
        </row>
        <row r="746">
          <cell r="B746" t="str">
            <v>010.000.6007.01</v>
          </cell>
          <cell r="C746" t="str">
            <v>Dapagliflozina. Tableta. Cada tableta contiene: Dapagliflozina propanodiol equivalente a 10 mg de dapagliflozina. Envase con 28 tabletas.</v>
          </cell>
        </row>
        <row r="747">
          <cell r="B747" t="str">
            <v>010.000.6069.00</v>
          </cell>
          <cell r="C747" t="str">
            <v>Pirfenidona. Tableta de liberacion prolongada. Cada tableta contiene: Pirfenidona 600 mg. Envase con 90 tabletas.</v>
          </cell>
        </row>
        <row r="748">
          <cell r="B748" t="str">
            <v>010.000.5621.00</v>
          </cell>
          <cell r="C748" t="str">
            <v>Linagliptina. Tableta. Cada tableta contiene: Linagliptina 5 mg. Envase con 30 tabletas.</v>
          </cell>
        </row>
        <row r="749">
          <cell r="B749" t="str">
            <v>010.000.5741.00</v>
          </cell>
          <cell r="C749" t="str">
            <v>Linagliptina/metformina. Tableta Cada Tableta contiene: Linagliptina 2.5 mg Clorhidrato de Metformina 850 mg Envase con 60 Tabletas</v>
          </cell>
        </row>
        <row r="750">
          <cell r="B750" t="str">
            <v>010.000.6024.00</v>
          </cell>
          <cell r="C750" t="str">
            <v>Pertuzumab. Solución Inyectable. Cada frasco ámpula contiene: Pertuzumab 420 mg Envase con frasco ámpula con 14 ml.</v>
          </cell>
        </row>
        <row r="751">
          <cell r="B751" t="str">
            <v>010.000.4322.01</v>
          </cell>
          <cell r="C751" t="str">
            <v>Nilotinib. Cápsula Cada Cápsula contiene: Clorhidrato de nilotinib equivalente a 200 mg de nilotinib Envase con 120 Cápsulas</v>
          </cell>
        </row>
        <row r="752">
          <cell r="B752" t="str">
            <v>010.000.4380.00</v>
          </cell>
          <cell r="C752" t="str">
            <v>Rivastigmina. Parche Cada Parche de 10 cm2 contiene: Tartrato de rivastigmina equivalente a 18 mg de rivastigmina Envase con 30 Parches. cada Parche libera 9.5 mg/24 horas.</v>
          </cell>
        </row>
        <row r="753">
          <cell r="B753" t="str">
            <v>010.000.5301.00</v>
          </cell>
          <cell r="C753" t="str">
            <v>Ácido micofenólico. Gragea con Capa Entérica o Tableta de Liberación Prolongada. Cada gragea con capa entérica o tableta de liberación prolongada contiene: Micofenolato sódico equivalente a 180 mg de ácido micofenólico. Envase con 120 Grageas con capa entérica o tabletas de liberación prolongada.</v>
          </cell>
        </row>
        <row r="754">
          <cell r="B754" t="str">
            <v>010.000.5303.00</v>
          </cell>
          <cell r="C754"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row>
        <row r="755">
          <cell r="B755" t="str">
            <v>010.000.5303.00</v>
          </cell>
          <cell r="C755" t="str">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ell>
        </row>
        <row r="756">
          <cell r="B756" t="str">
            <v>040.000.5915.00</v>
          </cell>
          <cell r="C756" t="str">
            <v>Tapentadol. Tableta de liberación prolongada. Cada tableta de liberación prolongada contiene: Clorhidrato de tapentadol equivalente a 50 mg de tapentadol. Envase con 30 tabletas de liberación prolongada.</v>
          </cell>
        </row>
        <row r="757">
          <cell r="B757" t="str">
            <v>040.000.5916.00</v>
          </cell>
          <cell r="C757" t="str">
            <v>Tapentadol. Tableta de liberación prolongada. Cada tableta de liberación prolongada contiene: Clorhidrato de tapentadol equivalente a 100 mg de tapentadol. Envase con 30 tabletas de liberación prolongada.</v>
          </cell>
        </row>
        <row r="758">
          <cell r="B758" t="str">
            <v>010.000.5657.00</v>
          </cell>
          <cell r="C758" t="str">
            <v>Abiraterona. Tableta Cada Tableta contiene: Acetato de abiraterona 250 mg. Envase con 120 tabletas.</v>
          </cell>
        </row>
        <row r="759">
          <cell r="B759" t="str">
            <v>010.000.6211.00</v>
          </cell>
          <cell r="C759" t="str">
            <v>Abiraterona. Tableta Cada Tableta contiene: Acetato de abiraterona 500 mg. Envase con 60 tabletas.</v>
          </cell>
        </row>
        <row r="760">
          <cell r="B760" t="str">
            <v>010.000.4152.01</v>
          </cell>
          <cell r="C760" t="str">
            <v>Sitagliptina. Comprimido Cada Comprimido contiene: Fosfato de sitagliptina monohidratada equivalente a 100 mg de sitagliptina Envase con 28 Comprimidos.</v>
          </cell>
        </row>
        <row r="761">
          <cell r="B761" t="str">
            <v>010.000.4153.01</v>
          </cell>
          <cell r="C761" t="str">
            <v>Sitagliptina. Comprimido Cada Comprimido contiene: Fosfato de sitagliptina monohidratada equivalente a 50 mg de sitagliptina Envase con 28 Comprimidos.</v>
          </cell>
        </row>
        <row r="762">
          <cell r="B762" t="str">
            <v>010.000.1516.00</v>
          </cell>
          <cell r="C762" t="str">
            <v>Estradiol drospirenona. Comprimido Cada Comprimido contiene: Estradiol hemihidratado equivalente a 1 mg de estradiol Drospirenona 2 mg Envase con 28 Comprimidos.</v>
          </cell>
        </row>
        <row r="763">
          <cell r="B763" t="str">
            <v>010.000.5480.00</v>
          </cell>
          <cell r="C763" t="str">
            <v>Sorafenib. Comprimido Cada Comprimido contiene: Tosilato de sorafenib equivalente a 200 mg de sorafenib Envase con 112 Comprimidos.</v>
          </cell>
        </row>
        <row r="764">
          <cell r="B764" t="str">
            <v>010.000.5544.01</v>
          </cell>
          <cell r="C764" t="str">
            <v>Rivaroxabán. Comprimido Cada Comprimido contiene: Rivaroxabán 10 mg Envase con 30 Comprimidos</v>
          </cell>
        </row>
        <row r="765">
          <cell r="B765" t="str">
            <v>010.000.5544.01</v>
          </cell>
          <cell r="C765" t="str">
            <v>Rivaroxabán. Comprimido Cada Comprimido contiene: Rivaroxabán 10 mg Envase con 30 Comprimidos</v>
          </cell>
        </row>
        <row r="766">
          <cell r="B766" t="str">
            <v>010.000.5735.01</v>
          </cell>
          <cell r="C766" t="str">
            <v>Rivaroxabán. Comprimido Cada Comprimido contiene: Rivaroxabán 15 mg Envase con 28 Comprimidos</v>
          </cell>
        </row>
        <row r="767">
          <cell r="B767" t="str">
            <v>010.000.5735.01</v>
          </cell>
          <cell r="C767" t="str">
            <v>Rivaroxabán. Comprimido Cada Comprimido contiene: Rivaroxabán 15 mg Envase con 28 Comprimidos</v>
          </cell>
        </row>
        <row r="768">
          <cell r="B768" t="str">
            <v>010.000.5736.01</v>
          </cell>
          <cell r="C768" t="str">
            <v>Rivaroxabán. Comprimido Cada Comprimido contiene: Rivaroxabán 20 mg Envase con 28 Comprimidos</v>
          </cell>
        </row>
        <row r="769">
          <cell r="B769" t="str">
            <v>010.000.5736.01</v>
          </cell>
          <cell r="C769" t="str">
            <v>Rivaroxabán. Comprimido Cada Comprimido contiene: Rivaroxabán 20 mg Envase con 28 Comprimidos</v>
          </cell>
        </row>
        <row r="770">
          <cell r="B770" t="str">
            <v>010.000.5737.00</v>
          </cell>
          <cell r="C770" t="str">
            <v>Rivaroxabán. Comprimido Cada Comprimido contiene: Rivaroxabán 2.5 mg Envase con 56 Comprimidos</v>
          </cell>
        </row>
        <row r="771">
          <cell r="B771" t="str">
            <v>010.000.6166.00</v>
          </cell>
          <cell r="C771" t="str">
            <v>Cloruro de Radio 223. Solución Inyectable. Cada frasco ámpula contiene: Cloruro de radio 223 6600 KBq correspondientes a 3.5 ng de radio 223 Envase de plomo con un frasco ámpula con 6 ml de solución (1100 KBq/ml)</v>
          </cell>
        </row>
        <row r="772">
          <cell r="B772" t="str">
            <v>010.000.4156.00</v>
          </cell>
          <cell r="C772" t="str">
            <v>INSULINA ASPÁRTICA Y/O ASPARTA. SOLUCIÓN INYECTABLE Cada ml contiene: Insulina aspártica y/o asparta (origen ADN recombinante) 100 UI. Envase con un frasco ámpula con 10 ml.</v>
          </cell>
        </row>
        <row r="773">
          <cell r="B773" t="str">
            <v>010.000.4156.00</v>
          </cell>
          <cell r="C773" t="str">
            <v>INSULINA ASPÁRTICA Y/O ASPARTA. SOLUCIÓN INYECTABLE Cada ml contiene: Insulina aspártica y/o asparta (origen ADN recombinante) 100 UI. Envase con un frasco ámpula con 10 ml.</v>
          </cell>
        </row>
        <row r="774">
          <cell r="B774" t="str">
            <v>010.000.4323.00</v>
          </cell>
          <cell r="C774" t="str">
            <v>Dasatinib. Tableta Cada Tableta contiene: Dasatinib 50 mg Envase con 60 Tabletas</v>
          </cell>
        </row>
        <row r="775">
          <cell r="B775" t="str">
            <v>010.000.5800.00</v>
          </cell>
          <cell r="C775" t="str">
            <v>Amlodipino/valsartán/hidroclorotiazida. Comprimido Cada Comprimido contiene: Besilato de Amlodipino equivalente a 5 mg de Amlodipino Valsartán 160 mg Hidroclorotiazida 12.5 mg Envase con 28 Comprimidos</v>
          </cell>
        </row>
        <row r="776">
          <cell r="B776" t="str">
            <v>060.125.2844</v>
          </cell>
          <cell r="C776" t="str">
            <v>Bolsas. Bolsa de papel grado médico. Para esterilizar con gas o vapor. Con o sin tratamiento antibacteriano. Con reactivo químico impreso y sistema de apertura. Medidas: 32.0 x 62.0 x 12.0 cm. Envase con 250 piezas.</v>
          </cell>
        </row>
        <row r="777">
          <cell r="B777" t="str">
            <v>060.360.0032</v>
          </cell>
          <cell r="C777" t="str">
            <v>Espejo. Vaginal desechable mediano valva superior de 10.7 cm valva inferior de 12.0 cm orificio central de 3.4 cm. Pieza.</v>
          </cell>
        </row>
        <row r="778">
          <cell r="B778" t="str">
            <v>060.532.0084</v>
          </cell>
          <cell r="C778" t="str">
            <v>Equipos. Para venoclisis. Sin aguja estériles desechables. Microgotero. Equipo</v>
          </cell>
        </row>
        <row r="779">
          <cell r="B779" t="str">
            <v>060.532.0167</v>
          </cell>
          <cell r="C779" t="str">
            <v>Equipos. Para venoclisis. Sin aguja estériles desechables. Normogotero.</v>
          </cell>
        </row>
        <row r="780">
          <cell r="B780" t="str">
            <v>060.550.0016</v>
          </cell>
          <cell r="C780" t="str">
            <v>Jeringas. De plástico. Con pivote tipo luer lock con aguja estériles y desechables. Capacidad 10 ml escala graduada en ml divisiones de 1.0 y subdivisiones de 0.2. Con aguja de: Longitud: 38 mm Calibre: 20 G.  Pieza.</v>
          </cell>
        </row>
        <row r="781">
          <cell r="B781" t="str">
            <v>060.550.0024</v>
          </cell>
          <cell r="C781" t="str">
            <v>Jeringas. De plástico. Con pivote tipo luer lock estériles y desechables. Capacidad 20 ml escala graduada en ml divisiones de 5.0 y subdivisiones de 1.0. Con aguja de: Longitud: 38 mm Calibre: 20 G. Pieza.</v>
          </cell>
        </row>
        <row r="782">
          <cell r="B782" t="str">
            <v>060.550.0222</v>
          </cell>
          <cell r="C782" t="str">
            <v>Jeringas. De plástico sin aguja con pivote tipo luer lock estériles y desechables. Capacidad: 3 ml Escala graduada en ml Divisiones de 0.5 y subdivisiones de 0.1. Envase con 100 piezas excepto las 20 ml que es de 50.</v>
          </cell>
        </row>
        <row r="783">
          <cell r="B783" t="str">
            <v>060.550.0370</v>
          </cell>
          <cell r="C783" t="str">
            <v>Jeringas. De plástico. Con pivote tipo luer lock estériles y desechables. Capacidad 20 ml escala graduada en ml divisiones de 5.0 y subdivisiones de 1.0. Con aguja de: Longitud: 32 mm Calibre: 20 G. Pieza.</v>
          </cell>
        </row>
        <row r="784">
          <cell r="B784" t="str">
            <v>060.550.0453</v>
          </cell>
          <cell r="C784" t="str">
            <v>Jeringas. De plástico sin aguja con pivote tipo luer lock estériles y desechables. Capacidad: 20 ml  Escala graduada en ml Divisiones de 5.0 y subdivisiones de 1.0. Envase con 100 piezas excepto las 20 ml que es de 50.</v>
          </cell>
        </row>
        <row r="785">
          <cell r="B785" t="str">
            <v>060.598.0010</v>
          </cell>
          <cell r="C785" t="str">
            <v>Llaves. De 4 vías con marcas indicadoras del sentido en el que fluyen las soluciones y posición de cerrado aditamento de cierre luer lock (móvil) en el ramal de la llave que se conecta al tubo de la extensión. Tubo de extensión removible de plástico grado médico longitud  80  cm  y  diámetro  interno  2.7  mm  mínimo conector luer lock hembra en el extremo del tubo que se conecta con la llave y conector luer macho en el extremo proximal con aditamento de cierre luer lock (móvil). Pieza.</v>
          </cell>
        </row>
        <row r="786">
          <cell r="B786" t="str">
            <v>060.598.0036</v>
          </cell>
          <cell r="C786" t="str">
            <v>Llaves. De tres vías con tubo de extensión. De plástico rígido o equivalente con tubo de extensión de cloruro de polivinilo de 80 cm de longitud. Pieza.</v>
          </cell>
        </row>
        <row r="787">
          <cell r="B787" t="str">
            <v>060.771.0050</v>
          </cell>
          <cell r="C787" t="str">
            <v>Rastrillos. Con dientes de bordes romos y hoja de un filo. Desechables. Pieza.</v>
          </cell>
        </row>
        <row r="788">
          <cell r="B788" t="str">
            <v>060.841.0296</v>
          </cell>
          <cell r="C788" t="str">
            <v>Suturas.  Sintéticas no absorbibles monofilamento de polipropileno con aguja. Longitud de la hebra: 90 cm Calibre de la sutura: 3-0 Características de la aguja: 1/2 círculo doble armado ahusada (25-26 mm). Envase con 12 piezas.</v>
          </cell>
        </row>
        <row r="789">
          <cell r="B789" t="str">
            <v>060.841.0569</v>
          </cell>
          <cell r="C789" t="str">
            <v>Suturas. Catgut crómico con aguja. Longitud de la hebra: 68 a 75 cm Calibre de la sutura: 1 Características de la aguja: 1/2 círculo ahusada (35-37 mm). Envase con 12 piezas.</v>
          </cell>
        </row>
        <row r="790">
          <cell r="B790" t="str">
            <v>060.842.0329</v>
          </cell>
          <cell r="C790" t="str">
            <v>Suturas. De monofilamento sintético absorbible de copolímero de glicolida y épsilon-caprolactona con color. Longitud de la hebra: 70 cm Calibre de la sutura: 2-0 Características de la aguja: Aguja ahusada de 1/2 círculo (35 a 36 mm).Envase con 36 piezas.</v>
          </cell>
        </row>
        <row r="791">
          <cell r="B791" t="str">
            <v>060.842.0337</v>
          </cell>
          <cell r="C791" t="str">
            <v>Suturas. De monofilamento sintético absorbible de copolímero de glicolida y épsilon-caprolactona con color. Longitud de la hebra: 70 cm Calibre de la sutura: 3-0. Características de la aguja: Aguja ahusada de 1/2 círculo (35 a 36 mm). Envase con 36 piezas.</v>
          </cell>
        </row>
        <row r="792">
          <cell r="B792" t="str">
            <v>060.040.3711</v>
          </cell>
          <cell r="C792" t="str">
            <v>Agujas Hipodérmicas. Hipodérmicas con pabellón luer-lock hembra de plástico desechables. Longitud: 32 mm. Calibre: 20 G. Envase con 100 piezas.</v>
          </cell>
        </row>
        <row r="793">
          <cell r="B793" t="str">
            <v>060.040.3711</v>
          </cell>
          <cell r="C793" t="str">
            <v>Agujas Hipodérmicas. Hipodérmicas con pabellón luer-lock hembra de plástico desechables. Longitud: 32 mm. Calibre: 20 G. Envase con 100 piezas.</v>
          </cell>
        </row>
        <row r="794">
          <cell r="B794" t="str">
            <v>060.040.3729</v>
          </cell>
          <cell r="C794" t="str">
            <v>Agujas Hipodérmicas. Hipodérmicas con pabellón luer-lock hembra de plástico desechables. Longitud: 38 mm. Calibre:  20 G. Envase con 100 piezas.</v>
          </cell>
        </row>
        <row r="795">
          <cell r="B795" t="str">
            <v>060.040.3729</v>
          </cell>
          <cell r="C795" t="str">
            <v>Agujas Hipodérmicas. Hipodérmicas con pabellón luer-lock hembra de plástico desechables. Longitud: 38 mm. Calibre:  20 G. Envase con 100 piezas.</v>
          </cell>
        </row>
        <row r="796">
          <cell r="B796" t="str">
            <v>060.040.3745</v>
          </cell>
          <cell r="C796" t="str">
            <v>Agujas Hipodérmicas. Hipodérmicas con pabellón luer-lock hembra de plástico desechables. Longitud: 32 mm. Calibre:  21 G. Envase con 100 piezas.</v>
          </cell>
        </row>
        <row r="797">
          <cell r="B797" t="str">
            <v>060.040.3745</v>
          </cell>
          <cell r="C797" t="str">
            <v>Agujas Hipodérmicas. Hipodérmicas con pabellón luer-lock hembra de plástico desechables. Longitud: 32 mm. Calibre:  21 G. Envase con 100 piezas.</v>
          </cell>
        </row>
        <row r="798">
          <cell r="B798" t="str">
            <v>060.040.3760</v>
          </cell>
          <cell r="C798" t="str">
            <v>Agujas Hipodérmicas. Hipodérmicas con pabellón luer-lock hembra de plástico desechables. Longitud: 16 mm. Calibre:  25 G. Envase con 100 piezas.</v>
          </cell>
        </row>
        <row r="799">
          <cell r="B799" t="str">
            <v>060.040.3760</v>
          </cell>
          <cell r="C799" t="str">
            <v>Agujas Hipodérmicas. Hipodérmicas con pabellón luer-lock hembra de plástico desechables. Longitud: 16 mm. Calibre:  25 G. Envase con 100 piezas.</v>
          </cell>
        </row>
        <row r="800">
          <cell r="B800" t="str">
            <v>060.040.3786</v>
          </cell>
          <cell r="C800" t="str">
            <v>Agujas Hipodérmicas. Hipodérmicas con pabellón luer-lock hembra de plástico desechables. Longitud: 32 mm. Calibre:  22 G. Envase con 100 piezas.</v>
          </cell>
        </row>
        <row r="801">
          <cell r="B801" t="str">
            <v>060.040.3786</v>
          </cell>
          <cell r="C801" t="str">
            <v>Agujas Hipodérmicas. Hipodérmicas con pabellón luer-lock hembra de plástico desechables. Longitud: 32 mm. Calibre:  22 G. Envase con 100 piezas.</v>
          </cell>
        </row>
        <row r="802">
          <cell r="B802" t="str">
            <v>060.164.0022</v>
          </cell>
          <cell r="C802" t="str">
            <v>Sondas. Para drenaje urinario de permanencia prolongada. De elastómero de silicón con globo de autorretención de 5 ml con válvula para jeringa. Estéril y desechable. Tipo: foley de dos vías. Calibre: 10 Fr. Pieza.</v>
          </cell>
        </row>
        <row r="803">
          <cell r="B803" t="str">
            <v>060.166.4279</v>
          </cell>
          <cell r="C803"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22 G Longitud: 23-27 mm Pieza.</v>
          </cell>
        </row>
        <row r="804">
          <cell r="B804" t="str">
            <v>060.166.4287</v>
          </cell>
          <cell r="C804"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24 G Longitud: 17-24 mm Pieza.</v>
          </cell>
        </row>
        <row r="805">
          <cell r="B805" t="str">
            <v>060.483.0091</v>
          </cell>
          <cell r="C805" t="str">
            <v>Hoja Para Bisturí.  De acero inoxidable. Empaque individual. Estériles y desechables. Pieza. 10 Envase con 100 piezas.</v>
          </cell>
        </row>
        <row r="806">
          <cell r="B806" t="str">
            <v>060.483.0125</v>
          </cell>
          <cell r="C806" t="str">
            <v>Hoja Para Bisturí.  De acero inoxidable. Empaque individual. Estériles y desechables. Pieza. 11 Envase con 100 piezas.</v>
          </cell>
        </row>
        <row r="807">
          <cell r="B807" t="str">
            <v>060.483.0133</v>
          </cell>
          <cell r="C807" t="str">
            <v>Hoja Para Bisturí.  De acero inoxidable. Empaque individual. Estériles y desechables. Pieza. 20 Envase con 100 piezas.</v>
          </cell>
        </row>
        <row r="808">
          <cell r="B808" t="str">
            <v>060.483.0141</v>
          </cell>
          <cell r="C808" t="str">
            <v>Hoja Para Bisturí.  De acero inoxidable. Empaque individual. Estériles y desechables. Pieza. 15 Envase con 100 piezas.</v>
          </cell>
        </row>
        <row r="809">
          <cell r="B809" t="str">
            <v>060.483.0158</v>
          </cell>
          <cell r="C809" t="str">
            <v>Hoja Para Bisturí.  De acero inoxidable. Empaque individual. Estériles y desechables. Pieza. 21 Envase con 100 piezas.</v>
          </cell>
        </row>
        <row r="810">
          <cell r="B810" t="str">
            <v>060.483.0174</v>
          </cell>
          <cell r="C810" t="str">
            <v>Hoja Para Bisturí.  De acero inoxidable. Empaque individual. Estériles y desechables. Pieza. 23 Envase con 100 piezas.</v>
          </cell>
        </row>
        <row r="811">
          <cell r="B811" t="str">
            <v>060.550.0354</v>
          </cell>
          <cell r="C811" t="str">
            <v>Jeringas. De plástico. Con pivote tipo luer lock con aguja estériles y desechables. Capacidad 10 ml escala graduada en ml divisiones de 1.0 y subdivisiones de 0.2. Con aguja de: Longitud: 32 mm  Calibre: 20 G.  Pieza.</v>
          </cell>
        </row>
        <row r="812">
          <cell r="B812" t="str">
            <v>060.550.0438</v>
          </cell>
          <cell r="C812" t="str">
            <v>Jeringas. De plástico sin aguja con pivote tipo luer lock estériles y desechables. Capacidad: 5 ml Escala graduada en ml Divisiones de 1.0 y subdivisiones de 0.2. Envase con 100 piezas excepto las 20 ml que es de 50.</v>
          </cell>
        </row>
        <row r="813">
          <cell r="B813" t="str">
            <v>060.550.0677</v>
          </cell>
          <cell r="C813" t="str">
            <v>Jeringas. De plástico. Con pivote tipo luer lock con aguja estériles y desechables. Capacidad 10 ml escala graduada en ml divisiones de 1.0 y subdivisiones de 0.2. Con aguja de: Longitud: 32 mm Calibre: 21 G.  Pieza.</v>
          </cell>
        </row>
        <row r="814">
          <cell r="B814" t="str">
            <v>060.841.0510</v>
          </cell>
          <cell r="C814" t="str">
            <v>Suturas. Sintéticas no absorbibles monofilamento de acero con aguja. Longitud de la hebra: 45 cm. Calibre de la sutura: 5 Características   de la aguja: 1/2 círculo cortante (48 mm). Envase con 12 piezas.</v>
          </cell>
        </row>
        <row r="815">
          <cell r="B815" t="str">
            <v>060.841.0858</v>
          </cell>
          <cell r="C815" t="str">
            <v>Suturas. Sintéticas absorbibles polímero de ácido glicólico trenzado con aguja. Longitud de la hebra: 67-70 cm Calibre de la sutura: 3-0 Características de la aguja: 1/2 círculo ahusada (25-26 mm). Envase con 12 piezas.</v>
          </cell>
        </row>
        <row r="816">
          <cell r="B816" t="str">
            <v>060.841.0882</v>
          </cell>
          <cell r="C816" t="str">
            <v>Suturas. Sintéticas absorbibles polímero de ácido glicólico trenzado con aguja. Longitud de la hebra: 67-70 cm Calibre de la sutura: 1 Características de la aguja: 1/2 círculo ahusada (35-37 mm)Envase con 12 piezas.</v>
          </cell>
        </row>
        <row r="817">
          <cell r="B817" t="str">
            <v>060.841.0890</v>
          </cell>
          <cell r="C817" t="str">
            <v>Suturas. Sintéticas absorbibles polímero de ácido glicólico trenzado con aguja. Longitud de la hebra: 67-70 cm Calibre de la sutura: 0 Características de la aguja: 1/2 círculo ahusada (35-37 mm).Envase con 12 piezas.</v>
          </cell>
        </row>
        <row r="818">
          <cell r="B818" t="str">
            <v>060.841.0981</v>
          </cell>
          <cell r="C818" t="str">
            <v>Suturas.  Sintéticas no absorbibles monofilamento de polipropileno con aguja. Longitud de la hebra: 75 cm Calibre de la sutura: 2-0 Características de la aguja: recta cortante (60 mm). Envase con 12 piezas.</v>
          </cell>
        </row>
        <row r="819">
          <cell r="B819" t="str">
            <v>060.841.1211</v>
          </cell>
          <cell r="C819" t="str">
            <v>Suturas. Sintéticas no absorbibles de poliéster trenzado con recubrimiento con aguja. Longitud de la hebra: 75 cm Calibre de la sutura: 5 Características de la aguja: 1/2 círculo cortante (47-50 mm). Envase con 12 piezas.</v>
          </cell>
        </row>
        <row r="820">
          <cell r="B820" t="str">
            <v>060.842.0428</v>
          </cell>
          <cell r="C820" t="str">
            <v>Suturas. De monofilamento sintético absorbible de copolímero de glicolida y épsilon-caprolactona con color. Longitud de la hebra: 70 cm Calibre de la sutura: 3-0 Características de la aguja: Aguja ahusada de 1/2 círculo (25 a 26 mm). Envase con 36 piezas.</v>
          </cell>
        </row>
        <row r="821">
          <cell r="B821" t="str">
            <v>060.196.0057</v>
          </cell>
          <cell r="C821" t="str">
            <v>Ceras. Para huesos (pasta de Beck). Estéril sobre con 2.5 g. Envase con 12 sobres.</v>
          </cell>
        </row>
        <row r="822">
          <cell r="B822" t="str">
            <v>060.168.6629</v>
          </cell>
          <cell r="C822" t="str">
            <v>Catéteres. Para venoclisis. De Fluoropolímeros (Politetrafluoretileno Fluoretilenpropileno y Etilentrifluoretileno) o poliuretano radiopaco con aguja. Longitud: 46-52 mm Calibre: 16 G.Envase con 50 piezas.*Para la adquisición de estas claves deberá acatarse el material específico que solicite cada institución.</v>
          </cell>
        </row>
        <row r="823">
          <cell r="B823" t="str">
            <v>060.168.6660</v>
          </cell>
          <cell r="C823" t="str">
            <v>Catéteres. Para venoclisis. De Fluoropolímeros (Politetrafluoretileno Fluoretilenpropileno y Etilentrifluoretileno) o poliuretano radiopaco con aguja. Longitud: 28-34 mm Calibre: 20 G. Envase con 50 piezas.*Para la adquisición de estas claves deberá acatarse el material específico que solicite cada institución.</v>
          </cell>
        </row>
        <row r="824">
          <cell r="B824" t="str">
            <v>010.000.4364.01</v>
          </cell>
          <cell r="C824" t="str">
            <v>Donepecilo. Tableta Cada Tableta contiene: Clorhidrato de donepecilo 5 mg Envase con 28 Tabletas.</v>
          </cell>
        </row>
        <row r="825">
          <cell r="B825" t="str">
            <v>010.000.5452.00</v>
          </cell>
          <cell r="C825" t="str">
            <v>Pegfilgrastim. Solución Inyectable Cada jeringa prellenada contiene: Pegfilgrastim 6 mg Envase con una jeringa prellenada con 6 mg/0.60 ml.</v>
          </cell>
        </row>
        <row r="826">
          <cell r="B826" t="str">
            <v>060.231.0658</v>
          </cell>
          <cell r="C826" t="str">
            <v>Bata quirúrgica con puños ajustables y refuerzo en mangas y pecho. Tela no tejida de polipropileno impermeable a la penetración de líquidos y fluidos ; antiestática y resistente a la tensión. Estéril y desechable. Tamaño: Extragrande Pieza.</v>
          </cell>
        </row>
        <row r="827">
          <cell r="B827" t="str">
            <v>010.000.4335.01</v>
          </cell>
          <cell r="C827" t="str">
            <v>Montelukast. Granulado Cada sobre contiene: Montelukast sódico equivalente a 4 mg de montelukast Envase con 20 sobres</v>
          </cell>
        </row>
        <row r="828">
          <cell r="B828" t="str">
            <v>040.000.2601.00</v>
          </cell>
          <cell r="C828" t="str">
            <v>Fenobarbital. Tableta Cada Tableta contiene: Fenobarbital 100 mg Envase con 20 Tabletas.</v>
          </cell>
        </row>
        <row r="829">
          <cell r="B829" t="str">
            <v>010.000.0439.00</v>
          </cell>
          <cell r="C829" t="str">
            <v>Salbutamol. Solución para nebulizador. Cada 100 ml contienen: Sulfato de salbutamol 0.5 g. Envase con 10 ml.</v>
          </cell>
        </row>
        <row r="830">
          <cell r="B830" t="str">
            <v>010.000.1956.01</v>
          </cell>
          <cell r="C830" t="str">
            <v>Amikacina. Solución Inyectable Cada ampolleta o frasco ámpula contiene: Sulfato de amikacina equivalente a 500 mg de amikacina. Envase con 2 ampolletas o frasco ámpula con 2 ml.</v>
          </cell>
        </row>
        <row r="831">
          <cell r="B831" t="str">
            <v>010.000.4139.00</v>
          </cell>
          <cell r="C831" t="str">
            <v>Minociclina. Gragea Cada Gragea contiene Clorhidrato de minociclina equivalente a 100 mg de minociclina. Envase con 12 Grageas.</v>
          </cell>
        </row>
        <row r="832">
          <cell r="B832" t="str">
            <v>010.000.0574.00</v>
          </cell>
          <cell r="C832" t="str">
            <v>Captopril. Tableta Cada Tableta contiene: Captopril 25 mg Envase con 30 Tabletas.</v>
          </cell>
        </row>
        <row r="833">
          <cell r="B833" t="str">
            <v>010.000.1224.00</v>
          </cell>
          <cell r="C833" t="str">
            <v>Aluminio y magnesio. Suspensión Oral Cada 100 ml contienen: Hidróxido de aluminio 3.7 g Hidróxido de magnesio 4.0 g o trisilicato de magnesio: 8.9 g Envase con 240 ml y dosificador.</v>
          </cell>
        </row>
        <row r="834">
          <cell r="B834" t="str">
            <v>010.000.2111.01</v>
          </cell>
          <cell r="C834" t="str">
            <v>Amlodipino. Tableta o Cápsula Cada Tableta o Cápsula contiene: Besilato o Maleato de amlodipino equivalente a 5 mg de amlodipino. Envase con 30 Tabletas o Cápsulas.</v>
          </cell>
        </row>
        <row r="835">
          <cell r="B835" t="str">
            <v>010.000.5186.01</v>
          </cell>
          <cell r="C835" t="str">
            <v>Pantoprazol o rabeprazol u omeprazol. Tableta o Gragea o Cápsula Cada Tableta o Gragea o Cápsula contiene: Pantoprazol 40 mg o Rabeprazol sódico 20 mg u omeprazol 20 mg Envase con 14 Tabletas o Grageas o Cápsulas</v>
          </cell>
        </row>
        <row r="836">
          <cell r="B836" t="str">
            <v>010.000.4552.00</v>
          </cell>
          <cell r="C836" t="str">
            <v>Seroalbúmina humana o albúmina humana. Solución Inyectable Cada envase contiene: Seroalbúmina humana o albúmina humana 10 g Envase con 50 ml.</v>
          </cell>
        </row>
        <row r="837">
          <cell r="B837" t="str">
            <v>010.000.5319.00</v>
          </cell>
          <cell r="C837" t="str">
            <v>Dutasterida. Cápsula Cada Cápsula contiene: Dutasterida 0.5 mg Envase con 30 Cápsulas.</v>
          </cell>
        </row>
        <row r="838">
          <cell r="B838" t="str">
            <v>010.000.5319.01</v>
          </cell>
          <cell r="C838" t="str">
            <v>Dutasterida. Cápsula Cada Cápsula contiene: Dutasterida 0.5 mg Envase con 90 Cápsulas.</v>
          </cell>
        </row>
        <row r="839">
          <cell r="B839" t="str">
            <v>010.000.0246.00</v>
          </cell>
          <cell r="C839" t="str">
            <v>Propofol. Emulsion inyectable cada ampolleta o frasco ámpula contiene: propofol 200 mg. en emulsión con edetato disódico (dihidratado). Envase con 5 ampolletas o frascos ámpula de 20 ml.</v>
          </cell>
        </row>
        <row r="840">
          <cell r="B840" t="str">
            <v>010.000.4409.00</v>
          </cell>
          <cell r="C840" t="str">
            <v>Tropicamida. Solución Oftálmica Cada 100 ml contienen: Tropicamida 1 g Envase con gotero integral con 5 ml</v>
          </cell>
        </row>
        <row r="841">
          <cell r="B841" t="str">
            <v>010.000.5082.01</v>
          </cell>
          <cell r="C841" t="str">
            <v>Tacrolimus. Cápsula Cada Cápsula contiene: Tacrolimus monohidratado equivalente a 5 mg de tacrolimus Envase con 100 Cápsulas.</v>
          </cell>
        </row>
        <row r="842">
          <cell r="B842" t="str">
            <v>060.231.0666</v>
          </cell>
          <cell r="C842" t="str">
            <v>Bata quirúrgica con puños ajustables y refuerzo en mangas y pecho. Tela no tejida de polipropileno impermeable a la penetración de líquidos y fluidos ; antiestática y resistente a la tensión. Estéril y desechable. Tamaño: Mediano Pieza.</v>
          </cell>
        </row>
        <row r="843">
          <cell r="B843" t="str">
            <v>060.231.0104</v>
          </cell>
          <cell r="C843" t="str">
            <v>Compresas. Para vientre. De algodón con trama radiopaca. Longitud: 70 cm. Ancho: 45 cm. Envase con 6 piezas.</v>
          </cell>
        </row>
        <row r="844">
          <cell r="B844" t="str">
            <v>060.345.4067</v>
          </cell>
          <cell r="C844" t="str">
            <v>Equipo para baño de esponja. Consta de: -Manopla para lavado, de tela no tejida, resistente hasta 400C de temperatura; hipoalergénica, suave, no irritante a la piel; forma y ajuste anatómico e impregnada de substancias tensioactivas y antisépticas o Manopla pre-enjabonada: Es suficiente humedecer con agua la superficie de la palma de la mano donde se encuentra la esponjacon el jabón y masajear la parte del cuerpo a tratar. Dicho jabón es hipoalergénico y contiene un máximo del 0.3% de Chlorexidina con alto poder antiséptico. Manopla para secado, de tela no tejida, absorbente, hipoalergénica, suave, no irritante a la piel; forma y ajuste anatómico. Desechable o Manopla para secado completamente absorbente dejando la piel sin ningún residuo de jabón o agua, quedando completamente limpia, suave e hidratada Equipo.</v>
          </cell>
        </row>
        <row r="845">
          <cell r="B845" t="str">
            <v>060.904.0100</v>
          </cell>
          <cell r="C845" t="str">
            <v>Algodones. Torundas. Envase con 500 g.</v>
          </cell>
        </row>
        <row r="846">
          <cell r="B846" t="str">
            <v>060.168.4418</v>
          </cell>
          <cell r="C846" t="str">
            <v>Sondas. Gastrointestinales desechables y con marca radiopaca. Tipo: levin. Calibre: 18 Fr. Pieza.</v>
          </cell>
        </row>
        <row r="847">
          <cell r="B847" t="str">
            <v>060.168.9243</v>
          </cell>
          <cell r="C847" t="str">
            <v>Sondas. Para alimentación. De plástico transparente estéril y desechable con un orificio en el extremo proximal y otro en los primeros 2 cm. Tamaño: Prematuros Longitud: 38.5 cm Calibre: 5 Fr.</v>
          </cell>
        </row>
        <row r="848">
          <cell r="B848" t="str">
            <v>060.830.7088</v>
          </cell>
          <cell r="C848" t="str">
            <v>Sondas. Para   drenaje   torácico   de   elastómero   de   silicón radiopaca. Longitud: Calibre: 45 a 51 cm. 19 Fr. Pieza.</v>
          </cell>
        </row>
        <row r="849">
          <cell r="B849" t="str">
            <v>060.830.7096</v>
          </cell>
          <cell r="C849" t="str">
            <v>Sondas. Para yeyunostomía especial para nutrición a largo plazo. Desechable. Longitud: 120 cm. Calibre: 12 Fr. Pieza.</v>
          </cell>
        </row>
        <row r="850">
          <cell r="B850" t="str">
            <v>060.167.4922</v>
          </cell>
          <cell r="C850" t="str">
            <v>Sondas. Para drenaje urinario. De látex punta redonda. Tipo: nelaton. Longitud: 40 cm. Calibre: 26 Fr. Pieza.</v>
          </cell>
        </row>
        <row r="851">
          <cell r="B851" t="str">
            <v>060.167.4930</v>
          </cell>
          <cell r="C851" t="str">
            <v>Sondas. Para drenaje urinario. De látex punta redonda. Tipo: nelaton. Longitud: 40 cm. Calibre: 28 Fr. Pieza.</v>
          </cell>
        </row>
        <row r="852">
          <cell r="B852" t="str">
            <v>060.167.4948</v>
          </cell>
          <cell r="C852" t="str">
            <v>Sondas. Para drenaje urinario. De látex punta redonda. Tipo: nelaton. Longitud: 40 cm. Calibre: 30 Fr. Pieza.</v>
          </cell>
        </row>
        <row r="853">
          <cell r="B853" t="str">
            <v>060.168.1752</v>
          </cell>
          <cell r="C853" t="str">
            <v>Sondas. Para drenaje urinario. De látex punta redonda. Tipo: Nelaton. Longitud: 40 cm  Calibre: 8 Fr. Pieza.</v>
          </cell>
        </row>
        <row r="854">
          <cell r="B854" t="str">
            <v>060.168.6595</v>
          </cell>
          <cell r="C854" t="str">
            <v>Sondas. Para drenaje urinario. De látex punta redonda. Tipo: nelaton. Longitud: 40 cm. Calibre: 10 Fr. Pieza.</v>
          </cell>
        </row>
        <row r="855">
          <cell r="B855" t="str">
            <v>060.168.8310</v>
          </cell>
          <cell r="C855" t="str">
            <v>Sondas. Para drenaje urinario. De látex punta redonda. Tipo: nelaton. Longitud: 40 cm. Calibre: 22 Fr. Pieza.</v>
          </cell>
        </row>
        <row r="856">
          <cell r="B856" t="str">
            <v>060.456.0300</v>
          </cell>
          <cell r="C856" t="str">
            <v>Guantes. Para cirugía. De látex natural estériles y desechables. Tallas: 6 1/2  Par.</v>
          </cell>
        </row>
        <row r="857">
          <cell r="B857" t="str">
            <v>060.456.0318</v>
          </cell>
          <cell r="C857" t="str">
            <v>Guantes. Para cirugía. De látex natural estériles y desechables. Tallas: 7  Par.</v>
          </cell>
        </row>
        <row r="858">
          <cell r="B858" t="str">
            <v>060.456.0334</v>
          </cell>
          <cell r="C858" t="str">
            <v>Guantes. Para cirugía. De látex natural estériles y desechables. Tallas: 7 1/2 Par.</v>
          </cell>
        </row>
        <row r="859">
          <cell r="B859" t="str">
            <v>060.066.0914</v>
          </cell>
          <cell r="C859" t="str">
            <v>Antisépticos. Líquido antiséptico para lavado pre y postquirúrgico de manos y piel formulado a base de 0.75% mínimo de triclosan 1.1% mínimo de ortofenilfenol con 10% mínimo de jabón anhidro de coco en base seca humectantes y suavizantes. De amplio espectro antimicrobiano. Envase con 4 lts.</v>
          </cell>
        </row>
        <row r="860">
          <cell r="B860" t="str">
            <v>060.859.0519</v>
          </cell>
          <cell r="C860" t="str">
            <v>Tapones. Tapones   luer   lock   para   catéter   de   Hickman   para heparinización. Estéril y desechable. Pieza.</v>
          </cell>
        </row>
        <row r="861">
          <cell r="B861" t="str">
            <v>060.286.0132</v>
          </cell>
          <cell r="C861" t="str">
            <v>Desinfectantes. Cloruro de benzalconio al 12 %. Cada 100 ml contienen: Cloruro de benzalconio 12 g. Nitrito de sodio (antioxidante) 5 g. Envase con 500 ml.</v>
          </cell>
        </row>
        <row r="862">
          <cell r="B862" t="str">
            <v>060.125.0590</v>
          </cell>
          <cell r="C862" t="str">
            <v>Bolsas. Para  ileostomía  o  colostomía.  Equipo  compuesto  de: cuatro   bolsas   de   plástico   grado   médico   suave transparente a prueba de olor drenable en forma de botella de 30 x 15 cm abierta en su parte más angosta con cuello de 6 a 9 cm de ancho y de largo 3.0 a 6.2 cm con  sistema  de  ensamble  hermético  para  la  placa protectora y que permita insertar un cinturón elástico con pinza  de  seguridad  o  mecanismo  de  cierre.  La  cara interna de la bolsa deberá tener protector que evite la irritación de la piel. Cuatro placas protectoras de la piel a base  de  carboximetilcelulosa  sódica  con  adhesivo  y sistema de aro de ensamble hermético de 55 a 70 mm de diámetro con orificio inicial para el estoma y guía que permita abrirlo de 25 mm hasta 60 mm según el diámetro del aro del ensamble correspondiente. Equipo.</v>
          </cell>
        </row>
        <row r="863">
          <cell r="B863" t="str">
            <v>060.168.6439</v>
          </cell>
          <cell r="C863" t="str">
            <v>Sondas. Uretrales para irrigación continua. De látex con globo de 30 ml y válvula. Tipo: foley-owen (de 3 vías). Calibre: 20 Fr. Pieza.</v>
          </cell>
        </row>
        <row r="864">
          <cell r="B864" t="str">
            <v>060.168.6454</v>
          </cell>
          <cell r="C864" t="str">
            <v>Sondas. Uretrales para irrigación continua. De látex con globo de 30 ml y válvula. Tipo: foley-owen (de 3 vías). Calibre: 22 Fr. Pieza.</v>
          </cell>
        </row>
        <row r="865">
          <cell r="B865" t="str">
            <v>060.168.6512</v>
          </cell>
          <cell r="C865" t="str">
            <v>Sondas. Uretrales para irrigación continua. De látex con globo de 30 ml y válvula. Tipo: foley-owen (de 3 vías). Calibre: 24 Fr. Pieza.</v>
          </cell>
        </row>
        <row r="866">
          <cell r="B866" t="str">
            <v>060.168.8302</v>
          </cell>
          <cell r="C866" t="str">
            <v>Sondas. Para drenaje urinario. De látex punta redonda. Tipo: nelaton. Longitud: 40 cm. Calibre: 20 Fr. Pieza.</v>
          </cell>
        </row>
        <row r="867">
          <cell r="B867" t="str">
            <v>060.168.9748</v>
          </cell>
          <cell r="C867" t="str">
            <v>Sondas. Para drenaje urinario. De  látex  con  globo  de  autorretención  de  30  ml  con válvula para jeringa. Estéril y desechable. Tipo: foley de dos vías. Calibre: 14 Fr. Pieza.</v>
          </cell>
        </row>
        <row r="868">
          <cell r="B868" t="str">
            <v>060.168.9771</v>
          </cell>
          <cell r="C868" t="str">
            <v>Sondas. Para drenaje urinario. De  látex  con  globo  de  autorretención  de  30  ml  con válvula para jeringa. Estéril y desechable. Tipo: foley de dos vías. Calibre: 20 Fr. Pieza.</v>
          </cell>
        </row>
        <row r="869">
          <cell r="B869" t="str">
            <v>060.168.9789</v>
          </cell>
          <cell r="C869" t="str">
            <v>Sondas. Para drenaje urinario. De  látex  con  globo  de  autorretención  de  30  ml  con válvula para jeringa. Estéril y desechable. Tipo: foley de dos vías. Calibre: 22 Fr. Pieza.</v>
          </cell>
        </row>
        <row r="870">
          <cell r="B870" t="str">
            <v>060.168.9797</v>
          </cell>
          <cell r="C870" t="str">
            <v>Sondas. Para drenaje urinario. De  látex  con  globo  de  autorretención  de  30  ml  con válvula para jeringa. Estéril y desechable. Tipo: foley de dos vías. Calibre: 24 Fr. Pieza.</v>
          </cell>
        </row>
        <row r="871">
          <cell r="B871" t="str">
            <v>060.314.0054</v>
          </cell>
          <cell r="C871" t="str">
            <v>Equipo. Para drenaje de la cavidad pleural. Con tres cámaras para sello de agua succión y colección de líquidos. Con dos válvulas de seguridad de alta presión positiva y negativa. Estéril y desechable. Capacidad 2100 a 2500 ml. Equipo.</v>
          </cell>
        </row>
        <row r="872">
          <cell r="B872" t="str">
            <v>060.165.0716</v>
          </cell>
          <cell r="C872" t="str">
            <v>Cánulas. Para drenaje torácico recta con marca radiopaca. Calibre: 14 Fr. Pieza.</v>
          </cell>
        </row>
        <row r="873">
          <cell r="B873" t="str">
            <v>060.088.0827</v>
          </cell>
          <cell r="C873" t="str">
            <v>Apósitos. Con barrera antimicrobiana. Estéril y desechable. 10 cm x 10 cm a 20 cm. Envase con 12 piezas.</v>
          </cell>
        </row>
        <row r="874">
          <cell r="B874" t="str">
            <v>060.088.0835</v>
          </cell>
          <cell r="C874" t="str">
            <v>Apósitos. Con barrera antimicrobiana. Estéril y desechable. 40 cm x 20 cm a 40 cm. Envase con 6 piezas.</v>
          </cell>
        </row>
        <row r="875">
          <cell r="B875" t="str">
            <v>060.470.0112</v>
          </cell>
          <cell r="C875" t="str">
            <v>Hemostáticos. Esponja hemostática de gelatina o colágeno de: 50 a 100 x 70 a 125 mm. Envase con una pieza.</v>
          </cell>
        </row>
        <row r="876">
          <cell r="B876" t="str">
            <v>060.841.2441</v>
          </cell>
          <cell r="C876" t="str">
            <v>Suturas. Monofilamento nylon con aguja de 1/2 círculo punta espatulada doble armado (6 mm) calibre 10-0 longitud de la hebra 30-45 cm. Envase con 12 Piezas.</v>
          </cell>
        </row>
        <row r="877">
          <cell r="B877" t="str">
            <v>060.066.0922</v>
          </cell>
          <cell r="C877" t="str">
            <v>Antisépticos. Solución que contiene yodóforo o yodopovacrilex (0.7% de yodo libre) alcohol isopropílico al 74% y un polímero que forma sobre la piel una película. Contiene: Dos hisopos un aplicador plástico y una ampolleta o tubo con 26 ml de solución estéril. Estuche.</v>
          </cell>
        </row>
        <row r="878">
          <cell r="B878" t="str">
            <v>060.436.0057</v>
          </cell>
          <cell r="C878" t="str">
            <v>Gasas. Seca cortada de algodón 100%. Tejida. Doblada en 12 capas. No estéril. Tipo de tejido VII. De 20 x 12 Título de hilo de 28 a 32 m/g tanto en urdimbre como en trama. Peso mínimo por m2 19g/ m2 Largo:  7.5 cm. Ancho:  5 cm. Área: 432 cm2. Envase con 200.</v>
          </cell>
        </row>
        <row r="879">
          <cell r="B879" t="str">
            <v>060.436.0107</v>
          </cell>
          <cell r="C879" t="str">
            <v>Gasas. Seca cortada de algodón 100%. Tejida. Doblada en 12 capas. No estéril. Tipo de tejido VII. De 20 x 12 Título de hilo de 28 a 32 m/g tanto en urdimbre como en trama. Peso mínimo por m2 19g/ m2 Largo:  10 cm. Ancho: 10 cm. Área: 1152 cm2. Envase con 200.</v>
          </cell>
        </row>
        <row r="880">
          <cell r="B880" t="str">
            <v>060.436.0206</v>
          </cell>
          <cell r="C880" t="str">
            <v>Gasas. Simple seca. De algodón tipo hospital. Rollo tejido plano (doblada). Largo:  91 m. Ancho: 91 cm. Rollo.</v>
          </cell>
        </row>
        <row r="881">
          <cell r="B881" t="str">
            <v>060.436.0552</v>
          </cell>
          <cell r="C881" t="str">
            <v>Gasas. Seca cortada de algodón con marca radiopaca. Largo: 10 cm. Ancho: 10 cm. Envase con 200 Piezas.</v>
          </cell>
        </row>
        <row r="882">
          <cell r="B882" t="str">
            <v>060.953.0555</v>
          </cell>
          <cell r="C882" t="str">
            <v>Vendas. Enyesadas de gasa de algodón recubiertas de una capa uniforme de yeso grado médico. Longitud: Ancho: 2.75 m. 10 cm. Envase con 12 piezas.</v>
          </cell>
        </row>
        <row r="883">
          <cell r="B883" t="str">
            <v>060.167.8089</v>
          </cell>
          <cell r="C883" t="str">
            <v>Sondas. Para alimentación. De plástico transparente estéril y desechable con un orificio en el extremo proximal y otro en los primeros 2 cm. Tamaño: Infantil Longitud: 38.5 cm Calibre: 8 Fr.</v>
          </cell>
        </row>
        <row r="884">
          <cell r="B884" t="str">
            <v>060.203.0207</v>
          </cell>
          <cell r="C884" t="str">
            <v>Cintas. Para esterilización en vapor a presión. Tamaño: 18 mm x 50 M. Rollo.</v>
          </cell>
        </row>
        <row r="885">
          <cell r="B885" t="str">
            <v>060.841.0825</v>
          </cell>
          <cell r="C885" t="str">
            <v>Suturas. Sintéticas absorbibles polímero de ácido glicólico trenzado con aguja. Longitud de la hebra: 67-75 cm Calibre de la sutura: 5-0 Características de la aguja: 1/2 círculo ahusada (15-20 mm).Envase con 12 piezas.</v>
          </cell>
        </row>
        <row r="886">
          <cell r="B886" t="str">
            <v>060.164.0014</v>
          </cell>
          <cell r="C886" t="str">
            <v>Sondas. Para drenaje urinario de permanencia prolongada. De elastómero de silicón con globo de autorretención de 5 ml con válvula para jeringa. Estéril y desechable. Tipo: foley de dos vías. Calibre: 8 Fr. Pieza.</v>
          </cell>
        </row>
        <row r="887">
          <cell r="B887" t="str">
            <v>060.168.1356</v>
          </cell>
          <cell r="C887"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5.0 mm  Calibre: 20 Fr. Pieza.</v>
          </cell>
        </row>
        <row r="888">
          <cell r="B888" t="str">
            <v>060.621.0482</v>
          </cell>
          <cell r="C888" t="str">
            <v>Mascarillas. Desechable para administración de oxígeno con tubo de conexión de 180 cm y adaptador. Pieza.</v>
          </cell>
        </row>
        <row r="889">
          <cell r="B889" t="str">
            <v>060.841.0445</v>
          </cell>
          <cell r="C889" t="str">
            <v>Suturas. Sintéticas no absorbibles monofilamento de nylon con aguja. Longitud de la hebra: 45 cm Calibre de la sutura: 5-0 Características de la aguja: 3/8 de círculo reverso cortante (12-13 mm) Envase con 12 piezas.</v>
          </cell>
        </row>
        <row r="890">
          <cell r="B890" t="str">
            <v>060.841.0866</v>
          </cell>
          <cell r="C890" t="str">
            <v>Suturas. Sintéticas absorbibles polímero de ácido glicólico trenzado con aguja. Longitud de la hebra: 67-70 cm Calibre de la sutura: 2-0 Características de la aguja: 1/2 círculo ahusada (25-26 mm) Envase con 12 piezas.</v>
          </cell>
        </row>
        <row r="891">
          <cell r="B891" t="str">
            <v>060.841.2623</v>
          </cell>
          <cell r="C891" t="str">
            <v>Suturas. Catgut crómico con aguja. Longitud de la hebra: 68 a 75 cm. Calibre de la sutura: 0 Características de la aguja: 1/2 círculo ahusada (35-37 mm). Envase con 12 piezas.</v>
          </cell>
        </row>
        <row r="892">
          <cell r="B892" t="str">
            <v>060.841.4462</v>
          </cell>
          <cell r="C892" t="str">
            <v>Suturas. Catgut crómico con aguja. Longitud de la hebra: 68 a 75 cm Calibre de la sutura: 3-0 Características de la aguja: 1/2 círculo ahusada (25-27 mm).  Envase con 12 piezas.</v>
          </cell>
        </row>
        <row r="893">
          <cell r="B893" t="str">
            <v>060.125.0582</v>
          </cell>
          <cell r="C893" t="str">
            <v>Bolsas. Para ileostomía o colostomía. Tamaño adulto. Autoadherible   de   plástico   grado   médico   suave transparente a prueba de olor drenable en forma de botella de 30 x 15 cm abierta en su parte más angosta con cuello de 6 a 9 cm de ancho y 3.0 a 6.2 cm de largo con  pinza  de  seguridad  o  mecanismo  de  cierre  con protector de piel integrado a base de carboximetilcelulosa sódica con adhesivo con guía recortable que permita abrir orificio para el estoma a diferentes medidas que van de 25 a 60 mm la cara interna deberá tener un protector que evite la irritación de la piel. Pieza.</v>
          </cell>
        </row>
        <row r="894">
          <cell r="B894" t="str">
            <v>060.168.4277</v>
          </cell>
          <cell r="C894" t="str">
            <v>Sondas. Gastrointestinales desechables y con marca radiopaca. Tipo: levin. Calibre: 12 Fr. Pieza.</v>
          </cell>
        </row>
        <row r="895">
          <cell r="B895" t="str">
            <v>060.168.9896</v>
          </cell>
          <cell r="C895" t="str">
            <v>Sondas. Gastrointestinales desechables y con marca radiopaca. Tipo: levin. Calibre: 14 Fr. Pieza.</v>
          </cell>
        </row>
        <row r="896">
          <cell r="B896" t="str">
            <v>060.456.0359</v>
          </cell>
          <cell r="C896" t="str">
            <v>Guantes. Para cirugía. De látex natural estériles y desechables. Tallas: 8 Par.</v>
          </cell>
        </row>
        <row r="897">
          <cell r="B897" t="str">
            <v>060.345.1865</v>
          </cell>
          <cell r="C897" t="str">
            <v>Equipos. Para drenaje por aspiración para uso postquirúrgico. Consta de: fuelle succionador sonda conectora cinta de fijación sonda de succión multiperforada con diámetro externo de 3 mm con válvula de reflujo  y válvula  de activación. Equipo.</v>
          </cell>
        </row>
        <row r="898">
          <cell r="B898" t="str">
            <v>060.345.1873</v>
          </cell>
          <cell r="C898" t="str">
            <v>Equipo. Para drenaje por aspiración para uso postquirúrgico. Consta de: fuelle succionador sonda conectora cinta de fijación sonda de succión multiperforada con diámetro externo de 6 mm con válvula de reflujo  y válvula  de activación. Equipo.</v>
          </cell>
        </row>
        <row r="899">
          <cell r="B899" t="str">
            <v>060.203.0298</v>
          </cell>
          <cell r="C899" t="str">
            <v>Cintas. Testigo para esterilización con gas de óxido de etileno. Tamaño: 18 mm x 50 m. Rollo.</v>
          </cell>
        </row>
        <row r="900">
          <cell r="B900" t="str">
            <v>060.166.0228</v>
          </cell>
          <cell r="C900" t="str">
            <v>Tubos. Endotraqueales sin globo. De   cloruro   de   polivinilo   transparente graduados con marca radiopaca estériles y desechables. Diámetro Interno: 3.0 mm Calibre: 12 Fr. Pieza</v>
          </cell>
        </row>
        <row r="901">
          <cell r="B901" t="str">
            <v>060.166.0236</v>
          </cell>
          <cell r="C901" t="str">
            <v>Tubos. Endotraqueales sin globo. De   cloruro   de   polivinilo   transparente graduados con marca radiopaca estériles y desechables. Diámetro Interno: 3.5 mm Calibre: 14 Fr. Pieza</v>
          </cell>
        </row>
        <row r="902">
          <cell r="B902" t="str">
            <v>060.166.0251</v>
          </cell>
          <cell r="C902" t="str">
            <v>Tubos. Endotraqueales sin globo. De   cloruro   de   polivinilo   transparente graduados con marca radiopaca estériles y desechables. Diámetro Interno: 4.5 mm Calibre: 18 Fr. Pieza</v>
          </cell>
        </row>
        <row r="903">
          <cell r="B903" t="str">
            <v>060.168.2446</v>
          </cell>
          <cell r="C903"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6.0 mm  Calibre: 24 Fr. Pieza.</v>
          </cell>
        </row>
        <row r="904">
          <cell r="B904" t="str">
            <v>060.168.2560</v>
          </cell>
          <cell r="C904"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9.0 mm  Calibre: 36 Fr. Pieza.</v>
          </cell>
        </row>
        <row r="905">
          <cell r="B905" t="str">
            <v>060.168.2495</v>
          </cell>
          <cell r="C905" t="str">
            <v>Tubos. Endotraqueales. De plástico grado médico con marca radiopaca estériles desechables con globo de alto volumen y baja presión incluye una válvula un conector y una escala en mm para determinar la profundidad de la colocación del tubo. Con orificio. Tipo: Murphy. Empaque individual. Diámetro interno: 6.5 mm  Calibre: 26 Fr. Pieza.</v>
          </cell>
        </row>
        <row r="906">
          <cell r="B906" t="str">
            <v>060.125.0236</v>
          </cell>
          <cell r="C906" t="str">
            <v>Bolsas. Para enema. Capacidad 1500 ml con tubo transportador de 5.0 a 6.0 mm de diámetro interno 128 cm de longitud y dispositivo obturador de plástico para control de flujo. El extremo proximal debe tener la punta roma sin filos un orificio lateral cercano a la punta lubricante y protector plástico. Desechable. Pieza.</v>
          </cell>
        </row>
        <row r="907">
          <cell r="B907" t="str">
            <v>060.082.0104</v>
          </cell>
          <cell r="C907" t="str">
            <v>Aplicadores. Con algodón. De madera. Envase con 150 a 750 piezas.</v>
          </cell>
        </row>
        <row r="908">
          <cell r="B908" t="str">
            <v>060.066.1102</v>
          </cell>
          <cell r="C908" t="str">
            <v>Antisépticos. Solución con gluconato de clorhexidina al 2% p/v en alcohol isopropílico al 70% contenida en un aplicador con tinta naranja o rosa o incoloro. Contiene: 3 ml Estéril y desechable Envase</v>
          </cell>
        </row>
        <row r="909">
          <cell r="B909" t="str">
            <v>060.034.0103</v>
          </cell>
          <cell r="C909" t="str">
            <v>Antisépticos. Agua oxigenada en concentración del 2.5 a 3.5%. Envase con 480 ml.</v>
          </cell>
        </row>
        <row r="910">
          <cell r="B910" t="str">
            <v>060.066.0658</v>
          </cell>
          <cell r="C910" t="str">
            <v>Antisépticos. Iodopovidona espuma. Cada 100 ml contienen: Iodopovidona 8 g. Equivalente a 0.8 g de yodo. Envase con 3.5 lts.</v>
          </cell>
        </row>
        <row r="911">
          <cell r="B911" t="str">
            <v>060.066.0666</v>
          </cell>
          <cell r="C911" t="str">
            <v>Antisépticos. Iodopovidona solución. Cada 100 ml contienen: Iodopovidona 11 g. Equivalente a 1.1 g de yodo. Envase con 3.5 lts.</v>
          </cell>
        </row>
        <row r="912">
          <cell r="B912" t="str">
            <v>060.066.0765</v>
          </cell>
          <cell r="C912" t="str">
            <v>Desinfectantes. Glutaraldehído al 2%. Con  activador  en  polvo  (color  verde  al activarse) con efectividad de 14 días. Envase de plástico con 4 lts.</v>
          </cell>
        </row>
        <row r="913">
          <cell r="B913" t="str">
            <v>060.233.0037</v>
          </cell>
          <cell r="C913" t="str">
            <v>Conectores. De dos vías en (Y) De plástico desechable. Pieza.</v>
          </cell>
        </row>
        <row r="914">
          <cell r="B914" t="str">
            <v>060.953.0266</v>
          </cell>
          <cell r="C914" t="str">
            <v>Vendas. De goma (Smarch). De hule natural grado médico. Longitud: 2.7 M Ancho: 6 cm. Pieza.</v>
          </cell>
        </row>
        <row r="915">
          <cell r="B915" t="str">
            <v>060.953.0282</v>
          </cell>
          <cell r="C915" t="str">
            <v>Vendas. De goma (Smarch). De hule natural grado médico. Longitud: 2.7 M Ancho: 8 cm. Pieza.</v>
          </cell>
        </row>
        <row r="916">
          <cell r="B916" t="str">
            <v>060.894.0052</v>
          </cell>
          <cell r="C916" t="str">
            <v>Toallas. Para gineco-obstetricia. Rectangulares constituidas por cuatro capas de material absorbente. Desechables. Envase con 100 piezas.</v>
          </cell>
        </row>
        <row r="917">
          <cell r="B917" t="str">
            <v>060.125.0038</v>
          </cell>
          <cell r="C917" t="str">
            <v>Bolsas. Para alimentación parenteral pediátrica de 500 ml de etilvinil  acetato con bureta de 150 ml graduada para llenado de la bolsa en volúmenes precisos con cápsula de inyección para medicamentos con conexión luer lock para  el  sistema  de  llenado  con  pinza  para  sellado hermético con escala de medición cada 50 ml sistema para llenado de tres vías con catéter luer lock a la bolsa y bayonetas a sus extremos distales y con un filtro para entrada de aire en la bureta y pinzas para interrupción de flujo y asa para colgar. Estéril. Pieza.</v>
          </cell>
        </row>
        <row r="918">
          <cell r="B918" t="str">
            <v>060.345.0305</v>
          </cell>
          <cell r="C918" t="str">
            <v>Equipos. Para medición de presión venosa central. Consta de: Una llave de 3 vías. Una escala para medir en milímetros. Tubo de conexión al paciente. Tubo de conexión al frasco de solución. Tubo  para  medir  la  presión  con  indicador  flotante. Equipo.</v>
          </cell>
        </row>
        <row r="919">
          <cell r="B919" t="str">
            <v>060.532.0019</v>
          </cell>
          <cell r="C919" t="str">
            <v>Equipos. Para irrigación transuretral en "Y" para adaptarse a la bolsa de plástico con entrada especial. Complemento de la clave 060.833.0015. Equipo.</v>
          </cell>
        </row>
        <row r="920">
          <cell r="B920" t="str">
            <v>060.231.0575</v>
          </cell>
          <cell r="C920" t="str">
            <v>Ropa quirúrgica. Paquete básico.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instrumentista puños ajustables tamaño mediano. Cuatro campos sencillos de 90 ±10 cm x 90 ±10 cm. Una sábana superior de 150 ±10 cm x 190 ±10 cm. Una sábana inferior de 170 ±10 cm x 190 ±10 cm. Una cubierta para mesa de riñón de 240 ±10 cm x 150 ±10 cm.- Una funda de mesa mayo con refuerzo de 50 ±10 cm x 140 ±10 cm. Cuatro toallas absorbentes de 40 ±5 cm x 40 ±5 cm. Bulto o paquete.</v>
          </cell>
        </row>
        <row r="921">
          <cell r="B921" t="str">
            <v>060.066.0054</v>
          </cell>
          <cell r="C921" t="str">
            <v>Jabones. Neutro adicionado con glicerina. Pastilla de 100 g. Pieza.</v>
          </cell>
        </row>
        <row r="922">
          <cell r="B922" t="str">
            <v>060.697.0267</v>
          </cell>
          <cell r="C922" t="str">
            <v>Pasta o gel. Conductiva. Para electrocardiograma. Envase con 120 ml.</v>
          </cell>
        </row>
        <row r="923">
          <cell r="B923" t="str">
            <v>060.819.0021</v>
          </cell>
          <cell r="C923" t="str">
            <v>Solventes. Acetona. Para usos diversos. Envase con 1000 ml.</v>
          </cell>
        </row>
        <row r="924">
          <cell r="B924" t="str">
            <v>060.066.0906</v>
          </cell>
          <cell r="C924" t="str">
            <v>Antisépticos. Gel   antiséptico   para   manos   que   no requiere enjuague. Formulado a base de alcohol etílico de  60-80% w/w; adicionado con humectantes y emolientes; hipoalergénico. Envase con 500 ml.</v>
          </cell>
        </row>
        <row r="925">
          <cell r="B925" t="str">
            <v>060.953.2858</v>
          </cell>
          <cell r="C925" t="str">
            <v>Vendas. Elásticas de tejido plano ; de algodón con fibras sintéticas.  Longitud: 5 M  Ancho: 5 cm. Envase con 12 piezas.</v>
          </cell>
        </row>
        <row r="926">
          <cell r="B926" t="str">
            <v>060.953.2866</v>
          </cell>
          <cell r="C926" t="str">
            <v>Vendas. Elásticas de tejido plano ; de algodón con fibras sintéticas.  Longitud: 5 M  Ancho: 10 cm. Envase con 12 piezas.</v>
          </cell>
        </row>
        <row r="927">
          <cell r="B927" t="str">
            <v>060.953.2874</v>
          </cell>
          <cell r="C927" t="str">
            <v>Vendas. Elásticas de tejido plano ; de algodón con fibras sintéticas.  Longitud: 5 M  Ancho: 15 cm. Envase con 12 piezas.</v>
          </cell>
        </row>
        <row r="928">
          <cell r="B928" t="str">
            <v>060.456.0623</v>
          </cell>
          <cell r="C928" t="str">
            <v>Guantes. de nitrilo o polibutadine-acrylonitrilo libre de látex ambidiestro desechable estéril. Tamaño: Chico Par.</v>
          </cell>
        </row>
        <row r="929">
          <cell r="B929" t="str">
            <v>060.456.0631</v>
          </cell>
          <cell r="C929" t="str">
            <v>Guantes. de nitrilo o polibutadine-acrylonitrilo libre de látex ambidiestro desechable estéril. Tamaño: Mediano Par.</v>
          </cell>
        </row>
        <row r="930">
          <cell r="B930" t="str">
            <v>060.456.0649</v>
          </cell>
          <cell r="C930" t="str">
            <v>Guantes. de nitrilo o polibutadine-acrylonitrilo libre de látex ambidiestro desechable estéril. Tamaño: Grande Par.</v>
          </cell>
        </row>
        <row r="931">
          <cell r="B931" t="str">
            <v>060.167.3429</v>
          </cell>
          <cell r="C931" t="str">
            <v>Catéteres. Para embolectomía. Estériles y desechables. Modelo: fogarty. Longitud:  80 cm. Calibre: 6 Fr. Pieza.</v>
          </cell>
        </row>
        <row r="932">
          <cell r="B932" t="str">
            <v>060.066.0880</v>
          </cell>
          <cell r="C932" t="str">
            <v>Desinfectantes. Solución concentrada esterilizante en frío del  8  al  12.5%  de  glutaraldehido  para preparar una dilución de uso final del 2 al 3.5%. Para utilizarse en instrumental termosensible limpio y sin material orgánico. Frasco con un litro y dosificador integrado. Envase con 6 frascos. Para aquellos productos que indican reuso se debe comprobar su actividad química o ausencia  de contaminación mediante cultivos. La dilución y el empleo del producto concentrado será de acuerdo a las instrucciones del fabricante.</v>
          </cell>
        </row>
        <row r="933">
          <cell r="B933" t="str">
            <v>060.833.0353</v>
          </cell>
          <cell r="C933" t="str">
            <v>Solución de lavado y preservación de órganos. Solución de lavado y preservación multiórganos. Contiene amortiguadores depuradores; inerte a radicales libres; pH 7.0 a 7.4 Conservar de acuerdo a las instrucciones del fabricante a temperatura ambiente o en refrigeración (2 a 8°C). Envase con un litro de solución. Las unidades médicas seleccionarán el tipo de solución de acuerdo al órgano a trasplantar.</v>
          </cell>
        </row>
        <row r="934">
          <cell r="B934" t="str">
            <v>060.345.0503</v>
          </cell>
          <cell r="C934" t="str">
            <v>Equipos. Para aplicación de volúmenes medidos. De plástico grado médico, estéril, desechable, consta de: Bayoneta, filtro de aire, cámara bureta flexible con una capacidad de 100 ml y escala graduada en mililitros, cámara de goteo flexible, microgotero, tubo transportador, mecanismo regulador de flujo, dispositivo para la administración de medicamentos, obturador del tubo transportador, adaptador de aguja, protector de la bayoneta y protector del adaptador. Equipo.</v>
          </cell>
        </row>
        <row r="935">
          <cell r="B935" t="str">
            <v>060.125.1879</v>
          </cell>
          <cell r="C935" t="str">
            <v>Bolsas para recolección de orina. Sistema para recolección de orina; estéril rectangular o triangular de cloruro de polivinilo con escala graduada graduaciones cada 200 ml el sistema de drenaje debe ser un circuito cerrado con las siguientes características: con sitio para toma de muestras dispositivo antirreflujo y pinza en el tubo de vaciado Capacidad: 2000 ml. Pieza.</v>
          </cell>
        </row>
        <row r="936">
          <cell r="B936" t="str">
            <v>060.439.0039</v>
          </cell>
          <cell r="C936" t="str">
            <v>Gorros. Gorro de tela no tejida de polipropileno desechable. Impermeable a la penetración de líquidos y fluidos; antiestática y resistente a la tensión. Cintas de ajuste en el extremo distal. Tamaño estándar. Desechable Pieza.</v>
          </cell>
        </row>
        <row r="937">
          <cell r="B937" t="str">
            <v>060.345.1865</v>
          </cell>
          <cell r="C937" t="str">
            <v>Equipos. Para drenaje por aspiración para uso postquirúrgico. Consta de: fuelle succionador sonda conectora cinta de fijación sonda de succión multiperforada con diámetro externo de 3 mm con válvula de reflujo  y válvula  de activación. Equipo.</v>
          </cell>
        </row>
        <row r="938">
          <cell r="B938" t="str">
            <v>060.345.1873</v>
          </cell>
          <cell r="C938" t="str">
            <v>Equipo. Para drenaje por aspiración para uso postquirúrgico. Consta de: fuelle succionador sonda conectora cinta de fijación sonda de succión multiperforada con diámetro externo de 6 mm con válvula de reflujo  y válvula  de activación. Equipo.</v>
          </cell>
        </row>
        <row r="939">
          <cell r="B939" t="str">
            <v>060.456.0359</v>
          </cell>
          <cell r="C939" t="str">
            <v>Guantes. Para cirugía. De látex natural estériles y desechables. Tallas: 8 Par.</v>
          </cell>
        </row>
        <row r="940">
          <cell r="B940" t="str">
            <v>060.088.0678</v>
          </cell>
          <cell r="C940" t="str">
            <v>Apósitos. Hidrocoloides para el tratamiento de heridas. Estéril. Tamaño: De 15 a 21 cm x 15 a 21 cm. Pieza.</v>
          </cell>
        </row>
        <row r="941">
          <cell r="B941" t="str">
            <v>060.166.0269</v>
          </cell>
          <cell r="C941" t="str">
            <v>Tubos. Endotraqueales sin globo. De   cloruro   de   polivinilo   transparente graduados con marca radiopaca estériles y desechables. Diámetro Interno: 5.0 mm Calibre: 20 Fr. Pieza</v>
          </cell>
        </row>
        <row r="942">
          <cell r="B942" t="str">
            <v>060.166.0277</v>
          </cell>
          <cell r="C942" t="str">
            <v>Tubos. Endotraqueales sin globo. De   cloruro   de   polivinilo   transparente graduados con marca radiopaca estériles y desechables. Diámetro Interno: 5.5 mm Calibre:  22 Fr. Pieza</v>
          </cell>
        </row>
        <row r="943">
          <cell r="B943" t="str">
            <v>060.621.0524</v>
          </cell>
          <cell r="C943" t="str">
            <v>Cubrebocas. De dos capas de tela no tejida resistente a fluidos antiestático hipoalergénico con bandas o ajuste elástico a la cabeza. Desechable. Pieza.</v>
          </cell>
        </row>
        <row r="944">
          <cell r="B944" t="str">
            <v>060.231.0591</v>
          </cell>
          <cell r="C944" t="str">
            <v>Ropa quirúrgica. Paquete para cirugía general universal. Tela no tejida de polipropileno impermeable a la penetración de líquidos y fluidos color antirreflejante no transparente antiestática y resistente a la tensión en uso normal. Estéril y desechable. Contiene: Tres Batas quirúrgicas. para cirujano puños ajustables refuerzo en mangas y pecho tamaño grande. Una bata quirúrgica para instrumentista puños ajustables tamaño mediano. Cuatro campos sencillos de 90 ±10 cm x 90 ±10 cm. Una sábana superior de 150 ±10 cm x 190 ±10 cm. Una sábana inferior de 170 ±10 cm x 190 ±10 cm. Una sábana lateral de 130 ±10 cm x 180 ±10 cm. Una sábana hendida de 180 ±10 cm x 240 ±10 cm. Una cubierta para mesa de riñón de 240 ±10 cm x 150 ±10 cm. Una funda de mesa mayo con refuerzo de 50 ±10 cm x 140 ±10 cm. Cuatro toallas absorbentes de 40 ±5 cm x 40 ±5 cm. Bulto o paquete.</v>
          </cell>
        </row>
        <row r="945">
          <cell r="B945" t="str">
            <v>060.231.0641</v>
          </cell>
          <cell r="C945" t="str">
            <v>Bata quirúrgica con puños ajustables y refuerzo en mangas y pecho. Tela no tejida de polipropileno impermeable a la penetración de líquidos y fluidos ; antiestática y resistente a la tensión. Estéril y desechable. Tamaño: Grande Pieza.</v>
          </cell>
        </row>
        <row r="946">
          <cell r="B946" t="str">
            <v>060.461.0147</v>
          </cell>
          <cell r="C946" t="str">
            <v>Guatas. De tela no tejida de algodón 100% o mezclas de fibras de algodón y fibras artificiales y/o sintéticas. Longitud: 5 M  Ancho: 5 cm. Envase con 24 piezas.</v>
          </cell>
        </row>
        <row r="947">
          <cell r="B947" t="str">
            <v>060.066.1003</v>
          </cell>
          <cell r="C947" t="str">
            <v>Desinfectantes. Solución desinfectante de superoxidación con pH neutro no corrosiva. Solución al 100%. Envase con 250 ml a 5 L.</v>
          </cell>
        </row>
        <row r="948">
          <cell r="B948" t="str">
            <v>060.066.1011</v>
          </cell>
          <cell r="C948" t="str">
            <v>Antisépticos. Solución antiséptica con gluconato de clorhexidina de 0.5 al 1% alcohol etílico o isopropílico entre 60-80% y agentes emolientes. Como complemento para el lavado quirúrgico y médico; no requiere de enjuague cepillado ni secado. Con dispensador reusable que evita el contacto con la piel una vez recibido el antiséptico y proporcionado por el fabricante cuando se deteriore. Envase con 500 ml.</v>
          </cell>
        </row>
        <row r="949">
          <cell r="B949" t="str">
            <v>060.066.1094</v>
          </cell>
          <cell r="C949" t="str">
            <v>Antisépticos. Solución con gluconato de clorhexidina al 2% p/v en alcohol isopropílico al 70% contenida en un aplicador con tinta naranja o rosa o incoloro. Contiene: 1.5 ml Estéril y desechable Envase</v>
          </cell>
        </row>
        <row r="950">
          <cell r="B950" t="str">
            <v>060.130.0015</v>
          </cell>
          <cell r="C950" t="str">
            <v>Botas. Bota quirúrgica de tela no tejida 100% de polipropileno tipo SMS de 35 g/m2 mínimo impermeable a la penetración de líquidos y fluidos antiestática con dos cintas de sujeción. Desechable. Par.</v>
          </cell>
        </row>
        <row r="951">
          <cell r="B951" t="str">
            <v>060.439.0054</v>
          </cell>
          <cell r="C951" t="str">
            <v>Gorros. Gorro redondo con elástico ajustable al contorno de la cara de tela no tejida de polipropileno desechable. Impermeable a la penetración de líquidos y fluidos; antiestática y resistente a la tensión. Tamaño: Chico. Desechable. Pieza.</v>
          </cell>
        </row>
        <row r="952">
          <cell r="B952" t="str">
            <v>060.125.2877</v>
          </cell>
          <cell r="C952" t="str">
            <v>Bolsas. Bolsa de papel grado médico. Para esterilizar con gas o vapor. Con o sin tratamiento antibacteriano. Con reactivo químico impreso y sistema de apertura. Medidas: 18.0 x 33.0 x 6.0 cm.  Envase con 1000 piezas.</v>
          </cell>
        </row>
        <row r="953">
          <cell r="B953" t="str">
            <v>060.189.0049</v>
          </cell>
          <cell r="C953" t="str">
            <v>Cepillos. Para estudio citológico (toma de muestra) del canal endocervical a base de colector celular con cerdas suaves fijadas a un mango aristado. Estéril y desechable. Pieza.</v>
          </cell>
        </row>
        <row r="954">
          <cell r="B954" t="str">
            <v>060.483.0117</v>
          </cell>
          <cell r="C954" t="str">
            <v>Hoja Para Bisturí.  De acero inoxidable. Empaque individual. Estériles y desechables. Pieza. 12 Envase con 100 piezas.</v>
          </cell>
        </row>
        <row r="955">
          <cell r="B955" t="str">
            <v>060.168.2453</v>
          </cell>
          <cell r="C955" t="str">
            <v>Catéteres. Para cateterismo venoso central radiopaco estéril y desechable de poliuretano que permita retirar la aguja y el mandril una vez instalado longitud 30.5 cm calibre l6 G con aguja de 5.2 a 6.5 cm de largo de pared delgada calibre l4 G con mandril y adaptador para venoclisis luer lock. Pieza.</v>
          </cell>
        </row>
        <row r="956">
          <cell r="B956" t="str">
            <v>060.681.0067</v>
          </cell>
          <cell r="C956" t="str">
            <v>Pañales. Predoblados desechables. Para adultos. Pieza.</v>
          </cell>
        </row>
        <row r="957">
          <cell r="B957" t="str">
            <v>060.167.7032</v>
          </cell>
          <cell r="C957" t="str">
            <v>Catéteres. Para diálisis peritoneal crónica. De instalación subcutánea blando de silicón con dos cojinetes de poliéster o dacrón con conector con tapón seguro con banda radiopaca. Estéril y desechable. Tipo: Tenckhoff. Tamaño: Pediátrico Pieza. El tamaño del catéter será seleccionado por las instituciones.</v>
          </cell>
        </row>
        <row r="958">
          <cell r="B958" t="str">
            <v>060.125.3545</v>
          </cell>
          <cell r="C958" t="str">
            <v>Bolsas. Para  alimentación parenteral para  adulto de 3 litros estéril  atóxica  de  etilvinil  acetato  con  cápsula  de inyección  para  medicamentos  con  conexión  luer  lock para  el  sistema  de  llenado  con  pinza  para  sellado hermético con escala de medición cada 100 ml sistema para llenado de 3 vías con catéter luer lock a la bolsa y bayonetas a sus extremos distales y con un filtro para entrada de aire en cada una de las bayonetas y pinzas para interrupción de flujo y asa para colgar. Pieza.</v>
          </cell>
        </row>
        <row r="959">
          <cell r="B959" t="str">
            <v>060.345.1329</v>
          </cell>
          <cell r="C959" t="str">
            <v>Equipos. Para alimentación enteral de cloruro de polivinilo (PVC) de 1500 ml consta de: Bolsa con asa u orificio para colgarse y una abertura con un dispositivo que permita llenarla y obturarla graduaciones cada 100 ml cámara y tubo de conexión integrados con dispositivo controlador de flujo y obturador conector y protector del conector. Desechable. Equipo.</v>
          </cell>
        </row>
        <row r="960">
          <cell r="B960" t="str">
            <v>060.167.0466</v>
          </cell>
          <cell r="C960" t="str">
            <v>Cánulas Orofaríngeas. De plástico transparente o translucido. Tipo: guedel/berman. Tamaño: 2 Longitud: 70 mm. Pieza</v>
          </cell>
        </row>
        <row r="961">
          <cell r="B961" t="str">
            <v>060.167.3312</v>
          </cell>
          <cell r="C961" t="str">
            <v>Cánulas Orofaríngeas. De plástico transparente o translucido. Tipo: guedel/berman. Tamaño: 1 Longitud: 60 mm. Pieza.</v>
          </cell>
        </row>
        <row r="962">
          <cell r="B962" t="str">
            <v>060.167.3320</v>
          </cell>
          <cell r="C962" t="str">
            <v>Cánulas Orofaríngeas. De plástico transparente o translucido. Tipo: guedel/berman. Tamaño: 3 Longitud: 80 mm. Pieza</v>
          </cell>
        </row>
        <row r="963">
          <cell r="B963" t="str">
            <v>060.166.4212</v>
          </cell>
          <cell r="C963" t="str">
            <v>Catéter periférico de seguridad para la infusión de soluciones intravenosas de poliuretano o fluoretileno-propileno radiopaco con o sin aletas para fijación. La aguja contiene un dispositivo de seguridad que la inactiva cuando se retira del catéter y tapón protector. Estéril y desechable. Calibre: 16 G Longitud: 28-34 mm Pieza.</v>
          </cell>
        </row>
        <row r="964">
          <cell r="B964" t="str">
            <v>060.203.0579</v>
          </cell>
          <cell r="C964" t="str">
            <v>Cintas. Cinta transparente plástica microperforada de polietileno; con adhesivo hipoalergénica. Longitud de 9-9.5 mts. Ancho: 7.50 cm. Pieza</v>
          </cell>
        </row>
        <row r="965">
          <cell r="B965" t="str">
            <v>060.833.0254</v>
          </cell>
          <cell r="C965" t="str">
            <v>Soluciones. Salina balanceada normal para irrigación oftálmica. Envase con 500 ml.</v>
          </cell>
        </row>
        <row r="966">
          <cell r="B966" t="str">
            <v>060.166.1564</v>
          </cell>
          <cell r="C966" t="str">
            <v>Catéteres. Ureteral doble "J" de poliuretano o copolímero olefínico en bloque radiopaco Longitud: 24 cm. Calibre: 7 Fr. (Repuesto  de  la  clave  060.345.0982  del  catálogo  de material de curación). Pieza.</v>
          </cell>
        </row>
        <row r="967">
          <cell r="B967" t="str">
            <v>060.155.0320</v>
          </cell>
          <cell r="C967" t="str">
            <v>Campos quirúrgicos. Campos quirúrgicos de incisión impregnados con iodopovidona en una de sus caras. Compuesto de una película impermeable; transparente con adhesivo grado médico autoadheribles hipoalergénico. Con una superficie de impregnación de: 34 x 35 cm. Estériles y desechables Empaque individual. Envase con 10 piezas. Las  medidas  las  seleccionará  la  Unidad  Médica  de acuerdo a sus necesidades.</v>
          </cell>
        </row>
        <row r="968">
          <cell r="B968" t="str">
            <v>060.155.0338</v>
          </cell>
          <cell r="C968" t="str">
            <v>Campos quirúrgicos. Campos quirúrgicos de incisión impregnados con iodopovidona en una de sus caras. Compuesto de una película impermeable; transparente con adhesivo grado médico autoadheribles hipoalergénico. Con una superficie de impregnación de: 56 x 45 cm. Estériles y desechables Empaque individual. Envase con 10 piezas. Las  medidas  las  seleccionará  la  Unidad  Médica  de acuerdo a sus necesidades.</v>
          </cell>
        </row>
        <row r="969">
          <cell r="B969" t="str">
            <v>060.167.0482</v>
          </cell>
          <cell r="C969" t="str">
            <v>Cánulas Orofaríngeas. De plástico transparente o translucido. Tipo: guedel/berman. Tamaño: 4 Longitud: 90 mm. Pieza</v>
          </cell>
        </row>
        <row r="970">
          <cell r="B970" t="str">
            <v>060.167.0680</v>
          </cell>
          <cell r="C970" t="str">
            <v>Cánulas Orofaríngeas. De plástico transparente o translucido. Tipo: guedel/berman. Tamaño: 6 Longitud: 110 mm. Pieza</v>
          </cell>
        </row>
        <row r="971">
          <cell r="B971" t="str">
            <v>060.167.3346</v>
          </cell>
          <cell r="C971" t="str">
            <v>Cánulas Orofaríngeas. De plástico transparente o translucido. Tipo: guedel/berman. Tamaño: 5 Longitud: 100 mm. Pieza</v>
          </cell>
        </row>
        <row r="972">
          <cell r="B972" t="str">
            <v>060.550.0446</v>
          </cell>
          <cell r="C972" t="str">
            <v>Jeringas. De plástico sin aguja con pivote tipo luer lock estériles y desechables. Capacidad: 10 ml Escala graduada en ml Divisiones de 1.0 y subdivisiones de 0.2. Envase con 100 piezas excepto las 20 ml que es de 50.</v>
          </cell>
        </row>
        <row r="973">
          <cell r="B973" t="str">
            <v>060.345.2152</v>
          </cell>
          <cell r="C973" t="str">
            <v>Básico para bloqueo epidural contiene: - Aguja Tipo Tuohy calibre 16 o 17G longitud de 75 a 91 mm con adaptador luer lock hembra y mandril plástico con botón indicador de orientación del bisel con o sin orificio en la parte curva del bisel. - Catéter epidural con adaptador guía calibre 18 o 19G de material plástico flexible radiopaco resistente a acodaduras con marcas indelebles cm a cm iniciando a partir de 4.8 a 5.5 cm del primer orificio proximal hasta 20 cm con punta roma sin orificio con bordes uniformemente redondeados con orificios laterales distribuidos en forma de espiral en 1.5 cm a partir de la punta del extremo proximal y con longitud de 900 a 1050 mm. - Sujetador filtrante de 0.2 micras o sujetador para catéter y filtro antibacteriano de 0.2 micras; con conector luer lock hembra con tapón que permita la unión entre el catéter epidural y la jeringa o el filtro antibacteriano. - Jeringa de plástico de 7 a 10 ml con pivote luer macho y cuerpo siliconizado para técnica de pérdida de resistencia. Estéril y desechable. Equipo.</v>
          </cell>
        </row>
        <row r="974">
          <cell r="B974" t="str">
            <v>060.166.0244</v>
          </cell>
          <cell r="C974" t="str">
            <v>Tubos. Endotraqueales sin globo. De   cloruro   de   polivinilo   transparente graduados con marca radiopaca estériles y desechables. Diámetro Interno: 4.0 mm Calibre: 16 Fr. Pieza</v>
          </cell>
        </row>
        <row r="975">
          <cell r="B975" t="str">
            <v>060.621.0656</v>
          </cell>
          <cell r="C975" t="str">
            <v>Cubrebocas quirúrgico. Cubreboca quirúrgico elaborado con dos capas externas de tela no tejida un filtro intermedio de polipropileno; plano o plisado; con ajuste nasal moldeable. Resistente a fluidos antiestático hipoalergénico. Con bandas o ajuste elástico entorchado a la cabeza o retroauricular. Desechable. Pieza.</v>
          </cell>
        </row>
        <row r="976">
          <cell r="B976" t="str">
            <v>010.000.0614.00</v>
          </cell>
          <cell r="C976" t="str">
            <v>Dopamina. Solución Inyectable Cada ampolleta contiene: Clorhidrato de dopamina 200 mg Envase con 5 ampolletas con 5 ml.</v>
          </cell>
        </row>
        <row r="977">
          <cell r="B977" t="str">
            <v>010.000.2018.00</v>
          </cell>
          <cell r="C977" t="str">
            <v>Itraconazol. Cápsula Cada Cápsula contiene: Itraconazol 100 mg Envase con 15 Cápsulas.</v>
          </cell>
        </row>
        <row r="978">
          <cell r="B978" t="str">
            <v>010.000.5106.00</v>
          </cell>
          <cell r="C978" t="str">
            <v>Atorvastatina. Tableta Cada Tableta contiene: Atorvastatina cálcica trihidratada equivalente a 20 mg de atorvastatina. Envase con 10 Tabletas.</v>
          </cell>
        </row>
        <row r="979">
          <cell r="B979" t="str">
            <v>010.000.5845.00</v>
          </cell>
          <cell r="C979" t="str">
            <v>Sildenafil. Tableta Cada Tableta contiene: Citrato de sildenafil equivalente a 20 mg de sildenafil Envase con 90 Tabletas</v>
          </cell>
        </row>
        <row r="980">
          <cell r="B980" t="str">
            <v>010.000.3264.00</v>
          </cell>
          <cell r="C980" t="str">
            <v>Ziprasidona. Cápsula Cada Cápsula contiene: Clorhidrato de ziprasidona equivalente a 40 mg de ziprasidona. Envase con 28 Cápsulas</v>
          </cell>
        </row>
        <row r="981">
          <cell r="B981" t="str">
            <v>010.000.3265.00</v>
          </cell>
          <cell r="C981" t="str">
            <v>Ziprasidona. Cápsula Cada Cápsula contiene: Clorhidrato de ziprasidona equivalente a 80 mg de ziprasidona. Envase con 28 Cápsulas</v>
          </cell>
        </row>
        <row r="982">
          <cell r="B982" t="str">
            <v>010.000.6233.00</v>
          </cell>
          <cell r="C982" t="str">
            <v>PERINDOPRIL / AMLODIPINO. COMPRIMIDOS Cada comprimido contiene: Perindropril arginina 10 mg. Amlodipino 5 mg. Frasco con 30 comprimidos.</v>
          </cell>
        </row>
        <row r="983">
          <cell r="B983" t="str">
            <v>010.000.5432.00</v>
          </cell>
          <cell r="C983" t="str">
            <v>Filgrastim. Solución Inyectable Cada frasco ámpula o jeringa contiene: Filgrastim 300 µg Envase con 5 frascos ámpula o Jeringas.</v>
          </cell>
        </row>
        <row r="984">
          <cell r="B984" t="str">
            <v>010.000.4156.01</v>
          </cell>
          <cell r="C984" t="str">
            <v>INSULINA ASPÁRTICA Y/O ASPARTA. SOLUCIÓN INYECTABLE Cada ml contiene: Insulina aspártica y/o asparta (origen ADN recombinante) 100 UI. Pluma precargada con 3 mL.</v>
          </cell>
        </row>
        <row r="985">
          <cell r="B985" t="str">
            <v>010.000.5658.00</v>
          </cell>
          <cell r="C985" t="str">
            <v>Cabazitaxel. Solución Inyectable. Cada frasco ámpula contiene: Cabazitaxel acetona solvato 60 mg Envase con un frasco ámpula con 1.5 ml y un frasco ámpula con 4.5 ml de diluyente.</v>
          </cell>
        </row>
        <row r="986">
          <cell r="B986" t="str">
            <v>010.000.0246.00</v>
          </cell>
          <cell r="C986" t="str">
            <v>Propofol. Emulsion inyectable cada ampolleta o frasco ámpula contiene: propofol 200 mg. en emulsión con edetato disódico (dihidratado). Envase con 5 ampolletas o frascos ámpula de 20 ml.</v>
          </cell>
        </row>
        <row r="987">
          <cell r="B987" t="str">
            <v>010.000.2504.00</v>
          </cell>
          <cell r="C987" t="str">
            <v>Ketoprofeno. Cápsula Cada Cápsula contiene: Ketoprofeno 100 mg Envase con 15 Cápsulas.</v>
          </cell>
        </row>
        <row r="988">
          <cell r="B988" t="str">
            <v>010.000.6032.00</v>
          </cell>
          <cell r="C988" t="str">
            <v>Concentrado de proteínas humanas coagulables. Solución. Cada ml de solución reconstituida contiene: Fibinógeno Humano 91 mg (como proteína coagulable) Aprotinina bovina o sintética 3000 UIK Trombina humana 500 UI Cloruro de calcio 40 µmol Envase con un frasco con liofilizado de Fibrinógeno (182 mg) un frasco ámpula con 2 ml de solución de Aprotinina bovina o sintética (6000 UIK) como diluyente; un frasco ámpula con liofilizado de Trombina (1000 UI) y un frasco ámpula con 2 ml de solución de cloruro de calcio (80 µ mol) como diluyente. Equipo para reconstitución y aplicación.</v>
          </cell>
        </row>
        <row r="989">
          <cell r="B989" t="str">
            <v>010.000.5360.00</v>
          </cell>
          <cell r="C989" t="str">
            <v>Metoxi-polietilenglicol eritropoyetina beta. Solución Inyectable Cada jeringa prellenada contiene: Metoxi-polietilenglicol eritropoyetina beta 0.050 mg Envase con jeringa prellenada con 0.3 ml.</v>
          </cell>
        </row>
        <row r="990">
          <cell r="B990" t="str">
            <v>010.000.5361.00</v>
          </cell>
          <cell r="C990" t="str">
            <v>Metoxi-polietilenglicol eritropoyetina beta. Solución Inyectable Cada jeringa prellenada contiene: Metoxi-polietilenglicol eritropoyetina beta 0.075 mg Envase con jeringa prellenada con 0.3 ml.</v>
          </cell>
        </row>
        <row r="991">
          <cell r="B991" t="str">
            <v>010.000.5292.00</v>
          </cell>
          <cell r="C991" t="str">
            <v>Meropenem. Solución Inyectable Cada frasco ámpula con polvo contiene: Meropenem trihidratado equivalente a 1 g de meropenem. Envase con 1 frasco ámpula.</v>
          </cell>
        </row>
        <row r="992">
          <cell r="B992" t="str">
            <v>010.000.2262.00</v>
          </cell>
          <cell r="C992" t="str">
            <v>Bromuro de tiotropio. Cápsula. Cada cápsula contiene: Bromuro de tiotropio monohidratado equivalente a 18 µg de tiotropio. Envase con 30 Cápsulas y dispositivo inhalador.</v>
          </cell>
        </row>
        <row r="993">
          <cell r="B993" t="str">
            <v>010.000.5671.00</v>
          </cell>
          <cell r="C993" t="str">
            <v>Rifaximina. Tableta Cada Tableta contiene: Rifaximina 200 mg Envase con 28 Tabletas.</v>
          </cell>
        </row>
        <row r="994">
          <cell r="B994" t="str">
            <v>010.000.6122.00</v>
          </cell>
          <cell r="C994" t="str">
            <v>Amfotericina B Liposomal. Solución Inyectable. Cada frasco ámpula con liofilizado contiene: Amfotericina B Liposomal 50 mg. Envase con 1 frasco ámpula con liofilizado un frasco ámpula con o sin 12 ml. de diluyente un filtro de 5 micras.</v>
          </cell>
        </row>
        <row r="995">
          <cell r="B995" t="str">
            <v>010.000.5423.00</v>
          </cell>
          <cell r="C995" t="str">
            <v>Trastuzumab. Solución Inyectable Cada frasco ámpula con polvo contiene: Trastuzumab 440 mg Envase con un frasco ámpula con polvo y un frasco ámpula con 20 ml de diluyente.</v>
          </cell>
        </row>
        <row r="996">
          <cell r="B996" t="str">
            <v>010.000.5461.00</v>
          </cell>
          <cell r="C996" t="str">
            <v>Capecitabina. Tableta. Cada tableta contiene: Capecitabina 500 mg Envase con 120 Tabletas.</v>
          </cell>
        </row>
        <row r="997">
          <cell r="B997" t="str">
            <v>060.506.4492</v>
          </cell>
          <cell r="C997" t="str">
            <v>Protector respiratorio con eficiencia de filtración mínima del 95% contra aerosoles sólidos y líquidos que no contengan aceite. Útil para partículas sólidas y nieblas líquidas en concentraciones que no excedan las 10 veces el límite de exposición ocupacional (CMP). Ajuste nasal de aluminio moldeable que se adapta a lal cara impidiendo el paso de aire. Filtro y cubierta de polipropileno. Bandas de sujeción para la cabeza de elastómero. Certificación NIOSH N9 o equivalente. Estilo plegado plano vertical. Caja de 900 piezas.</v>
          </cell>
        </row>
        <row r="998">
          <cell r="B998" t="str">
            <v>060.441.0019</v>
          </cell>
          <cell r="C998" t="str">
            <v>Gogles. Gogles    antiempañante    y    ventilación directa. Sin aumento y sin mascarilla. Pieza.</v>
          </cell>
        </row>
        <row r="999">
          <cell r="B999" t="str">
            <v>010.000.1765.00</v>
          </cell>
          <cell r="C999" t="str">
            <v>Doxorrubicina. Solución Inyectable Cada frasco ámpula con liofilizado contiene: Clorhidrato de doxorrubicina 50 mg Envase con un frasco ámpula.</v>
          </cell>
        </row>
        <row r="1000">
          <cell r="B1000" t="str">
            <v>010.000.4435.00</v>
          </cell>
          <cell r="C1000" t="str">
            <v>Vinorelbina. Solución Inyectable Cada frasco ámpula contiene: Ditartrato de vinorelbina equivalente a 10 mg de Vinorelbina Envase con un frasco ámpula con 1 ml.</v>
          </cell>
        </row>
        <row r="1001">
          <cell r="B1001" t="str">
            <v>010.000.4229.00</v>
          </cell>
          <cell r="C1001" t="str">
            <v>L-Asparaginasa. Solución Inyectable. Cada frasco ámpula con polvo contiene: L-Asparaginasa 10000 UI Envase con 1 frasco ámpula.</v>
          </cell>
        </row>
        <row r="1002">
          <cell r="B1002" t="str">
            <v>010.000.1760.00</v>
          </cell>
          <cell r="C1002" t="str">
            <v>Metotrexato. Solución Inyectable Cada frasco ámpula con liofilizado contiene: Metotrexato sódico equivalente a 50 mg de metotrexato Envase con un frasco ámpula</v>
          </cell>
        </row>
        <row r="1003">
          <cell r="B1003" t="str">
            <v>010.000.1776.00</v>
          </cell>
          <cell r="C1003" t="str">
            <v>Metotrexato. Solución Inyectable Cada frasco ámpula con liofilizado contiene: Metotrexato sódico equivalente a 500 mg de metotrexato Envase con un frasco ámpula.</v>
          </cell>
        </row>
        <row r="1004">
          <cell r="B1004" t="str">
            <v>010.000.3046.00</v>
          </cell>
          <cell r="C1004" t="str">
            <v>Cisplatino. Solución Inyectable El frasco ámpula con liofilizado o Solución contiene: Cisplatino 10 mg Envase con un frasco ámpula.</v>
          </cell>
        </row>
        <row r="1005">
          <cell r="B1005" t="str">
            <v>010.000.1767.00</v>
          </cell>
          <cell r="C1005" t="str">
            <v>Bleomicina. Solución Inyectable Cada ampolleta o frasco ámpula con liofilizado contiene: Sulfato de bleomicina equivalente a 15 UI de bleomicina. Envase con una ampolleta o un frasco ámpula y diluyente de 5 ml.</v>
          </cell>
        </row>
        <row r="1006">
          <cell r="B1006" t="str">
            <v>010.000.1768.00</v>
          </cell>
          <cell r="C1006" t="str">
            <v>Vincristina. Solución Inyectable. Cada frasco ámpula con liofilizado contiene: Sulfato de Vincristina 1 mg. Envase con frasco ámpula y una ampolleta con 10 ml de diluyente.</v>
          </cell>
        </row>
        <row r="1007">
          <cell r="B1007" t="str">
            <v>010.000.1770.00</v>
          </cell>
          <cell r="C1007" t="str">
            <v>Vinblastina. Solución Inyectable. Cada frasco ámpula con liofilizado contiene: Sulfato de vinblastina 10 mg Envase con un frasco ámpula y ampolleta con 10 ml de diluyente.</v>
          </cell>
        </row>
        <row r="1008">
          <cell r="B1008" t="str">
            <v>010.000.1774.00</v>
          </cell>
          <cell r="C1008" t="str">
            <v>Epirubicina. Solución Inyectable Cada envase contiene: Clorhidrato de epirubicina 50 mg Envase con un frasco ámpula con liofilizado o envase con un frasco ámpula con 25 ml de Solución (50 mg/25 ml).</v>
          </cell>
        </row>
        <row r="1009">
          <cell r="B1009" t="str">
            <v>010.000.3003.00</v>
          </cell>
          <cell r="C1009" t="str">
            <v>Dacarbazina. Solución Inyectable Cada frasco ámpula con polvo contiene: Dacarbazina 200 mg Envase con un frasco ámpula</v>
          </cell>
        </row>
        <row r="1010">
          <cell r="B1010" t="str">
            <v>010.000.3022.00</v>
          </cell>
          <cell r="C1010" t="str">
            <v>Mitomicina. Solución Inyectable Cada frasco ámpula con polvo contiene: Mitomicina 5 mg Envase con un frasco ámpula.</v>
          </cell>
        </row>
        <row r="1011">
          <cell r="B1011" t="str">
            <v>010.000.4228.00</v>
          </cell>
          <cell r="C1011" t="str">
            <v>Daunorubicina. Solución Inyectable Cada frasco ámpula con liofilizado contiene: Clorhidrato de daunorubicina equivalente a 20 mg de daunorubicina. Envase con un frasco ámpula.</v>
          </cell>
        </row>
        <row r="1012">
          <cell r="B1012" t="str">
            <v>010.000.4230.00</v>
          </cell>
          <cell r="C1012" t="str">
            <v>Etopósido. Solución Inyectable Cada ampolleta o frasco ámpula contiene: Etopósido 100 mg Envase con 10 ampolletas o frascos ámpula de 5 ml.</v>
          </cell>
        </row>
        <row r="1013">
          <cell r="B1013" t="str">
            <v>010.000.4432.00</v>
          </cell>
          <cell r="C1013" t="str">
            <v>Ifosfamida. Solución Inyectable. Cada frasco ámpula con polvo o liofilizado contiene: Ifosfamida 1 g. Envase con un frasco ámpula.</v>
          </cell>
        </row>
        <row r="1014">
          <cell r="B1014" t="str">
            <v>010.000.4434.00</v>
          </cell>
          <cell r="C1014" t="str">
            <v>Idarubicina. Solución Inyectable Cada frasco ámpula contiene: Clorhidrato de idarubicina 5 mg Envase con frasco ámpula con liofilizado o frasco ámpula con 5 ml (1 mg/ml).</v>
          </cell>
        </row>
        <row r="1015">
          <cell r="B1015" t="str">
            <v>010.000.1764.00</v>
          </cell>
          <cell r="C1015" t="str">
            <v>Doxorrubicina. Solución Inyectable Cada frasco ámpula con liofilizado contiene: Clorhidrato de doxorrubicina 10 mg Envase con un frasco ámpula.</v>
          </cell>
        </row>
        <row r="1016">
          <cell r="B1016" t="str">
            <v>010.000.1773.00</v>
          </cell>
          <cell r="C1016" t="str">
            <v>Epirubicina. Solución Inyectable Cada envase contiene: Clorhidrato de epirubicina 10 mg Envase con un frasco ámpula con liofilizado o envase con un frasco ámpula con 5 ml de Solución (10 mg/5 ml).</v>
          </cell>
        </row>
        <row r="1017">
          <cell r="B1017" t="str">
            <v>010.000.1775.00</v>
          </cell>
          <cell r="C1017" t="str">
            <v>Citarabina. Solución Inyectable Cada frasco ámpula o frasco ámpula con liofilizado contiene: Citarabina 500 mg Envase con un frasco ámpula o con un frasco ámpula con liofilizado.</v>
          </cell>
        </row>
        <row r="1018">
          <cell r="B1018" t="str">
            <v>010.000.3012.00</v>
          </cell>
          <cell r="C1018" t="str">
            <v>Fluorouracilo. Solución Inyectable. Cada ampolleta o frasco ámpula contiene: Fluorouracilo 250 mg. Envase con 10 ampolletas o frascos ámpula con 10 ml.</v>
          </cell>
        </row>
        <row r="1019">
          <cell r="B1019" t="str">
            <v>010.000.4233.00</v>
          </cell>
          <cell r="C1019" t="str">
            <v>Mitoxantrona. Solución Inyectable Cada frasco ámpula contiene: Clorhidrato de mitoxantrona equivalente a 20 mg de mitoxantrona base Envase con un frasco ámpula con 10 ml.</v>
          </cell>
        </row>
        <row r="1020">
          <cell r="B1020" t="str">
            <v>010.000.5291.00</v>
          </cell>
          <cell r="C1020" t="str">
            <v>Meropenem. Solución Inyectable Cada frasco ámpula con polvo contiene: Meropenem trihidratado equivalente a 500 mg de meropenem. Envase con 1 frasco ámpula.</v>
          </cell>
        </row>
        <row r="1021">
          <cell r="B1021">
            <v>0</v>
          </cell>
          <cell r="C1021">
            <v>0</v>
          </cell>
        </row>
        <row r="1022">
          <cell r="B1022">
            <v>0</v>
          </cell>
          <cell r="C1022">
            <v>0</v>
          </cell>
        </row>
        <row r="1023">
          <cell r="B1023">
            <v>0</v>
          </cell>
          <cell r="C1023">
            <v>0</v>
          </cell>
        </row>
        <row r="1024">
          <cell r="B1024">
            <v>0</v>
          </cell>
          <cell r="C1024">
            <v>0</v>
          </cell>
        </row>
        <row r="1025">
          <cell r="B1025">
            <v>0</v>
          </cell>
          <cell r="C1025">
            <v>0</v>
          </cell>
        </row>
        <row r="1026">
          <cell r="B1026">
            <v>0</v>
          </cell>
          <cell r="C1026">
            <v>0</v>
          </cell>
        </row>
        <row r="1027">
          <cell r="B1027">
            <v>0</v>
          </cell>
          <cell r="C1027">
            <v>0</v>
          </cell>
        </row>
        <row r="1028">
          <cell r="B1028">
            <v>0</v>
          </cell>
          <cell r="C1028">
            <v>0</v>
          </cell>
        </row>
        <row r="1029">
          <cell r="B1029">
            <v>0</v>
          </cell>
          <cell r="C1029">
            <v>0</v>
          </cell>
        </row>
        <row r="1030">
          <cell r="B1030">
            <v>0</v>
          </cell>
          <cell r="C1030">
            <v>0</v>
          </cell>
        </row>
        <row r="1031">
          <cell r="B1031">
            <v>0</v>
          </cell>
          <cell r="C1031">
            <v>0</v>
          </cell>
        </row>
        <row r="1032">
          <cell r="B1032">
            <v>0</v>
          </cell>
          <cell r="C1032">
            <v>0</v>
          </cell>
        </row>
      </sheetData>
      <sheetData sheetId="4"/>
      <sheetData sheetId="5"/>
      <sheetData sheetId="6"/>
    </sheetDataSet>
  </externalBook>
</externalLink>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
</Relationships>
</file>

<file path=xl/worksheets/_rels/sheet3.xml.rels><?xml version="1.0" encoding="UTF-8"?>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3.xml"/><Relationship Id="rId3" Type="http://schemas.openxmlformats.org/officeDocument/2006/relationships/vmlDrawing" Target="../drawings/vmlDrawing2.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2:H259"/>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2" ySplit="2" topLeftCell="C3" activePane="bottomRight" state="frozen"/>
      <selection pane="topLeft" activeCell="A1" activeCellId="0" sqref="A1"/>
      <selection pane="topRight" activeCell="C1" activeCellId="0" sqref="C1"/>
      <selection pane="bottomLeft" activeCell="A3" activeCellId="0" sqref="A3"/>
      <selection pane="bottomRight" activeCell="I13" activeCellId="0" sqref="I13"/>
    </sheetView>
  </sheetViews>
  <sheetFormatPr defaultColWidth="11.43359375" defaultRowHeight="11.25" zeroHeight="false" outlineLevelRow="0" outlineLevelCol="0"/>
  <cols>
    <col collapsed="false" customWidth="true" hidden="false" outlineLevel="0" max="1" min="1" style="1" width="3.57"/>
    <col collapsed="false" customWidth="true" hidden="false" outlineLevel="0" max="2" min="2" style="1" width="14.01"/>
    <col collapsed="false" customWidth="true" hidden="false" outlineLevel="0" max="3" min="3" style="1" width="10.71"/>
    <col collapsed="false" customWidth="false" hidden="false" outlineLevel="0" max="5" min="4" style="1" width="11.42"/>
    <col collapsed="false" customWidth="true" hidden="false" outlineLevel="0" max="6" min="6" style="1" width="13.86"/>
    <col collapsed="false" customWidth="true" hidden="false" outlineLevel="0" max="7" min="7" style="1" width="3.86"/>
    <col collapsed="false" customWidth="true" hidden="false" outlineLevel="0" max="8" min="8" style="1" width="25.71"/>
    <col collapsed="false" customWidth="false" hidden="false" outlineLevel="0" max="1024" min="9" style="1" width="11.42"/>
  </cols>
  <sheetData>
    <row r="2" customFormat="false" ht="48.75" hidden="false" customHeight="true" outlineLevel="0" collapsed="false">
      <c r="A2" s="2"/>
      <c r="B2" s="3" t="s">
        <v>0</v>
      </c>
      <c r="C2" s="3" t="s">
        <v>1</v>
      </c>
      <c r="D2" s="3"/>
      <c r="E2" s="3"/>
      <c r="F2" s="3"/>
      <c r="G2" s="3"/>
      <c r="H2" s="3"/>
    </row>
    <row r="3" s="4" customFormat="true" ht="27" hidden="false" customHeight="true" outlineLevel="0" collapsed="false">
      <c r="B3" s="5" t="s">
        <v>2</v>
      </c>
      <c r="C3" s="6" t="s">
        <v>3</v>
      </c>
      <c r="D3" s="6"/>
      <c r="E3" s="6"/>
      <c r="F3" s="6"/>
      <c r="G3" s="6"/>
      <c r="H3" s="6"/>
    </row>
    <row r="4" s="4" customFormat="true" ht="27" hidden="false" customHeight="true" outlineLevel="0" collapsed="false">
      <c r="B4" s="5" t="s">
        <v>4</v>
      </c>
      <c r="C4" s="7" t="s">
        <v>5</v>
      </c>
      <c r="D4" s="7"/>
      <c r="E4" s="7"/>
      <c r="F4" s="7"/>
      <c r="G4" s="7"/>
      <c r="H4" s="7"/>
    </row>
    <row r="5" s="4" customFormat="true" ht="27" hidden="false" customHeight="true" outlineLevel="0" collapsed="false">
      <c r="B5" s="5" t="s">
        <v>6</v>
      </c>
      <c r="C5" s="7" t="s">
        <v>7</v>
      </c>
      <c r="D5" s="7"/>
      <c r="E5" s="7"/>
      <c r="F5" s="7"/>
      <c r="G5" s="7"/>
      <c r="H5" s="7"/>
    </row>
    <row r="6" s="4" customFormat="true" ht="38.25" hidden="false" customHeight="true" outlineLevel="0" collapsed="false">
      <c r="B6" s="5" t="s">
        <v>8</v>
      </c>
      <c r="C6" s="7" t="s">
        <v>9</v>
      </c>
      <c r="D6" s="7"/>
      <c r="E6" s="7"/>
      <c r="F6" s="7"/>
      <c r="G6" s="7"/>
      <c r="H6" s="7"/>
    </row>
    <row r="7" s="4" customFormat="true" ht="27" hidden="false" customHeight="true" outlineLevel="0" collapsed="false">
      <c r="B7" s="5" t="s">
        <v>10</v>
      </c>
      <c r="C7" s="7" t="s">
        <v>11</v>
      </c>
      <c r="D7" s="7"/>
      <c r="E7" s="7"/>
      <c r="F7" s="7"/>
      <c r="G7" s="7"/>
      <c r="H7" s="7"/>
    </row>
    <row r="8" s="4" customFormat="true" ht="27" hidden="false" customHeight="true" outlineLevel="0" collapsed="false">
      <c r="B8" s="5" t="s">
        <v>12</v>
      </c>
      <c r="C8" s="7" t="s">
        <v>13</v>
      </c>
      <c r="D8" s="7"/>
      <c r="E8" s="7"/>
      <c r="F8" s="7"/>
      <c r="G8" s="7"/>
      <c r="H8" s="7"/>
    </row>
    <row r="9" s="4" customFormat="true" ht="27" hidden="false" customHeight="true" outlineLevel="0" collapsed="false">
      <c r="B9" s="5" t="s">
        <v>14</v>
      </c>
      <c r="C9" s="7" t="s">
        <v>15</v>
      </c>
      <c r="D9" s="7"/>
      <c r="E9" s="7"/>
      <c r="F9" s="7"/>
      <c r="G9" s="7"/>
      <c r="H9" s="7"/>
    </row>
    <row r="10" s="4" customFormat="true" ht="27" hidden="false" customHeight="true" outlineLevel="0" collapsed="false">
      <c r="B10" s="5" t="s">
        <v>16</v>
      </c>
      <c r="C10" s="7" t="s">
        <v>17</v>
      </c>
      <c r="D10" s="7"/>
      <c r="E10" s="7"/>
      <c r="F10" s="7"/>
      <c r="G10" s="7"/>
      <c r="H10" s="7"/>
    </row>
    <row r="11" s="4" customFormat="true" ht="27" hidden="false" customHeight="true" outlineLevel="0" collapsed="false">
      <c r="B11" s="5" t="s">
        <v>18</v>
      </c>
      <c r="C11" s="7" t="s">
        <v>19</v>
      </c>
      <c r="D11" s="7"/>
      <c r="E11" s="7"/>
      <c r="F11" s="7"/>
      <c r="G11" s="7"/>
      <c r="H11" s="7"/>
    </row>
    <row r="12" s="4" customFormat="true" ht="27" hidden="false" customHeight="true" outlineLevel="0" collapsed="false">
      <c r="B12" s="5" t="s">
        <v>20</v>
      </c>
      <c r="C12" s="7" t="s">
        <v>21</v>
      </c>
      <c r="D12" s="7"/>
      <c r="E12" s="7"/>
      <c r="F12" s="7"/>
      <c r="G12" s="7"/>
      <c r="H12" s="7"/>
    </row>
    <row r="13" s="4" customFormat="true" ht="27" hidden="false" customHeight="true" outlineLevel="0" collapsed="false">
      <c r="B13" s="5" t="s">
        <v>22</v>
      </c>
      <c r="C13" s="7" t="s">
        <v>23</v>
      </c>
      <c r="D13" s="7"/>
      <c r="E13" s="7"/>
      <c r="F13" s="7"/>
      <c r="G13" s="7"/>
      <c r="H13" s="7"/>
    </row>
    <row r="14" s="4" customFormat="true" ht="27" hidden="false" customHeight="true" outlineLevel="0" collapsed="false">
      <c r="B14" s="5" t="s">
        <v>24</v>
      </c>
      <c r="C14" s="7" t="s">
        <v>25</v>
      </c>
      <c r="D14" s="7"/>
      <c r="E14" s="7"/>
      <c r="F14" s="7"/>
      <c r="G14" s="7"/>
      <c r="H14" s="7"/>
    </row>
    <row r="15" s="4" customFormat="true" ht="27" hidden="false" customHeight="true" outlineLevel="0" collapsed="false">
      <c r="B15" s="5" t="s">
        <v>26</v>
      </c>
      <c r="C15" s="7" t="s">
        <v>27</v>
      </c>
      <c r="D15" s="7"/>
      <c r="E15" s="7"/>
      <c r="F15" s="7"/>
      <c r="G15" s="7"/>
      <c r="H15" s="7"/>
    </row>
    <row r="16" s="4" customFormat="true" ht="27" hidden="false" customHeight="true" outlineLevel="0" collapsed="false">
      <c r="B16" s="5" t="s">
        <v>28</v>
      </c>
      <c r="C16" s="7" t="s">
        <v>29</v>
      </c>
      <c r="D16" s="7"/>
      <c r="E16" s="7"/>
      <c r="F16" s="7"/>
      <c r="G16" s="7"/>
      <c r="H16" s="7"/>
    </row>
    <row r="17" s="4" customFormat="true" ht="39.75" hidden="false" customHeight="true" outlineLevel="0" collapsed="false">
      <c r="B17" s="5" t="s">
        <v>30</v>
      </c>
      <c r="C17" s="7" t="s">
        <v>31</v>
      </c>
      <c r="D17" s="7"/>
      <c r="E17" s="7"/>
      <c r="F17" s="7"/>
      <c r="G17" s="7"/>
      <c r="H17" s="7"/>
    </row>
    <row r="18" s="4" customFormat="true" ht="27" hidden="false" customHeight="true" outlineLevel="0" collapsed="false">
      <c r="B18" s="5" t="s">
        <v>32</v>
      </c>
      <c r="C18" s="7" t="s">
        <v>33</v>
      </c>
      <c r="D18" s="7"/>
      <c r="E18" s="7"/>
      <c r="F18" s="7"/>
      <c r="G18" s="7"/>
      <c r="H18" s="7"/>
    </row>
    <row r="19" s="4" customFormat="true" ht="27" hidden="false" customHeight="true" outlineLevel="0" collapsed="false">
      <c r="B19" s="5" t="s">
        <v>34</v>
      </c>
      <c r="C19" s="7" t="s">
        <v>35</v>
      </c>
      <c r="D19" s="7"/>
      <c r="E19" s="7"/>
      <c r="F19" s="7"/>
      <c r="G19" s="7"/>
      <c r="H19" s="7"/>
    </row>
    <row r="20" s="4" customFormat="true" ht="27" hidden="false" customHeight="true" outlineLevel="0" collapsed="false">
      <c r="B20" s="5" t="s">
        <v>36</v>
      </c>
      <c r="C20" s="7" t="s">
        <v>37</v>
      </c>
      <c r="D20" s="7"/>
      <c r="E20" s="7"/>
      <c r="F20" s="7"/>
      <c r="G20" s="7"/>
      <c r="H20" s="7"/>
    </row>
    <row r="21" s="4" customFormat="true" ht="27" hidden="false" customHeight="true" outlineLevel="0" collapsed="false">
      <c r="B21" s="5" t="s">
        <v>38</v>
      </c>
      <c r="C21" s="7" t="s">
        <v>39</v>
      </c>
      <c r="D21" s="7"/>
      <c r="E21" s="7"/>
      <c r="F21" s="7"/>
      <c r="G21" s="7"/>
      <c r="H21" s="7"/>
    </row>
    <row r="22" s="4" customFormat="true" ht="27" hidden="false" customHeight="true" outlineLevel="0" collapsed="false">
      <c r="B22" s="5" t="s">
        <v>40</v>
      </c>
      <c r="C22" s="7" t="s">
        <v>41</v>
      </c>
      <c r="D22" s="7"/>
      <c r="E22" s="7"/>
      <c r="F22" s="7"/>
      <c r="G22" s="7"/>
      <c r="H22" s="7"/>
    </row>
    <row r="23" s="4" customFormat="true" ht="27" hidden="false" customHeight="true" outlineLevel="0" collapsed="false">
      <c r="B23" s="5" t="s">
        <v>42</v>
      </c>
      <c r="C23" s="7" t="s">
        <v>43</v>
      </c>
      <c r="D23" s="7"/>
      <c r="E23" s="7"/>
      <c r="F23" s="7"/>
      <c r="G23" s="7"/>
      <c r="H23" s="7"/>
    </row>
    <row r="24" s="4" customFormat="true" ht="27" hidden="false" customHeight="true" outlineLevel="0" collapsed="false">
      <c r="B24" s="5" t="s">
        <v>44</v>
      </c>
      <c r="C24" s="7" t="s">
        <v>45</v>
      </c>
      <c r="D24" s="7"/>
      <c r="E24" s="7"/>
      <c r="F24" s="7"/>
      <c r="G24" s="7"/>
      <c r="H24" s="7"/>
    </row>
    <row r="25" s="4" customFormat="true" ht="27" hidden="false" customHeight="true" outlineLevel="0" collapsed="false">
      <c r="B25" s="5" t="s">
        <v>46</v>
      </c>
      <c r="C25" s="7" t="s">
        <v>47</v>
      </c>
      <c r="D25" s="7"/>
      <c r="E25" s="7"/>
      <c r="F25" s="7"/>
      <c r="G25" s="7"/>
      <c r="H25" s="7"/>
    </row>
    <row r="26" s="4" customFormat="true" ht="27" hidden="false" customHeight="true" outlineLevel="0" collapsed="false">
      <c r="B26" s="5" t="s">
        <v>48</v>
      </c>
      <c r="C26" s="7" t="s">
        <v>49</v>
      </c>
      <c r="D26" s="7"/>
      <c r="E26" s="7"/>
      <c r="F26" s="7"/>
      <c r="G26" s="7"/>
      <c r="H26" s="7"/>
    </row>
    <row r="27" s="4" customFormat="true" ht="27" hidden="false" customHeight="true" outlineLevel="0" collapsed="false">
      <c r="B27" s="5" t="s">
        <v>50</v>
      </c>
      <c r="C27" s="7" t="s">
        <v>51</v>
      </c>
      <c r="D27" s="7"/>
      <c r="E27" s="7"/>
      <c r="F27" s="7"/>
      <c r="G27" s="7"/>
      <c r="H27" s="7"/>
    </row>
    <row r="28" s="4" customFormat="true" ht="27" hidden="false" customHeight="true" outlineLevel="0" collapsed="false">
      <c r="B28" s="5" t="s">
        <v>52</v>
      </c>
      <c r="C28" s="7" t="s">
        <v>53</v>
      </c>
      <c r="D28" s="7"/>
      <c r="E28" s="7"/>
      <c r="F28" s="7"/>
      <c r="G28" s="7"/>
      <c r="H28" s="7"/>
    </row>
    <row r="29" s="4" customFormat="true" ht="27" hidden="false" customHeight="true" outlineLevel="0" collapsed="false">
      <c r="B29" s="5" t="s">
        <v>54</v>
      </c>
      <c r="C29" s="7" t="s">
        <v>55</v>
      </c>
      <c r="D29" s="7"/>
      <c r="E29" s="7"/>
      <c r="F29" s="7"/>
      <c r="G29" s="7"/>
      <c r="H29" s="7"/>
    </row>
    <row r="30" s="4" customFormat="true" ht="27" hidden="false" customHeight="true" outlineLevel="0" collapsed="false">
      <c r="B30" s="5" t="s">
        <v>56</v>
      </c>
      <c r="C30" s="7" t="s">
        <v>57</v>
      </c>
      <c r="D30" s="7"/>
      <c r="E30" s="7"/>
      <c r="F30" s="7"/>
      <c r="G30" s="7"/>
      <c r="H30" s="7"/>
    </row>
    <row r="31" s="4" customFormat="true" ht="27" hidden="false" customHeight="true" outlineLevel="0" collapsed="false">
      <c r="B31" s="5" t="s">
        <v>58</v>
      </c>
      <c r="C31" s="7" t="s">
        <v>59</v>
      </c>
      <c r="D31" s="7"/>
      <c r="E31" s="7"/>
      <c r="F31" s="7"/>
      <c r="G31" s="7"/>
      <c r="H31" s="7"/>
    </row>
    <row r="32" s="4" customFormat="true" ht="27" hidden="false" customHeight="true" outlineLevel="0" collapsed="false">
      <c r="B32" s="5" t="s">
        <v>60</v>
      </c>
      <c r="C32" s="7" t="s">
        <v>61</v>
      </c>
      <c r="D32" s="7"/>
      <c r="E32" s="7"/>
      <c r="F32" s="7"/>
      <c r="G32" s="7"/>
      <c r="H32" s="7"/>
    </row>
    <row r="33" s="4" customFormat="true" ht="27" hidden="false" customHeight="true" outlineLevel="0" collapsed="false">
      <c r="B33" s="5" t="s">
        <v>62</v>
      </c>
      <c r="C33" s="7" t="s">
        <v>63</v>
      </c>
      <c r="D33" s="7"/>
      <c r="E33" s="7"/>
      <c r="F33" s="7"/>
      <c r="G33" s="7"/>
      <c r="H33" s="7"/>
    </row>
    <row r="34" s="4" customFormat="true" ht="27" hidden="false" customHeight="true" outlineLevel="0" collapsed="false">
      <c r="B34" s="5" t="s">
        <v>64</v>
      </c>
      <c r="C34" s="7" t="s">
        <v>65</v>
      </c>
      <c r="D34" s="7"/>
      <c r="E34" s="7"/>
      <c r="F34" s="7"/>
      <c r="G34" s="7"/>
      <c r="H34" s="7"/>
    </row>
    <row r="35" s="4" customFormat="true" ht="27" hidden="false" customHeight="true" outlineLevel="0" collapsed="false">
      <c r="B35" s="5" t="s">
        <v>66</v>
      </c>
      <c r="C35" s="7" t="s">
        <v>67</v>
      </c>
      <c r="D35" s="7"/>
      <c r="E35" s="7"/>
      <c r="F35" s="7"/>
      <c r="G35" s="7"/>
      <c r="H35" s="7"/>
    </row>
    <row r="36" s="4" customFormat="true" ht="27" hidden="false" customHeight="true" outlineLevel="0" collapsed="false">
      <c r="B36" s="5" t="s">
        <v>68</v>
      </c>
      <c r="C36" s="7" t="s">
        <v>69</v>
      </c>
      <c r="D36" s="7"/>
      <c r="E36" s="7"/>
      <c r="F36" s="7"/>
      <c r="G36" s="7"/>
      <c r="H36" s="7"/>
    </row>
    <row r="37" s="4" customFormat="true" ht="27" hidden="false" customHeight="true" outlineLevel="0" collapsed="false">
      <c r="B37" s="5" t="s">
        <v>70</v>
      </c>
      <c r="C37" s="7" t="s">
        <v>71</v>
      </c>
      <c r="D37" s="7"/>
      <c r="E37" s="7"/>
      <c r="F37" s="7"/>
      <c r="G37" s="7"/>
      <c r="H37" s="7"/>
    </row>
    <row r="38" s="4" customFormat="true" ht="27" hidden="false" customHeight="true" outlineLevel="0" collapsed="false">
      <c r="B38" s="5" t="s">
        <v>72</v>
      </c>
      <c r="C38" s="7" t="s">
        <v>73</v>
      </c>
      <c r="D38" s="7"/>
      <c r="E38" s="7"/>
      <c r="F38" s="7"/>
      <c r="G38" s="7"/>
      <c r="H38" s="7"/>
    </row>
    <row r="39" s="4" customFormat="true" ht="45" hidden="false" customHeight="true" outlineLevel="0" collapsed="false">
      <c r="B39" s="5" t="s">
        <v>74</v>
      </c>
      <c r="C39" s="7" t="s">
        <v>75</v>
      </c>
      <c r="D39" s="7"/>
      <c r="E39" s="7"/>
      <c r="F39" s="7"/>
      <c r="G39" s="7"/>
      <c r="H39" s="7"/>
    </row>
    <row r="40" s="4" customFormat="true" ht="27" hidden="false" customHeight="true" outlineLevel="0" collapsed="false">
      <c r="B40" s="5" t="s">
        <v>76</v>
      </c>
      <c r="C40" s="7" t="s">
        <v>77</v>
      </c>
      <c r="D40" s="7"/>
      <c r="E40" s="7"/>
      <c r="F40" s="7"/>
      <c r="G40" s="7"/>
      <c r="H40" s="7"/>
    </row>
    <row r="41" s="4" customFormat="true" ht="27" hidden="false" customHeight="true" outlineLevel="0" collapsed="false">
      <c r="B41" s="5" t="s">
        <v>78</v>
      </c>
      <c r="C41" s="7" t="s">
        <v>79</v>
      </c>
      <c r="D41" s="7"/>
      <c r="E41" s="7"/>
      <c r="F41" s="7"/>
      <c r="G41" s="7"/>
      <c r="H41" s="7"/>
    </row>
    <row r="42" s="4" customFormat="true" ht="27" hidden="false" customHeight="true" outlineLevel="0" collapsed="false">
      <c r="B42" s="5" t="s">
        <v>80</v>
      </c>
      <c r="C42" s="7" t="s">
        <v>81</v>
      </c>
      <c r="D42" s="7"/>
      <c r="E42" s="7"/>
      <c r="F42" s="7"/>
      <c r="G42" s="7"/>
      <c r="H42" s="7"/>
    </row>
    <row r="43" s="4" customFormat="true" ht="27" hidden="false" customHeight="true" outlineLevel="0" collapsed="false">
      <c r="B43" s="5" t="s">
        <v>82</v>
      </c>
      <c r="C43" s="7" t="s">
        <v>83</v>
      </c>
      <c r="D43" s="7"/>
      <c r="E43" s="7"/>
      <c r="F43" s="7"/>
      <c r="G43" s="7"/>
      <c r="H43" s="7"/>
    </row>
    <row r="44" s="4" customFormat="true" ht="27" hidden="false" customHeight="true" outlineLevel="0" collapsed="false">
      <c r="B44" s="5" t="s">
        <v>84</v>
      </c>
      <c r="C44" s="7" t="s">
        <v>85</v>
      </c>
      <c r="D44" s="7"/>
      <c r="E44" s="7"/>
      <c r="F44" s="7"/>
      <c r="G44" s="7"/>
      <c r="H44" s="7"/>
    </row>
    <row r="45" s="4" customFormat="true" ht="27" hidden="false" customHeight="true" outlineLevel="0" collapsed="false">
      <c r="B45" s="5" t="s">
        <v>86</v>
      </c>
      <c r="C45" s="7" t="s">
        <v>87</v>
      </c>
      <c r="D45" s="7"/>
      <c r="E45" s="7"/>
      <c r="F45" s="7"/>
      <c r="G45" s="7"/>
      <c r="H45" s="7"/>
    </row>
    <row r="46" s="4" customFormat="true" ht="27" hidden="false" customHeight="true" outlineLevel="0" collapsed="false">
      <c r="B46" s="5" t="s">
        <v>88</v>
      </c>
      <c r="C46" s="7" t="s">
        <v>89</v>
      </c>
      <c r="D46" s="7"/>
      <c r="E46" s="7"/>
      <c r="F46" s="7"/>
      <c r="G46" s="7"/>
      <c r="H46" s="7"/>
    </row>
    <row r="47" s="4" customFormat="true" ht="27" hidden="false" customHeight="true" outlineLevel="0" collapsed="false">
      <c r="B47" s="5" t="s">
        <v>90</v>
      </c>
      <c r="C47" s="7" t="s">
        <v>91</v>
      </c>
      <c r="D47" s="7"/>
      <c r="E47" s="7"/>
      <c r="F47" s="7"/>
      <c r="G47" s="7"/>
      <c r="H47" s="7"/>
    </row>
    <row r="48" s="4" customFormat="true" ht="27" hidden="false" customHeight="true" outlineLevel="0" collapsed="false">
      <c r="B48" s="5" t="s">
        <v>92</v>
      </c>
      <c r="C48" s="7" t="s">
        <v>93</v>
      </c>
      <c r="D48" s="7"/>
      <c r="E48" s="7"/>
      <c r="F48" s="7"/>
      <c r="G48" s="7"/>
      <c r="H48" s="7"/>
    </row>
    <row r="49" s="4" customFormat="true" ht="27" hidden="false" customHeight="true" outlineLevel="0" collapsed="false">
      <c r="B49" s="5" t="s">
        <v>94</v>
      </c>
      <c r="C49" s="7" t="s">
        <v>95</v>
      </c>
      <c r="D49" s="7"/>
      <c r="E49" s="7"/>
      <c r="F49" s="7"/>
      <c r="G49" s="7"/>
      <c r="H49" s="7"/>
    </row>
    <row r="50" s="4" customFormat="true" ht="27" hidden="false" customHeight="true" outlineLevel="0" collapsed="false">
      <c r="B50" s="5" t="s">
        <v>96</v>
      </c>
      <c r="C50" s="7" t="s">
        <v>97</v>
      </c>
      <c r="D50" s="7"/>
      <c r="E50" s="7"/>
      <c r="F50" s="7"/>
      <c r="G50" s="7"/>
      <c r="H50" s="7"/>
    </row>
    <row r="51" s="4" customFormat="true" ht="27" hidden="false" customHeight="true" outlineLevel="0" collapsed="false">
      <c r="B51" s="5" t="s">
        <v>98</v>
      </c>
      <c r="C51" s="7" t="s">
        <v>99</v>
      </c>
      <c r="D51" s="7"/>
      <c r="E51" s="7"/>
      <c r="F51" s="7"/>
      <c r="G51" s="7"/>
      <c r="H51" s="7"/>
    </row>
    <row r="52" s="4" customFormat="true" ht="27" hidden="false" customHeight="true" outlineLevel="0" collapsed="false">
      <c r="B52" s="5" t="s">
        <v>100</v>
      </c>
      <c r="C52" s="7" t="s">
        <v>101</v>
      </c>
      <c r="D52" s="7"/>
      <c r="E52" s="7"/>
      <c r="F52" s="7"/>
      <c r="G52" s="7"/>
      <c r="H52" s="7"/>
    </row>
    <row r="53" s="4" customFormat="true" ht="27" hidden="false" customHeight="true" outlineLevel="0" collapsed="false">
      <c r="B53" s="5" t="s">
        <v>102</v>
      </c>
      <c r="C53" s="7" t="s">
        <v>103</v>
      </c>
      <c r="D53" s="7"/>
      <c r="E53" s="7"/>
      <c r="F53" s="7"/>
      <c r="G53" s="7"/>
      <c r="H53" s="7"/>
    </row>
    <row r="54" s="4" customFormat="true" ht="27" hidden="false" customHeight="true" outlineLevel="0" collapsed="false">
      <c r="B54" s="5" t="s">
        <v>104</v>
      </c>
      <c r="C54" s="7" t="s">
        <v>105</v>
      </c>
      <c r="D54" s="7"/>
      <c r="E54" s="7"/>
      <c r="F54" s="7"/>
      <c r="G54" s="7"/>
      <c r="H54" s="7"/>
    </row>
    <row r="55" s="4" customFormat="true" ht="27" hidden="false" customHeight="true" outlineLevel="0" collapsed="false">
      <c r="B55" s="5" t="s">
        <v>106</v>
      </c>
      <c r="C55" s="7" t="s">
        <v>107</v>
      </c>
      <c r="D55" s="7"/>
      <c r="E55" s="7"/>
      <c r="F55" s="7"/>
      <c r="G55" s="7"/>
      <c r="H55" s="7"/>
    </row>
    <row r="56" s="4" customFormat="true" ht="27" hidden="false" customHeight="true" outlineLevel="0" collapsed="false">
      <c r="B56" s="5" t="s">
        <v>108</v>
      </c>
      <c r="C56" s="7" t="s">
        <v>109</v>
      </c>
      <c r="D56" s="7"/>
      <c r="E56" s="7"/>
      <c r="F56" s="7"/>
      <c r="G56" s="7"/>
      <c r="H56" s="7"/>
    </row>
    <row r="57" s="4" customFormat="true" ht="27" hidden="false" customHeight="true" outlineLevel="0" collapsed="false">
      <c r="B57" s="5" t="s">
        <v>110</v>
      </c>
      <c r="C57" s="7" t="s">
        <v>111</v>
      </c>
      <c r="D57" s="7"/>
      <c r="E57" s="7"/>
      <c r="F57" s="7"/>
      <c r="G57" s="7"/>
      <c r="H57" s="7"/>
    </row>
    <row r="58" s="4" customFormat="true" ht="27" hidden="false" customHeight="true" outlineLevel="0" collapsed="false">
      <c r="B58" s="5" t="s">
        <v>112</v>
      </c>
      <c r="C58" s="7" t="s">
        <v>113</v>
      </c>
      <c r="D58" s="7"/>
      <c r="E58" s="7"/>
      <c r="F58" s="7"/>
      <c r="G58" s="7"/>
      <c r="H58" s="7"/>
    </row>
    <row r="59" s="4" customFormat="true" ht="27" hidden="false" customHeight="true" outlineLevel="0" collapsed="false">
      <c r="B59" s="5" t="s">
        <v>114</v>
      </c>
      <c r="C59" s="7" t="s">
        <v>115</v>
      </c>
      <c r="D59" s="7"/>
      <c r="E59" s="7"/>
      <c r="F59" s="7"/>
      <c r="G59" s="7"/>
      <c r="H59" s="7"/>
    </row>
    <row r="60" s="4" customFormat="true" ht="27" hidden="false" customHeight="true" outlineLevel="0" collapsed="false">
      <c r="B60" s="5" t="s">
        <v>116</v>
      </c>
      <c r="C60" s="7" t="s">
        <v>117</v>
      </c>
      <c r="D60" s="7"/>
      <c r="E60" s="7"/>
      <c r="F60" s="7"/>
      <c r="G60" s="7"/>
      <c r="H60" s="7"/>
    </row>
    <row r="61" s="4" customFormat="true" ht="27" hidden="false" customHeight="true" outlineLevel="0" collapsed="false">
      <c r="B61" s="5" t="s">
        <v>118</v>
      </c>
      <c r="C61" s="7" t="s">
        <v>119</v>
      </c>
      <c r="D61" s="7"/>
      <c r="E61" s="7"/>
      <c r="F61" s="7"/>
      <c r="G61" s="7"/>
      <c r="H61" s="7"/>
    </row>
    <row r="62" s="4" customFormat="true" ht="27" hidden="false" customHeight="true" outlineLevel="0" collapsed="false">
      <c r="B62" s="5" t="s">
        <v>120</v>
      </c>
      <c r="C62" s="7" t="s">
        <v>121</v>
      </c>
      <c r="D62" s="7"/>
      <c r="E62" s="7"/>
      <c r="F62" s="7"/>
      <c r="G62" s="7"/>
      <c r="H62" s="7"/>
    </row>
    <row r="63" s="4" customFormat="true" ht="27" hidden="false" customHeight="true" outlineLevel="0" collapsed="false">
      <c r="B63" s="5" t="s">
        <v>122</v>
      </c>
      <c r="C63" s="7" t="s">
        <v>123</v>
      </c>
      <c r="D63" s="7"/>
      <c r="E63" s="7"/>
      <c r="F63" s="7"/>
      <c r="G63" s="7"/>
      <c r="H63" s="7"/>
    </row>
    <row r="64" s="4" customFormat="true" ht="27" hidden="false" customHeight="true" outlineLevel="0" collapsed="false">
      <c r="B64" s="5" t="s">
        <v>124</v>
      </c>
      <c r="C64" s="7" t="s">
        <v>125</v>
      </c>
      <c r="D64" s="7"/>
      <c r="E64" s="7"/>
      <c r="F64" s="7"/>
      <c r="G64" s="7"/>
      <c r="H64" s="7"/>
    </row>
    <row r="65" s="4" customFormat="true" ht="27" hidden="false" customHeight="true" outlineLevel="0" collapsed="false">
      <c r="B65" s="5" t="s">
        <v>126</v>
      </c>
      <c r="C65" s="7" t="s">
        <v>127</v>
      </c>
      <c r="D65" s="7"/>
      <c r="E65" s="7"/>
      <c r="F65" s="7"/>
      <c r="G65" s="7"/>
      <c r="H65" s="7"/>
    </row>
    <row r="66" s="4" customFormat="true" ht="43.5" hidden="false" customHeight="true" outlineLevel="0" collapsed="false">
      <c r="B66" s="5" t="s">
        <v>128</v>
      </c>
      <c r="C66" s="7" t="s">
        <v>129</v>
      </c>
      <c r="D66" s="7"/>
      <c r="E66" s="7"/>
      <c r="F66" s="7"/>
      <c r="G66" s="7"/>
      <c r="H66" s="7"/>
    </row>
    <row r="67" s="4" customFormat="true" ht="27" hidden="false" customHeight="true" outlineLevel="0" collapsed="false">
      <c r="B67" s="5" t="s">
        <v>130</v>
      </c>
      <c r="C67" s="7" t="s">
        <v>131</v>
      </c>
      <c r="D67" s="7"/>
      <c r="E67" s="7"/>
      <c r="F67" s="7"/>
      <c r="G67" s="7"/>
      <c r="H67" s="7"/>
    </row>
    <row r="68" s="4" customFormat="true" ht="27" hidden="false" customHeight="true" outlineLevel="0" collapsed="false">
      <c r="B68" s="5" t="s">
        <v>132</v>
      </c>
      <c r="C68" s="7" t="s">
        <v>133</v>
      </c>
      <c r="D68" s="7"/>
      <c r="E68" s="7"/>
      <c r="F68" s="7"/>
      <c r="G68" s="7"/>
      <c r="H68" s="7"/>
    </row>
    <row r="69" s="4" customFormat="true" ht="27" hidden="false" customHeight="true" outlineLevel="0" collapsed="false">
      <c r="B69" s="5" t="s">
        <v>134</v>
      </c>
      <c r="C69" s="7" t="s">
        <v>135</v>
      </c>
      <c r="D69" s="7"/>
      <c r="E69" s="7"/>
      <c r="F69" s="7"/>
      <c r="G69" s="7"/>
      <c r="H69" s="7"/>
    </row>
    <row r="70" s="4" customFormat="true" ht="27" hidden="false" customHeight="true" outlineLevel="0" collapsed="false">
      <c r="B70" s="5" t="s">
        <v>136</v>
      </c>
      <c r="C70" s="7" t="s">
        <v>137</v>
      </c>
      <c r="D70" s="7"/>
      <c r="E70" s="7"/>
      <c r="F70" s="7"/>
      <c r="G70" s="7"/>
      <c r="H70" s="7"/>
    </row>
    <row r="71" s="4" customFormat="true" ht="27" hidden="false" customHeight="true" outlineLevel="0" collapsed="false">
      <c r="B71" s="5" t="s">
        <v>138</v>
      </c>
      <c r="C71" s="7" t="s">
        <v>139</v>
      </c>
      <c r="D71" s="7"/>
      <c r="E71" s="7"/>
      <c r="F71" s="7"/>
      <c r="G71" s="7"/>
      <c r="H71" s="7"/>
    </row>
    <row r="72" s="4" customFormat="true" ht="27" hidden="false" customHeight="true" outlineLevel="0" collapsed="false">
      <c r="B72" s="5" t="s">
        <v>140</v>
      </c>
      <c r="C72" s="7" t="s">
        <v>141</v>
      </c>
      <c r="D72" s="7"/>
      <c r="E72" s="7"/>
      <c r="F72" s="7"/>
      <c r="G72" s="7"/>
      <c r="H72" s="7"/>
    </row>
    <row r="73" s="4" customFormat="true" ht="46.5" hidden="false" customHeight="true" outlineLevel="0" collapsed="false">
      <c r="B73" s="5" t="s">
        <v>142</v>
      </c>
      <c r="C73" s="7" t="s">
        <v>143</v>
      </c>
      <c r="D73" s="7"/>
      <c r="E73" s="7"/>
      <c r="F73" s="7"/>
      <c r="G73" s="7"/>
      <c r="H73" s="7"/>
    </row>
    <row r="74" s="4" customFormat="true" ht="27" hidden="false" customHeight="true" outlineLevel="0" collapsed="false">
      <c r="B74" s="5" t="s">
        <v>144</v>
      </c>
      <c r="C74" s="7" t="s">
        <v>145</v>
      </c>
      <c r="D74" s="7"/>
      <c r="E74" s="7"/>
      <c r="F74" s="7"/>
      <c r="G74" s="7"/>
      <c r="H74" s="7"/>
    </row>
    <row r="75" s="4" customFormat="true" ht="27" hidden="false" customHeight="true" outlineLevel="0" collapsed="false">
      <c r="B75" s="5" t="s">
        <v>146</v>
      </c>
      <c r="C75" s="7" t="s">
        <v>147</v>
      </c>
      <c r="D75" s="7"/>
      <c r="E75" s="7"/>
      <c r="F75" s="7"/>
      <c r="G75" s="7"/>
      <c r="H75" s="7"/>
    </row>
    <row r="76" s="4" customFormat="true" ht="27" hidden="false" customHeight="true" outlineLevel="0" collapsed="false">
      <c r="B76" s="5" t="s">
        <v>148</v>
      </c>
      <c r="C76" s="7" t="s">
        <v>149</v>
      </c>
      <c r="D76" s="7"/>
      <c r="E76" s="7"/>
      <c r="F76" s="7"/>
      <c r="G76" s="7"/>
      <c r="H76" s="7"/>
    </row>
    <row r="77" s="4" customFormat="true" ht="27" hidden="false" customHeight="true" outlineLevel="0" collapsed="false">
      <c r="B77" s="5" t="s">
        <v>150</v>
      </c>
      <c r="C77" s="7" t="s">
        <v>151</v>
      </c>
      <c r="D77" s="7"/>
      <c r="E77" s="7"/>
      <c r="F77" s="7"/>
      <c r="G77" s="7"/>
      <c r="H77" s="7"/>
    </row>
    <row r="78" s="4" customFormat="true" ht="39.75" hidden="false" customHeight="true" outlineLevel="0" collapsed="false">
      <c r="B78" s="5" t="s">
        <v>152</v>
      </c>
      <c r="C78" s="7" t="s">
        <v>153</v>
      </c>
      <c r="D78" s="7"/>
      <c r="E78" s="7"/>
      <c r="F78" s="7"/>
      <c r="G78" s="7"/>
      <c r="H78" s="7"/>
    </row>
    <row r="79" s="4" customFormat="true" ht="43.5" hidden="false" customHeight="true" outlineLevel="0" collapsed="false">
      <c r="B79" s="5" t="s">
        <v>154</v>
      </c>
      <c r="C79" s="7" t="s">
        <v>155</v>
      </c>
      <c r="D79" s="7"/>
      <c r="E79" s="7"/>
      <c r="F79" s="7"/>
      <c r="G79" s="7"/>
      <c r="H79" s="7"/>
    </row>
    <row r="80" s="4" customFormat="true" ht="27" hidden="false" customHeight="true" outlineLevel="0" collapsed="false">
      <c r="B80" s="5" t="s">
        <v>156</v>
      </c>
      <c r="C80" s="7" t="s">
        <v>157</v>
      </c>
      <c r="D80" s="7"/>
      <c r="E80" s="7"/>
      <c r="F80" s="7"/>
      <c r="G80" s="7"/>
      <c r="H80" s="7"/>
    </row>
    <row r="81" s="4" customFormat="true" ht="27" hidden="false" customHeight="true" outlineLevel="0" collapsed="false">
      <c r="B81" s="5" t="s">
        <v>158</v>
      </c>
      <c r="C81" s="7" t="s">
        <v>159</v>
      </c>
      <c r="D81" s="7"/>
      <c r="E81" s="7"/>
      <c r="F81" s="7"/>
      <c r="G81" s="7"/>
      <c r="H81" s="7"/>
    </row>
    <row r="82" s="4" customFormat="true" ht="27" hidden="false" customHeight="true" outlineLevel="0" collapsed="false">
      <c r="B82" s="5" t="s">
        <v>160</v>
      </c>
      <c r="C82" s="7" t="s">
        <v>161</v>
      </c>
      <c r="D82" s="7"/>
      <c r="E82" s="7"/>
      <c r="F82" s="7"/>
      <c r="G82" s="7"/>
      <c r="H82" s="7"/>
    </row>
    <row r="83" s="4" customFormat="true" ht="27" hidden="false" customHeight="true" outlineLevel="0" collapsed="false">
      <c r="B83" s="5" t="s">
        <v>162</v>
      </c>
      <c r="C83" s="7" t="s">
        <v>163</v>
      </c>
      <c r="D83" s="7"/>
      <c r="E83" s="7"/>
      <c r="F83" s="7"/>
      <c r="G83" s="7"/>
      <c r="H83" s="7"/>
    </row>
    <row r="84" s="4" customFormat="true" ht="27" hidden="false" customHeight="true" outlineLevel="0" collapsed="false">
      <c r="B84" s="5" t="s">
        <v>164</v>
      </c>
      <c r="C84" s="7" t="s">
        <v>165</v>
      </c>
      <c r="D84" s="7"/>
      <c r="E84" s="7"/>
      <c r="F84" s="7"/>
      <c r="G84" s="7"/>
      <c r="H84" s="7"/>
    </row>
    <row r="85" s="4" customFormat="true" ht="27" hidden="false" customHeight="true" outlineLevel="0" collapsed="false">
      <c r="B85" s="5" t="s">
        <v>166</v>
      </c>
      <c r="C85" s="7" t="s">
        <v>167</v>
      </c>
      <c r="D85" s="7"/>
      <c r="E85" s="7"/>
      <c r="F85" s="7"/>
      <c r="G85" s="7"/>
      <c r="H85" s="7"/>
    </row>
    <row r="86" s="4" customFormat="true" ht="27" hidden="false" customHeight="true" outlineLevel="0" collapsed="false">
      <c r="B86" s="5" t="s">
        <v>168</v>
      </c>
      <c r="C86" s="7" t="s">
        <v>169</v>
      </c>
      <c r="D86" s="7"/>
      <c r="E86" s="7"/>
      <c r="F86" s="7"/>
      <c r="G86" s="7"/>
      <c r="H86" s="7"/>
    </row>
    <row r="87" s="4" customFormat="true" ht="27" hidden="false" customHeight="true" outlineLevel="0" collapsed="false">
      <c r="B87" s="5" t="s">
        <v>170</v>
      </c>
      <c r="C87" s="7" t="s">
        <v>171</v>
      </c>
      <c r="D87" s="7"/>
      <c r="E87" s="7"/>
      <c r="F87" s="7"/>
      <c r="G87" s="7"/>
      <c r="H87" s="7"/>
    </row>
    <row r="88" s="4" customFormat="true" ht="27" hidden="false" customHeight="true" outlineLevel="0" collapsed="false">
      <c r="B88" s="5" t="s">
        <v>172</v>
      </c>
      <c r="C88" s="7" t="s">
        <v>173</v>
      </c>
      <c r="D88" s="7"/>
      <c r="E88" s="7"/>
      <c r="F88" s="7"/>
      <c r="G88" s="7"/>
      <c r="H88" s="7"/>
    </row>
    <row r="89" s="4" customFormat="true" ht="27" hidden="false" customHeight="true" outlineLevel="0" collapsed="false">
      <c r="B89" s="5" t="s">
        <v>174</v>
      </c>
      <c r="C89" s="7" t="s">
        <v>175</v>
      </c>
      <c r="D89" s="7"/>
      <c r="E89" s="7"/>
      <c r="F89" s="7"/>
      <c r="G89" s="7"/>
      <c r="H89" s="7"/>
    </row>
    <row r="90" s="4" customFormat="true" ht="27" hidden="false" customHeight="true" outlineLevel="0" collapsed="false">
      <c r="B90" s="5" t="s">
        <v>176</v>
      </c>
      <c r="C90" s="7" t="s">
        <v>177</v>
      </c>
      <c r="D90" s="7"/>
      <c r="E90" s="7"/>
      <c r="F90" s="7"/>
      <c r="G90" s="7"/>
      <c r="H90" s="7"/>
    </row>
    <row r="91" s="4" customFormat="true" ht="27" hidden="false" customHeight="true" outlineLevel="0" collapsed="false">
      <c r="B91" s="5" t="s">
        <v>178</v>
      </c>
      <c r="C91" s="7" t="s">
        <v>179</v>
      </c>
      <c r="D91" s="7"/>
      <c r="E91" s="7"/>
      <c r="F91" s="7"/>
      <c r="G91" s="7"/>
      <c r="H91" s="7"/>
    </row>
    <row r="92" s="4" customFormat="true" ht="27" hidden="false" customHeight="true" outlineLevel="0" collapsed="false">
      <c r="B92" s="5" t="s">
        <v>180</v>
      </c>
      <c r="C92" s="7" t="s">
        <v>181</v>
      </c>
      <c r="D92" s="7"/>
      <c r="E92" s="7"/>
      <c r="F92" s="7"/>
      <c r="G92" s="7"/>
      <c r="H92" s="7"/>
    </row>
    <row r="93" s="4" customFormat="true" ht="27" hidden="false" customHeight="true" outlineLevel="0" collapsed="false">
      <c r="B93" s="5" t="s">
        <v>182</v>
      </c>
      <c r="C93" s="7" t="s">
        <v>183</v>
      </c>
      <c r="D93" s="7"/>
      <c r="E93" s="7"/>
      <c r="F93" s="7"/>
      <c r="G93" s="7"/>
      <c r="H93" s="7"/>
    </row>
    <row r="94" s="4" customFormat="true" ht="27" hidden="false" customHeight="true" outlineLevel="0" collapsed="false">
      <c r="B94" s="5" t="s">
        <v>184</v>
      </c>
      <c r="C94" s="7" t="s">
        <v>185</v>
      </c>
      <c r="D94" s="7"/>
      <c r="E94" s="7"/>
      <c r="F94" s="7"/>
      <c r="G94" s="7"/>
      <c r="H94" s="7"/>
    </row>
    <row r="95" s="4" customFormat="true" ht="27" hidden="false" customHeight="true" outlineLevel="0" collapsed="false">
      <c r="B95" s="5" t="s">
        <v>186</v>
      </c>
      <c r="C95" s="7" t="s">
        <v>187</v>
      </c>
      <c r="D95" s="7"/>
      <c r="E95" s="7"/>
      <c r="F95" s="7"/>
      <c r="G95" s="7"/>
      <c r="H95" s="7"/>
    </row>
    <row r="96" s="4" customFormat="true" ht="27" hidden="false" customHeight="true" outlineLevel="0" collapsed="false">
      <c r="B96" s="5" t="s">
        <v>188</v>
      </c>
      <c r="C96" s="7" t="s">
        <v>189</v>
      </c>
      <c r="D96" s="7"/>
      <c r="E96" s="7"/>
      <c r="F96" s="7"/>
      <c r="G96" s="7"/>
      <c r="H96" s="7"/>
    </row>
    <row r="97" s="4" customFormat="true" ht="27" hidden="false" customHeight="true" outlineLevel="0" collapsed="false">
      <c r="B97" s="5" t="s">
        <v>190</v>
      </c>
      <c r="C97" s="7" t="s">
        <v>191</v>
      </c>
      <c r="D97" s="7"/>
      <c r="E97" s="7"/>
      <c r="F97" s="7"/>
      <c r="G97" s="7"/>
      <c r="H97" s="7"/>
    </row>
    <row r="98" s="4" customFormat="true" ht="27" hidden="false" customHeight="true" outlineLevel="0" collapsed="false">
      <c r="B98" s="5" t="s">
        <v>192</v>
      </c>
      <c r="C98" s="7" t="s">
        <v>193</v>
      </c>
      <c r="D98" s="7"/>
      <c r="E98" s="7"/>
      <c r="F98" s="7"/>
      <c r="G98" s="7"/>
      <c r="H98" s="7"/>
    </row>
    <row r="99" s="4" customFormat="true" ht="38.25" hidden="false" customHeight="true" outlineLevel="0" collapsed="false">
      <c r="B99" s="5" t="s">
        <v>194</v>
      </c>
      <c r="C99" s="7" t="s">
        <v>195</v>
      </c>
      <c r="D99" s="7"/>
      <c r="E99" s="7"/>
      <c r="F99" s="7"/>
      <c r="G99" s="7"/>
      <c r="H99" s="7"/>
    </row>
    <row r="100" s="4" customFormat="true" ht="39.75" hidden="false" customHeight="true" outlineLevel="0" collapsed="false">
      <c r="B100" s="5" t="s">
        <v>196</v>
      </c>
      <c r="C100" s="7" t="s">
        <v>197</v>
      </c>
      <c r="D100" s="7"/>
      <c r="E100" s="7"/>
      <c r="F100" s="7"/>
      <c r="G100" s="7"/>
      <c r="H100" s="7"/>
    </row>
    <row r="101" s="4" customFormat="true" ht="42" hidden="false" customHeight="true" outlineLevel="0" collapsed="false">
      <c r="B101" s="5" t="s">
        <v>198</v>
      </c>
      <c r="C101" s="7" t="s">
        <v>199</v>
      </c>
      <c r="D101" s="7"/>
      <c r="E101" s="7"/>
      <c r="F101" s="7"/>
      <c r="G101" s="7"/>
      <c r="H101" s="7"/>
    </row>
    <row r="102" s="4" customFormat="true" ht="38.25" hidden="false" customHeight="true" outlineLevel="0" collapsed="false">
      <c r="B102" s="5" t="s">
        <v>200</v>
      </c>
      <c r="C102" s="7" t="s">
        <v>201</v>
      </c>
      <c r="D102" s="7"/>
      <c r="E102" s="7"/>
      <c r="F102" s="7"/>
      <c r="G102" s="7"/>
      <c r="H102" s="7"/>
    </row>
    <row r="103" s="4" customFormat="true" ht="27" hidden="false" customHeight="true" outlineLevel="0" collapsed="false">
      <c r="B103" s="5" t="s">
        <v>202</v>
      </c>
      <c r="C103" s="7" t="s">
        <v>203</v>
      </c>
      <c r="D103" s="7"/>
      <c r="E103" s="7"/>
      <c r="F103" s="7"/>
      <c r="G103" s="7"/>
      <c r="H103" s="7"/>
    </row>
    <row r="104" s="4" customFormat="true" ht="27" hidden="false" customHeight="true" outlineLevel="0" collapsed="false">
      <c r="B104" s="5" t="s">
        <v>204</v>
      </c>
      <c r="C104" s="7" t="s">
        <v>205</v>
      </c>
      <c r="D104" s="7"/>
      <c r="E104" s="7"/>
      <c r="F104" s="7"/>
      <c r="G104" s="7"/>
      <c r="H104" s="7"/>
    </row>
    <row r="105" s="4" customFormat="true" ht="27" hidden="false" customHeight="true" outlineLevel="0" collapsed="false">
      <c r="B105" s="5" t="s">
        <v>206</v>
      </c>
      <c r="C105" s="7" t="s">
        <v>207</v>
      </c>
      <c r="D105" s="7"/>
      <c r="E105" s="7"/>
      <c r="F105" s="7"/>
      <c r="G105" s="7"/>
      <c r="H105" s="7"/>
    </row>
    <row r="106" s="4" customFormat="true" ht="27" hidden="false" customHeight="true" outlineLevel="0" collapsed="false">
      <c r="B106" s="5" t="s">
        <v>208</v>
      </c>
      <c r="C106" s="7" t="s">
        <v>209</v>
      </c>
      <c r="D106" s="7"/>
      <c r="E106" s="7"/>
      <c r="F106" s="7"/>
      <c r="G106" s="7"/>
      <c r="H106" s="7"/>
    </row>
    <row r="107" s="4" customFormat="true" ht="27" hidden="false" customHeight="true" outlineLevel="0" collapsed="false">
      <c r="B107" s="5" t="s">
        <v>210</v>
      </c>
      <c r="C107" s="7" t="s">
        <v>211</v>
      </c>
      <c r="D107" s="7"/>
      <c r="E107" s="7"/>
      <c r="F107" s="7"/>
      <c r="G107" s="7"/>
      <c r="H107" s="7"/>
    </row>
    <row r="108" s="4" customFormat="true" ht="27" hidden="false" customHeight="true" outlineLevel="0" collapsed="false">
      <c r="B108" s="5" t="s">
        <v>212</v>
      </c>
      <c r="C108" s="7" t="s">
        <v>213</v>
      </c>
      <c r="D108" s="7"/>
      <c r="E108" s="7"/>
      <c r="F108" s="7"/>
      <c r="G108" s="7"/>
      <c r="H108" s="7"/>
    </row>
    <row r="109" s="4" customFormat="true" ht="27" hidden="false" customHeight="true" outlineLevel="0" collapsed="false">
      <c r="B109" s="5" t="s">
        <v>214</v>
      </c>
      <c r="C109" s="7" t="s">
        <v>215</v>
      </c>
      <c r="D109" s="7"/>
      <c r="E109" s="7"/>
      <c r="F109" s="7"/>
      <c r="G109" s="7"/>
      <c r="H109" s="7"/>
    </row>
    <row r="110" s="4" customFormat="true" ht="27" hidden="false" customHeight="true" outlineLevel="0" collapsed="false">
      <c r="B110" s="5" t="s">
        <v>216</v>
      </c>
      <c r="C110" s="7" t="s">
        <v>217</v>
      </c>
      <c r="D110" s="7"/>
      <c r="E110" s="7"/>
      <c r="F110" s="7"/>
      <c r="G110" s="7"/>
      <c r="H110" s="7"/>
    </row>
    <row r="111" s="4" customFormat="true" ht="27" hidden="false" customHeight="true" outlineLevel="0" collapsed="false">
      <c r="B111" s="5" t="s">
        <v>218</v>
      </c>
      <c r="C111" s="7" t="s">
        <v>219</v>
      </c>
      <c r="D111" s="7"/>
      <c r="E111" s="7"/>
      <c r="F111" s="7"/>
      <c r="G111" s="7"/>
      <c r="H111" s="7"/>
    </row>
    <row r="112" s="4" customFormat="true" ht="27" hidden="false" customHeight="true" outlineLevel="0" collapsed="false">
      <c r="B112" s="5" t="s">
        <v>220</v>
      </c>
      <c r="C112" s="7" t="s">
        <v>221</v>
      </c>
      <c r="D112" s="7"/>
      <c r="E112" s="7"/>
      <c r="F112" s="7"/>
      <c r="G112" s="7"/>
      <c r="H112" s="7"/>
    </row>
    <row r="113" s="4" customFormat="true" ht="27" hidden="false" customHeight="true" outlineLevel="0" collapsed="false">
      <c r="B113" s="5" t="s">
        <v>222</v>
      </c>
      <c r="C113" s="7" t="s">
        <v>223</v>
      </c>
      <c r="D113" s="7"/>
      <c r="E113" s="7"/>
      <c r="F113" s="7"/>
      <c r="G113" s="7"/>
      <c r="H113" s="7"/>
    </row>
    <row r="114" s="4" customFormat="true" ht="27" hidden="false" customHeight="true" outlineLevel="0" collapsed="false">
      <c r="B114" s="5" t="s">
        <v>224</v>
      </c>
      <c r="C114" s="7" t="s">
        <v>225</v>
      </c>
      <c r="D114" s="7"/>
      <c r="E114" s="7"/>
      <c r="F114" s="7"/>
      <c r="G114" s="7"/>
      <c r="H114" s="7"/>
    </row>
    <row r="115" s="4" customFormat="true" ht="27" hidden="false" customHeight="true" outlineLevel="0" collapsed="false">
      <c r="B115" s="5" t="s">
        <v>226</v>
      </c>
      <c r="C115" s="7" t="s">
        <v>227</v>
      </c>
      <c r="D115" s="7"/>
      <c r="E115" s="7"/>
      <c r="F115" s="7"/>
      <c r="G115" s="7"/>
      <c r="H115" s="7"/>
    </row>
    <row r="116" s="4" customFormat="true" ht="27" hidden="false" customHeight="true" outlineLevel="0" collapsed="false">
      <c r="B116" s="5" t="s">
        <v>228</v>
      </c>
      <c r="C116" s="7" t="s">
        <v>229</v>
      </c>
      <c r="D116" s="7"/>
      <c r="E116" s="7"/>
      <c r="F116" s="7"/>
      <c r="G116" s="7"/>
      <c r="H116" s="7"/>
    </row>
    <row r="117" s="4" customFormat="true" ht="27" hidden="false" customHeight="true" outlineLevel="0" collapsed="false">
      <c r="B117" s="5" t="s">
        <v>230</v>
      </c>
      <c r="C117" s="7" t="s">
        <v>231</v>
      </c>
      <c r="D117" s="7"/>
      <c r="E117" s="7"/>
      <c r="F117" s="7"/>
      <c r="G117" s="7"/>
      <c r="H117" s="7"/>
    </row>
    <row r="118" s="4" customFormat="true" ht="27" hidden="false" customHeight="true" outlineLevel="0" collapsed="false">
      <c r="B118" s="5" t="s">
        <v>232</v>
      </c>
      <c r="C118" s="7" t="s">
        <v>233</v>
      </c>
      <c r="D118" s="7"/>
      <c r="E118" s="7"/>
      <c r="F118" s="7"/>
      <c r="G118" s="7"/>
      <c r="H118" s="7"/>
    </row>
    <row r="119" s="4" customFormat="true" ht="45.75" hidden="false" customHeight="true" outlineLevel="0" collapsed="false">
      <c r="B119" s="5" t="s">
        <v>234</v>
      </c>
      <c r="C119" s="7" t="s">
        <v>235</v>
      </c>
      <c r="D119" s="7"/>
      <c r="E119" s="7"/>
      <c r="F119" s="7"/>
      <c r="G119" s="7"/>
      <c r="H119" s="7"/>
    </row>
    <row r="120" s="4" customFormat="true" ht="27" hidden="false" customHeight="true" outlineLevel="0" collapsed="false">
      <c r="B120" s="5" t="s">
        <v>236</v>
      </c>
      <c r="C120" s="7" t="s">
        <v>237</v>
      </c>
      <c r="D120" s="7"/>
      <c r="E120" s="7"/>
      <c r="F120" s="7"/>
      <c r="G120" s="7"/>
      <c r="H120" s="7"/>
    </row>
    <row r="121" s="4" customFormat="true" ht="45" hidden="false" customHeight="true" outlineLevel="0" collapsed="false">
      <c r="B121" s="5" t="s">
        <v>238</v>
      </c>
      <c r="C121" s="7" t="s">
        <v>239</v>
      </c>
      <c r="D121" s="7"/>
      <c r="E121" s="7"/>
      <c r="F121" s="7"/>
      <c r="G121" s="7"/>
      <c r="H121" s="7"/>
    </row>
    <row r="122" s="4" customFormat="true" ht="27" hidden="false" customHeight="true" outlineLevel="0" collapsed="false">
      <c r="B122" s="5" t="s">
        <v>240</v>
      </c>
      <c r="C122" s="7" t="s">
        <v>241</v>
      </c>
      <c r="D122" s="7"/>
      <c r="E122" s="7"/>
      <c r="F122" s="7"/>
      <c r="G122" s="7"/>
      <c r="H122" s="7"/>
    </row>
    <row r="123" s="4" customFormat="true" ht="27" hidden="false" customHeight="true" outlineLevel="0" collapsed="false">
      <c r="B123" s="5" t="s">
        <v>242</v>
      </c>
      <c r="C123" s="7" t="s">
        <v>243</v>
      </c>
      <c r="D123" s="7"/>
      <c r="E123" s="7"/>
      <c r="F123" s="7"/>
      <c r="G123" s="7"/>
      <c r="H123" s="7"/>
    </row>
    <row r="124" s="4" customFormat="true" ht="27" hidden="false" customHeight="true" outlineLevel="0" collapsed="false">
      <c r="B124" s="5" t="s">
        <v>244</v>
      </c>
      <c r="C124" s="7" t="s">
        <v>245</v>
      </c>
      <c r="D124" s="7"/>
      <c r="E124" s="7"/>
      <c r="F124" s="7"/>
      <c r="G124" s="7"/>
      <c r="H124" s="7"/>
    </row>
    <row r="125" s="4" customFormat="true" ht="27" hidden="false" customHeight="true" outlineLevel="0" collapsed="false">
      <c r="B125" s="5" t="s">
        <v>246</v>
      </c>
      <c r="C125" s="7" t="s">
        <v>247</v>
      </c>
      <c r="D125" s="7"/>
      <c r="E125" s="7"/>
      <c r="F125" s="7"/>
      <c r="G125" s="7"/>
      <c r="H125" s="7"/>
    </row>
    <row r="126" s="4" customFormat="true" ht="27" hidden="false" customHeight="true" outlineLevel="0" collapsed="false">
      <c r="B126" s="5" t="s">
        <v>248</v>
      </c>
      <c r="C126" s="7" t="s">
        <v>249</v>
      </c>
      <c r="D126" s="7"/>
      <c r="E126" s="7"/>
      <c r="F126" s="7"/>
      <c r="G126" s="7"/>
      <c r="H126" s="7"/>
    </row>
    <row r="127" s="4" customFormat="true" ht="27" hidden="false" customHeight="true" outlineLevel="0" collapsed="false">
      <c r="B127" s="5" t="s">
        <v>250</v>
      </c>
      <c r="C127" s="7" t="s">
        <v>251</v>
      </c>
      <c r="D127" s="7"/>
      <c r="E127" s="7"/>
      <c r="F127" s="7"/>
      <c r="G127" s="7"/>
      <c r="H127" s="7"/>
    </row>
    <row r="128" s="4" customFormat="true" ht="27" hidden="false" customHeight="true" outlineLevel="0" collapsed="false">
      <c r="B128" s="5" t="s">
        <v>252</v>
      </c>
      <c r="C128" s="7" t="s">
        <v>253</v>
      </c>
      <c r="D128" s="7"/>
      <c r="E128" s="7"/>
      <c r="F128" s="7"/>
      <c r="G128" s="7"/>
      <c r="H128" s="7"/>
    </row>
    <row r="129" s="4" customFormat="true" ht="27" hidden="false" customHeight="true" outlineLevel="0" collapsed="false">
      <c r="B129" s="5" t="s">
        <v>254</v>
      </c>
      <c r="C129" s="7" t="s">
        <v>255</v>
      </c>
      <c r="D129" s="7"/>
      <c r="E129" s="7"/>
      <c r="F129" s="7"/>
      <c r="G129" s="7"/>
      <c r="H129" s="7"/>
    </row>
    <row r="130" s="4" customFormat="true" ht="27" hidden="false" customHeight="true" outlineLevel="0" collapsed="false">
      <c r="B130" s="5" t="s">
        <v>256</v>
      </c>
      <c r="C130" s="7" t="s">
        <v>257</v>
      </c>
      <c r="D130" s="7"/>
      <c r="E130" s="7"/>
      <c r="F130" s="7"/>
      <c r="G130" s="7"/>
      <c r="H130" s="7"/>
    </row>
    <row r="131" s="4" customFormat="true" ht="27" hidden="false" customHeight="true" outlineLevel="0" collapsed="false">
      <c r="B131" s="5" t="s">
        <v>258</v>
      </c>
      <c r="C131" s="7" t="s">
        <v>259</v>
      </c>
      <c r="D131" s="7"/>
      <c r="E131" s="7"/>
      <c r="F131" s="7"/>
      <c r="G131" s="7"/>
      <c r="H131" s="7"/>
    </row>
    <row r="132" s="4" customFormat="true" ht="27" hidden="false" customHeight="true" outlineLevel="0" collapsed="false">
      <c r="B132" s="5" t="s">
        <v>260</v>
      </c>
      <c r="C132" s="7" t="s">
        <v>261</v>
      </c>
      <c r="D132" s="7"/>
      <c r="E132" s="7"/>
      <c r="F132" s="7"/>
      <c r="G132" s="7"/>
      <c r="H132" s="7"/>
    </row>
    <row r="133" s="4" customFormat="true" ht="27" hidden="false" customHeight="true" outlineLevel="0" collapsed="false">
      <c r="B133" s="5" t="s">
        <v>262</v>
      </c>
      <c r="C133" s="7" t="s">
        <v>263</v>
      </c>
      <c r="D133" s="7"/>
      <c r="E133" s="7"/>
      <c r="F133" s="7"/>
      <c r="G133" s="7"/>
      <c r="H133" s="7"/>
    </row>
    <row r="134" s="4" customFormat="true" ht="27" hidden="false" customHeight="true" outlineLevel="0" collapsed="false">
      <c r="B134" s="5" t="s">
        <v>264</v>
      </c>
      <c r="C134" s="7" t="s">
        <v>265</v>
      </c>
      <c r="D134" s="7"/>
      <c r="E134" s="7"/>
      <c r="F134" s="7"/>
      <c r="G134" s="7"/>
      <c r="H134" s="7"/>
    </row>
    <row r="135" s="4" customFormat="true" ht="27" hidden="false" customHeight="true" outlineLevel="0" collapsed="false">
      <c r="B135" s="5" t="s">
        <v>266</v>
      </c>
      <c r="C135" s="7" t="s">
        <v>267</v>
      </c>
      <c r="D135" s="7"/>
      <c r="E135" s="7"/>
      <c r="F135" s="7"/>
      <c r="G135" s="7"/>
      <c r="H135" s="7"/>
    </row>
    <row r="136" s="4" customFormat="true" ht="27" hidden="false" customHeight="true" outlineLevel="0" collapsed="false">
      <c r="B136" s="5" t="s">
        <v>268</v>
      </c>
      <c r="C136" s="7" t="s">
        <v>269</v>
      </c>
      <c r="D136" s="7"/>
      <c r="E136" s="7"/>
      <c r="F136" s="7"/>
      <c r="G136" s="7"/>
      <c r="H136" s="7"/>
    </row>
    <row r="137" s="4" customFormat="true" ht="45.75" hidden="false" customHeight="true" outlineLevel="0" collapsed="false">
      <c r="B137" s="5" t="s">
        <v>270</v>
      </c>
      <c r="C137" s="7" t="s">
        <v>271</v>
      </c>
      <c r="D137" s="7"/>
      <c r="E137" s="7"/>
      <c r="F137" s="7"/>
      <c r="G137" s="7"/>
      <c r="H137" s="7"/>
    </row>
    <row r="138" s="4" customFormat="true" ht="27" hidden="false" customHeight="true" outlineLevel="0" collapsed="false">
      <c r="B138" s="5" t="s">
        <v>272</v>
      </c>
      <c r="C138" s="7" t="s">
        <v>273</v>
      </c>
      <c r="D138" s="7"/>
      <c r="E138" s="7"/>
      <c r="F138" s="7"/>
      <c r="G138" s="7"/>
      <c r="H138" s="7"/>
    </row>
    <row r="139" s="4" customFormat="true" ht="27" hidden="false" customHeight="true" outlineLevel="0" collapsed="false">
      <c r="B139" s="5" t="s">
        <v>274</v>
      </c>
      <c r="C139" s="7" t="s">
        <v>275</v>
      </c>
      <c r="D139" s="7"/>
      <c r="E139" s="7"/>
      <c r="F139" s="7"/>
      <c r="G139" s="7"/>
      <c r="H139" s="7"/>
    </row>
    <row r="140" s="4" customFormat="true" ht="42" hidden="false" customHeight="true" outlineLevel="0" collapsed="false">
      <c r="B140" s="5" t="s">
        <v>276</v>
      </c>
      <c r="C140" s="7" t="s">
        <v>277</v>
      </c>
      <c r="D140" s="7"/>
      <c r="E140" s="7"/>
      <c r="F140" s="7"/>
      <c r="G140" s="7"/>
      <c r="H140" s="7"/>
    </row>
    <row r="141" s="4" customFormat="true" ht="27" hidden="false" customHeight="true" outlineLevel="0" collapsed="false">
      <c r="B141" s="5" t="s">
        <v>278</v>
      </c>
      <c r="C141" s="7" t="s">
        <v>279</v>
      </c>
      <c r="D141" s="7"/>
      <c r="E141" s="7"/>
      <c r="F141" s="7"/>
      <c r="G141" s="7"/>
      <c r="H141" s="7"/>
    </row>
    <row r="142" s="4" customFormat="true" ht="27" hidden="false" customHeight="true" outlineLevel="0" collapsed="false">
      <c r="B142" s="5" t="s">
        <v>280</v>
      </c>
      <c r="C142" s="7" t="s">
        <v>281</v>
      </c>
      <c r="D142" s="7"/>
      <c r="E142" s="7"/>
      <c r="F142" s="7"/>
      <c r="G142" s="7"/>
      <c r="H142" s="7"/>
    </row>
    <row r="143" s="4" customFormat="true" ht="27" hidden="false" customHeight="true" outlineLevel="0" collapsed="false">
      <c r="B143" s="5" t="s">
        <v>282</v>
      </c>
      <c r="C143" s="7" t="s">
        <v>283</v>
      </c>
      <c r="D143" s="7"/>
      <c r="E143" s="7"/>
      <c r="F143" s="7"/>
      <c r="G143" s="7"/>
      <c r="H143" s="7"/>
    </row>
    <row r="144" s="4" customFormat="true" ht="46.5" hidden="false" customHeight="true" outlineLevel="0" collapsed="false">
      <c r="B144" s="5" t="s">
        <v>284</v>
      </c>
      <c r="C144" s="7" t="s">
        <v>285</v>
      </c>
      <c r="D144" s="7"/>
      <c r="E144" s="7"/>
      <c r="F144" s="7"/>
      <c r="G144" s="7"/>
      <c r="H144" s="7"/>
    </row>
    <row r="145" s="4" customFormat="true" ht="27" hidden="false" customHeight="true" outlineLevel="0" collapsed="false">
      <c r="B145" s="5" t="s">
        <v>286</v>
      </c>
      <c r="C145" s="7" t="s">
        <v>287</v>
      </c>
      <c r="D145" s="7"/>
      <c r="E145" s="7"/>
      <c r="F145" s="7"/>
      <c r="G145" s="7"/>
      <c r="H145" s="7"/>
    </row>
    <row r="146" s="4" customFormat="true" ht="27" hidden="false" customHeight="true" outlineLevel="0" collapsed="false">
      <c r="B146" s="5" t="s">
        <v>288</v>
      </c>
      <c r="C146" s="7" t="s">
        <v>289</v>
      </c>
      <c r="D146" s="7"/>
      <c r="E146" s="7"/>
      <c r="F146" s="7"/>
      <c r="G146" s="7"/>
      <c r="H146" s="7"/>
    </row>
    <row r="147" s="4" customFormat="true" ht="27" hidden="false" customHeight="true" outlineLevel="0" collapsed="false">
      <c r="B147" s="5" t="s">
        <v>290</v>
      </c>
      <c r="C147" s="7" t="s">
        <v>291</v>
      </c>
      <c r="D147" s="7"/>
      <c r="E147" s="7"/>
      <c r="F147" s="7"/>
      <c r="G147" s="7"/>
      <c r="H147" s="7"/>
    </row>
    <row r="148" s="4" customFormat="true" ht="27" hidden="false" customHeight="true" outlineLevel="0" collapsed="false">
      <c r="B148" s="5" t="s">
        <v>292</v>
      </c>
      <c r="C148" s="7" t="s">
        <v>293</v>
      </c>
      <c r="D148" s="7"/>
      <c r="E148" s="7"/>
      <c r="F148" s="7"/>
      <c r="G148" s="7"/>
      <c r="H148" s="7"/>
    </row>
    <row r="149" s="4" customFormat="true" ht="39" hidden="false" customHeight="true" outlineLevel="0" collapsed="false">
      <c r="B149" s="5" t="s">
        <v>294</v>
      </c>
      <c r="C149" s="7" t="s">
        <v>295</v>
      </c>
      <c r="D149" s="7"/>
      <c r="E149" s="7"/>
      <c r="F149" s="7"/>
      <c r="G149" s="7"/>
      <c r="H149" s="7"/>
    </row>
    <row r="150" s="4" customFormat="true" ht="27" hidden="false" customHeight="true" outlineLevel="0" collapsed="false">
      <c r="B150" s="5" t="s">
        <v>296</v>
      </c>
      <c r="C150" s="7" t="s">
        <v>297</v>
      </c>
      <c r="D150" s="7"/>
      <c r="E150" s="7"/>
      <c r="F150" s="7"/>
      <c r="G150" s="7"/>
      <c r="H150" s="7"/>
    </row>
    <row r="151" s="4" customFormat="true" ht="27" hidden="false" customHeight="true" outlineLevel="0" collapsed="false">
      <c r="B151" s="5" t="s">
        <v>298</v>
      </c>
      <c r="C151" s="7" t="s">
        <v>299</v>
      </c>
      <c r="D151" s="7"/>
      <c r="E151" s="7"/>
      <c r="F151" s="7"/>
      <c r="G151" s="7"/>
      <c r="H151" s="7"/>
    </row>
    <row r="152" s="4" customFormat="true" ht="42.75" hidden="false" customHeight="true" outlineLevel="0" collapsed="false">
      <c r="B152" s="5" t="s">
        <v>300</v>
      </c>
      <c r="C152" s="7" t="s">
        <v>301</v>
      </c>
      <c r="D152" s="7"/>
      <c r="E152" s="7"/>
      <c r="F152" s="7"/>
      <c r="G152" s="7"/>
      <c r="H152" s="7"/>
    </row>
    <row r="153" s="4" customFormat="true" ht="27" hidden="false" customHeight="true" outlineLevel="0" collapsed="false">
      <c r="B153" s="5" t="s">
        <v>302</v>
      </c>
      <c r="C153" s="7" t="s">
        <v>303</v>
      </c>
      <c r="D153" s="7"/>
      <c r="E153" s="7"/>
      <c r="F153" s="7"/>
      <c r="G153" s="7"/>
      <c r="H153" s="7"/>
    </row>
    <row r="154" s="4" customFormat="true" ht="27" hidden="false" customHeight="true" outlineLevel="0" collapsed="false">
      <c r="B154" s="5" t="s">
        <v>304</v>
      </c>
      <c r="C154" s="7" t="s">
        <v>305</v>
      </c>
      <c r="D154" s="7"/>
      <c r="E154" s="7"/>
      <c r="F154" s="7"/>
      <c r="G154" s="7"/>
      <c r="H154" s="7"/>
    </row>
    <row r="155" s="4" customFormat="true" ht="27" hidden="false" customHeight="true" outlineLevel="0" collapsed="false">
      <c r="B155" s="5" t="s">
        <v>306</v>
      </c>
      <c r="C155" s="7" t="s">
        <v>307</v>
      </c>
      <c r="D155" s="7"/>
      <c r="E155" s="7"/>
      <c r="F155" s="7"/>
      <c r="G155" s="7"/>
      <c r="H155" s="7"/>
    </row>
    <row r="156" s="4" customFormat="true" ht="27" hidden="false" customHeight="true" outlineLevel="0" collapsed="false">
      <c r="B156" s="5" t="s">
        <v>308</v>
      </c>
      <c r="C156" s="7" t="s">
        <v>309</v>
      </c>
      <c r="D156" s="7"/>
      <c r="E156" s="7"/>
      <c r="F156" s="7"/>
      <c r="G156" s="7"/>
      <c r="H156" s="7"/>
    </row>
    <row r="157" s="4" customFormat="true" ht="27" hidden="false" customHeight="true" outlineLevel="0" collapsed="false">
      <c r="B157" s="5" t="s">
        <v>310</v>
      </c>
      <c r="C157" s="7" t="s">
        <v>311</v>
      </c>
      <c r="D157" s="7"/>
      <c r="E157" s="7"/>
      <c r="F157" s="7"/>
      <c r="G157" s="7"/>
      <c r="H157" s="7"/>
    </row>
    <row r="158" s="4" customFormat="true" ht="27" hidden="false" customHeight="true" outlineLevel="0" collapsed="false">
      <c r="B158" s="5" t="s">
        <v>312</v>
      </c>
      <c r="C158" s="7" t="s">
        <v>313</v>
      </c>
      <c r="D158" s="7"/>
      <c r="E158" s="7"/>
      <c r="F158" s="7"/>
      <c r="G158" s="7"/>
      <c r="H158" s="7"/>
    </row>
    <row r="159" s="4" customFormat="true" ht="27" hidden="false" customHeight="true" outlineLevel="0" collapsed="false">
      <c r="B159" s="5" t="s">
        <v>314</v>
      </c>
      <c r="C159" s="7" t="s">
        <v>315</v>
      </c>
      <c r="D159" s="7"/>
      <c r="E159" s="7"/>
      <c r="F159" s="7"/>
      <c r="G159" s="7"/>
      <c r="H159" s="7"/>
    </row>
    <row r="160" s="4" customFormat="true" ht="27" hidden="false" customHeight="true" outlineLevel="0" collapsed="false">
      <c r="B160" s="5" t="s">
        <v>316</v>
      </c>
      <c r="C160" s="7" t="s">
        <v>317</v>
      </c>
      <c r="D160" s="7"/>
      <c r="E160" s="7"/>
      <c r="F160" s="7"/>
      <c r="G160" s="7"/>
      <c r="H160" s="7"/>
    </row>
    <row r="161" s="4" customFormat="true" ht="27" hidden="false" customHeight="true" outlineLevel="0" collapsed="false">
      <c r="B161" s="5" t="s">
        <v>318</v>
      </c>
      <c r="C161" s="7" t="s">
        <v>319</v>
      </c>
      <c r="D161" s="7"/>
      <c r="E161" s="7"/>
      <c r="F161" s="7"/>
      <c r="G161" s="7"/>
      <c r="H161" s="7"/>
    </row>
    <row r="162" s="4" customFormat="true" ht="27" hidden="false" customHeight="true" outlineLevel="0" collapsed="false">
      <c r="B162" s="5" t="s">
        <v>320</v>
      </c>
      <c r="C162" s="7" t="s">
        <v>321</v>
      </c>
      <c r="D162" s="7"/>
      <c r="E162" s="7"/>
      <c r="F162" s="7"/>
      <c r="G162" s="7"/>
      <c r="H162" s="7"/>
    </row>
    <row r="163" s="4" customFormat="true" ht="27" hidden="false" customHeight="true" outlineLevel="0" collapsed="false">
      <c r="B163" s="5" t="s">
        <v>322</v>
      </c>
      <c r="C163" s="7" t="s">
        <v>323</v>
      </c>
      <c r="D163" s="7"/>
      <c r="E163" s="7"/>
      <c r="F163" s="7"/>
      <c r="G163" s="7"/>
      <c r="H163" s="7"/>
    </row>
    <row r="164" s="4" customFormat="true" ht="27" hidden="false" customHeight="true" outlineLevel="0" collapsed="false">
      <c r="B164" s="5" t="s">
        <v>324</v>
      </c>
      <c r="C164" s="7" t="s">
        <v>325</v>
      </c>
      <c r="D164" s="7"/>
      <c r="E164" s="7"/>
      <c r="F164" s="7"/>
      <c r="G164" s="7"/>
      <c r="H164" s="7"/>
    </row>
    <row r="165" s="4" customFormat="true" ht="48.75" hidden="false" customHeight="true" outlineLevel="0" collapsed="false">
      <c r="B165" s="5" t="s">
        <v>326</v>
      </c>
      <c r="C165" s="7" t="s">
        <v>327</v>
      </c>
      <c r="D165" s="7"/>
      <c r="E165" s="7"/>
      <c r="F165" s="7"/>
      <c r="G165" s="7"/>
      <c r="H165" s="7"/>
    </row>
    <row r="166" s="4" customFormat="true" ht="27" hidden="false" customHeight="true" outlineLevel="0" collapsed="false">
      <c r="B166" s="5" t="s">
        <v>328</v>
      </c>
      <c r="C166" s="7" t="s">
        <v>329</v>
      </c>
      <c r="D166" s="7"/>
      <c r="E166" s="7"/>
      <c r="F166" s="7"/>
      <c r="G166" s="7"/>
      <c r="H166" s="7"/>
    </row>
    <row r="167" s="4" customFormat="true" ht="27" hidden="false" customHeight="true" outlineLevel="0" collapsed="false">
      <c r="B167" s="5" t="s">
        <v>330</v>
      </c>
      <c r="C167" s="7" t="s">
        <v>331</v>
      </c>
      <c r="D167" s="7"/>
      <c r="E167" s="7"/>
      <c r="F167" s="7"/>
      <c r="G167" s="7"/>
      <c r="H167" s="7"/>
    </row>
    <row r="168" s="4" customFormat="true" ht="27" hidden="false" customHeight="true" outlineLevel="0" collapsed="false">
      <c r="B168" s="5" t="s">
        <v>332</v>
      </c>
      <c r="C168" s="7" t="s">
        <v>333</v>
      </c>
      <c r="D168" s="7"/>
      <c r="E168" s="7"/>
      <c r="F168" s="7"/>
      <c r="G168" s="7"/>
      <c r="H168" s="7"/>
    </row>
    <row r="169" s="4" customFormat="true" ht="43.5" hidden="false" customHeight="true" outlineLevel="0" collapsed="false">
      <c r="B169" s="5" t="s">
        <v>334</v>
      </c>
      <c r="C169" s="7" t="s">
        <v>335</v>
      </c>
      <c r="D169" s="7"/>
      <c r="E169" s="7"/>
      <c r="F169" s="7"/>
      <c r="G169" s="7"/>
      <c r="H169" s="7"/>
    </row>
    <row r="170" s="4" customFormat="true" ht="27" hidden="false" customHeight="true" outlineLevel="0" collapsed="false">
      <c r="B170" s="5" t="s">
        <v>336</v>
      </c>
      <c r="C170" s="7" t="s">
        <v>337</v>
      </c>
      <c r="D170" s="7"/>
      <c r="E170" s="7"/>
      <c r="F170" s="7"/>
      <c r="G170" s="7"/>
      <c r="H170" s="7"/>
    </row>
    <row r="171" s="4" customFormat="true" ht="27" hidden="false" customHeight="true" outlineLevel="0" collapsed="false">
      <c r="B171" s="5" t="s">
        <v>338</v>
      </c>
      <c r="C171" s="7" t="s">
        <v>339</v>
      </c>
      <c r="D171" s="7"/>
      <c r="E171" s="7"/>
      <c r="F171" s="7"/>
      <c r="G171" s="7"/>
      <c r="H171" s="7"/>
    </row>
    <row r="172" s="4" customFormat="true" ht="27" hidden="false" customHeight="true" outlineLevel="0" collapsed="false">
      <c r="B172" s="5" t="s">
        <v>340</v>
      </c>
      <c r="C172" s="7" t="s">
        <v>341</v>
      </c>
      <c r="D172" s="7"/>
      <c r="E172" s="7"/>
      <c r="F172" s="7"/>
      <c r="G172" s="7"/>
      <c r="H172" s="7"/>
    </row>
    <row r="173" s="4" customFormat="true" ht="27" hidden="false" customHeight="true" outlineLevel="0" collapsed="false">
      <c r="B173" s="5" t="s">
        <v>342</v>
      </c>
      <c r="C173" s="7" t="s">
        <v>343</v>
      </c>
      <c r="D173" s="7"/>
      <c r="E173" s="7"/>
      <c r="F173" s="7"/>
      <c r="G173" s="7"/>
      <c r="H173" s="7"/>
    </row>
    <row r="174" s="4" customFormat="true" ht="27" hidden="false" customHeight="true" outlineLevel="0" collapsed="false">
      <c r="B174" s="5" t="s">
        <v>344</v>
      </c>
      <c r="C174" s="7" t="s">
        <v>345</v>
      </c>
      <c r="D174" s="7"/>
      <c r="E174" s="7"/>
      <c r="F174" s="7"/>
      <c r="G174" s="7"/>
      <c r="H174" s="7"/>
    </row>
    <row r="175" s="4" customFormat="true" ht="27" hidden="false" customHeight="true" outlineLevel="0" collapsed="false">
      <c r="B175" s="5" t="s">
        <v>346</v>
      </c>
      <c r="C175" s="7" t="s">
        <v>347</v>
      </c>
      <c r="D175" s="7"/>
      <c r="E175" s="7"/>
      <c r="F175" s="7"/>
      <c r="G175" s="7"/>
      <c r="H175" s="7"/>
    </row>
    <row r="176" s="4" customFormat="true" ht="27" hidden="false" customHeight="true" outlineLevel="0" collapsed="false">
      <c r="B176" s="5" t="s">
        <v>348</v>
      </c>
      <c r="C176" s="7" t="s">
        <v>349</v>
      </c>
      <c r="D176" s="7"/>
      <c r="E176" s="7"/>
      <c r="F176" s="7"/>
      <c r="G176" s="7"/>
      <c r="H176" s="7"/>
    </row>
    <row r="177" s="4" customFormat="true" ht="27" hidden="false" customHeight="true" outlineLevel="0" collapsed="false">
      <c r="B177" s="5" t="s">
        <v>350</v>
      </c>
      <c r="C177" s="7" t="s">
        <v>351</v>
      </c>
      <c r="D177" s="7"/>
      <c r="E177" s="7"/>
      <c r="F177" s="7"/>
      <c r="G177" s="7"/>
      <c r="H177" s="7"/>
    </row>
    <row r="178" s="4" customFormat="true" ht="27" hidden="false" customHeight="true" outlineLevel="0" collapsed="false">
      <c r="B178" s="5" t="s">
        <v>352</v>
      </c>
      <c r="C178" s="7" t="s">
        <v>353</v>
      </c>
      <c r="D178" s="7"/>
      <c r="E178" s="7"/>
      <c r="F178" s="7"/>
      <c r="G178" s="7"/>
      <c r="H178" s="7"/>
    </row>
    <row r="179" s="4" customFormat="true" ht="27" hidden="false" customHeight="true" outlineLevel="0" collapsed="false">
      <c r="B179" s="5" t="s">
        <v>354</v>
      </c>
      <c r="C179" s="7" t="s">
        <v>355</v>
      </c>
      <c r="D179" s="7"/>
      <c r="E179" s="7"/>
      <c r="F179" s="7"/>
      <c r="G179" s="7"/>
      <c r="H179" s="7"/>
    </row>
    <row r="180" s="4" customFormat="true" ht="27" hidden="false" customHeight="true" outlineLevel="0" collapsed="false">
      <c r="B180" s="5" t="s">
        <v>356</v>
      </c>
      <c r="C180" s="7" t="s">
        <v>357</v>
      </c>
      <c r="D180" s="7"/>
      <c r="E180" s="7"/>
      <c r="F180" s="7"/>
      <c r="G180" s="7"/>
      <c r="H180" s="7"/>
    </row>
    <row r="181" s="4" customFormat="true" ht="27" hidden="false" customHeight="true" outlineLevel="0" collapsed="false">
      <c r="B181" s="5" t="s">
        <v>358</v>
      </c>
      <c r="C181" s="7" t="s">
        <v>359</v>
      </c>
      <c r="D181" s="7"/>
      <c r="E181" s="7"/>
      <c r="F181" s="7"/>
      <c r="G181" s="7"/>
      <c r="H181" s="7"/>
    </row>
    <row r="182" s="4" customFormat="true" ht="27" hidden="false" customHeight="true" outlineLevel="0" collapsed="false">
      <c r="B182" s="5" t="s">
        <v>360</v>
      </c>
      <c r="C182" s="7" t="s">
        <v>361</v>
      </c>
      <c r="D182" s="7"/>
      <c r="E182" s="7"/>
      <c r="F182" s="7"/>
      <c r="G182" s="7"/>
      <c r="H182" s="7"/>
    </row>
    <row r="183" s="4" customFormat="true" ht="27" hidden="false" customHeight="true" outlineLevel="0" collapsed="false">
      <c r="B183" s="5" t="s">
        <v>362</v>
      </c>
      <c r="C183" s="7" t="s">
        <v>363</v>
      </c>
      <c r="D183" s="7"/>
      <c r="E183" s="7"/>
      <c r="F183" s="7"/>
      <c r="G183" s="7"/>
      <c r="H183" s="7"/>
    </row>
    <row r="184" s="4" customFormat="true" ht="27" hidden="false" customHeight="true" outlineLevel="0" collapsed="false">
      <c r="B184" s="5" t="s">
        <v>364</v>
      </c>
      <c r="C184" s="7" t="s">
        <v>365</v>
      </c>
      <c r="D184" s="7"/>
      <c r="E184" s="7"/>
      <c r="F184" s="7"/>
      <c r="G184" s="7"/>
      <c r="H184" s="7"/>
    </row>
    <row r="185" s="4" customFormat="true" ht="27" hidden="false" customHeight="true" outlineLevel="0" collapsed="false">
      <c r="B185" s="5" t="s">
        <v>366</v>
      </c>
      <c r="C185" s="7" t="s">
        <v>367</v>
      </c>
      <c r="D185" s="7"/>
      <c r="E185" s="7"/>
      <c r="F185" s="7"/>
      <c r="G185" s="7"/>
      <c r="H185" s="7"/>
    </row>
    <row r="186" s="4" customFormat="true" ht="27" hidden="false" customHeight="true" outlineLevel="0" collapsed="false">
      <c r="B186" s="8" t="s">
        <v>368</v>
      </c>
      <c r="C186" s="7" t="s">
        <v>369</v>
      </c>
      <c r="D186" s="7"/>
      <c r="E186" s="7"/>
      <c r="F186" s="7"/>
      <c r="G186" s="7"/>
      <c r="H186" s="7"/>
    </row>
    <row r="187" s="4" customFormat="true" ht="27" hidden="false" customHeight="true" outlineLevel="0" collapsed="false">
      <c r="B187" s="5" t="s">
        <v>370</v>
      </c>
      <c r="C187" s="7" t="s">
        <v>371</v>
      </c>
      <c r="D187" s="7"/>
      <c r="E187" s="7"/>
      <c r="F187" s="7"/>
      <c r="G187" s="7"/>
      <c r="H187" s="7"/>
    </row>
    <row r="188" s="4" customFormat="true" ht="27" hidden="false" customHeight="true" outlineLevel="0" collapsed="false">
      <c r="B188" s="5" t="s">
        <v>372</v>
      </c>
      <c r="C188" s="7" t="s">
        <v>373</v>
      </c>
      <c r="D188" s="7"/>
      <c r="E188" s="7"/>
      <c r="F188" s="7"/>
      <c r="G188" s="7"/>
      <c r="H188" s="7"/>
    </row>
    <row r="189" s="4" customFormat="true" ht="27" hidden="false" customHeight="true" outlineLevel="0" collapsed="false">
      <c r="B189" s="5" t="s">
        <v>374</v>
      </c>
      <c r="C189" s="7" t="s">
        <v>375</v>
      </c>
      <c r="D189" s="7"/>
      <c r="E189" s="7"/>
      <c r="F189" s="7"/>
      <c r="G189" s="7"/>
      <c r="H189" s="7"/>
    </row>
    <row r="190" s="4" customFormat="true" ht="27" hidden="false" customHeight="true" outlineLevel="0" collapsed="false">
      <c r="B190" s="5" t="s">
        <v>376</v>
      </c>
      <c r="C190" s="7" t="s">
        <v>377</v>
      </c>
      <c r="D190" s="7"/>
      <c r="E190" s="7"/>
      <c r="F190" s="7"/>
      <c r="G190" s="7"/>
      <c r="H190" s="7"/>
    </row>
    <row r="191" s="4" customFormat="true" ht="27" hidden="false" customHeight="true" outlineLevel="0" collapsed="false">
      <c r="B191" s="5" t="s">
        <v>378</v>
      </c>
      <c r="C191" s="7" t="s">
        <v>379</v>
      </c>
      <c r="D191" s="7"/>
      <c r="E191" s="7"/>
      <c r="F191" s="7"/>
      <c r="G191" s="7"/>
      <c r="H191" s="7"/>
    </row>
    <row r="192" s="4" customFormat="true" ht="27" hidden="false" customHeight="true" outlineLevel="0" collapsed="false">
      <c r="B192" s="5" t="s">
        <v>380</v>
      </c>
      <c r="C192" s="7" t="s">
        <v>381</v>
      </c>
      <c r="D192" s="7"/>
      <c r="E192" s="7"/>
      <c r="F192" s="7"/>
      <c r="G192" s="7"/>
      <c r="H192" s="7"/>
    </row>
    <row r="193" s="4" customFormat="true" ht="27" hidden="false" customHeight="true" outlineLevel="0" collapsed="false">
      <c r="B193" s="5" t="s">
        <v>382</v>
      </c>
      <c r="C193" s="7" t="s">
        <v>383</v>
      </c>
      <c r="D193" s="7"/>
      <c r="E193" s="7"/>
      <c r="F193" s="7"/>
      <c r="G193" s="7"/>
      <c r="H193" s="7"/>
    </row>
    <row r="194" s="4" customFormat="true" ht="27" hidden="false" customHeight="true" outlineLevel="0" collapsed="false">
      <c r="B194" s="5" t="s">
        <v>384</v>
      </c>
      <c r="C194" s="7" t="s">
        <v>385</v>
      </c>
      <c r="D194" s="7"/>
      <c r="E194" s="7"/>
      <c r="F194" s="7"/>
      <c r="G194" s="7"/>
      <c r="H194" s="7"/>
    </row>
    <row r="195" s="4" customFormat="true" ht="27" hidden="false" customHeight="true" outlineLevel="0" collapsed="false">
      <c r="B195" s="5" t="s">
        <v>386</v>
      </c>
      <c r="C195" s="7" t="s">
        <v>387</v>
      </c>
      <c r="D195" s="7"/>
      <c r="E195" s="7"/>
      <c r="F195" s="7"/>
      <c r="G195" s="7"/>
      <c r="H195" s="7"/>
    </row>
    <row r="196" s="4" customFormat="true" ht="27" hidden="false" customHeight="true" outlineLevel="0" collapsed="false">
      <c r="B196" s="5" t="s">
        <v>388</v>
      </c>
      <c r="C196" s="7" t="s">
        <v>389</v>
      </c>
      <c r="D196" s="7"/>
      <c r="E196" s="7"/>
      <c r="F196" s="7"/>
      <c r="G196" s="7"/>
      <c r="H196" s="7"/>
    </row>
    <row r="197" s="4" customFormat="true" ht="27" hidden="false" customHeight="true" outlineLevel="0" collapsed="false">
      <c r="B197" s="5" t="s">
        <v>390</v>
      </c>
      <c r="C197" s="7" t="s">
        <v>391</v>
      </c>
      <c r="D197" s="7"/>
      <c r="E197" s="7"/>
      <c r="F197" s="7"/>
      <c r="G197" s="7"/>
      <c r="H197" s="7"/>
    </row>
    <row r="198" s="4" customFormat="true" ht="27" hidden="false" customHeight="true" outlineLevel="0" collapsed="false">
      <c r="B198" s="5" t="s">
        <v>392</v>
      </c>
      <c r="C198" s="7" t="s">
        <v>393</v>
      </c>
      <c r="D198" s="7"/>
      <c r="E198" s="7"/>
      <c r="F198" s="7"/>
      <c r="G198" s="7"/>
      <c r="H198" s="7"/>
    </row>
    <row r="199" s="4" customFormat="true" ht="27" hidden="false" customHeight="true" outlineLevel="0" collapsed="false">
      <c r="B199" s="5" t="s">
        <v>394</v>
      </c>
      <c r="C199" s="7" t="s">
        <v>395</v>
      </c>
      <c r="D199" s="7"/>
      <c r="E199" s="7"/>
      <c r="F199" s="7"/>
      <c r="G199" s="7"/>
      <c r="H199" s="7"/>
    </row>
    <row r="200" s="4" customFormat="true" ht="27" hidden="false" customHeight="true" outlineLevel="0" collapsed="false">
      <c r="B200" s="5" t="s">
        <v>396</v>
      </c>
      <c r="C200" s="7" t="s">
        <v>397</v>
      </c>
      <c r="D200" s="7"/>
      <c r="E200" s="7"/>
      <c r="F200" s="7"/>
      <c r="G200" s="7"/>
      <c r="H200" s="7"/>
    </row>
    <row r="201" s="4" customFormat="true" ht="27" hidden="false" customHeight="true" outlineLevel="0" collapsed="false">
      <c r="B201" s="5" t="s">
        <v>398</v>
      </c>
      <c r="C201" s="7" t="s">
        <v>399</v>
      </c>
      <c r="D201" s="7"/>
      <c r="E201" s="7"/>
      <c r="F201" s="7"/>
      <c r="G201" s="7"/>
      <c r="H201" s="7"/>
    </row>
    <row r="202" s="4" customFormat="true" ht="27" hidden="false" customHeight="true" outlineLevel="0" collapsed="false">
      <c r="B202" s="5" t="s">
        <v>400</v>
      </c>
      <c r="C202" s="7" t="s">
        <v>401</v>
      </c>
      <c r="D202" s="7"/>
      <c r="E202" s="7"/>
      <c r="F202" s="7"/>
      <c r="G202" s="7"/>
      <c r="H202" s="7"/>
    </row>
    <row r="203" s="4" customFormat="true" ht="27" hidden="false" customHeight="true" outlineLevel="0" collapsed="false">
      <c r="B203" s="5" t="s">
        <v>402</v>
      </c>
      <c r="C203" s="7" t="s">
        <v>403</v>
      </c>
      <c r="D203" s="7"/>
      <c r="E203" s="7"/>
      <c r="F203" s="7"/>
      <c r="G203" s="7"/>
      <c r="H203" s="7"/>
    </row>
    <row r="204" s="4" customFormat="true" ht="27" hidden="false" customHeight="true" outlineLevel="0" collapsed="false">
      <c r="B204" s="5" t="s">
        <v>404</v>
      </c>
      <c r="C204" s="7" t="s">
        <v>405</v>
      </c>
      <c r="D204" s="7"/>
      <c r="E204" s="7"/>
      <c r="F204" s="7"/>
      <c r="G204" s="7"/>
      <c r="H204" s="7"/>
    </row>
    <row r="205" s="4" customFormat="true" ht="38.25" hidden="false" customHeight="true" outlineLevel="0" collapsed="false">
      <c r="B205" s="5" t="s">
        <v>406</v>
      </c>
      <c r="C205" s="7" t="s">
        <v>407</v>
      </c>
      <c r="D205" s="7"/>
      <c r="E205" s="7"/>
      <c r="F205" s="7"/>
      <c r="G205" s="7"/>
      <c r="H205" s="7"/>
    </row>
    <row r="206" s="4" customFormat="true" ht="27" hidden="false" customHeight="true" outlineLevel="0" collapsed="false">
      <c r="B206" s="5" t="s">
        <v>408</v>
      </c>
      <c r="C206" s="7" t="s">
        <v>409</v>
      </c>
      <c r="D206" s="7"/>
      <c r="E206" s="7"/>
      <c r="F206" s="7"/>
      <c r="G206" s="7"/>
      <c r="H206" s="7"/>
    </row>
    <row r="207" s="4" customFormat="true" ht="27" hidden="false" customHeight="true" outlineLevel="0" collapsed="false">
      <c r="B207" s="5" t="s">
        <v>410</v>
      </c>
      <c r="C207" s="7" t="s">
        <v>411</v>
      </c>
      <c r="D207" s="7"/>
      <c r="E207" s="7"/>
      <c r="F207" s="7"/>
      <c r="G207" s="7"/>
      <c r="H207" s="7"/>
    </row>
    <row r="208" s="4" customFormat="true" ht="27" hidden="false" customHeight="true" outlineLevel="0" collapsed="false">
      <c r="B208" s="5" t="s">
        <v>412</v>
      </c>
      <c r="C208" s="7" t="s">
        <v>413</v>
      </c>
      <c r="D208" s="7"/>
      <c r="E208" s="7"/>
      <c r="F208" s="7"/>
      <c r="G208" s="7"/>
      <c r="H208" s="7"/>
    </row>
    <row r="209" s="4" customFormat="true" ht="27" hidden="false" customHeight="true" outlineLevel="0" collapsed="false">
      <c r="B209" s="5" t="s">
        <v>414</v>
      </c>
      <c r="C209" s="7" t="s">
        <v>415</v>
      </c>
      <c r="D209" s="7"/>
      <c r="E209" s="7"/>
      <c r="F209" s="7"/>
      <c r="G209" s="7"/>
      <c r="H209" s="7"/>
    </row>
    <row r="210" s="4" customFormat="true" ht="27" hidden="false" customHeight="true" outlineLevel="0" collapsed="false">
      <c r="B210" s="5" t="s">
        <v>416</v>
      </c>
      <c r="C210" s="7" t="s">
        <v>417</v>
      </c>
      <c r="D210" s="7"/>
      <c r="E210" s="7"/>
      <c r="F210" s="7"/>
      <c r="G210" s="7"/>
      <c r="H210" s="7"/>
    </row>
    <row r="211" s="4" customFormat="true" ht="27" hidden="false" customHeight="true" outlineLevel="0" collapsed="false">
      <c r="B211" s="5" t="s">
        <v>418</v>
      </c>
      <c r="C211" s="7" t="s">
        <v>419</v>
      </c>
      <c r="D211" s="7"/>
      <c r="E211" s="7"/>
      <c r="F211" s="7"/>
      <c r="G211" s="7"/>
      <c r="H211" s="7"/>
    </row>
    <row r="212" s="4" customFormat="true" ht="27" hidden="false" customHeight="true" outlineLevel="0" collapsed="false">
      <c r="B212" s="5" t="s">
        <v>420</v>
      </c>
      <c r="C212" s="7" t="s">
        <v>421</v>
      </c>
      <c r="D212" s="7"/>
      <c r="E212" s="7"/>
      <c r="F212" s="7"/>
      <c r="G212" s="7"/>
      <c r="H212" s="7"/>
    </row>
    <row r="213" s="4" customFormat="true" ht="27" hidden="false" customHeight="true" outlineLevel="0" collapsed="false">
      <c r="B213" s="5" t="s">
        <v>422</v>
      </c>
      <c r="C213" s="7" t="s">
        <v>423</v>
      </c>
      <c r="D213" s="7"/>
      <c r="E213" s="7"/>
      <c r="F213" s="7"/>
      <c r="G213" s="7"/>
      <c r="H213" s="7"/>
    </row>
    <row r="214" s="4" customFormat="true" ht="27" hidden="false" customHeight="true" outlineLevel="0" collapsed="false">
      <c r="B214" s="5" t="s">
        <v>424</v>
      </c>
      <c r="C214" s="7" t="s">
        <v>425</v>
      </c>
      <c r="D214" s="7"/>
      <c r="E214" s="7"/>
      <c r="F214" s="7"/>
      <c r="G214" s="7"/>
      <c r="H214" s="7"/>
    </row>
    <row r="215" s="4" customFormat="true" ht="27" hidden="false" customHeight="true" outlineLevel="0" collapsed="false">
      <c r="B215" s="5" t="s">
        <v>426</v>
      </c>
      <c r="C215" s="7" t="s">
        <v>427</v>
      </c>
      <c r="D215" s="7"/>
      <c r="E215" s="7"/>
      <c r="F215" s="7"/>
      <c r="G215" s="7"/>
      <c r="H215" s="7"/>
    </row>
    <row r="216" s="4" customFormat="true" ht="27" hidden="false" customHeight="true" outlineLevel="0" collapsed="false">
      <c r="B216" s="5" t="s">
        <v>428</v>
      </c>
      <c r="C216" s="7" t="s">
        <v>429</v>
      </c>
      <c r="D216" s="7"/>
      <c r="E216" s="7"/>
      <c r="F216" s="7"/>
      <c r="G216" s="7"/>
      <c r="H216" s="7"/>
    </row>
    <row r="217" s="4" customFormat="true" ht="27" hidden="false" customHeight="true" outlineLevel="0" collapsed="false">
      <c r="B217" s="5" t="s">
        <v>430</v>
      </c>
      <c r="C217" s="7" t="s">
        <v>431</v>
      </c>
      <c r="D217" s="7"/>
      <c r="E217" s="7"/>
      <c r="F217" s="7"/>
      <c r="G217" s="7"/>
      <c r="H217" s="7"/>
    </row>
    <row r="218" s="4" customFormat="true" ht="27" hidden="false" customHeight="true" outlineLevel="0" collapsed="false">
      <c r="B218" s="5" t="s">
        <v>432</v>
      </c>
      <c r="C218" s="7" t="s">
        <v>433</v>
      </c>
      <c r="D218" s="7"/>
      <c r="E218" s="7"/>
      <c r="F218" s="7"/>
      <c r="G218" s="7"/>
      <c r="H218" s="7"/>
    </row>
    <row r="219" s="4" customFormat="true" ht="36.75" hidden="false" customHeight="true" outlineLevel="0" collapsed="false">
      <c r="B219" s="5" t="s">
        <v>434</v>
      </c>
      <c r="C219" s="7" t="s">
        <v>435</v>
      </c>
      <c r="D219" s="7"/>
      <c r="E219" s="7"/>
      <c r="F219" s="7"/>
      <c r="G219" s="7"/>
      <c r="H219" s="7"/>
    </row>
    <row r="220" s="4" customFormat="true" ht="27" hidden="false" customHeight="true" outlineLevel="0" collapsed="false">
      <c r="B220" s="5" t="s">
        <v>436</v>
      </c>
      <c r="C220" s="7" t="s">
        <v>437</v>
      </c>
      <c r="D220" s="7"/>
      <c r="E220" s="7"/>
      <c r="F220" s="7"/>
      <c r="G220" s="7"/>
      <c r="H220" s="7"/>
    </row>
    <row r="221" s="4" customFormat="true" ht="27" hidden="false" customHeight="true" outlineLevel="0" collapsed="false">
      <c r="B221" s="5" t="s">
        <v>438</v>
      </c>
      <c r="C221" s="7" t="s">
        <v>439</v>
      </c>
      <c r="D221" s="7"/>
      <c r="E221" s="7"/>
      <c r="F221" s="7"/>
      <c r="G221" s="7"/>
      <c r="H221" s="7"/>
    </row>
    <row r="222" s="4" customFormat="true" ht="27" hidden="false" customHeight="true" outlineLevel="0" collapsed="false">
      <c r="B222" s="5" t="s">
        <v>440</v>
      </c>
      <c r="C222" s="7" t="s">
        <v>441</v>
      </c>
      <c r="D222" s="7"/>
      <c r="E222" s="7"/>
      <c r="F222" s="7"/>
      <c r="G222" s="7"/>
      <c r="H222" s="7"/>
    </row>
    <row r="223" s="4" customFormat="true" ht="27" hidden="false" customHeight="true" outlineLevel="0" collapsed="false">
      <c r="B223" s="5" t="s">
        <v>442</v>
      </c>
      <c r="C223" s="7" t="s">
        <v>443</v>
      </c>
      <c r="D223" s="7"/>
      <c r="E223" s="7"/>
      <c r="F223" s="7"/>
      <c r="G223" s="7"/>
      <c r="H223" s="7"/>
    </row>
    <row r="224" s="4" customFormat="true" ht="35.25" hidden="false" customHeight="true" outlineLevel="0" collapsed="false">
      <c r="B224" s="5" t="s">
        <v>444</v>
      </c>
      <c r="C224" s="7" t="s">
        <v>445</v>
      </c>
      <c r="D224" s="7"/>
      <c r="E224" s="7"/>
      <c r="F224" s="7"/>
      <c r="G224" s="7"/>
      <c r="H224" s="7"/>
    </row>
    <row r="225" s="4" customFormat="true" ht="39" hidden="false" customHeight="true" outlineLevel="0" collapsed="false">
      <c r="B225" s="5" t="s">
        <v>446</v>
      </c>
      <c r="C225" s="7" t="s">
        <v>447</v>
      </c>
      <c r="D225" s="7"/>
      <c r="E225" s="7"/>
      <c r="F225" s="7"/>
      <c r="G225" s="7"/>
      <c r="H225" s="7"/>
    </row>
    <row r="226" s="4" customFormat="true" ht="35.25" hidden="false" customHeight="true" outlineLevel="0" collapsed="false">
      <c r="B226" s="5" t="s">
        <v>448</v>
      </c>
      <c r="C226" s="7" t="s">
        <v>449</v>
      </c>
      <c r="D226" s="7"/>
      <c r="E226" s="7"/>
      <c r="F226" s="7"/>
      <c r="G226" s="7"/>
      <c r="H226" s="7"/>
    </row>
    <row r="227" s="4" customFormat="true" ht="27" hidden="false" customHeight="true" outlineLevel="0" collapsed="false">
      <c r="B227" s="5" t="s">
        <v>450</v>
      </c>
      <c r="C227" s="7" t="s">
        <v>451</v>
      </c>
      <c r="D227" s="7"/>
      <c r="E227" s="7"/>
      <c r="F227" s="7"/>
      <c r="G227" s="7"/>
      <c r="H227" s="7"/>
    </row>
    <row r="228" s="4" customFormat="true" ht="27" hidden="false" customHeight="true" outlineLevel="0" collapsed="false">
      <c r="B228" s="5" t="s">
        <v>452</v>
      </c>
      <c r="C228" s="7" t="s">
        <v>453</v>
      </c>
      <c r="D228" s="7"/>
      <c r="E228" s="7"/>
      <c r="F228" s="7"/>
      <c r="G228" s="7"/>
      <c r="H228" s="7"/>
    </row>
    <row r="229" s="4" customFormat="true" ht="27" hidden="false" customHeight="true" outlineLevel="0" collapsed="false">
      <c r="B229" s="5" t="s">
        <v>454</v>
      </c>
      <c r="C229" s="7" t="s">
        <v>455</v>
      </c>
      <c r="D229" s="7"/>
      <c r="E229" s="7"/>
      <c r="F229" s="7"/>
      <c r="G229" s="7"/>
      <c r="H229" s="7"/>
    </row>
    <row r="230" s="4" customFormat="true" ht="27" hidden="false" customHeight="true" outlineLevel="0" collapsed="false">
      <c r="B230" s="5" t="s">
        <v>456</v>
      </c>
      <c r="C230" s="7" t="s">
        <v>457</v>
      </c>
      <c r="D230" s="7"/>
      <c r="E230" s="7"/>
      <c r="F230" s="7"/>
      <c r="G230" s="7"/>
      <c r="H230" s="7"/>
    </row>
    <row r="231" s="4" customFormat="true" ht="27" hidden="false" customHeight="true" outlineLevel="0" collapsed="false">
      <c r="B231" s="5" t="s">
        <v>458</v>
      </c>
      <c r="C231" s="7" t="s">
        <v>459</v>
      </c>
      <c r="D231" s="7"/>
      <c r="E231" s="7"/>
      <c r="F231" s="7"/>
      <c r="G231" s="7"/>
      <c r="H231" s="7"/>
    </row>
    <row r="232" s="4" customFormat="true" ht="27" hidden="false" customHeight="true" outlineLevel="0" collapsed="false">
      <c r="B232" s="5" t="s">
        <v>460</v>
      </c>
      <c r="C232" s="7" t="s">
        <v>461</v>
      </c>
      <c r="D232" s="7"/>
      <c r="E232" s="7"/>
      <c r="F232" s="7"/>
      <c r="G232" s="7"/>
      <c r="H232" s="7"/>
    </row>
    <row r="233" s="4" customFormat="true" ht="27" hidden="false" customHeight="true" outlineLevel="0" collapsed="false">
      <c r="B233" s="5" t="s">
        <v>462</v>
      </c>
      <c r="C233" s="7" t="s">
        <v>463</v>
      </c>
      <c r="D233" s="7"/>
      <c r="E233" s="7"/>
      <c r="F233" s="7"/>
      <c r="G233" s="7"/>
      <c r="H233" s="7"/>
    </row>
    <row r="234" s="4" customFormat="true" ht="27" hidden="false" customHeight="true" outlineLevel="0" collapsed="false">
      <c r="B234" s="5" t="s">
        <v>464</v>
      </c>
      <c r="C234" s="7" t="s">
        <v>465</v>
      </c>
      <c r="D234" s="7"/>
      <c r="E234" s="7"/>
      <c r="F234" s="7"/>
      <c r="G234" s="7"/>
      <c r="H234" s="7"/>
    </row>
    <row r="235" s="4" customFormat="true" ht="27" hidden="false" customHeight="true" outlineLevel="0" collapsed="false">
      <c r="B235" s="5" t="s">
        <v>466</v>
      </c>
      <c r="C235" s="7" t="s">
        <v>467</v>
      </c>
      <c r="D235" s="7"/>
      <c r="E235" s="7"/>
      <c r="F235" s="7"/>
      <c r="G235" s="7"/>
      <c r="H235" s="7"/>
    </row>
    <row r="236" s="4" customFormat="true" ht="35.25" hidden="false" customHeight="true" outlineLevel="0" collapsed="false">
      <c r="B236" s="5" t="s">
        <v>468</v>
      </c>
      <c r="C236" s="7" t="s">
        <v>469</v>
      </c>
      <c r="D236" s="7"/>
      <c r="E236" s="7"/>
      <c r="F236" s="7"/>
      <c r="G236" s="7"/>
      <c r="H236" s="7"/>
    </row>
    <row r="237" s="4" customFormat="true" ht="38.25" hidden="false" customHeight="true" outlineLevel="0" collapsed="false">
      <c r="B237" s="5" t="s">
        <v>470</v>
      </c>
      <c r="C237" s="7" t="s">
        <v>471</v>
      </c>
      <c r="D237" s="7"/>
      <c r="E237" s="7"/>
      <c r="F237" s="7"/>
      <c r="G237" s="7"/>
      <c r="H237" s="7"/>
    </row>
    <row r="238" s="4" customFormat="true" ht="27" hidden="false" customHeight="true" outlineLevel="0" collapsed="false">
      <c r="B238" s="5" t="s">
        <v>472</v>
      </c>
      <c r="C238" s="7" t="s">
        <v>473</v>
      </c>
      <c r="D238" s="7"/>
      <c r="E238" s="7"/>
      <c r="F238" s="7"/>
      <c r="G238" s="7"/>
      <c r="H238" s="7"/>
    </row>
    <row r="239" s="4" customFormat="true" ht="27" hidden="false" customHeight="true" outlineLevel="0" collapsed="false">
      <c r="B239" s="5" t="s">
        <v>474</v>
      </c>
      <c r="C239" s="7" t="s">
        <v>475</v>
      </c>
      <c r="D239" s="7"/>
      <c r="E239" s="7"/>
      <c r="F239" s="7"/>
      <c r="G239" s="7"/>
      <c r="H239" s="7"/>
    </row>
    <row r="240" s="4" customFormat="true" ht="27" hidden="false" customHeight="true" outlineLevel="0" collapsed="false">
      <c r="B240" s="5" t="s">
        <v>476</v>
      </c>
      <c r="C240" s="7" t="s">
        <v>477</v>
      </c>
      <c r="D240" s="7"/>
      <c r="E240" s="7"/>
      <c r="F240" s="7"/>
      <c r="G240" s="7"/>
      <c r="H240" s="7"/>
    </row>
    <row r="241" s="4" customFormat="true" ht="27" hidden="false" customHeight="true" outlineLevel="0" collapsed="false">
      <c r="B241" s="5" t="s">
        <v>478</v>
      </c>
      <c r="C241" s="7" t="s">
        <v>479</v>
      </c>
      <c r="D241" s="7"/>
      <c r="E241" s="7"/>
      <c r="F241" s="7"/>
      <c r="G241" s="7"/>
      <c r="H241" s="7"/>
    </row>
    <row r="242" s="4" customFormat="true" ht="27" hidden="false" customHeight="true" outlineLevel="0" collapsed="false">
      <c r="B242" s="5" t="s">
        <v>480</v>
      </c>
      <c r="C242" s="7" t="s">
        <v>481</v>
      </c>
      <c r="D242" s="7"/>
      <c r="E242" s="7"/>
      <c r="F242" s="7"/>
      <c r="G242" s="7"/>
      <c r="H242" s="7"/>
    </row>
    <row r="243" s="4" customFormat="true" ht="27" hidden="false" customHeight="true" outlineLevel="0" collapsed="false">
      <c r="B243" s="5" t="s">
        <v>482</v>
      </c>
      <c r="C243" s="7" t="s">
        <v>483</v>
      </c>
      <c r="D243" s="7"/>
      <c r="E243" s="7"/>
      <c r="F243" s="7"/>
      <c r="G243" s="7"/>
      <c r="H243" s="7"/>
    </row>
    <row r="244" s="4" customFormat="true" ht="39" hidden="false" customHeight="true" outlineLevel="0" collapsed="false">
      <c r="B244" s="5" t="s">
        <v>484</v>
      </c>
      <c r="C244" s="7" t="s">
        <v>485</v>
      </c>
      <c r="D244" s="7"/>
      <c r="E244" s="7"/>
      <c r="F244" s="7"/>
      <c r="G244" s="7"/>
      <c r="H244" s="7"/>
    </row>
    <row r="245" s="4" customFormat="true" ht="27" hidden="false" customHeight="true" outlineLevel="0" collapsed="false">
      <c r="B245" s="5" t="s">
        <v>486</v>
      </c>
      <c r="C245" s="7" t="s">
        <v>487</v>
      </c>
      <c r="D245" s="7"/>
      <c r="E245" s="7"/>
      <c r="F245" s="7"/>
      <c r="G245" s="7"/>
      <c r="H245" s="7"/>
    </row>
    <row r="246" s="4" customFormat="true" ht="27" hidden="false" customHeight="true" outlineLevel="0" collapsed="false">
      <c r="B246" s="5" t="s">
        <v>488</v>
      </c>
      <c r="C246" s="7" t="s">
        <v>489</v>
      </c>
      <c r="D246" s="7"/>
      <c r="E246" s="7"/>
      <c r="F246" s="7"/>
      <c r="G246" s="7"/>
      <c r="H246" s="7"/>
    </row>
    <row r="247" s="4" customFormat="true" ht="27" hidden="false" customHeight="true" outlineLevel="0" collapsed="false">
      <c r="B247" s="5" t="s">
        <v>490</v>
      </c>
      <c r="C247" s="7" t="s">
        <v>491</v>
      </c>
      <c r="D247" s="7"/>
      <c r="E247" s="7"/>
      <c r="F247" s="7"/>
      <c r="G247" s="7"/>
      <c r="H247" s="7"/>
    </row>
    <row r="248" s="4" customFormat="true" ht="27" hidden="false" customHeight="true" outlineLevel="0" collapsed="false">
      <c r="B248" s="5" t="s">
        <v>492</v>
      </c>
      <c r="C248" s="7" t="s">
        <v>493</v>
      </c>
      <c r="D248" s="7"/>
      <c r="E248" s="7"/>
      <c r="F248" s="7"/>
      <c r="G248" s="7"/>
      <c r="H248" s="7"/>
    </row>
    <row r="249" s="4" customFormat="true" ht="38.25" hidden="false" customHeight="true" outlineLevel="0" collapsed="false">
      <c r="B249" s="5" t="s">
        <v>494</v>
      </c>
      <c r="C249" s="7" t="s">
        <v>495</v>
      </c>
      <c r="D249" s="7"/>
      <c r="E249" s="7"/>
      <c r="F249" s="7"/>
      <c r="G249" s="7"/>
      <c r="H249" s="7"/>
    </row>
    <row r="250" s="4" customFormat="true" ht="27" hidden="false" customHeight="true" outlineLevel="0" collapsed="false">
      <c r="B250" s="5" t="s">
        <v>496</v>
      </c>
      <c r="C250" s="7" t="s">
        <v>497</v>
      </c>
      <c r="D250" s="7"/>
      <c r="E250" s="7"/>
      <c r="F250" s="7"/>
      <c r="G250" s="7"/>
      <c r="H250" s="7"/>
    </row>
    <row r="251" s="4" customFormat="true" ht="27" hidden="false" customHeight="true" outlineLevel="0" collapsed="false">
      <c r="B251" s="5" t="s">
        <v>498</v>
      </c>
      <c r="C251" s="7" t="s">
        <v>499</v>
      </c>
      <c r="D251" s="7"/>
      <c r="E251" s="7"/>
      <c r="F251" s="7"/>
      <c r="G251" s="7"/>
      <c r="H251" s="7"/>
    </row>
    <row r="252" s="4" customFormat="true" ht="27" hidden="false" customHeight="true" outlineLevel="0" collapsed="false">
      <c r="B252" s="5" t="s">
        <v>500</v>
      </c>
      <c r="C252" s="7" t="s">
        <v>501</v>
      </c>
      <c r="D252" s="7"/>
      <c r="E252" s="7"/>
      <c r="F252" s="7"/>
      <c r="G252" s="7"/>
      <c r="H252" s="7"/>
    </row>
    <row r="253" s="4" customFormat="true" ht="27" hidden="false" customHeight="true" outlineLevel="0" collapsed="false">
      <c r="B253" s="5" t="s">
        <v>502</v>
      </c>
      <c r="C253" s="7" t="s">
        <v>503</v>
      </c>
      <c r="D253" s="7"/>
      <c r="E253" s="7"/>
      <c r="F253" s="7"/>
      <c r="G253" s="7"/>
      <c r="H253" s="7"/>
    </row>
    <row r="254" s="4" customFormat="true" ht="27" hidden="false" customHeight="true" outlineLevel="0" collapsed="false">
      <c r="B254" s="5" t="s">
        <v>504</v>
      </c>
      <c r="C254" s="7" t="s">
        <v>505</v>
      </c>
      <c r="D254" s="7"/>
      <c r="E254" s="7"/>
      <c r="F254" s="7"/>
      <c r="G254" s="7"/>
      <c r="H254" s="7"/>
    </row>
    <row r="255" s="4" customFormat="true" ht="27" hidden="false" customHeight="true" outlineLevel="0" collapsed="false">
      <c r="B255" s="5" t="s">
        <v>506</v>
      </c>
      <c r="C255" s="7" t="s">
        <v>507</v>
      </c>
      <c r="D255" s="7"/>
      <c r="E255" s="7"/>
      <c r="F255" s="7"/>
      <c r="G255" s="7"/>
      <c r="H255" s="7"/>
    </row>
    <row r="256" s="4" customFormat="true" ht="37.5" hidden="false" customHeight="true" outlineLevel="0" collapsed="false">
      <c r="B256" s="5" t="s">
        <v>508</v>
      </c>
      <c r="C256" s="7" t="s">
        <v>509</v>
      </c>
      <c r="D256" s="7"/>
      <c r="E256" s="7"/>
      <c r="F256" s="7"/>
      <c r="G256" s="7"/>
      <c r="H256" s="7"/>
    </row>
    <row r="257" s="4" customFormat="true" ht="27" hidden="false" customHeight="true" outlineLevel="0" collapsed="false">
      <c r="B257" s="5" t="s">
        <v>510</v>
      </c>
      <c r="C257" s="7" t="s">
        <v>511</v>
      </c>
      <c r="D257" s="7"/>
      <c r="E257" s="7"/>
      <c r="F257" s="7"/>
      <c r="G257" s="7"/>
      <c r="H257" s="7"/>
    </row>
    <row r="258" s="4" customFormat="true" ht="27" hidden="false" customHeight="true" outlineLevel="0" collapsed="false">
      <c r="B258" s="5" t="s">
        <v>512</v>
      </c>
      <c r="C258" s="7" t="s">
        <v>513</v>
      </c>
      <c r="D258" s="7"/>
      <c r="E258" s="7"/>
      <c r="F258" s="7"/>
      <c r="G258" s="7"/>
      <c r="H258" s="7"/>
    </row>
    <row r="259" s="4" customFormat="true" ht="27" hidden="false" customHeight="true" outlineLevel="0" collapsed="false">
      <c r="B259" s="5" t="s">
        <v>514</v>
      </c>
      <c r="C259" s="7" t="s">
        <v>515</v>
      </c>
      <c r="D259" s="7"/>
      <c r="E259" s="7"/>
      <c r="F259" s="7"/>
      <c r="G259" s="7"/>
      <c r="H259" s="7"/>
    </row>
  </sheetData>
  <autoFilter ref="B2:H259"/>
  <mergeCells count="258">
    <mergeCell ref="C2:H2"/>
    <mergeCell ref="C3:H3"/>
    <mergeCell ref="C4:H4"/>
    <mergeCell ref="C5:H5"/>
    <mergeCell ref="C6:H6"/>
    <mergeCell ref="C7:H7"/>
    <mergeCell ref="C8:H8"/>
    <mergeCell ref="C9:H9"/>
    <mergeCell ref="C10:H10"/>
    <mergeCell ref="C11:H11"/>
    <mergeCell ref="C12:H12"/>
    <mergeCell ref="C13:H13"/>
    <mergeCell ref="C14:H14"/>
    <mergeCell ref="C15:H15"/>
    <mergeCell ref="C16:H16"/>
    <mergeCell ref="C17:H17"/>
    <mergeCell ref="C18:H18"/>
    <mergeCell ref="C19:H19"/>
    <mergeCell ref="C20:H20"/>
    <mergeCell ref="C21:H21"/>
    <mergeCell ref="C22:H22"/>
    <mergeCell ref="C23:H23"/>
    <mergeCell ref="C24:H24"/>
    <mergeCell ref="C25:H25"/>
    <mergeCell ref="C26:H26"/>
    <mergeCell ref="C27:H27"/>
    <mergeCell ref="C28:H28"/>
    <mergeCell ref="C29:H29"/>
    <mergeCell ref="C30:H30"/>
    <mergeCell ref="C31:H31"/>
    <mergeCell ref="C32:H32"/>
    <mergeCell ref="C33:H33"/>
    <mergeCell ref="C34:H34"/>
    <mergeCell ref="C35:H35"/>
    <mergeCell ref="C36:H36"/>
    <mergeCell ref="C37:H37"/>
    <mergeCell ref="C38:H38"/>
    <mergeCell ref="C39:H39"/>
    <mergeCell ref="C40:H40"/>
    <mergeCell ref="C41:H41"/>
    <mergeCell ref="C42:H42"/>
    <mergeCell ref="C43:H43"/>
    <mergeCell ref="C44:H44"/>
    <mergeCell ref="C45:H45"/>
    <mergeCell ref="C46:H46"/>
    <mergeCell ref="C47:H47"/>
    <mergeCell ref="C48:H48"/>
    <mergeCell ref="C49:H49"/>
    <mergeCell ref="C50:H50"/>
    <mergeCell ref="C51:H51"/>
    <mergeCell ref="C52:H52"/>
    <mergeCell ref="C53:H53"/>
    <mergeCell ref="C54:H54"/>
    <mergeCell ref="C55:H55"/>
    <mergeCell ref="C56:H56"/>
    <mergeCell ref="C57:H57"/>
    <mergeCell ref="C58:H58"/>
    <mergeCell ref="C59:H59"/>
    <mergeCell ref="C60:H60"/>
    <mergeCell ref="C61:H61"/>
    <mergeCell ref="C62:H62"/>
    <mergeCell ref="C63:H63"/>
    <mergeCell ref="C64:H64"/>
    <mergeCell ref="C65:H65"/>
    <mergeCell ref="C66:H66"/>
    <mergeCell ref="C67:H67"/>
    <mergeCell ref="C68:H68"/>
    <mergeCell ref="C69:H69"/>
    <mergeCell ref="C70:H70"/>
    <mergeCell ref="C71:H71"/>
    <mergeCell ref="C72:H72"/>
    <mergeCell ref="C73:H73"/>
    <mergeCell ref="C74:H74"/>
    <mergeCell ref="C75:H75"/>
    <mergeCell ref="C76:H76"/>
    <mergeCell ref="C77:H77"/>
    <mergeCell ref="C78:H78"/>
    <mergeCell ref="C79:H79"/>
    <mergeCell ref="C80:H80"/>
    <mergeCell ref="C81:H81"/>
    <mergeCell ref="C82:H82"/>
    <mergeCell ref="C83:H83"/>
    <mergeCell ref="C84:H84"/>
    <mergeCell ref="C85:H85"/>
    <mergeCell ref="C86:H86"/>
    <mergeCell ref="C87:H87"/>
    <mergeCell ref="C88:H88"/>
    <mergeCell ref="C89:H89"/>
    <mergeCell ref="C90:H90"/>
    <mergeCell ref="C91:H91"/>
    <mergeCell ref="C92:H92"/>
    <mergeCell ref="C93:H93"/>
    <mergeCell ref="C94:H94"/>
    <mergeCell ref="C95:H95"/>
    <mergeCell ref="C96:H96"/>
    <mergeCell ref="C97:H97"/>
    <mergeCell ref="C98:H98"/>
    <mergeCell ref="C99:H99"/>
    <mergeCell ref="C100:H100"/>
    <mergeCell ref="C101:H101"/>
    <mergeCell ref="C102:H102"/>
    <mergeCell ref="C103:H103"/>
    <mergeCell ref="C104:H104"/>
    <mergeCell ref="C105:H105"/>
    <mergeCell ref="C106:H106"/>
    <mergeCell ref="C107:H107"/>
    <mergeCell ref="C108:H108"/>
    <mergeCell ref="C109:H109"/>
    <mergeCell ref="C110:H110"/>
    <mergeCell ref="C111:H111"/>
    <mergeCell ref="C112:H112"/>
    <mergeCell ref="C113:H113"/>
    <mergeCell ref="C114:H114"/>
    <mergeCell ref="C115:H115"/>
    <mergeCell ref="C116:H116"/>
    <mergeCell ref="C117:H117"/>
    <mergeCell ref="C118:H118"/>
    <mergeCell ref="C119:H119"/>
    <mergeCell ref="C120:H120"/>
    <mergeCell ref="C121:H121"/>
    <mergeCell ref="C122:H122"/>
    <mergeCell ref="C123:H123"/>
    <mergeCell ref="C124:H124"/>
    <mergeCell ref="C125:H125"/>
    <mergeCell ref="C126:H126"/>
    <mergeCell ref="C127:H127"/>
    <mergeCell ref="C128:H128"/>
    <mergeCell ref="C129:H129"/>
    <mergeCell ref="C130:H130"/>
    <mergeCell ref="C131:H131"/>
    <mergeCell ref="C132:H132"/>
    <mergeCell ref="C133:H133"/>
    <mergeCell ref="C134:H134"/>
    <mergeCell ref="C135:H135"/>
    <mergeCell ref="C136:H136"/>
    <mergeCell ref="C137:H137"/>
    <mergeCell ref="C138:H138"/>
    <mergeCell ref="C139:H139"/>
    <mergeCell ref="C140:H140"/>
    <mergeCell ref="C141:H141"/>
    <mergeCell ref="C142:H142"/>
    <mergeCell ref="C143:H143"/>
    <mergeCell ref="C144:H144"/>
    <mergeCell ref="C145:H145"/>
    <mergeCell ref="C146:H146"/>
    <mergeCell ref="C147:H147"/>
    <mergeCell ref="C148:H148"/>
    <mergeCell ref="C149:H149"/>
    <mergeCell ref="C150:H150"/>
    <mergeCell ref="C151:H151"/>
    <mergeCell ref="C152:H152"/>
    <mergeCell ref="C153:H153"/>
    <mergeCell ref="C154:H154"/>
    <mergeCell ref="C155:H155"/>
    <mergeCell ref="C156:H156"/>
    <mergeCell ref="C157:H157"/>
    <mergeCell ref="C158:H158"/>
    <mergeCell ref="C159:H159"/>
    <mergeCell ref="C160:H160"/>
    <mergeCell ref="C161:H161"/>
    <mergeCell ref="C162:H162"/>
    <mergeCell ref="C163:H163"/>
    <mergeCell ref="C164:H164"/>
    <mergeCell ref="C165:H165"/>
    <mergeCell ref="C166:H166"/>
    <mergeCell ref="C167:H167"/>
    <mergeCell ref="C168:H168"/>
    <mergeCell ref="C169:H169"/>
    <mergeCell ref="C170:H170"/>
    <mergeCell ref="C171:H171"/>
    <mergeCell ref="C172:H172"/>
    <mergeCell ref="C173:H173"/>
    <mergeCell ref="C174:H174"/>
    <mergeCell ref="C175:H175"/>
    <mergeCell ref="C176:H176"/>
    <mergeCell ref="C177:H177"/>
    <mergeCell ref="C178:H178"/>
    <mergeCell ref="C179:H179"/>
    <mergeCell ref="C180:H180"/>
    <mergeCell ref="C181:H181"/>
    <mergeCell ref="C182:H182"/>
    <mergeCell ref="C183:H183"/>
    <mergeCell ref="C184:H184"/>
    <mergeCell ref="C185:H185"/>
    <mergeCell ref="C186:H186"/>
    <mergeCell ref="C187:H187"/>
    <mergeCell ref="C188:H188"/>
    <mergeCell ref="C189:H189"/>
    <mergeCell ref="C190:H190"/>
    <mergeCell ref="C191:H191"/>
    <mergeCell ref="C192:H192"/>
    <mergeCell ref="C193:H193"/>
    <mergeCell ref="C194:H194"/>
    <mergeCell ref="C195:H195"/>
    <mergeCell ref="C196:H196"/>
    <mergeCell ref="C197:H197"/>
    <mergeCell ref="C198:H198"/>
    <mergeCell ref="C199:H199"/>
    <mergeCell ref="C200:H200"/>
    <mergeCell ref="C201:H201"/>
    <mergeCell ref="C202:H202"/>
    <mergeCell ref="C203:H203"/>
    <mergeCell ref="C204:H204"/>
    <mergeCell ref="C205:H205"/>
    <mergeCell ref="C206:H206"/>
    <mergeCell ref="C207:H207"/>
    <mergeCell ref="C208:H208"/>
    <mergeCell ref="C209:H209"/>
    <mergeCell ref="C210:H210"/>
    <mergeCell ref="C211:H211"/>
    <mergeCell ref="C212:H212"/>
    <mergeCell ref="C213:H213"/>
    <mergeCell ref="C214:H214"/>
    <mergeCell ref="C215:H215"/>
    <mergeCell ref="C216:H216"/>
    <mergeCell ref="C217:H217"/>
    <mergeCell ref="C218:H218"/>
    <mergeCell ref="C219:H219"/>
    <mergeCell ref="C220:H220"/>
    <mergeCell ref="C221:H221"/>
    <mergeCell ref="C222:H222"/>
    <mergeCell ref="C223:H223"/>
    <mergeCell ref="C224:H224"/>
    <mergeCell ref="C225:H225"/>
    <mergeCell ref="C226:H226"/>
    <mergeCell ref="C227:H227"/>
    <mergeCell ref="C228:H228"/>
    <mergeCell ref="C229:H229"/>
    <mergeCell ref="C230:H230"/>
    <mergeCell ref="C231:H231"/>
    <mergeCell ref="C232:H232"/>
    <mergeCell ref="C233:H233"/>
    <mergeCell ref="C234:H234"/>
    <mergeCell ref="C235:H235"/>
    <mergeCell ref="C236:H236"/>
    <mergeCell ref="C237:H237"/>
    <mergeCell ref="C238:H238"/>
    <mergeCell ref="C239:H239"/>
    <mergeCell ref="C240:H240"/>
    <mergeCell ref="C241:H241"/>
    <mergeCell ref="C242:H242"/>
    <mergeCell ref="C243:H243"/>
    <mergeCell ref="C244:H244"/>
    <mergeCell ref="C245:H245"/>
    <mergeCell ref="C246:H246"/>
    <mergeCell ref="C247:H247"/>
    <mergeCell ref="C248:H248"/>
    <mergeCell ref="C249:H249"/>
    <mergeCell ref="C250:H250"/>
    <mergeCell ref="C251:H251"/>
    <mergeCell ref="C252:H252"/>
    <mergeCell ref="C253:H253"/>
    <mergeCell ref="C254:H254"/>
    <mergeCell ref="C255:H255"/>
    <mergeCell ref="C256:H256"/>
    <mergeCell ref="C257:H257"/>
    <mergeCell ref="C258:H258"/>
    <mergeCell ref="C259:H259"/>
  </mergeCells>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true">
    <tabColor rgb="FF0070C0"/>
    <pageSetUpPr fitToPage="true"/>
  </sheetPr>
  <dimension ref="A2:AQ346"/>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pane xSplit="3" ySplit="4" topLeftCell="E5" activePane="bottomRight" state="frozen"/>
      <selection pane="topLeft" activeCell="A1" activeCellId="0" sqref="A1"/>
      <selection pane="topRight" activeCell="E1" activeCellId="0" sqref="E1"/>
      <selection pane="bottomLeft" activeCell="A5" activeCellId="0" sqref="A5"/>
      <selection pane="bottomRight" activeCell="K352" activeCellId="0" sqref="K352"/>
    </sheetView>
  </sheetViews>
  <sheetFormatPr defaultColWidth="10.6875" defaultRowHeight="15" zeroHeight="false" outlineLevelRow="0" outlineLevelCol="0"/>
  <cols>
    <col collapsed="false" customWidth="true" hidden="true" outlineLevel="0" max="1" min="1" style="0" width="6.28"/>
    <col collapsed="false" customWidth="true" hidden="true" outlineLevel="0" max="2" min="2" style="0" width="11.42"/>
    <col collapsed="false" customWidth="true" hidden="true" outlineLevel="0" max="3" min="3" style="9" width="13.86"/>
    <col collapsed="false" customWidth="true" hidden="true" outlineLevel="0" max="4" min="4" style="10" width="46.57"/>
    <col collapsed="false" customWidth="true" hidden="false" outlineLevel="0" max="5" min="5" style="11" width="19.29"/>
    <col collapsed="false" customWidth="true" hidden="true" outlineLevel="0" max="6" min="6" style="12" width="48.42"/>
    <col collapsed="false" customWidth="true" hidden="true" outlineLevel="0" max="7" min="7" style="12" width="20.29"/>
    <col collapsed="false" customWidth="true" hidden="true" outlineLevel="0" max="9" min="8" style="12" width="18.29"/>
    <col collapsed="false" customWidth="true" hidden="true" outlineLevel="0" max="10" min="10" style="12" width="30.01"/>
    <col collapsed="false" customWidth="true" hidden="false" outlineLevel="0" max="11" min="11" style="11" width="27.58"/>
    <col collapsed="false" customWidth="true" hidden="false" outlineLevel="0" max="12" min="12" style="12" width="37.71"/>
    <col collapsed="false" customWidth="true" hidden="false" outlineLevel="0" max="13" min="13" style="9" width="17.42"/>
    <col collapsed="false" customWidth="true" hidden="false" outlineLevel="0" max="14" min="14" style="12" width="46.57"/>
    <col collapsed="false" customWidth="true" hidden="false" outlineLevel="0" max="15" min="15" style="0" width="13.29"/>
    <col collapsed="false" customWidth="true" hidden="false" outlineLevel="0" max="16" min="16" style="0" width="21.29"/>
    <col collapsed="false" customWidth="true" hidden="true" outlineLevel="0" max="17" min="17" style="0" width="23.86"/>
    <col collapsed="false" customWidth="true" hidden="true" outlineLevel="0" max="18" min="18" style="0" width="21.29"/>
    <col collapsed="false" customWidth="true" hidden="false" outlineLevel="0" max="19" min="19" style="13" width="12.86"/>
    <col collapsed="false" customWidth="true" hidden="true" outlineLevel="0" max="20" min="20" style="13" width="18.71"/>
    <col collapsed="false" customWidth="true" hidden="true" outlineLevel="0" max="22" min="21" style="14" width="16.86"/>
    <col collapsed="false" customWidth="true" hidden="true" outlineLevel="0" max="23" min="23" style="14" width="20.71"/>
    <col collapsed="false" customWidth="true" hidden="true" outlineLevel="0" max="24" min="24" style="14" width="21.43"/>
    <col collapsed="false" customWidth="true" hidden="true" outlineLevel="0" max="25" min="25" style="14" width="19.99"/>
    <col collapsed="false" customWidth="true" hidden="true" outlineLevel="0" max="26" min="26" style="14" width="20.86"/>
    <col collapsed="false" customWidth="true" hidden="true" outlineLevel="0" max="27" min="27" style="0" width="15"/>
    <col collapsed="false" customWidth="true" hidden="true" outlineLevel="0" max="28" min="28" style="0" width="25.86"/>
    <col collapsed="false" customWidth="true" hidden="true" outlineLevel="0" max="29" min="29" style="0" width="25.42"/>
    <col collapsed="false" customWidth="true" hidden="true" outlineLevel="0" max="30" min="30" style="0" width="21.71"/>
    <col collapsed="false" customWidth="true" hidden="true" outlineLevel="0" max="31" min="31" style="0" width="15.86"/>
    <col collapsed="false" customWidth="true" hidden="true" outlineLevel="0" max="32" min="32" style="0" width="27.14"/>
    <col collapsed="false" customWidth="true" hidden="true" outlineLevel="0" max="33" min="33" style="0" width="23.71"/>
    <col collapsed="false" customWidth="true" hidden="true" outlineLevel="0" max="34" min="34" style="0" width="22.43"/>
    <col collapsed="false" customWidth="false" hidden="true" outlineLevel="0" max="35" min="35" style="0" width="10.71"/>
    <col collapsed="false" customWidth="true" hidden="true" outlineLevel="0" max="36" min="36" style="0" width="14.43"/>
    <col collapsed="false" customWidth="true" hidden="false" outlineLevel="0" max="37" min="37" style="15" width="11.42"/>
    <col collapsed="false" customWidth="true" hidden="false" outlineLevel="0" max="38" min="38" style="16" width="29.42"/>
    <col collapsed="false" customWidth="true" hidden="false" outlineLevel="0" max="39" min="39" style="0" width="11.14"/>
    <col collapsed="false" customWidth="true" hidden="true" outlineLevel="0" max="40" min="40" style="9" width="11.42"/>
    <col collapsed="false" customWidth="true" hidden="false" outlineLevel="0" max="41" min="41" style="17" width="11.42"/>
    <col collapsed="false" customWidth="true" hidden="true" outlineLevel="0" max="42" min="42" style="18" width="11.52"/>
    <col collapsed="false" customWidth="true" hidden="false" outlineLevel="0" max="43" min="43" style="0" width="12.57"/>
  </cols>
  <sheetData>
    <row r="2" customFormat="false" ht="32.25" hidden="false" customHeight="true" outlineLevel="0" collapsed="false">
      <c r="L2" s="19" t="s">
        <v>516</v>
      </c>
    </row>
    <row r="3" customFormat="false" ht="15.75" hidden="false" customHeight="false" outlineLevel="0" collapsed="false"/>
    <row r="4" s="50" customFormat="true" ht="45.75" hidden="false" customHeight="false" outlineLevel="0" collapsed="false">
      <c r="A4" s="20" t="s">
        <v>517</v>
      </c>
      <c r="B4" s="20" t="s">
        <v>518</v>
      </c>
      <c r="C4" s="21" t="s">
        <v>519</v>
      </c>
      <c r="D4" s="21" t="s">
        <v>520</v>
      </c>
      <c r="E4" s="22" t="s">
        <v>521</v>
      </c>
      <c r="F4" s="20" t="s">
        <v>522</v>
      </c>
      <c r="G4" s="23" t="s">
        <v>523</v>
      </c>
      <c r="H4" s="23" t="s">
        <v>524</v>
      </c>
      <c r="I4" s="23" t="s">
        <v>525</v>
      </c>
      <c r="J4" s="24" t="s">
        <v>526</v>
      </c>
      <c r="K4" s="25" t="s">
        <v>527</v>
      </c>
      <c r="L4" s="26" t="s">
        <v>528</v>
      </c>
      <c r="M4" s="26" t="s">
        <v>529</v>
      </c>
      <c r="N4" s="26" t="s">
        <v>530</v>
      </c>
      <c r="O4" s="27" t="s">
        <v>531</v>
      </c>
      <c r="P4" s="27" t="s">
        <v>532</v>
      </c>
      <c r="Q4" s="28" t="s">
        <v>533</v>
      </c>
      <c r="R4" s="29" t="s">
        <v>534</v>
      </c>
      <c r="S4" s="30" t="s">
        <v>535</v>
      </c>
      <c r="T4" s="31" t="s">
        <v>536</v>
      </c>
      <c r="U4" s="32" t="s">
        <v>537</v>
      </c>
      <c r="V4" s="33" t="s">
        <v>538</v>
      </c>
      <c r="W4" s="34" t="s">
        <v>539</v>
      </c>
      <c r="X4" s="34" t="s">
        <v>540</v>
      </c>
      <c r="Y4" s="34" t="s">
        <v>541</v>
      </c>
      <c r="Z4" s="34" t="s">
        <v>542</v>
      </c>
      <c r="AA4" s="35" t="s">
        <v>543</v>
      </c>
      <c r="AB4" s="36" t="s">
        <v>544</v>
      </c>
      <c r="AC4" s="37" t="s">
        <v>545</v>
      </c>
      <c r="AD4" s="38" t="s">
        <v>546</v>
      </c>
      <c r="AE4" s="39" t="s">
        <v>547</v>
      </c>
      <c r="AF4" s="40" t="s">
        <v>548</v>
      </c>
      <c r="AG4" s="40" t="s">
        <v>549</v>
      </c>
      <c r="AH4" s="41" t="s">
        <v>550</v>
      </c>
      <c r="AI4" s="41" t="s">
        <v>551</v>
      </c>
      <c r="AJ4" s="42" t="s">
        <v>552</v>
      </c>
      <c r="AK4" s="43" t="s">
        <v>553</v>
      </c>
      <c r="AL4" s="44" t="s">
        <v>554</v>
      </c>
      <c r="AM4" s="45" t="s">
        <v>555</v>
      </c>
      <c r="AN4" s="46" t="s">
        <v>556</v>
      </c>
      <c r="AO4" s="47" t="s">
        <v>557</v>
      </c>
      <c r="AP4" s="48" t="s">
        <v>558</v>
      </c>
      <c r="AQ4" s="49" t="s">
        <v>559</v>
      </c>
    </row>
    <row r="5" s="73" customFormat="true" ht="48" hidden="true" customHeight="true" outlineLevel="0" collapsed="false">
      <c r="A5" s="51" t="n">
        <v>1</v>
      </c>
      <c r="B5" s="51" t="n">
        <v>318</v>
      </c>
      <c r="C5" s="51" t="n">
        <v>2061</v>
      </c>
      <c r="D5" s="52" t="s">
        <v>560</v>
      </c>
      <c r="E5" s="53"/>
      <c r="F5" s="54" t="s">
        <v>561</v>
      </c>
      <c r="G5" s="55"/>
      <c r="H5" s="55"/>
      <c r="I5" s="55"/>
      <c r="J5" s="55"/>
      <c r="K5" s="53" t="s">
        <v>562</v>
      </c>
      <c r="L5" s="56" t="s">
        <v>563</v>
      </c>
      <c r="M5" s="57" t="s">
        <v>564</v>
      </c>
      <c r="N5" s="58" t="s">
        <v>565</v>
      </c>
      <c r="O5" s="59" t="n">
        <v>176</v>
      </c>
      <c r="P5" s="59" t="n">
        <v>440</v>
      </c>
      <c r="Q5" s="60"/>
      <c r="R5" s="60"/>
      <c r="S5" s="61"/>
      <c r="T5" s="62"/>
      <c r="U5" s="63" t="e">
        <f aca="false">(#REF!*O5)</f>
        <v>#REF!</v>
      </c>
      <c r="V5" s="63" t="e">
        <f aca="false">(#REF!*P5)</f>
        <v>#REF!</v>
      </c>
      <c r="W5" s="63"/>
      <c r="X5" s="63"/>
      <c r="Y5" s="63"/>
      <c r="Z5" s="63"/>
      <c r="AA5" s="64" t="s">
        <v>566</v>
      </c>
      <c r="AB5" s="65" t="s">
        <v>567</v>
      </c>
      <c r="AC5" s="65"/>
      <c r="AD5" s="66" t="n">
        <v>44348</v>
      </c>
      <c r="AE5" s="64"/>
      <c r="AF5" s="64"/>
      <c r="AG5" s="64"/>
      <c r="AH5" s="64"/>
      <c r="AI5" s="64"/>
      <c r="AJ5" s="67"/>
      <c r="AK5" s="68"/>
      <c r="AL5" s="69"/>
      <c r="AM5" s="69"/>
      <c r="AN5" s="70"/>
      <c r="AO5" s="71" t="n">
        <f aca="false">AN5</f>
        <v>0</v>
      </c>
      <c r="AP5" s="72" t="n">
        <f aca="false">O5-AO5</f>
        <v>176</v>
      </c>
    </row>
    <row r="6" s="73" customFormat="true" ht="37.5" hidden="true" customHeight="true" outlineLevel="0" collapsed="false">
      <c r="A6" s="51" t="n">
        <v>2</v>
      </c>
      <c r="B6" s="51" t="n">
        <v>318</v>
      </c>
      <c r="C6" s="51" t="n">
        <v>2061</v>
      </c>
      <c r="D6" s="52" t="s">
        <v>560</v>
      </c>
      <c r="E6" s="52"/>
      <c r="F6" s="74" t="s">
        <v>561</v>
      </c>
      <c r="G6" s="75"/>
      <c r="H6" s="75"/>
      <c r="I6" s="75"/>
      <c r="J6" s="75"/>
      <c r="K6" s="52" t="s">
        <v>562</v>
      </c>
      <c r="L6" s="76" t="s">
        <v>563</v>
      </c>
      <c r="M6" s="77" t="s">
        <v>568</v>
      </c>
      <c r="N6" s="78" t="s">
        <v>569</v>
      </c>
      <c r="O6" s="79" t="n">
        <v>264</v>
      </c>
      <c r="P6" s="79" t="n">
        <v>660</v>
      </c>
      <c r="Q6" s="80"/>
      <c r="R6" s="80"/>
      <c r="S6" s="81"/>
      <c r="T6" s="81"/>
      <c r="U6" s="82" t="e">
        <f aca="false">(#REF!*O6)</f>
        <v>#REF!</v>
      </c>
      <c r="V6" s="82" t="e">
        <f aca="false">(#REF!*P6)</f>
        <v>#REF!</v>
      </c>
      <c r="W6" s="82"/>
      <c r="X6" s="82"/>
      <c r="Y6" s="82"/>
      <c r="Z6" s="82"/>
      <c r="AA6" s="51" t="s">
        <v>566</v>
      </c>
      <c r="AB6" s="83" t="s">
        <v>567</v>
      </c>
      <c r="AC6" s="83"/>
      <c r="AD6" s="84" t="n">
        <v>44348</v>
      </c>
      <c r="AE6" s="51"/>
      <c r="AF6" s="51"/>
      <c r="AG6" s="51"/>
      <c r="AH6" s="51"/>
      <c r="AI6" s="51"/>
      <c r="AJ6" s="85"/>
      <c r="AK6" s="86"/>
      <c r="AL6" s="87"/>
      <c r="AM6" s="87"/>
      <c r="AN6" s="88"/>
      <c r="AO6" s="89" t="n">
        <f aca="false">AN6</f>
        <v>0</v>
      </c>
      <c r="AP6" s="90" t="n">
        <f aca="false">O6-AO6</f>
        <v>264</v>
      </c>
    </row>
    <row r="7" s="73" customFormat="true" ht="36" hidden="true" customHeight="true" outlineLevel="0" collapsed="false">
      <c r="A7" s="51" t="n">
        <v>3</v>
      </c>
      <c r="B7" s="51" t="n">
        <v>318</v>
      </c>
      <c r="C7" s="51" t="n">
        <v>2061</v>
      </c>
      <c r="D7" s="52" t="s">
        <v>560</v>
      </c>
      <c r="E7" s="52"/>
      <c r="F7" s="74" t="s">
        <v>561</v>
      </c>
      <c r="G7" s="75"/>
      <c r="H7" s="75"/>
      <c r="I7" s="75"/>
      <c r="J7" s="75"/>
      <c r="K7" s="52" t="s">
        <v>562</v>
      </c>
      <c r="L7" s="76" t="s">
        <v>563</v>
      </c>
      <c r="M7" s="77" t="s">
        <v>570</v>
      </c>
      <c r="N7" s="78" t="s">
        <v>571</v>
      </c>
      <c r="O7" s="79" t="n">
        <v>425</v>
      </c>
      <c r="P7" s="91" t="n">
        <v>1062</v>
      </c>
      <c r="Q7" s="80"/>
      <c r="R7" s="80"/>
      <c r="S7" s="81"/>
      <c r="T7" s="81"/>
      <c r="U7" s="82" t="e">
        <f aca="false">(#REF!*O7)</f>
        <v>#REF!</v>
      </c>
      <c r="V7" s="82" t="e">
        <f aca="false">(#REF!*P7)</f>
        <v>#REF!</v>
      </c>
      <c r="W7" s="82"/>
      <c r="X7" s="82"/>
      <c r="Y7" s="82"/>
      <c r="Z7" s="82"/>
      <c r="AA7" s="51" t="s">
        <v>566</v>
      </c>
      <c r="AB7" s="83" t="s">
        <v>567</v>
      </c>
      <c r="AC7" s="83"/>
      <c r="AD7" s="84" t="n">
        <v>44348</v>
      </c>
      <c r="AE7" s="51"/>
      <c r="AF7" s="51"/>
      <c r="AG7" s="51"/>
      <c r="AH7" s="51"/>
      <c r="AI7" s="51"/>
      <c r="AJ7" s="85"/>
      <c r="AK7" s="86"/>
      <c r="AL7" s="87"/>
      <c r="AM7" s="87"/>
      <c r="AN7" s="88"/>
      <c r="AO7" s="89" t="n">
        <f aca="false">AN7</f>
        <v>0</v>
      </c>
      <c r="AP7" s="90" t="n">
        <f aca="false">O7-AO7</f>
        <v>425</v>
      </c>
    </row>
    <row r="8" s="73" customFormat="true" ht="36" hidden="true" customHeight="true" outlineLevel="0" collapsed="false">
      <c r="A8" s="51" t="n">
        <v>4</v>
      </c>
      <c r="B8" s="51" t="n">
        <v>318</v>
      </c>
      <c r="C8" s="51" t="n">
        <v>2061</v>
      </c>
      <c r="D8" s="52" t="s">
        <v>560</v>
      </c>
      <c r="E8" s="52"/>
      <c r="F8" s="74" t="s">
        <v>561</v>
      </c>
      <c r="G8" s="75"/>
      <c r="H8" s="75"/>
      <c r="I8" s="75"/>
      <c r="J8" s="75"/>
      <c r="K8" s="52" t="s">
        <v>562</v>
      </c>
      <c r="L8" s="76" t="s">
        <v>563</v>
      </c>
      <c r="M8" s="77" t="s">
        <v>572</v>
      </c>
      <c r="N8" s="78" t="s">
        <v>573</v>
      </c>
      <c r="O8" s="79" t="n">
        <v>2</v>
      </c>
      <c r="P8" s="79" t="n">
        <v>4</v>
      </c>
      <c r="Q8" s="80"/>
      <c r="R8" s="80"/>
      <c r="S8" s="81"/>
      <c r="T8" s="81"/>
      <c r="U8" s="82" t="e">
        <f aca="false">(#REF!*O8)</f>
        <v>#REF!</v>
      </c>
      <c r="V8" s="82" t="e">
        <f aca="false">(#REF!*P8)</f>
        <v>#REF!</v>
      </c>
      <c r="W8" s="82"/>
      <c r="X8" s="82"/>
      <c r="Y8" s="82"/>
      <c r="Z8" s="82"/>
      <c r="AA8" s="51" t="s">
        <v>566</v>
      </c>
      <c r="AB8" s="83" t="s">
        <v>567</v>
      </c>
      <c r="AC8" s="83"/>
      <c r="AD8" s="84" t="n">
        <v>44348</v>
      </c>
      <c r="AE8" s="51"/>
      <c r="AF8" s="51"/>
      <c r="AG8" s="51"/>
      <c r="AH8" s="51"/>
      <c r="AI8" s="51"/>
      <c r="AJ8" s="85"/>
      <c r="AK8" s="86"/>
      <c r="AL8" s="87"/>
      <c r="AM8" s="87"/>
      <c r="AN8" s="88"/>
      <c r="AO8" s="89" t="n">
        <f aca="false">AN8</f>
        <v>0</v>
      </c>
      <c r="AP8" s="90" t="n">
        <f aca="false">O8-AO8</f>
        <v>2</v>
      </c>
    </row>
    <row r="9" customFormat="false" ht="36" hidden="true" customHeight="true" outlineLevel="0" collapsed="false">
      <c r="A9" s="75" t="n">
        <v>5</v>
      </c>
      <c r="B9" s="75" t="n">
        <v>318</v>
      </c>
      <c r="C9" s="75" t="n">
        <v>2061</v>
      </c>
      <c r="D9" s="52" t="s">
        <v>560</v>
      </c>
      <c r="E9" s="74"/>
      <c r="F9" s="74" t="s">
        <v>561</v>
      </c>
      <c r="G9" s="75"/>
      <c r="H9" s="75"/>
      <c r="I9" s="75"/>
      <c r="J9" s="75"/>
      <c r="K9" s="74" t="s">
        <v>562</v>
      </c>
      <c r="L9" s="92" t="s">
        <v>563</v>
      </c>
      <c r="M9" s="93" t="s">
        <v>574</v>
      </c>
      <c r="N9" s="78" t="s">
        <v>575</v>
      </c>
      <c r="O9" s="94" t="n">
        <v>5</v>
      </c>
      <c r="P9" s="94" t="n">
        <v>11</v>
      </c>
      <c r="Q9" s="95"/>
      <c r="R9" s="95"/>
      <c r="S9" s="81"/>
      <c r="T9" s="96"/>
      <c r="U9" s="97" t="e">
        <f aca="false">(#REF!*O9)</f>
        <v>#REF!</v>
      </c>
      <c r="V9" s="97" t="e">
        <f aca="false">(#REF!*P9)</f>
        <v>#REF!</v>
      </c>
      <c r="W9" s="97"/>
      <c r="X9" s="97"/>
      <c r="Y9" s="97"/>
      <c r="Z9" s="97"/>
      <c r="AA9" s="51" t="s">
        <v>566</v>
      </c>
      <c r="AB9" s="98" t="s">
        <v>567</v>
      </c>
      <c r="AC9" s="98"/>
      <c r="AD9" s="99" t="n">
        <v>44348</v>
      </c>
      <c r="AE9" s="75"/>
      <c r="AF9" s="75"/>
      <c r="AG9" s="75"/>
      <c r="AH9" s="75"/>
      <c r="AI9" s="75"/>
      <c r="AJ9" s="100"/>
      <c r="AK9" s="101"/>
      <c r="AL9" s="102"/>
      <c r="AM9" s="102"/>
      <c r="AN9" s="103"/>
      <c r="AO9" s="89" t="n">
        <f aca="false">AN9</f>
        <v>0</v>
      </c>
      <c r="AP9" s="90" t="n">
        <f aca="false">O9-AO9</f>
        <v>5</v>
      </c>
    </row>
    <row r="10" customFormat="false" ht="36" hidden="true" customHeight="true" outlineLevel="0" collapsed="false">
      <c r="A10" s="75" t="n">
        <v>6</v>
      </c>
      <c r="B10" s="75" t="n">
        <v>318</v>
      </c>
      <c r="C10" s="75" t="n">
        <v>2061</v>
      </c>
      <c r="D10" s="52" t="s">
        <v>560</v>
      </c>
      <c r="E10" s="74"/>
      <c r="F10" s="74" t="s">
        <v>561</v>
      </c>
      <c r="G10" s="75"/>
      <c r="H10" s="75"/>
      <c r="I10" s="75"/>
      <c r="J10" s="75"/>
      <c r="K10" s="74" t="s">
        <v>562</v>
      </c>
      <c r="L10" s="92" t="s">
        <v>563</v>
      </c>
      <c r="M10" s="93" t="s">
        <v>576</v>
      </c>
      <c r="N10" s="78" t="s">
        <v>577</v>
      </c>
      <c r="O10" s="94" t="n">
        <v>2</v>
      </c>
      <c r="P10" s="94" t="n">
        <v>4</v>
      </c>
      <c r="Q10" s="95"/>
      <c r="R10" s="95"/>
      <c r="S10" s="81"/>
      <c r="T10" s="96"/>
      <c r="U10" s="97" t="e">
        <f aca="false">(#REF!*O10)</f>
        <v>#REF!</v>
      </c>
      <c r="V10" s="97" t="e">
        <f aca="false">(#REF!*P10)</f>
        <v>#REF!</v>
      </c>
      <c r="W10" s="97"/>
      <c r="X10" s="97"/>
      <c r="Y10" s="97"/>
      <c r="Z10" s="97"/>
      <c r="AA10" s="51" t="s">
        <v>566</v>
      </c>
      <c r="AB10" s="98" t="s">
        <v>567</v>
      </c>
      <c r="AC10" s="98"/>
      <c r="AD10" s="99" t="n">
        <v>44348</v>
      </c>
      <c r="AE10" s="75"/>
      <c r="AF10" s="75"/>
      <c r="AG10" s="75"/>
      <c r="AH10" s="75"/>
      <c r="AI10" s="75"/>
      <c r="AJ10" s="100"/>
      <c r="AK10" s="101"/>
      <c r="AL10" s="102"/>
      <c r="AM10" s="102"/>
      <c r="AN10" s="103"/>
      <c r="AO10" s="89" t="n">
        <f aca="false">AN10</f>
        <v>0</v>
      </c>
      <c r="AP10" s="90" t="n">
        <f aca="false">O10-AO10</f>
        <v>2</v>
      </c>
    </row>
    <row r="11" customFormat="false" ht="36" hidden="true" customHeight="true" outlineLevel="0" collapsed="false">
      <c r="A11" s="75" t="n">
        <v>7</v>
      </c>
      <c r="B11" s="75" t="n">
        <v>318</v>
      </c>
      <c r="C11" s="75" t="n">
        <v>2061</v>
      </c>
      <c r="D11" s="52" t="s">
        <v>560</v>
      </c>
      <c r="E11" s="74"/>
      <c r="F11" s="74" t="s">
        <v>561</v>
      </c>
      <c r="G11" s="75"/>
      <c r="H11" s="75"/>
      <c r="I11" s="75"/>
      <c r="J11" s="75"/>
      <c r="K11" s="74" t="s">
        <v>562</v>
      </c>
      <c r="L11" s="92" t="s">
        <v>563</v>
      </c>
      <c r="M11" s="93" t="s">
        <v>578</v>
      </c>
      <c r="N11" s="78" t="s">
        <v>579</v>
      </c>
      <c r="O11" s="94" t="n">
        <v>110</v>
      </c>
      <c r="P11" s="94" t="n">
        <v>273</v>
      </c>
      <c r="Q11" s="95"/>
      <c r="R11" s="95"/>
      <c r="S11" s="81"/>
      <c r="T11" s="96"/>
      <c r="U11" s="97" t="e">
        <f aca="false">(#REF!*O11)</f>
        <v>#REF!</v>
      </c>
      <c r="V11" s="97" t="e">
        <f aca="false">(#REF!*P11)</f>
        <v>#REF!</v>
      </c>
      <c r="W11" s="97"/>
      <c r="X11" s="97"/>
      <c r="Y11" s="97"/>
      <c r="Z11" s="97"/>
      <c r="AA11" s="51" t="s">
        <v>566</v>
      </c>
      <c r="AB11" s="98" t="s">
        <v>567</v>
      </c>
      <c r="AC11" s="98"/>
      <c r="AD11" s="99" t="n">
        <v>44348</v>
      </c>
      <c r="AE11" s="75"/>
      <c r="AF11" s="75"/>
      <c r="AG11" s="75"/>
      <c r="AH11" s="75"/>
      <c r="AI11" s="75"/>
      <c r="AJ11" s="100"/>
      <c r="AK11" s="101"/>
      <c r="AL11" s="102"/>
      <c r="AM11" s="102"/>
      <c r="AN11" s="103"/>
      <c r="AO11" s="89" t="n">
        <f aca="false">AN11</f>
        <v>0</v>
      </c>
      <c r="AP11" s="90" t="n">
        <f aca="false">O11-AO11</f>
        <v>110</v>
      </c>
    </row>
    <row r="12" customFormat="false" ht="36" hidden="true" customHeight="true" outlineLevel="0" collapsed="false">
      <c r="A12" s="75" t="n">
        <v>8</v>
      </c>
      <c r="B12" s="75" t="n">
        <v>318</v>
      </c>
      <c r="C12" s="75" t="n">
        <v>2061</v>
      </c>
      <c r="D12" s="52" t="s">
        <v>560</v>
      </c>
      <c r="E12" s="74"/>
      <c r="F12" s="74" t="s">
        <v>561</v>
      </c>
      <c r="G12" s="75"/>
      <c r="H12" s="75"/>
      <c r="I12" s="75"/>
      <c r="J12" s="75"/>
      <c r="K12" s="74" t="s">
        <v>562</v>
      </c>
      <c r="L12" s="92" t="s">
        <v>563</v>
      </c>
      <c r="M12" s="93" t="s">
        <v>580</v>
      </c>
      <c r="N12" s="78" t="s">
        <v>581</v>
      </c>
      <c r="O12" s="94" t="n">
        <v>298</v>
      </c>
      <c r="P12" s="94" t="n">
        <v>743</v>
      </c>
      <c r="Q12" s="95"/>
      <c r="R12" s="95"/>
      <c r="S12" s="81"/>
      <c r="T12" s="96"/>
      <c r="U12" s="97" t="e">
        <f aca="false">(#REF!*O12)</f>
        <v>#REF!</v>
      </c>
      <c r="V12" s="97" t="e">
        <f aca="false">(#REF!*P12)</f>
        <v>#REF!</v>
      </c>
      <c r="W12" s="97"/>
      <c r="X12" s="97"/>
      <c r="Y12" s="97"/>
      <c r="Z12" s="97"/>
      <c r="AA12" s="51" t="s">
        <v>566</v>
      </c>
      <c r="AB12" s="98" t="s">
        <v>567</v>
      </c>
      <c r="AC12" s="98"/>
      <c r="AD12" s="99" t="n">
        <v>44348</v>
      </c>
      <c r="AE12" s="75"/>
      <c r="AF12" s="75"/>
      <c r="AG12" s="75"/>
      <c r="AH12" s="75"/>
      <c r="AI12" s="75"/>
      <c r="AJ12" s="100"/>
      <c r="AK12" s="101"/>
      <c r="AL12" s="102"/>
      <c r="AM12" s="102"/>
      <c r="AN12" s="103"/>
      <c r="AO12" s="89" t="n">
        <f aca="false">AN12</f>
        <v>0</v>
      </c>
      <c r="AP12" s="90" t="n">
        <f aca="false">O12-AO12</f>
        <v>298</v>
      </c>
    </row>
    <row r="13" customFormat="false" ht="48" hidden="true" customHeight="true" outlineLevel="0" collapsed="false">
      <c r="A13" s="75" t="n">
        <v>9</v>
      </c>
      <c r="B13" s="75" t="n">
        <v>318</v>
      </c>
      <c r="C13" s="75" t="n">
        <v>2061</v>
      </c>
      <c r="D13" s="52" t="s">
        <v>560</v>
      </c>
      <c r="E13" s="74"/>
      <c r="F13" s="74" t="s">
        <v>561</v>
      </c>
      <c r="G13" s="75"/>
      <c r="H13" s="75"/>
      <c r="I13" s="75"/>
      <c r="J13" s="75"/>
      <c r="K13" s="74" t="s">
        <v>562</v>
      </c>
      <c r="L13" s="92" t="s">
        <v>563</v>
      </c>
      <c r="M13" s="93" t="s">
        <v>582</v>
      </c>
      <c r="N13" s="78" t="s">
        <v>583</v>
      </c>
      <c r="O13" s="94" t="n">
        <v>12</v>
      </c>
      <c r="P13" s="94" t="n">
        <v>30</v>
      </c>
      <c r="Q13" s="95"/>
      <c r="R13" s="95"/>
      <c r="S13" s="81"/>
      <c r="T13" s="96"/>
      <c r="U13" s="97" t="e">
        <f aca="false">(#REF!*O13)</f>
        <v>#REF!</v>
      </c>
      <c r="V13" s="97" t="e">
        <f aca="false">(#REF!*P13)</f>
        <v>#REF!</v>
      </c>
      <c r="W13" s="97"/>
      <c r="X13" s="97"/>
      <c r="Y13" s="97"/>
      <c r="Z13" s="97"/>
      <c r="AA13" s="51" t="s">
        <v>566</v>
      </c>
      <c r="AB13" s="98" t="s">
        <v>567</v>
      </c>
      <c r="AC13" s="98"/>
      <c r="AD13" s="99" t="n">
        <v>44348</v>
      </c>
      <c r="AE13" s="75"/>
      <c r="AF13" s="75"/>
      <c r="AG13" s="75"/>
      <c r="AH13" s="75"/>
      <c r="AI13" s="75"/>
      <c r="AJ13" s="100"/>
      <c r="AK13" s="101"/>
      <c r="AL13" s="102"/>
      <c r="AM13" s="102"/>
      <c r="AN13" s="103"/>
      <c r="AO13" s="89" t="n">
        <f aca="false">AN13</f>
        <v>0</v>
      </c>
      <c r="AP13" s="90" t="n">
        <f aca="false">O13-AO13</f>
        <v>12</v>
      </c>
    </row>
    <row r="14" customFormat="false" ht="36" hidden="true" customHeight="true" outlineLevel="0" collapsed="false">
      <c r="A14" s="75" t="n">
        <v>10</v>
      </c>
      <c r="B14" s="75" t="n">
        <v>318</v>
      </c>
      <c r="C14" s="75" t="n">
        <v>2061</v>
      </c>
      <c r="D14" s="52" t="s">
        <v>560</v>
      </c>
      <c r="E14" s="74"/>
      <c r="F14" s="74" t="s">
        <v>561</v>
      </c>
      <c r="G14" s="75"/>
      <c r="H14" s="75"/>
      <c r="I14" s="75"/>
      <c r="J14" s="75"/>
      <c r="K14" s="74" t="s">
        <v>562</v>
      </c>
      <c r="L14" s="92" t="s">
        <v>563</v>
      </c>
      <c r="M14" s="93" t="s">
        <v>584</v>
      </c>
      <c r="N14" s="78" t="s">
        <v>585</v>
      </c>
      <c r="O14" s="94" t="n">
        <v>2</v>
      </c>
      <c r="P14" s="94" t="n">
        <v>4</v>
      </c>
      <c r="Q14" s="95"/>
      <c r="R14" s="95"/>
      <c r="S14" s="81"/>
      <c r="T14" s="96"/>
      <c r="U14" s="97" t="e">
        <f aca="false">(#REF!*O14)</f>
        <v>#REF!</v>
      </c>
      <c r="V14" s="97" t="e">
        <f aca="false">(#REF!*P14)</f>
        <v>#REF!</v>
      </c>
      <c r="W14" s="97"/>
      <c r="X14" s="97"/>
      <c r="Y14" s="97"/>
      <c r="Z14" s="97"/>
      <c r="AA14" s="51" t="s">
        <v>566</v>
      </c>
      <c r="AB14" s="98" t="s">
        <v>567</v>
      </c>
      <c r="AC14" s="98"/>
      <c r="AD14" s="99" t="n">
        <v>44348</v>
      </c>
      <c r="AE14" s="75"/>
      <c r="AF14" s="75"/>
      <c r="AG14" s="75"/>
      <c r="AH14" s="75"/>
      <c r="AI14" s="75"/>
      <c r="AJ14" s="100"/>
      <c r="AK14" s="101"/>
      <c r="AL14" s="102"/>
      <c r="AM14" s="102"/>
      <c r="AN14" s="103"/>
      <c r="AO14" s="89" t="n">
        <f aca="false">AN14</f>
        <v>0</v>
      </c>
      <c r="AP14" s="90" t="n">
        <f aca="false">O14-AO14</f>
        <v>2</v>
      </c>
    </row>
    <row r="15" customFormat="false" ht="36" hidden="true" customHeight="true" outlineLevel="0" collapsed="false">
      <c r="A15" s="75" t="n">
        <v>11</v>
      </c>
      <c r="B15" s="75" t="n">
        <v>318</v>
      </c>
      <c r="C15" s="75" t="n">
        <v>2061</v>
      </c>
      <c r="D15" s="52" t="s">
        <v>560</v>
      </c>
      <c r="E15" s="74"/>
      <c r="F15" s="74" t="s">
        <v>561</v>
      </c>
      <c r="G15" s="75"/>
      <c r="H15" s="75"/>
      <c r="I15" s="75"/>
      <c r="J15" s="75"/>
      <c r="K15" s="74" t="s">
        <v>562</v>
      </c>
      <c r="L15" s="92" t="s">
        <v>563</v>
      </c>
      <c r="M15" s="93" t="s">
        <v>586</v>
      </c>
      <c r="N15" s="78" t="s">
        <v>587</v>
      </c>
      <c r="O15" s="94" t="n">
        <v>528</v>
      </c>
      <c r="P15" s="94" t="n">
        <v>1320</v>
      </c>
      <c r="Q15" s="95"/>
      <c r="R15" s="95"/>
      <c r="S15" s="81"/>
      <c r="T15" s="96"/>
      <c r="U15" s="97" t="e">
        <f aca="false">(#REF!*O15)</f>
        <v>#REF!</v>
      </c>
      <c r="V15" s="97" t="e">
        <f aca="false">(#REF!*P15)</f>
        <v>#REF!</v>
      </c>
      <c r="W15" s="97"/>
      <c r="X15" s="97"/>
      <c r="Y15" s="97"/>
      <c r="Z15" s="97"/>
      <c r="AA15" s="51" t="s">
        <v>566</v>
      </c>
      <c r="AB15" s="98" t="s">
        <v>567</v>
      </c>
      <c r="AC15" s="98"/>
      <c r="AD15" s="99" t="n">
        <v>44348</v>
      </c>
      <c r="AE15" s="75"/>
      <c r="AF15" s="75"/>
      <c r="AG15" s="75"/>
      <c r="AH15" s="75"/>
      <c r="AI15" s="75"/>
      <c r="AJ15" s="100"/>
      <c r="AK15" s="101"/>
      <c r="AL15" s="102"/>
      <c r="AM15" s="102"/>
      <c r="AN15" s="103"/>
      <c r="AO15" s="89" t="n">
        <f aca="false">AN15</f>
        <v>0</v>
      </c>
      <c r="AP15" s="90" t="n">
        <f aca="false">O15-AO15</f>
        <v>528</v>
      </c>
    </row>
    <row r="16" customFormat="false" ht="36" hidden="true" customHeight="true" outlineLevel="0" collapsed="false">
      <c r="A16" s="75" t="n">
        <v>12</v>
      </c>
      <c r="B16" s="75" t="n">
        <v>318</v>
      </c>
      <c r="C16" s="75" t="n">
        <v>2061</v>
      </c>
      <c r="D16" s="52" t="s">
        <v>560</v>
      </c>
      <c r="E16" s="74"/>
      <c r="F16" s="74" t="s">
        <v>561</v>
      </c>
      <c r="G16" s="75"/>
      <c r="H16" s="75"/>
      <c r="I16" s="75"/>
      <c r="J16" s="75"/>
      <c r="K16" s="74" t="s">
        <v>562</v>
      </c>
      <c r="L16" s="92" t="s">
        <v>563</v>
      </c>
      <c r="M16" s="93" t="s">
        <v>588</v>
      </c>
      <c r="N16" s="78" t="s">
        <v>589</v>
      </c>
      <c r="O16" s="94" t="n">
        <v>29</v>
      </c>
      <c r="P16" s="94" t="n">
        <v>71</v>
      </c>
      <c r="Q16" s="95"/>
      <c r="R16" s="95"/>
      <c r="S16" s="81"/>
      <c r="T16" s="96"/>
      <c r="U16" s="97" t="e">
        <f aca="false">(#REF!*O16)</f>
        <v>#REF!</v>
      </c>
      <c r="V16" s="97" t="e">
        <f aca="false">(#REF!*P16)</f>
        <v>#REF!</v>
      </c>
      <c r="W16" s="97"/>
      <c r="X16" s="97"/>
      <c r="Y16" s="97"/>
      <c r="Z16" s="97"/>
      <c r="AA16" s="51" t="s">
        <v>566</v>
      </c>
      <c r="AB16" s="98" t="s">
        <v>567</v>
      </c>
      <c r="AC16" s="98"/>
      <c r="AD16" s="99" t="n">
        <v>44348</v>
      </c>
      <c r="AE16" s="75"/>
      <c r="AF16" s="75"/>
      <c r="AG16" s="75"/>
      <c r="AH16" s="75"/>
      <c r="AI16" s="75"/>
      <c r="AJ16" s="100"/>
      <c r="AK16" s="101"/>
      <c r="AL16" s="102"/>
      <c r="AM16" s="102"/>
      <c r="AN16" s="103"/>
      <c r="AO16" s="89" t="n">
        <f aca="false">AN16</f>
        <v>0</v>
      </c>
      <c r="AP16" s="90" t="n">
        <f aca="false">O16-AO16</f>
        <v>29</v>
      </c>
    </row>
    <row r="17" customFormat="false" ht="48" hidden="true" customHeight="true" outlineLevel="0" collapsed="false">
      <c r="A17" s="75" t="n">
        <v>13</v>
      </c>
      <c r="B17" s="75" t="n">
        <v>318</v>
      </c>
      <c r="C17" s="75" t="n">
        <v>2061</v>
      </c>
      <c r="D17" s="52" t="s">
        <v>560</v>
      </c>
      <c r="E17" s="74"/>
      <c r="F17" s="74" t="s">
        <v>561</v>
      </c>
      <c r="G17" s="75"/>
      <c r="H17" s="75"/>
      <c r="I17" s="75"/>
      <c r="J17" s="75"/>
      <c r="K17" s="74" t="s">
        <v>562</v>
      </c>
      <c r="L17" s="92" t="s">
        <v>563</v>
      </c>
      <c r="M17" s="93" t="s">
        <v>590</v>
      </c>
      <c r="N17" s="78" t="s">
        <v>591</v>
      </c>
      <c r="O17" s="94" t="n">
        <v>9</v>
      </c>
      <c r="P17" s="94" t="n">
        <v>22</v>
      </c>
      <c r="Q17" s="95"/>
      <c r="R17" s="95"/>
      <c r="S17" s="81"/>
      <c r="T17" s="96"/>
      <c r="U17" s="97" t="e">
        <f aca="false">(#REF!*O17)</f>
        <v>#REF!</v>
      </c>
      <c r="V17" s="97" t="e">
        <f aca="false">(#REF!*P17)</f>
        <v>#REF!</v>
      </c>
      <c r="W17" s="97"/>
      <c r="X17" s="97"/>
      <c r="Y17" s="97"/>
      <c r="Z17" s="97"/>
      <c r="AA17" s="51" t="s">
        <v>566</v>
      </c>
      <c r="AB17" s="98" t="s">
        <v>567</v>
      </c>
      <c r="AC17" s="98"/>
      <c r="AD17" s="99" t="n">
        <v>44348</v>
      </c>
      <c r="AE17" s="75"/>
      <c r="AF17" s="75"/>
      <c r="AG17" s="75"/>
      <c r="AH17" s="75"/>
      <c r="AI17" s="75"/>
      <c r="AJ17" s="100"/>
      <c r="AK17" s="101"/>
      <c r="AL17" s="102"/>
      <c r="AM17" s="102"/>
      <c r="AN17" s="103"/>
      <c r="AO17" s="89" t="n">
        <f aca="false">AN17</f>
        <v>0</v>
      </c>
      <c r="AP17" s="90" t="n">
        <f aca="false">O17-AO17</f>
        <v>9</v>
      </c>
    </row>
    <row r="18" customFormat="false" ht="36" hidden="true" customHeight="true" outlineLevel="0" collapsed="false">
      <c r="A18" s="75" t="n">
        <v>14</v>
      </c>
      <c r="B18" s="75" t="n">
        <v>318</v>
      </c>
      <c r="C18" s="75" t="n">
        <v>2061</v>
      </c>
      <c r="D18" s="52" t="s">
        <v>560</v>
      </c>
      <c r="E18" s="74"/>
      <c r="F18" s="74" t="s">
        <v>561</v>
      </c>
      <c r="G18" s="75"/>
      <c r="H18" s="75"/>
      <c r="I18" s="75"/>
      <c r="J18" s="75"/>
      <c r="K18" s="74" t="s">
        <v>562</v>
      </c>
      <c r="L18" s="92" t="s">
        <v>563</v>
      </c>
      <c r="M18" s="93" t="s">
        <v>592</v>
      </c>
      <c r="N18" s="78" t="s">
        <v>593</v>
      </c>
      <c r="O18" s="94" t="n">
        <v>192</v>
      </c>
      <c r="P18" s="94" t="n">
        <v>480</v>
      </c>
      <c r="Q18" s="95"/>
      <c r="R18" s="95"/>
      <c r="S18" s="81"/>
      <c r="T18" s="96"/>
      <c r="U18" s="97" t="e">
        <f aca="false">(#REF!*O18)</f>
        <v>#REF!</v>
      </c>
      <c r="V18" s="97" t="e">
        <f aca="false">(#REF!*P18)</f>
        <v>#REF!</v>
      </c>
      <c r="W18" s="97"/>
      <c r="X18" s="97"/>
      <c r="Y18" s="97"/>
      <c r="Z18" s="97"/>
      <c r="AA18" s="51" t="s">
        <v>566</v>
      </c>
      <c r="AB18" s="98" t="s">
        <v>567</v>
      </c>
      <c r="AC18" s="98"/>
      <c r="AD18" s="99" t="n">
        <v>44348</v>
      </c>
      <c r="AE18" s="75"/>
      <c r="AF18" s="75"/>
      <c r="AG18" s="75"/>
      <c r="AH18" s="75"/>
      <c r="AI18" s="75"/>
      <c r="AJ18" s="100"/>
      <c r="AK18" s="101"/>
      <c r="AL18" s="102"/>
      <c r="AM18" s="102"/>
      <c r="AN18" s="103"/>
      <c r="AO18" s="89" t="n">
        <f aca="false">AN18</f>
        <v>0</v>
      </c>
      <c r="AP18" s="90" t="n">
        <f aca="false">O18-AO18</f>
        <v>192</v>
      </c>
    </row>
    <row r="19" customFormat="false" ht="36" hidden="true" customHeight="true" outlineLevel="0" collapsed="false">
      <c r="A19" s="75" t="n">
        <v>15</v>
      </c>
      <c r="B19" s="75" t="n">
        <v>318</v>
      </c>
      <c r="C19" s="75" t="n">
        <v>2061</v>
      </c>
      <c r="D19" s="52" t="s">
        <v>560</v>
      </c>
      <c r="E19" s="74"/>
      <c r="F19" s="74" t="s">
        <v>561</v>
      </c>
      <c r="G19" s="75"/>
      <c r="H19" s="75"/>
      <c r="I19" s="75"/>
      <c r="J19" s="75"/>
      <c r="K19" s="74" t="s">
        <v>562</v>
      </c>
      <c r="L19" s="92" t="s">
        <v>563</v>
      </c>
      <c r="M19" s="93" t="s">
        <v>594</v>
      </c>
      <c r="N19" s="78" t="s">
        <v>595</v>
      </c>
      <c r="O19" s="94" t="n">
        <f aca="false">ROUNDUP(P19*0.4,0)</f>
        <v>2</v>
      </c>
      <c r="P19" s="94" t="n">
        <v>5</v>
      </c>
      <c r="Q19" s="95"/>
      <c r="R19" s="95"/>
      <c r="S19" s="81"/>
      <c r="T19" s="96"/>
      <c r="U19" s="97" t="e">
        <f aca="false">(#REF!*O19)</f>
        <v>#REF!</v>
      </c>
      <c r="V19" s="97" t="e">
        <f aca="false">(#REF!*P19)</f>
        <v>#REF!</v>
      </c>
      <c r="W19" s="97"/>
      <c r="X19" s="97"/>
      <c r="Y19" s="97"/>
      <c r="Z19" s="97"/>
      <c r="AA19" s="51" t="s">
        <v>566</v>
      </c>
      <c r="AB19" s="98" t="s">
        <v>567</v>
      </c>
      <c r="AC19" s="98"/>
      <c r="AD19" s="99" t="n">
        <v>44348</v>
      </c>
      <c r="AE19" s="75"/>
      <c r="AF19" s="104"/>
      <c r="AG19" s="75"/>
      <c r="AH19" s="75"/>
      <c r="AI19" s="75"/>
      <c r="AJ19" s="100"/>
      <c r="AK19" s="101"/>
      <c r="AL19" s="102"/>
      <c r="AM19" s="102"/>
      <c r="AN19" s="103"/>
      <c r="AO19" s="89" t="n">
        <f aca="false">AN19</f>
        <v>0</v>
      </c>
      <c r="AP19" s="90" t="n">
        <f aca="false">O19-AO19</f>
        <v>2</v>
      </c>
    </row>
    <row r="20" customFormat="false" ht="48" hidden="true" customHeight="true" outlineLevel="0" collapsed="false">
      <c r="A20" s="75" t="n">
        <v>16</v>
      </c>
      <c r="B20" s="75" t="n">
        <v>318</v>
      </c>
      <c r="C20" s="75" t="n">
        <v>2061</v>
      </c>
      <c r="D20" s="52" t="s">
        <v>560</v>
      </c>
      <c r="E20" s="74"/>
      <c r="F20" s="74" t="s">
        <v>561</v>
      </c>
      <c r="G20" s="75"/>
      <c r="H20" s="75"/>
      <c r="I20" s="75"/>
      <c r="J20" s="75"/>
      <c r="K20" s="74" t="s">
        <v>562</v>
      </c>
      <c r="L20" s="92" t="s">
        <v>563</v>
      </c>
      <c r="M20" s="93" t="s">
        <v>596</v>
      </c>
      <c r="N20" s="78" t="s">
        <v>597</v>
      </c>
      <c r="O20" s="94" t="n">
        <f aca="false">ROUNDUP(P20*0.4,0)</f>
        <v>110</v>
      </c>
      <c r="P20" s="94" t="n">
        <v>275</v>
      </c>
      <c r="Q20" s="95"/>
      <c r="R20" s="95"/>
      <c r="S20" s="81"/>
      <c r="T20" s="96"/>
      <c r="U20" s="97" t="e">
        <f aca="false">(#REF!*O20)</f>
        <v>#REF!</v>
      </c>
      <c r="V20" s="97" t="e">
        <f aca="false">(#REF!*P20)</f>
        <v>#REF!</v>
      </c>
      <c r="W20" s="97"/>
      <c r="X20" s="97"/>
      <c r="Y20" s="97"/>
      <c r="Z20" s="97"/>
      <c r="AA20" s="51" t="s">
        <v>566</v>
      </c>
      <c r="AB20" s="98" t="s">
        <v>567</v>
      </c>
      <c r="AC20" s="98"/>
      <c r="AD20" s="99" t="n">
        <v>44348</v>
      </c>
      <c r="AE20" s="75"/>
      <c r="AF20" s="75"/>
      <c r="AG20" s="75"/>
      <c r="AH20" s="75"/>
      <c r="AI20" s="75"/>
      <c r="AJ20" s="100"/>
      <c r="AK20" s="101"/>
      <c r="AL20" s="102"/>
      <c r="AM20" s="102"/>
      <c r="AN20" s="103"/>
      <c r="AO20" s="89" t="n">
        <f aca="false">AN20</f>
        <v>0</v>
      </c>
      <c r="AP20" s="90" t="n">
        <f aca="false">O20-AO20</f>
        <v>110</v>
      </c>
    </row>
    <row r="21" customFormat="false" ht="48" hidden="true" customHeight="true" outlineLevel="0" collapsed="false">
      <c r="A21" s="75" t="n">
        <v>17</v>
      </c>
      <c r="B21" s="75" t="n">
        <v>318</v>
      </c>
      <c r="C21" s="75" t="n">
        <v>2062</v>
      </c>
      <c r="D21" s="52" t="s">
        <v>560</v>
      </c>
      <c r="E21" s="74"/>
      <c r="F21" s="74" t="s">
        <v>561</v>
      </c>
      <c r="G21" s="75"/>
      <c r="H21" s="75"/>
      <c r="I21" s="75"/>
      <c r="J21" s="75"/>
      <c r="K21" s="74" t="s">
        <v>598</v>
      </c>
      <c r="L21" s="105" t="s">
        <v>599</v>
      </c>
      <c r="M21" s="93" t="s">
        <v>600</v>
      </c>
      <c r="N21" s="106" t="s">
        <v>601</v>
      </c>
      <c r="O21" s="107" t="n">
        <f aca="false">ROUNDUP(P21*0.4,0)</f>
        <v>88</v>
      </c>
      <c r="P21" s="107" t="n">
        <v>220</v>
      </c>
      <c r="Q21" s="108"/>
      <c r="R21" s="108"/>
      <c r="S21" s="109"/>
      <c r="T21" s="110"/>
      <c r="U21" s="111" t="e">
        <f aca="false">(#REF!*O21)</f>
        <v>#REF!</v>
      </c>
      <c r="V21" s="111" t="e">
        <f aca="false">(#REF!*P21)</f>
        <v>#REF!</v>
      </c>
      <c r="W21" s="111"/>
      <c r="X21" s="111"/>
      <c r="Y21" s="111"/>
      <c r="Z21" s="111"/>
      <c r="AA21" s="51" t="s">
        <v>566</v>
      </c>
      <c r="AB21" s="98" t="s">
        <v>567</v>
      </c>
      <c r="AC21" s="99" t="n">
        <v>44343</v>
      </c>
      <c r="AD21" s="99" t="n">
        <v>44348</v>
      </c>
      <c r="AE21" s="75" t="s">
        <v>602</v>
      </c>
      <c r="AF21" s="75"/>
      <c r="AG21" s="75"/>
      <c r="AH21" s="75"/>
      <c r="AI21" s="75" t="s">
        <v>603</v>
      </c>
      <c r="AJ21" s="100"/>
      <c r="AK21" s="101"/>
      <c r="AL21" s="102"/>
      <c r="AM21" s="102"/>
      <c r="AN21" s="103"/>
      <c r="AO21" s="89" t="n">
        <f aca="false">AN21</f>
        <v>0</v>
      </c>
      <c r="AP21" s="90" t="n">
        <f aca="false">O21-AO21</f>
        <v>88</v>
      </c>
    </row>
    <row r="22" customFormat="false" ht="48" hidden="true" customHeight="true" outlineLevel="0" collapsed="false">
      <c r="A22" s="75" t="n">
        <v>23</v>
      </c>
      <c r="B22" s="75" t="n">
        <v>526</v>
      </c>
      <c r="C22" s="75" t="n">
        <v>2255</v>
      </c>
      <c r="D22" s="52" t="s">
        <v>560</v>
      </c>
      <c r="E22" s="112"/>
      <c r="F22" s="112" t="s">
        <v>604</v>
      </c>
      <c r="G22" s="113"/>
      <c r="H22" s="113"/>
      <c r="I22" s="113"/>
      <c r="J22" s="113"/>
      <c r="K22" s="112" t="s">
        <v>605</v>
      </c>
      <c r="L22" s="112" t="s">
        <v>606</v>
      </c>
      <c r="M22" s="114" t="s">
        <v>607</v>
      </c>
      <c r="N22" s="115" t="s">
        <v>608</v>
      </c>
      <c r="O22" s="116" t="n">
        <v>71</v>
      </c>
      <c r="P22" s="116" t="n">
        <v>178</v>
      </c>
      <c r="Q22" s="116"/>
      <c r="R22" s="116"/>
      <c r="S22" s="117" t="n">
        <v>221.96</v>
      </c>
      <c r="T22" s="118"/>
      <c r="U22" s="119" t="e">
        <f aca="false">(#REF!*O22)</f>
        <v>#REF!</v>
      </c>
      <c r="V22" s="119" t="e">
        <f aca="false">(#REF!*P22)</f>
        <v>#REF!</v>
      </c>
      <c r="W22" s="119"/>
      <c r="X22" s="119"/>
      <c r="Y22" s="119"/>
      <c r="Z22" s="119"/>
      <c r="AA22" s="120" t="s">
        <v>566</v>
      </c>
      <c r="AB22" s="121" t="s">
        <v>609</v>
      </c>
      <c r="AC22" s="122" t="n">
        <v>44365</v>
      </c>
      <c r="AD22" s="122" t="n">
        <v>44370</v>
      </c>
      <c r="AE22" s="113" t="s">
        <v>602</v>
      </c>
      <c r="AF22" s="113"/>
      <c r="AG22" s="113"/>
      <c r="AH22" s="113" t="s">
        <v>603</v>
      </c>
      <c r="AI22" s="113" t="s">
        <v>603</v>
      </c>
      <c r="AJ22" s="113"/>
      <c r="AK22" s="123" t="n">
        <v>2418</v>
      </c>
      <c r="AL22" s="113" t="s">
        <v>610</v>
      </c>
      <c r="AM22" s="122" t="n">
        <v>44475</v>
      </c>
      <c r="AN22" s="124" t="n">
        <v>71</v>
      </c>
      <c r="AO22" s="89" t="n">
        <f aca="false">AN22</f>
        <v>71</v>
      </c>
      <c r="AP22" s="125" t="n">
        <f aca="false">O22-AO22</f>
        <v>0</v>
      </c>
    </row>
    <row r="23" customFormat="false" ht="15" hidden="true" customHeight="true" outlineLevel="0" collapsed="false">
      <c r="A23" s="75" t="n">
        <v>25</v>
      </c>
      <c r="B23" s="75" t="n">
        <v>579</v>
      </c>
      <c r="C23" s="75" t="n">
        <v>2420</v>
      </c>
      <c r="D23" s="52" t="s">
        <v>611</v>
      </c>
      <c r="E23" s="102" t="s">
        <v>612</v>
      </c>
      <c r="F23" s="74" t="s">
        <v>613</v>
      </c>
      <c r="G23" s="75" t="s">
        <v>614</v>
      </c>
      <c r="H23" s="126" t="n">
        <v>50625820.31</v>
      </c>
      <c r="I23" s="75" t="s">
        <v>615</v>
      </c>
      <c r="J23" s="126" t="n">
        <v>20948426.96</v>
      </c>
      <c r="K23" s="74" t="s">
        <v>616</v>
      </c>
      <c r="L23" s="92" t="s">
        <v>617</v>
      </c>
      <c r="M23" s="127" t="s">
        <v>314</v>
      </c>
      <c r="N23" s="128" t="s">
        <v>618</v>
      </c>
      <c r="O23" s="129" t="n">
        <v>6</v>
      </c>
      <c r="P23" s="129" t="n">
        <v>14</v>
      </c>
      <c r="Q23" s="130" t="n">
        <v>6</v>
      </c>
      <c r="R23" s="130" t="n">
        <v>14</v>
      </c>
      <c r="S23" s="110"/>
      <c r="T23" s="110"/>
      <c r="U23" s="111" t="e">
        <f aca="false">(#REF!*O23)</f>
        <v>#REF!</v>
      </c>
      <c r="V23" s="111" t="e">
        <f aca="false">(#REF!*P23)</f>
        <v>#REF!</v>
      </c>
      <c r="W23" s="111" t="e">
        <f aca="false">(#REF!*Q23)</f>
        <v>#REF!</v>
      </c>
      <c r="X23" s="111" t="e">
        <f aca="false">(#REF!*R23)</f>
        <v>#REF!</v>
      </c>
      <c r="Y23" s="111" t="e">
        <f aca="false">U23-W23</f>
        <v>#REF!</v>
      </c>
      <c r="Z23" s="111" t="e">
        <f aca="false">V23-X23</f>
        <v>#REF!</v>
      </c>
      <c r="AA23" s="100" t="s">
        <v>619</v>
      </c>
      <c r="AB23" s="131" t="s">
        <v>620</v>
      </c>
      <c r="AC23" s="132" t="n">
        <v>44404</v>
      </c>
      <c r="AD23" s="132" t="n">
        <v>44400</v>
      </c>
      <c r="AE23" s="100"/>
      <c r="AF23" s="100"/>
      <c r="AG23" s="100"/>
      <c r="AH23" s="100"/>
      <c r="AI23" s="100"/>
      <c r="AJ23" s="100"/>
      <c r="AK23" s="101"/>
      <c r="AL23" s="102"/>
      <c r="AM23" s="102"/>
      <c r="AN23" s="103"/>
      <c r="AO23" s="89" t="n">
        <f aca="false">AN23</f>
        <v>0</v>
      </c>
      <c r="AP23" s="90" t="n">
        <f aca="false">O23-AO23</f>
        <v>6</v>
      </c>
    </row>
    <row r="24" customFormat="false" ht="15.75" hidden="true" customHeight="true" outlineLevel="0" collapsed="false">
      <c r="A24" s="75" t="n">
        <v>26</v>
      </c>
      <c r="B24" s="75" t="n">
        <v>579</v>
      </c>
      <c r="C24" s="75" t="n">
        <v>2420</v>
      </c>
      <c r="D24" s="52" t="s">
        <v>611</v>
      </c>
      <c r="E24" s="102" t="s">
        <v>621</v>
      </c>
      <c r="F24" s="74" t="s">
        <v>613</v>
      </c>
      <c r="G24" s="75" t="s">
        <v>614</v>
      </c>
      <c r="H24" s="126" t="n">
        <v>50625820.31</v>
      </c>
      <c r="I24" s="75" t="s">
        <v>615</v>
      </c>
      <c r="J24" s="126" t="n">
        <v>20948426.96</v>
      </c>
      <c r="K24" s="74" t="s">
        <v>616</v>
      </c>
      <c r="L24" s="92" t="s">
        <v>617</v>
      </c>
      <c r="M24" s="127" t="s">
        <v>314</v>
      </c>
      <c r="N24" s="128" t="s">
        <v>618</v>
      </c>
      <c r="O24" s="129" t="n">
        <v>64</v>
      </c>
      <c r="P24" s="129" t="n">
        <v>160</v>
      </c>
      <c r="Q24" s="130" t="n">
        <v>64</v>
      </c>
      <c r="R24" s="130" t="n">
        <v>160</v>
      </c>
      <c r="S24" s="110"/>
      <c r="T24" s="110"/>
      <c r="U24" s="111" t="e">
        <f aca="false">(#REF!*O24)</f>
        <v>#REF!</v>
      </c>
      <c r="V24" s="111" t="e">
        <f aca="false">(#REF!*P24)</f>
        <v>#REF!</v>
      </c>
      <c r="W24" s="111" t="e">
        <f aca="false">(#REF!*Q24)</f>
        <v>#REF!</v>
      </c>
      <c r="X24" s="111" t="e">
        <f aca="false">(#REF!*R24)</f>
        <v>#REF!</v>
      </c>
      <c r="Y24" s="111" t="e">
        <f aca="false">U24-W24</f>
        <v>#REF!</v>
      </c>
      <c r="Z24" s="111" t="e">
        <f aca="false">V24-X24</f>
        <v>#REF!</v>
      </c>
      <c r="AA24" s="100" t="s">
        <v>619</v>
      </c>
      <c r="AB24" s="131" t="s">
        <v>620</v>
      </c>
      <c r="AC24" s="132" t="n">
        <v>44404</v>
      </c>
      <c r="AD24" s="132" t="n">
        <v>44400</v>
      </c>
      <c r="AE24" s="100"/>
      <c r="AF24" s="75"/>
      <c r="AG24" s="100"/>
      <c r="AH24" s="100"/>
      <c r="AI24" s="100"/>
      <c r="AJ24" s="100"/>
      <c r="AK24" s="101"/>
      <c r="AL24" s="102"/>
      <c r="AM24" s="102"/>
      <c r="AN24" s="103"/>
      <c r="AO24" s="89" t="n">
        <f aca="false">AN24</f>
        <v>0</v>
      </c>
      <c r="AP24" s="90" t="n">
        <f aca="false">O24-AO24</f>
        <v>64</v>
      </c>
    </row>
    <row r="25" customFormat="false" ht="15.75" hidden="true" customHeight="true" outlineLevel="0" collapsed="false">
      <c r="A25" s="75" t="n">
        <v>27</v>
      </c>
      <c r="B25" s="75" t="n">
        <v>579</v>
      </c>
      <c r="C25" s="75" t="n">
        <v>2621</v>
      </c>
      <c r="D25" s="52" t="s">
        <v>611</v>
      </c>
      <c r="E25" s="102" t="s">
        <v>621</v>
      </c>
      <c r="F25" s="74" t="s">
        <v>613</v>
      </c>
      <c r="G25" s="75" t="s">
        <v>614</v>
      </c>
      <c r="H25" s="126" t="n">
        <v>50625820.31</v>
      </c>
      <c r="I25" s="75" t="s">
        <v>615</v>
      </c>
      <c r="J25" s="126" t="n">
        <v>20948426.96</v>
      </c>
      <c r="K25" s="74" t="s">
        <v>622</v>
      </c>
      <c r="L25" s="92" t="s">
        <v>623</v>
      </c>
      <c r="M25" s="133" t="s">
        <v>484</v>
      </c>
      <c r="N25" s="128" t="s">
        <v>624</v>
      </c>
      <c r="O25" s="129" t="n">
        <v>88</v>
      </c>
      <c r="P25" s="129" t="n">
        <v>220</v>
      </c>
      <c r="Q25" s="130" t="n">
        <v>88</v>
      </c>
      <c r="R25" s="130" t="n">
        <v>220</v>
      </c>
      <c r="S25" s="110"/>
      <c r="T25" s="110"/>
      <c r="U25" s="111" t="e">
        <f aca="false">(#REF!*O25)</f>
        <v>#REF!</v>
      </c>
      <c r="V25" s="111" t="e">
        <f aca="false">(#REF!*P25)</f>
        <v>#REF!</v>
      </c>
      <c r="W25" s="111" t="e">
        <f aca="false">(#REF!*Q25)</f>
        <v>#REF!</v>
      </c>
      <c r="X25" s="111" t="e">
        <f aca="false">(#REF!*R25)</f>
        <v>#REF!</v>
      </c>
      <c r="Y25" s="111" t="e">
        <f aca="false">U25-W25</f>
        <v>#REF!</v>
      </c>
      <c r="Z25" s="111" t="e">
        <f aca="false">V25-X25</f>
        <v>#REF!</v>
      </c>
      <c r="AA25" s="100" t="s">
        <v>619</v>
      </c>
      <c r="AB25" s="131"/>
      <c r="AC25" s="131"/>
      <c r="AD25" s="131"/>
      <c r="AE25" s="100"/>
      <c r="AF25" s="104"/>
      <c r="AG25" s="100"/>
      <c r="AH25" s="100"/>
      <c r="AI25" s="100"/>
      <c r="AJ25" s="100"/>
      <c r="AK25" s="101"/>
      <c r="AL25" s="102"/>
      <c r="AM25" s="102"/>
      <c r="AN25" s="103"/>
      <c r="AO25" s="89" t="n">
        <f aca="false">AN25</f>
        <v>0</v>
      </c>
      <c r="AP25" s="90" t="n">
        <f aca="false">O25-AO25</f>
        <v>88</v>
      </c>
    </row>
    <row r="26" s="147" customFormat="true" ht="15.75" hidden="true" customHeight="true" outlineLevel="0" collapsed="false">
      <c r="A26" s="75" t="n">
        <v>30</v>
      </c>
      <c r="B26" s="75" t="n">
        <v>579</v>
      </c>
      <c r="C26" s="75" t="n">
        <v>2425</v>
      </c>
      <c r="D26" s="52" t="s">
        <v>611</v>
      </c>
      <c r="E26" s="134" t="s">
        <v>612</v>
      </c>
      <c r="F26" s="74" t="s">
        <v>613</v>
      </c>
      <c r="G26" s="75" t="s">
        <v>614</v>
      </c>
      <c r="H26" s="126" t="n">
        <v>50625820.31</v>
      </c>
      <c r="I26" s="75" t="s">
        <v>615</v>
      </c>
      <c r="J26" s="126" t="n">
        <v>20948426.96</v>
      </c>
      <c r="K26" s="135" t="s">
        <v>625</v>
      </c>
      <c r="L26" s="136" t="s">
        <v>626</v>
      </c>
      <c r="M26" s="137" t="s">
        <v>332</v>
      </c>
      <c r="N26" s="138" t="s">
        <v>627</v>
      </c>
      <c r="O26" s="139" t="n">
        <v>32</v>
      </c>
      <c r="P26" s="139" t="n">
        <v>80</v>
      </c>
      <c r="Q26" s="130" t="n">
        <v>32</v>
      </c>
      <c r="R26" s="130" t="n">
        <v>80</v>
      </c>
      <c r="S26" s="140"/>
      <c r="T26" s="110"/>
      <c r="U26" s="141" t="e">
        <f aca="false">(#REF!*O26)</f>
        <v>#REF!</v>
      </c>
      <c r="V26" s="111" t="e">
        <f aca="false">(#REF!*P26)</f>
        <v>#REF!</v>
      </c>
      <c r="W26" s="111" t="e">
        <f aca="false">(#REF!*Q26)</f>
        <v>#REF!</v>
      </c>
      <c r="X26" s="111" t="e">
        <f aca="false">(#REF!*R26)</f>
        <v>#REF!</v>
      </c>
      <c r="Y26" s="111" t="e">
        <f aca="false">U26-W26</f>
        <v>#REF!</v>
      </c>
      <c r="Z26" s="111" t="e">
        <f aca="false">V26-X26</f>
        <v>#REF!</v>
      </c>
      <c r="AA26" s="100" t="s">
        <v>619</v>
      </c>
      <c r="AB26" s="131" t="s">
        <v>620</v>
      </c>
      <c r="AC26" s="132" t="n">
        <v>44404</v>
      </c>
      <c r="AD26" s="142" t="n">
        <v>44403</v>
      </c>
      <c r="AE26" s="143"/>
      <c r="AF26" s="143"/>
      <c r="AG26" s="143"/>
      <c r="AH26" s="143"/>
      <c r="AI26" s="143"/>
      <c r="AJ26" s="143"/>
      <c r="AK26" s="144"/>
      <c r="AL26" s="134"/>
      <c r="AM26" s="134"/>
      <c r="AN26" s="145"/>
      <c r="AO26" s="146" t="n">
        <f aca="false">AN26</f>
        <v>0</v>
      </c>
      <c r="AP26" s="90" t="n">
        <f aca="false">O26-AO26</f>
        <v>32</v>
      </c>
    </row>
    <row r="27" s="164" customFormat="true" ht="75.75" hidden="false" customHeight="true" outlineLevel="0" collapsed="false">
      <c r="A27" s="75" t="n">
        <v>32</v>
      </c>
      <c r="B27" s="75" t="n">
        <v>579</v>
      </c>
      <c r="C27" s="75" t="n">
        <v>2445</v>
      </c>
      <c r="D27" s="148" t="s">
        <v>611</v>
      </c>
      <c r="E27" s="149" t="s">
        <v>612</v>
      </c>
      <c r="F27" s="150" t="s">
        <v>613</v>
      </c>
      <c r="G27" s="113" t="s">
        <v>614</v>
      </c>
      <c r="H27" s="151" t="n">
        <v>50625820.31</v>
      </c>
      <c r="I27" s="113" t="s">
        <v>615</v>
      </c>
      <c r="J27" s="152" t="n">
        <v>20948426.96</v>
      </c>
      <c r="K27" s="74" t="s">
        <v>628</v>
      </c>
      <c r="L27" s="92" t="s">
        <v>629</v>
      </c>
      <c r="M27" s="127" t="s">
        <v>316</v>
      </c>
      <c r="N27" s="153" t="s">
        <v>630</v>
      </c>
      <c r="O27" s="129" t="n">
        <v>150</v>
      </c>
      <c r="P27" s="129" t="n">
        <v>375</v>
      </c>
      <c r="Q27" s="154" t="n">
        <v>150</v>
      </c>
      <c r="R27" s="155" t="n">
        <v>375</v>
      </c>
      <c r="S27" s="110" t="n">
        <v>4385</v>
      </c>
      <c r="T27" s="156"/>
      <c r="U27" s="119" t="e">
        <f aca="false">(#REF!*O27)</f>
        <v>#REF!</v>
      </c>
      <c r="V27" s="119" t="e">
        <f aca="false">(#REF!*P27)</f>
        <v>#REF!</v>
      </c>
      <c r="W27" s="119" t="e">
        <f aca="false">(#REF!*Q27)</f>
        <v>#REF!</v>
      </c>
      <c r="X27" s="119" t="e">
        <f aca="false">(#REF!*R27)</f>
        <v>#REF!</v>
      </c>
      <c r="Y27" s="119" t="e">
        <f aca="false">U27-W27</f>
        <v>#REF!</v>
      </c>
      <c r="Z27" s="119" t="e">
        <f aca="false">V27-X27</f>
        <v>#REF!</v>
      </c>
      <c r="AA27" s="113" t="s">
        <v>619</v>
      </c>
      <c r="AB27" s="121" t="s">
        <v>620</v>
      </c>
      <c r="AC27" s="122" t="n">
        <v>44404</v>
      </c>
      <c r="AD27" s="122"/>
      <c r="AE27" s="113"/>
      <c r="AF27" s="113"/>
      <c r="AG27" s="113"/>
      <c r="AH27" s="113"/>
      <c r="AI27" s="113"/>
      <c r="AJ27" s="124"/>
      <c r="AK27" s="157" t="n">
        <v>3204</v>
      </c>
      <c r="AL27" s="158" t="s">
        <v>631</v>
      </c>
      <c r="AM27" s="159" t="n">
        <v>44519</v>
      </c>
      <c r="AN27" s="160" t="n">
        <v>150</v>
      </c>
      <c r="AO27" s="161" t="n">
        <f aca="false">AN27</f>
        <v>150</v>
      </c>
      <c r="AP27" s="162" t="n">
        <f aca="false">O27-AO27</f>
        <v>0</v>
      </c>
      <c r="AQ27" s="163" t="n">
        <f aca="false">AO27*S27</f>
        <v>657750</v>
      </c>
    </row>
    <row r="28" customFormat="false" ht="15.75" hidden="true" customHeight="true" outlineLevel="0" collapsed="false">
      <c r="A28" s="75" t="n">
        <v>33</v>
      </c>
      <c r="B28" s="75" t="n">
        <v>579</v>
      </c>
      <c r="C28" s="75" t="n">
        <v>2416</v>
      </c>
      <c r="D28" s="52" t="s">
        <v>632</v>
      </c>
      <c r="E28" s="165" t="s">
        <v>621</v>
      </c>
      <c r="F28" s="74" t="s">
        <v>633</v>
      </c>
      <c r="G28" s="75" t="s">
        <v>614</v>
      </c>
      <c r="H28" s="126" t="n">
        <v>50625820.31</v>
      </c>
      <c r="I28" s="75" t="s">
        <v>615</v>
      </c>
      <c r="J28" s="126" t="n">
        <v>20948426.96</v>
      </c>
      <c r="K28" s="166" t="s">
        <v>634</v>
      </c>
      <c r="L28" s="167" t="s">
        <v>635</v>
      </c>
      <c r="M28" s="168" t="s">
        <v>386</v>
      </c>
      <c r="N28" s="165" t="s">
        <v>387</v>
      </c>
      <c r="O28" s="169" t="n">
        <v>80</v>
      </c>
      <c r="P28" s="169" t="n">
        <v>200</v>
      </c>
      <c r="Q28" s="130" t="n">
        <v>80</v>
      </c>
      <c r="R28" s="130" t="n">
        <v>200</v>
      </c>
      <c r="S28" s="170"/>
      <c r="T28" s="110"/>
      <c r="U28" s="111" t="e">
        <f aca="false">(#REF!*O28)</f>
        <v>#REF!</v>
      </c>
      <c r="V28" s="111" t="e">
        <f aca="false">(#REF!*P28)</f>
        <v>#REF!</v>
      </c>
      <c r="W28" s="111" t="e">
        <f aca="false">(#REF!*Q28)</f>
        <v>#REF!</v>
      </c>
      <c r="X28" s="111" t="e">
        <f aca="false">(#REF!*R28)</f>
        <v>#REF!</v>
      </c>
      <c r="Y28" s="111" t="e">
        <f aca="false">U28-W28</f>
        <v>#REF!</v>
      </c>
      <c r="Z28" s="111" t="e">
        <f aca="false">V28-X28</f>
        <v>#REF!</v>
      </c>
      <c r="AA28" s="100" t="s">
        <v>636</v>
      </c>
      <c r="AB28" s="131" t="s">
        <v>637</v>
      </c>
      <c r="AC28" s="132" t="n">
        <v>44406</v>
      </c>
      <c r="AD28" s="132" t="n">
        <v>44406</v>
      </c>
      <c r="AE28" s="100"/>
      <c r="AF28" s="100"/>
      <c r="AG28" s="100"/>
      <c r="AH28" s="100"/>
      <c r="AI28" s="100"/>
      <c r="AJ28" s="100"/>
      <c r="AK28" s="171"/>
      <c r="AL28" s="165"/>
      <c r="AM28" s="165"/>
      <c r="AN28" s="103"/>
      <c r="AO28" s="71" t="n">
        <f aca="false">AN28</f>
        <v>0</v>
      </c>
      <c r="AP28" s="90" t="n">
        <f aca="false">O28-AO28</f>
        <v>80</v>
      </c>
    </row>
    <row r="29" customFormat="false" ht="15.75" hidden="true" customHeight="true" outlineLevel="0" collapsed="false">
      <c r="A29" s="75" t="n">
        <v>37</v>
      </c>
      <c r="B29" s="75" t="n">
        <v>579</v>
      </c>
      <c r="C29" s="75" t="n">
        <v>2490</v>
      </c>
      <c r="D29" s="52" t="s">
        <v>632</v>
      </c>
      <c r="E29" s="102" t="s">
        <v>621</v>
      </c>
      <c r="F29" s="74" t="s">
        <v>633</v>
      </c>
      <c r="G29" s="75" t="s">
        <v>614</v>
      </c>
      <c r="H29" s="126" t="n">
        <v>50625820.31</v>
      </c>
      <c r="I29" s="75" t="s">
        <v>615</v>
      </c>
      <c r="J29" s="126" t="n">
        <v>20948426.96</v>
      </c>
      <c r="K29" s="105" t="s">
        <v>638</v>
      </c>
      <c r="L29" s="92" t="s">
        <v>639</v>
      </c>
      <c r="M29" s="127" t="s">
        <v>422</v>
      </c>
      <c r="N29" s="172" t="s">
        <v>423</v>
      </c>
      <c r="O29" s="129" t="n">
        <v>12</v>
      </c>
      <c r="P29" s="129" t="n">
        <v>30</v>
      </c>
      <c r="Q29" s="130" t="n">
        <v>12</v>
      </c>
      <c r="R29" s="130" t="n">
        <v>30</v>
      </c>
      <c r="S29" s="110"/>
      <c r="T29" s="110"/>
      <c r="U29" s="111" t="e">
        <f aca="false">(#REF!*O29)</f>
        <v>#REF!</v>
      </c>
      <c r="V29" s="111" t="e">
        <f aca="false">(#REF!*P29)</f>
        <v>#REF!</v>
      </c>
      <c r="W29" s="111" t="e">
        <f aca="false">(#REF!*Q29)</f>
        <v>#REF!</v>
      </c>
      <c r="X29" s="111" t="e">
        <f aca="false">(#REF!*R29)</f>
        <v>#REF!</v>
      </c>
      <c r="Y29" s="111" t="e">
        <f aca="false">U29-W29</f>
        <v>#REF!</v>
      </c>
      <c r="Z29" s="111" t="e">
        <f aca="false">V29-X29</f>
        <v>#REF!</v>
      </c>
      <c r="AA29" s="100" t="s">
        <v>636</v>
      </c>
      <c r="AB29" s="131"/>
      <c r="AC29" s="131"/>
      <c r="AD29" s="132" t="n">
        <v>44425</v>
      </c>
      <c r="AE29" s="100"/>
      <c r="AF29" s="100"/>
      <c r="AG29" s="100"/>
      <c r="AH29" s="100"/>
      <c r="AI29" s="100"/>
      <c r="AJ29" s="100"/>
      <c r="AK29" s="101"/>
      <c r="AL29" s="102"/>
      <c r="AM29" s="102"/>
      <c r="AN29" s="103"/>
      <c r="AO29" s="89" t="n">
        <f aca="false">AN29</f>
        <v>0</v>
      </c>
      <c r="AP29" s="90" t="n">
        <f aca="false">O29-AO29</f>
        <v>12</v>
      </c>
    </row>
    <row r="30" customFormat="false" ht="15.75" hidden="true" customHeight="true" outlineLevel="0" collapsed="false">
      <c r="A30" s="75" t="n">
        <v>39</v>
      </c>
      <c r="B30" s="75" t="n">
        <v>579</v>
      </c>
      <c r="C30" s="75" t="n">
        <v>2490</v>
      </c>
      <c r="D30" s="52" t="s">
        <v>632</v>
      </c>
      <c r="E30" s="102" t="s">
        <v>621</v>
      </c>
      <c r="F30" s="74" t="s">
        <v>633</v>
      </c>
      <c r="G30" s="75" t="s">
        <v>614</v>
      </c>
      <c r="H30" s="126" t="n">
        <v>50625820.31</v>
      </c>
      <c r="I30" s="75" t="s">
        <v>615</v>
      </c>
      <c r="J30" s="126" t="n">
        <v>20948426.96</v>
      </c>
      <c r="K30" s="105" t="s">
        <v>638</v>
      </c>
      <c r="L30" s="92" t="s">
        <v>639</v>
      </c>
      <c r="M30" s="127" t="s">
        <v>154</v>
      </c>
      <c r="N30" s="172" t="s">
        <v>155</v>
      </c>
      <c r="O30" s="129" t="n">
        <v>120</v>
      </c>
      <c r="P30" s="129" t="n">
        <v>300</v>
      </c>
      <c r="Q30" s="130" t="n">
        <v>120</v>
      </c>
      <c r="R30" s="130" t="n">
        <v>300</v>
      </c>
      <c r="S30" s="110"/>
      <c r="T30" s="110"/>
      <c r="U30" s="111" t="e">
        <f aca="false">(#REF!*O30)</f>
        <v>#REF!</v>
      </c>
      <c r="V30" s="111" t="e">
        <f aca="false">(#REF!*P30)</f>
        <v>#REF!</v>
      </c>
      <c r="W30" s="111" t="e">
        <f aca="false">(#REF!*Q30)</f>
        <v>#REF!</v>
      </c>
      <c r="X30" s="111" t="e">
        <f aca="false">(#REF!*R30)</f>
        <v>#REF!</v>
      </c>
      <c r="Y30" s="111" t="e">
        <f aca="false">U30-W30</f>
        <v>#REF!</v>
      </c>
      <c r="Z30" s="111" t="e">
        <f aca="false">V30-X30</f>
        <v>#REF!</v>
      </c>
      <c r="AA30" s="100" t="s">
        <v>636</v>
      </c>
      <c r="AB30" s="131"/>
      <c r="AC30" s="131"/>
      <c r="AD30" s="132" t="n">
        <v>44425</v>
      </c>
      <c r="AE30" s="100"/>
      <c r="AF30" s="100"/>
      <c r="AG30" s="100"/>
      <c r="AH30" s="100"/>
      <c r="AI30" s="100"/>
      <c r="AJ30" s="100"/>
      <c r="AK30" s="101"/>
      <c r="AL30" s="102"/>
      <c r="AM30" s="102"/>
      <c r="AN30" s="103"/>
      <c r="AO30" s="89" t="n">
        <f aca="false">AN30</f>
        <v>0</v>
      </c>
      <c r="AP30" s="90" t="n">
        <f aca="false">O30-AO30</f>
        <v>120</v>
      </c>
    </row>
    <row r="31" customFormat="false" ht="15.75" hidden="true" customHeight="true" outlineLevel="0" collapsed="false">
      <c r="A31" s="75" t="n">
        <v>40</v>
      </c>
      <c r="B31" s="75" t="n">
        <v>579</v>
      </c>
      <c r="C31" s="75" t="n">
        <v>2427</v>
      </c>
      <c r="D31" s="52" t="s">
        <v>611</v>
      </c>
      <c r="E31" s="102" t="s">
        <v>621</v>
      </c>
      <c r="F31" s="74" t="s">
        <v>613</v>
      </c>
      <c r="G31" s="75" t="s">
        <v>614</v>
      </c>
      <c r="H31" s="126" t="n">
        <v>50625820.31</v>
      </c>
      <c r="I31" s="75" t="s">
        <v>615</v>
      </c>
      <c r="J31" s="126" t="n">
        <v>20948426.96</v>
      </c>
      <c r="K31" s="105" t="s">
        <v>640</v>
      </c>
      <c r="L31" s="92" t="s">
        <v>617</v>
      </c>
      <c r="M31" s="127" t="s">
        <v>490</v>
      </c>
      <c r="N31" s="128" t="s">
        <v>491</v>
      </c>
      <c r="O31" s="173" t="n">
        <v>672</v>
      </c>
      <c r="P31" s="173" t="n">
        <v>672</v>
      </c>
      <c r="Q31" s="130" t="n">
        <v>344</v>
      </c>
      <c r="R31" s="130" t="n">
        <v>860</v>
      </c>
      <c r="S31" s="110"/>
      <c r="T31" s="110"/>
      <c r="U31" s="111" t="e">
        <f aca="false">(#REF!*O31)</f>
        <v>#REF!</v>
      </c>
      <c r="V31" s="111" t="e">
        <f aca="false">(#REF!*P31)</f>
        <v>#REF!</v>
      </c>
      <c r="W31" s="111" t="e">
        <f aca="false">(#REF!*Q31)</f>
        <v>#REF!</v>
      </c>
      <c r="X31" s="111" t="e">
        <f aca="false">(#REF!*R31)</f>
        <v>#REF!</v>
      </c>
      <c r="Y31" s="111" t="e">
        <f aca="false">U31-W31</f>
        <v>#REF!</v>
      </c>
      <c r="Z31" s="111" t="e">
        <f aca="false">V31-X31</f>
        <v>#REF!</v>
      </c>
      <c r="AA31" s="100" t="s">
        <v>641</v>
      </c>
      <c r="AB31" s="131"/>
      <c r="AC31" s="131"/>
      <c r="AD31" s="131"/>
      <c r="AE31" s="100"/>
      <c r="AF31" s="100"/>
      <c r="AG31" s="100"/>
      <c r="AH31" s="100"/>
      <c r="AI31" s="100"/>
      <c r="AJ31" s="100"/>
      <c r="AK31" s="101"/>
      <c r="AL31" s="102"/>
      <c r="AM31" s="102"/>
      <c r="AN31" s="103"/>
      <c r="AO31" s="89" t="n">
        <f aca="false">AN31</f>
        <v>0</v>
      </c>
      <c r="AP31" s="90" t="n">
        <f aca="false">O31-AO31</f>
        <v>672</v>
      </c>
    </row>
    <row r="32" customFormat="false" ht="15.75" hidden="true" customHeight="true" outlineLevel="0" collapsed="false">
      <c r="A32" s="75" t="n">
        <v>44</v>
      </c>
      <c r="B32" s="75" t="n">
        <v>579</v>
      </c>
      <c r="C32" s="75" t="n">
        <v>2470</v>
      </c>
      <c r="D32" s="52" t="s">
        <v>632</v>
      </c>
      <c r="E32" s="102" t="s">
        <v>621</v>
      </c>
      <c r="F32" s="74" t="s">
        <v>642</v>
      </c>
      <c r="G32" s="75" t="s">
        <v>614</v>
      </c>
      <c r="H32" s="126" t="n">
        <v>50625820.31</v>
      </c>
      <c r="I32" s="75" t="s">
        <v>615</v>
      </c>
      <c r="J32" s="126" t="n">
        <v>20948426.96</v>
      </c>
      <c r="K32" s="105" t="s">
        <v>643</v>
      </c>
      <c r="L32" s="92" t="s">
        <v>639</v>
      </c>
      <c r="M32" s="127" t="s">
        <v>150</v>
      </c>
      <c r="N32" s="128" t="s">
        <v>151</v>
      </c>
      <c r="O32" s="129" t="n">
        <v>119</v>
      </c>
      <c r="P32" s="129" t="n">
        <v>297</v>
      </c>
      <c r="Q32" s="130"/>
      <c r="R32" s="130"/>
      <c r="S32" s="110"/>
      <c r="T32" s="110"/>
      <c r="U32" s="111" t="e">
        <f aca="false">(#REF!*O32)</f>
        <v>#REF!</v>
      </c>
      <c r="V32" s="111" t="e">
        <f aca="false">(#REF!*P32)</f>
        <v>#REF!</v>
      </c>
      <c r="W32" s="111"/>
      <c r="X32" s="111"/>
      <c r="Y32" s="111"/>
      <c r="Z32" s="111"/>
      <c r="AA32" s="100" t="s">
        <v>641</v>
      </c>
      <c r="AB32" s="131"/>
      <c r="AC32" s="131"/>
      <c r="AD32" s="132" t="n">
        <v>44425</v>
      </c>
      <c r="AE32" s="100"/>
      <c r="AF32" s="100"/>
      <c r="AG32" s="100"/>
      <c r="AH32" s="100"/>
      <c r="AI32" s="100"/>
      <c r="AJ32" s="100"/>
      <c r="AK32" s="101"/>
      <c r="AL32" s="102"/>
      <c r="AM32" s="102"/>
      <c r="AN32" s="103"/>
      <c r="AO32" s="89" t="n">
        <f aca="false">AN32</f>
        <v>0</v>
      </c>
      <c r="AP32" s="90" t="n">
        <f aca="false">O32-AO32</f>
        <v>119</v>
      </c>
    </row>
    <row r="33" customFormat="false" ht="15.75" hidden="true" customHeight="true" outlineLevel="0" collapsed="false">
      <c r="A33" s="75" t="n">
        <v>45</v>
      </c>
      <c r="B33" s="75" t="n">
        <v>579</v>
      </c>
      <c r="C33" s="75" t="n">
        <v>2470</v>
      </c>
      <c r="D33" s="52" t="s">
        <v>632</v>
      </c>
      <c r="E33" s="102" t="s">
        <v>621</v>
      </c>
      <c r="F33" s="74" t="s">
        <v>642</v>
      </c>
      <c r="G33" s="75" t="s">
        <v>614</v>
      </c>
      <c r="H33" s="126" t="n">
        <v>50625820.31</v>
      </c>
      <c r="I33" s="75" t="s">
        <v>615</v>
      </c>
      <c r="J33" s="126" t="n">
        <v>20948426.96</v>
      </c>
      <c r="K33" s="105" t="s">
        <v>643</v>
      </c>
      <c r="L33" s="92" t="s">
        <v>639</v>
      </c>
      <c r="M33" s="127" t="s">
        <v>152</v>
      </c>
      <c r="N33" s="128" t="s">
        <v>153</v>
      </c>
      <c r="O33" s="129" t="n">
        <v>119</v>
      </c>
      <c r="P33" s="129" t="n">
        <v>297</v>
      </c>
      <c r="Q33" s="130"/>
      <c r="R33" s="130"/>
      <c r="S33" s="110"/>
      <c r="T33" s="110"/>
      <c r="U33" s="111" t="e">
        <f aca="false">(#REF!*O33)</f>
        <v>#REF!</v>
      </c>
      <c r="V33" s="111" t="e">
        <f aca="false">(#REF!*P33)</f>
        <v>#REF!</v>
      </c>
      <c r="W33" s="111"/>
      <c r="X33" s="111"/>
      <c r="Y33" s="111"/>
      <c r="Z33" s="111"/>
      <c r="AA33" s="100" t="s">
        <v>641</v>
      </c>
      <c r="AB33" s="131"/>
      <c r="AC33" s="131"/>
      <c r="AD33" s="132" t="n">
        <v>44425</v>
      </c>
      <c r="AE33" s="100"/>
      <c r="AF33" s="100"/>
      <c r="AG33" s="100"/>
      <c r="AH33" s="100"/>
      <c r="AI33" s="100"/>
      <c r="AJ33" s="100"/>
      <c r="AK33" s="101"/>
      <c r="AL33" s="102"/>
      <c r="AM33" s="102"/>
      <c r="AN33" s="103"/>
      <c r="AO33" s="89" t="n">
        <f aca="false">AN33</f>
        <v>0</v>
      </c>
      <c r="AP33" s="90" t="n">
        <f aca="false">O33-AO33</f>
        <v>119</v>
      </c>
    </row>
    <row r="34" customFormat="false" ht="15.75" hidden="true" customHeight="true" outlineLevel="0" collapsed="false">
      <c r="A34" s="75" t="n">
        <v>46</v>
      </c>
      <c r="B34" s="75" t="n">
        <v>579</v>
      </c>
      <c r="C34" s="75" t="n">
        <v>2470</v>
      </c>
      <c r="D34" s="52" t="s">
        <v>632</v>
      </c>
      <c r="E34" s="102" t="s">
        <v>621</v>
      </c>
      <c r="F34" s="74" t="s">
        <v>642</v>
      </c>
      <c r="G34" s="75" t="s">
        <v>614</v>
      </c>
      <c r="H34" s="126" t="n">
        <v>50625820.31</v>
      </c>
      <c r="I34" s="75" t="s">
        <v>615</v>
      </c>
      <c r="J34" s="126" t="n">
        <v>20948426.96</v>
      </c>
      <c r="K34" s="105" t="s">
        <v>643</v>
      </c>
      <c r="L34" s="92" t="s">
        <v>639</v>
      </c>
      <c r="M34" s="127" t="s">
        <v>156</v>
      </c>
      <c r="N34" s="128" t="s">
        <v>157</v>
      </c>
      <c r="O34" s="129" t="n">
        <v>333</v>
      </c>
      <c r="P34" s="129" t="n">
        <v>832</v>
      </c>
      <c r="Q34" s="130"/>
      <c r="R34" s="130"/>
      <c r="S34" s="110"/>
      <c r="T34" s="110"/>
      <c r="U34" s="111" t="e">
        <f aca="false">(#REF!*O34)</f>
        <v>#REF!</v>
      </c>
      <c r="V34" s="111" t="e">
        <f aca="false">(#REF!*P34)</f>
        <v>#REF!</v>
      </c>
      <c r="W34" s="111"/>
      <c r="X34" s="111"/>
      <c r="Y34" s="111"/>
      <c r="Z34" s="111"/>
      <c r="AA34" s="100" t="s">
        <v>641</v>
      </c>
      <c r="AB34" s="131"/>
      <c r="AC34" s="131"/>
      <c r="AD34" s="132" t="n">
        <v>44425</v>
      </c>
      <c r="AE34" s="100"/>
      <c r="AF34" s="100"/>
      <c r="AG34" s="100"/>
      <c r="AH34" s="100"/>
      <c r="AI34" s="100"/>
      <c r="AJ34" s="100"/>
      <c r="AK34" s="101"/>
      <c r="AL34" s="102"/>
      <c r="AM34" s="102"/>
      <c r="AN34" s="103"/>
      <c r="AO34" s="89" t="n">
        <f aca="false">AN34</f>
        <v>0</v>
      </c>
      <c r="AP34" s="90" t="n">
        <f aca="false">O34-AO34</f>
        <v>333</v>
      </c>
    </row>
    <row r="35" customFormat="false" ht="15.75" hidden="true" customHeight="true" outlineLevel="0" collapsed="false">
      <c r="A35" s="75" t="n">
        <v>47</v>
      </c>
      <c r="B35" s="75" t="n">
        <v>579</v>
      </c>
      <c r="C35" s="75" t="n">
        <v>2482</v>
      </c>
      <c r="D35" s="52" t="s">
        <v>632</v>
      </c>
      <c r="E35" s="102" t="s">
        <v>621</v>
      </c>
      <c r="F35" s="74" t="s">
        <v>642</v>
      </c>
      <c r="G35" s="75" t="s">
        <v>614</v>
      </c>
      <c r="H35" s="126" t="n">
        <v>50625820.31</v>
      </c>
      <c r="I35" s="75" t="s">
        <v>615</v>
      </c>
      <c r="J35" s="126" t="n">
        <v>20948426.96</v>
      </c>
      <c r="K35" s="105" t="s">
        <v>644</v>
      </c>
      <c r="L35" s="92" t="s">
        <v>645</v>
      </c>
      <c r="M35" s="127" t="s">
        <v>392</v>
      </c>
      <c r="N35" s="128" t="s">
        <v>393</v>
      </c>
      <c r="O35" s="129" t="n">
        <v>4</v>
      </c>
      <c r="P35" s="129" t="n">
        <v>10</v>
      </c>
      <c r="Q35" s="130" t="n">
        <v>4</v>
      </c>
      <c r="R35" s="130" t="n">
        <v>10</v>
      </c>
      <c r="S35" s="110"/>
      <c r="T35" s="110"/>
      <c r="U35" s="111" t="e">
        <f aca="false">(#REF!*O35)</f>
        <v>#REF!</v>
      </c>
      <c r="V35" s="111" t="e">
        <f aca="false">(#REF!*P35)</f>
        <v>#REF!</v>
      </c>
      <c r="W35" s="111" t="e">
        <f aca="false">(#REF!*Q35)</f>
        <v>#REF!</v>
      </c>
      <c r="X35" s="111" t="e">
        <f aca="false">(#REF!*R35)</f>
        <v>#REF!</v>
      </c>
      <c r="Y35" s="111" t="e">
        <f aca="false">U35-W35</f>
        <v>#REF!</v>
      </c>
      <c r="Z35" s="111" t="e">
        <f aca="false">V35-X35</f>
        <v>#REF!</v>
      </c>
      <c r="AA35" s="100" t="s">
        <v>641</v>
      </c>
      <c r="AB35" s="131"/>
      <c r="AC35" s="131"/>
      <c r="AD35" s="132" t="n">
        <v>44411</v>
      </c>
      <c r="AE35" s="100"/>
      <c r="AF35" s="100"/>
      <c r="AG35" s="100"/>
      <c r="AH35" s="100"/>
      <c r="AI35" s="100"/>
      <c r="AJ35" s="100"/>
      <c r="AK35" s="101"/>
      <c r="AL35" s="102"/>
      <c r="AM35" s="102"/>
      <c r="AN35" s="103"/>
      <c r="AO35" s="89" t="n">
        <f aca="false">AN35</f>
        <v>0</v>
      </c>
      <c r="AP35" s="90" t="n">
        <f aca="false">O35-AO35</f>
        <v>4</v>
      </c>
    </row>
    <row r="36" customFormat="false" ht="15.75" hidden="true" customHeight="true" outlineLevel="0" collapsed="false">
      <c r="A36" s="75" t="n">
        <v>48</v>
      </c>
      <c r="B36" s="75" t="n">
        <v>579</v>
      </c>
      <c r="C36" s="75" t="n">
        <v>2482</v>
      </c>
      <c r="D36" s="52" t="s">
        <v>632</v>
      </c>
      <c r="E36" s="102" t="s">
        <v>621</v>
      </c>
      <c r="F36" s="74" t="s">
        <v>642</v>
      </c>
      <c r="G36" s="75" t="s">
        <v>614</v>
      </c>
      <c r="H36" s="126" t="n">
        <v>50625820.31</v>
      </c>
      <c r="I36" s="75" t="s">
        <v>615</v>
      </c>
      <c r="J36" s="126" t="n">
        <v>20948426.96</v>
      </c>
      <c r="K36" s="105" t="s">
        <v>644</v>
      </c>
      <c r="L36" s="92" t="s">
        <v>645</v>
      </c>
      <c r="M36" s="127" t="s">
        <v>456</v>
      </c>
      <c r="N36" s="128" t="s">
        <v>457</v>
      </c>
      <c r="O36" s="129" t="n">
        <v>4</v>
      </c>
      <c r="P36" s="129" t="n">
        <v>10</v>
      </c>
      <c r="Q36" s="130" t="n">
        <v>4</v>
      </c>
      <c r="R36" s="130" t="n">
        <v>10</v>
      </c>
      <c r="S36" s="110"/>
      <c r="T36" s="110"/>
      <c r="U36" s="111" t="e">
        <f aca="false">(#REF!*O36)</f>
        <v>#REF!</v>
      </c>
      <c r="V36" s="111" t="e">
        <f aca="false">(#REF!*P36)</f>
        <v>#REF!</v>
      </c>
      <c r="W36" s="111" t="e">
        <f aca="false">(#REF!*Q36)</f>
        <v>#REF!</v>
      </c>
      <c r="X36" s="111" t="e">
        <f aca="false">(#REF!*R36)</f>
        <v>#REF!</v>
      </c>
      <c r="Y36" s="111" t="e">
        <f aca="false">U36-W36</f>
        <v>#REF!</v>
      </c>
      <c r="Z36" s="111" t="e">
        <f aca="false">V36-X36</f>
        <v>#REF!</v>
      </c>
      <c r="AA36" s="100" t="s">
        <v>641</v>
      </c>
      <c r="AB36" s="131"/>
      <c r="AC36" s="131"/>
      <c r="AD36" s="132" t="n">
        <v>44411</v>
      </c>
      <c r="AE36" s="100"/>
      <c r="AF36" s="100"/>
      <c r="AG36" s="100"/>
      <c r="AH36" s="100"/>
      <c r="AI36" s="100"/>
      <c r="AJ36" s="100"/>
      <c r="AK36" s="101"/>
      <c r="AL36" s="102"/>
      <c r="AM36" s="102"/>
      <c r="AN36" s="103"/>
      <c r="AO36" s="89" t="n">
        <f aca="false">AN36</f>
        <v>0</v>
      </c>
      <c r="AP36" s="90" t="n">
        <f aca="false">O36-AO36</f>
        <v>4</v>
      </c>
    </row>
    <row r="37" customFormat="false" ht="15" hidden="true" customHeight="true" outlineLevel="0" collapsed="false">
      <c r="A37" s="75" t="n">
        <v>49</v>
      </c>
      <c r="B37" s="75" t="n">
        <v>602</v>
      </c>
      <c r="C37" s="75" t="n">
        <v>2484</v>
      </c>
      <c r="D37" s="52" t="s">
        <v>632</v>
      </c>
      <c r="E37" s="102" t="s">
        <v>612</v>
      </c>
      <c r="F37" s="74" t="s">
        <v>646</v>
      </c>
      <c r="G37" s="75" t="s">
        <v>614</v>
      </c>
      <c r="H37" s="126" t="n">
        <v>50625820.31</v>
      </c>
      <c r="I37" s="75" t="s">
        <v>615</v>
      </c>
      <c r="J37" s="126" t="n">
        <v>20948426.96</v>
      </c>
      <c r="K37" s="74" t="s">
        <v>647</v>
      </c>
      <c r="L37" s="92" t="s">
        <v>648</v>
      </c>
      <c r="M37" s="127" t="s">
        <v>110</v>
      </c>
      <c r="N37" s="128" t="s">
        <v>649</v>
      </c>
      <c r="O37" s="129" t="n">
        <v>1</v>
      </c>
      <c r="P37" s="129" t="n">
        <v>2</v>
      </c>
      <c r="Q37" s="130" t="n">
        <v>1</v>
      </c>
      <c r="R37" s="130" t="n">
        <v>2</v>
      </c>
      <c r="S37" s="110"/>
      <c r="T37" s="110"/>
      <c r="U37" s="111" t="e">
        <f aca="false">(#REF!*O37)</f>
        <v>#REF!</v>
      </c>
      <c r="V37" s="111" t="e">
        <f aca="false">(#REF!*P37)</f>
        <v>#REF!</v>
      </c>
      <c r="W37" s="111" t="e">
        <f aca="false">(#REF!*Q37)</f>
        <v>#REF!</v>
      </c>
      <c r="X37" s="111" t="e">
        <f aca="false">(#REF!*R37)</f>
        <v>#REF!</v>
      </c>
      <c r="Y37" s="111" t="e">
        <f aca="false">U37-W37</f>
        <v>#REF!</v>
      </c>
      <c r="Z37" s="111" t="e">
        <f aca="false">V37-X37</f>
        <v>#REF!</v>
      </c>
      <c r="AA37" s="100" t="s">
        <v>619</v>
      </c>
      <c r="AB37" s="131"/>
      <c r="AC37" s="131"/>
      <c r="AD37" s="132" t="n">
        <v>44410</v>
      </c>
      <c r="AE37" s="100"/>
      <c r="AF37" s="100"/>
      <c r="AG37" s="100"/>
      <c r="AH37" s="100"/>
      <c r="AI37" s="100"/>
      <c r="AJ37" s="100"/>
      <c r="AK37" s="101"/>
      <c r="AL37" s="102"/>
      <c r="AM37" s="102"/>
      <c r="AN37" s="103"/>
      <c r="AO37" s="89" t="n">
        <f aca="false">AN37</f>
        <v>0</v>
      </c>
      <c r="AP37" s="90" t="n">
        <f aca="false">O37-AO37</f>
        <v>1</v>
      </c>
    </row>
    <row r="38" customFormat="false" ht="15.75" hidden="true" customHeight="true" outlineLevel="0" collapsed="false">
      <c r="A38" s="75" t="n">
        <v>50</v>
      </c>
      <c r="B38" s="75" t="n">
        <v>602</v>
      </c>
      <c r="C38" s="75" t="n">
        <v>2484</v>
      </c>
      <c r="D38" s="52" t="s">
        <v>632</v>
      </c>
      <c r="E38" s="102" t="s">
        <v>621</v>
      </c>
      <c r="F38" s="74" t="s">
        <v>646</v>
      </c>
      <c r="G38" s="75" t="s">
        <v>614</v>
      </c>
      <c r="H38" s="126" t="n">
        <v>50625820.31</v>
      </c>
      <c r="I38" s="75" t="s">
        <v>615</v>
      </c>
      <c r="J38" s="126" t="n">
        <v>20948426.96</v>
      </c>
      <c r="K38" s="74" t="s">
        <v>647</v>
      </c>
      <c r="L38" s="92" t="s">
        <v>648</v>
      </c>
      <c r="M38" s="127" t="s">
        <v>110</v>
      </c>
      <c r="N38" s="128" t="s">
        <v>649</v>
      </c>
      <c r="O38" s="129" t="n">
        <v>104</v>
      </c>
      <c r="P38" s="129" t="n">
        <v>208</v>
      </c>
      <c r="Q38" s="130" t="n">
        <v>104</v>
      </c>
      <c r="R38" s="130" t="n">
        <v>208</v>
      </c>
      <c r="S38" s="110"/>
      <c r="T38" s="110"/>
      <c r="U38" s="111" t="e">
        <f aca="false">(#REF!*O38)</f>
        <v>#REF!</v>
      </c>
      <c r="V38" s="111" t="e">
        <f aca="false">(#REF!*P38)</f>
        <v>#REF!</v>
      </c>
      <c r="W38" s="111" t="e">
        <f aca="false">(#REF!*Q38)</f>
        <v>#REF!</v>
      </c>
      <c r="X38" s="111" t="e">
        <f aca="false">(#REF!*R38)</f>
        <v>#REF!</v>
      </c>
      <c r="Y38" s="111" t="e">
        <f aca="false">U38-W38</f>
        <v>#REF!</v>
      </c>
      <c r="Z38" s="111" t="e">
        <f aca="false">V38-X38</f>
        <v>#REF!</v>
      </c>
      <c r="AA38" s="100" t="s">
        <v>619</v>
      </c>
      <c r="AB38" s="131"/>
      <c r="AC38" s="131"/>
      <c r="AD38" s="132" t="n">
        <v>44410</v>
      </c>
      <c r="AE38" s="100"/>
      <c r="AF38" s="100"/>
      <c r="AG38" s="100"/>
      <c r="AH38" s="100"/>
      <c r="AI38" s="100"/>
      <c r="AJ38" s="100"/>
      <c r="AK38" s="101"/>
      <c r="AL38" s="102"/>
      <c r="AM38" s="102"/>
      <c r="AN38" s="103"/>
      <c r="AO38" s="89" t="n">
        <f aca="false">AN38</f>
        <v>0</v>
      </c>
      <c r="AP38" s="90" t="n">
        <f aca="false">O38-AO38</f>
        <v>104</v>
      </c>
    </row>
    <row r="39" customFormat="false" ht="15" hidden="true" customHeight="true" outlineLevel="0" collapsed="false">
      <c r="A39" s="75" t="n">
        <v>51</v>
      </c>
      <c r="B39" s="75" t="n">
        <v>610</v>
      </c>
      <c r="C39" s="75" t="n">
        <v>2438</v>
      </c>
      <c r="D39" s="52" t="s">
        <v>650</v>
      </c>
      <c r="E39" s="102" t="s">
        <v>612</v>
      </c>
      <c r="F39" s="74" t="s">
        <v>613</v>
      </c>
      <c r="G39" s="75" t="s">
        <v>614</v>
      </c>
      <c r="H39" s="126" t="n">
        <v>50625820.31</v>
      </c>
      <c r="I39" s="75" t="s">
        <v>615</v>
      </c>
      <c r="J39" s="126" t="n">
        <v>20948426.96</v>
      </c>
      <c r="K39" s="74" t="s">
        <v>651</v>
      </c>
      <c r="L39" s="92" t="s">
        <v>652</v>
      </c>
      <c r="M39" s="127" t="s">
        <v>226</v>
      </c>
      <c r="N39" s="128" t="s">
        <v>653</v>
      </c>
      <c r="O39" s="129" t="n">
        <v>6</v>
      </c>
      <c r="P39" s="129" t="n">
        <v>14</v>
      </c>
      <c r="Q39" s="130" t="n">
        <v>6</v>
      </c>
      <c r="R39" s="130" t="n">
        <v>14</v>
      </c>
      <c r="S39" s="110"/>
      <c r="T39" s="110"/>
      <c r="U39" s="111" t="e">
        <f aca="false">(#REF!*O39)</f>
        <v>#REF!</v>
      </c>
      <c r="V39" s="111" t="e">
        <f aca="false">(#REF!*P39)</f>
        <v>#REF!</v>
      </c>
      <c r="W39" s="111" t="e">
        <f aca="false">(#REF!*Q39)</f>
        <v>#REF!</v>
      </c>
      <c r="X39" s="111" t="e">
        <f aca="false">(#REF!*R39)</f>
        <v>#REF!</v>
      </c>
      <c r="Y39" s="111" t="e">
        <f aca="false">U39-W39</f>
        <v>#REF!</v>
      </c>
      <c r="Z39" s="111" t="e">
        <f aca="false">V39-X39</f>
        <v>#REF!</v>
      </c>
      <c r="AA39" s="100" t="s">
        <v>619</v>
      </c>
      <c r="AB39" s="131" t="s">
        <v>620</v>
      </c>
      <c r="AC39" s="132" t="n">
        <v>44404</v>
      </c>
      <c r="AD39" s="132" t="n">
        <v>44400</v>
      </c>
      <c r="AE39" s="100"/>
      <c r="AF39" s="100"/>
      <c r="AG39" s="100"/>
      <c r="AH39" s="100"/>
      <c r="AI39" s="100"/>
      <c r="AJ39" s="100"/>
      <c r="AK39" s="101"/>
      <c r="AL39" s="102"/>
      <c r="AM39" s="102"/>
      <c r="AN39" s="103"/>
      <c r="AO39" s="89" t="n">
        <f aca="false">AN39</f>
        <v>0</v>
      </c>
      <c r="AP39" s="90" t="n">
        <f aca="false">O39-AO39</f>
        <v>6</v>
      </c>
    </row>
    <row r="40" customFormat="false" ht="15.75" hidden="true" customHeight="true" outlineLevel="0" collapsed="false">
      <c r="A40" s="75" t="n">
        <v>52</v>
      </c>
      <c r="B40" s="75" t="n">
        <v>610</v>
      </c>
      <c r="C40" s="75" t="n">
        <v>2438</v>
      </c>
      <c r="D40" s="52" t="s">
        <v>650</v>
      </c>
      <c r="E40" s="102" t="s">
        <v>621</v>
      </c>
      <c r="F40" s="74" t="s">
        <v>613</v>
      </c>
      <c r="G40" s="75" t="s">
        <v>614</v>
      </c>
      <c r="H40" s="126" t="n">
        <v>50625820.31</v>
      </c>
      <c r="I40" s="75" t="s">
        <v>615</v>
      </c>
      <c r="J40" s="126" t="n">
        <v>20948426.96</v>
      </c>
      <c r="K40" s="74" t="s">
        <v>651</v>
      </c>
      <c r="L40" s="92" t="s">
        <v>652</v>
      </c>
      <c r="M40" s="127" t="s">
        <v>226</v>
      </c>
      <c r="N40" s="128" t="s">
        <v>653</v>
      </c>
      <c r="O40" s="129" t="n">
        <v>211</v>
      </c>
      <c r="P40" s="129" t="n">
        <v>527</v>
      </c>
      <c r="Q40" s="130" t="n">
        <v>211</v>
      </c>
      <c r="R40" s="130" t="n">
        <v>527</v>
      </c>
      <c r="S40" s="110"/>
      <c r="T40" s="110"/>
      <c r="U40" s="111" t="e">
        <f aca="false">(#REF!*O40)</f>
        <v>#REF!</v>
      </c>
      <c r="V40" s="111" t="e">
        <f aca="false">(#REF!*P40)</f>
        <v>#REF!</v>
      </c>
      <c r="W40" s="111" t="e">
        <f aca="false">(#REF!*Q40)</f>
        <v>#REF!</v>
      </c>
      <c r="X40" s="111" t="e">
        <f aca="false">(#REF!*R40)</f>
        <v>#REF!</v>
      </c>
      <c r="Y40" s="111" t="e">
        <f aca="false">U40-W40</f>
        <v>#REF!</v>
      </c>
      <c r="Z40" s="111" t="e">
        <f aca="false">V40-X40</f>
        <v>#REF!</v>
      </c>
      <c r="AA40" s="100" t="s">
        <v>619</v>
      </c>
      <c r="AB40" s="131" t="s">
        <v>620</v>
      </c>
      <c r="AC40" s="132" t="n">
        <v>44404</v>
      </c>
      <c r="AD40" s="132" t="n">
        <v>44400</v>
      </c>
      <c r="AE40" s="100"/>
      <c r="AF40" s="100"/>
      <c r="AG40" s="100"/>
      <c r="AH40" s="100"/>
      <c r="AI40" s="100"/>
      <c r="AJ40" s="100"/>
      <c r="AK40" s="101"/>
      <c r="AL40" s="102"/>
      <c r="AM40" s="102"/>
      <c r="AN40" s="103"/>
      <c r="AO40" s="89" t="n">
        <f aca="false">AN40</f>
        <v>0</v>
      </c>
      <c r="AP40" s="90" t="n">
        <f aca="false">O40-AO40</f>
        <v>211</v>
      </c>
    </row>
    <row r="41" customFormat="false" ht="15" hidden="true" customHeight="true" outlineLevel="0" collapsed="false">
      <c r="A41" s="75" t="n">
        <v>54</v>
      </c>
      <c r="B41" s="75" t="n">
        <v>610</v>
      </c>
      <c r="C41" s="75" t="n">
        <v>2422</v>
      </c>
      <c r="D41" s="52" t="s">
        <v>650</v>
      </c>
      <c r="E41" s="102" t="s">
        <v>621</v>
      </c>
      <c r="F41" s="74" t="s">
        <v>613</v>
      </c>
      <c r="G41" s="75" t="s">
        <v>614</v>
      </c>
      <c r="H41" s="126" t="n">
        <v>50625820.31</v>
      </c>
      <c r="I41" s="75" t="s">
        <v>615</v>
      </c>
      <c r="J41" s="126" t="n">
        <v>20948426.96</v>
      </c>
      <c r="K41" s="74" t="s">
        <v>654</v>
      </c>
      <c r="L41" s="92" t="s">
        <v>655</v>
      </c>
      <c r="M41" s="127" t="s">
        <v>444</v>
      </c>
      <c r="N41" s="128" t="s">
        <v>656</v>
      </c>
      <c r="O41" s="129" t="n">
        <v>98</v>
      </c>
      <c r="P41" s="129" t="n">
        <v>245</v>
      </c>
      <c r="Q41" s="130" t="n">
        <v>98</v>
      </c>
      <c r="R41" s="130" t="n">
        <v>245</v>
      </c>
      <c r="S41" s="110"/>
      <c r="T41" s="110"/>
      <c r="U41" s="111" t="e">
        <f aca="false">(#REF!*O41)</f>
        <v>#REF!</v>
      </c>
      <c r="V41" s="111" t="e">
        <f aca="false">(#REF!*P41)</f>
        <v>#REF!</v>
      </c>
      <c r="W41" s="111" t="e">
        <f aca="false">(#REF!*Q41)</f>
        <v>#REF!</v>
      </c>
      <c r="X41" s="111" t="e">
        <f aca="false">(#REF!*R41)</f>
        <v>#REF!</v>
      </c>
      <c r="Y41" s="111" t="e">
        <f aca="false">U41-W41</f>
        <v>#REF!</v>
      </c>
      <c r="Z41" s="111" t="e">
        <f aca="false">V41-X41</f>
        <v>#REF!</v>
      </c>
      <c r="AA41" s="100" t="s">
        <v>619</v>
      </c>
      <c r="AB41" s="131"/>
      <c r="AC41" s="131"/>
      <c r="AD41" s="132" t="n">
        <v>44400</v>
      </c>
      <c r="AE41" s="100"/>
      <c r="AF41" s="100"/>
      <c r="AG41" s="100"/>
      <c r="AH41" s="100"/>
      <c r="AI41" s="100"/>
      <c r="AJ41" s="100"/>
      <c r="AK41" s="101"/>
      <c r="AL41" s="102"/>
      <c r="AM41" s="102"/>
      <c r="AN41" s="103"/>
      <c r="AO41" s="89" t="n">
        <f aca="false">AN41</f>
        <v>0</v>
      </c>
      <c r="AP41" s="90" t="n">
        <f aca="false">O41-AO41</f>
        <v>98</v>
      </c>
    </row>
    <row r="42" customFormat="false" ht="15" hidden="true" customHeight="true" outlineLevel="0" collapsed="false">
      <c r="A42" s="143" t="n">
        <v>56</v>
      </c>
      <c r="B42" s="143" t="n">
        <v>610</v>
      </c>
      <c r="C42" s="143" t="n">
        <v>2444</v>
      </c>
      <c r="D42" s="174" t="s">
        <v>650</v>
      </c>
      <c r="E42" s="175" t="s">
        <v>612</v>
      </c>
      <c r="F42" s="176" t="s">
        <v>613</v>
      </c>
      <c r="G42" s="177"/>
      <c r="H42" s="143"/>
      <c r="I42" s="143"/>
      <c r="J42" s="143"/>
      <c r="K42" s="176"/>
      <c r="L42" s="178" t="s">
        <v>657</v>
      </c>
      <c r="M42" s="179" t="s">
        <v>312</v>
      </c>
      <c r="N42" s="180" t="s">
        <v>658</v>
      </c>
      <c r="O42" s="181" t="n">
        <v>4</v>
      </c>
      <c r="P42" s="181" t="n">
        <v>10</v>
      </c>
      <c r="Q42" s="182" t="n">
        <v>4</v>
      </c>
      <c r="R42" s="182" t="n">
        <v>10</v>
      </c>
      <c r="S42" s="183"/>
      <c r="T42" s="183"/>
      <c r="U42" s="141" t="e">
        <f aca="false">(#REF!*O42)</f>
        <v>#REF!</v>
      </c>
      <c r="V42" s="141" t="e">
        <f aca="false">(#REF!*P42)</f>
        <v>#REF!</v>
      </c>
      <c r="W42" s="141" t="e">
        <f aca="false">(#REF!*Q42)</f>
        <v>#REF!</v>
      </c>
      <c r="X42" s="141" t="e">
        <f aca="false">(#REF!*R42)</f>
        <v>#REF!</v>
      </c>
      <c r="Y42" s="141" t="e">
        <f aca="false">U42-W42</f>
        <v>#REF!</v>
      </c>
      <c r="Z42" s="141" t="e">
        <f aca="false">V42-X42</f>
        <v>#REF!</v>
      </c>
      <c r="AA42" s="143"/>
      <c r="AB42" s="184"/>
      <c r="AC42" s="184"/>
      <c r="AD42" s="184"/>
      <c r="AE42" s="143"/>
      <c r="AF42" s="143"/>
      <c r="AG42" s="143"/>
      <c r="AH42" s="143"/>
      <c r="AI42" s="143"/>
      <c r="AJ42" s="143"/>
      <c r="AK42" s="101"/>
      <c r="AL42" s="102"/>
      <c r="AM42" s="102"/>
      <c r="AN42" s="103"/>
      <c r="AO42" s="89" t="n">
        <f aca="false">AN42</f>
        <v>0</v>
      </c>
      <c r="AP42" s="90" t="n">
        <f aca="false">O42-AO42</f>
        <v>4</v>
      </c>
    </row>
    <row r="43" customFormat="false" ht="15.75" hidden="true" customHeight="true" outlineLevel="0" collapsed="false">
      <c r="A43" s="143" t="n">
        <v>57</v>
      </c>
      <c r="B43" s="143" t="n">
        <v>610</v>
      </c>
      <c r="C43" s="143" t="n">
        <v>2445</v>
      </c>
      <c r="D43" s="174" t="s">
        <v>650</v>
      </c>
      <c r="E43" s="176" t="s">
        <v>612</v>
      </c>
      <c r="F43" s="176" t="s">
        <v>613</v>
      </c>
      <c r="G43" s="177"/>
      <c r="H43" s="143"/>
      <c r="I43" s="143"/>
      <c r="J43" s="143"/>
      <c r="K43" s="176"/>
      <c r="L43" s="178" t="s">
        <v>629</v>
      </c>
      <c r="M43" s="179" t="s">
        <v>316</v>
      </c>
      <c r="N43" s="178" t="s">
        <v>630</v>
      </c>
      <c r="O43" s="181" t="n">
        <v>150</v>
      </c>
      <c r="P43" s="181" t="n">
        <v>375</v>
      </c>
      <c r="Q43" s="181" t="n">
        <v>150</v>
      </c>
      <c r="R43" s="181" t="n">
        <v>375</v>
      </c>
      <c r="S43" s="183"/>
      <c r="T43" s="183"/>
      <c r="U43" s="141" t="e">
        <f aca="false">(#REF!*O43)</f>
        <v>#REF!</v>
      </c>
      <c r="V43" s="141" t="e">
        <f aca="false">(#REF!*P43)</f>
        <v>#REF!</v>
      </c>
      <c r="W43" s="141" t="e">
        <f aca="false">(#REF!*Q43)</f>
        <v>#REF!</v>
      </c>
      <c r="X43" s="141" t="e">
        <f aca="false">(#REF!*R43)</f>
        <v>#REF!</v>
      </c>
      <c r="Y43" s="141" t="e">
        <f aca="false">U43-W43</f>
        <v>#REF!</v>
      </c>
      <c r="Z43" s="141" t="e">
        <f aca="false">V43-X43</f>
        <v>#REF!</v>
      </c>
      <c r="AA43" s="143"/>
      <c r="AB43" s="184"/>
      <c r="AC43" s="184"/>
      <c r="AD43" s="184"/>
      <c r="AE43" s="143"/>
      <c r="AF43" s="143"/>
      <c r="AG43" s="143"/>
      <c r="AH43" s="143"/>
      <c r="AI43" s="143"/>
      <c r="AJ43" s="143"/>
      <c r="AK43" s="101"/>
      <c r="AL43" s="102"/>
      <c r="AM43" s="102"/>
      <c r="AN43" s="103"/>
      <c r="AO43" s="89" t="n">
        <f aca="false">AN43</f>
        <v>0</v>
      </c>
      <c r="AP43" s="90" t="n">
        <f aca="false">O43-AO43</f>
        <v>150</v>
      </c>
    </row>
    <row r="44" customFormat="false" ht="15.75" hidden="true" customHeight="true" outlineLevel="0" collapsed="false">
      <c r="A44" s="75" t="n">
        <v>61</v>
      </c>
      <c r="B44" s="75" t="n">
        <v>610</v>
      </c>
      <c r="C44" s="75" t="n">
        <v>2485</v>
      </c>
      <c r="D44" s="52" t="s">
        <v>650</v>
      </c>
      <c r="E44" s="102" t="s">
        <v>621</v>
      </c>
      <c r="F44" s="74" t="s">
        <v>633</v>
      </c>
      <c r="G44" s="75" t="s">
        <v>614</v>
      </c>
      <c r="H44" s="126" t="n">
        <v>50625820.31</v>
      </c>
      <c r="I44" s="75" t="s">
        <v>615</v>
      </c>
      <c r="J44" s="126" t="n">
        <v>20948426.96</v>
      </c>
      <c r="K44" s="105" t="s">
        <v>634</v>
      </c>
      <c r="L44" s="92" t="s">
        <v>659</v>
      </c>
      <c r="M44" s="127" t="s">
        <v>660</v>
      </c>
      <c r="N44" s="128" t="s">
        <v>163</v>
      </c>
      <c r="O44" s="129" t="n">
        <v>44</v>
      </c>
      <c r="P44" s="129" t="n">
        <v>110</v>
      </c>
      <c r="Q44" s="130" t="n">
        <v>44</v>
      </c>
      <c r="R44" s="130" t="n">
        <v>110</v>
      </c>
      <c r="S44" s="110"/>
      <c r="T44" s="110"/>
      <c r="U44" s="111" t="e">
        <f aca="false">(#REF!*#REF!)</f>
        <v>#REF!</v>
      </c>
      <c r="V44" s="111" t="e">
        <f aca="false">(#REF!*#REF!)</f>
        <v>#REF!</v>
      </c>
      <c r="W44" s="111" t="e">
        <f aca="false">(#REF!*Q44)</f>
        <v>#REF!</v>
      </c>
      <c r="X44" s="111" t="e">
        <f aca="false">(#REF!*R44)</f>
        <v>#REF!</v>
      </c>
      <c r="Y44" s="111" t="e">
        <f aca="false">U44-W44</f>
        <v>#REF!</v>
      </c>
      <c r="Z44" s="111" t="e">
        <f aca="false">V44-X44</f>
        <v>#REF!</v>
      </c>
      <c r="AA44" s="100" t="s">
        <v>636</v>
      </c>
      <c r="AB44" s="131"/>
      <c r="AC44" s="131"/>
      <c r="AD44" s="132" t="n">
        <v>44432</v>
      </c>
      <c r="AE44" s="100"/>
      <c r="AF44" s="100"/>
      <c r="AG44" s="100"/>
      <c r="AH44" s="100"/>
      <c r="AI44" s="100"/>
      <c r="AJ44" s="100"/>
      <c r="AK44" s="101"/>
      <c r="AL44" s="102"/>
      <c r="AM44" s="102"/>
      <c r="AN44" s="103"/>
      <c r="AO44" s="89" t="n">
        <f aca="false">AN44</f>
        <v>0</v>
      </c>
      <c r="AP44" s="90" t="n">
        <f aca="false">O44-AO44</f>
        <v>44</v>
      </c>
    </row>
    <row r="45" customFormat="false" ht="15.75" hidden="true" customHeight="true" outlineLevel="0" collapsed="false">
      <c r="A45" s="75" t="n">
        <v>62</v>
      </c>
      <c r="B45" s="75" t="n">
        <v>610</v>
      </c>
      <c r="C45" s="75" t="n">
        <v>2485</v>
      </c>
      <c r="D45" s="52" t="s">
        <v>650</v>
      </c>
      <c r="E45" s="102" t="s">
        <v>621</v>
      </c>
      <c r="F45" s="74" t="s">
        <v>633</v>
      </c>
      <c r="G45" s="75" t="s">
        <v>614</v>
      </c>
      <c r="H45" s="126" t="n">
        <v>50625820.31</v>
      </c>
      <c r="I45" s="75" t="s">
        <v>615</v>
      </c>
      <c r="J45" s="126" t="n">
        <v>20948426.96</v>
      </c>
      <c r="K45" s="105" t="s">
        <v>634</v>
      </c>
      <c r="L45" s="92" t="s">
        <v>659</v>
      </c>
      <c r="M45" s="127" t="s">
        <v>428</v>
      </c>
      <c r="N45" s="128" t="s">
        <v>661</v>
      </c>
      <c r="O45" s="129" t="n">
        <v>40</v>
      </c>
      <c r="P45" s="129" t="n">
        <v>100</v>
      </c>
      <c r="Q45" s="130" t="n">
        <v>40</v>
      </c>
      <c r="R45" s="130" t="n">
        <v>100</v>
      </c>
      <c r="S45" s="110"/>
      <c r="T45" s="110"/>
      <c r="U45" s="111" t="e">
        <f aca="false">(#REF!*O45)</f>
        <v>#REF!</v>
      </c>
      <c r="V45" s="111" t="e">
        <f aca="false">(#REF!*P45)</f>
        <v>#REF!</v>
      </c>
      <c r="W45" s="111" t="e">
        <f aca="false">(#REF!*Q45)</f>
        <v>#REF!</v>
      </c>
      <c r="X45" s="111" t="e">
        <f aca="false">(#REF!*R45)</f>
        <v>#REF!</v>
      </c>
      <c r="Y45" s="111" t="e">
        <f aca="false">U45-W45</f>
        <v>#REF!</v>
      </c>
      <c r="Z45" s="111" t="e">
        <f aca="false">V45-X45</f>
        <v>#REF!</v>
      </c>
      <c r="AA45" s="100" t="s">
        <v>636</v>
      </c>
      <c r="AB45" s="131"/>
      <c r="AC45" s="131"/>
      <c r="AD45" s="132" t="n">
        <v>44432</v>
      </c>
      <c r="AE45" s="100"/>
      <c r="AF45" s="100"/>
      <c r="AG45" s="100"/>
      <c r="AH45" s="100"/>
      <c r="AI45" s="100"/>
      <c r="AJ45" s="100"/>
      <c r="AK45" s="101"/>
      <c r="AL45" s="102"/>
      <c r="AM45" s="102"/>
      <c r="AN45" s="103"/>
      <c r="AO45" s="89" t="n">
        <f aca="false">AN45</f>
        <v>0</v>
      </c>
      <c r="AP45" s="90" t="n">
        <f aca="false">O45-AO45</f>
        <v>40</v>
      </c>
    </row>
    <row r="46" customFormat="false" ht="15.75" hidden="true" customHeight="true" outlineLevel="0" collapsed="false">
      <c r="A46" s="75" t="n">
        <v>63</v>
      </c>
      <c r="B46" s="75" t="n">
        <v>610</v>
      </c>
      <c r="C46" s="75" t="n">
        <v>2488</v>
      </c>
      <c r="D46" s="52" t="s">
        <v>662</v>
      </c>
      <c r="E46" s="102" t="s">
        <v>612</v>
      </c>
      <c r="F46" s="74" t="s">
        <v>633</v>
      </c>
      <c r="G46" s="75" t="s">
        <v>614</v>
      </c>
      <c r="H46" s="126" t="n">
        <v>50625820.31</v>
      </c>
      <c r="I46" s="75" t="s">
        <v>615</v>
      </c>
      <c r="J46" s="126" t="n">
        <v>20948426.96</v>
      </c>
      <c r="K46" s="105" t="s">
        <v>663</v>
      </c>
      <c r="L46" s="92" t="s">
        <v>664</v>
      </c>
      <c r="M46" s="127" t="s">
        <v>234</v>
      </c>
      <c r="N46" s="128" t="s">
        <v>665</v>
      </c>
      <c r="O46" s="129" t="n">
        <v>4</v>
      </c>
      <c r="P46" s="129" t="n">
        <v>10</v>
      </c>
      <c r="Q46" s="130" t="n">
        <v>4</v>
      </c>
      <c r="R46" s="130" t="n">
        <v>10</v>
      </c>
      <c r="S46" s="110"/>
      <c r="T46" s="110"/>
      <c r="U46" s="111" t="e">
        <f aca="false">(#REF!*O46)</f>
        <v>#REF!</v>
      </c>
      <c r="V46" s="111" t="e">
        <f aca="false">(#REF!*P46)</f>
        <v>#REF!</v>
      </c>
      <c r="W46" s="111" t="e">
        <f aca="false">(#REF!*Q46)</f>
        <v>#REF!</v>
      </c>
      <c r="X46" s="111" t="e">
        <f aca="false">(#REF!*R46)</f>
        <v>#REF!</v>
      </c>
      <c r="Y46" s="111" t="e">
        <f aca="false">U46-W46</f>
        <v>#REF!</v>
      </c>
      <c r="Z46" s="111" t="e">
        <f aca="false">V46-X46</f>
        <v>#REF!</v>
      </c>
      <c r="AA46" s="100" t="s">
        <v>636</v>
      </c>
      <c r="AB46" s="131"/>
      <c r="AC46" s="131"/>
      <c r="AD46" s="131"/>
      <c r="AE46" s="100"/>
      <c r="AF46" s="100"/>
      <c r="AG46" s="100"/>
      <c r="AH46" s="100"/>
      <c r="AI46" s="100"/>
      <c r="AJ46" s="100"/>
      <c r="AK46" s="101"/>
      <c r="AL46" s="102"/>
      <c r="AM46" s="102"/>
      <c r="AN46" s="103"/>
      <c r="AO46" s="89" t="n">
        <f aca="false">AN46</f>
        <v>0</v>
      </c>
      <c r="AP46" s="90" t="n">
        <f aca="false">O46-AO46</f>
        <v>4</v>
      </c>
    </row>
    <row r="47" customFormat="false" ht="15.75" hidden="true" customHeight="true" outlineLevel="0" collapsed="false">
      <c r="A47" s="75" t="n">
        <v>64</v>
      </c>
      <c r="B47" s="75" t="n">
        <v>610</v>
      </c>
      <c r="C47" s="75" t="n">
        <v>2488</v>
      </c>
      <c r="D47" s="52" t="s">
        <v>662</v>
      </c>
      <c r="E47" s="102" t="s">
        <v>621</v>
      </c>
      <c r="F47" s="74" t="s">
        <v>633</v>
      </c>
      <c r="G47" s="75" t="s">
        <v>614</v>
      </c>
      <c r="H47" s="126" t="n">
        <v>50625820.31</v>
      </c>
      <c r="I47" s="75" t="s">
        <v>615</v>
      </c>
      <c r="J47" s="126" t="n">
        <v>20948426.96</v>
      </c>
      <c r="K47" s="105" t="s">
        <v>663</v>
      </c>
      <c r="L47" s="92" t="s">
        <v>664</v>
      </c>
      <c r="M47" s="127" t="s">
        <v>446</v>
      </c>
      <c r="N47" s="128" t="s">
        <v>447</v>
      </c>
      <c r="O47" s="129" t="n">
        <v>304</v>
      </c>
      <c r="P47" s="129" t="n">
        <v>759</v>
      </c>
      <c r="Q47" s="130" t="n">
        <v>304</v>
      </c>
      <c r="R47" s="130" t="n">
        <v>759</v>
      </c>
      <c r="S47" s="110"/>
      <c r="T47" s="110"/>
      <c r="U47" s="111" t="e">
        <f aca="false">(#REF!*O47)</f>
        <v>#REF!</v>
      </c>
      <c r="V47" s="111" t="e">
        <f aca="false">(#REF!*P47)</f>
        <v>#REF!</v>
      </c>
      <c r="W47" s="111" t="e">
        <f aca="false">(#REF!*Q47)</f>
        <v>#REF!</v>
      </c>
      <c r="X47" s="111" t="e">
        <f aca="false">(#REF!*R47)</f>
        <v>#REF!</v>
      </c>
      <c r="Y47" s="111" t="e">
        <f aca="false">U47-W47</f>
        <v>#REF!</v>
      </c>
      <c r="Z47" s="111" t="e">
        <f aca="false">V47-X47</f>
        <v>#REF!</v>
      </c>
      <c r="AA47" s="100" t="s">
        <v>636</v>
      </c>
      <c r="AB47" s="131"/>
      <c r="AC47" s="131"/>
      <c r="AD47" s="131"/>
      <c r="AE47" s="100"/>
      <c r="AF47" s="100"/>
      <c r="AG47" s="100"/>
      <c r="AH47" s="100"/>
      <c r="AI47" s="100"/>
      <c r="AJ47" s="100"/>
      <c r="AK47" s="101"/>
      <c r="AL47" s="102"/>
      <c r="AM47" s="102"/>
      <c r="AN47" s="103"/>
      <c r="AO47" s="89" t="n">
        <f aca="false">AN47</f>
        <v>0</v>
      </c>
      <c r="AP47" s="90" t="n">
        <f aca="false">O47-AO47</f>
        <v>304</v>
      </c>
    </row>
    <row r="48" customFormat="false" ht="15.75" hidden="true" customHeight="true" outlineLevel="0" collapsed="false">
      <c r="A48" s="75" t="n">
        <v>65</v>
      </c>
      <c r="B48" s="75" t="n">
        <v>610</v>
      </c>
      <c r="C48" s="75" t="n">
        <v>2489</v>
      </c>
      <c r="D48" s="52" t="s">
        <v>662</v>
      </c>
      <c r="E48" s="102" t="s">
        <v>621</v>
      </c>
      <c r="F48" s="74" t="s">
        <v>633</v>
      </c>
      <c r="G48" s="75" t="s">
        <v>614</v>
      </c>
      <c r="H48" s="126" t="n">
        <v>50625820.31</v>
      </c>
      <c r="I48" s="75" t="s">
        <v>615</v>
      </c>
      <c r="J48" s="126" t="n">
        <v>20948426.96</v>
      </c>
      <c r="K48" s="105" t="s">
        <v>666</v>
      </c>
      <c r="L48" s="92" t="s">
        <v>648</v>
      </c>
      <c r="M48" s="127" t="s">
        <v>502</v>
      </c>
      <c r="N48" s="128" t="s">
        <v>667</v>
      </c>
      <c r="O48" s="129" t="n">
        <v>140</v>
      </c>
      <c r="P48" s="129" t="n">
        <v>350</v>
      </c>
      <c r="Q48" s="130" t="n">
        <v>140</v>
      </c>
      <c r="R48" s="130" t="n">
        <v>350</v>
      </c>
      <c r="S48" s="110"/>
      <c r="T48" s="110"/>
      <c r="U48" s="111" t="e">
        <f aca="false">(#REF!*O48)</f>
        <v>#REF!</v>
      </c>
      <c r="V48" s="111" t="e">
        <f aca="false">(#REF!*P48)</f>
        <v>#REF!</v>
      </c>
      <c r="W48" s="111" t="e">
        <f aca="false">(#REF!*Q48)</f>
        <v>#REF!</v>
      </c>
      <c r="X48" s="111" t="e">
        <f aca="false">(#REF!*R48)</f>
        <v>#REF!</v>
      </c>
      <c r="Y48" s="111" t="e">
        <f aca="false">U48-W48</f>
        <v>#REF!</v>
      </c>
      <c r="Z48" s="111" t="e">
        <f aca="false">V48-X48</f>
        <v>#REF!</v>
      </c>
      <c r="AA48" s="100" t="s">
        <v>636</v>
      </c>
      <c r="AB48" s="131"/>
      <c r="AC48" s="131"/>
      <c r="AD48" s="132" t="n">
        <v>44410</v>
      </c>
      <c r="AE48" s="100"/>
      <c r="AF48" s="100"/>
      <c r="AG48" s="100"/>
      <c r="AH48" s="100"/>
      <c r="AI48" s="100"/>
      <c r="AJ48" s="100"/>
      <c r="AK48" s="101"/>
      <c r="AL48" s="102"/>
      <c r="AM48" s="102"/>
      <c r="AN48" s="103"/>
      <c r="AO48" s="89" t="n">
        <f aca="false">AN48</f>
        <v>0</v>
      </c>
      <c r="AP48" s="90" t="n">
        <f aca="false">O48-AO48</f>
        <v>140</v>
      </c>
    </row>
    <row r="49" customFormat="false" ht="15.75" hidden="true" customHeight="true" outlineLevel="0" collapsed="false">
      <c r="A49" s="75" t="n">
        <v>66</v>
      </c>
      <c r="B49" s="75" t="n">
        <v>610</v>
      </c>
      <c r="C49" s="75" t="n">
        <v>2492</v>
      </c>
      <c r="D49" s="52" t="s">
        <v>662</v>
      </c>
      <c r="E49" s="102" t="s">
        <v>612</v>
      </c>
      <c r="F49" s="74" t="s">
        <v>633</v>
      </c>
      <c r="G49" s="75" t="s">
        <v>614</v>
      </c>
      <c r="H49" s="126" t="n">
        <v>50625820.31</v>
      </c>
      <c r="I49" s="75" t="s">
        <v>615</v>
      </c>
      <c r="J49" s="126" t="n">
        <v>20948426.96</v>
      </c>
      <c r="K49" s="105" t="s">
        <v>668</v>
      </c>
      <c r="L49" s="92" t="s">
        <v>669</v>
      </c>
      <c r="M49" s="127" t="s">
        <v>310</v>
      </c>
      <c r="N49" s="128" t="s">
        <v>670</v>
      </c>
      <c r="O49" s="129" t="n">
        <v>22</v>
      </c>
      <c r="P49" s="129" t="n">
        <v>55</v>
      </c>
      <c r="Q49" s="130" t="n">
        <v>22</v>
      </c>
      <c r="R49" s="130" t="n">
        <v>55</v>
      </c>
      <c r="S49" s="110"/>
      <c r="T49" s="110"/>
      <c r="U49" s="111" t="e">
        <f aca="false">(#REF!*O49)</f>
        <v>#REF!</v>
      </c>
      <c r="V49" s="111" t="e">
        <f aca="false">(#REF!*P49)</f>
        <v>#REF!</v>
      </c>
      <c r="W49" s="111" t="e">
        <f aca="false">(#REF!*Q49)</f>
        <v>#REF!</v>
      </c>
      <c r="X49" s="111" t="e">
        <f aca="false">(#REF!*R49)</f>
        <v>#REF!</v>
      </c>
      <c r="Y49" s="111" t="e">
        <f aca="false">U49-W49</f>
        <v>#REF!</v>
      </c>
      <c r="Z49" s="111" t="e">
        <f aca="false">V49-X49</f>
        <v>#REF!</v>
      </c>
      <c r="AA49" s="100" t="s">
        <v>636</v>
      </c>
      <c r="AB49" s="131"/>
      <c r="AC49" s="131"/>
      <c r="AD49" s="131"/>
      <c r="AE49" s="100"/>
      <c r="AF49" s="100"/>
      <c r="AG49" s="100"/>
      <c r="AH49" s="100"/>
      <c r="AI49" s="100"/>
      <c r="AJ49" s="100"/>
      <c r="AK49" s="101"/>
      <c r="AL49" s="102"/>
      <c r="AM49" s="102"/>
      <c r="AN49" s="103"/>
      <c r="AO49" s="89" t="n">
        <f aca="false">AN49</f>
        <v>0</v>
      </c>
      <c r="AP49" s="90" t="n">
        <f aca="false">O49-AO49</f>
        <v>22</v>
      </c>
    </row>
    <row r="50" customFormat="false" ht="15.75" hidden="true" customHeight="true" outlineLevel="0" collapsed="false">
      <c r="A50" s="75" t="n">
        <v>67</v>
      </c>
      <c r="B50" s="75" t="n">
        <v>610</v>
      </c>
      <c r="C50" s="75" t="n">
        <v>2430</v>
      </c>
      <c r="D50" s="52" t="s">
        <v>671</v>
      </c>
      <c r="E50" s="102" t="s">
        <v>612</v>
      </c>
      <c r="F50" s="74" t="s">
        <v>672</v>
      </c>
      <c r="G50" s="75" t="s">
        <v>614</v>
      </c>
      <c r="H50" s="126" t="n">
        <v>50625820.31</v>
      </c>
      <c r="I50" s="75" t="s">
        <v>615</v>
      </c>
      <c r="J50" s="126" t="n">
        <v>20948426.96</v>
      </c>
      <c r="K50" s="105" t="s">
        <v>673</v>
      </c>
      <c r="L50" s="92" t="s">
        <v>674</v>
      </c>
      <c r="M50" s="127" t="s">
        <v>330</v>
      </c>
      <c r="N50" s="128" t="s">
        <v>675</v>
      </c>
      <c r="O50" s="129" t="n">
        <v>6</v>
      </c>
      <c r="P50" s="129" t="n">
        <v>15</v>
      </c>
      <c r="Q50" s="130" t="n">
        <v>6</v>
      </c>
      <c r="R50" s="130" t="n">
        <v>15</v>
      </c>
      <c r="S50" s="110" t="n">
        <v>7900</v>
      </c>
      <c r="T50" s="110"/>
      <c r="U50" s="111" t="e">
        <f aca="false">(#REF!*O50)</f>
        <v>#REF!</v>
      </c>
      <c r="V50" s="111" t="e">
        <f aca="false">(#REF!*P50)</f>
        <v>#REF!</v>
      </c>
      <c r="W50" s="111" t="e">
        <f aca="false">(#REF!*Q50)</f>
        <v>#REF!</v>
      </c>
      <c r="X50" s="111" t="e">
        <f aca="false">(#REF!*R50)</f>
        <v>#REF!</v>
      </c>
      <c r="Y50" s="111" t="e">
        <f aca="false">U50-W50</f>
        <v>#REF!</v>
      </c>
      <c r="Z50" s="111" t="e">
        <f aca="false">V50-X50</f>
        <v>#REF!</v>
      </c>
      <c r="AA50" s="100" t="s">
        <v>636</v>
      </c>
      <c r="AB50" s="131"/>
      <c r="AC50" s="131"/>
      <c r="AD50" s="131"/>
      <c r="AE50" s="100"/>
      <c r="AF50" s="100"/>
      <c r="AG50" s="75"/>
      <c r="AH50" s="75"/>
      <c r="AI50" s="100"/>
      <c r="AJ50" s="100"/>
      <c r="AK50" s="101"/>
      <c r="AL50" s="102"/>
      <c r="AM50" s="102"/>
      <c r="AN50" s="103"/>
      <c r="AO50" s="89" t="n">
        <f aca="false">AN50</f>
        <v>0</v>
      </c>
      <c r="AP50" s="90" t="n">
        <f aca="false">O50-AO50</f>
        <v>6</v>
      </c>
    </row>
    <row r="51" s="147" customFormat="true" ht="15.75" hidden="true" customHeight="true" outlineLevel="0" collapsed="false">
      <c r="A51" s="75" t="n">
        <v>69</v>
      </c>
      <c r="B51" s="75" t="n">
        <v>610</v>
      </c>
      <c r="C51" s="75" t="n">
        <v>2433</v>
      </c>
      <c r="D51" s="52" t="s">
        <v>671</v>
      </c>
      <c r="E51" s="175" t="s">
        <v>612</v>
      </c>
      <c r="F51" s="74" t="s">
        <v>672</v>
      </c>
      <c r="G51" s="75" t="s">
        <v>614</v>
      </c>
      <c r="H51" s="126" t="n">
        <v>50625820.31</v>
      </c>
      <c r="I51" s="75" t="s">
        <v>615</v>
      </c>
      <c r="J51" s="126" t="n">
        <v>20948426.96</v>
      </c>
      <c r="K51" s="176" t="s">
        <v>676</v>
      </c>
      <c r="L51" s="178" t="s">
        <v>677</v>
      </c>
      <c r="M51" s="179" t="s">
        <v>258</v>
      </c>
      <c r="N51" s="180" t="s">
        <v>678</v>
      </c>
      <c r="O51" s="181" t="n">
        <v>4</v>
      </c>
      <c r="P51" s="181" t="n">
        <v>10</v>
      </c>
      <c r="Q51" s="130" t="n">
        <v>4</v>
      </c>
      <c r="R51" s="130" t="n">
        <v>10</v>
      </c>
      <c r="S51" s="183"/>
      <c r="T51" s="110"/>
      <c r="U51" s="141" t="e">
        <f aca="false">(#REF!*O51)</f>
        <v>#REF!</v>
      </c>
      <c r="V51" s="111" t="e">
        <f aca="false">(#REF!*P51)</f>
        <v>#REF!</v>
      </c>
      <c r="W51" s="111" t="e">
        <f aca="false">(#REF!*Q51)</f>
        <v>#REF!</v>
      </c>
      <c r="X51" s="111" t="e">
        <f aca="false">(#REF!*R51)</f>
        <v>#REF!</v>
      </c>
      <c r="Y51" s="111" t="e">
        <f aca="false">U51-W51</f>
        <v>#REF!</v>
      </c>
      <c r="Z51" s="111" t="e">
        <f aca="false">V51-X51</f>
        <v>#REF!</v>
      </c>
      <c r="AA51" s="100" t="s">
        <v>636</v>
      </c>
      <c r="AB51" s="131" t="s">
        <v>679</v>
      </c>
      <c r="AC51" s="132" t="n">
        <v>44406</v>
      </c>
      <c r="AD51" s="142" t="n">
        <v>44410</v>
      </c>
      <c r="AE51" s="143"/>
      <c r="AF51" s="143"/>
      <c r="AG51" s="143"/>
      <c r="AH51" s="143"/>
      <c r="AI51" s="143"/>
      <c r="AJ51" s="143"/>
      <c r="AK51" s="185"/>
      <c r="AL51" s="175"/>
      <c r="AM51" s="175"/>
      <c r="AN51" s="145"/>
      <c r="AO51" s="89" t="n">
        <f aca="false">AN51</f>
        <v>0</v>
      </c>
      <c r="AP51" s="90" t="n">
        <f aca="false">O51-AO51</f>
        <v>4</v>
      </c>
    </row>
    <row r="52" customFormat="false" ht="15.75" hidden="true" customHeight="true" outlineLevel="0" collapsed="false">
      <c r="A52" s="186" t="n">
        <v>72</v>
      </c>
      <c r="B52" s="75" t="n">
        <v>610</v>
      </c>
      <c r="C52" s="75" t="n">
        <v>2498</v>
      </c>
      <c r="D52" s="52" t="s">
        <v>680</v>
      </c>
      <c r="E52" s="102" t="s">
        <v>621</v>
      </c>
      <c r="F52" s="74" t="s">
        <v>681</v>
      </c>
      <c r="G52" s="75" t="s">
        <v>614</v>
      </c>
      <c r="H52" s="126" t="n">
        <v>50625820.31</v>
      </c>
      <c r="I52" s="75" t="s">
        <v>615</v>
      </c>
      <c r="J52" s="126" t="n">
        <v>20948426.96</v>
      </c>
      <c r="K52" s="74" t="s">
        <v>682</v>
      </c>
      <c r="L52" s="92" t="s">
        <v>683</v>
      </c>
      <c r="M52" s="127" t="s">
        <v>400</v>
      </c>
      <c r="N52" s="172" t="s">
        <v>401</v>
      </c>
      <c r="O52" s="129" t="n">
        <v>195</v>
      </c>
      <c r="P52" s="129" t="n">
        <v>487</v>
      </c>
      <c r="Q52" s="130" t="n">
        <v>196</v>
      </c>
      <c r="R52" s="130" t="n">
        <v>490</v>
      </c>
      <c r="S52" s="110"/>
      <c r="T52" s="110"/>
      <c r="U52" s="111" t="e">
        <f aca="false">(#REF!*O52)</f>
        <v>#REF!</v>
      </c>
      <c r="V52" s="111" t="e">
        <f aca="false">(#REF!*P52)</f>
        <v>#REF!</v>
      </c>
      <c r="W52" s="111" t="e">
        <f aca="false">(#REF!*Q52)</f>
        <v>#REF!</v>
      </c>
      <c r="X52" s="111" t="e">
        <f aca="false">(#REF!*R52)</f>
        <v>#REF!</v>
      </c>
      <c r="Y52" s="111" t="e">
        <f aca="false">U52-W52</f>
        <v>#REF!</v>
      </c>
      <c r="Z52" s="111" t="e">
        <f aca="false">V52-X52</f>
        <v>#REF!</v>
      </c>
      <c r="AA52" s="100" t="s">
        <v>684</v>
      </c>
      <c r="AB52" s="131" t="s">
        <v>685</v>
      </c>
      <c r="AC52" s="187" t="n">
        <v>44397</v>
      </c>
      <c r="AD52" s="132" t="n">
        <v>44399</v>
      </c>
      <c r="AE52" s="100"/>
      <c r="AF52" s="100"/>
      <c r="AG52" s="100"/>
      <c r="AH52" s="100"/>
      <c r="AI52" s="100"/>
      <c r="AJ52" s="100"/>
      <c r="AK52" s="101"/>
      <c r="AL52" s="102"/>
      <c r="AM52" s="102"/>
      <c r="AN52" s="103"/>
      <c r="AO52" s="89" t="n">
        <f aca="false">AN52</f>
        <v>0</v>
      </c>
      <c r="AP52" s="90" t="n">
        <f aca="false">O52-AO52</f>
        <v>195</v>
      </c>
    </row>
    <row r="53" customFormat="false" ht="15.75" hidden="true" customHeight="true" outlineLevel="0" collapsed="false">
      <c r="A53" s="75" t="n">
        <v>74</v>
      </c>
      <c r="B53" s="75" t="n">
        <v>610</v>
      </c>
      <c r="C53" s="75" t="n">
        <v>2474</v>
      </c>
      <c r="D53" s="52" t="s">
        <v>680</v>
      </c>
      <c r="E53" s="102" t="s">
        <v>621</v>
      </c>
      <c r="F53" s="74" t="s">
        <v>642</v>
      </c>
      <c r="G53" s="75" t="s">
        <v>614</v>
      </c>
      <c r="H53" s="126" t="n">
        <v>50625820.31</v>
      </c>
      <c r="I53" s="75" t="s">
        <v>615</v>
      </c>
      <c r="J53" s="126" t="n">
        <v>20948426.96</v>
      </c>
      <c r="K53" s="105" t="s">
        <v>686</v>
      </c>
      <c r="L53" s="92" t="s">
        <v>687</v>
      </c>
      <c r="M53" s="127" t="s">
        <v>432</v>
      </c>
      <c r="N53" s="172" t="s">
        <v>433</v>
      </c>
      <c r="O53" s="129" t="n">
        <v>13</v>
      </c>
      <c r="P53" s="129" t="n">
        <v>32</v>
      </c>
      <c r="Q53" s="130" t="n">
        <v>13</v>
      </c>
      <c r="R53" s="130" t="n">
        <v>32</v>
      </c>
      <c r="S53" s="110"/>
      <c r="T53" s="110"/>
      <c r="U53" s="111" t="e">
        <f aca="false">(#REF!*O53)</f>
        <v>#REF!</v>
      </c>
      <c r="V53" s="111" t="e">
        <f aca="false">(#REF!*P53)</f>
        <v>#REF!</v>
      </c>
      <c r="W53" s="111" t="e">
        <f aca="false">(#REF!*Q53)</f>
        <v>#REF!</v>
      </c>
      <c r="X53" s="111" t="e">
        <f aca="false">(#REF!*R53)</f>
        <v>#REF!</v>
      </c>
      <c r="Y53" s="111" t="e">
        <f aca="false">U53-W53</f>
        <v>#REF!</v>
      </c>
      <c r="Z53" s="111" t="e">
        <f aca="false">V53-X53</f>
        <v>#REF!</v>
      </c>
      <c r="AA53" s="100" t="s">
        <v>641</v>
      </c>
      <c r="AB53" s="131"/>
      <c r="AC53" s="131"/>
      <c r="AD53" s="132" t="n">
        <v>44411</v>
      </c>
      <c r="AE53" s="100"/>
      <c r="AF53" s="100"/>
      <c r="AG53" s="100"/>
      <c r="AH53" s="100"/>
      <c r="AI53" s="100"/>
      <c r="AJ53" s="100"/>
      <c r="AK53" s="101"/>
      <c r="AL53" s="102"/>
      <c r="AM53" s="102"/>
      <c r="AN53" s="103"/>
      <c r="AO53" s="89" t="n">
        <f aca="false">AN53</f>
        <v>0</v>
      </c>
      <c r="AP53" s="90" t="n">
        <f aca="false">O53-AO53</f>
        <v>13</v>
      </c>
    </row>
    <row r="54" customFormat="false" ht="15.75" hidden="true" customHeight="true" outlineLevel="0" collapsed="false">
      <c r="A54" s="75" t="n">
        <v>76</v>
      </c>
      <c r="B54" s="75" t="n">
        <v>610</v>
      </c>
      <c r="C54" s="75" t="n">
        <v>2479</v>
      </c>
      <c r="D54" s="52" t="s">
        <v>680</v>
      </c>
      <c r="E54" s="102" t="s">
        <v>621</v>
      </c>
      <c r="F54" s="74" t="s">
        <v>642</v>
      </c>
      <c r="G54" s="75" t="s">
        <v>614</v>
      </c>
      <c r="H54" s="126" t="n">
        <v>50625820.31</v>
      </c>
      <c r="I54" s="75" t="s">
        <v>615</v>
      </c>
      <c r="J54" s="126" t="n">
        <v>20948426.96</v>
      </c>
      <c r="K54" s="105" t="s">
        <v>688</v>
      </c>
      <c r="L54" s="92" t="s">
        <v>689</v>
      </c>
      <c r="M54" s="127" t="s">
        <v>410</v>
      </c>
      <c r="N54" s="172" t="s">
        <v>411</v>
      </c>
      <c r="O54" s="129" t="n">
        <v>94</v>
      </c>
      <c r="P54" s="129" t="n">
        <v>235</v>
      </c>
      <c r="Q54" s="130" t="n">
        <v>94</v>
      </c>
      <c r="R54" s="130" t="n">
        <v>235</v>
      </c>
      <c r="S54" s="110"/>
      <c r="T54" s="110"/>
      <c r="U54" s="111" t="e">
        <f aca="false">(#REF!*O54)</f>
        <v>#REF!</v>
      </c>
      <c r="V54" s="111" t="e">
        <f aca="false">(#REF!*P54)</f>
        <v>#REF!</v>
      </c>
      <c r="W54" s="111" t="e">
        <f aca="false">(#REF!*Q54)</f>
        <v>#REF!</v>
      </c>
      <c r="X54" s="111" t="e">
        <f aca="false">(#REF!*R54)</f>
        <v>#REF!</v>
      </c>
      <c r="Y54" s="111" t="e">
        <f aca="false">U54-W54</f>
        <v>#REF!</v>
      </c>
      <c r="Z54" s="111" t="e">
        <f aca="false">V54-X54</f>
        <v>#REF!</v>
      </c>
      <c r="AA54" s="100" t="s">
        <v>641</v>
      </c>
      <c r="AB54" s="131"/>
      <c r="AC54" s="131"/>
      <c r="AD54" s="131"/>
      <c r="AE54" s="100"/>
      <c r="AF54" s="100"/>
      <c r="AG54" s="100"/>
      <c r="AH54" s="100"/>
      <c r="AI54" s="100"/>
      <c r="AJ54" s="100"/>
      <c r="AK54" s="101"/>
      <c r="AL54" s="102"/>
      <c r="AM54" s="102"/>
      <c r="AN54" s="103"/>
      <c r="AO54" s="89" t="n">
        <f aca="false">AN54</f>
        <v>0</v>
      </c>
      <c r="AP54" s="90" t="n">
        <f aca="false">O54-AO54</f>
        <v>94</v>
      </c>
    </row>
    <row r="55" customFormat="false" ht="15.75" hidden="true" customHeight="true" outlineLevel="0" collapsed="false">
      <c r="A55" s="75" t="n">
        <v>77</v>
      </c>
      <c r="B55" s="75" t="n">
        <v>610</v>
      </c>
      <c r="C55" s="75" t="n">
        <v>2479</v>
      </c>
      <c r="D55" s="52" t="s">
        <v>680</v>
      </c>
      <c r="E55" s="102" t="s">
        <v>621</v>
      </c>
      <c r="F55" s="74" t="s">
        <v>642</v>
      </c>
      <c r="G55" s="75" t="s">
        <v>614</v>
      </c>
      <c r="H55" s="126" t="n">
        <v>50625820.31</v>
      </c>
      <c r="I55" s="75" t="s">
        <v>615</v>
      </c>
      <c r="J55" s="126" t="n">
        <v>20948426.96</v>
      </c>
      <c r="K55" s="105" t="s">
        <v>688</v>
      </c>
      <c r="L55" s="92" t="s">
        <v>689</v>
      </c>
      <c r="M55" s="127" t="s">
        <v>412</v>
      </c>
      <c r="N55" s="172" t="s">
        <v>413</v>
      </c>
      <c r="O55" s="129" t="n">
        <v>8</v>
      </c>
      <c r="P55" s="129" t="n">
        <v>20</v>
      </c>
      <c r="Q55" s="130" t="n">
        <v>8</v>
      </c>
      <c r="R55" s="130" t="n">
        <v>20</v>
      </c>
      <c r="S55" s="110"/>
      <c r="T55" s="110"/>
      <c r="U55" s="111" t="e">
        <f aca="false">(#REF!*O55)</f>
        <v>#REF!</v>
      </c>
      <c r="V55" s="111" t="e">
        <f aca="false">(#REF!*P55)</f>
        <v>#REF!</v>
      </c>
      <c r="W55" s="111" t="e">
        <f aca="false">(#REF!*Q55)</f>
        <v>#REF!</v>
      </c>
      <c r="X55" s="111" t="e">
        <f aca="false">(#REF!*R55)</f>
        <v>#REF!</v>
      </c>
      <c r="Y55" s="111" t="e">
        <f aca="false">U55-W55</f>
        <v>#REF!</v>
      </c>
      <c r="Z55" s="111" t="e">
        <f aca="false">V55-X55</f>
        <v>#REF!</v>
      </c>
      <c r="AA55" s="100" t="s">
        <v>641</v>
      </c>
      <c r="AB55" s="131"/>
      <c r="AC55" s="131"/>
      <c r="AD55" s="131"/>
      <c r="AE55" s="100"/>
      <c r="AF55" s="100"/>
      <c r="AG55" s="100"/>
      <c r="AH55" s="100"/>
      <c r="AI55" s="100"/>
      <c r="AJ55" s="100"/>
      <c r="AK55" s="101"/>
      <c r="AL55" s="102"/>
      <c r="AM55" s="102"/>
      <c r="AN55" s="103"/>
      <c r="AO55" s="89" t="n">
        <f aca="false">AN55</f>
        <v>0</v>
      </c>
      <c r="AP55" s="90" t="n">
        <f aca="false">O55-AO55</f>
        <v>8</v>
      </c>
    </row>
    <row r="56" customFormat="false" ht="15" hidden="true" customHeight="true" outlineLevel="0" collapsed="false">
      <c r="A56" s="75" t="n">
        <v>78</v>
      </c>
      <c r="B56" s="75" t="n">
        <v>610</v>
      </c>
      <c r="C56" s="75" t="n">
        <v>2462</v>
      </c>
      <c r="D56" s="52" t="s">
        <v>690</v>
      </c>
      <c r="E56" s="102" t="s">
        <v>621</v>
      </c>
      <c r="F56" s="74" t="s">
        <v>691</v>
      </c>
      <c r="G56" s="75" t="s">
        <v>614</v>
      </c>
      <c r="H56" s="126" t="n">
        <v>50625820.31</v>
      </c>
      <c r="I56" s="75" t="s">
        <v>615</v>
      </c>
      <c r="J56" s="126" t="n">
        <v>20948426.96</v>
      </c>
      <c r="K56" s="74" t="s">
        <v>692</v>
      </c>
      <c r="L56" s="92" t="s">
        <v>693</v>
      </c>
      <c r="M56" s="127" t="s">
        <v>488</v>
      </c>
      <c r="N56" s="172" t="s">
        <v>489</v>
      </c>
      <c r="O56" s="129" t="n">
        <v>243</v>
      </c>
      <c r="P56" s="129" t="n">
        <v>607</v>
      </c>
      <c r="Q56" s="130" t="n">
        <v>243</v>
      </c>
      <c r="R56" s="130" t="n">
        <v>607</v>
      </c>
      <c r="S56" s="110"/>
      <c r="T56" s="110"/>
      <c r="U56" s="111" t="e">
        <f aca="false">(#REF!*O56)</f>
        <v>#REF!</v>
      </c>
      <c r="V56" s="111" t="e">
        <f aca="false">(#REF!*P56)</f>
        <v>#REF!</v>
      </c>
      <c r="W56" s="111" t="e">
        <f aca="false">(#REF!*Q56)</f>
        <v>#REF!</v>
      </c>
      <c r="X56" s="111" t="e">
        <f aca="false">(#REF!*R56)</f>
        <v>#REF!</v>
      </c>
      <c r="Y56" s="111" t="e">
        <f aca="false">U56-W56</f>
        <v>#REF!</v>
      </c>
      <c r="Z56" s="111" t="e">
        <f aca="false">V56-X56</f>
        <v>#REF!</v>
      </c>
      <c r="AA56" s="100" t="s">
        <v>641</v>
      </c>
      <c r="AB56" s="131"/>
      <c r="AC56" s="131"/>
      <c r="AD56" s="132" t="n">
        <v>44412</v>
      </c>
      <c r="AE56" s="100"/>
      <c r="AF56" s="100"/>
      <c r="AG56" s="100"/>
      <c r="AH56" s="100"/>
      <c r="AI56" s="100"/>
      <c r="AJ56" s="100"/>
      <c r="AK56" s="101"/>
      <c r="AL56" s="102"/>
      <c r="AM56" s="102"/>
      <c r="AN56" s="103"/>
      <c r="AO56" s="89" t="n">
        <f aca="false">AN56</f>
        <v>0</v>
      </c>
      <c r="AP56" s="90" t="n">
        <f aca="false">O56-AO56</f>
        <v>243</v>
      </c>
    </row>
    <row r="57" customFormat="false" ht="15.75" hidden="true" customHeight="true" outlineLevel="0" collapsed="false">
      <c r="A57" s="75" t="n">
        <v>82</v>
      </c>
      <c r="B57" s="75" t="n">
        <v>639</v>
      </c>
      <c r="C57" s="75" t="n">
        <v>2496</v>
      </c>
      <c r="D57" s="52" t="s">
        <v>680</v>
      </c>
      <c r="E57" s="102" t="s">
        <v>612</v>
      </c>
      <c r="F57" s="74" t="s">
        <v>633</v>
      </c>
      <c r="G57" s="75" t="s">
        <v>614</v>
      </c>
      <c r="H57" s="126" t="n">
        <v>50625820.31</v>
      </c>
      <c r="I57" s="75" t="s">
        <v>615</v>
      </c>
      <c r="J57" s="126" t="n">
        <v>20948426.96</v>
      </c>
      <c r="K57" s="105" t="s">
        <v>694</v>
      </c>
      <c r="L57" s="92" t="s">
        <v>695</v>
      </c>
      <c r="M57" s="127" t="s">
        <v>170</v>
      </c>
      <c r="N57" s="128" t="s">
        <v>696</v>
      </c>
      <c r="O57" s="129" t="n">
        <v>85</v>
      </c>
      <c r="P57" s="129" t="n">
        <v>212</v>
      </c>
      <c r="Q57" s="130" t="n">
        <v>85</v>
      </c>
      <c r="R57" s="130" t="n">
        <v>212</v>
      </c>
      <c r="S57" s="110" t="n">
        <v>48.51</v>
      </c>
      <c r="T57" s="110"/>
      <c r="U57" s="111" t="e">
        <f aca="false">(#REF!*O57)</f>
        <v>#REF!</v>
      </c>
      <c r="V57" s="111" t="e">
        <f aca="false">(#REF!*P57)</f>
        <v>#REF!</v>
      </c>
      <c r="W57" s="111" t="e">
        <f aca="false">(#REF!*Q57)</f>
        <v>#REF!</v>
      </c>
      <c r="X57" s="111" t="e">
        <f aca="false">(#REF!*R57)</f>
        <v>#REF!</v>
      </c>
      <c r="Y57" s="111" t="e">
        <f aca="false">U57-W57</f>
        <v>#REF!</v>
      </c>
      <c r="Z57" s="111" t="e">
        <f aca="false">V57-X57</f>
        <v>#REF!</v>
      </c>
      <c r="AA57" s="100" t="s">
        <v>636</v>
      </c>
      <c r="AB57" s="131"/>
      <c r="AC57" s="131"/>
      <c r="AD57" s="132" t="n">
        <v>44425</v>
      </c>
      <c r="AE57" s="100"/>
      <c r="AF57" s="100"/>
      <c r="AG57" s="100"/>
      <c r="AH57" s="100"/>
      <c r="AI57" s="100"/>
      <c r="AJ57" s="100"/>
      <c r="AK57" s="101" t="n">
        <v>2337</v>
      </c>
      <c r="AL57" s="102"/>
      <c r="AM57" s="102"/>
      <c r="AN57" s="103"/>
      <c r="AO57" s="89" t="n">
        <f aca="false">AN57</f>
        <v>0</v>
      </c>
      <c r="AP57" s="90" t="n">
        <f aca="false">O57-AO57</f>
        <v>85</v>
      </c>
    </row>
    <row r="58" customFormat="false" ht="15" hidden="true" customHeight="true" outlineLevel="0" collapsed="false">
      <c r="A58" s="75" t="n">
        <v>85</v>
      </c>
      <c r="B58" s="75" t="n">
        <v>639</v>
      </c>
      <c r="C58" s="75" t="n">
        <v>2496</v>
      </c>
      <c r="D58" s="52" t="s">
        <v>680</v>
      </c>
      <c r="E58" s="102" t="s">
        <v>621</v>
      </c>
      <c r="F58" s="74" t="s">
        <v>633</v>
      </c>
      <c r="G58" s="75" t="s">
        <v>614</v>
      </c>
      <c r="H58" s="126" t="n">
        <v>50625820.31</v>
      </c>
      <c r="I58" s="75" t="s">
        <v>615</v>
      </c>
      <c r="J58" s="126" t="n">
        <v>20948426.96</v>
      </c>
      <c r="K58" s="105" t="s">
        <v>694</v>
      </c>
      <c r="L58" s="92" t="s">
        <v>695</v>
      </c>
      <c r="M58" s="127" t="s">
        <v>260</v>
      </c>
      <c r="N58" s="128" t="s">
        <v>697</v>
      </c>
      <c r="O58" s="129" t="n">
        <v>850</v>
      </c>
      <c r="P58" s="129" t="n">
        <v>2125</v>
      </c>
      <c r="Q58" s="130" t="n">
        <v>850</v>
      </c>
      <c r="R58" s="130" t="n">
        <v>2125</v>
      </c>
      <c r="S58" s="110"/>
      <c r="T58" s="110"/>
      <c r="U58" s="111" t="e">
        <f aca="false">(#REF!*O58)</f>
        <v>#REF!</v>
      </c>
      <c r="V58" s="111" t="e">
        <f aca="false">(#REF!*P58)</f>
        <v>#REF!</v>
      </c>
      <c r="W58" s="111" t="e">
        <f aca="false">(#REF!*Q58)</f>
        <v>#REF!</v>
      </c>
      <c r="X58" s="111" t="e">
        <f aca="false">(#REF!*R58)</f>
        <v>#REF!</v>
      </c>
      <c r="Y58" s="111" t="e">
        <f aca="false">U58-W58</f>
        <v>#REF!</v>
      </c>
      <c r="Z58" s="111" t="e">
        <f aca="false">V58-X58</f>
        <v>#REF!</v>
      </c>
      <c r="AA58" s="100" t="s">
        <v>636</v>
      </c>
      <c r="AB58" s="131"/>
      <c r="AC58" s="131"/>
      <c r="AD58" s="132" t="n">
        <v>44425</v>
      </c>
      <c r="AE58" s="100"/>
      <c r="AF58" s="100"/>
      <c r="AG58" s="100"/>
      <c r="AH58" s="100"/>
      <c r="AI58" s="100"/>
      <c r="AJ58" s="100"/>
      <c r="AK58" s="101"/>
      <c r="AL58" s="102"/>
      <c r="AM58" s="102"/>
      <c r="AN58" s="103"/>
      <c r="AO58" s="89" t="n">
        <f aca="false">AN58</f>
        <v>0</v>
      </c>
      <c r="AP58" s="90" t="n">
        <f aca="false">O58-AO58</f>
        <v>850</v>
      </c>
    </row>
    <row r="59" customFormat="false" ht="15.75" hidden="true" customHeight="true" outlineLevel="0" collapsed="false">
      <c r="A59" s="75" t="n">
        <v>91</v>
      </c>
      <c r="B59" s="75" t="n">
        <v>639</v>
      </c>
      <c r="C59" s="75" t="n">
        <v>2481</v>
      </c>
      <c r="D59" s="52" t="s">
        <v>680</v>
      </c>
      <c r="E59" s="102" t="s">
        <v>621</v>
      </c>
      <c r="F59" s="74" t="s">
        <v>642</v>
      </c>
      <c r="G59" s="75" t="s">
        <v>614</v>
      </c>
      <c r="H59" s="126" t="n">
        <v>50625820.31</v>
      </c>
      <c r="I59" s="75" t="s">
        <v>615</v>
      </c>
      <c r="J59" s="126" t="n">
        <v>20948426.96</v>
      </c>
      <c r="K59" s="105" t="s">
        <v>698</v>
      </c>
      <c r="L59" s="92" t="s">
        <v>695</v>
      </c>
      <c r="M59" s="127" t="s">
        <v>426</v>
      </c>
      <c r="N59" s="128" t="s">
        <v>699</v>
      </c>
      <c r="O59" s="129" t="n">
        <v>13</v>
      </c>
      <c r="P59" s="129" t="n">
        <v>32</v>
      </c>
      <c r="Q59" s="130" t="n">
        <v>12</v>
      </c>
      <c r="R59" s="130" t="n">
        <v>30</v>
      </c>
      <c r="S59" s="110"/>
      <c r="T59" s="110"/>
      <c r="U59" s="111" t="e">
        <f aca="false">(#REF!*O59)</f>
        <v>#REF!</v>
      </c>
      <c r="V59" s="111" t="e">
        <f aca="false">(#REF!*P59)</f>
        <v>#REF!</v>
      </c>
      <c r="W59" s="111" t="e">
        <f aca="false">(#REF!*Q59)</f>
        <v>#REF!</v>
      </c>
      <c r="X59" s="111" t="e">
        <f aca="false">(#REF!*R59)</f>
        <v>#REF!</v>
      </c>
      <c r="Y59" s="111" t="e">
        <f aca="false">U59-W59</f>
        <v>#REF!</v>
      </c>
      <c r="Z59" s="111" t="e">
        <f aca="false">V59-X59</f>
        <v>#REF!</v>
      </c>
      <c r="AA59" s="100" t="s">
        <v>641</v>
      </c>
      <c r="AB59" s="131"/>
      <c r="AC59" s="131"/>
      <c r="AD59" s="132" t="n">
        <v>44425</v>
      </c>
      <c r="AE59" s="100"/>
      <c r="AF59" s="100"/>
      <c r="AG59" s="100"/>
      <c r="AH59" s="100"/>
      <c r="AI59" s="100"/>
      <c r="AJ59" s="100"/>
      <c r="AK59" s="101"/>
      <c r="AL59" s="102"/>
      <c r="AM59" s="102"/>
      <c r="AN59" s="103"/>
      <c r="AO59" s="89" t="n">
        <f aca="false">AN59</f>
        <v>0</v>
      </c>
      <c r="AP59" s="90" t="n">
        <f aca="false">O59-AO59</f>
        <v>13</v>
      </c>
    </row>
    <row r="60" customFormat="false" ht="15" hidden="true" customHeight="true" outlineLevel="0" collapsed="false">
      <c r="A60" s="75" t="n">
        <v>93</v>
      </c>
      <c r="B60" s="75" t="n">
        <v>639</v>
      </c>
      <c r="C60" s="75" t="n">
        <v>2481</v>
      </c>
      <c r="D60" s="52" t="s">
        <v>680</v>
      </c>
      <c r="E60" s="102" t="s">
        <v>621</v>
      </c>
      <c r="F60" s="74" t="s">
        <v>642</v>
      </c>
      <c r="G60" s="75" t="s">
        <v>614</v>
      </c>
      <c r="H60" s="126" t="n">
        <v>50625820.31</v>
      </c>
      <c r="I60" s="75" t="s">
        <v>615</v>
      </c>
      <c r="J60" s="126" t="n">
        <v>20948426.96</v>
      </c>
      <c r="K60" s="105" t="s">
        <v>698</v>
      </c>
      <c r="L60" s="92" t="s">
        <v>695</v>
      </c>
      <c r="M60" s="127" t="s">
        <v>146</v>
      </c>
      <c r="N60" s="128" t="s">
        <v>700</v>
      </c>
      <c r="O60" s="129" t="n">
        <v>44</v>
      </c>
      <c r="P60" s="129" t="n">
        <v>110</v>
      </c>
      <c r="Q60" s="130" t="n">
        <v>44</v>
      </c>
      <c r="R60" s="130" t="n">
        <v>110</v>
      </c>
      <c r="S60" s="110"/>
      <c r="T60" s="110"/>
      <c r="U60" s="111" t="e">
        <f aca="false">(#REF!*O60)</f>
        <v>#REF!</v>
      </c>
      <c r="V60" s="111" t="e">
        <f aca="false">(#REF!*P60)</f>
        <v>#REF!</v>
      </c>
      <c r="W60" s="111" t="e">
        <f aca="false">(#REF!*Q60)</f>
        <v>#REF!</v>
      </c>
      <c r="X60" s="111" t="e">
        <f aca="false">(#REF!*R60)</f>
        <v>#REF!</v>
      </c>
      <c r="Y60" s="111" t="e">
        <f aca="false">U60-W60</f>
        <v>#REF!</v>
      </c>
      <c r="Z60" s="111" t="e">
        <f aca="false">V60-X60</f>
        <v>#REF!</v>
      </c>
      <c r="AA60" s="100" t="s">
        <v>641</v>
      </c>
      <c r="AB60" s="131"/>
      <c r="AC60" s="131"/>
      <c r="AD60" s="132" t="n">
        <v>44425</v>
      </c>
      <c r="AE60" s="100"/>
      <c r="AF60" s="100"/>
      <c r="AG60" s="100"/>
      <c r="AH60" s="100"/>
      <c r="AI60" s="100"/>
      <c r="AJ60" s="100"/>
      <c r="AK60" s="101"/>
      <c r="AL60" s="102"/>
      <c r="AM60" s="102"/>
      <c r="AN60" s="103"/>
      <c r="AO60" s="89" t="n">
        <f aca="false">AN60</f>
        <v>0</v>
      </c>
      <c r="AP60" s="90" t="n">
        <f aca="false">O60-AO60</f>
        <v>44</v>
      </c>
    </row>
    <row r="61" customFormat="false" ht="15.75" hidden="true" customHeight="true" outlineLevel="0" collapsed="false">
      <c r="A61" s="75" t="n">
        <v>95</v>
      </c>
      <c r="B61" s="75" t="n">
        <v>639</v>
      </c>
      <c r="C61" s="75" t="n">
        <v>2481</v>
      </c>
      <c r="D61" s="52" t="s">
        <v>680</v>
      </c>
      <c r="E61" s="102" t="s">
        <v>621</v>
      </c>
      <c r="F61" s="74" t="s">
        <v>642</v>
      </c>
      <c r="G61" s="75" t="s">
        <v>614</v>
      </c>
      <c r="H61" s="126" t="n">
        <v>50625820.31</v>
      </c>
      <c r="I61" s="75" t="s">
        <v>615</v>
      </c>
      <c r="J61" s="126" t="n">
        <v>20948426.96</v>
      </c>
      <c r="K61" s="105" t="s">
        <v>698</v>
      </c>
      <c r="L61" s="92" t="s">
        <v>695</v>
      </c>
      <c r="M61" s="127" t="s">
        <v>148</v>
      </c>
      <c r="N61" s="128" t="s">
        <v>701</v>
      </c>
      <c r="O61" s="129" t="n">
        <v>119</v>
      </c>
      <c r="P61" s="129" t="n">
        <v>297</v>
      </c>
      <c r="Q61" s="130" t="n">
        <v>120</v>
      </c>
      <c r="R61" s="130" t="n">
        <v>300</v>
      </c>
      <c r="S61" s="110"/>
      <c r="T61" s="110"/>
      <c r="U61" s="111" t="e">
        <f aca="false">(#REF!*O61)</f>
        <v>#REF!</v>
      </c>
      <c r="V61" s="111" t="e">
        <f aca="false">(#REF!*P61)</f>
        <v>#REF!</v>
      </c>
      <c r="W61" s="111" t="e">
        <f aca="false">(#REF!*Q61)</f>
        <v>#REF!</v>
      </c>
      <c r="X61" s="111" t="e">
        <f aca="false">(#REF!*R61)</f>
        <v>#REF!</v>
      </c>
      <c r="Y61" s="111" t="e">
        <f aca="false">U61-W61</f>
        <v>#REF!</v>
      </c>
      <c r="Z61" s="111" t="e">
        <f aca="false">V61-X61</f>
        <v>#REF!</v>
      </c>
      <c r="AA61" s="100" t="s">
        <v>641</v>
      </c>
      <c r="AB61" s="131"/>
      <c r="AC61" s="131"/>
      <c r="AD61" s="132" t="n">
        <v>44425</v>
      </c>
      <c r="AE61" s="100"/>
      <c r="AF61" s="100"/>
      <c r="AG61" s="100"/>
      <c r="AH61" s="100"/>
      <c r="AI61" s="100"/>
      <c r="AJ61" s="100"/>
      <c r="AK61" s="101"/>
      <c r="AL61" s="102"/>
      <c r="AM61" s="102"/>
      <c r="AN61" s="103"/>
      <c r="AO61" s="89" t="n">
        <f aca="false">AN61</f>
        <v>0</v>
      </c>
      <c r="AP61" s="90" t="n">
        <f aca="false">O61-AO61</f>
        <v>119</v>
      </c>
    </row>
    <row r="62" customFormat="false" ht="15" hidden="true" customHeight="true" outlineLevel="0" collapsed="false">
      <c r="A62" s="75" t="n">
        <v>97</v>
      </c>
      <c r="B62" s="75" t="n">
        <v>639</v>
      </c>
      <c r="C62" s="75" t="n">
        <v>2481</v>
      </c>
      <c r="D62" s="52" t="s">
        <v>680</v>
      </c>
      <c r="E62" s="102" t="s">
        <v>621</v>
      </c>
      <c r="F62" s="74" t="s">
        <v>642</v>
      </c>
      <c r="G62" s="75" t="s">
        <v>614</v>
      </c>
      <c r="H62" s="126" t="n">
        <v>50625820.31</v>
      </c>
      <c r="I62" s="75" t="s">
        <v>615</v>
      </c>
      <c r="J62" s="126" t="n">
        <v>20948426.96</v>
      </c>
      <c r="K62" s="105" t="s">
        <v>698</v>
      </c>
      <c r="L62" s="92" t="s">
        <v>695</v>
      </c>
      <c r="M62" s="127" t="s">
        <v>158</v>
      </c>
      <c r="N62" s="128" t="s">
        <v>702</v>
      </c>
      <c r="O62" s="129" t="n">
        <v>119</v>
      </c>
      <c r="P62" s="129" t="n">
        <v>297</v>
      </c>
      <c r="Q62" s="130" t="n">
        <v>119</v>
      </c>
      <c r="R62" s="130" t="n">
        <v>297</v>
      </c>
      <c r="S62" s="110"/>
      <c r="T62" s="110"/>
      <c r="U62" s="111" t="e">
        <f aca="false">(#REF!*O62)</f>
        <v>#REF!</v>
      </c>
      <c r="V62" s="111" t="e">
        <f aca="false">(#REF!*P62)</f>
        <v>#REF!</v>
      </c>
      <c r="W62" s="111" t="e">
        <f aca="false">(#REF!*Q62)</f>
        <v>#REF!</v>
      </c>
      <c r="X62" s="111" t="e">
        <f aca="false">(#REF!*R62)</f>
        <v>#REF!</v>
      </c>
      <c r="Y62" s="111" t="e">
        <f aca="false">U62-W62</f>
        <v>#REF!</v>
      </c>
      <c r="Z62" s="111" t="e">
        <f aca="false">V62-X62</f>
        <v>#REF!</v>
      </c>
      <c r="AA62" s="100" t="s">
        <v>641</v>
      </c>
      <c r="AB62" s="131"/>
      <c r="AC62" s="131"/>
      <c r="AD62" s="132" t="n">
        <v>44425</v>
      </c>
      <c r="AE62" s="100"/>
      <c r="AF62" s="100"/>
      <c r="AG62" s="100"/>
      <c r="AH62" s="100"/>
      <c r="AI62" s="100"/>
      <c r="AJ62" s="100"/>
      <c r="AK62" s="101"/>
      <c r="AL62" s="102"/>
      <c r="AM62" s="102"/>
      <c r="AN62" s="103"/>
      <c r="AO62" s="89" t="n">
        <f aca="false">AN62</f>
        <v>0</v>
      </c>
      <c r="AP62" s="90" t="n">
        <f aca="false">O62-AO62</f>
        <v>119</v>
      </c>
    </row>
    <row r="63" customFormat="false" ht="15" hidden="true" customHeight="true" outlineLevel="0" collapsed="false">
      <c r="A63" s="75" t="n">
        <v>99</v>
      </c>
      <c r="B63" s="75" t="n">
        <v>639</v>
      </c>
      <c r="C63" s="75" t="n">
        <v>2481</v>
      </c>
      <c r="D63" s="52" t="s">
        <v>680</v>
      </c>
      <c r="E63" s="102" t="s">
        <v>621</v>
      </c>
      <c r="F63" s="74" t="s">
        <v>642</v>
      </c>
      <c r="G63" s="75" t="s">
        <v>614</v>
      </c>
      <c r="H63" s="126" t="n">
        <v>50625820.31</v>
      </c>
      <c r="I63" s="75" t="s">
        <v>615</v>
      </c>
      <c r="J63" s="126" t="n">
        <v>20948426.96</v>
      </c>
      <c r="K63" s="105" t="s">
        <v>698</v>
      </c>
      <c r="L63" s="92" t="s">
        <v>695</v>
      </c>
      <c r="M63" s="127" t="s">
        <v>464</v>
      </c>
      <c r="N63" s="128" t="s">
        <v>703</v>
      </c>
      <c r="O63" s="129" t="n">
        <v>364</v>
      </c>
      <c r="P63" s="129" t="n">
        <v>910</v>
      </c>
      <c r="Q63" s="130" t="n">
        <v>364</v>
      </c>
      <c r="R63" s="130" t="n">
        <v>910</v>
      </c>
      <c r="S63" s="110"/>
      <c r="T63" s="110"/>
      <c r="U63" s="111" t="e">
        <f aca="false">(#REF!*O63)</f>
        <v>#REF!</v>
      </c>
      <c r="V63" s="111" t="e">
        <f aca="false">(#REF!*P63)</f>
        <v>#REF!</v>
      </c>
      <c r="W63" s="111" t="e">
        <f aca="false">(#REF!*Q63)</f>
        <v>#REF!</v>
      </c>
      <c r="X63" s="111" t="e">
        <f aca="false">(#REF!*R63)</f>
        <v>#REF!</v>
      </c>
      <c r="Y63" s="111" t="e">
        <f aca="false">U63-W63</f>
        <v>#REF!</v>
      </c>
      <c r="Z63" s="111" t="e">
        <f aca="false">V63-X63</f>
        <v>#REF!</v>
      </c>
      <c r="AA63" s="100" t="s">
        <v>641</v>
      </c>
      <c r="AB63" s="131"/>
      <c r="AC63" s="131"/>
      <c r="AD63" s="132" t="n">
        <v>44425</v>
      </c>
      <c r="AE63" s="100"/>
      <c r="AF63" s="100"/>
      <c r="AG63" s="100"/>
      <c r="AH63" s="100"/>
      <c r="AI63" s="100"/>
      <c r="AJ63" s="100"/>
      <c r="AK63" s="101"/>
      <c r="AL63" s="102"/>
      <c r="AM63" s="102"/>
      <c r="AN63" s="103"/>
      <c r="AO63" s="89" t="n">
        <f aca="false">AN63</f>
        <v>0</v>
      </c>
      <c r="AP63" s="90" t="n">
        <f aca="false">O63-AO63</f>
        <v>364</v>
      </c>
    </row>
    <row r="64" customFormat="false" ht="15" hidden="true" customHeight="true" outlineLevel="0" collapsed="false">
      <c r="A64" s="75" t="n">
        <v>100</v>
      </c>
      <c r="B64" s="75" t="n">
        <v>639</v>
      </c>
      <c r="C64" s="75" t="n">
        <v>2483</v>
      </c>
      <c r="D64" s="52" t="s">
        <v>680</v>
      </c>
      <c r="E64" s="102" t="s">
        <v>621</v>
      </c>
      <c r="F64" s="74" t="s">
        <v>642</v>
      </c>
      <c r="G64" s="75" t="s">
        <v>614</v>
      </c>
      <c r="H64" s="126" t="n">
        <v>50625820.31</v>
      </c>
      <c r="I64" s="75" t="s">
        <v>615</v>
      </c>
      <c r="J64" s="126" t="n">
        <v>20948426.96</v>
      </c>
      <c r="K64" s="105" t="s">
        <v>704</v>
      </c>
      <c r="L64" s="105" t="s">
        <v>705</v>
      </c>
      <c r="M64" s="127" t="s">
        <v>514</v>
      </c>
      <c r="N64" s="128" t="s">
        <v>706</v>
      </c>
      <c r="O64" s="129" t="n">
        <v>97</v>
      </c>
      <c r="P64" s="129" t="n">
        <v>242</v>
      </c>
      <c r="Q64" s="130" t="n">
        <v>97</v>
      </c>
      <c r="R64" s="130" t="n">
        <v>242</v>
      </c>
      <c r="S64" s="110"/>
      <c r="T64" s="110"/>
      <c r="U64" s="111" t="e">
        <f aca="false">(#REF!*O64)</f>
        <v>#REF!</v>
      </c>
      <c r="V64" s="111" t="e">
        <f aca="false">(#REF!*P64)</f>
        <v>#REF!</v>
      </c>
      <c r="W64" s="111" t="e">
        <f aca="false">(#REF!*Q64)</f>
        <v>#REF!</v>
      </c>
      <c r="X64" s="111" t="e">
        <f aca="false">(#REF!*R64)</f>
        <v>#REF!</v>
      </c>
      <c r="Y64" s="111" t="e">
        <f aca="false">U64-W64</f>
        <v>#REF!</v>
      </c>
      <c r="Z64" s="111" t="e">
        <f aca="false">V64-X64</f>
        <v>#REF!</v>
      </c>
      <c r="AA64" s="100" t="s">
        <v>641</v>
      </c>
      <c r="AB64" s="131"/>
      <c r="AC64" s="131"/>
      <c r="AD64" s="132" t="n">
        <v>44411</v>
      </c>
      <c r="AE64" s="100"/>
      <c r="AF64" s="100"/>
      <c r="AG64" s="100"/>
      <c r="AH64" s="100"/>
      <c r="AI64" s="100"/>
      <c r="AJ64" s="100"/>
      <c r="AK64" s="101"/>
      <c r="AL64" s="102"/>
      <c r="AM64" s="102"/>
      <c r="AN64" s="103"/>
      <c r="AO64" s="89" t="n">
        <f aca="false">AN64</f>
        <v>0</v>
      </c>
      <c r="AP64" s="90" t="n">
        <f aca="false">O64-AO64</f>
        <v>97</v>
      </c>
    </row>
    <row r="65" customFormat="false" ht="15.75" hidden="true" customHeight="true" outlineLevel="0" collapsed="false">
      <c r="A65" s="186" t="n">
        <v>101</v>
      </c>
      <c r="B65" s="75" t="n">
        <v>661</v>
      </c>
      <c r="C65" s="75" t="n">
        <v>2460</v>
      </c>
      <c r="D65" s="52" t="s">
        <v>690</v>
      </c>
      <c r="E65" s="102" t="s">
        <v>612</v>
      </c>
      <c r="F65" s="74" t="s">
        <v>707</v>
      </c>
      <c r="G65" s="75" t="s">
        <v>614</v>
      </c>
      <c r="H65" s="126" t="n">
        <v>50625820.31</v>
      </c>
      <c r="I65" s="75" t="s">
        <v>615</v>
      </c>
      <c r="J65" s="126" t="n">
        <v>20948426.96</v>
      </c>
      <c r="K65" s="74" t="s">
        <v>708</v>
      </c>
      <c r="L65" s="92" t="s">
        <v>709</v>
      </c>
      <c r="M65" s="127" t="s">
        <v>140</v>
      </c>
      <c r="N65" s="128" t="s">
        <v>710</v>
      </c>
      <c r="O65" s="173" t="n">
        <v>6</v>
      </c>
      <c r="P65" s="173" t="n">
        <v>12</v>
      </c>
      <c r="Q65" s="130" t="n">
        <v>12</v>
      </c>
      <c r="R65" s="130" t="n">
        <v>12</v>
      </c>
      <c r="S65" s="110"/>
      <c r="T65" s="110"/>
      <c r="U65" s="111" t="e">
        <f aca="false">(#REF!*O65)</f>
        <v>#REF!</v>
      </c>
      <c r="V65" s="111" t="e">
        <f aca="false">(#REF!*P65)</f>
        <v>#REF!</v>
      </c>
      <c r="W65" s="111" t="e">
        <f aca="false">(#REF!*Q65)</f>
        <v>#REF!</v>
      </c>
      <c r="X65" s="111" t="e">
        <f aca="false">(#REF!*R65)</f>
        <v>#REF!</v>
      </c>
      <c r="Y65" s="111" t="e">
        <f aca="false">U65-W65</f>
        <v>#REF!</v>
      </c>
      <c r="Z65" s="111" t="e">
        <f aca="false">V65-X65</f>
        <v>#REF!</v>
      </c>
      <c r="AA65" s="100" t="s">
        <v>711</v>
      </c>
      <c r="AB65" s="131" t="s">
        <v>712</v>
      </c>
      <c r="AC65" s="187" t="n">
        <v>44397</v>
      </c>
      <c r="AD65" s="132" t="n">
        <v>44398</v>
      </c>
      <c r="AE65" s="100"/>
      <c r="AF65" s="100"/>
      <c r="AG65" s="100"/>
      <c r="AH65" s="100"/>
      <c r="AI65" s="100"/>
      <c r="AJ65" s="100"/>
      <c r="AK65" s="101"/>
      <c r="AL65" s="102"/>
      <c r="AM65" s="102"/>
      <c r="AN65" s="103"/>
      <c r="AO65" s="89" t="n">
        <f aca="false">AN65</f>
        <v>0</v>
      </c>
      <c r="AP65" s="90" t="n">
        <f aca="false">O65-AO65</f>
        <v>6</v>
      </c>
    </row>
    <row r="66" customFormat="false" ht="15.75" hidden="true" customHeight="true" outlineLevel="0" collapsed="false">
      <c r="A66" s="186" t="n">
        <v>102</v>
      </c>
      <c r="B66" s="75" t="n">
        <v>661</v>
      </c>
      <c r="C66" s="75" t="n">
        <v>2460</v>
      </c>
      <c r="D66" s="52" t="s">
        <v>690</v>
      </c>
      <c r="E66" s="102" t="s">
        <v>621</v>
      </c>
      <c r="F66" s="74" t="s">
        <v>707</v>
      </c>
      <c r="G66" s="75" t="s">
        <v>614</v>
      </c>
      <c r="H66" s="126" t="n">
        <v>50625820.31</v>
      </c>
      <c r="I66" s="75" t="s">
        <v>615</v>
      </c>
      <c r="J66" s="126" t="n">
        <v>20948426.96</v>
      </c>
      <c r="K66" s="74" t="s">
        <v>708</v>
      </c>
      <c r="L66" s="92" t="s">
        <v>709</v>
      </c>
      <c r="M66" s="127" t="s">
        <v>140</v>
      </c>
      <c r="N66" s="128" t="s">
        <v>710</v>
      </c>
      <c r="O66" s="173" t="n">
        <v>54</v>
      </c>
      <c r="P66" s="173" t="n">
        <v>120</v>
      </c>
      <c r="Q66" s="130" t="n">
        <v>120</v>
      </c>
      <c r="R66" s="130" t="n">
        <v>120</v>
      </c>
      <c r="S66" s="110"/>
      <c r="T66" s="110"/>
      <c r="U66" s="111" t="e">
        <f aca="false">(#REF!*O66)</f>
        <v>#REF!</v>
      </c>
      <c r="V66" s="111" t="e">
        <f aca="false">(#REF!*P66)</f>
        <v>#REF!</v>
      </c>
      <c r="W66" s="111" t="e">
        <f aca="false">(#REF!*Q66)</f>
        <v>#REF!</v>
      </c>
      <c r="X66" s="111" t="e">
        <f aca="false">(#REF!*R66)</f>
        <v>#REF!</v>
      </c>
      <c r="Y66" s="111" t="e">
        <f aca="false">U66-W66</f>
        <v>#REF!</v>
      </c>
      <c r="Z66" s="111" t="e">
        <f aca="false">V66-X66</f>
        <v>#REF!</v>
      </c>
      <c r="AA66" s="100" t="s">
        <v>711</v>
      </c>
      <c r="AB66" s="98" t="s">
        <v>712</v>
      </c>
      <c r="AC66" s="187" t="n">
        <v>44397</v>
      </c>
      <c r="AD66" s="132" t="n">
        <v>44398</v>
      </c>
      <c r="AE66" s="100"/>
      <c r="AF66" s="100"/>
      <c r="AG66" s="100"/>
      <c r="AH66" s="100"/>
      <c r="AI66" s="100"/>
      <c r="AJ66" s="100"/>
      <c r="AK66" s="101"/>
      <c r="AL66" s="102"/>
      <c r="AM66" s="102"/>
      <c r="AN66" s="103"/>
      <c r="AO66" s="89" t="n">
        <f aca="false">AN66</f>
        <v>0</v>
      </c>
      <c r="AP66" s="90" t="n">
        <f aca="false">O66-AO66</f>
        <v>54</v>
      </c>
    </row>
    <row r="67" customFormat="false" ht="15.75" hidden="true" customHeight="true" outlineLevel="0" collapsed="false">
      <c r="A67" s="188" t="n">
        <v>103</v>
      </c>
      <c r="B67" s="75" t="n">
        <v>661</v>
      </c>
      <c r="C67" s="189" t="n">
        <v>2459</v>
      </c>
      <c r="D67" s="52" t="s">
        <v>690</v>
      </c>
      <c r="E67" s="102" t="s">
        <v>621</v>
      </c>
      <c r="F67" s="74" t="s">
        <v>713</v>
      </c>
      <c r="G67" s="75" t="s">
        <v>614</v>
      </c>
      <c r="H67" s="126" t="n">
        <v>50625820.31</v>
      </c>
      <c r="I67" s="75" t="s">
        <v>615</v>
      </c>
      <c r="J67" s="126" t="n">
        <v>20948426.96</v>
      </c>
      <c r="K67" s="74" t="s">
        <v>714</v>
      </c>
      <c r="L67" s="105" t="s">
        <v>599</v>
      </c>
      <c r="M67" s="127" t="s">
        <v>472</v>
      </c>
      <c r="N67" s="128" t="s">
        <v>715</v>
      </c>
      <c r="O67" s="129" t="n">
        <v>338</v>
      </c>
      <c r="P67" s="129" t="n">
        <v>845</v>
      </c>
      <c r="Q67" s="130" t="n">
        <v>338</v>
      </c>
      <c r="R67" s="130" t="n">
        <v>845</v>
      </c>
      <c r="S67" s="110"/>
      <c r="T67" s="110"/>
      <c r="U67" s="111" t="e">
        <f aca="false">(#REF!*O67)</f>
        <v>#REF!</v>
      </c>
      <c r="V67" s="111" t="e">
        <f aca="false">(#REF!*P67)</f>
        <v>#REF!</v>
      </c>
      <c r="W67" s="111" t="e">
        <f aca="false">(#REF!*Q67)</f>
        <v>#REF!</v>
      </c>
      <c r="X67" s="111" t="e">
        <f aca="false">(#REF!*R67)</f>
        <v>#REF!</v>
      </c>
      <c r="Y67" s="111" t="e">
        <f aca="false">U67-W67</f>
        <v>#REF!</v>
      </c>
      <c r="Z67" s="111" t="e">
        <f aca="false">V67-X67</f>
        <v>#REF!</v>
      </c>
      <c r="AA67" s="100" t="s">
        <v>684</v>
      </c>
      <c r="AB67" s="131" t="s">
        <v>716</v>
      </c>
      <c r="AC67" s="187" t="n">
        <v>44398</v>
      </c>
      <c r="AD67" s="132" t="n">
        <v>44399</v>
      </c>
      <c r="AE67" s="100"/>
      <c r="AF67" s="100"/>
      <c r="AG67" s="100"/>
      <c r="AH67" s="100"/>
      <c r="AI67" s="100"/>
      <c r="AJ67" s="100"/>
      <c r="AK67" s="101"/>
      <c r="AL67" s="102"/>
      <c r="AM67" s="102"/>
      <c r="AN67" s="103"/>
      <c r="AO67" s="89" t="n">
        <f aca="false">AN67</f>
        <v>0</v>
      </c>
      <c r="AP67" s="90" t="n">
        <f aca="false">O67-AO67</f>
        <v>338</v>
      </c>
    </row>
    <row r="68" customFormat="false" ht="15.75" hidden="true" customHeight="true" outlineLevel="0" collapsed="false">
      <c r="A68" s="75" t="n">
        <v>104</v>
      </c>
      <c r="B68" s="75" t="n">
        <v>661</v>
      </c>
      <c r="C68" s="189" t="n">
        <v>2616</v>
      </c>
      <c r="D68" s="52" t="s">
        <v>690</v>
      </c>
      <c r="E68" s="102" t="s">
        <v>621</v>
      </c>
      <c r="F68" s="74" t="s">
        <v>717</v>
      </c>
      <c r="G68" s="75" t="s">
        <v>614</v>
      </c>
      <c r="H68" s="126" t="n">
        <v>50625820.31</v>
      </c>
      <c r="I68" s="75" t="s">
        <v>615</v>
      </c>
      <c r="J68" s="126" t="n">
        <v>20948426.96</v>
      </c>
      <c r="K68" s="105" t="s">
        <v>718</v>
      </c>
      <c r="L68" s="92" t="s">
        <v>695</v>
      </c>
      <c r="M68" s="127" t="s">
        <v>388</v>
      </c>
      <c r="N68" s="128" t="s">
        <v>719</v>
      </c>
      <c r="O68" s="129" t="n">
        <v>333</v>
      </c>
      <c r="P68" s="129" t="n">
        <v>832</v>
      </c>
      <c r="Q68" s="130" t="n">
        <v>333</v>
      </c>
      <c r="R68" s="130" t="n">
        <v>832</v>
      </c>
      <c r="S68" s="110"/>
      <c r="T68" s="110"/>
      <c r="U68" s="111" t="e">
        <f aca="false">(#REF!*O68)</f>
        <v>#REF!</v>
      </c>
      <c r="V68" s="111" t="e">
        <f aca="false">(#REF!*P68)</f>
        <v>#REF!</v>
      </c>
      <c r="W68" s="111" t="e">
        <f aca="false">(#REF!*Q68)</f>
        <v>#REF!</v>
      </c>
      <c r="X68" s="111" t="e">
        <f aca="false">(#REF!*R68)</f>
        <v>#REF!</v>
      </c>
      <c r="Y68" s="111" t="e">
        <f aca="false">U68-W68</f>
        <v>#REF!</v>
      </c>
      <c r="Z68" s="111" t="e">
        <f aca="false">V68-X68</f>
        <v>#REF!</v>
      </c>
      <c r="AA68" s="100" t="s">
        <v>636</v>
      </c>
      <c r="AB68" s="131"/>
      <c r="AC68" s="131"/>
      <c r="AD68" s="132" t="n">
        <v>44425</v>
      </c>
      <c r="AE68" s="100"/>
      <c r="AF68" s="100"/>
      <c r="AG68" s="100"/>
      <c r="AH68" s="100"/>
      <c r="AI68" s="100"/>
      <c r="AJ68" s="100"/>
      <c r="AK68" s="101"/>
      <c r="AL68" s="102"/>
      <c r="AM68" s="102"/>
      <c r="AN68" s="103"/>
      <c r="AO68" s="89" t="n">
        <f aca="false">AN68</f>
        <v>0</v>
      </c>
      <c r="AP68" s="90" t="n">
        <f aca="false">O68-AO68</f>
        <v>333</v>
      </c>
    </row>
    <row r="69" customFormat="false" ht="15" hidden="true" customHeight="true" outlineLevel="0" collapsed="false">
      <c r="A69" s="75" t="n">
        <v>110</v>
      </c>
      <c r="B69" s="75" t="n">
        <v>690</v>
      </c>
      <c r="C69" s="75" t="n">
        <v>2619</v>
      </c>
      <c r="D69" s="52" t="s">
        <v>680</v>
      </c>
      <c r="E69" s="102" t="s">
        <v>612</v>
      </c>
      <c r="F69" s="74" t="s">
        <v>633</v>
      </c>
      <c r="G69" s="75" t="s">
        <v>614</v>
      </c>
      <c r="H69" s="126" t="n">
        <v>50625820.31</v>
      </c>
      <c r="I69" s="75" t="s">
        <v>615</v>
      </c>
      <c r="J69" s="126" t="n">
        <v>20948426.96</v>
      </c>
      <c r="K69" s="105" t="s">
        <v>720</v>
      </c>
      <c r="L69" s="92" t="s">
        <v>721</v>
      </c>
      <c r="M69" s="127" t="s">
        <v>222</v>
      </c>
      <c r="N69" s="128" t="s">
        <v>223</v>
      </c>
      <c r="O69" s="129" t="n">
        <v>372</v>
      </c>
      <c r="P69" s="129" t="n">
        <v>930</v>
      </c>
      <c r="Q69" s="130" t="n">
        <v>372</v>
      </c>
      <c r="R69" s="130" t="n">
        <v>930</v>
      </c>
      <c r="S69" s="190"/>
      <c r="T69" s="190"/>
      <c r="U69" s="111" t="e">
        <f aca="false">(#REF!*O69)</f>
        <v>#REF!</v>
      </c>
      <c r="V69" s="111" t="e">
        <f aca="false">(#REF!*P69)</f>
        <v>#REF!</v>
      </c>
      <c r="W69" s="111" t="e">
        <f aca="false">(#REF!*Q69)</f>
        <v>#REF!</v>
      </c>
      <c r="X69" s="111" t="e">
        <f aca="false">(#REF!*R69)</f>
        <v>#REF!</v>
      </c>
      <c r="Y69" s="111" t="e">
        <f aca="false">U69-W69</f>
        <v>#REF!</v>
      </c>
      <c r="Z69" s="111" t="e">
        <f aca="false">V69-X69</f>
        <v>#REF!</v>
      </c>
      <c r="AA69" s="100" t="s">
        <v>636</v>
      </c>
      <c r="AB69" s="100"/>
      <c r="AC69" s="100"/>
      <c r="AD69" s="132" t="n">
        <v>44410</v>
      </c>
      <c r="AE69" s="100"/>
      <c r="AF69" s="100"/>
      <c r="AG69" s="100"/>
      <c r="AH69" s="100"/>
      <c r="AI69" s="100"/>
      <c r="AJ69" s="100"/>
      <c r="AK69" s="101"/>
      <c r="AL69" s="102"/>
      <c r="AM69" s="102"/>
      <c r="AN69" s="103"/>
      <c r="AO69" s="89" t="n">
        <f aca="false">AN69</f>
        <v>0</v>
      </c>
      <c r="AP69" s="90" t="n">
        <f aca="false">O69-AO69</f>
        <v>372</v>
      </c>
    </row>
    <row r="70" customFormat="false" ht="15" hidden="true" customHeight="true" outlineLevel="0" collapsed="false">
      <c r="A70" s="75" t="n">
        <v>111</v>
      </c>
      <c r="B70" s="75" t="n">
        <v>690</v>
      </c>
      <c r="C70" s="75" t="n">
        <v>2621</v>
      </c>
      <c r="D70" s="52" t="s">
        <v>671</v>
      </c>
      <c r="E70" s="102" t="s">
        <v>612</v>
      </c>
      <c r="F70" s="74" t="s">
        <v>613</v>
      </c>
      <c r="G70" s="75" t="s">
        <v>614</v>
      </c>
      <c r="H70" s="126" t="n">
        <v>50625820.31</v>
      </c>
      <c r="I70" s="75" t="s">
        <v>615</v>
      </c>
      <c r="J70" s="126" t="n">
        <v>20948426.96</v>
      </c>
      <c r="K70" s="105" t="s">
        <v>722</v>
      </c>
      <c r="L70" s="92" t="s">
        <v>723</v>
      </c>
      <c r="M70" s="127" t="s">
        <v>228</v>
      </c>
      <c r="N70" s="128" t="s">
        <v>229</v>
      </c>
      <c r="O70" s="173" t="n">
        <v>4</v>
      </c>
      <c r="P70" s="173" t="n">
        <v>4</v>
      </c>
      <c r="Q70" s="130" t="n">
        <v>4</v>
      </c>
      <c r="R70" s="130" t="n">
        <v>4</v>
      </c>
      <c r="S70" s="190"/>
      <c r="T70" s="190"/>
      <c r="U70" s="111" t="e">
        <f aca="false">(#REF!*O70)</f>
        <v>#REF!</v>
      </c>
      <c r="V70" s="111" t="e">
        <f aca="false">(#REF!*P70)</f>
        <v>#REF!</v>
      </c>
      <c r="W70" s="111" t="e">
        <f aca="false">(#REF!*Q70)</f>
        <v>#REF!</v>
      </c>
      <c r="X70" s="111" t="e">
        <f aca="false">(#REF!*R70)</f>
        <v>#REF!</v>
      </c>
      <c r="Y70" s="111" t="e">
        <f aca="false">U70-W70</f>
        <v>#REF!</v>
      </c>
      <c r="Z70" s="111" t="e">
        <f aca="false">V70-X70</f>
        <v>#REF!</v>
      </c>
      <c r="AA70" s="100" t="s">
        <v>641</v>
      </c>
      <c r="AB70" s="100"/>
      <c r="AC70" s="100"/>
      <c r="AD70" s="132" t="n">
        <v>44419</v>
      </c>
      <c r="AE70" s="100"/>
      <c r="AF70" s="100"/>
      <c r="AG70" s="100"/>
      <c r="AH70" s="100"/>
      <c r="AI70" s="100"/>
      <c r="AJ70" s="100"/>
      <c r="AK70" s="101"/>
      <c r="AL70" s="102"/>
      <c r="AM70" s="102"/>
      <c r="AN70" s="103"/>
      <c r="AO70" s="89" t="n">
        <f aca="false">AN70</f>
        <v>0</v>
      </c>
      <c r="AP70" s="90" t="n">
        <f aca="false">O70-AO70</f>
        <v>4</v>
      </c>
    </row>
    <row r="71" customFormat="false" ht="15" hidden="true" customHeight="true" outlineLevel="0" collapsed="false">
      <c r="A71" s="75" t="n">
        <v>112</v>
      </c>
      <c r="B71" s="75" t="n">
        <v>690</v>
      </c>
      <c r="C71" s="75" t="n">
        <v>2621</v>
      </c>
      <c r="D71" s="52" t="s">
        <v>671</v>
      </c>
      <c r="E71" s="102" t="s">
        <v>621</v>
      </c>
      <c r="F71" s="74" t="s">
        <v>613</v>
      </c>
      <c r="G71" s="75" t="s">
        <v>614</v>
      </c>
      <c r="H71" s="126" t="n">
        <v>50625820.31</v>
      </c>
      <c r="I71" s="75" t="s">
        <v>615</v>
      </c>
      <c r="J71" s="126" t="n">
        <v>20948426.96</v>
      </c>
      <c r="K71" s="105" t="s">
        <v>722</v>
      </c>
      <c r="L71" s="92" t="s">
        <v>723</v>
      </c>
      <c r="M71" s="127" t="s">
        <v>228</v>
      </c>
      <c r="N71" s="128" t="s">
        <v>229</v>
      </c>
      <c r="O71" s="173" t="n">
        <v>66</v>
      </c>
      <c r="P71" s="173" t="n">
        <v>66</v>
      </c>
      <c r="Q71" s="130" t="n">
        <v>66</v>
      </c>
      <c r="R71" s="130" t="n">
        <v>66</v>
      </c>
      <c r="S71" s="190"/>
      <c r="T71" s="190"/>
      <c r="U71" s="111" t="e">
        <f aca="false">(#REF!*O71)</f>
        <v>#REF!</v>
      </c>
      <c r="V71" s="111" t="e">
        <f aca="false">(#REF!*P71)</f>
        <v>#REF!</v>
      </c>
      <c r="W71" s="111" t="e">
        <f aca="false">(#REF!*Q71)</f>
        <v>#REF!</v>
      </c>
      <c r="X71" s="111" t="e">
        <f aca="false">(#REF!*R71)</f>
        <v>#REF!</v>
      </c>
      <c r="Y71" s="111" t="e">
        <f aca="false">U71-W71</f>
        <v>#REF!</v>
      </c>
      <c r="Z71" s="111" t="e">
        <f aca="false">V71-X71</f>
        <v>#REF!</v>
      </c>
      <c r="AA71" s="100" t="s">
        <v>641</v>
      </c>
      <c r="AB71" s="100"/>
      <c r="AC71" s="100"/>
      <c r="AD71" s="132" t="n">
        <v>44419</v>
      </c>
      <c r="AE71" s="100"/>
      <c r="AF71" s="100"/>
      <c r="AG71" s="100"/>
      <c r="AH71" s="100"/>
      <c r="AI71" s="100"/>
      <c r="AJ71" s="100"/>
      <c r="AK71" s="101"/>
      <c r="AL71" s="102"/>
      <c r="AM71" s="102"/>
      <c r="AN71" s="103"/>
      <c r="AO71" s="89" t="n">
        <f aca="false">AN71</f>
        <v>0</v>
      </c>
      <c r="AP71" s="90" t="n">
        <f aca="false">O71-AO71</f>
        <v>66</v>
      </c>
    </row>
    <row r="72" customFormat="false" ht="15" hidden="true" customHeight="true" outlineLevel="0" collapsed="false">
      <c r="A72" s="75" t="n">
        <v>113</v>
      </c>
      <c r="B72" s="75" t="n">
        <v>690</v>
      </c>
      <c r="C72" s="75" t="n">
        <v>2434</v>
      </c>
      <c r="D72" s="52" t="s">
        <v>671</v>
      </c>
      <c r="E72" s="102" t="s">
        <v>621</v>
      </c>
      <c r="F72" s="74" t="s">
        <v>672</v>
      </c>
      <c r="G72" s="75" t="s">
        <v>614</v>
      </c>
      <c r="H72" s="126" t="n">
        <v>50625820.31</v>
      </c>
      <c r="I72" s="75" t="s">
        <v>615</v>
      </c>
      <c r="J72" s="126" t="n">
        <v>20948426.96</v>
      </c>
      <c r="K72" s="105" t="s">
        <v>724</v>
      </c>
      <c r="L72" s="92" t="s">
        <v>725</v>
      </c>
      <c r="M72" s="127" t="s">
        <v>512</v>
      </c>
      <c r="N72" s="128" t="s">
        <v>513</v>
      </c>
      <c r="O72" s="100" t="n">
        <v>261</v>
      </c>
      <c r="P72" s="100" t="n">
        <v>651</v>
      </c>
      <c r="Q72" s="100" t="n">
        <v>261</v>
      </c>
      <c r="R72" s="100" t="n">
        <v>651</v>
      </c>
      <c r="S72" s="190"/>
      <c r="T72" s="190"/>
      <c r="U72" s="111" t="e">
        <f aca="false">(#REF!*O72)</f>
        <v>#REF!</v>
      </c>
      <c r="V72" s="111" t="e">
        <f aca="false">(#REF!*P72)</f>
        <v>#REF!</v>
      </c>
      <c r="W72" s="111" t="e">
        <f aca="false">(#REF!*Q72)</f>
        <v>#REF!</v>
      </c>
      <c r="X72" s="111" t="e">
        <f aca="false">(#REF!*R72)</f>
        <v>#REF!</v>
      </c>
      <c r="Y72" s="111" t="e">
        <f aca="false">U72-W72</f>
        <v>#REF!</v>
      </c>
      <c r="Z72" s="111" t="e">
        <f aca="false">V72-X72</f>
        <v>#REF!</v>
      </c>
      <c r="AA72" s="100" t="s">
        <v>636</v>
      </c>
      <c r="AB72" s="100"/>
      <c r="AC72" s="100"/>
      <c r="AD72" s="100"/>
      <c r="AE72" s="100"/>
      <c r="AF72" s="100"/>
      <c r="AG72" s="100"/>
      <c r="AH72" s="100"/>
      <c r="AI72" s="100"/>
      <c r="AJ72" s="100"/>
      <c r="AK72" s="101"/>
      <c r="AL72" s="102"/>
      <c r="AM72" s="102"/>
      <c r="AN72" s="103"/>
      <c r="AO72" s="89" t="n">
        <f aca="false">AN72</f>
        <v>0</v>
      </c>
      <c r="AP72" s="90" t="n">
        <f aca="false">O72-AO72</f>
        <v>261</v>
      </c>
    </row>
    <row r="73" customFormat="false" ht="15" hidden="true" customHeight="true" outlineLevel="0" collapsed="false">
      <c r="A73" s="75" t="n">
        <v>114</v>
      </c>
      <c r="B73" s="75" t="n">
        <v>690</v>
      </c>
      <c r="C73" s="75" t="n">
        <v>2630</v>
      </c>
      <c r="D73" s="52" t="s">
        <v>680</v>
      </c>
      <c r="E73" s="102" t="s">
        <v>612</v>
      </c>
      <c r="F73" s="74" t="s">
        <v>642</v>
      </c>
      <c r="G73" s="75" t="s">
        <v>614</v>
      </c>
      <c r="H73" s="126" t="n">
        <v>50625820.31</v>
      </c>
      <c r="I73" s="75" t="s">
        <v>615</v>
      </c>
      <c r="J73" s="126" t="n">
        <v>20948426.96</v>
      </c>
      <c r="K73" s="105" t="s">
        <v>726</v>
      </c>
      <c r="L73" s="92" t="s">
        <v>727</v>
      </c>
      <c r="M73" s="127" t="s">
        <v>84</v>
      </c>
      <c r="N73" s="128" t="s">
        <v>85</v>
      </c>
      <c r="O73" s="129" t="n">
        <v>2</v>
      </c>
      <c r="P73" s="129" t="n">
        <v>5</v>
      </c>
      <c r="Q73" s="130" t="n">
        <v>2</v>
      </c>
      <c r="R73" s="130" t="n">
        <v>5</v>
      </c>
      <c r="S73" s="190"/>
      <c r="T73" s="190"/>
      <c r="U73" s="111" t="e">
        <f aca="false">(#REF!*O73)</f>
        <v>#REF!</v>
      </c>
      <c r="V73" s="111" t="e">
        <f aca="false">(#REF!*P73)</f>
        <v>#REF!</v>
      </c>
      <c r="W73" s="111" t="e">
        <f aca="false">(#REF!*Q73)</f>
        <v>#REF!</v>
      </c>
      <c r="X73" s="111" t="e">
        <f aca="false">(#REF!*R73)</f>
        <v>#REF!</v>
      </c>
      <c r="Y73" s="111" t="e">
        <f aca="false">U73-W73</f>
        <v>#REF!</v>
      </c>
      <c r="Z73" s="111" t="e">
        <f aca="false">V73-X73</f>
        <v>#REF!</v>
      </c>
      <c r="AA73" s="100" t="s">
        <v>641</v>
      </c>
      <c r="AB73" s="100"/>
      <c r="AC73" s="100"/>
      <c r="AD73" s="132" t="n">
        <v>44411</v>
      </c>
      <c r="AE73" s="100"/>
      <c r="AF73" s="100"/>
      <c r="AG73" s="100"/>
      <c r="AH73" s="100"/>
      <c r="AI73" s="100"/>
      <c r="AJ73" s="100"/>
      <c r="AK73" s="101"/>
      <c r="AL73" s="102"/>
      <c r="AM73" s="102"/>
      <c r="AN73" s="103"/>
      <c r="AO73" s="89" t="n">
        <f aca="false">AN73</f>
        <v>0</v>
      </c>
      <c r="AP73" s="90" t="n">
        <f aca="false">O73-AO73</f>
        <v>2</v>
      </c>
    </row>
    <row r="74" customFormat="false" ht="15" hidden="true" customHeight="true" outlineLevel="0" collapsed="false">
      <c r="A74" s="75" t="n">
        <v>115</v>
      </c>
      <c r="B74" s="75" t="n">
        <v>690</v>
      </c>
      <c r="C74" s="75" t="n">
        <v>2630</v>
      </c>
      <c r="D74" s="52" t="s">
        <v>680</v>
      </c>
      <c r="E74" s="102" t="s">
        <v>621</v>
      </c>
      <c r="F74" s="74" t="s">
        <v>642</v>
      </c>
      <c r="G74" s="75" t="s">
        <v>614</v>
      </c>
      <c r="H74" s="126" t="n">
        <v>50625820.31</v>
      </c>
      <c r="I74" s="75" t="s">
        <v>615</v>
      </c>
      <c r="J74" s="126" t="n">
        <v>20948426.96</v>
      </c>
      <c r="K74" s="105" t="s">
        <v>726</v>
      </c>
      <c r="L74" s="92" t="s">
        <v>727</v>
      </c>
      <c r="M74" s="127" t="s">
        <v>84</v>
      </c>
      <c r="N74" s="128" t="s">
        <v>85</v>
      </c>
      <c r="O74" s="129" t="n">
        <v>464</v>
      </c>
      <c r="P74" s="129" t="n">
        <v>1160</v>
      </c>
      <c r="Q74" s="130" t="n">
        <v>464</v>
      </c>
      <c r="R74" s="130" t="n">
        <v>1160</v>
      </c>
      <c r="S74" s="190"/>
      <c r="T74" s="190"/>
      <c r="U74" s="111" t="e">
        <f aca="false">(#REF!*O74)</f>
        <v>#REF!</v>
      </c>
      <c r="V74" s="111" t="e">
        <f aca="false">(#REF!*P74)</f>
        <v>#REF!</v>
      </c>
      <c r="W74" s="111" t="e">
        <f aca="false">(#REF!*Q74)</f>
        <v>#REF!</v>
      </c>
      <c r="X74" s="111" t="e">
        <f aca="false">(#REF!*R74)</f>
        <v>#REF!</v>
      </c>
      <c r="Y74" s="111" t="e">
        <f aca="false">U74-W74</f>
        <v>#REF!</v>
      </c>
      <c r="Z74" s="111" t="e">
        <f aca="false">V74-X74</f>
        <v>#REF!</v>
      </c>
      <c r="AA74" s="100" t="s">
        <v>641</v>
      </c>
      <c r="AB74" s="100"/>
      <c r="AC74" s="100"/>
      <c r="AD74" s="132" t="n">
        <v>44411</v>
      </c>
      <c r="AE74" s="100"/>
      <c r="AF74" s="100"/>
      <c r="AG74" s="100"/>
      <c r="AH74" s="100"/>
      <c r="AI74" s="100"/>
      <c r="AJ74" s="100"/>
      <c r="AK74" s="101"/>
      <c r="AL74" s="102"/>
      <c r="AM74" s="102"/>
      <c r="AN74" s="103"/>
      <c r="AO74" s="89" t="n">
        <f aca="false">AN74</f>
        <v>0</v>
      </c>
      <c r="AP74" s="90" t="n">
        <f aca="false">O74-AO74</f>
        <v>464</v>
      </c>
    </row>
    <row r="75" customFormat="false" ht="15" hidden="true" customHeight="true" outlineLevel="0" collapsed="false">
      <c r="A75" s="75" t="n">
        <v>116</v>
      </c>
      <c r="B75" s="75" t="n">
        <v>690</v>
      </c>
      <c r="C75" s="75" t="n">
        <v>2630</v>
      </c>
      <c r="D75" s="52" t="s">
        <v>680</v>
      </c>
      <c r="E75" s="102" t="s">
        <v>612</v>
      </c>
      <c r="F75" s="74" t="s">
        <v>642</v>
      </c>
      <c r="G75" s="75" t="s">
        <v>614</v>
      </c>
      <c r="H75" s="126" t="n">
        <v>50625820.31</v>
      </c>
      <c r="I75" s="75" t="s">
        <v>615</v>
      </c>
      <c r="J75" s="126" t="n">
        <v>20948426.96</v>
      </c>
      <c r="K75" s="105" t="s">
        <v>726</v>
      </c>
      <c r="L75" s="92" t="s">
        <v>727</v>
      </c>
      <c r="M75" s="127" t="s">
        <v>86</v>
      </c>
      <c r="N75" s="128" t="s">
        <v>87</v>
      </c>
      <c r="O75" s="129" t="n">
        <v>2</v>
      </c>
      <c r="P75" s="129" t="n">
        <v>5</v>
      </c>
      <c r="Q75" s="130" t="n">
        <v>2</v>
      </c>
      <c r="R75" s="130" t="n">
        <v>5</v>
      </c>
      <c r="S75" s="190"/>
      <c r="T75" s="190"/>
      <c r="U75" s="111" t="e">
        <f aca="false">(#REF!*O75)</f>
        <v>#REF!</v>
      </c>
      <c r="V75" s="111" t="e">
        <f aca="false">(#REF!*P75)</f>
        <v>#REF!</v>
      </c>
      <c r="W75" s="111" t="e">
        <f aca="false">(#REF!*Q75)</f>
        <v>#REF!</v>
      </c>
      <c r="X75" s="111" t="e">
        <f aca="false">(#REF!*R75)</f>
        <v>#REF!</v>
      </c>
      <c r="Y75" s="111" t="e">
        <f aca="false">U75-W75</f>
        <v>#REF!</v>
      </c>
      <c r="Z75" s="111" t="e">
        <f aca="false">V75-X75</f>
        <v>#REF!</v>
      </c>
      <c r="AA75" s="100" t="s">
        <v>641</v>
      </c>
      <c r="AB75" s="100"/>
      <c r="AC75" s="100"/>
      <c r="AD75" s="132" t="n">
        <v>44411</v>
      </c>
      <c r="AE75" s="100"/>
      <c r="AF75" s="100"/>
      <c r="AG75" s="100"/>
      <c r="AH75" s="100"/>
      <c r="AI75" s="100"/>
      <c r="AJ75" s="100"/>
      <c r="AK75" s="101"/>
      <c r="AL75" s="102"/>
      <c r="AM75" s="102"/>
      <c r="AN75" s="103"/>
      <c r="AO75" s="89" t="n">
        <f aca="false">AN75</f>
        <v>0</v>
      </c>
      <c r="AP75" s="90" t="n">
        <f aca="false">O75-AO75</f>
        <v>2</v>
      </c>
    </row>
    <row r="76" customFormat="false" ht="15" hidden="true" customHeight="true" outlineLevel="0" collapsed="false">
      <c r="A76" s="75" t="n">
        <v>117</v>
      </c>
      <c r="B76" s="75" t="n">
        <v>690</v>
      </c>
      <c r="C76" s="75" t="n">
        <v>2630</v>
      </c>
      <c r="D76" s="52" t="s">
        <v>680</v>
      </c>
      <c r="E76" s="102" t="s">
        <v>621</v>
      </c>
      <c r="F76" s="74" t="s">
        <v>642</v>
      </c>
      <c r="G76" s="75" t="s">
        <v>614</v>
      </c>
      <c r="H76" s="126" t="n">
        <v>50625820.31</v>
      </c>
      <c r="I76" s="75" t="s">
        <v>615</v>
      </c>
      <c r="J76" s="126" t="n">
        <v>20948426.96</v>
      </c>
      <c r="K76" s="105" t="s">
        <v>726</v>
      </c>
      <c r="L76" s="92" t="s">
        <v>727</v>
      </c>
      <c r="M76" s="127" t="s">
        <v>86</v>
      </c>
      <c r="N76" s="128" t="s">
        <v>87</v>
      </c>
      <c r="O76" s="129" t="n">
        <v>20</v>
      </c>
      <c r="P76" s="129" t="n">
        <v>50</v>
      </c>
      <c r="Q76" s="130" t="n">
        <v>20</v>
      </c>
      <c r="R76" s="130" t="n">
        <v>50</v>
      </c>
      <c r="S76" s="190"/>
      <c r="T76" s="190"/>
      <c r="U76" s="111" t="e">
        <f aca="false">(#REF!*O76)</f>
        <v>#REF!</v>
      </c>
      <c r="V76" s="111" t="e">
        <f aca="false">(#REF!*P76)</f>
        <v>#REF!</v>
      </c>
      <c r="W76" s="111" t="e">
        <f aca="false">(#REF!*Q76)</f>
        <v>#REF!</v>
      </c>
      <c r="X76" s="111" t="e">
        <f aca="false">(#REF!*R76)</f>
        <v>#REF!</v>
      </c>
      <c r="Y76" s="111" t="e">
        <f aca="false">U76-W76</f>
        <v>#REF!</v>
      </c>
      <c r="Z76" s="111" t="e">
        <f aca="false">V76-X76</f>
        <v>#REF!</v>
      </c>
      <c r="AA76" s="100" t="s">
        <v>641</v>
      </c>
      <c r="AB76" s="100"/>
      <c r="AC76" s="100"/>
      <c r="AD76" s="132" t="n">
        <v>44411</v>
      </c>
      <c r="AE76" s="100"/>
      <c r="AF76" s="100"/>
      <c r="AG76" s="100"/>
      <c r="AH76" s="100"/>
      <c r="AI76" s="100"/>
      <c r="AJ76" s="100"/>
      <c r="AK76" s="101"/>
      <c r="AL76" s="102"/>
      <c r="AM76" s="102"/>
      <c r="AN76" s="103"/>
      <c r="AO76" s="89" t="n">
        <f aca="false">AN76</f>
        <v>0</v>
      </c>
      <c r="AP76" s="90" t="n">
        <f aca="false">O76-AO76</f>
        <v>20</v>
      </c>
    </row>
    <row r="77" customFormat="false" ht="15" hidden="true" customHeight="true" outlineLevel="0" collapsed="false">
      <c r="A77" s="75" t="n">
        <v>120</v>
      </c>
      <c r="B77" s="75" t="n">
        <v>690</v>
      </c>
      <c r="C77" s="75" t="n">
        <v>2642</v>
      </c>
      <c r="D77" s="52" t="s">
        <v>680</v>
      </c>
      <c r="E77" s="102" t="s">
        <v>612</v>
      </c>
      <c r="F77" s="74" t="s">
        <v>642</v>
      </c>
      <c r="G77" s="75" t="s">
        <v>614</v>
      </c>
      <c r="H77" s="126" t="n">
        <v>50625820.31</v>
      </c>
      <c r="I77" s="75" t="s">
        <v>615</v>
      </c>
      <c r="J77" s="126" t="n">
        <v>20948426.96</v>
      </c>
      <c r="K77" s="105" t="s">
        <v>728</v>
      </c>
      <c r="L77" s="92" t="s">
        <v>721</v>
      </c>
      <c r="M77" s="127" t="s">
        <v>30</v>
      </c>
      <c r="N77" s="128" t="s">
        <v>31</v>
      </c>
      <c r="O77" s="129" t="n">
        <v>38</v>
      </c>
      <c r="P77" s="129" t="n">
        <v>95</v>
      </c>
      <c r="Q77" s="130" t="n">
        <v>38</v>
      </c>
      <c r="R77" s="130" t="n">
        <v>95</v>
      </c>
      <c r="S77" s="190"/>
      <c r="T77" s="190"/>
      <c r="U77" s="111" t="e">
        <f aca="false">(#REF!*O77)</f>
        <v>#REF!</v>
      </c>
      <c r="V77" s="111" t="e">
        <f aca="false">(#REF!*P77)</f>
        <v>#REF!</v>
      </c>
      <c r="W77" s="111" t="e">
        <f aca="false">(#REF!*Q77)</f>
        <v>#REF!</v>
      </c>
      <c r="X77" s="111" t="e">
        <f aca="false">(#REF!*R77)</f>
        <v>#REF!</v>
      </c>
      <c r="Y77" s="111" t="e">
        <f aca="false">U77-W77</f>
        <v>#REF!</v>
      </c>
      <c r="Z77" s="111" t="e">
        <f aca="false">V77-X77</f>
        <v>#REF!</v>
      </c>
      <c r="AA77" s="100" t="s">
        <v>641</v>
      </c>
      <c r="AB77" s="100"/>
      <c r="AC77" s="100"/>
      <c r="AD77" s="132" t="n">
        <v>44411</v>
      </c>
      <c r="AE77" s="100"/>
      <c r="AF77" s="100"/>
      <c r="AG77" s="100"/>
      <c r="AH77" s="100"/>
      <c r="AI77" s="100"/>
      <c r="AJ77" s="100"/>
      <c r="AK77" s="101"/>
      <c r="AL77" s="102"/>
      <c r="AM77" s="102"/>
      <c r="AN77" s="103"/>
      <c r="AO77" s="89" t="n">
        <f aca="false">AN77</f>
        <v>0</v>
      </c>
      <c r="AP77" s="90" t="n">
        <f aca="false">O77-AO77</f>
        <v>38</v>
      </c>
    </row>
    <row r="78" s="164" customFormat="true" ht="15" hidden="true" customHeight="true" outlineLevel="0" collapsed="false">
      <c r="A78" s="75" t="n">
        <v>121</v>
      </c>
      <c r="B78" s="75" t="n">
        <v>690</v>
      </c>
      <c r="C78" s="75" t="n">
        <v>2642</v>
      </c>
      <c r="D78" s="52" t="s">
        <v>680</v>
      </c>
      <c r="E78" s="175" t="s">
        <v>612</v>
      </c>
      <c r="F78" s="176" t="s">
        <v>642</v>
      </c>
      <c r="G78" s="143" t="s">
        <v>614</v>
      </c>
      <c r="H78" s="191" t="n">
        <v>50625820.31</v>
      </c>
      <c r="I78" s="143" t="s">
        <v>615</v>
      </c>
      <c r="J78" s="191" t="n">
        <v>20948426.96</v>
      </c>
      <c r="K78" s="176" t="s">
        <v>728</v>
      </c>
      <c r="L78" s="178" t="s">
        <v>721</v>
      </c>
      <c r="M78" s="179" t="s">
        <v>729</v>
      </c>
      <c r="N78" s="180" t="s">
        <v>271</v>
      </c>
      <c r="O78" s="181" t="n">
        <v>7164</v>
      </c>
      <c r="P78" s="192" t="n">
        <v>17910</v>
      </c>
      <c r="Q78" s="182" t="n">
        <v>7164</v>
      </c>
      <c r="R78" s="192" t="n">
        <v>17910</v>
      </c>
      <c r="S78" s="193"/>
      <c r="T78" s="193"/>
      <c r="U78" s="141" t="e">
        <f aca="false">(#REF!*O78)</f>
        <v>#REF!</v>
      </c>
      <c r="V78" s="141" t="e">
        <f aca="false">(#REF!*P78)</f>
        <v>#REF!</v>
      </c>
      <c r="W78" s="141" t="e">
        <f aca="false">(#REF!*Q78)</f>
        <v>#REF!</v>
      </c>
      <c r="X78" s="141" t="e">
        <f aca="false">(#REF!*R78)</f>
        <v>#REF!</v>
      </c>
      <c r="Y78" s="141" t="e">
        <f aca="false">U78-W78</f>
        <v>#REF!</v>
      </c>
      <c r="Z78" s="141" t="e">
        <f aca="false">V78-X78</f>
        <v>#REF!</v>
      </c>
      <c r="AA78" s="143" t="s">
        <v>641</v>
      </c>
      <c r="AB78" s="143"/>
      <c r="AC78" s="143"/>
      <c r="AD78" s="142" t="n">
        <v>44411</v>
      </c>
      <c r="AE78" s="143"/>
      <c r="AF78" s="143"/>
      <c r="AG78" s="143"/>
      <c r="AH78" s="143"/>
      <c r="AI78" s="143"/>
      <c r="AJ78" s="143"/>
      <c r="AK78" s="185"/>
      <c r="AL78" s="175"/>
      <c r="AM78" s="175"/>
      <c r="AN78" s="145"/>
      <c r="AO78" s="194" t="n">
        <f aca="false">AN78</f>
        <v>0</v>
      </c>
      <c r="AP78" s="195" t="n">
        <f aca="false">O78-AO78</f>
        <v>7164</v>
      </c>
    </row>
    <row r="79" customFormat="false" ht="15" hidden="true" customHeight="true" outlineLevel="0" collapsed="false">
      <c r="A79" s="75" t="n">
        <v>122</v>
      </c>
      <c r="B79" s="75" t="n">
        <v>690</v>
      </c>
      <c r="C79" s="75" t="n">
        <v>2652</v>
      </c>
      <c r="D79" s="52" t="s">
        <v>680</v>
      </c>
      <c r="E79" s="102" t="s">
        <v>621</v>
      </c>
      <c r="F79" s="74" t="s">
        <v>730</v>
      </c>
      <c r="G79" s="75" t="s">
        <v>614</v>
      </c>
      <c r="H79" s="126" t="n">
        <v>50625820.31</v>
      </c>
      <c r="I79" s="75" t="s">
        <v>615</v>
      </c>
      <c r="J79" s="126" t="n">
        <v>20948426.96</v>
      </c>
      <c r="K79" s="105" t="s">
        <v>731</v>
      </c>
      <c r="L79" s="92" t="s">
        <v>617</v>
      </c>
      <c r="M79" s="127" t="s">
        <v>418</v>
      </c>
      <c r="N79" s="128" t="s">
        <v>419</v>
      </c>
      <c r="O79" s="100" t="n">
        <v>24</v>
      </c>
      <c r="P79" s="100" t="n">
        <v>60</v>
      </c>
      <c r="Q79" s="100" t="n">
        <v>24</v>
      </c>
      <c r="R79" s="100" t="n">
        <v>60</v>
      </c>
      <c r="S79" s="190"/>
      <c r="T79" s="190"/>
      <c r="U79" s="111" t="e">
        <f aca="false">(#REF!*O79)</f>
        <v>#REF!</v>
      </c>
      <c r="V79" s="111" t="e">
        <f aca="false">(#REF!*P79)</f>
        <v>#REF!</v>
      </c>
      <c r="W79" s="111" t="e">
        <f aca="false">(#REF!*Q79)</f>
        <v>#REF!</v>
      </c>
      <c r="X79" s="111" t="e">
        <f aca="false">(#REF!*R79)</f>
        <v>#REF!</v>
      </c>
      <c r="Y79" s="111" t="e">
        <f aca="false">U79-W79</f>
        <v>#REF!</v>
      </c>
      <c r="Z79" s="111" t="e">
        <f aca="false">V79-X79</f>
        <v>#REF!</v>
      </c>
      <c r="AA79" s="100" t="s">
        <v>684</v>
      </c>
      <c r="AB79" s="100" t="s">
        <v>732</v>
      </c>
      <c r="AC79" s="132" t="n">
        <v>44406</v>
      </c>
      <c r="AD79" s="132" t="n">
        <v>44413</v>
      </c>
      <c r="AE79" s="100"/>
      <c r="AF79" s="100"/>
      <c r="AG79" s="100"/>
      <c r="AH79" s="100"/>
      <c r="AI79" s="100"/>
      <c r="AJ79" s="100"/>
      <c r="AK79" s="101"/>
      <c r="AL79" s="102"/>
      <c r="AM79" s="102"/>
      <c r="AN79" s="103"/>
      <c r="AO79" s="89" t="n">
        <f aca="false">AN79</f>
        <v>0</v>
      </c>
      <c r="AP79" s="90" t="n">
        <f aca="false">O79-AO79</f>
        <v>24</v>
      </c>
    </row>
    <row r="80" customFormat="false" ht="15" hidden="true" customHeight="true" outlineLevel="0" collapsed="false">
      <c r="A80" s="75" t="n">
        <v>123</v>
      </c>
      <c r="B80" s="75" t="n">
        <v>690</v>
      </c>
      <c r="C80" s="75" t="n">
        <v>2652</v>
      </c>
      <c r="D80" s="52" t="s">
        <v>680</v>
      </c>
      <c r="E80" s="102" t="s">
        <v>612</v>
      </c>
      <c r="F80" s="74" t="s">
        <v>730</v>
      </c>
      <c r="G80" s="75" t="s">
        <v>614</v>
      </c>
      <c r="H80" s="126" t="n">
        <v>50625820.31</v>
      </c>
      <c r="I80" s="75" t="s">
        <v>615</v>
      </c>
      <c r="J80" s="126" t="n">
        <v>20948426.96</v>
      </c>
      <c r="K80" s="105" t="s">
        <v>731</v>
      </c>
      <c r="L80" s="92" t="s">
        <v>617</v>
      </c>
      <c r="M80" s="127" t="s">
        <v>220</v>
      </c>
      <c r="N80" s="128" t="s">
        <v>221</v>
      </c>
      <c r="O80" s="100" t="n">
        <v>34</v>
      </c>
      <c r="P80" s="100" t="n">
        <v>85</v>
      </c>
      <c r="Q80" s="100" t="n">
        <v>34</v>
      </c>
      <c r="R80" s="100" t="n">
        <v>85</v>
      </c>
      <c r="S80" s="190"/>
      <c r="T80" s="190"/>
      <c r="U80" s="111" t="e">
        <f aca="false">(#REF!*O80)</f>
        <v>#REF!</v>
      </c>
      <c r="V80" s="111" t="e">
        <f aca="false">(#REF!*P80)</f>
        <v>#REF!</v>
      </c>
      <c r="W80" s="111" t="e">
        <f aca="false">(#REF!*Q80)</f>
        <v>#REF!</v>
      </c>
      <c r="X80" s="111" t="e">
        <f aca="false">(#REF!*R80)</f>
        <v>#REF!</v>
      </c>
      <c r="Y80" s="111" t="e">
        <f aca="false">U80-W80</f>
        <v>#REF!</v>
      </c>
      <c r="Z80" s="111" t="e">
        <f aca="false">V80-X80</f>
        <v>#REF!</v>
      </c>
      <c r="AA80" s="100" t="s">
        <v>684</v>
      </c>
      <c r="AB80" s="100" t="s">
        <v>732</v>
      </c>
      <c r="AC80" s="132" t="n">
        <v>44406</v>
      </c>
      <c r="AD80" s="132" t="n">
        <v>44413</v>
      </c>
      <c r="AE80" s="100"/>
      <c r="AF80" s="100"/>
      <c r="AG80" s="100"/>
      <c r="AH80" s="100"/>
      <c r="AI80" s="100"/>
      <c r="AJ80" s="100"/>
      <c r="AK80" s="101"/>
      <c r="AL80" s="102"/>
      <c r="AM80" s="102"/>
      <c r="AN80" s="103"/>
      <c r="AO80" s="89" t="n">
        <f aca="false">AN80</f>
        <v>0</v>
      </c>
      <c r="AP80" s="90" t="n">
        <f aca="false">O80-AO80</f>
        <v>34</v>
      </c>
    </row>
    <row r="81" customFormat="false" ht="15" hidden="true" customHeight="true" outlineLevel="0" collapsed="false">
      <c r="A81" s="75" t="n">
        <v>124</v>
      </c>
      <c r="B81" s="75" t="n">
        <v>690</v>
      </c>
      <c r="C81" s="75" t="n">
        <v>2652</v>
      </c>
      <c r="D81" s="52" t="s">
        <v>680</v>
      </c>
      <c r="E81" s="102" t="s">
        <v>621</v>
      </c>
      <c r="F81" s="74" t="s">
        <v>730</v>
      </c>
      <c r="G81" s="75" t="s">
        <v>614</v>
      </c>
      <c r="H81" s="126" t="n">
        <v>50625820.31</v>
      </c>
      <c r="I81" s="75" t="s">
        <v>615</v>
      </c>
      <c r="J81" s="126" t="n">
        <v>20948426.96</v>
      </c>
      <c r="K81" s="105" t="s">
        <v>731</v>
      </c>
      <c r="L81" s="92" t="s">
        <v>617</v>
      </c>
      <c r="M81" s="127" t="s">
        <v>220</v>
      </c>
      <c r="N81" s="128" t="s">
        <v>221</v>
      </c>
      <c r="O81" s="100" t="n">
        <v>3196</v>
      </c>
      <c r="P81" s="100" t="n">
        <v>7990</v>
      </c>
      <c r="Q81" s="100" t="n">
        <v>3196</v>
      </c>
      <c r="R81" s="100" t="n">
        <v>7990</v>
      </c>
      <c r="S81" s="190"/>
      <c r="T81" s="190"/>
      <c r="U81" s="111" t="e">
        <f aca="false">(#REF!*O81)</f>
        <v>#REF!</v>
      </c>
      <c r="V81" s="111" t="e">
        <f aca="false">(#REF!*P81)</f>
        <v>#REF!</v>
      </c>
      <c r="W81" s="111" t="e">
        <f aca="false">(#REF!*Q81)</f>
        <v>#REF!</v>
      </c>
      <c r="X81" s="111" t="e">
        <f aca="false">(#REF!*R81)</f>
        <v>#REF!</v>
      </c>
      <c r="Y81" s="111" t="e">
        <f aca="false">U81-W81</f>
        <v>#REF!</v>
      </c>
      <c r="Z81" s="111" t="e">
        <f aca="false">V81-X81</f>
        <v>#REF!</v>
      </c>
      <c r="AA81" s="100" t="s">
        <v>684</v>
      </c>
      <c r="AB81" s="100" t="s">
        <v>732</v>
      </c>
      <c r="AC81" s="132" t="n">
        <v>44406</v>
      </c>
      <c r="AD81" s="132" t="n">
        <v>44413</v>
      </c>
      <c r="AE81" s="100"/>
      <c r="AF81" s="100"/>
      <c r="AG81" s="100"/>
      <c r="AH81" s="100"/>
      <c r="AI81" s="100"/>
      <c r="AJ81" s="100"/>
      <c r="AK81" s="101"/>
      <c r="AL81" s="102"/>
      <c r="AM81" s="102"/>
      <c r="AN81" s="103"/>
      <c r="AO81" s="89" t="n">
        <f aca="false">AN81</f>
        <v>0</v>
      </c>
      <c r="AP81" s="90" t="n">
        <f aca="false">O81-AO81</f>
        <v>3196</v>
      </c>
    </row>
    <row r="82" customFormat="false" ht="15" hidden="true" customHeight="true" outlineLevel="0" collapsed="false">
      <c r="A82" s="75" t="n">
        <v>125</v>
      </c>
      <c r="B82" s="75" t="n">
        <v>690</v>
      </c>
      <c r="C82" s="75" t="n">
        <v>2652</v>
      </c>
      <c r="D82" s="52" t="s">
        <v>680</v>
      </c>
      <c r="E82" s="102" t="s">
        <v>621</v>
      </c>
      <c r="F82" s="74" t="s">
        <v>730</v>
      </c>
      <c r="G82" s="75" t="s">
        <v>614</v>
      </c>
      <c r="H82" s="126" t="n">
        <v>50625820.31</v>
      </c>
      <c r="I82" s="75" t="s">
        <v>615</v>
      </c>
      <c r="J82" s="126" t="n">
        <v>20948426.96</v>
      </c>
      <c r="K82" s="105" t="s">
        <v>731</v>
      </c>
      <c r="L82" s="92" t="s">
        <v>617</v>
      </c>
      <c r="M82" s="127" t="s">
        <v>482</v>
      </c>
      <c r="N82" s="128" t="s">
        <v>483</v>
      </c>
      <c r="O82" s="100" t="n">
        <v>782</v>
      </c>
      <c r="P82" s="100" t="n">
        <v>1953</v>
      </c>
      <c r="Q82" s="100" t="n">
        <v>782</v>
      </c>
      <c r="R82" s="100" t="n">
        <v>1953</v>
      </c>
      <c r="S82" s="190"/>
      <c r="T82" s="190"/>
      <c r="U82" s="111" t="e">
        <f aca="false">(#REF!*O82)</f>
        <v>#REF!</v>
      </c>
      <c r="V82" s="111" t="e">
        <f aca="false">(#REF!*P82)</f>
        <v>#REF!</v>
      </c>
      <c r="W82" s="111" t="e">
        <f aca="false">(#REF!*Q82)</f>
        <v>#REF!</v>
      </c>
      <c r="X82" s="111" t="e">
        <f aca="false">(#REF!*R82)</f>
        <v>#REF!</v>
      </c>
      <c r="Y82" s="111" t="e">
        <f aca="false">U82-W82</f>
        <v>#REF!</v>
      </c>
      <c r="Z82" s="111" t="e">
        <f aca="false">V82-X82</f>
        <v>#REF!</v>
      </c>
      <c r="AA82" s="100" t="s">
        <v>684</v>
      </c>
      <c r="AB82" s="100" t="s">
        <v>732</v>
      </c>
      <c r="AC82" s="132" t="n">
        <v>44406</v>
      </c>
      <c r="AD82" s="132" t="n">
        <v>44413</v>
      </c>
      <c r="AE82" s="100"/>
      <c r="AF82" s="100"/>
      <c r="AG82" s="100"/>
      <c r="AH82" s="100"/>
      <c r="AI82" s="100"/>
      <c r="AJ82" s="100"/>
      <c r="AK82" s="101"/>
      <c r="AL82" s="102"/>
      <c r="AM82" s="102"/>
      <c r="AN82" s="103"/>
      <c r="AO82" s="89" t="n">
        <f aca="false">AN82</f>
        <v>0</v>
      </c>
      <c r="AP82" s="90" t="n">
        <f aca="false">O82-AO82</f>
        <v>782</v>
      </c>
    </row>
    <row r="83" customFormat="false" ht="15" hidden="true" customHeight="true" outlineLevel="0" collapsed="false">
      <c r="A83" s="75" t="n">
        <v>126</v>
      </c>
      <c r="B83" s="75" t="n">
        <v>690</v>
      </c>
      <c r="C83" s="75" t="n">
        <v>2652</v>
      </c>
      <c r="D83" s="52" t="s">
        <v>680</v>
      </c>
      <c r="E83" s="102" t="s">
        <v>621</v>
      </c>
      <c r="F83" s="74" t="s">
        <v>730</v>
      </c>
      <c r="G83" s="75" t="s">
        <v>614</v>
      </c>
      <c r="H83" s="126" t="n">
        <v>50625820.31</v>
      </c>
      <c r="I83" s="75" t="s">
        <v>615</v>
      </c>
      <c r="J83" s="126" t="n">
        <v>20948426.96</v>
      </c>
      <c r="K83" s="105" t="s">
        <v>731</v>
      </c>
      <c r="L83" s="92" t="s">
        <v>617</v>
      </c>
      <c r="M83" s="127" t="s">
        <v>492</v>
      </c>
      <c r="N83" s="128" t="s">
        <v>493</v>
      </c>
      <c r="O83" s="100" t="n">
        <v>60</v>
      </c>
      <c r="P83" s="100" t="n">
        <v>150</v>
      </c>
      <c r="Q83" s="100" t="n">
        <v>60</v>
      </c>
      <c r="R83" s="100" t="n">
        <v>150</v>
      </c>
      <c r="S83" s="190"/>
      <c r="T83" s="190"/>
      <c r="U83" s="111" t="e">
        <f aca="false">(#REF!*O83)</f>
        <v>#REF!</v>
      </c>
      <c r="V83" s="111" t="e">
        <f aca="false">(#REF!*P83)</f>
        <v>#REF!</v>
      </c>
      <c r="W83" s="111" t="e">
        <f aca="false">(#REF!*Q83)</f>
        <v>#REF!</v>
      </c>
      <c r="X83" s="111" t="e">
        <f aca="false">(#REF!*R83)</f>
        <v>#REF!</v>
      </c>
      <c r="Y83" s="111" t="e">
        <f aca="false">U83-W83</f>
        <v>#REF!</v>
      </c>
      <c r="Z83" s="111" t="e">
        <f aca="false">V83-X83</f>
        <v>#REF!</v>
      </c>
      <c r="AA83" s="100" t="s">
        <v>684</v>
      </c>
      <c r="AB83" s="100" t="s">
        <v>732</v>
      </c>
      <c r="AC83" s="132" t="n">
        <v>44406</v>
      </c>
      <c r="AD83" s="132" t="n">
        <v>44413</v>
      </c>
      <c r="AE83" s="100"/>
      <c r="AF83" s="100"/>
      <c r="AG83" s="100"/>
      <c r="AH83" s="100"/>
      <c r="AI83" s="100"/>
      <c r="AJ83" s="100"/>
      <c r="AK83" s="101"/>
      <c r="AL83" s="102"/>
      <c r="AM83" s="102"/>
      <c r="AN83" s="103"/>
      <c r="AO83" s="89" t="n">
        <f aca="false">AN83</f>
        <v>0</v>
      </c>
      <c r="AP83" s="90" t="n">
        <f aca="false">O83-AO83</f>
        <v>60</v>
      </c>
    </row>
    <row r="84" customFormat="false" ht="15" hidden="true" customHeight="true" outlineLevel="0" collapsed="false">
      <c r="A84" s="75" t="n">
        <v>128</v>
      </c>
      <c r="B84" s="75" t="n">
        <v>690</v>
      </c>
      <c r="C84" s="75" t="n">
        <v>2656</v>
      </c>
      <c r="D84" s="52" t="s">
        <v>680</v>
      </c>
      <c r="E84" s="102" t="s">
        <v>612</v>
      </c>
      <c r="F84" s="74" t="s">
        <v>730</v>
      </c>
      <c r="G84" s="75" t="s">
        <v>614</v>
      </c>
      <c r="H84" s="126" t="n">
        <v>50625820.31</v>
      </c>
      <c r="I84" s="75" t="s">
        <v>615</v>
      </c>
      <c r="J84" s="126" t="n">
        <v>20948426.96</v>
      </c>
      <c r="K84" s="105" t="s">
        <v>733</v>
      </c>
      <c r="L84" s="92" t="s">
        <v>727</v>
      </c>
      <c r="M84" s="127" t="s">
        <v>38</v>
      </c>
      <c r="N84" s="128" t="s">
        <v>39</v>
      </c>
      <c r="O84" s="100" t="n">
        <v>10</v>
      </c>
      <c r="P84" s="100" t="n">
        <v>25</v>
      </c>
      <c r="Q84" s="100" t="n">
        <v>10</v>
      </c>
      <c r="R84" s="100" t="n">
        <v>25</v>
      </c>
      <c r="S84" s="190"/>
      <c r="T84" s="190"/>
      <c r="U84" s="111" t="e">
        <f aca="false">(#REF!*O84)</f>
        <v>#REF!</v>
      </c>
      <c r="V84" s="111" t="e">
        <f aca="false">(#REF!*P84)</f>
        <v>#REF!</v>
      </c>
      <c r="W84" s="111" t="e">
        <f aca="false">(#REF!*Q84)</f>
        <v>#REF!</v>
      </c>
      <c r="X84" s="111" t="e">
        <f aca="false">(#REF!*R84)</f>
        <v>#REF!</v>
      </c>
      <c r="Y84" s="111" t="e">
        <f aca="false">U84-W84</f>
        <v>#REF!</v>
      </c>
      <c r="Z84" s="111" t="e">
        <f aca="false">V84-X84</f>
        <v>#REF!</v>
      </c>
      <c r="AA84" s="100" t="s">
        <v>684</v>
      </c>
      <c r="AB84" s="100" t="s">
        <v>734</v>
      </c>
      <c r="AC84" s="132" t="n">
        <v>44406</v>
      </c>
      <c r="AD84" s="132"/>
      <c r="AE84" s="100"/>
      <c r="AF84" s="100"/>
      <c r="AG84" s="100"/>
      <c r="AH84" s="100"/>
      <c r="AI84" s="100"/>
      <c r="AJ84" s="100"/>
      <c r="AK84" s="101"/>
      <c r="AL84" s="102"/>
      <c r="AM84" s="102"/>
      <c r="AN84" s="103"/>
      <c r="AO84" s="89" t="n">
        <f aca="false">AN84</f>
        <v>0</v>
      </c>
      <c r="AP84" s="90" t="n">
        <f aca="false">O84-AO84</f>
        <v>10</v>
      </c>
    </row>
    <row r="85" customFormat="false" ht="15" hidden="true" customHeight="true" outlineLevel="0" collapsed="false">
      <c r="A85" s="75" t="n">
        <v>130</v>
      </c>
      <c r="B85" s="75" t="n">
        <v>690</v>
      </c>
      <c r="C85" s="75" t="n">
        <v>2656</v>
      </c>
      <c r="D85" s="52" t="s">
        <v>680</v>
      </c>
      <c r="E85" s="102" t="s">
        <v>612</v>
      </c>
      <c r="F85" s="74" t="s">
        <v>730</v>
      </c>
      <c r="G85" s="75" t="s">
        <v>614</v>
      </c>
      <c r="H85" s="126" t="n">
        <v>50625820.31</v>
      </c>
      <c r="I85" s="75" t="s">
        <v>615</v>
      </c>
      <c r="J85" s="126" t="n">
        <v>20948426.96</v>
      </c>
      <c r="K85" s="105" t="s">
        <v>733</v>
      </c>
      <c r="L85" s="92" t="s">
        <v>727</v>
      </c>
      <c r="M85" s="127" t="s">
        <v>44</v>
      </c>
      <c r="N85" s="128" t="s">
        <v>45</v>
      </c>
      <c r="O85" s="100" t="n">
        <v>30</v>
      </c>
      <c r="P85" s="100" t="n">
        <v>75</v>
      </c>
      <c r="Q85" s="100" t="n">
        <v>30</v>
      </c>
      <c r="R85" s="100" t="n">
        <v>75</v>
      </c>
      <c r="S85" s="190"/>
      <c r="T85" s="190"/>
      <c r="U85" s="111" t="e">
        <f aca="false">(#REF!*O85)</f>
        <v>#REF!</v>
      </c>
      <c r="V85" s="111" t="e">
        <f aca="false">(#REF!*P85)</f>
        <v>#REF!</v>
      </c>
      <c r="W85" s="111" t="e">
        <f aca="false">(#REF!*Q85)</f>
        <v>#REF!</v>
      </c>
      <c r="X85" s="111" t="e">
        <f aca="false">(#REF!*R85)</f>
        <v>#REF!</v>
      </c>
      <c r="Y85" s="111" t="e">
        <f aca="false">U85-W85</f>
        <v>#REF!</v>
      </c>
      <c r="Z85" s="111" t="e">
        <f aca="false">V85-X85</f>
        <v>#REF!</v>
      </c>
      <c r="AA85" s="100" t="s">
        <v>684</v>
      </c>
      <c r="AB85" s="100" t="s">
        <v>734</v>
      </c>
      <c r="AC85" s="132" t="n">
        <v>44406</v>
      </c>
      <c r="AD85" s="132"/>
      <c r="AE85" s="100"/>
      <c r="AF85" s="100"/>
      <c r="AG85" s="100"/>
      <c r="AH85" s="100"/>
      <c r="AI85" s="100"/>
      <c r="AJ85" s="100"/>
      <c r="AK85" s="101"/>
      <c r="AL85" s="102"/>
      <c r="AM85" s="102"/>
      <c r="AN85" s="103"/>
      <c r="AO85" s="89" t="n">
        <f aca="false">AN85</f>
        <v>0</v>
      </c>
      <c r="AP85" s="90" t="n">
        <f aca="false">O85-AO85</f>
        <v>30</v>
      </c>
    </row>
    <row r="86" customFormat="false" ht="15" hidden="true" customHeight="true" outlineLevel="0" collapsed="false">
      <c r="A86" s="75" t="n">
        <v>132</v>
      </c>
      <c r="B86" s="75" t="n">
        <v>690</v>
      </c>
      <c r="C86" s="75" t="n">
        <v>2656</v>
      </c>
      <c r="D86" s="52" t="s">
        <v>680</v>
      </c>
      <c r="E86" s="102" t="s">
        <v>612</v>
      </c>
      <c r="F86" s="74" t="s">
        <v>730</v>
      </c>
      <c r="G86" s="75" t="s">
        <v>614</v>
      </c>
      <c r="H86" s="126" t="n">
        <v>50625820.31</v>
      </c>
      <c r="I86" s="75" t="s">
        <v>615</v>
      </c>
      <c r="J86" s="126" t="n">
        <v>20948426.96</v>
      </c>
      <c r="K86" s="105" t="s">
        <v>733</v>
      </c>
      <c r="L86" s="92" t="s">
        <v>727</v>
      </c>
      <c r="M86" s="127" t="s">
        <v>98</v>
      </c>
      <c r="N86" s="128" t="s">
        <v>99</v>
      </c>
      <c r="O86" s="100" t="n">
        <v>10</v>
      </c>
      <c r="P86" s="100" t="n">
        <v>25</v>
      </c>
      <c r="Q86" s="100" t="n">
        <v>10</v>
      </c>
      <c r="R86" s="100" t="n">
        <v>25</v>
      </c>
      <c r="S86" s="190"/>
      <c r="T86" s="190"/>
      <c r="U86" s="111" t="e">
        <f aca="false">(#REF!*O86)</f>
        <v>#REF!</v>
      </c>
      <c r="V86" s="111" t="e">
        <f aca="false">(#REF!*P86)</f>
        <v>#REF!</v>
      </c>
      <c r="W86" s="111" t="e">
        <f aca="false">(#REF!*Q86)</f>
        <v>#REF!</v>
      </c>
      <c r="X86" s="111" t="e">
        <f aca="false">(#REF!*R86)</f>
        <v>#REF!</v>
      </c>
      <c r="Y86" s="111" t="e">
        <f aca="false">U86-W86</f>
        <v>#REF!</v>
      </c>
      <c r="Z86" s="111" t="e">
        <f aca="false">V86-X86</f>
        <v>#REF!</v>
      </c>
      <c r="AA86" s="100" t="s">
        <v>684</v>
      </c>
      <c r="AB86" s="100" t="s">
        <v>734</v>
      </c>
      <c r="AC86" s="132" t="n">
        <v>44406</v>
      </c>
      <c r="AD86" s="132"/>
      <c r="AE86" s="100"/>
      <c r="AF86" s="100"/>
      <c r="AG86" s="100"/>
      <c r="AH86" s="100"/>
      <c r="AI86" s="100"/>
      <c r="AJ86" s="100"/>
      <c r="AK86" s="101"/>
      <c r="AL86" s="102"/>
      <c r="AM86" s="102"/>
      <c r="AN86" s="103"/>
      <c r="AO86" s="89" t="n">
        <f aca="false">AN86</f>
        <v>0</v>
      </c>
      <c r="AP86" s="90" t="n">
        <f aca="false">O86-AO86</f>
        <v>10</v>
      </c>
    </row>
    <row r="87" customFormat="false" ht="15" hidden="true" customHeight="true" outlineLevel="0" collapsed="false">
      <c r="A87" s="75" t="n">
        <v>134</v>
      </c>
      <c r="B87" s="75" t="n">
        <v>690</v>
      </c>
      <c r="C87" s="75" t="n">
        <v>2656</v>
      </c>
      <c r="D87" s="52" t="s">
        <v>680</v>
      </c>
      <c r="E87" s="102" t="s">
        <v>612</v>
      </c>
      <c r="F87" s="74" t="s">
        <v>730</v>
      </c>
      <c r="G87" s="75" t="s">
        <v>614</v>
      </c>
      <c r="H87" s="126" t="n">
        <v>50625820.31</v>
      </c>
      <c r="I87" s="75" t="s">
        <v>615</v>
      </c>
      <c r="J87" s="126" t="n">
        <v>20948426.96</v>
      </c>
      <c r="K87" s="105" t="s">
        <v>733</v>
      </c>
      <c r="L87" s="92" t="s">
        <v>727</v>
      </c>
      <c r="M87" s="127" t="s">
        <v>354</v>
      </c>
      <c r="N87" s="128" t="s">
        <v>355</v>
      </c>
      <c r="O87" s="100" t="n">
        <v>14</v>
      </c>
      <c r="P87" s="100" t="n">
        <v>35</v>
      </c>
      <c r="Q87" s="100" t="n">
        <v>14</v>
      </c>
      <c r="R87" s="100" t="n">
        <v>35</v>
      </c>
      <c r="S87" s="190"/>
      <c r="T87" s="190"/>
      <c r="U87" s="111" t="e">
        <f aca="false">(#REF!*O87)</f>
        <v>#REF!</v>
      </c>
      <c r="V87" s="111" t="e">
        <f aca="false">(#REF!*P87)</f>
        <v>#REF!</v>
      </c>
      <c r="W87" s="111" t="e">
        <f aca="false">(#REF!*Q87)</f>
        <v>#REF!</v>
      </c>
      <c r="X87" s="111" t="e">
        <f aca="false">(#REF!*R87)</f>
        <v>#REF!</v>
      </c>
      <c r="Y87" s="111" t="e">
        <f aca="false">U87-W87</f>
        <v>#REF!</v>
      </c>
      <c r="Z87" s="111" t="e">
        <f aca="false">V87-X87</f>
        <v>#REF!</v>
      </c>
      <c r="AA87" s="100" t="s">
        <v>684</v>
      </c>
      <c r="AB87" s="100" t="s">
        <v>734</v>
      </c>
      <c r="AC87" s="132" t="n">
        <v>44406</v>
      </c>
      <c r="AD87" s="132"/>
      <c r="AE87" s="100"/>
      <c r="AF87" s="100"/>
      <c r="AG87" s="100"/>
      <c r="AH87" s="100"/>
      <c r="AI87" s="100"/>
      <c r="AJ87" s="100"/>
      <c r="AK87" s="101"/>
      <c r="AL87" s="102"/>
      <c r="AM87" s="102"/>
      <c r="AN87" s="103"/>
      <c r="AO87" s="89" t="n">
        <f aca="false">AN87</f>
        <v>0</v>
      </c>
      <c r="AP87" s="90" t="n">
        <f aca="false">O87-AO87</f>
        <v>14</v>
      </c>
    </row>
    <row r="88" customFormat="false" ht="15" hidden="true" customHeight="true" outlineLevel="0" collapsed="false">
      <c r="A88" s="75" t="n">
        <v>135</v>
      </c>
      <c r="B88" s="75" t="n">
        <v>690</v>
      </c>
      <c r="C88" s="75" t="n">
        <v>2656</v>
      </c>
      <c r="D88" s="52" t="s">
        <v>680</v>
      </c>
      <c r="E88" s="102" t="s">
        <v>621</v>
      </c>
      <c r="F88" s="74" t="s">
        <v>730</v>
      </c>
      <c r="G88" s="75" t="s">
        <v>614</v>
      </c>
      <c r="H88" s="126" t="n">
        <v>50625820.31</v>
      </c>
      <c r="I88" s="75" t="s">
        <v>615</v>
      </c>
      <c r="J88" s="126" t="n">
        <v>20948426.96</v>
      </c>
      <c r="K88" s="105" t="s">
        <v>733</v>
      </c>
      <c r="L88" s="92" t="s">
        <v>727</v>
      </c>
      <c r="M88" s="127" t="s">
        <v>354</v>
      </c>
      <c r="N88" s="128" t="s">
        <v>355</v>
      </c>
      <c r="O88" s="100" t="n">
        <v>242</v>
      </c>
      <c r="P88" s="100" t="n">
        <v>604</v>
      </c>
      <c r="Q88" s="100" t="n">
        <v>242</v>
      </c>
      <c r="R88" s="100" t="n">
        <v>604</v>
      </c>
      <c r="S88" s="190"/>
      <c r="T88" s="190"/>
      <c r="U88" s="111" t="e">
        <f aca="false">(#REF!*O88)</f>
        <v>#REF!</v>
      </c>
      <c r="V88" s="111" t="e">
        <f aca="false">(#REF!*P88)</f>
        <v>#REF!</v>
      </c>
      <c r="W88" s="111" t="e">
        <f aca="false">(#REF!*Q88)</f>
        <v>#REF!</v>
      </c>
      <c r="X88" s="111" t="e">
        <f aca="false">(#REF!*R88)</f>
        <v>#REF!</v>
      </c>
      <c r="Y88" s="111" t="e">
        <f aca="false">U88-W88</f>
        <v>#REF!</v>
      </c>
      <c r="Z88" s="111" t="e">
        <f aca="false">V88-X88</f>
        <v>#REF!</v>
      </c>
      <c r="AA88" s="100" t="s">
        <v>684</v>
      </c>
      <c r="AB88" s="100" t="s">
        <v>734</v>
      </c>
      <c r="AC88" s="132" t="n">
        <v>44406</v>
      </c>
      <c r="AD88" s="132" t="n">
        <v>44413</v>
      </c>
      <c r="AE88" s="100"/>
      <c r="AF88" s="100"/>
      <c r="AG88" s="100"/>
      <c r="AH88" s="100"/>
      <c r="AI88" s="100"/>
      <c r="AJ88" s="100"/>
      <c r="AK88" s="101"/>
      <c r="AL88" s="102"/>
      <c r="AM88" s="102"/>
      <c r="AN88" s="103"/>
      <c r="AO88" s="89" t="n">
        <f aca="false">AN88</f>
        <v>0</v>
      </c>
      <c r="AP88" s="90" t="n">
        <f aca="false">O88-AO88</f>
        <v>242</v>
      </c>
    </row>
    <row r="89" customFormat="false" ht="15" hidden="true" customHeight="true" outlineLevel="0" collapsed="false">
      <c r="A89" s="75" t="n">
        <v>136</v>
      </c>
      <c r="B89" s="75" t="n">
        <v>690</v>
      </c>
      <c r="C89" s="75" t="n">
        <v>2657</v>
      </c>
      <c r="D89" s="52" t="s">
        <v>680</v>
      </c>
      <c r="E89" s="102" t="s">
        <v>612</v>
      </c>
      <c r="F89" s="74" t="s">
        <v>730</v>
      </c>
      <c r="G89" s="75" t="s">
        <v>614</v>
      </c>
      <c r="H89" s="126" t="n">
        <v>50625820.31</v>
      </c>
      <c r="I89" s="75" t="s">
        <v>615</v>
      </c>
      <c r="J89" s="126" t="n">
        <v>20948426.96</v>
      </c>
      <c r="K89" s="105" t="s">
        <v>735</v>
      </c>
      <c r="L89" s="92" t="s">
        <v>635</v>
      </c>
      <c r="M89" s="127" t="s">
        <v>78</v>
      </c>
      <c r="N89" s="128" t="s">
        <v>79</v>
      </c>
      <c r="O89" s="100" t="n">
        <v>16</v>
      </c>
      <c r="P89" s="100" t="n">
        <v>40</v>
      </c>
      <c r="Q89" s="100" t="n">
        <v>16</v>
      </c>
      <c r="R89" s="100" t="n">
        <v>40</v>
      </c>
      <c r="S89" s="190"/>
      <c r="T89" s="190"/>
      <c r="U89" s="111" t="e">
        <f aca="false">(#REF!*O89)</f>
        <v>#REF!</v>
      </c>
      <c r="V89" s="111" t="e">
        <f aca="false">(#REF!*P89)</f>
        <v>#REF!</v>
      </c>
      <c r="W89" s="111" t="e">
        <f aca="false">(#REF!*Q89)</f>
        <v>#REF!</v>
      </c>
      <c r="X89" s="111" t="e">
        <f aca="false">(#REF!*R89)</f>
        <v>#REF!</v>
      </c>
      <c r="Y89" s="111" t="e">
        <f aca="false">U89-W89</f>
        <v>#REF!</v>
      </c>
      <c r="Z89" s="111" t="e">
        <f aca="false">V89-X89</f>
        <v>#REF!</v>
      </c>
      <c r="AA89" s="100" t="s">
        <v>684</v>
      </c>
      <c r="AB89" s="100" t="s">
        <v>732</v>
      </c>
      <c r="AC89" s="132" t="n">
        <v>44406</v>
      </c>
      <c r="AD89" s="132" t="n">
        <v>44433</v>
      </c>
      <c r="AE89" s="100"/>
      <c r="AF89" s="100"/>
      <c r="AG89" s="100"/>
      <c r="AH89" s="100"/>
      <c r="AI89" s="100"/>
      <c r="AJ89" s="100"/>
      <c r="AK89" s="101"/>
      <c r="AL89" s="102"/>
      <c r="AM89" s="102"/>
      <c r="AN89" s="103"/>
      <c r="AO89" s="89" t="n">
        <f aca="false">AN89</f>
        <v>0</v>
      </c>
      <c r="AP89" s="90" t="n">
        <f aca="false">O89-AO89</f>
        <v>16</v>
      </c>
    </row>
    <row r="90" customFormat="false" ht="15" hidden="true" customHeight="true" outlineLevel="0" collapsed="false">
      <c r="A90" s="75" t="n">
        <v>137</v>
      </c>
      <c r="B90" s="75" t="n">
        <v>690</v>
      </c>
      <c r="C90" s="75" t="n">
        <v>2657</v>
      </c>
      <c r="D90" s="52" t="s">
        <v>680</v>
      </c>
      <c r="E90" s="102" t="s">
        <v>621</v>
      </c>
      <c r="F90" s="74" t="s">
        <v>730</v>
      </c>
      <c r="G90" s="75" t="s">
        <v>614</v>
      </c>
      <c r="H90" s="126" t="n">
        <v>50625820.31</v>
      </c>
      <c r="I90" s="75" t="s">
        <v>615</v>
      </c>
      <c r="J90" s="126" t="n">
        <v>20948426.96</v>
      </c>
      <c r="K90" s="105" t="s">
        <v>735</v>
      </c>
      <c r="L90" s="92" t="s">
        <v>635</v>
      </c>
      <c r="M90" s="127" t="s">
        <v>78</v>
      </c>
      <c r="N90" s="128" t="s">
        <v>79</v>
      </c>
      <c r="O90" s="100" t="n">
        <v>40</v>
      </c>
      <c r="P90" s="100" t="n">
        <v>100</v>
      </c>
      <c r="Q90" s="100" t="n">
        <v>40</v>
      </c>
      <c r="R90" s="100" t="n">
        <v>100</v>
      </c>
      <c r="S90" s="190"/>
      <c r="T90" s="190"/>
      <c r="U90" s="111" t="e">
        <f aca="false">(#REF!*O90)</f>
        <v>#REF!</v>
      </c>
      <c r="V90" s="111" t="e">
        <f aca="false">(#REF!*P90)</f>
        <v>#REF!</v>
      </c>
      <c r="W90" s="111" t="e">
        <f aca="false">(#REF!*Q90)</f>
        <v>#REF!</v>
      </c>
      <c r="X90" s="111" t="e">
        <f aca="false">(#REF!*R90)</f>
        <v>#REF!</v>
      </c>
      <c r="Y90" s="111" t="e">
        <f aca="false">U90-W90</f>
        <v>#REF!</v>
      </c>
      <c r="Z90" s="111" t="e">
        <f aca="false">V90-X90</f>
        <v>#REF!</v>
      </c>
      <c r="AA90" s="100" t="s">
        <v>684</v>
      </c>
      <c r="AB90" s="100" t="s">
        <v>732</v>
      </c>
      <c r="AC90" s="132" t="n">
        <v>44406</v>
      </c>
      <c r="AD90" s="132" t="n">
        <v>44433</v>
      </c>
      <c r="AE90" s="100"/>
      <c r="AF90" s="100"/>
      <c r="AG90" s="100"/>
      <c r="AH90" s="100"/>
      <c r="AI90" s="100"/>
      <c r="AJ90" s="100"/>
      <c r="AK90" s="101"/>
      <c r="AL90" s="102"/>
      <c r="AM90" s="102"/>
      <c r="AN90" s="103"/>
      <c r="AO90" s="89" t="n">
        <f aca="false">AN90</f>
        <v>0</v>
      </c>
      <c r="AP90" s="90" t="n">
        <f aca="false">O90-AO90</f>
        <v>40</v>
      </c>
    </row>
    <row r="91" customFormat="false" ht="15" hidden="true" customHeight="true" outlineLevel="0" collapsed="false">
      <c r="A91" s="75" t="n">
        <v>138</v>
      </c>
      <c r="B91" s="75" t="n">
        <v>690</v>
      </c>
      <c r="C91" s="75" t="n">
        <v>2657</v>
      </c>
      <c r="D91" s="52" t="s">
        <v>680</v>
      </c>
      <c r="E91" s="102" t="s">
        <v>621</v>
      </c>
      <c r="F91" s="74" t="s">
        <v>730</v>
      </c>
      <c r="G91" s="75" t="s">
        <v>614</v>
      </c>
      <c r="H91" s="126" t="n">
        <v>50625820.31</v>
      </c>
      <c r="I91" s="75" t="s">
        <v>615</v>
      </c>
      <c r="J91" s="126" t="n">
        <v>20948426.96</v>
      </c>
      <c r="K91" s="105" t="s">
        <v>735</v>
      </c>
      <c r="L91" s="92" t="s">
        <v>635</v>
      </c>
      <c r="M91" s="127" t="s">
        <v>394</v>
      </c>
      <c r="N91" s="128" t="s">
        <v>395</v>
      </c>
      <c r="O91" s="100" t="n">
        <v>290</v>
      </c>
      <c r="P91" s="100" t="n">
        <v>725</v>
      </c>
      <c r="Q91" s="100" t="n">
        <v>290</v>
      </c>
      <c r="R91" s="100" t="n">
        <v>725</v>
      </c>
      <c r="S91" s="190"/>
      <c r="T91" s="190"/>
      <c r="U91" s="111" t="e">
        <f aca="false">(#REF!*O91)</f>
        <v>#REF!</v>
      </c>
      <c r="V91" s="111" t="e">
        <f aca="false">(#REF!*P91)</f>
        <v>#REF!</v>
      </c>
      <c r="W91" s="111" t="e">
        <f aca="false">(#REF!*Q91)</f>
        <v>#REF!</v>
      </c>
      <c r="X91" s="111" t="e">
        <f aca="false">(#REF!*R91)</f>
        <v>#REF!</v>
      </c>
      <c r="Y91" s="111" t="e">
        <f aca="false">U91-W91</f>
        <v>#REF!</v>
      </c>
      <c r="Z91" s="111" t="e">
        <f aca="false">V91-X91</f>
        <v>#REF!</v>
      </c>
      <c r="AA91" s="100" t="s">
        <v>684</v>
      </c>
      <c r="AB91" s="100" t="s">
        <v>732</v>
      </c>
      <c r="AC91" s="132" t="n">
        <v>44406</v>
      </c>
      <c r="AD91" s="132" t="n">
        <v>44433</v>
      </c>
      <c r="AE91" s="100"/>
      <c r="AF91" s="100"/>
      <c r="AG91" s="100"/>
      <c r="AH91" s="100"/>
      <c r="AI91" s="100"/>
      <c r="AJ91" s="100"/>
      <c r="AK91" s="101"/>
      <c r="AL91" s="102"/>
      <c r="AM91" s="102"/>
      <c r="AN91" s="103"/>
      <c r="AO91" s="89" t="n">
        <f aca="false">AN91</f>
        <v>0</v>
      </c>
      <c r="AP91" s="90" t="n">
        <f aca="false">O91-AO91</f>
        <v>290</v>
      </c>
    </row>
    <row r="92" customFormat="false" ht="15" hidden="true" customHeight="true" outlineLevel="0" collapsed="false">
      <c r="A92" s="75" t="n">
        <v>139</v>
      </c>
      <c r="B92" s="75" t="n">
        <v>690</v>
      </c>
      <c r="C92" s="75" t="n">
        <v>2657</v>
      </c>
      <c r="D92" s="52" t="s">
        <v>680</v>
      </c>
      <c r="E92" s="102" t="s">
        <v>621</v>
      </c>
      <c r="F92" s="74" t="s">
        <v>730</v>
      </c>
      <c r="G92" s="75" t="s">
        <v>614</v>
      </c>
      <c r="H92" s="126" t="n">
        <v>50625820.31</v>
      </c>
      <c r="I92" s="75" t="s">
        <v>615</v>
      </c>
      <c r="J92" s="126" t="n">
        <v>20948426.96</v>
      </c>
      <c r="K92" s="105" t="s">
        <v>735</v>
      </c>
      <c r="L92" s="92" t="s">
        <v>635</v>
      </c>
      <c r="M92" s="127" t="s">
        <v>396</v>
      </c>
      <c r="N92" s="128" t="s">
        <v>397</v>
      </c>
      <c r="O92" s="100" t="n">
        <v>20</v>
      </c>
      <c r="P92" s="100" t="n">
        <v>50</v>
      </c>
      <c r="Q92" s="100" t="n">
        <v>20</v>
      </c>
      <c r="R92" s="100" t="n">
        <v>50</v>
      </c>
      <c r="S92" s="190"/>
      <c r="T92" s="190"/>
      <c r="U92" s="111" t="e">
        <f aca="false">(#REF!*O92)</f>
        <v>#REF!</v>
      </c>
      <c r="V92" s="111" t="e">
        <f aca="false">(#REF!*P92)</f>
        <v>#REF!</v>
      </c>
      <c r="W92" s="111" t="e">
        <f aca="false">(#REF!*Q92)</f>
        <v>#REF!</v>
      </c>
      <c r="X92" s="111" t="e">
        <f aca="false">(#REF!*R92)</f>
        <v>#REF!</v>
      </c>
      <c r="Y92" s="111" t="e">
        <f aca="false">U92-W92</f>
        <v>#REF!</v>
      </c>
      <c r="Z92" s="111" t="e">
        <f aca="false">V92-X92</f>
        <v>#REF!</v>
      </c>
      <c r="AA92" s="100" t="s">
        <v>684</v>
      </c>
      <c r="AB92" s="100" t="s">
        <v>732</v>
      </c>
      <c r="AC92" s="132" t="n">
        <v>44406</v>
      </c>
      <c r="AD92" s="132" t="n">
        <v>44433</v>
      </c>
      <c r="AE92" s="100"/>
      <c r="AF92" s="100"/>
      <c r="AG92" s="100"/>
      <c r="AH92" s="100"/>
      <c r="AI92" s="100"/>
      <c r="AJ92" s="100"/>
      <c r="AK92" s="101"/>
      <c r="AL92" s="102"/>
      <c r="AM92" s="102"/>
      <c r="AN92" s="103"/>
      <c r="AO92" s="89" t="n">
        <f aca="false">AN92</f>
        <v>0</v>
      </c>
      <c r="AP92" s="90" t="n">
        <f aca="false">O92-AO92</f>
        <v>20</v>
      </c>
    </row>
    <row r="93" customFormat="false" ht="15" hidden="true" customHeight="true" outlineLevel="0" collapsed="false">
      <c r="A93" s="75" t="n">
        <v>140</v>
      </c>
      <c r="B93" s="75" t="n">
        <v>690</v>
      </c>
      <c r="C93" s="75" t="n">
        <v>2657</v>
      </c>
      <c r="D93" s="52" t="s">
        <v>680</v>
      </c>
      <c r="E93" s="102" t="s">
        <v>612</v>
      </c>
      <c r="F93" s="74" t="s">
        <v>730</v>
      </c>
      <c r="G93" s="75" t="s">
        <v>614</v>
      </c>
      <c r="H93" s="126" t="n">
        <v>50625820.31</v>
      </c>
      <c r="I93" s="75" t="s">
        <v>615</v>
      </c>
      <c r="J93" s="126" t="n">
        <v>20948426.96</v>
      </c>
      <c r="K93" s="105" t="s">
        <v>735</v>
      </c>
      <c r="L93" s="92" t="s">
        <v>635</v>
      </c>
      <c r="M93" s="127" t="s">
        <v>106</v>
      </c>
      <c r="N93" s="128" t="s">
        <v>107</v>
      </c>
      <c r="O93" s="100" t="n">
        <v>8</v>
      </c>
      <c r="P93" s="100" t="n">
        <v>20</v>
      </c>
      <c r="Q93" s="100" t="n">
        <v>8</v>
      </c>
      <c r="R93" s="100" t="n">
        <v>20</v>
      </c>
      <c r="S93" s="190"/>
      <c r="T93" s="190"/>
      <c r="U93" s="111" t="e">
        <f aca="false">(#REF!*O93)</f>
        <v>#REF!</v>
      </c>
      <c r="V93" s="111" t="e">
        <f aca="false">(#REF!*P93)</f>
        <v>#REF!</v>
      </c>
      <c r="W93" s="111" t="e">
        <f aca="false">(#REF!*Q93)</f>
        <v>#REF!</v>
      </c>
      <c r="X93" s="111" t="e">
        <f aca="false">(#REF!*R93)</f>
        <v>#REF!</v>
      </c>
      <c r="Y93" s="111" t="e">
        <f aca="false">U93-W93</f>
        <v>#REF!</v>
      </c>
      <c r="Z93" s="111" t="e">
        <f aca="false">V93-X93</f>
        <v>#REF!</v>
      </c>
      <c r="AA93" s="100" t="s">
        <v>684</v>
      </c>
      <c r="AB93" s="100" t="s">
        <v>732</v>
      </c>
      <c r="AC93" s="132" t="n">
        <v>44406</v>
      </c>
      <c r="AD93" s="132" t="n">
        <v>44433</v>
      </c>
      <c r="AE93" s="100"/>
      <c r="AF93" s="100"/>
      <c r="AG93" s="100"/>
      <c r="AH93" s="100"/>
      <c r="AI93" s="100"/>
      <c r="AJ93" s="100"/>
      <c r="AK93" s="101"/>
      <c r="AL93" s="102"/>
      <c r="AM93" s="102"/>
      <c r="AN93" s="103"/>
      <c r="AO93" s="89" t="n">
        <f aca="false">AN93</f>
        <v>0</v>
      </c>
      <c r="AP93" s="90" t="n">
        <f aca="false">O93-AO93</f>
        <v>8</v>
      </c>
    </row>
    <row r="94" customFormat="false" ht="15" hidden="true" customHeight="true" outlineLevel="0" collapsed="false">
      <c r="A94" s="75" t="n">
        <v>141</v>
      </c>
      <c r="B94" s="75" t="n">
        <v>690</v>
      </c>
      <c r="C94" s="75" t="n">
        <v>2657</v>
      </c>
      <c r="D94" s="52" t="s">
        <v>680</v>
      </c>
      <c r="E94" s="102" t="s">
        <v>621</v>
      </c>
      <c r="F94" s="74" t="s">
        <v>730</v>
      </c>
      <c r="G94" s="75" t="s">
        <v>614</v>
      </c>
      <c r="H94" s="126" t="n">
        <v>50625820.31</v>
      </c>
      <c r="I94" s="75" t="s">
        <v>615</v>
      </c>
      <c r="J94" s="126" t="n">
        <v>20948426.96</v>
      </c>
      <c r="K94" s="105" t="s">
        <v>735</v>
      </c>
      <c r="L94" s="92" t="s">
        <v>635</v>
      </c>
      <c r="M94" s="127" t="s">
        <v>106</v>
      </c>
      <c r="N94" s="128" t="s">
        <v>107</v>
      </c>
      <c r="O94" s="100" t="n">
        <v>410</v>
      </c>
      <c r="P94" s="100" t="n">
        <v>1025</v>
      </c>
      <c r="Q94" s="100" t="n">
        <v>410</v>
      </c>
      <c r="R94" s="100" t="n">
        <v>1025</v>
      </c>
      <c r="S94" s="190"/>
      <c r="T94" s="190"/>
      <c r="U94" s="111" t="e">
        <f aca="false">(#REF!*O94)</f>
        <v>#REF!</v>
      </c>
      <c r="V94" s="111" t="e">
        <f aca="false">(#REF!*P94)</f>
        <v>#REF!</v>
      </c>
      <c r="W94" s="111" t="e">
        <f aca="false">(#REF!*Q94)</f>
        <v>#REF!</v>
      </c>
      <c r="X94" s="111" t="e">
        <f aca="false">(#REF!*R94)</f>
        <v>#REF!</v>
      </c>
      <c r="Y94" s="111" t="e">
        <f aca="false">U94-W94</f>
        <v>#REF!</v>
      </c>
      <c r="Z94" s="111" t="e">
        <f aca="false">V94-X94</f>
        <v>#REF!</v>
      </c>
      <c r="AA94" s="100" t="s">
        <v>684</v>
      </c>
      <c r="AB94" s="100" t="s">
        <v>732</v>
      </c>
      <c r="AC94" s="132" t="n">
        <v>44406</v>
      </c>
      <c r="AD94" s="132" t="n">
        <v>44433</v>
      </c>
      <c r="AE94" s="100"/>
      <c r="AF94" s="100"/>
      <c r="AG94" s="100"/>
      <c r="AH94" s="100"/>
      <c r="AI94" s="100"/>
      <c r="AJ94" s="100"/>
      <c r="AK94" s="101"/>
      <c r="AL94" s="102"/>
      <c r="AM94" s="102"/>
      <c r="AN94" s="103"/>
      <c r="AO94" s="89" t="n">
        <f aca="false">AN94</f>
        <v>0</v>
      </c>
      <c r="AP94" s="90" t="n">
        <f aca="false">O94-AO94</f>
        <v>410</v>
      </c>
    </row>
    <row r="95" customFormat="false" ht="15" hidden="true" customHeight="true" outlineLevel="0" collapsed="false">
      <c r="A95" s="75" t="n">
        <v>142</v>
      </c>
      <c r="B95" s="75" t="n">
        <v>690</v>
      </c>
      <c r="C95" s="75" t="n">
        <v>2657</v>
      </c>
      <c r="D95" s="52" t="s">
        <v>680</v>
      </c>
      <c r="E95" s="102" t="s">
        <v>621</v>
      </c>
      <c r="F95" s="74" t="s">
        <v>730</v>
      </c>
      <c r="G95" s="75" t="s">
        <v>614</v>
      </c>
      <c r="H95" s="126" t="n">
        <v>50625820.31</v>
      </c>
      <c r="I95" s="75" t="s">
        <v>615</v>
      </c>
      <c r="J95" s="126" t="n">
        <v>20948426.96</v>
      </c>
      <c r="K95" s="105" t="s">
        <v>735</v>
      </c>
      <c r="L95" s="92" t="s">
        <v>635</v>
      </c>
      <c r="M95" s="127" t="s">
        <v>404</v>
      </c>
      <c r="N95" s="128" t="s">
        <v>405</v>
      </c>
      <c r="O95" s="100" t="n">
        <v>20</v>
      </c>
      <c r="P95" s="100" t="n">
        <v>50</v>
      </c>
      <c r="Q95" s="100" t="n">
        <v>20</v>
      </c>
      <c r="R95" s="100" t="n">
        <v>50</v>
      </c>
      <c r="S95" s="190"/>
      <c r="T95" s="190"/>
      <c r="U95" s="111" t="e">
        <f aca="false">(#REF!*O95)</f>
        <v>#REF!</v>
      </c>
      <c r="V95" s="111" t="e">
        <f aca="false">(#REF!*P95)</f>
        <v>#REF!</v>
      </c>
      <c r="W95" s="111" t="e">
        <f aca="false">(#REF!*Q95)</f>
        <v>#REF!</v>
      </c>
      <c r="X95" s="111" t="e">
        <f aca="false">(#REF!*R95)</f>
        <v>#REF!</v>
      </c>
      <c r="Y95" s="111" t="e">
        <f aca="false">U95-W95</f>
        <v>#REF!</v>
      </c>
      <c r="Z95" s="111" t="e">
        <f aca="false">V95-X95</f>
        <v>#REF!</v>
      </c>
      <c r="AA95" s="100" t="s">
        <v>684</v>
      </c>
      <c r="AB95" s="100" t="s">
        <v>732</v>
      </c>
      <c r="AC95" s="132" t="n">
        <v>44406</v>
      </c>
      <c r="AD95" s="132" t="n">
        <v>44433</v>
      </c>
      <c r="AE95" s="100"/>
      <c r="AF95" s="100"/>
      <c r="AG95" s="100"/>
      <c r="AH95" s="100"/>
      <c r="AI95" s="100"/>
      <c r="AJ95" s="100"/>
      <c r="AK95" s="101"/>
      <c r="AL95" s="102"/>
      <c r="AM95" s="102"/>
      <c r="AN95" s="103"/>
      <c r="AO95" s="89" t="n">
        <f aca="false">AN95</f>
        <v>0</v>
      </c>
      <c r="AP95" s="90" t="n">
        <f aca="false">O95-AO95</f>
        <v>20</v>
      </c>
    </row>
    <row r="96" customFormat="false" ht="15" hidden="true" customHeight="true" outlineLevel="0" collapsed="false">
      <c r="A96" s="75" t="n">
        <v>143</v>
      </c>
      <c r="B96" s="75" t="n">
        <v>690</v>
      </c>
      <c r="C96" s="75" t="n">
        <v>2657</v>
      </c>
      <c r="D96" s="52" t="s">
        <v>680</v>
      </c>
      <c r="E96" s="102" t="s">
        <v>612</v>
      </c>
      <c r="F96" s="74" t="s">
        <v>730</v>
      </c>
      <c r="G96" s="75" t="s">
        <v>614</v>
      </c>
      <c r="H96" s="126" t="n">
        <v>50625820.31</v>
      </c>
      <c r="I96" s="75" t="s">
        <v>615</v>
      </c>
      <c r="J96" s="126" t="n">
        <v>20948426.96</v>
      </c>
      <c r="K96" s="105" t="s">
        <v>735</v>
      </c>
      <c r="L96" s="92" t="s">
        <v>635</v>
      </c>
      <c r="M96" s="127" t="s">
        <v>112</v>
      </c>
      <c r="N96" s="128" t="s">
        <v>113</v>
      </c>
      <c r="O96" s="100" t="n">
        <v>24</v>
      </c>
      <c r="P96" s="100" t="n">
        <v>60</v>
      </c>
      <c r="Q96" s="100" t="n">
        <v>24</v>
      </c>
      <c r="R96" s="100" t="n">
        <v>60</v>
      </c>
      <c r="S96" s="190"/>
      <c r="T96" s="190"/>
      <c r="U96" s="111" t="e">
        <f aca="false">(#REF!*O96)</f>
        <v>#REF!</v>
      </c>
      <c r="V96" s="111" t="e">
        <f aca="false">(#REF!*P96)</f>
        <v>#REF!</v>
      </c>
      <c r="W96" s="111" t="e">
        <f aca="false">(#REF!*Q96)</f>
        <v>#REF!</v>
      </c>
      <c r="X96" s="111" t="e">
        <f aca="false">(#REF!*R96)</f>
        <v>#REF!</v>
      </c>
      <c r="Y96" s="111" t="e">
        <f aca="false">U96-W96</f>
        <v>#REF!</v>
      </c>
      <c r="Z96" s="111" t="e">
        <f aca="false">V96-X96</f>
        <v>#REF!</v>
      </c>
      <c r="AA96" s="100" t="s">
        <v>684</v>
      </c>
      <c r="AB96" s="100" t="s">
        <v>732</v>
      </c>
      <c r="AC96" s="132" t="n">
        <v>44406</v>
      </c>
      <c r="AD96" s="132" t="n">
        <v>44433</v>
      </c>
      <c r="AE96" s="100"/>
      <c r="AF96" s="100"/>
      <c r="AG96" s="100"/>
      <c r="AH96" s="100"/>
      <c r="AI96" s="100"/>
      <c r="AJ96" s="100"/>
      <c r="AK96" s="101"/>
      <c r="AL96" s="102"/>
      <c r="AM96" s="102"/>
      <c r="AN96" s="103"/>
      <c r="AO96" s="89" t="n">
        <f aca="false">AN96</f>
        <v>0</v>
      </c>
      <c r="AP96" s="90" t="n">
        <f aca="false">O96-AO96</f>
        <v>24</v>
      </c>
    </row>
    <row r="97" customFormat="false" ht="15" hidden="true" customHeight="true" outlineLevel="0" collapsed="false">
      <c r="A97" s="75" t="n">
        <v>144</v>
      </c>
      <c r="B97" s="75" t="n">
        <v>690</v>
      </c>
      <c r="C97" s="75" t="n">
        <v>2657</v>
      </c>
      <c r="D97" s="52" t="s">
        <v>680</v>
      </c>
      <c r="E97" s="102" t="s">
        <v>621</v>
      </c>
      <c r="F97" s="74" t="s">
        <v>730</v>
      </c>
      <c r="G97" s="75" t="s">
        <v>614</v>
      </c>
      <c r="H97" s="126" t="n">
        <v>50625820.31</v>
      </c>
      <c r="I97" s="75" t="s">
        <v>615</v>
      </c>
      <c r="J97" s="126" t="n">
        <v>20948426.96</v>
      </c>
      <c r="K97" s="105" t="s">
        <v>735</v>
      </c>
      <c r="L97" s="92" t="s">
        <v>635</v>
      </c>
      <c r="M97" s="127" t="s">
        <v>112</v>
      </c>
      <c r="N97" s="128" t="s">
        <v>113</v>
      </c>
      <c r="O97" s="100" t="n">
        <v>200</v>
      </c>
      <c r="P97" s="100" t="n">
        <v>500</v>
      </c>
      <c r="Q97" s="100" t="n">
        <v>200</v>
      </c>
      <c r="R97" s="100" t="n">
        <v>500</v>
      </c>
      <c r="S97" s="190"/>
      <c r="T97" s="190"/>
      <c r="U97" s="111" t="e">
        <f aca="false">(#REF!*O97)</f>
        <v>#REF!</v>
      </c>
      <c r="V97" s="111" t="e">
        <f aca="false">(#REF!*P97)</f>
        <v>#REF!</v>
      </c>
      <c r="W97" s="111" t="e">
        <f aca="false">(#REF!*Q97)</f>
        <v>#REF!</v>
      </c>
      <c r="X97" s="111" t="e">
        <f aca="false">(#REF!*R97)</f>
        <v>#REF!</v>
      </c>
      <c r="Y97" s="111" t="e">
        <f aca="false">U97-W97</f>
        <v>#REF!</v>
      </c>
      <c r="Z97" s="111" t="e">
        <f aca="false">V97-X97</f>
        <v>#REF!</v>
      </c>
      <c r="AA97" s="100" t="s">
        <v>684</v>
      </c>
      <c r="AB97" s="100" t="s">
        <v>732</v>
      </c>
      <c r="AC97" s="132" t="n">
        <v>44406</v>
      </c>
      <c r="AD97" s="132" t="n">
        <v>44433</v>
      </c>
      <c r="AE97" s="100"/>
      <c r="AF97" s="100"/>
      <c r="AG97" s="100"/>
      <c r="AH97" s="100"/>
      <c r="AI97" s="100"/>
      <c r="AJ97" s="100"/>
      <c r="AK97" s="101"/>
      <c r="AL97" s="102"/>
      <c r="AM97" s="102"/>
      <c r="AN97" s="103"/>
      <c r="AO97" s="89" t="n">
        <f aca="false">AN97</f>
        <v>0</v>
      </c>
      <c r="AP97" s="90" t="n">
        <f aca="false">O97-AO97</f>
        <v>200</v>
      </c>
    </row>
    <row r="98" customFormat="false" ht="15" hidden="true" customHeight="true" outlineLevel="0" collapsed="false">
      <c r="A98" s="75" t="n">
        <v>145</v>
      </c>
      <c r="B98" s="75" t="n">
        <v>690</v>
      </c>
      <c r="C98" s="75" t="n">
        <v>2657</v>
      </c>
      <c r="D98" s="52" t="s">
        <v>680</v>
      </c>
      <c r="E98" s="102" t="s">
        <v>621</v>
      </c>
      <c r="F98" s="74" t="s">
        <v>730</v>
      </c>
      <c r="G98" s="75" t="s">
        <v>614</v>
      </c>
      <c r="H98" s="126" t="n">
        <v>50625820.31</v>
      </c>
      <c r="I98" s="75" t="s">
        <v>615</v>
      </c>
      <c r="J98" s="126" t="n">
        <v>20948426.96</v>
      </c>
      <c r="K98" s="105" t="s">
        <v>735</v>
      </c>
      <c r="L98" s="92" t="s">
        <v>635</v>
      </c>
      <c r="M98" s="127" t="s">
        <v>406</v>
      </c>
      <c r="N98" s="128" t="s">
        <v>407</v>
      </c>
      <c r="O98" s="100" t="n">
        <v>4</v>
      </c>
      <c r="P98" s="100" t="n">
        <v>10</v>
      </c>
      <c r="Q98" s="100" t="n">
        <v>4</v>
      </c>
      <c r="R98" s="100" t="n">
        <v>10</v>
      </c>
      <c r="S98" s="190"/>
      <c r="T98" s="190"/>
      <c r="U98" s="111" t="e">
        <f aca="false">(#REF!*O98)</f>
        <v>#REF!</v>
      </c>
      <c r="V98" s="111" t="e">
        <f aca="false">(#REF!*P98)</f>
        <v>#REF!</v>
      </c>
      <c r="W98" s="111" t="e">
        <f aca="false">(#REF!*Q98)</f>
        <v>#REF!</v>
      </c>
      <c r="X98" s="111" t="e">
        <f aca="false">(#REF!*R98)</f>
        <v>#REF!</v>
      </c>
      <c r="Y98" s="111" t="e">
        <f aca="false">U98-W98</f>
        <v>#REF!</v>
      </c>
      <c r="Z98" s="111" t="e">
        <f aca="false">V98-X98</f>
        <v>#REF!</v>
      </c>
      <c r="AA98" s="100" t="s">
        <v>684</v>
      </c>
      <c r="AB98" s="100" t="s">
        <v>732</v>
      </c>
      <c r="AC98" s="132" t="n">
        <v>44406</v>
      </c>
      <c r="AD98" s="132" t="n">
        <v>44433</v>
      </c>
      <c r="AE98" s="100"/>
      <c r="AF98" s="100"/>
      <c r="AG98" s="100"/>
      <c r="AH98" s="100"/>
      <c r="AI98" s="100"/>
      <c r="AJ98" s="100"/>
      <c r="AK98" s="101"/>
      <c r="AL98" s="102"/>
      <c r="AM98" s="102"/>
      <c r="AN98" s="103"/>
      <c r="AO98" s="89" t="n">
        <f aca="false">AN98</f>
        <v>0</v>
      </c>
      <c r="AP98" s="90" t="n">
        <f aca="false">O98-AO98</f>
        <v>4</v>
      </c>
    </row>
    <row r="99" customFormat="false" ht="15" hidden="true" customHeight="true" outlineLevel="0" collapsed="false">
      <c r="A99" s="75" t="n">
        <v>146</v>
      </c>
      <c r="B99" s="75" t="n">
        <v>690</v>
      </c>
      <c r="C99" s="75" t="n">
        <v>2657</v>
      </c>
      <c r="D99" s="52" t="s">
        <v>680</v>
      </c>
      <c r="E99" s="102" t="s">
        <v>612</v>
      </c>
      <c r="F99" s="74" t="s">
        <v>730</v>
      </c>
      <c r="G99" s="75" t="s">
        <v>614</v>
      </c>
      <c r="H99" s="126" t="n">
        <v>50625820.31</v>
      </c>
      <c r="I99" s="75" t="s">
        <v>615</v>
      </c>
      <c r="J99" s="126" t="n">
        <v>20948426.96</v>
      </c>
      <c r="K99" s="105" t="s">
        <v>735</v>
      </c>
      <c r="L99" s="92" t="s">
        <v>635</v>
      </c>
      <c r="M99" s="127" t="s">
        <v>128</v>
      </c>
      <c r="N99" s="128" t="s">
        <v>129</v>
      </c>
      <c r="O99" s="100" t="n">
        <v>14</v>
      </c>
      <c r="P99" s="100" t="n">
        <v>35</v>
      </c>
      <c r="Q99" s="100" t="n">
        <v>14</v>
      </c>
      <c r="R99" s="100" t="n">
        <v>35</v>
      </c>
      <c r="S99" s="190"/>
      <c r="T99" s="190"/>
      <c r="U99" s="111" t="e">
        <f aca="false">(#REF!*O99)</f>
        <v>#REF!</v>
      </c>
      <c r="V99" s="111" t="e">
        <f aca="false">(#REF!*P99)</f>
        <v>#REF!</v>
      </c>
      <c r="W99" s="111" t="e">
        <f aca="false">(#REF!*Q99)</f>
        <v>#REF!</v>
      </c>
      <c r="X99" s="111" t="e">
        <f aca="false">(#REF!*R99)</f>
        <v>#REF!</v>
      </c>
      <c r="Y99" s="111" t="e">
        <f aca="false">U99-W99</f>
        <v>#REF!</v>
      </c>
      <c r="Z99" s="111" t="e">
        <f aca="false">V99-X99</f>
        <v>#REF!</v>
      </c>
      <c r="AA99" s="100" t="s">
        <v>684</v>
      </c>
      <c r="AB99" s="100" t="s">
        <v>732</v>
      </c>
      <c r="AC99" s="132" t="n">
        <v>44406</v>
      </c>
      <c r="AD99" s="132" t="n">
        <v>44433</v>
      </c>
      <c r="AE99" s="100"/>
      <c r="AF99" s="100"/>
      <c r="AG99" s="100"/>
      <c r="AH99" s="100"/>
      <c r="AI99" s="100"/>
      <c r="AJ99" s="100"/>
      <c r="AK99" s="101"/>
      <c r="AL99" s="102"/>
      <c r="AM99" s="102"/>
      <c r="AN99" s="103"/>
      <c r="AO99" s="89" t="n">
        <f aca="false">AN99</f>
        <v>0</v>
      </c>
      <c r="AP99" s="90" t="n">
        <f aca="false">O99-AO99</f>
        <v>14</v>
      </c>
    </row>
    <row r="100" customFormat="false" ht="15" hidden="true" customHeight="true" outlineLevel="0" collapsed="false">
      <c r="A100" s="75" t="n">
        <v>147</v>
      </c>
      <c r="B100" s="75" t="n">
        <v>690</v>
      </c>
      <c r="C100" s="75" t="n">
        <v>2657</v>
      </c>
      <c r="D100" s="52" t="s">
        <v>680</v>
      </c>
      <c r="E100" s="102" t="s">
        <v>621</v>
      </c>
      <c r="F100" s="74" t="s">
        <v>730</v>
      </c>
      <c r="G100" s="75" t="s">
        <v>614</v>
      </c>
      <c r="H100" s="126" t="n">
        <v>50625820.31</v>
      </c>
      <c r="I100" s="75" t="s">
        <v>615</v>
      </c>
      <c r="J100" s="126" t="n">
        <v>20948426.96</v>
      </c>
      <c r="K100" s="105" t="s">
        <v>735</v>
      </c>
      <c r="L100" s="92" t="s">
        <v>635</v>
      </c>
      <c r="M100" s="127" t="s">
        <v>128</v>
      </c>
      <c r="N100" s="128" t="s">
        <v>129</v>
      </c>
      <c r="O100" s="100" t="n">
        <v>50</v>
      </c>
      <c r="P100" s="100" t="n">
        <v>125</v>
      </c>
      <c r="Q100" s="100" t="n">
        <v>50</v>
      </c>
      <c r="R100" s="100" t="n">
        <v>125</v>
      </c>
      <c r="S100" s="190"/>
      <c r="T100" s="190"/>
      <c r="U100" s="111" t="e">
        <f aca="false">(#REF!*O100)</f>
        <v>#REF!</v>
      </c>
      <c r="V100" s="111" t="e">
        <f aca="false">(#REF!*P100)</f>
        <v>#REF!</v>
      </c>
      <c r="W100" s="111" t="e">
        <f aca="false">(#REF!*Q100)</f>
        <v>#REF!</v>
      </c>
      <c r="X100" s="111" t="e">
        <f aca="false">(#REF!*R100)</f>
        <v>#REF!</v>
      </c>
      <c r="Y100" s="111" t="e">
        <f aca="false">U100-W100</f>
        <v>#REF!</v>
      </c>
      <c r="Z100" s="111" t="e">
        <f aca="false">V100-X100</f>
        <v>#REF!</v>
      </c>
      <c r="AA100" s="100" t="s">
        <v>684</v>
      </c>
      <c r="AB100" s="100" t="s">
        <v>732</v>
      </c>
      <c r="AC100" s="132" t="n">
        <v>44406</v>
      </c>
      <c r="AD100" s="132" t="n">
        <v>44433</v>
      </c>
      <c r="AE100" s="100"/>
      <c r="AF100" s="100"/>
      <c r="AG100" s="100"/>
      <c r="AH100" s="100"/>
      <c r="AI100" s="100"/>
      <c r="AJ100" s="100"/>
      <c r="AK100" s="101"/>
      <c r="AL100" s="102"/>
      <c r="AM100" s="102"/>
      <c r="AN100" s="103"/>
      <c r="AO100" s="89" t="n">
        <f aca="false">AN100</f>
        <v>0</v>
      </c>
      <c r="AP100" s="90" t="n">
        <f aca="false">O100-AO100</f>
        <v>50</v>
      </c>
    </row>
    <row r="101" customFormat="false" ht="15" hidden="true" customHeight="true" outlineLevel="0" collapsed="false">
      <c r="A101" s="75" t="n">
        <v>148</v>
      </c>
      <c r="B101" s="75" t="n">
        <v>690</v>
      </c>
      <c r="C101" s="75" t="n">
        <v>2657</v>
      </c>
      <c r="D101" s="52" t="s">
        <v>680</v>
      </c>
      <c r="E101" s="102" t="s">
        <v>612</v>
      </c>
      <c r="F101" s="74" t="s">
        <v>730</v>
      </c>
      <c r="G101" s="75" t="s">
        <v>614</v>
      </c>
      <c r="H101" s="126" t="n">
        <v>50625820.31</v>
      </c>
      <c r="I101" s="75" t="s">
        <v>615</v>
      </c>
      <c r="J101" s="126" t="n">
        <v>20948426.96</v>
      </c>
      <c r="K101" s="105" t="s">
        <v>735</v>
      </c>
      <c r="L101" s="92" t="s">
        <v>635</v>
      </c>
      <c r="M101" s="127" t="s">
        <v>232</v>
      </c>
      <c r="N101" s="128" t="s">
        <v>233</v>
      </c>
      <c r="O101" s="100" t="n">
        <v>186</v>
      </c>
      <c r="P101" s="100" t="n">
        <v>465</v>
      </c>
      <c r="Q101" s="100" t="n">
        <v>186</v>
      </c>
      <c r="R101" s="100" t="n">
        <v>465</v>
      </c>
      <c r="S101" s="190"/>
      <c r="T101" s="190"/>
      <c r="U101" s="111" t="e">
        <f aca="false">(#REF!*O101)</f>
        <v>#REF!</v>
      </c>
      <c r="V101" s="111" t="e">
        <f aca="false">(#REF!*P101)</f>
        <v>#REF!</v>
      </c>
      <c r="W101" s="111" t="e">
        <f aca="false">(#REF!*Q101)</f>
        <v>#REF!</v>
      </c>
      <c r="X101" s="111" t="e">
        <f aca="false">(#REF!*R101)</f>
        <v>#REF!</v>
      </c>
      <c r="Y101" s="111" t="e">
        <f aca="false">U101-W101</f>
        <v>#REF!</v>
      </c>
      <c r="Z101" s="111" t="e">
        <f aca="false">V101-X101</f>
        <v>#REF!</v>
      </c>
      <c r="AA101" s="100" t="s">
        <v>684</v>
      </c>
      <c r="AB101" s="100" t="s">
        <v>732</v>
      </c>
      <c r="AC101" s="132" t="n">
        <v>44406</v>
      </c>
      <c r="AD101" s="132" t="n">
        <v>44433</v>
      </c>
      <c r="AE101" s="100"/>
      <c r="AF101" s="100"/>
      <c r="AG101" s="100"/>
      <c r="AH101" s="100"/>
      <c r="AI101" s="100"/>
      <c r="AJ101" s="100"/>
      <c r="AK101" s="101"/>
      <c r="AL101" s="102"/>
      <c r="AM101" s="102"/>
      <c r="AN101" s="103"/>
      <c r="AO101" s="89" t="n">
        <f aca="false">AN101</f>
        <v>0</v>
      </c>
      <c r="AP101" s="90" t="n">
        <f aca="false">O101-AO101</f>
        <v>186</v>
      </c>
    </row>
    <row r="102" customFormat="false" ht="15" hidden="true" customHeight="true" outlineLevel="0" collapsed="false">
      <c r="A102" s="75" t="n">
        <v>149</v>
      </c>
      <c r="B102" s="75" t="n">
        <v>690</v>
      </c>
      <c r="C102" s="75" t="n">
        <v>2657</v>
      </c>
      <c r="D102" s="52" t="s">
        <v>680</v>
      </c>
      <c r="E102" s="102" t="s">
        <v>621</v>
      </c>
      <c r="F102" s="74" t="s">
        <v>730</v>
      </c>
      <c r="G102" s="75" t="s">
        <v>614</v>
      </c>
      <c r="H102" s="126" t="n">
        <v>50625820.31</v>
      </c>
      <c r="I102" s="75" t="s">
        <v>615</v>
      </c>
      <c r="J102" s="126" t="n">
        <v>20948426.96</v>
      </c>
      <c r="K102" s="105" t="s">
        <v>735</v>
      </c>
      <c r="L102" s="92" t="s">
        <v>635</v>
      </c>
      <c r="M102" s="127" t="s">
        <v>232</v>
      </c>
      <c r="N102" s="128" t="s">
        <v>233</v>
      </c>
      <c r="O102" s="100" t="n">
        <v>176</v>
      </c>
      <c r="P102" s="100" t="n">
        <v>440</v>
      </c>
      <c r="Q102" s="100" t="n">
        <v>176</v>
      </c>
      <c r="R102" s="100" t="n">
        <v>440</v>
      </c>
      <c r="S102" s="190"/>
      <c r="T102" s="190"/>
      <c r="U102" s="111" t="e">
        <f aca="false">(#REF!*O102)</f>
        <v>#REF!</v>
      </c>
      <c r="V102" s="111" t="e">
        <f aca="false">(#REF!*P102)</f>
        <v>#REF!</v>
      </c>
      <c r="W102" s="111" t="e">
        <f aca="false">(#REF!*Q102)</f>
        <v>#REF!</v>
      </c>
      <c r="X102" s="111" t="e">
        <f aca="false">(#REF!*R102)</f>
        <v>#REF!</v>
      </c>
      <c r="Y102" s="111" t="e">
        <f aca="false">U102-W102</f>
        <v>#REF!</v>
      </c>
      <c r="Z102" s="111" t="e">
        <f aca="false">V102-X102</f>
        <v>#REF!</v>
      </c>
      <c r="AA102" s="100" t="s">
        <v>684</v>
      </c>
      <c r="AB102" s="100" t="s">
        <v>732</v>
      </c>
      <c r="AC102" s="132" t="n">
        <v>44406</v>
      </c>
      <c r="AD102" s="132" t="n">
        <v>44433</v>
      </c>
      <c r="AE102" s="100"/>
      <c r="AF102" s="100"/>
      <c r="AG102" s="100"/>
      <c r="AH102" s="100"/>
      <c r="AI102" s="100"/>
      <c r="AJ102" s="100"/>
      <c r="AK102" s="101"/>
      <c r="AL102" s="102"/>
      <c r="AM102" s="102"/>
      <c r="AN102" s="103"/>
      <c r="AO102" s="89" t="n">
        <f aca="false">AN102</f>
        <v>0</v>
      </c>
      <c r="AP102" s="90" t="n">
        <f aca="false">O102-AO102</f>
        <v>176</v>
      </c>
    </row>
    <row r="103" customFormat="false" ht="15" hidden="true" customHeight="true" outlineLevel="0" collapsed="false">
      <c r="A103" s="75" t="n">
        <v>150</v>
      </c>
      <c r="B103" s="75" t="n">
        <v>690</v>
      </c>
      <c r="C103" s="75" t="n">
        <v>2657</v>
      </c>
      <c r="D103" s="52" t="s">
        <v>680</v>
      </c>
      <c r="E103" s="102" t="s">
        <v>621</v>
      </c>
      <c r="F103" s="74" t="s">
        <v>730</v>
      </c>
      <c r="G103" s="75" t="s">
        <v>614</v>
      </c>
      <c r="H103" s="126" t="n">
        <v>50625820.31</v>
      </c>
      <c r="I103" s="75" t="s">
        <v>615</v>
      </c>
      <c r="J103" s="126" t="n">
        <v>20948426.96</v>
      </c>
      <c r="K103" s="105" t="s">
        <v>735</v>
      </c>
      <c r="L103" s="92" t="s">
        <v>635</v>
      </c>
      <c r="M103" s="127" t="s">
        <v>480</v>
      </c>
      <c r="N103" s="128" t="s">
        <v>481</v>
      </c>
      <c r="O103" s="100" t="n">
        <v>23</v>
      </c>
      <c r="P103" s="100" t="n">
        <v>57</v>
      </c>
      <c r="Q103" s="100" t="n">
        <v>23</v>
      </c>
      <c r="R103" s="100" t="n">
        <v>57</v>
      </c>
      <c r="S103" s="190"/>
      <c r="T103" s="190"/>
      <c r="U103" s="111" t="e">
        <f aca="false">(#REF!*O103)</f>
        <v>#REF!</v>
      </c>
      <c r="V103" s="111" t="e">
        <f aca="false">(#REF!*P103)</f>
        <v>#REF!</v>
      </c>
      <c r="W103" s="111" t="e">
        <f aca="false">(#REF!*Q103)</f>
        <v>#REF!</v>
      </c>
      <c r="X103" s="111" t="e">
        <f aca="false">(#REF!*R103)</f>
        <v>#REF!</v>
      </c>
      <c r="Y103" s="111" t="e">
        <f aca="false">U103-W103</f>
        <v>#REF!</v>
      </c>
      <c r="Z103" s="111" t="e">
        <f aca="false">V103-X103</f>
        <v>#REF!</v>
      </c>
      <c r="AA103" s="100" t="s">
        <v>684</v>
      </c>
      <c r="AB103" s="100" t="s">
        <v>732</v>
      </c>
      <c r="AC103" s="132" t="n">
        <v>44406</v>
      </c>
      <c r="AD103" s="132" t="n">
        <v>44433</v>
      </c>
      <c r="AE103" s="100"/>
      <c r="AF103" s="100"/>
      <c r="AG103" s="100"/>
      <c r="AH103" s="100"/>
      <c r="AI103" s="100"/>
      <c r="AJ103" s="100"/>
      <c r="AK103" s="101"/>
      <c r="AL103" s="102"/>
      <c r="AM103" s="102"/>
      <c r="AN103" s="103"/>
      <c r="AO103" s="89" t="n">
        <f aca="false">AN103</f>
        <v>0</v>
      </c>
      <c r="AP103" s="90" t="n">
        <f aca="false">O103-AO103</f>
        <v>23</v>
      </c>
    </row>
    <row r="104" customFormat="false" ht="15" hidden="true" customHeight="true" outlineLevel="0" collapsed="false">
      <c r="A104" s="75" t="n">
        <v>151</v>
      </c>
      <c r="B104" s="75" t="n">
        <v>690</v>
      </c>
      <c r="C104" s="75" t="n">
        <v>2657</v>
      </c>
      <c r="D104" s="52" t="s">
        <v>680</v>
      </c>
      <c r="E104" s="102" t="s">
        <v>621</v>
      </c>
      <c r="F104" s="74" t="s">
        <v>730</v>
      </c>
      <c r="G104" s="75" t="s">
        <v>614</v>
      </c>
      <c r="H104" s="126" t="n">
        <v>50625820.31</v>
      </c>
      <c r="I104" s="75" t="s">
        <v>615</v>
      </c>
      <c r="J104" s="126" t="n">
        <v>20948426.96</v>
      </c>
      <c r="K104" s="105" t="s">
        <v>735</v>
      </c>
      <c r="L104" s="92" t="s">
        <v>635</v>
      </c>
      <c r="M104" s="127" t="s">
        <v>494</v>
      </c>
      <c r="N104" s="128" t="s">
        <v>495</v>
      </c>
      <c r="O104" s="100" t="n">
        <v>138</v>
      </c>
      <c r="P104" s="100" t="n">
        <v>345</v>
      </c>
      <c r="Q104" s="100" t="n">
        <v>138</v>
      </c>
      <c r="R104" s="100" t="n">
        <v>345</v>
      </c>
      <c r="S104" s="190"/>
      <c r="T104" s="190"/>
      <c r="U104" s="111" t="e">
        <f aca="false">(#REF!*O104)</f>
        <v>#REF!</v>
      </c>
      <c r="V104" s="111" t="e">
        <f aca="false">(#REF!*P104)</f>
        <v>#REF!</v>
      </c>
      <c r="W104" s="111" t="e">
        <f aca="false">(#REF!*Q104)</f>
        <v>#REF!</v>
      </c>
      <c r="X104" s="111" t="e">
        <f aca="false">(#REF!*R104)</f>
        <v>#REF!</v>
      </c>
      <c r="Y104" s="111" t="e">
        <f aca="false">U104-W104</f>
        <v>#REF!</v>
      </c>
      <c r="Z104" s="111" t="e">
        <f aca="false">V104-X104</f>
        <v>#REF!</v>
      </c>
      <c r="AA104" s="100" t="s">
        <v>684</v>
      </c>
      <c r="AB104" s="100" t="s">
        <v>732</v>
      </c>
      <c r="AC104" s="132" t="n">
        <v>44406</v>
      </c>
      <c r="AD104" s="132" t="n">
        <v>44433</v>
      </c>
      <c r="AE104" s="100"/>
      <c r="AF104" s="100"/>
      <c r="AG104" s="100"/>
      <c r="AH104" s="100"/>
      <c r="AI104" s="100"/>
      <c r="AJ104" s="100"/>
      <c r="AK104" s="101"/>
      <c r="AL104" s="102"/>
      <c r="AM104" s="102"/>
      <c r="AN104" s="103"/>
      <c r="AO104" s="89" t="n">
        <f aca="false">AN104</f>
        <v>0</v>
      </c>
      <c r="AP104" s="90" t="n">
        <f aca="false">O104-AO104</f>
        <v>138</v>
      </c>
    </row>
    <row r="105" customFormat="false" ht="15" hidden="true" customHeight="true" outlineLevel="0" collapsed="false">
      <c r="A105" s="75" t="n">
        <v>152</v>
      </c>
      <c r="B105" s="75" t="n">
        <v>690</v>
      </c>
      <c r="C105" s="75" t="n">
        <v>2659</v>
      </c>
      <c r="D105" s="52" t="s">
        <v>680</v>
      </c>
      <c r="E105" s="102" t="s">
        <v>612</v>
      </c>
      <c r="F105" s="74" t="s">
        <v>730</v>
      </c>
      <c r="G105" s="75" t="s">
        <v>614</v>
      </c>
      <c r="H105" s="126" t="n">
        <v>50625820.31</v>
      </c>
      <c r="I105" s="75" t="s">
        <v>615</v>
      </c>
      <c r="J105" s="126" t="n">
        <v>20948426.96</v>
      </c>
      <c r="K105" s="105" t="s">
        <v>736</v>
      </c>
      <c r="L105" s="92" t="s">
        <v>648</v>
      </c>
      <c r="M105" s="127" t="s">
        <v>142</v>
      </c>
      <c r="N105" s="128" t="s">
        <v>143</v>
      </c>
      <c r="O105" s="100" t="n">
        <v>22</v>
      </c>
      <c r="P105" s="100" t="n">
        <v>55</v>
      </c>
      <c r="Q105" s="100" t="n">
        <v>22</v>
      </c>
      <c r="R105" s="100" t="n">
        <v>55</v>
      </c>
      <c r="S105" s="190"/>
      <c r="T105" s="190"/>
      <c r="U105" s="111" t="e">
        <f aca="false">(#REF!*O105)</f>
        <v>#REF!</v>
      </c>
      <c r="V105" s="111" t="e">
        <f aca="false">(#REF!*P105)</f>
        <v>#REF!</v>
      </c>
      <c r="W105" s="111" t="e">
        <f aca="false">(#REF!*Q105)</f>
        <v>#REF!</v>
      </c>
      <c r="X105" s="111" t="e">
        <f aca="false">(#REF!*R105)</f>
        <v>#REF!</v>
      </c>
      <c r="Y105" s="111" t="e">
        <f aca="false">U105-W105</f>
        <v>#REF!</v>
      </c>
      <c r="Z105" s="111" t="e">
        <f aca="false">V105-X105</f>
        <v>#REF!</v>
      </c>
      <c r="AA105" s="100" t="s">
        <v>684</v>
      </c>
      <c r="AB105" s="100"/>
      <c r="AC105" s="100"/>
      <c r="AD105" s="132" t="n">
        <v>44413</v>
      </c>
      <c r="AE105" s="100"/>
      <c r="AF105" s="100"/>
      <c r="AG105" s="100"/>
      <c r="AH105" s="100"/>
      <c r="AI105" s="100"/>
      <c r="AJ105" s="100"/>
      <c r="AK105" s="101"/>
      <c r="AL105" s="102"/>
      <c r="AM105" s="102"/>
      <c r="AN105" s="103"/>
      <c r="AO105" s="89" t="n">
        <f aca="false">AN105</f>
        <v>0</v>
      </c>
      <c r="AP105" s="90" t="n">
        <f aca="false">O105-AO105</f>
        <v>22</v>
      </c>
    </row>
    <row r="106" customFormat="false" ht="15" hidden="true" customHeight="true" outlineLevel="0" collapsed="false">
      <c r="A106" s="75" t="n">
        <v>153</v>
      </c>
      <c r="B106" s="75" t="n">
        <v>690</v>
      </c>
      <c r="C106" s="75" t="n">
        <v>2659</v>
      </c>
      <c r="D106" s="52" t="s">
        <v>680</v>
      </c>
      <c r="E106" s="102" t="s">
        <v>621</v>
      </c>
      <c r="F106" s="74" t="s">
        <v>730</v>
      </c>
      <c r="G106" s="75" t="s">
        <v>614</v>
      </c>
      <c r="H106" s="126" t="n">
        <v>50625820.31</v>
      </c>
      <c r="I106" s="75" t="s">
        <v>615</v>
      </c>
      <c r="J106" s="126" t="n">
        <v>20948426.96</v>
      </c>
      <c r="K106" s="105" t="s">
        <v>736</v>
      </c>
      <c r="L106" s="92" t="s">
        <v>648</v>
      </c>
      <c r="M106" s="127" t="s">
        <v>142</v>
      </c>
      <c r="N106" s="128" t="s">
        <v>143</v>
      </c>
      <c r="O106" s="100" t="n">
        <v>280</v>
      </c>
      <c r="P106" s="100" t="n">
        <v>700</v>
      </c>
      <c r="Q106" s="100" t="n">
        <v>280</v>
      </c>
      <c r="R106" s="100" t="n">
        <v>700</v>
      </c>
      <c r="S106" s="190"/>
      <c r="T106" s="190"/>
      <c r="U106" s="111" t="e">
        <f aca="false">(#REF!*O106)</f>
        <v>#REF!</v>
      </c>
      <c r="V106" s="111" t="e">
        <f aca="false">(#REF!*P106)</f>
        <v>#REF!</v>
      </c>
      <c r="W106" s="111" t="e">
        <f aca="false">(#REF!*Q106)</f>
        <v>#REF!</v>
      </c>
      <c r="X106" s="111" t="e">
        <f aca="false">(#REF!*R106)</f>
        <v>#REF!</v>
      </c>
      <c r="Y106" s="111" t="e">
        <f aca="false">U106-W106</f>
        <v>#REF!</v>
      </c>
      <c r="Z106" s="111" t="e">
        <f aca="false">V106-X106</f>
        <v>#REF!</v>
      </c>
      <c r="AA106" s="100" t="s">
        <v>684</v>
      </c>
      <c r="AB106" s="100"/>
      <c r="AC106" s="100"/>
      <c r="AD106" s="132" t="n">
        <v>44413</v>
      </c>
      <c r="AE106" s="100"/>
      <c r="AF106" s="100"/>
      <c r="AG106" s="100"/>
      <c r="AH106" s="100"/>
      <c r="AI106" s="100"/>
      <c r="AJ106" s="100"/>
      <c r="AK106" s="101"/>
      <c r="AL106" s="102"/>
      <c r="AM106" s="102"/>
      <c r="AN106" s="103"/>
      <c r="AO106" s="89" t="n">
        <f aca="false">AN106</f>
        <v>0</v>
      </c>
      <c r="AP106" s="90" t="n">
        <f aca="false">O106-AO106</f>
        <v>280</v>
      </c>
    </row>
    <row r="107" customFormat="false" ht="15" hidden="true" customHeight="true" outlineLevel="0" collapsed="false">
      <c r="A107" s="75" t="n">
        <v>154</v>
      </c>
      <c r="B107" s="75" t="n">
        <v>690</v>
      </c>
      <c r="C107" s="75" t="n">
        <v>2659</v>
      </c>
      <c r="D107" s="52" t="s">
        <v>680</v>
      </c>
      <c r="E107" s="102" t="s">
        <v>612</v>
      </c>
      <c r="F107" s="74" t="s">
        <v>730</v>
      </c>
      <c r="G107" s="75" t="s">
        <v>614</v>
      </c>
      <c r="H107" s="126" t="n">
        <v>50625820.31</v>
      </c>
      <c r="I107" s="75" t="s">
        <v>615</v>
      </c>
      <c r="J107" s="126" t="n">
        <v>20948426.96</v>
      </c>
      <c r="K107" s="105" t="s">
        <v>736</v>
      </c>
      <c r="L107" s="92" t="s">
        <v>648</v>
      </c>
      <c r="M107" s="127" t="s">
        <v>144</v>
      </c>
      <c r="N107" s="128" t="s">
        <v>145</v>
      </c>
      <c r="O107" s="100" t="n">
        <v>2</v>
      </c>
      <c r="P107" s="100" t="n">
        <v>4</v>
      </c>
      <c r="Q107" s="100" t="n">
        <v>2</v>
      </c>
      <c r="R107" s="100" t="n">
        <v>4</v>
      </c>
      <c r="S107" s="190"/>
      <c r="T107" s="190"/>
      <c r="U107" s="111" t="e">
        <f aca="false">(#REF!*O107)</f>
        <v>#REF!</v>
      </c>
      <c r="V107" s="111" t="e">
        <f aca="false">(#REF!*P107)</f>
        <v>#REF!</v>
      </c>
      <c r="W107" s="111" t="e">
        <f aca="false">(#REF!*Q107)</f>
        <v>#REF!</v>
      </c>
      <c r="X107" s="111" t="e">
        <f aca="false">(#REF!*R107)</f>
        <v>#REF!</v>
      </c>
      <c r="Y107" s="111" t="e">
        <f aca="false">U107-W107</f>
        <v>#REF!</v>
      </c>
      <c r="Z107" s="111" t="e">
        <f aca="false">V107-X107</f>
        <v>#REF!</v>
      </c>
      <c r="AA107" s="100" t="s">
        <v>684</v>
      </c>
      <c r="AB107" s="100"/>
      <c r="AC107" s="100"/>
      <c r="AD107" s="132" t="n">
        <v>44413</v>
      </c>
      <c r="AE107" s="100"/>
      <c r="AF107" s="100"/>
      <c r="AG107" s="100"/>
      <c r="AH107" s="100"/>
      <c r="AI107" s="100"/>
      <c r="AJ107" s="100"/>
      <c r="AK107" s="101"/>
      <c r="AL107" s="102"/>
      <c r="AM107" s="102"/>
      <c r="AN107" s="103"/>
      <c r="AO107" s="89" t="n">
        <f aca="false">AN107</f>
        <v>0</v>
      </c>
      <c r="AP107" s="90" t="n">
        <f aca="false">O107-AO107</f>
        <v>2</v>
      </c>
    </row>
    <row r="108" customFormat="false" ht="15" hidden="true" customHeight="true" outlineLevel="0" collapsed="false">
      <c r="A108" s="75" t="n">
        <v>155</v>
      </c>
      <c r="B108" s="75" t="n">
        <v>690</v>
      </c>
      <c r="C108" s="75" t="n">
        <v>2659</v>
      </c>
      <c r="D108" s="52" t="s">
        <v>680</v>
      </c>
      <c r="E108" s="102" t="s">
        <v>621</v>
      </c>
      <c r="F108" s="74" t="s">
        <v>730</v>
      </c>
      <c r="G108" s="75" t="s">
        <v>614</v>
      </c>
      <c r="H108" s="126" t="n">
        <v>50625820.31</v>
      </c>
      <c r="I108" s="75" t="s">
        <v>615</v>
      </c>
      <c r="J108" s="126" t="n">
        <v>20948426.96</v>
      </c>
      <c r="K108" s="105" t="s">
        <v>736</v>
      </c>
      <c r="L108" s="92" t="s">
        <v>648</v>
      </c>
      <c r="M108" s="127" t="s">
        <v>144</v>
      </c>
      <c r="N108" s="128" t="s">
        <v>145</v>
      </c>
      <c r="O108" s="100" t="n">
        <v>72</v>
      </c>
      <c r="P108" s="100" t="n">
        <v>180</v>
      </c>
      <c r="Q108" s="100" t="n">
        <v>72</v>
      </c>
      <c r="R108" s="100" t="n">
        <v>180</v>
      </c>
      <c r="S108" s="190"/>
      <c r="T108" s="190"/>
      <c r="U108" s="111" t="e">
        <f aca="false">(#REF!*O108)</f>
        <v>#REF!</v>
      </c>
      <c r="V108" s="111" t="e">
        <f aca="false">(#REF!*P108)</f>
        <v>#REF!</v>
      </c>
      <c r="W108" s="111" t="e">
        <f aca="false">(#REF!*Q108)</f>
        <v>#REF!</v>
      </c>
      <c r="X108" s="111" t="e">
        <f aca="false">(#REF!*R108)</f>
        <v>#REF!</v>
      </c>
      <c r="Y108" s="111" t="e">
        <f aca="false">U108-W108</f>
        <v>#REF!</v>
      </c>
      <c r="Z108" s="111" t="e">
        <f aca="false">V108-X108</f>
        <v>#REF!</v>
      </c>
      <c r="AA108" s="100" t="s">
        <v>684</v>
      </c>
      <c r="AB108" s="100"/>
      <c r="AC108" s="100"/>
      <c r="AD108" s="132" t="n">
        <v>44413</v>
      </c>
      <c r="AE108" s="100"/>
      <c r="AF108" s="100"/>
      <c r="AG108" s="100"/>
      <c r="AH108" s="100"/>
      <c r="AI108" s="100"/>
      <c r="AJ108" s="100"/>
      <c r="AK108" s="101"/>
      <c r="AL108" s="102"/>
      <c r="AM108" s="102"/>
      <c r="AN108" s="103"/>
      <c r="AO108" s="89" t="n">
        <f aca="false">AN108</f>
        <v>0</v>
      </c>
      <c r="AP108" s="90" t="n">
        <f aca="false">O108-AO108</f>
        <v>72</v>
      </c>
    </row>
    <row r="109" customFormat="false" ht="15" hidden="true" customHeight="true" outlineLevel="0" collapsed="false">
      <c r="A109" s="75" t="n">
        <v>156</v>
      </c>
      <c r="B109" s="75" t="n">
        <v>690</v>
      </c>
      <c r="C109" s="75" t="n">
        <v>2659</v>
      </c>
      <c r="D109" s="52" t="s">
        <v>680</v>
      </c>
      <c r="E109" s="102" t="s">
        <v>621</v>
      </c>
      <c r="F109" s="74" t="s">
        <v>730</v>
      </c>
      <c r="G109" s="75" t="s">
        <v>614</v>
      </c>
      <c r="H109" s="126" t="n">
        <v>50625820.31</v>
      </c>
      <c r="I109" s="75" t="s">
        <v>615</v>
      </c>
      <c r="J109" s="126" t="n">
        <v>20948426.96</v>
      </c>
      <c r="K109" s="105" t="s">
        <v>736</v>
      </c>
      <c r="L109" s="92" t="s">
        <v>648</v>
      </c>
      <c r="M109" s="127" t="s">
        <v>438</v>
      </c>
      <c r="N109" s="128" t="s">
        <v>439</v>
      </c>
      <c r="O109" s="100" t="n">
        <v>64</v>
      </c>
      <c r="P109" s="100" t="n">
        <v>160</v>
      </c>
      <c r="Q109" s="100" t="n">
        <v>64</v>
      </c>
      <c r="R109" s="100" t="n">
        <v>160</v>
      </c>
      <c r="S109" s="190"/>
      <c r="T109" s="190"/>
      <c r="U109" s="111" t="e">
        <f aca="false">(#REF!*O109)</f>
        <v>#REF!</v>
      </c>
      <c r="V109" s="111" t="e">
        <f aca="false">(#REF!*P109)</f>
        <v>#REF!</v>
      </c>
      <c r="W109" s="111" t="e">
        <f aca="false">(#REF!*Q109)</f>
        <v>#REF!</v>
      </c>
      <c r="X109" s="111" t="e">
        <f aca="false">(#REF!*R109)</f>
        <v>#REF!</v>
      </c>
      <c r="Y109" s="111" t="e">
        <f aca="false">U109-W109</f>
        <v>#REF!</v>
      </c>
      <c r="Z109" s="111" t="e">
        <f aca="false">V109-X109</f>
        <v>#REF!</v>
      </c>
      <c r="AA109" s="100" t="s">
        <v>684</v>
      </c>
      <c r="AB109" s="100"/>
      <c r="AC109" s="100"/>
      <c r="AD109" s="132" t="n">
        <v>44413</v>
      </c>
      <c r="AE109" s="100"/>
      <c r="AF109" s="100"/>
      <c r="AG109" s="100"/>
      <c r="AH109" s="100"/>
      <c r="AI109" s="100"/>
      <c r="AJ109" s="100"/>
      <c r="AK109" s="101"/>
      <c r="AL109" s="102"/>
      <c r="AM109" s="102"/>
      <c r="AN109" s="103"/>
      <c r="AO109" s="89" t="n">
        <f aca="false">AN109</f>
        <v>0</v>
      </c>
      <c r="AP109" s="90" t="n">
        <f aca="false">O109-AO109</f>
        <v>64</v>
      </c>
    </row>
    <row r="110" customFormat="false" ht="15" hidden="true" customHeight="true" outlineLevel="0" collapsed="false">
      <c r="A110" s="75" t="n">
        <v>157</v>
      </c>
      <c r="B110" s="75" t="n">
        <v>690</v>
      </c>
      <c r="C110" s="75" t="n">
        <v>2659</v>
      </c>
      <c r="D110" s="52" t="s">
        <v>680</v>
      </c>
      <c r="E110" s="102" t="s">
        <v>612</v>
      </c>
      <c r="F110" s="74" t="s">
        <v>730</v>
      </c>
      <c r="G110" s="75" t="s">
        <v>614</v>
      </c>
      <c r="H110" s="126" t="n">
        <v>50625820.31</v>
      </c>
      <c r="I110" s="75" t="s">
        <v>615</v>
      </c>
      <c r="J110" s="126" t="n">
        <v>20948426.96</v>
      </c>
      <c r="K110" s="105" t="s">
        <v>736</v>
      </c>
      <c r="L110" s="92" t="s">
        <v>648</v>
      </c>
      <c r="M110" s="127" t="s">
        <v>238</v>
      </c>
      <c r="N110" s="128" t="s">
        <v>239</v>
      </c>
      <c r="O110" s="196" t="n">
        <v>12000</v>
      </c>
      <c r="P110" s="196" t="n">
        <v>30000</v>
      </c>
      <c r="Q110" s="196" t="n">
        <v>12000</v>
      </c>
      <c r="R110" s="196" t="n">
        <v>30000</v>
      </c>
      <c r="S110" s="190"/>
      <c r="T110" s="190"/>
      <c r="U110" s="111" t="e">
        <f aca="false">(#REF!*O110)</f>
        <v>#REF!</v>
      </c>
      <c r="V110" s="111" t="e">
        <f aca="false">(#REF!*P110)</f>
        <v>#REF!</v>
      </c>
      <c r="W110" s="111" t="e">
        <f aca="false">(#REF!*Q110)</f>
        <v>#REF!</v>
      </c>
      <c r="X110" s="111" t="e">
        <f aca="false">(#REF!*R110)</f>
        <v>#REF!</v>
      </c>
      <c r="Y110" s="111" t="e">
        <f aca="false">U110-W110</f>
        <v>#REF!</v>
      </c>
      <c r="Z110" s="111" t="e">
        <f aca="false">V110-X110</f>
        <v>#REF!</v>
      </c>
      <c r="AA110" s="100" t="s">
        <v>684</v>
      </c>
      <c r="AB110" s="100"/>
      <c r="AC110" s="100"/>
      <c r="AD110" s="132" t="n">
        <v>44413</v>
      </c>
      <c r="AE110" s="100"/>
      <c r="AF110" s="100"/>
      <c r="AG110" s="100"/>
      <c r="AH110" s="100"/>
      <c r="AI110" s="100"/>
      <c r="AJ110" s="100"/>
      <c r="AK110" s="101"/>
      <c r="AL110" s="102"/>
      <c r="AM110" s="102"/>
      <c r="AN110" s="103"/>
      <c r="AO110" s="89" t="n">
        <f aca="false">AN110</f>
        <v>0</v>
      </c>
      <c r="AP110" s="90" t="n">
        <f aca="false">O110-AO110</f>
        <v>12000</v>
      </c>
    </row>
    <row r="111" customFormat="false" ht="15" hidden="true" customHeight="true" outlineLevel="0" collapsed="false">
      <c r="A111" s="75" t="n">
        <v>158</v>
      </c>
      <c r="B111" s="75" t="n">
        <v>690</v>
      </c>
      <c r="C111" s="75" t="n">
        <v>2659</v>
      </c>
      <c r="D111" s="52" t="s">
        <v>680</v>
      </c>
      <c r="E111" s="102" t="s">
        <v>612</v>
      </c>
      <c r="F111" s="74" t="s">
        <v>730</v>
      </c>
      <c r="G111" s="75" t="s">
        <v>614</v>
      </c>
      <c r="H111" s="126" t="n">
        <v>50625820.31</v>
      </c>
      <c r="I111" s="75" t="s">
        <v>615</v>
      </c>
      <c r="J111" s="126" t="n">
        <v>20948426.96</v>
      </c>
      <c r="K111" s="105" t="s">
        <v>736</v>
      </c>
      <c r="L111" s="92" t="s">
        <v>648</v>
      </c>
      <c r="M111" s="127" t="s">
        <v>254</v>
      </c>
      <c r="N111" s="128" t="s">
        <v>255</v>
      </c>
      <c r="O111" s="100" t="n">
        <v>28</v>
      </c>
      <c r="P111" s="100" t="n">
        <v>70</v>
      </c>
      <c r="Q111" s="100" t="n">
        <v>28</v>
      </c>
      <c r="R111" s="100" t="n">
        <v>70</v>
      </c>
      <c r="S111" s="190"/>
      <c r="T111" s="190"/>
      <c r="U111" s="111" t="e">
        <f aca="false">(#REF!*O111)</f>
        <v>#REF!</v>
      </c>
      <c r="V111" s="111" t="e">
        <f aca="false">(#REF!*P111)</f>
        <v>#REF!</v>
      </c>
      <c r="W111" s="111" t="e">
        <f aca="false">(#REF!*Q111)</f>
        <v>#REF!</v>
      </c>
      <c r="X111" s="111" t="e">
        <f aca="false">(#REF!*R111)</f>
        <v>#REF!</v>
      </c>
      <c r="Y111" s="111" t="e">
        <f aca="false">U111-W111</f>
        <v>#REF!</v>
      </c>
      <c r="Z111" s="111" t="e">
        <f aca="false">V111-X111</f>
        <v>#REF!</v>
      </c>
      <c r="AA111" s="100" t="s">
        <v>684</v>
      </c>
      <c r="AB111" s="100"/>
      <c r="AC111" s="100"/>
      <c r="AD111" s="132" t="n">
        <v>44413</v>
      </c>
      <c r="AE111" s="100"/>
      <c r="AF111" s="100"/>
      <c r="AG111" s="100"/>
      <c r="AH111" s="100"/>
      <c r="AI111" s="100"/>
      <c r="AJ111" s="100"/>
      <c r="AK111" s="101"/>
      <c r="AL111" s="102"/>
      <c r="AM111" s="102"/>
      <c r="AN111" s="103"/>
      <c r="AO111" s="89" t="n">
        <f aca="false">AN111</f>
        <v>0</v>
      </c>
      <c r="AP111" s="90" t="n">
        <f aca="false">O111-AO111</f>
        <v>28</v>
      </c>
    </row>
    <row r="112" customFormat="false" ht="15" hidden="true" customHeight="true" outlineLevel="0" collapsed="false">
      <c r="A112" s="75" t="n">
        <v>159</v>
      </c>
      <c r="B112" s="75" t="n">
        <v>690</v>
      </c>
      <c r="C112" s="75" t="n">
        <v>2659</v>
      </c>
      <c r="D112" s="52" t="s">
        <v>680</v>
      </c>
      <c r="E112" s="102" t="s">
        <v>621</v>
      </c>
      <c r="F112" s="74" t="s">
        <v>730</v>
      </c>
      <c r="G112" s="75" t="s">
        <v>614</v>
      </c>
      <c r="H112" s="126" t="n">
        <v>50625820.31</v>
      </c>
      <c r="I112" s="75" t="s">
        <v>615</v>
      </c>
      <c r="J112" s="126" t="n">
        <v>20948426.96</v>
      </c>
      <c r="K112" s="105" t="s">
        <v>736</v>
      </c>
      <c r="L112" s="92" t="s">
        <v>648</v>
      </c>
      <c r="M112" s="127" t="s">
        <v>458</v>
      </c>
      <c r="N112" s="128" t="s">
        <v>459</v>
      </c>
      <c r="O112" s="100" t="n">
        <v>46</v>
      </c>
      <c r="P112" s="100" t="n">
        <v>115</v>
      </c>
      <c r="Q112" s="100" t="n">
        <v>46</v>
      </c>
      <c r="R112" s="100" t="n">
        <v>115</v>
      </c>
      <c r="S112" s="190"/>
      <c r="T112" s="190"/>
      <c r="U112" s="111" t="e">
        <f aca="false">(#REF!*O112)</f>
        <v>#REF!</v>
      </c>
      <c r="V112" s="111" t="e">
        <f aca="false">(#REF!*P112)</f>
        <v>#REF!</v>
      </c>
      <c r="W112" s="111" t="e">
        <f aca="false">(#REF!*Q112)</f>
        <v>#REF!</v>
      </c>
      <c r="X112" s="111" t="e">
        <f aca="false">(#REF!*R112)</f>
        <v>#REF!</v>
      </c>
      <c r="Y112" s="111" t="e">
        <f aca="false">U112-W112</f>
        <v>#REF!</v>
      </c>
      <c r="Z112" s="111" t="e">
        <f aca="false">V112-X112</f>
        <v>#REF!</v>
      </c>
      <c r="AA112" s="100" t="s">
        <v>684</v>
      </c>
      <c r="AB112" s="100"/>
      <c r="AC112" s="100"/>
      <c r="AD112" s="132" t="n">
        <v>44413</v>
      </c>
      <c r="AE112" s="100"/>
      <c r="AF112" s="100"/>
      <c r="AG112" s="100"/>
      <c r="AH112" s="100"/>
      <c r="AI112" s="100"/>
      <c r="AJ112" s="100"/>
      <c r="AK112" s="101"/>
      <c r="AL112" s="102"/>
      <c r="AM112" s="102"/>
      <c r="AN112" s="103"/>
      <c r="AO112" s="89" t="n">
        <f aca="false">AN112</f>
        <v>0</v>
      </c>
      <c r="AP112" s="90" t="n">
        <f aca="false">O112-AO112</f>
        <v>46</v>
      </c>
    </row>
    <row r="113" customFormat="false" ht="15" hidden="true" customHeight="true" outlineLevel="0" collapsed="false">
      <c r="A113" s="75" t="n">
        <v>160</v>
      </c>
      <c r="B113" s="75" t="n">
        <v>690</v>
      </c>
      <c r="C113" s="75" t="n">
        <v>2659</v>
      </c>
      <c r="D113" s="52" t="s">
        <v>680</v>
      </c>
      <c r="E113" s="102" t="s">
        <v>621</v>
      </c>
      <c r="F113" s="74" t="s">
        <v>730</v>
      </c>
      <c r="G113" s="75" t="s">
        <v>614</v>
      </c>
      <c r="H113" s="126" t="n">
        <v>50625820.31</v>
      </c>
      <c r="I113" s="75" t="s">
        <v>615</v>
      </c>
      <c r="J113" s="126" t="n">
        <v>20948426.96</v>
      </c>
      <c r="K113" s="105" t="s">
        <v>736</v>
      </c>
      <c r="L113" s="92" t="s">
        <v>648</v>
      </c>
      <c r="M113" s="127" t="s">
        <v>460</v>
      </c>
      <c r="N113" s="128" t="s">
        <v>461</v>
      </c>
      <c r="O113" s="100" t="n">
        <v>90</v>
      </c>
      <c r="P113" s="100" t="n">
        <v>224</v>
      </c>
      <c r="Q113" s="100" t="n">
        <v>90</v>
      </c>
      <c r="R113" s="100" t="n">
        <v>224</v>
      </c>
      <c r="S113" s="190"/>
      <c r="T113" s="190"/>
      <c r="U113" s="111" t="e">
        <f aca="false">(#REF!*O113)</f>
        <v>#REF!</v>
      </c>
      <c r="V113" s="111" t="e">
        <f aca="false">(#REF!*P113)</f>
        <v>#REF!</v>
      </c>
      <c r="W113" s="111" t="e">
        <f aca="false">(#REF!*Q113)</f>
        <v>#REF!</v>
      </c>
      <c r="X113" s="111" t="e">
        <f aca="false">(#REF!*R113)</f>
        <v>#REF!</v>
      </c>
      <c r="Y113" s="111" t="e">
        <f aca="false">U113-W113</f>
        <v>#REF!</v>
      </c>
      <c r="Z113" s="111" t="e">
        <f aca="false">V113-X113</f>
        <v>#REF!</v>
      </c>
      <c r="AA113" s="100" t="s">
        <v>684</v>
      </c>
      <c r="AB113" s="100"/>
      <c r="AC113" s="100"/>
      <c r="AD113" s="132" t="n">
        <v>44413</v>
      </c>
      <c r="AE113" s="100"/>
      <c r="AF113" s="100"/>
      <c r="AG113" s="100"/>
      <c r="AH113" s="100"/>
      <c r="AI113" s="100"/>
      <c r="AJ113" s="100"/>
      <c r="AK113" s="101"/>
      <c r="AL113" s="102"/>
      <c r="AM113" s="102"/>
      <c r="AN113" s="103"/>
      <c r="AO113" s="89" t="n">
        <f aca="false">AN113</f>
        <v>0</v>
      </c>
      <c r="AP113" s="90" t="n">
        <f aca="false">O113-AO113</f>
        <v>90</v>
      </c>
    </row>
    <row r="114" customFormat="false" ht="15" hidden="true" customHeight="true" outlineLevel="0" collapsed="false">
      <c r="A114" s="75" t="n">
        <v>161</v>
      </c>
      <c r="B114" s="75" t="n">
        <v>690</v>
      </c>
      <c r="C114" s="75" t="n">
        <v>2659</v>
      </c>
      <c r="D114" s="52" t="s">
        <v>680</v>
      </c>
      <c r="E114" s="102" t="s">
        <v>612</v>
      </c>
      <c r="F114" s="74" t="s">
        <v>730</v>
      </c>
      <c r="G114" s="75" t="s">
        <v>614</v>
      </c>
      <c r="H114" s="126" t="n">
        <v>50625820.31</v>
      </c>
      <c r="I114" s="75" t="s">
        <v>615</v>
      </c>
      <c r="J114" s="126" t="n">
        <v>20948426.96</v>
      </c>
      <c r="K114" s="105" t="s">
        <v>736</v>
      </c>
      <c r="L114" s="92" t="s">
        <v>648</v>
      </c>
      <c r="M114" s="127" t="s">
        <v>256</v>
      </c>
      <c r="N114" s="128" t="s">
        <v>257</v>
      </c>
      <c r="O114" s="100" t="n">
        <v>164</v>
      </c>
      <c r="P114" s="100" t="n">
        <v>410</v>
      </c>
      <c r="Q114" s="100" t="n">
        <v>164</v>
      </c>
      <c r="R114" s="100" t="n">
        <v>410</v>
      </c>
      <c r="S114" s="190"/>
      <c r="T114" s="190"/>
      <c r="U114" s="111" t="e">
        <f aca="false">(#REF!*O114)</f>
        <v>#REF!</v>
      </c>
      <c r="V114" s="111" t="e">
        <f aca="false">(#REF!*P114)</f>
        <v>#REF!</v>
      </c>
      <c r="W114" s="111" t="e">
        <f aca="false">(#REF!*Q114)</f>
        <v>#REF!</v>
      </c>
      <c r="X114" s="111" t="e">
        <f aca="false">(#REF!*R114)</f>
        <v>#REF!</v>
      </c>
      <c r="Y114" s="111" t="e">
        <f aca="false">U114-W114</f>
        <v>#REF!</v>
      </c>
      <c r="Z114" s="111" t="e">
        <f aca="false">V114-X114</f>
        <v>#REF!</v>
      </c>
      <c r="AA114" s="100" t="s">
        <v>684</v>
      </c>
      <c r="AB114" s="100"/>
      <c r="AC114" s="100"/>
      <c r="AD114" s="132" t="n">
        <v>44413</v>
      </c>
      <c r="AE114" s="100"/>
      <c r="AF114" s="100"/>
      <c r="AG114" s="100"/>
      <c r="AH114" s="100"/>
      <c r="AI114" s="100"/>
      <c r="AJ114" s="100"/>
      <c r="AK114" s="101"/>
      <c r="AL114" s="102"/>
      <c r="AM114" s="102"/>
      <c r="AN114" s="103"/>
      <c r="AO114" s="89" t="n">
        <f aca="false">AN114</f>
        <v>0</v>
      </c>
      <c r="AP114" s="90" t="n">
        <f aca="false">O114-AO114</f>
        <v>164</v>
      </c>
    </row>
    <row r="115" customFormat="false" ht="15" hidden="true" customHeight="true" outlineLevel="0" collapsed="false">
      <c r="A115" s="75" t="n">
        <v>162</v>
      </c>
      <c r="B115" s="75" t="n">
        <v>690</v>
      </c>
      <c r="C115" s="75" t="n">
        <v>2659</v>
      </c>
      <c r="D115" s="52" t="s">
        <v>680</v>
      </c>
      <c r="E115" s="102" t="s">
        <v>621</v>
      </c>
      <c r="F115" s="74" t="s">
        <v>730</v>
      </c>
      <c r="G115" s="75" t="s">
        <v>614</v>
      </c>
      <c r="H115" s="126" t="n">
        <v>50625820.31</v>
      </c>
      <c r="I115" s="75" t="s">
        <v>615</v>
      </c>
      <c r="J115" s="126" t="n">
        <v>20948426.96</v>
      </c>
      <c r="K115" s="105" t="s">
        <v>736</v>
      </c>
      <c r="L115" s="92" t="s">
        <v>648</v>
      </c>
      <c r="M115" s="127" t="s">
        <v>256</v>
      </c>
      <c r="N115" s="128" t="s">
        <v>257</v>
      </c>
      <c r="O115" s="100" t="n">
        <v>116</v>
      </c>
      <c r="P115" s="100" t="n">
        <v>290</v>
      </c>
      <c r="Q115" s="100" t="n">
        <v>116</v>
      </c>
      <c r="R115" s="100" t="n">
        <v>290</v>
      </c>
      <c r="S115" s="190"/>
      <c r="T115" s="190"/>
      <c r="U115" s="111" t="e">
        <f aca="false">(#REF!*O115)</f>
        <v>#REF!</v>
      </c>
      <c r="V115" s="111" t="e">
        <f aca="false">(#REF!*P115)</f>
        <v>#REF!</v>
      </c>
      <c r="W115" s="111" t="e">
        <f aca="false">(#REF!*Q115)</f>
        <v>#REF!</v>
      </c>
      <c r="X115" s="111" t="e">
        <f aca="false">(#REF!*R115)</f>
        <v>#REF!</v>
      </c>
      <c r="Y115" s="111" t="e">
        <f aca="false">U115-W115</f>
        <v>#REF!</v>
      </c>
      <c r="Z115" s="111" t="e">
        <f aca="false">V115-X115</f>
        <v>#REF!</v>
      </c>
      <c r="AA115" s="100" t="s">
        <v>684</v>
      </c>
      <c r="AB115" s="100"/>
      <c r="AC115" s="100"/>
      <c r="AD115" s="132" t="n">
        <v>44413</v>
      </c>
      <c r="AE115" s="100"/>
      <c r="AF115" s="100"/>
      <c r="AG115" s="100"/>
      <c r="AH115" s="100"/>
      <c r="AI115" s="100"/>
      <c r="AJ115" s="100"/>
      <c r="AK115" s="101"/>
      <c r="AL115" s="102"/>
      <c r="AM115" s="102"/>
      <c r="AN115" s="103"/>
      <c r="AO115" s="89" t="n">
        <f aca="false">AN115</f>
        <v>0</v>
      </c>
      <c r="AP115" s="90" t="n">
        <f aca="false">O115-AO115</f>
        <v>116</v>
      </c>
    </row>
    <row r="116" customFormat="false" ht="15" hidden="true" customHeight="true" outlineLevel="0" collapsed="false">
      <c r="A116" s="75" t="n">
        <v>163</v>
      </c>
      <c r="B116" s="75" t="n">
        <v>690</v>
      </c>
      <c r="C116" s="75" t="n">
        <v>2659</v>
      </c>
      <c r="D116" s="52" t="s">
        <v>680</v>
      </c>
      <c r="E116" s="102" t="s">
        <v>612</v>
      </c>
      <c r="F116" s="74" t="s">
        <v>730</v>
      </c>
      <c r="G116" s="75" t="s">
        <v>614</v>
      </c>
      <c r="H116" s="126" t="n">
        <v>50625820.31</v>
      </c>
      <c r="I116" s="75" t="s">
        <v>615</v>
      </c>
      <c r="J116" s="126" t="n">
        <v>20948426.96</v>
      </c>
      <c r="K116" s="105" t="s">
        <v>736</v>
      </c>
      <c r="L116" s="92" t="s">
        <v>648</v>
      </c>
      <c r="M116" s="127" t="s">
        <v>364</v>
      </c>
      <c r="N116" s="128" t="s">
        <v>365</v>
      </c>
      <c r="O116" s="100" t="n">
        <v>154</v>
      </c>
      <c r="P116" s="100" t="n">
        <v>385</v>
      </c>
      <c r="Q116" s="100" t="n">
        <v>154</v>
      </c>
      <c r="R116" s="100" t="n">
        <v>385</v>
      </c>
      <c r="S116" s="190"/>
      <c r="T116" s="190"/>
      <c r="U116" s="111" t="e">
        <f aca="false">(#REF!*O116)</f>
        <v>#REF!</v>
      </c>
      <c r="V116" s="111" t="e">
        <f aca="false">(#REF!*P116)</f>
        <v>#REF!</v>
      </c>
      <c r="W116" s="111" t="e">
        <f aca="false">(#REF!*Q116)</f>
        <v>#REF!</v>
      </c>
      <c r="X116" s="111" t="e">
        <f aca="false">(#REF!*R116)</f>
        <v>#REF!</v>
      </c>
      <c r="Y116" s="111" t="e">
        <f aca="false">U116-W116</f>
        <v>#REF!</v>
      </c>
      <c r="Z116" s="111" t="e">
        <f aca="false">V116-X116</f>
        <v>#REF!</v>
      </c>
      <c r="AA116" s="100" t="s">
        <v>684</v>
      </c>
      <c r="AB116" s="100"/>
      <c r="AC116" s="100"/>
      <c r="AD116" s="132" t="n">
        <v>44413</v>
      </c>
      <c r="AE116" s="100"/>
      <c r="AF116" s="100"/>
      <c r="AG116" s="100"/>
      <c r="AH116" s="100"/>
      <c r="AI116" s="100"/>
      <c r="AJ116" s="100"/>
      <c r="AK116" s="101"/>
      <c r="AL116" s="102"/>
      <c r="AM116" s="102"/>
      <c r="AN116" s="103"/>
      <c r="AO116" s="89" t="n">
        <f aca="false">AN116</f>
        <v>0</v>
      </c>
      <c r="AP116" s="90" t="n">
        <f aca="false">O116-AO116</f>
        <v>154</v>
      </c>
    </row>
    <row r="117" customFormat="false" ht="15" hidden="true" customHeight="true" outlineLevel="0" collapsed="false">
      <c r="A117" s="75" t="n">
        <v>165</v>
      </c>
      <c r="B117" s="75" t="n">
        <v>690</v>
      </c>
      <c r="C117" s="75" t="n">
        <v>2660</v>
      </c>
      <c r="D117" s="52" t="s">
        <v>680</v>
      </c>
      <c r="E117" s="102" t="s">
        <v>621</v>
      </c>
      <c r="F117" s="74" t="s">
        <v>730</v>
      </c>
      <c r="G117" s="75" t="s">
        <v>614</v>
      </c>
      <c r="H117" s="126" t="n">
        <v>50625820.31</v>
      </c>
      <c r="I117" s="75" t="s">
        <v>615</v>
      </c>
      <c r="J117" s="126" t="n">
        <v>20948426.96</v>
      </c>
      <c r="K117" s="105" t="s">
        <v>737</v>
      </c>
      <c r="L117" s="92" t="s">
        <v>639</v>
      </c>
      <c r="M117" s="127" t="s">
        <v>164</v>
      </c>
      <c r="N117" s="128" t="s">
        <v>165</v>
      </c>
      <c r="O117" s="100" t="n">
        <v>364</v>
      </c>
      <c r="P117" s="100" t="n">
        <v>910</v>
      </c>
      <c r="Q117" s="100" t="n">
        <v>364</v>
      </c>
      <c r="R117" s="100" t="n">
        <v>910</v>
      </c>
      <c r="S117" s="190"/>
      <c r="T117" s="190"/>
      <c r="U117" s="111" t="e">
        <f aca="false">(#REF!*O117)</f>
        <v>#REF!</v>
      </c>
      <c r="V117" s="111" t="e">
        <f aca="false">(#REF!*P117)</f>
        <v>#REF!</v>
      </c>
      <c r="W117" s="111" t="e">
        <f aca="false">(#REF!*Q117)</f>
        <v>#REF!</v>
      </c>
      <c r="X117" s="111" t="e">
        <f aca="false">(#REF!*R117)</f>
        <v>#REF!</v>
      </c>
      <c r="Y117" s="111" t="e">
        <f aca="false">U117-W117</f>
        <v>#REF!</v>
      </c>
      <c r="Z117" s="111" t="e">
        <f aca="false">V117-X117</f>
        <v>#REF!</v>
      </c>
      <c r="AA117" s="100" t="s">
        <v>684</v>
      </c>
      <c r="AB117" s="100"/>
      <c r="AC117" s="100"/>
      <c r="AD117" s="132" t="n">
        <v>44425</v>
      </c>
      <c r="AE117" s="100"/>
      <c r="AF117" s="100"/>
      <c r="AG117" s="100"/>
      <c r="AH117" s="100"/>
      <c r="AI117" s="100"/>
      <c r="AJ117" s="100"/>
      <c r="AK117" s="101"/>
      <c r="AL117" s="102"/>
      <c r="AM117" s="102"/>
      <c r="AN117" s="103"/>
      <c r="AO117" s="89" t="n">
        <f aca="false">AN117</f>
        <v>0</v>
      </c>
      <c r="AP117" s="90" t="n">
        <f aca="false">O117-AO117</f>
        <v>364</v>
      </c>
    </row>
    <row r="118" customFormat="false" ht="15" hidden="true" customHeight="true" outlineLevel="0" collapsed="false">
      <c r="A118" s="75" t="n">
        <v>169</v>
      </c>
      <c r="B118" s="75" t="n">
        <v>690</v>
      </c>
      <c r="C118" s="75" t="n">
        <v>2666</v>
      </c>
      <c r="D118" s="52" t="s">
        <v>680</v>
      </c>
      <c r="E118" s="102" t="s">
        <v>612</v>
      </c>
      <c r="F118" s="74" t="s">
        <v>730</v>
      </c>
      <c r="G118" s="75" t="s">
        <v>614</v>
      </c>
      <c r="H118" s="126" t="n">
        <v>50625820.31</v>
      </c>
      <c r="I118" s="75" t="s">
        <v>615</v>
      </c>
      <c r="J118" s="126" t="n">
        <v>20948426.96</v>
      </c>
      <c r="K118" s="105" t="s">
        <v>738</v>
      </c>
      <c r="L118" s="92" t="s">
        <v>739</v>
      </c>
      <c r="M118" s="127" t="s">
        <v>96</v>
      </c>
      <c r="N118" s="128" t="s">
        <v>97</v>
      </c>
      <c r="O118" s="100" t="n">
        <v>32</v>
      </c>
      <c r="P118" s="100" t="n">
        <v>80</v>
      </c>
      <c r="Q118" s="100" t="n">
        <v>32</v>
      </c>
      <c r="R118" s="100" t="n">
        <v>80</v>
      </c>
      <c r="S118" s="190"/>
      <c r="T118" s="190"/>
      <c r="U118" s="111" t="e">
        <f aca="false">(#REF!*O118)</f>
        <v>#REF!</v>
      </c>
      <c r="V118" s="111" t="e">
        <f aca="false">(#REF!*P118)</f>
        <v>#REF!</v>
      </c>
      <c r="W118" s="111" t="e">
        <f aca="false">(#REF!*Q118)</f>
        <v>#REF!</v>
      </c>
      <c r="X118" s="111" t="e">
        <f aca="false">(#REF!*R118)</f>
        <v>#REF!</v>
      </c>
      <c r="Y118" s="111" t="e">
        <f aca="false">U118-W118</f>
        <v>#REF!</v>
      </c>
      <c r="Z118" s="111" t="e">
        <f aca="false">V118-X118</f>
        <v>#REF!</v>
      </c>
      <c r="AA118" s="100" t="s">
        <v>684</v>
      </c>
      <c r="AB118" s="100" t="s">
        <v>732</v>
      </c>
      <c r="AC118" s="132" t="n">
        <v>44406</v>
      </c>
      <c r="AD118" s="132" t="n">
        <v>44433</v>
      </c>
      <c r="AE118" s="100"/>
      <c r="AF118" s="100"/>
      <c r="AG118" s="100"/>
      <c r="AH118" s="100"/>
      <c r="AI118" s="100"/>
      <c r="AJ118" s="100"/>
      <c r="AK118" s="101"/>
      <c r="AL118" s="102"/>
      <c r="AM118" s="102"/>
      <c r="AN118" s="103"/>
      <c r="AO118" s="89" t="n">
        <f aca="false">AN118</f>
        <v>0</v>
      </c>
      <c r="AP118" s="90" t="n">
        <f aca="false">O118-AO118</f>
        <v>32</v>
      </c>
    </row>
    <row r="119" customFormat="false" ht="15" hidden="true" customHeight="true" outlineLevel="0" collapsed="false">
      <c r="A119" s="75" t="n">
        <v>170</v>
      </c>
      <c r="B119" s="75" t="n">
        <v>690</v>
      </c>
      <c r="C119" s="75" t="n">
        <v>2666</v>
      </c>
      <c r="D119" s="52" t="s">
        <v>680</v>
      </c>
      <c r="E119" s="102" t="s">
        <v>621</v>
      </c>
      <c r="F119" s="74" t="s">
        <v>730</v>
      </c>
      <c r="G119" s="75" t="s">
        <v>614</v>
      </c>
      <c r="H119" s="126" t="n">
        <v>50625820.31</v>
      </c>
      <c r="I119" s="75" t="s">
        <v>615</v>
      </c>
      <c r="J119" s="126" t="n">
        <v>20948426.96</v>
      </c>
      <c r="K119" s="105" t="s">
        <v>738</v>
      </c>
      <c r="L119" s="92" t="s">
        <v>739</v>
      </c>
      <c r="M119" s="127" t="s">
        <v>96</v>
      </c>
      <c r="N119" s="128" t="s">
        <v>97</v>
      </c>
      <c r="O119" s="100" t="n">
        <v>80</v>
      </c>
      <c r="P119" s="100" t="n">
        <v>200</v>
      </c>
      <c r="Q119" s="100" t="n">
        <v>80</v>
      </c>
      <c r="R119" s="100" t="n">
        <v>200</v>
      </c>
      <c r="S119" s="190"/>
      <c r="T119" s="190"/>
      <c r="U119" s="111" t="e">
        <f aca="false">(#REF!*O119)</f>
        <v>#REF!</v>
      </c>
      <c r="V119" s="111" t="e">
        <f aca="false">(#REF!*P119)</f>
        <v>#REF!</v>
      </c>
      <c r="W119" s="111" t="e">
        <f aca="false">(#REF!*Q119)</f>
        <v>#REF!</v>
      </c>
      <c r="X119" s="111" t="e">
        <f aca="false">(#REF!*R119)</f>
        <v>#REF!</v>
      </c>
      <c r="Y119" s="111" t="e">
        <f aca="false">U119-W119</f>
        <v>#REF!</v>
      </c>
      <c r="Z119" s="111" t="e">
        <f aca="false">V119-X119</f>
        <v>#REF!</v>
      </c>
      <c r="AA119" s="100" t="s">
        <v>684</v>
      </c>
      <c r="AB119" s="100" t="s">
        <v>732</v>
      </c>
      <c r="AC119" s="132" t="n">
        <v>44406</v>
      </c>
      <c r="AD119" s="132" t="n">
        <v>44433</v>
      </c>
      <c r="AE119" s="100"/>
      <c r="AF119" s="100"/>
      <c r="AG119" s="100"/>
      <c r="AH119" s="100"/>
      <c r="AI119" s="100"/>
      <c r="AJ119" s="100"/>
      <c r="AK119" s="101"/>
      <c r="AL119" s="102"/>
      <c r="AM119" s="102"/>
      <c r="AN119" s="103"/>
      <c r="AO119" s="89" t="n">
        <f aca="false">AN119</f>
        <v>0</v>
      </c>
      <c r="AP119" s="90" t="n">
        <f aca="false">O119-AO119</f>
        <v>80</v>
      </c>
    </row>
    <row r="120" customFormat="false" ht="15" hidden="true" customHeight="true" outlineLevel="0" collapsed="false">
      <c r="A120" s="75" t="n">
        <v>171</v>
      </c>
      <c r="B120" s="75" t="n">
        <v>690</v>
      </c>
      <c r="C120" s="75" t="n">
        <v>2666</v>
      </c>
      <c r="D120" s="52" t="s">
        <v>680</v>
      </c>
      <c r="E120" s="102" t="s">
        <v>612</v>
      </c>
      <c r="F120" s="74" t="s">
        <v>730</v>
      </c>
      <c r="G120" s="75" t="s">
        <v>614</v>
      </c>
      <c r="H120" s="126" t="n">
        <v>50625820.31</v>
      </c>
      <c r="I120" s="75" t="s">
        <v>615</v>
      </c>
      <c r="J120" s="126" t="n">
        <v>20948426.96</v>
      </c>
      <c r="K120" s="105" t="s">
        <v>738</v>
      </c>
      <c r="L120" s="92" t="s">
        <v>739</v>
      </c>
      <c r="M120" s="127" t="s">
        <v>176</v>
      </c>
      <c r="N120" s="128" t="s">
        <v>177</v>
      </c>
      <c r="O120" s="100" t="n">
        <v>80</v>
      </c>
      <c r="P120" s="100" t="n">
        <v>200</v>
      </c>
      <c r="Q120" s="100" t="n">
        <v>80</v>
      </c>
      <c r="R120" s="100" t="n">
        <v>200</v>
      </c>
      <c r="S120" s="190"/>
      <c r="T120" s="190"/>
      <c r="U120" s="111" t="e">
        <f aca="false">(#REF!*O120)</f>
        <v>#REF!</v>
      </c>
      <c r="V120" s="111" t="e">
        <f aca="false">(#REF!*P120)</f>
        <v>#REF!</v>
      </c>
      <c r="W120" s="111" t="e">
        <f aca="false">(#REF!*Q120)</f>
        <v>#REF!</v>
      </c>
      <c r="X120" s="111" t="e">
        <f aca="false">(#REF!*R120)</f>
        <v>#REF!</v>
      </c>
      <c r="Y120" s="111" t="e">
        <f aca="false">U120-W120</f>
        <v>#REF!</v>
      </c>
      <c r="Z120" s="111" t="e">
        <f aca="false">V120-X120</f>
        <v>#REF!</v>
      </c>
      <c r="AA120" s="100" t="s">
        <v>684</v>
      </c>
      <c r="AB120" s="100" t="s">
        <v>732</v>
      </c>
      <c r="AC120" s="132" t="n">
        <v>44406</v>
      </c>
      <c r="AD120" s="132" t="n">
        <v>44433</v>
      </c>
      <c r="AE120" s="100"/>
      <c r="AF120" s="100"/>
      <c r="AG120" s="100"/>
      <c r="AH120" s="100"/>
      <c r="AI120" s="100"/>
      <c r="AJ120" s="100"/>
      <c r="AK120" s="101"/>
      <c r="AL120" s="102"/>
      <c r="AM120" s="102"/>
      <c r="AN120" s="103"/>
      <c r="AO120" s="89" t="n">
        <f aca="false">AN120</f>
        <v>0</v>
      </c>
      <c r="AP120" s="90" t="n">
        <f aca="false">O120-AO120</f>
        <v>80</v>
      </c>
    </row>
    <row r="121" customFormat="false" ht="15" hidden="true" customHeight="true" outlineLevel="0" collapsed="false">
      <c r="A121" s="75" t="n">
        <v>172</v>
      </c>
      <c r="B121" s="75" t="n">
        <v>690</v>
      </c>
      <c r="C121" s="75" t="n">
        <v>2666</v>
      </c>
      <c r="D121" s="52" t="s">
        <v>680</v>
      </c>
      <c r="E121" s="102" t="s">
        <v>621</v>
      </c>
      <c r="F121" s="74" t="s">
        <v>730</v>
      </c>
      <c r="G121" s="75" t="s">
        <v>614</v>
      </c>
      <c r="H121" s="126" t="n">
        <v>50625820.31</v>
      </c>
      <c r="I121" s="75" t="s">
        <v>615</v>
      </c>
      <c r="J121" s="126" t="n">
        <v>20948426.96</v>
      </c>
      <c r="K121" s="105" t="s">
        <v>738</v>
      </c>
      <c r="L121" s="92" t="s">
        <v>739</v>
      </c>
      <c r="M121" s="127" t="s">
        <v>176</v>
      </c>
      <c r="N121" s="128" t="s">
        <v>177</v>
      </c>
      <c r="O121" s="100" t="n">
        <v>388</v>
      </c>
      <c r="P121" s="100" t="n">
        <v>970</v>
      </c>
      <c r="Q121" s="100" t="n">
        <v>388</v>
      </c>
      <c r="R121" s="100" t="n">
        <v>970</v>
      </c>
      <c r="S121" s="190"/>
      <c r="T121" s="190"/>
      <c r="U121" s="111" t="e">
        <f aca="false">(#REF!*O121)</f>
        <v>#REF!</v>
      </c>
      <c r="V121" s="111" t="e">
        <f aca="false">(#REF!*P121)</f>
        <v>#REF!</v>
      </c>
      <c r="W121" s="111" t="e">
        <f aca="false">(#REF!*Q121)</f>
        <v>#REF!</v>
      </c>
      <c r="X121" s="111" t="e">
        <f aca="false">(#REF!*R121)</f>
        <v>#REF!</v>
      </c>
      <c r="Y121" s="111" t="e">
        <f aca="false">U121-W121</f>
        <v>#REF!</v>
      </c>
      <c r="Z121" s="111" t="e">
        <f aca="false">V121-X121</f>
        <v>#REF!</v>
      </c>
      <c r="AA121" s="100" t="s">
        <v>684</v>
      </c>
      <c r="AB121" s="100" t="s">
        <v>732</v>
      </c>
      <c r="AC121" s="132" t="n">
        <v>44406</v>
      </c>
      <c r="AD121" s="132" t="n">
        <v>44433</v>
      </c>
      <c r="AE121" s="100"/>
      <c r="AF121" s="100"/>
      <c r="AG121" s="100"/>
      <c r="AH121" s="100"/>
      <c r="AI121" s="100"/>
      <c r="AJ121" s="100"/>
      <c r="AK121" s="101"/>
      <c r="AL121" s="102"/>
      <c r="AM121" s="102"/>
      <c r="AN121" s="103"/>
      <c r="AO121" s="89" t="n">
        <f aca="false">AN121</f>
        <v>0</v>
      </c>
      <c r="AP121" s="90" t="n">
        <f aca="false">O121-AO121</f>
        <v>388</v>
      </c>
    </row>
    <row r="122" customFormat="false" ht="15" hidden="true" customHeight="true" outlineLevel="0" collapsed="false">
      <c r="A122" s="75" t="n">
        <v>173</v>
      </c>
      <c r="B122" s="75" t="n">
        <v>690</v>
      </c>
      <c r="C122" s="75" t="n">
        <v>2666</v>
      </c>
      <c r="D122" s="52" t="s">
        <v>680</v>
      </c>
      <c r="E122" s="102" t="s">
        <v>621</v>
      </c>
      <c r="F122" s="74" t="s">
        <v>730</v>
      </c>
      <c r="G122" s="75" t="s">
        <v>614</v>
      </c>
      <c r="H122" s="126" t="n">
        <v>50625820.31</v>
      </c>
      <c r="I122" s="75" t="s">
        <v>615</v>
      </c>
      <c r="J122" s="126" t="n">
        <v>20948426.96</v>
      </c>
      <c r="K122" s="105" t="s">
        <v>738</v>
      </c>
      <c r="L122" s="92" t="s">
        <v>739</v>
      </c>
      <c r="M122" s="127" t="s">
        <v>434</v>
      </c>
      <c r="N122" s="128" t="s">
        <v>435</v>
      </c>
      <c r="O122" s="100" t="n">
        <v>5</v>
      </c>
      <c r="P122" s="100" t="n">
        <v>12</v>
      </c>
      <c r="Q122" s="100" t="n">
        <v>5</v>
      </c>
      <c r="R122" s="100" t="n">
        <v>12</v>
      </c>
      <c r="S122" s="190"/>
      <c r="T122" s="190"/>
      <c r="U122" s="111" t="e">
        <f aca="false">(#REF!*O122)</f>
        <v>#REF!</v>
      </c>
      <c r="V122" s="111" t="e">
        <f aca="false">(#REF!*P122)</f>
        <v>#REF!</v>
      </c>
      <c r="W122" s="111" t="e">
        <f aca="false">(#REF!*Q122)</f>
        <v>#REF!</v>
      </c>
      <c r="X122" s="111" t="e">
        <f aca="false">(#REF!*R122)</f>
        <v>#REF!</v>
      </c>
      <c r="Y122" s="111" t="e">
        <f aca="false">U122-W122</f>
        <v>#REF!</v>
      </c>
      <c r="Z122" s="111" t="e">
        <f aca="false">V122-X122</f>
        <v>#REF!</v>
      </c>
      <c r="AA122" s="100" t="s">
        <v>684</v>
      </c>
      <c r="AB122" s="100" t="s">
        <v>732</v>
      </c>
      <c r="AC122" s="132" t="n">
        <v>44406</v>
      </c>
      <c r="AD122" s="132" t="n">
        <v>44433</v>
      </c>
      <c r="AE122" s="100"/>
      <c r="AF122" s="100"/>
      <c r="AG122" s="100"/>
      <c r="AH122" s="100"/>
      <c r="AI122" s="100"/>
      <c r="AJ122" s="100"/>
      <c r="AK122" s="101"/>
      <c r="AL122" s="102"/>
      <c r="AM122" s="102"/>
      <c r="AN122" s="103"/>
      <c r="AO122" s="89" t="n">
        <f aca="false">AN122</f>
        <v>0</v>
      </c>
      <c r="AP122" s="90" t="n">
        <f aca="false">O122-AO122</f>
        <v>5</v>
      </c>
    </row>
    <row r="123" customFormat="false" ht="15" hidden="true" customHeight="true" outlineLevel="0" collapsed="false">
      <c r="A123" s="75" t="n">
        <v>174</v>
      </c>
      <c r="B123" s="75" t="n">
        <v>690</v>
      </c>
      <c r="C123" s="75" t="n">
        <v>2666</v>
      </c>
      <c r="D123" s="52" t="s">
        <v>680</v>
      </c>
      <c r="E123" s="102" t="s">
        <v>621</v>
      </c>
      <c r="F123" s="74" t="s">
        <v>730</v>
      </c>
      <c r="G123" s="75" t="s">
        <v>614</v>
      </c>
      <c r="H123" s="126" t="n">
        <v>50625820.31</v>
      </c>
      <c r="I123" s="75" t="s">
        <v>615</v>
      </c>
      <c r="J123" s="126" t="n">
        <v>20948426.96</v>
      </c>
      <c r="K123" s="105" t="s">
        <v>738</v>
      </c>
      <c r="L123" s="92" t="s">
        <v>739</v>
      </c>
      <c r="M123" s="127" t="s">
        <v>436</v>
      </c>
      <c r="N123" s="128" t="s">
        <v>437</v>
      </c>
      <c r="O123" s="100" t="n">
        <v>5</v>
      </c>
      <c r="P123" s="100" t="n">
        <v>12</v>
      </c>
      <c r="Q123" s="100" t="n">
        <v>5</v>
      </c>
      <c r="R123" s="100" t="n">
        <v>12</v>
      </c>
      <c r="S123" s="190"/>
      <c r="T123" s="190"/>
      <c r="U123" s="111" t="e">
        <f aca="false">(#REF!*O123)</f>
        <v>#REF!</v>
      </c>
      <c r="V123" s="111" t="e">
        <f aca="false">(#REF!*P123)</f>
        <v>#REF!</v>
      </c>
      <c r="W123" s="111" t="e">
        <f aca="false">(#REF!*Q123)</f>
        <v>#REF!</v>
      </c>
      <c r="X123" s="111" t="e">
        <f aca="false">(#REF!*R123)</f>
        <v>#REF!</v>
      </c>
      <c r="Y123" s="111" t="e">
        <f aca="false">U123-W123</f>
        <v>#REF!</v>
      </c>
      <c r="Z123" s="111" t="e">
        <f aca="false">V123-X123</f>
        <v>#REF!</v>
      </c>
      <c r="AA123" s="100" t="s">
        <v>684</v>
      </c>
      <c r="AB123" s="100" t="s">
        <v>732</v>
      </c>
      <c r="AC123" s="132" t="n">
        <v>44406</v>
      </c>
      <c r="AD123" s="132" t="n">
        <v>44433</v>
      </c>
      <c r="AE123" s="100"/>
      <c r="AF123" s="100"/>
      <c r="AG123" s="100"/>
      <c r="AH123" s="100"/>
      <c r="AI123" s="100"/>
      <c r="AJ123" s="100"/>
      <c r="AK123" s="101"/>
      <c r="AL123" s="102"/>
      <c r="AM123" s="102"/>
      <c r="AN123" s="103"/>
      <c r="AO123" s="89" t="n">
        <f aca="false">AN123</f>
        <v>0</v>
      </c>
      <c r="AP123" s="90" t="n">
        <f aca="false">O123-AO123</f>
        <v>5</v>
      </c>
    </row>
    <row r="124" customFormat="false" ht="15" hidden="true" customHeight="true" outlineLevel="0" collapsed="false">
      <c r="A124" s="75" t="n">
        <v>175</v>
      </c>
      <c r="B124" s="75" t="n">
        <v>690</v>
      </c>
      <c r="C124" s="75" t="n">
        <v>2666</v>
      </c>
      <c r="D124" s="52" t="s">
        <v>680</v>
      </c>
      <c r="E124" s="102" t="s">
        <v>612</v>
      </c>
      <c r="F124" s="74" t="s">
        <v>730</v>
      </c>
      <c r="G124" s="75" t="s">
        <v>614</v>
      </c>
      <c r="H124" s="126" t="n">
        <v>50625820.31</v>
      </c>
      <c r="I124" s="75" t="s">
        <v>615</v>
      </c>
      <c r="J124" s="126" t="n">
        <v>20948426.96</v>
      </c>
      <c r="K124" s="105" t="s">
        <v>738</v>
      </c>
      <c r="L124" s="92" t="s">
        <v>739</v>
      </c>
      <c r="M124" s="127" t="s">
        <v>244</v>
      </c>
      <c r="N124" s="128" t="s">
        <v>245</v>
      </c>
      <c r="O124" s="100" t="n">
        <v>134</v>
      </c>
      <c r="P124" s="100" t="n">
        <v>335</v>
      </c>
      <c r="Q124" s="100" t="n">
        <v>134</v>
      </c>
      <c r="R124" s="100" t="n">
        <v>335</v>
      </c>
      <c r="S124" s="190"/>
      <c r="T124" s="190"/>
      <c r="U124" s="111" t="e">
        <f aca="false">(#REF!*O124)</f>
        <v>#REF!</v>
      </c>
      <c r="V124" s="111" t="e">
        <f aca="false">(#REF!*P124)</f>
        <v>#REF!</v>
      </c>
      <c r="W124" s="111" t="e">
        <f aca="false">(#REF!*Q124)</f>
        <v>#REF!</v>
      </c>
      <c r="X124" s="111" t="e">
        <f aca="false">(#REF!*R124)</f>
        <v>#REF!</v>
      </c>
      <c r="Y124" s="111" t="e">
        <f aca="false">U124-W124</f>
        <v>#REF!</v>
      </c>
      <c r="Z124" s="111" t="e">
        <f aca="false">V124-X124</f>
        <v>#REF!</v>
      </c>
      <c r="AA124" s="100" t="s">
        <v>684</v>
      </c>
      <c r="AB124" s="100" t="s">
        <v>732</v>
      </c>
      <c r="AC124" s="132" t="n">
        <v>44406</v>
      </c>
      <c r="AD124" s="132" t="n">
        <v>44433</v>
      </c>
      <c r="AE124" s="100"/>
      <c r="AF124" s="100"/>
      <c r="AG124" s="100"/>
      <c r="AH124" s="100"/>
      <c r="AI124" s="100"/>
      <c r="AJ124" s="100"/>
      <c r="AK124" s="101"/>
      <c r="AL124" s="102"/>
      <c r="AM124" s="102"/>
      <c r="AN124" s="103"/>
      <c r="AO124" s="89" t="n">
        <f aca="false">AN124</f>
        <v>0</v>
      </c>
      <c r="AP124" s="90" t="n">
        <f aca="false">O124-AO124</f>
        <v>134</v>
      </c>
    </row>
    <row r="125" customFormat="false" ht="15" hidden="true" customHeight="true" outlineLevel="0" collapsed="false">
      <c r="A125" s="75" t="n">
        <v>176</v>
      </c>
      <c r="B125" s="75" t="n">
        <v>690</v>
      </c>
      <c r="C125" s="75" t="n">
        <v>2666</v>
      </c>
      <c r="D125" s="52" t="s">
        <v>680</v>
      </c>
      <c r="E125" s="102" t="s">
        <v>621</v>
      </c>
      <c r="F125" s="74" t="s">
        <v>730</v>
      </c>
      <c r="G125" s="75" t="s">
        <v>614</v>
      </c>
      <c r="H125" s="126" t="n">
        <v>50625820.31</v>
      </c>
      <c r="I125" s="75" t="s">
        <v>615</v>
      </c>
      <c r="J125" s="126" t="n">
        <v>20948426.96</v>
      </c>
      <c r="K125" s="105" t="s">
        <v>738</v>
      </c>
      <c r="L125" s="92" t="s">
        <v>739</v>
      </c>
      <c r="M125" s="127" t="s">
        <v>244</v>
      </c>
      <c r="N125" s="128" t="s">
        <v>245</v>
      </c>
      <c r="O125" s="100" t="n">
        <v>20</v>
      </c>
      <c r="P125" s="100" t="n">
        <v>50</v>
      </c>
      <c r="Q125" s="100" t="n">
        <v>20</v>
      </c>
      <c r="R125" s="100" t="n">
        <v>50</v>
      </c>
      <c r="S125" s="190"/>
      <c r="T125" s="190"/>
      <c r="U125" s="111" t="e">
        <f aca="false">(#REF!*O125)</f>
        <v>#REF!</v>
      </c>
      <c r="V125" s="111" t="e">
        <f aca="false">(#REF!*P125)</f>
        <v>#REF!</v>
      </c>
      <c r="W125" s="111" t="e">
        <f aca="false">(#REF!*Q125)</f>
        <v>#REF!</v>
      </c>
      <c r="X125" s="111" t="e">
        <f aca="false">(#REF!*R125)</f>
        <v>#REF!</v>
      </c>
      <c r="Y125" s="111" t="e">
        <f aca="false">U125-W125</f>
        <v>#REF!</v>
      </c>
      <c r="Z125" s="111" t="e">
        <f aca="false">V125-X125</f>
        <v>#REF!</v>
      </c>
      <c r="AA125" s="100" t="s">
        <v>684</v>
      </c>
      <c r="AB125" s="100" t="s">
        <v>732</v>
      </c>
      <c r="AC125" s="132" t="n">
        <v>44406</v>
      </c>
      <c r="AD125" s="132" t="n">
        <v>44433</v>
      </c>
      <c r="AE125" s="100"/>
      <c r="AF125" s="100"/>
      <c r="AG125" s="100"/>
      <c r="AH125" s="100"/>
      <c r="AI125" s="100"/>
      <c r="AJ125" s="100"/>
      <c r="AK125" s="101"/>
      <c r="AL125" s="102"/>
      <c r="AM125" s="102"/>
      <c r="AN125" s="103"/>
      <c r="AO125" s="89" t="n">
        <f aca="false">AN125</f>
        <v>0</v>
      </c>
      <c r="AP125" s="90" t="n">
        <f aca="false">O125-AO125</f>
        <v>20</v>
      </c>
    </row>
    <row r="126" customFormat="false" ht="15" hidden="true" customHeight="true" outlineLevel="0" collapsed="false">
      <c r="A126" s="75" t="n">
        <v>177</v>
      </c>
      <c r="B126" s="75" t="n">
        <v>690</v>
      </c>
      <c r="C126" s="75" t="n">
        <v>2668</v>
      </c>
      <c r="D126" s="52" t="s">
        <v>680</v>
      </c>
      <c r="E126" s="102" t="s">
        <v>612</v>
      </c>
      <c r="F126" s="74" t="s">
        <v>730</v>
      </c>
      <c r="G126" s="75" t="s">
        <v>614</v>
      </c>
      <c r="H126" s="126" t="n">
        <v>50625820.31</v>
      </c>
      <c r="I126" s="75" t="s">
        <v>615</v>
      </c>
      <c r="J126" s="126" t="n">
        <v>20948426.96</v>
      </c>
      <c r="K126" s="105" t="s">
        <v>740</v>
      </c>
      <c r="L126" s="92" t="s">
        <v>687</v>
      </c>
      <c r="M126" s="127" t="s">
        <v>741</v>
      </c>
      <c r="N126" s="180" t="s">
        <v>742</v>
      </c>
      <c r="O126" s="100" t="n">
        <v>2</v>
      </c>
      <c r="P126" s="100" t="n">
        <v>5</v>
      </c>
      <c r="Q126" s="100" t="n">
        <v>2</v>
      </c>
      <c r="R126" s="100" t="n">
        <v>5</v>
      </c>
      <c r="S126" s="190"/>
      <c r="T126" s="190"/>
      <c r="U126" s="111" t="e">
        <f aca="false">(#REF!*O126)</f>
        <v>#REF!</v>
      </c>
      <c r="V126" s="111" t="e">
        <f aca="false">(#REF!*P126)</f>
        <v>#REF!</v>
      </c>
      <c r="W126" s="111" t="e">
        <f aca="false">(#REF!*Q126)</f>
        <v>#REF!</v>
      </c>
      <c r="X126" s="111" t="e">
        <f aca="false">(#REF!*R126)</f>
        <v>#REF!</v>
      </c>
      <c r="Y126" s="111" t="e">
        <f aca="false">U126-W126</f>
        <v>#REF!</v>
      </c>
      <c r="Z126" s="111" t="e">
        <f aca="false">V126-X126</f>
        <v>#REF!</v>
      </c>
      <c r="AA126" s="100" t="s">
        <v>684</v>
      </c>
      <c r="AB126" s="100" t="s">
        <v>732</v>
      </c>
      <c r="AC126" s="132" t="n">
        <v>44406</v>
      </c>
      <c r="AD126" s="132" t="n">
        <v>44413</v>
      </c>
      <c r="AE126" s="100"/>
      <c r="AF126" s="100"/>
      <c r="AG126" s="100"/>
      <c r="AH126" s="100"/>
      <c r="AI126" s="100"/>
      <c r="AJ126" s="100"/>
      <c r="AK126" s="101"/>
      <c r="AL126" s="102"/>
      <c r="AM126" s="102"/>
      <c r="AN126" s="103"/>
      <c r="AO126" s="89" t="n">
        <f aca="false">AN126</f>
        <v>0</v>
      </c>
      <c r="AP126" s="90" t="n">
        <f aca="false">O126-AO126</f>
        <v>2</v>
      </c>
    </row>
    <row r="127" customFormat="false" ht="15" hidden="true" customHeight="true" outlineLevel="0" collapsed="false">
      <c r="A127" s="75" t="n">
        <v>178</v>
      </c>
      <c r="B127" s="75" t="n">
        <v>690</v>
      </c>
      <c r="C127" s="75" t="n">
        <v>2668</v>
      </c>
      <c r="D127" s="52" t="s">
        <v>680</v>
      </c>
      <c r="E127" s="102" t="s">
        <v>621</v>
      </c>
      <c r="F127" s="74" t="s">
        <v>730</v>
      </c>
      <c r="G127" s="75" t="s">
        <v>614</v>
      </c>
      <c r="H127" s="126" t="n">
        <v>50625820.31</v>
      </c>
      <c r="I127" s="75" t="s">
        <v>615</v>
      </c>
      <c r="J127" s="126" t="n">
        <v>20948426.96</v>
      </c>
      <c r="K127" s="105" t="s">
        <v>740</v>
      </c>
      <c r="L127" s="92" t="s">
        <v>687</v>
      </c>
      <c r="M127" s="127" t="s">
        <v>741</v>
      </c>
      <c r="N127" s="180" t="s">
        <v>742</v>
      </c>
      <c r="O127" s="100" t="n">
        <v>80</v>
      </c>
      <c r="P127" s="100" t="n">
        <v>200</v>
      </c>
      <c r="Q127" s="100" t="n">
        <v>80</v>
      </c>
      <c r="R127" s="100" t="n">
        <v>200</v>
      </c>
      <c r="S127" s="190"/>
      <c r="T127" s="190"/>
      <c r="U127" s="111" t="e">
        <f aca="false">(#REF!*O127)</f>
        <v>#REF!</v>
      </c>
      <c r="V127" s="111" t="e">
        <f aca="false">(#REF!*P127)</f>
        <v>#REF!</v>
      </c>
      <c r="W127" s="111" t="e">
        <f aca="false">(#REF!*Q127)</f>
        <v>#REF!</v>
      </c>
      <c r="X127" s="111" t="e">
        <f aca="false">(#REF!*R127)</f>
        <v>#REF!</v>
      </c>
      <c r="Y127" s="111" t="e">
        <f aca="false">U127-W127</f>
        <v>#REF!</v>
      </c>
      <c r="Z127" s="111" t="e">
        <f aca="false">V127-X127</f>
        <v>#REF!</v>
      </c>
      <c r="AA127" s="100" t="s">
        <v>684</v>
      </c>
      <c r="AB127" s="100" t="s">
        <v>732</v>
      </c>
      <c r="AC127" s="132" t="n">
        <v>44406</v>
      </c>
      <c r="AD127" s="132" t="n">
        <v>44413</v>
      </c>
      <c r="AE127" s="100"/>
      <c r="AF127" s="100"/>
      <c r="AG127" s="100"/>
      <c r="AH127" s="100"/>
      <c r="AI127" s="100"/>
      <c r="AJ127" s="100"/>
      <c r="AK127" s="101"/>
      <c r="AL127" s="102"/>
      <c r="AM127" s="102"/>
      <c r="AN127" s="103"/>
      <c r="AO127" s="89" t="n">
        <f aca="false">AN127</f>
        <v>0</v>
      </c>
      <c r="AP127" s="90" t="n">
        <f aca="false">O127-AO127</f>
        <v>80</v>
      </c>
    </row>
    <row r="128" customFormat="false" ht="15" hidden="true" customHeight="true" outlineLevel="0" collapsed="false">
      <c r="A128" s="75" t="n">
        <v>182</v>
      </c>
      <c r="B128" s="75" t="n">
        <v>690</v>
      </c>
      <c r="C128" s="75" t="n">
        <v>2672</v>
      </c>
      <c r="D128" s="52" t="s">
        <v>680</v>
      </c>
      <c r="E128" s="102" t="s">
        <v>621</v>
      </c>
      <c r="F128" s="74" t="s">
        <v>730</v>
      </c>
      <c r="G128" s="75" t="s">
        <v>614</v>
      </c>
      <c r="H128" s="126" t="n">
        <v>50625820.31</v>
      </c>
      <c r="I128" s="75" t="s">
        <v>615</v>
      </c>
      <c r="J128" s="126" t="n">
        <v>20948426.96</v>
      </c>
      <c r="K128" s="105" t="s">
        <v>743</v>
      </c>
      <c r="L128" s="92" t="s">
        <v>744</v>
      </c>
      <c r="M128" s="127" t="s">
        <v>248</v>
      </c>
      <c r="N128" s="128" t="s">
        <v>249</v>
      </c>
      <c r="O128" s="100" t="n">
        <v>42</v>
      </c>
      <c r="P128" s="100" t="n">
        <v>105</v>
      </c>
      <c r="Q128" s="100" t="n">
        <v>42</v>
      </c>
      <c r="R128" s="100" t="n">
        <v>105</v>
      </c>
      <c r="S128" s="190"/>
      <c r="T128" s="190"/>
      <c r="U128" s="111" t="e">
        <f aca="false">(#REF!*O128)</f>
        <v>#REF!</v>
      </c>
      <c r="V128" s="111" t="e">
        <f aca="false">(#REF!*P128)</f>
        <v>#REF!</v>
      </c>
      <c r="W128" s="111" t="e">
        <f aca="false">(#REF!*Q128)</f>
        <v>#REF!</v>
      </c>
      <c r="X128" s="111" t="e">
        <f aca="false">(#REF!*R128)</f>
        <v>#REF!</v>
      </c>
      <c r="Y128" s="111" t="e">
        <f aca="false">U128-W128</f>
        <v>#REF!</v>
      </c>
      <c r="Z128" s="111" t="e">
        <f aca="false">V128-X128</f>
        <v>#REF!</v>
      </c>
      <c r="AA128" s="100" t="s">
        <v>684</v>
      </c>
      <c r="AB128" s="100"/>
      <c r="AC128" s="100"/>
      <c r="AD128" s="132" t="n">
        <v>44433</v>
      </c>
      <c r="AE128" s="100"/>
      <c r="AF128" s="100"/>
      <c r="AG128" s="100"/>
      <c r="AH128" s="100"/>
      <c r="AI128" s="100"/>
      <c r="AJ128" s="100"/>
      <c r="AK128" s="101"/>
      <c r="AL128" s="102"/>
      <c r="AM128" s="102"/>
      <c r="AN128" s="103"/>
      <c r="AO128" s="89" t="n">
        <f aca="false">AN128</f>
        <v>0</v>
      </c>
      <c r="AP128" s="90" t="n">
        <f aca="false">O128-AO128</f>
        <v>42</v>
      </c>
    </row>
    <row r="129" customFormat="false" ht="15" hidden="true" customHeight="true" outlineLevel="0" collapsed="false">
      <c r="A129" s="75" t="n">
        <v>184</v>
      </c>
      <c r="B129" s="75" t="n">
        <v>690</v>
      </c>
      <c r="C129" s="75" t="n">
        <v>2672</v>
      </c>
      <c r="D129" s="52" t="s">
        <v>680</v>
      </c>
      <c r="E129" s="102" t="s">
        <v>621</v>
      </c>
      <c r="F129" s="74" t="s">
        <v>730</v>
      </c>
      <c r="G129" s="75" t="s">
        <v>614</v>
      </c>
      <c r="H129" s="126" t="n">
        <v>50625820.31</v>
      </c>
      <c r="I129" s="75" t="s">
        <v>615</v>
      </c>
      <c r="J129" s="126" t="n">
        <v>20948426.96</v>
      </c>
      <c r="K129" s="105" t="s">
        <v>743</v>
      </c>
      <c r="L129" s="92" t="s">
        <v>744</v>
      </c>
      <c r="M129" s="127" t="s">
        <v>262</v>
      </c>
      <c r="N129" s="128" t="s">
        <v>263</v>
      </c>
      <c r="O129" s="100" t="n">
        <v>462</v>
      </c>
      <c r="P129" s="100" t="n">
        <v>1155</v>
      </c>
      <c r="Q129" s="100" t="n">
        <v>462</v>
      </c>
      <c r="R129" s="100" t="n">
        <v>1155</v>
      </c>
      <c r="S129" s="190"/>
      <c r="T129" s="190"/>
      <c r="U129" s="111" t="e">
        <f aca="false">(#REF!*O129)</f>
        <v>#REF!</v>
      </c>
      <c r="V129" s="111" t="e">
        <f aca="false">(#REF!*P129)</f>
        <v>#REF!</v>
      </c>
      <c r="W129" s="111" t="e">
        <f aca="false">(#REF!*Q129)</f>
        <v>#REF!</v>
      </c>
      <c r="X129" s="111" t="e">
        <f aca="false">(#REF!*R129)</f>
        <v>#REF!</v>
      </c>
      <c r="Y129" s="111" t="e">
        <f aca="false">U129-W129</f>
        <v>#REF!</v>
      </c>
      <c r="Z129" s="111" t="e">
        <f aca="false">V129-X129</f>
        <v>#REF!</v>
      </c>
      <c r="AA129" s="100" t="s">
        <v>684</v>
      </c>
      <c r="AB129" s="100"/>
      <c r="AC129" s="100"/>
      <c r="AD129" s="132" t="n">
        <v>44433</v>
      </c>
      <c r="AE129" s="100"/>
      <c r="AF129" s="100"/>
      <c r="AG129" s="100"/>
      <c r="AH129" s="100"/>
      <c r="AI129" s="100"/>
      <c r="AJ129" s="100"/>
      <c r="AK129" s="101"/>
      <c r="AL129" s="102"/>
      <c r="AM129" s="102"/>
      <c r="AN129" s="103"/>
      <c r="AO129" s="89" t="n">
        <f aca="false">AN129</f>
        <v>0</v>
      </c>
      <c r="AP129" s="90" t="n">
        <f aca="false">O129-AO129</f>
        <v>462</v>
      </c>
    </row>
    <row r="130" customFormat="false" ht="15" hidden="true" customHeight="true" outlineLevel="0" collapsed="false">
      <c r="A130" s="75" t="n">
        <v>186</v>
      </c>
      <c r="B130" s="75" t="n">
        <v>690</v>
      </c>
      <c r="C130" s="75" t="n">
        <v>2672</v>
      </c>
      <c r="D130" s="52" t="s">
        <v>680</v>
      </c>
      <c r="E130" s="102" t="s">
        <v>621</v>
      </c>
      <c r="F130" s="74" t="s">
        <v>730</v>
      </c>
      <c r="G130" s="75" t="s">
        <v>614</v>
      </c>
      <c r="H130" s="126" t="n">
        <v>50625820.31</v>
      </c>
      <c r="I130" s="75" t="s">
        <v>615</v>
      </c>
      <c r="J130" s="126" t="n">
        <v>20948426.96</v>
      </c>
      <c r="K130" s="105" t="s">
        <v>743</v>
      </c>
      <c r="L130" s="92" t="s">
        <v>744</v>
      </c>
      <c r="M130" s="127" t="s">
        <v>264</v>
      </c>
      <c r="N130" s="128" t="s">
        <v>265</v>
      </c>
      <c r="O130" s="100" t="n">
        <v>50</v>
      </c>
      <c r="P130" s="100" t="n">
        <v>125</v>
      </c>
      <c r="Q130" s="100" t="n">
        <v>50</v>
      </c>
      <c r="R130" s="100" t="n">
        <v>125</v>
      </c>
      <c r="S130" s="190"/>
      <c r="T130" s="190"/>
      <c r="U130" s="111" t="e">
        <f aca="false">(#REF!*O130)</f>
        <v>#REF!</v>
      </c>
      <c r="V130" s="111" t="e">
        <f aca="false">(#REF!*P130)</f>
        <v>#REF!</v>
      </c>
      <c r="W130" s="111" t="e">
        <f aca="false">(#REF!*Q130)</f>
        <v>#REF!</v>
      </c>
      <c r="X130" s="111" t="e">
        <f aca="false">(#REF!*R130)</f>
        <v>#REF!</v>
      </c>
      <c r="Y130" s="111" t="e">
        <f aca="false">U130-W130</f>
        <v>#REF!</v>
      </c>
      <c r="Z130" s="111" t="e">
        <f aca="false">V130-X130</f>
        <v>#REF!</v>
      </c>
      <c r="AA130" s="100" t="s">
        <v>684</v>
      </c>
      <c r="AB130" s="100"/>
      <c r="AC130" s="100"/>
      <c r="AD130" s="132" t="n">
        <v>44433</v>
      </c>
      <c r="AE130" s="100"/>
      <c r="AF130" s="100"/>
      <c r="AG130" s="100"/>
      <c r="AH130" s="100"/>
      <c r="AI130" s="100"/>
      <c r="AJ130" s="100"/>
      <c r="AK130" s="101"/>
      <c r="AL130" s="102"/>
      <c r="AM130" s="102"/>
      <c r="AN130" s="103"/>
      <c r="AO130" s="89" t="n">
        <f aca="false">AN130</f>
        <v>0</v>
      </c>
      <c r="AP130" s="90" t="n">
        <f aca="false">O130-AO130</f>
        <v>50</v>
      </c>
    </row>
    <row r="131" customFormat="false" ht="15" hidden="true" customHeight="true" outlineLevel="0" collapsed="false">
      <c r="A131" s="75" t="n">
        <v>188</v>
      </c>
      <c r="B131" s="75" t="n">
        <v>690</v>
      </c>
      <c r="C131" s="75" t="n">
        <v>2672</v>
      </c>
      <c r="D131" s="52" t="s">
        <v>680</v>
      </c>
      <c r="E131" s="102" t="s">
        <v>621</v>
      </c>
      <c r="F131" s="74" t="s">
        <v>730</v>
      </c>
      <c r="G131" s="75" t="s">
        <v>614</v>
      </c>
      <c r="H131" s="126" t="n">
        <v>50625820.31</v>
      </c>
      <c r="I131" s="75" t="s">
        <v>615</v>
      </c>
      <c r="J131" s="126" t="n">
        <v>20948426.96</v>
      </c>
      <c r="K131" s="105" t="s">
        <v>743</v>
      </c>
      <c r="L131" s="92" t="s">
        <v>744</v>
      </c>
      <c r="M131" s="127" t="s">
        <v>266</v>
      </c>
      <c r="N131" s="128" t="s">
        <v>267</v>
      </c>
      <c r="O131" s="100" t="n">
        <v>574</v>
      </c>
      <c r="P131" s="100" t="n">
        <v>1435</v>
      </c>
      <c r="Q131" s="100" t="n">
        <v>574</v>
      </c>
      <c r="R131" s="100" t="n">
        <v>1435</v>
      </c>
      <c r="S131" s="190"/>
      <c r="T131" s="190"/>
      <c r="U131" s="111" t="e">
        <f aca="false">(#REF!*O131)</f>
        <v>#REF!</v>
      </c>
      <c r="V131" s="111" t="e">
        <f aca="false">(#REF!*P131)</f>
        <v>#REF!</v>
      </c>
      <c r="W131" s="111" t="e">
        <f aca="false">(#REF!*Q131)</f>
        <v>#REF!</v>
      </c>
      <c r="X131" s="111" t="e">
        <f aca="false">(#REF!*R131)</f>
        <v>#REF!</v>
      </c>
      <c r="Y131" s="111" t="e">
        <f aca="false">U131-W131</f>
        <v>#REF!</v>
      </c>
      <c r="Z131" s="111" t="e">
        <f aca="false">V131-X131</f>
        <v>#REF!</v>
      </c>
      <c r="AA131" s="100" t="s">
        <v>684</v>
      </c>
      <c r="AB131" s="100"/>
      <c r="AC131" s="100"/>
      <c r="AD131" s="132" t="n">
        <v>44433</v>
      </c>
      <c r="AE131" s="100"/>
      <c r="AF131" s="100"/>
      <c r="AG131" s="100"/>
      <c r="AH131" s="100"/>
      <c r="AI131" s="100"/>
      <c r="AJ131" s="100"/>
      <c r="AK131" s="101"/>
      <c r="AL131" s="102"/>
      <c r="AM131" s="102"/>
      <c r="AN131" s="103"/>
      <c r="AO131" s="89" t="n">
        <f aca="false">AN131</f>
        <v>0</v>
      </c>
      <c r="AP131" s="90" t="n">
        <f aca="false">O131-AO131</f>
        <v>574</v>
      </c>
    </row>
    <row r="132" customFormat="false" ht="15" hidden="true" customHeight="true" outlineLevel="0" collapsed="false">
      <c r="A132" s="75" t="n">
        <v>189</v>
      </c>
      <c r="B132" s="75" t="n">
        <v>690</v>
      </c>
      <c r="C132" s="75" t="n">
        <v>2674</v>
      </c>
      <c r="D132" s="52" t="s">
        <v>680</v>
      </c>
      <c r="E132" s="102" t="s">
        <v>612</v>
      </c>
      <c r="F132" s="74" t="s">
        <v>730</v>
      </c>
      <c r="G132" s="75" t="s">
        <v>614</v>
      </c>
      <c r="H132" s="126" t="n">
        <v>50625820.31</v>
      </c>
      <c r="I132" s="75" t="s">
        <v>615</v>
      </c>
      <c r="J132" s="126" t="n">
        <v>20948426.96</v>
      </c>
      <c r="K132" s="105" t="s">
        <v>745</v>
      </c>
      <c r="L132" s="92" t="s">
        <v>689</v>
      </c>
      <c r="M132" s="127" t="s">
        <v>118</v>
      </c>
      <c r="N132" s="128" t="s">
        <v>119</v>
      </c>
      <c r="O132" s="100" t="n">
        <v>4</v>
      </c>
      <c r="P132" s="100" t="n">
        <v>8</v>
      </c>
      <c r="Q132" s="100" t="n">
        <v>4</v>
      </c>
      <c r="R132" s="100" t="n">
        <v>8</v>
      </c>
      <c r="S132" s="190"/>
      <c r="T132" s="190"/>
      <c r="U132" s="111" t="e">
        <f aca="false">(#REF!*O132)</f>
        <v>#REF!</v>
      </c>
      <c r="V132" s="111" t="e">
        <f aca="false">(#REF!*P132)</f>
        <v>#REF!</v>
      </c>
      <c r="W132" s="111" t="e">
        <f aca="false">(#REF!*Q132)</f>
        <v>#REF!</v>
      </c>
      <c r="X132" s="111" t="e">
        <f aca="false">(#REF!*R132)</f>
        <v>#REF!</v>
      </c>
      <c r="Y132" s="111" t="e">
        <f aca="false">U132-W132</f>
        <v>#REF!</v>
      </c>
      <c r="Z132" s="111" t="e">
        <f aca="false">V132-X132</f>
        <v>#REF!</v>
      </c>
      <c r="AA132" s="100" t="s">
        <v>684</v>
      </c>
      <c r="AB132" s="100"/>
      <c r="AC132" s="100"/>
      <c r="AD132" s="100"/>
      <c r="AE132" s="100"/>
      <c r="AF132" s="100"/>
      <c r="AG132" s="100"/>
      <c r="AH132" s="100"/>
      <c r="AI132" s="100"/>
      <c r="AJ132" s="100"/>
      <c r="AK132" s="101"/>
      <c r="AL132" s="102"/>
      <c r="AM132" s="102"/>
      <c r="AN132" s="103"/>
      <c r="AO132" s="89" t="n">
        <f aca="false">AN132</f>
        <v>0</v>
      </c>
      <c r="AP132" s="90" t="n">
        <f aca="false">O132-AO132</f>
        <v>4</v>
      </c>
    </row>
    <row r="133" customFormat="false" ht="15" hidden="true" customHeight="true" outlineLevel="0" collapsed="false">
      <c r="A133" s="75" t="n">
        <v>190</v>
      </c>
      <c r="B133" s="75" t="n">
        <v>690</v>
      </c>
      <c r="C133" s="75" t="n">
        <v>2674</v>
      </c>
      <c r="D133" s="52" t="s">
        <v>680</v>
      </c>
      <c r="E133" s="102" t="s">
        <v>621</v>
      </c>
      <c r="F133" s="74" t="s">
        <v>730</v>
      </c>
      <c r="G133" s="75" t="s">
        <v>614</v>
      </c>
      <c r="H133" s="126" t="n">
        <v>50625820.31</v>
      </c>
      <c r="I133" s="75" t="s">
        <v>615</v>
      </c>
      <c r="J133" s="126" t="n">
        <v>20948426.96</v>
      </c>
      <c r="K133" s="105" t="s">
        <v>745</v>
      </c>
      <c r="L133" s="92" t="s">
        <v>689</v>
      </c>
      <c r="M133" s="127" t="s">
        <v>118</v>
      </c>
      <c r="N133" s="128" t="s">
        <v>119</v>
      </c>
      <c r="O133" s="100" t="n">
        <v>8</v>
      </c>
      <c r="P133" s="100" t="n">
        <v>20</v>
      </c>
      <c r="Q133" s="100" t="n">
        <v>8</v>
      </c>
      <c r="R133" s="100" t="n">
        <v>20</v>
      </c>
      <c r="S133" s="190"/>
      <c r="T133" s="190"/>
      <c r="U133" s="111" t="e">
        <f aca="false">(#REF!*O133)</f>
        <v>#REF!</v>
      </c>
      <c r="V133" s="111" t="e">
        <f aca="false">(#REF!*P133)</f>
        <v>#REF!</v>
      </c>
      <c r="W133" s="111" t="e">
        <f aca="false">(#REF!*Q133)</f>
        <v>#REF!</v>
      </c>
      <c r="X133" s="111" t="e">
        <f aca="false">(#REF!*R133)</f>
        <v>#REF!</v>
      </c>
      <c r="Y133" s="111" t="e">
        <f aca="false">U133-W133</f>
        <v>#REF!</v>
      </c>
      <c r="Z133" s="111" t="e">
        <f aca="false">V133-X133</f>
        <v>#REF!</v>
      </c>
      <c r="AA133" s="100" t="s">
        <v>684</v>
      </c>
      <c r="AB133" s="100"/>
      <c r="AC133" s="100"/>
      <c r="AD133" s="100"/>
      <c r="AE133" s="100"/>
      <c r="AF133" s="100"/>
      <c r="AG133" s="100"/>
      <c r="AH133" s="100"/>
      <c r="AI133" s="100"/>
      <c r="AJ133" s="100"/>
      <c r="AK133" s="101"/>
      <c r="AL133" s="102"/>
      <c r="AM133" s="102"/>
      <c r="AN133" s="103"/>
      <c r="AO133" s="89" t="n">
        <f aca="false">AN133</f>
        <v>0</v>
      </c>
      <c r="AP133" s="90" t="n">
        <f aca="false">O133-AO133</f>
        <v>8</v>
      </c>
    </row>
    <row r="134" customFormat="false" ht="15" hidden="true" customHeight="true" outlineLevel="0" collapsed="false">
      <c r="A134" s="75" t="n">
        <v>191</v>
      </c>
      <c r="B134" s="75" t="n">
        <v>690</v>
      </c>
      <c r="C134" s="75" t="n">
        <v>2674</v>
      </c>
      <c r="D134" s="52" t="s">
        <v>680</v>
      </c>
      <c r="E134" s="102" t="s">
        <v>612</v>
      </c>
      <c r="F134" s="74" t="s">
        <v>730</v>
      </c>
      <c r="G134" s="75" t="s">
        <v>614</v>
      </c>
      <c r="H134" s="126" t="n">
        <v>50625820.31</v>
      </c>
      <c r="I134" s="75" t="s">
        <v>615</v>
      </c>
      <c r="J134" s="126" t="n">
        <v>20948426.96</v>
      </c>
      <c r="K134" s="105" t="s">
        <v>745</v>
      </c>
      <c r="L134" s="92" t="s">
        <v>689</v>
      </c>
      <c r="M134" s="127" t="s">
        <v>122</v>
      </c>
      <c r="N134" s="128" t="s">
        <v>123</v>
      </c>
      <c r="O134" s="100" t="n">
        <v>60</v>
      </c>
      <c r="P134" s="100" t="n">
        <v>150</v>
      </c>
      <c r="Q134" s="100" t="n">
        <v>60</v>
      </c>
      <c r="R134" s="100" t="n">
        <v>150</v>
      </c>
      <c r="S134" s="190"/>
      <c r="T134" s="190"/>
      <c r="U134" s="111" t="e">
        <f aca="false">(#REF!*O134)</f>
        <v>#REF!</v>
      </c>
      <c r="V134" s="111" t="e">
        <f aca="false">(#REF!*P134)</f>
        <v>#REF!</v>
      </c>
      <c r="W134" s="111" t="e">
        <f aca="false">(#REF!*Q134)</f>
        <v>#REF!</v>
      </c>
      <c r="X134" s="111" t="e">
        <f aca="false">(#REF!*R134)</f>
        <v>#REF!</v>
      </c>
      <c r="Y134" s="111" t="e">
        <f aca="false">U134-W134</f>
        <v>#REF!</v>
      </c>
      <c r="Z134" s="111" t="e">
        <f aca="false">V134-X134</f>
        <v>#REF!</v>
      </c>
      <c r="AA134" s="100" t="s">
        <v>684</v>
      </c>
      <c r="AB134" s="100"/>
      <c r="AC134" s="100"/>
      <c r="AD134" s="100"/>
      <c r="AE134" s="100"/>
      <c r="AF134" s="100"/>
      <c r="AG134" s="100"/>
      <c r="AH134" s="100"/>
      <c r="AI134" s="100"/>
      <c r="AJ134" s="100"/>
      <c r="AK134" s="101"/>
      <c r="AL134" s="102"/>
      <c r="AM134" s="102"/>
      <c r="AN134" s="103"/>
      <c r="AO134" s="89" t="n">
        <f aca="false">AN134</f>
        <v>0</v>
      </c>
      <c r="AP134" s="90" t="n">
        <f aca="false">O134-AO134</f>
        <v>60</v>
      </c>
    </row>
    <row r="135" customFormat="false" ht="15" hidden="true" customHeight="true" outlineLevel="0" collapsed="false">
      <c r="A135" s="75" t="n">
        <v>192</v>
      </c>
      <c r="B135" s="75" t="n">
        <v>690</v>
      </c>
      <c r="C135" s="75" t="n">
        <v>2674</v>
      </c>
      <c r="D135" s="52" t="s">
        <v>680</v>
      </c>
      <c r="E135" s="102" t="s">
        <v>621</v>
      </c>
      <c r="F135" s="74" t="s">
        <v>730</v>
      </c>
      <c r="G135" s="75" t="s">
        <v>614</v>
      </c>
      <c r="H135" s="126" t="n">
        <v>50625820.31</v>
      </c>
      <c r="I135" s="75" t="s">
        <v>615</v>
      </c>
      <c r="J135" s="126" t="n">
        <v>20948426.96</v>
      </c>
      <c r="K135" s="105" t="s">
        <v>745</v>
      </c>
      <c r="L135" s="92" t="s">
        <v>689</v>
      </c>
      <c r="M135" s="127" t="s">
        <v>424</v>
      </c>
      <c r="N135" s="128" t="s">
        <v>425</v>
      </c>
      <c r="O135" s="100" t="n">
        <v>200</v>
      </c>
      <c r="P135" s="100" t="n">
        <v>500</v>
      </c>
      <c r="Q135" s="100" t="n">
        <v>200</v>
      </c>
      <c r="R135" s="100" t="n">
        <v>500</v>
      </c>
      <c r="S135" s="190"/>
      <c r="T135" s="190"/>
      <c r="U135" s="111" t="e">
        <f aca="false">(#REF!*O135)</f>
        <v>#REF!</v>
      </c>
      <c r="V135" s="111" t="e">
        <f aca="false">(#REF!*P135)</f>
        <v>#REF!</v>
      </c>
      <c r="W135" s="111" t="e">
        <f aca="false">(#REF!*Q135)</f>
        <v>#REF!</v>
      </c>
      <c r="X135" s="111" t="e">
        <f aca="false">(#REF!*R135)</f>
        <v>#REF!</v>
      </c>
      <c r="Y135" s="111" t="e">
        <f aca="false">U135-W135</f>
        <v>#REF!</v>
      </c>
      <c r="Z135" s="111" t="e">
        <f aca="false">V135-X135</f>
        <v>#REF!</v>
      </c>
      <c r="AA135" s="100" t="s">
        <v>684</v>
      </c>
      <c r="AB135" s="100"/>
      <c r="AC135" s="100"/>
      <c r="AD135" s="100"/>
      <c r="AE135" s="100"/>
      <c r="AF135" s="100"/>
      <c r="AG135" s="100"/>
      <c r="AH135" s="100"/>
      <c r="AI135" s="100"/>
      <c r="AJ135" s="100"/>
      <c r="AK135" s="101"/>
      <c r="AL135" s="102"/>
      <c r="AM135" s="102"/>
      <c r="AN135" s="103"/>
      <c r="AO135" s="89" t="n">
        <f aca="false">AN135</f>
        <v>0</v>
      </c>
      <c r="AP135" s="90" t="n">
        <f aca="false">O135-AO135</f>
        <v>200</v>
      </c>
    </row>
    <row r="136" customFormat="false" ht="15" hidden="true" customHeight="true" outlineLevel="0" collapsed="false">
      <c r="A136" s="75" t="n">
        <v>193</v>
      </c>
      <c r="B136" s="75" t="n">
        <v>690</v>
      </c>
      <c r="C136" s="75" t="n">
        <v>2674</v>
      </c>
      <c r="D136" s="52" t="s">
        <v>680</v>
      </c>
      <c r="E136" s="102" t="s">
        <v>612</v>
      </c>
      <c r="F136" s="74" t="s">
        <v>730</v>
      </c>
      <c r="G136" s="75" t="s">
        <v>614</v>
      </c>
      <c r="H136" s="126" t="n">
        <v>50625820.31</v>
      </c>
      <c r="I136" s="75" t="s">
        <v>615</v>
      </c>
      <c r="J136" s="126" t="n">
        <v>20948426.96</v>
      </c>
      <c r="K136" s="105" t="s">
        <v>745</v>
      </c>
      <c r="L136" s="92" t="s">
        <v>689</v>
      </c>
      <c r="M136" s="127" t="s">
        <v>318</v>
      </c>
      <c r="N136" s="128" t="s">
        <v>319</v>
      </c>
      <c r="O136" s="100" t="n">
        <v>4</v>
      </c>
      <c r="P136" s="100" t="n">
        <v>10</v>
      </c>
      <c r="Q136" s="100" t="n">
        <v>4</v>
      </c>
      <c r="R136" s="100" t="n">
        <v>10</v>
      </c>
      <c r="S136" s="190"/>
      <c r="T136" s="190"/>
      <c r="U136" s="111" t="e">
        <f aca="false">(#REF!*O136)</f>
        <v>#REF!</v>
      </c>
      <c r="V136" s="111" t="e">
        <f aca="false">(#REF!*P136)</f>
        <v>#REF!</v>
      </c>
      <c r="W136" s="111" t="e">
        <f aca="false">(#REF!*Q136)</f>
        <v>#REF!</v>
      </c>
      <c r="X136" s="111" t="e">
        <f aca="false">(#REF!*R136)</f>
        <v>#REF!</v>
      </c>
      <c r="Y136" s="111" t="e">
        <f aca="false">U136-W136</f>
        <v>#REF!</v>
      </c>
      <c r="Z136" s="111" t="e">
        <f aca="false">V136-X136</f>
        <v>#REF!</v>
      </c>
      <c r="AA136" s="100" t="s">
        <v>684</v>
      </c>
      <c r="AB136" s="100"/>
      <c r="AC136" s="100"/>
      <c r="AD136" s="100"/>
      <c r="AE136" s="100"/>
      <c r="AF136" s="100"/>
      <c r="AG136" s="100"/>
      <c r="AH136" s="100"/>
      <c r="AI136" s="100"/>
      <c r="AJ136" s="100"/>
      <c r="AK136" s="101"/>
      <c r="AL136" s="102"/>
      <c r="AM136" s="102"/>
      <c r="AN136" s="103"/>
      <c r="AO136" s="89" t="n">
        <f aca="false">AN136</f>
        <v>0</v>
      </c>
      <c r="AP136" s="90" t="n">
        <f aca="false">O136-AO136</f>
        <v>4</v>
      </c>
    </row>
    <row r="137" customFormat="false" ht="15" hidden="true" customHeight="true" outlineLevel="0" collapsed="false">
      <c r="A137" s="75" t="n">
        <v>194</v>
      </c>
      <c r="B137" s="75" t="n">
        <v>690</v>
      </c>
      <c r="C137" s="75" t="n">
        <v>2674</v>
      </c>
      <c r="D137" s="52" t="s">
        <v>680</v>
      </c>
      <c r="E137" s="102" t="s">
        <v>621</v>
      </c>
      <c r="F137" s="74" t="s">
        <v>730</v>
      </c>
      <c r="G137" s="75" t="s">
        <v>614</v>
      </c>
      <c r="H137" s="126" t="n">
        <v>50625820.31</v>
      </c>
      <c r="I137" s="75" t="s">
        <v>615</v>
      </c>
      <c r="J137" s="126" t="n">
        <v>20948426.96</v>
      </c>
      <c r="K137" s="105" t="s">
        <v>745</v>
      </c>
      <c r="L137" s="92" t="s">
        <v>689</v>
      </c>
      <c r="M137" s="127" t="s">
        <v>318</v>
      </c>
      <c r="N137" s="128" t="s">
        <v>319</v>
      </c>
      <c r="O137" s="100" t="n">
        <v>240</v>
      </c>
      <c r="P137" s="100" t="n">
        <v>600</v>
      </c>
      <c r="Q137" s="100" t="n">
        <v>240</v>
      </c>
      <c r="R137" s="100" t="n">
        <v>600</v>
      </c>
      <c r="S137" s="190"/>
      <c r="T137" s="190"/>
      <c r="U137" s="111" t="e">
        <f aca="false">(#REF!*O137)</f>
        <v>#REF!</v>
      </c>
      <c r="V137" s="111" t="e">
        <f aca="false">(#REF!*P137)</f>
        <v>#REF!</v>
      </c>
      <c r="W137" s="111" t="e">
        <f aca="false">(#REF!*Q137)</f>
        <v>#REF!</v>
      </c>
      <c r="X137" s="111" t="e">
        <f aca="false">(#REF!*R137)</f>
        <v>#REF!</v>
      </c>
      <c r="Y137" s="111" t="e">
        <f aca="false">U137-W137</f>
        <v>#REF!</v>
      </c>
      <c r="Z137" s="111" t="e">
        <f aca="false">V137-X137</f>
        <v>#REF!</v>
      </c>
      <c r="AA137" s="100" t="s">
        <v>684</v>
      </c>
      <c r="AB137" s="100"/>
      <c r="AC137" s="100"/>
      <c r="AD137" s="100"/>
      <c r="AE137" s="100"/>
      <c r="AF137" s="100"/>
      <c r="AG137" s="100"/>
      <c r="AH137" s="100"/>
      <c r="AI137" s="100"/>
      <c r="AJ137" s="100"/>
      <c r="AK137" s="101"/>
      <c r="AL137" s="102"/>
      <c r="AM137" s="102"/>
      <c r="AN137" s="103"/>
      <c r="AO137" s="89" t="n">
        <f aca="false">AN137</f>
        <v>0</v>
      </c>
      <c r="AP137" s="90" t="n">
        <f aca="false">O137-AO137</f>
        <v>240</v>
      </c>
    </row>
    <row r="138" customFormat="false" ht="15" hidden="true" customHeight="true" outlineLevel="0" collapsed="false">
      <c r="A138" s="75" t="n">
        <v>196</v>
      </c>
      <c r="B138" s="75" t="n">
        <v>690</v>
      </c>
      <c r="C138" s="75" t="n">
        <v>2675</v>
      </c>
      <c r="D138" s="52" t="s">
        <v>680</v>
      </c>
      <c r="E138" s="102" t="s">
        <v>621</v>
      </c>
      <c r="F138" s="74" t="s">
        <v>730</v>
      </c>
      <c r="G138" s="75" t="s">
        <v>614</v>
      </c>
      <c r="H138" s="126" t="n">
        <v>50625820.31</v>
      </c>
      <c r="I138" s="75" t="s">
        <v>615</v>
      </c>
      <c r="J138" s="126" t="n">
        <v>20948426.96</v>
      </c>
      <c r="K138" s="105" t="s">
        <v>746</v>
      </c>
      <c r="L138" s="92" t="s">
        <v>747</v>
      </c>
      <c r="M138" s="127" t="s">
        <v>58</v>
      </c>
      <c r="N138" s="128" t="s">
        <v>59</v>
      </c>
      <c r="O138" s="100" t="n">
        <v>34</v>
      </c>
      <c r="P138" s="100" t="n">
        <v>85</v>
      </c>
      <c r="Q138" s="100" t="n">
        <v>34</v>
      </c>
      <c r="R138" s="100" t="n">
        <v>85</v>
      </c>
      <c r="S138" s="190"/>
      <c r="T138" s="190"/>
      <c r="U138" s="111" t="e">
        <f aca="false">(#REF!*O138)</f>
        <v>#REF!</v>
      </c>
      <c r="V138" s="111" t="e">
        <f aca="false">(#REF!*P138)</f>
        <v>#REF!</v>
      </c>
      <c r="W138" s="111" t="e">
        <f aca="false">(#REF!*Q138)</f>
        <v>#REF!</v>
      </c>
      <c r="X138" s="111" t="e">
        <f aca="false">(#REF!*R138)</f>
        <v>#REF!</v>
      </c>
      <c r="Y138" s="111" t="e">
        <f aca="false">U138-W138</f>
        <v>#REF!</v>
      </c>
      <c r="Z138" s="111" t="e">
        <f aca="false">V138-X138</f>
        <v>#REF!</v>
      </c>
      <c r="AA138" s="100" t="s">
        <v>684</v>
      </c>
      <c r="AB138" s="100"/>
      <c r="AC138" s="100"/>
      <c r="AD138" s="100"/>
      <c r="AE138" s="100"/>
      <c r="AF138" s="100"/>
      <c r="AG138" s="100"/>
      <c r="AH138" s="100"/>
      <c r="AI138" s="100"/>
      <c r="AJ138" s="100"/>
      <c r="AK138" s="101"/>
      <c r="AL138" s="102"/>
      <c r="AM138" s="102"/>
      <c r="AN138" s="103"/>
      <c r="AO138" s="89" t="n">
        <f aca="false">AN138</f>
        <v>0</v>
      </c>
      <c r="AP138" s="90" t="n">
        <f aca="false">O138-AO138</f>
        <v>34</v>
      </c>
    </row>
    <row r="139" customFormat="false" ht="15" hidden="true" customHeight="true" outlineLevel="0" collapsed="false">
      <c r="A139" s="75" t="n">
        <v>197</v>
      </c>
      <c r="B139" s="75" t="n">
        <v>690</v>
      </c>
      <c r="C139" s="75" t="n">
        <v>2603</v>
      </c>
      <c r="D139" s="52" t="s">
        <v>671</v>
      </c>
      <c r="E139" s="102" t="s">
        <v>612</v>
      </c>
      <c r="F139" s="74" t="s">
        <v>748</v>
      </c>
      <c r="G139" s="75" t="s">
        <v>614</v>
      </c>
      <c r="H139" s="126" t="n">
        <v>50625820.31</v>
      </c>
      <c r="I139" s="75" t="s">
        <v>615</v>
      </c>
      <c r="J139" s="126" t="n">
        <v>20948426.96</v>
      </c>
      <c r="K139" s="74" t="s">
        <v>749</v>
      </c>
      <c r="L139" s="92" t="s">
        <v>750</v>
      </c>
      <c r="M139" s="127" t="s">
        <v>326</v>
      </c>
      <c r="N139" s="128" t="s">
        <v>327</v>
      </c>
      <c r="O139" s="100" t="n">
        <v>6</v>
      </c>
      <c r="P139" s="100" t="n">
        <v>15</v>
      </c>
      <c r="Q139" s="100" t="n">
        <v>6</v>
      </c>
      <c r="R139" s="100" t="n">
        <v>15</v>
      </c>
      <c r="S139" s="190"/>
      <c r="T139" s="190"/>
      <c r="U139" s="111" t="e">
        <f aca="false">(#REF!*O139)</f>
        <v>#REF!</v>
      </c>
      <c r="V139" s="111" t="e">
        <f aca="false">(#REF!*P139)</f>
        <v>#REF!</v>
      </c>
      <c r="W139" s="111" t="e">
        <f aca="false">(#REF!*Q139)</f>
        <v>#REF!</v>
      </c>
      <c r="X139" s="111" t="e">
        <f aca="false">(#REF!*R139)</f>
        <v>#REF!</v>
      </c>
      <c r="Y139" s="111" t="e">
        <f aca="false">U139-W139</f>
        <v>#REF!</v>
      </c>
      <c r="Z139" s="111" t="e">
        <f aca="false">V139-X139</f>
        <v>#REF!</v>
      </c>
      <c r="AA139" s="100" t="s">
        <v>711</v>
      </c>
      <c r="AB139" s="100"/>
      <c r="AC139" s="100"/>
      <c r="AD139" s="132" t="n">
        <v>44406</v>
      </c>
      <c r="AE139" s="100"/>
      <c r="AF139" s="100"/>
      <c r="AG139" s="100"/>
      <c r="AH139" s="100"/>
      <c r="AI139" s="100"/>
      <c r="AJ139" s="100"/>
      <c r="AK139" s="101"/>
      <c r="AL139" s="102"/>
      <c r="AM139" s="102"/>
      <c r="AN139" s="103"/>
      <c r="AO139" s="89" t="n">
        <f aca="false">AN139</f>
        <v>0</v>
      </c>
      <c r="AP139" s="90" t="n">
        <f aca="false">O139-AO139</f>
        <v>6</v>
      </c>
    </row>
    <row r="140" customFormat="false" ht="15" hidden="true" customHeight="true" outlineLevel="0" collapsed="false">
      <c r="A140" s="75" t="n">
        <v>198</v>
      </c>
      <c r="B140" s="75" t="n">
        <v>690</v>
      </c>
      <c r="C140" s="75" t="n">
        <v>2684</v>
      </c>
      <c r="D140" s="52" t="s">
        <v>671</v>
      </c>
      <c r="E140" s="102" t="s">
        <v>621</v>
      </c>
      <c r="F140" s="74" t="s">
        <v>748</v>
      </c>
      <c r="G140" s="75" t="s">
        <v>614</v>
      </c>
      <c r="H140" s="126" t="n">
        <v>50625820.31</v>
      </c>
      <c r="I140" s="75" t="s">
        <v>615</v>
      </c>
      <c r="J140" s="126" t="n">
        <v>20948426.96</v>
      </c>
      <c r="K140" s="74" t="s">
        <v>751</v>
      </c>
      <c r="L140" s="92" t="s">
        <v>657</v>
      </c>
      <c r="M140" s="127" t="s">
        <v>476</v>
      </c>
      <c r="N140" s="128" t="s">
        <v>477</v>
      </c>
      <c r="O140" s="100" t="n">
        <v>640</v>
      </c>
      <c r="P140" s="100" t="n">
        <v>1600</v>
      </c>
      <c r="Q140" s="100" t="n">
        <v>640</v>
      </c>
      <c r="R140" s="100" t="n">
        <v>1600</v>
      </c>
      <c r="S140" s="190"/>
      <c r="T140" s="190"/>
      <c r="U140" s="111" t="e">
        <f aca="false">(#REF!*O140)</f>
        <v>#REF!</v>
      </c>
      <c r="V140" s="111" t="e">
        <f aca="false">(#REF!*P140)</f>
        <v>#REF!</v>
      </c>
      <c r="W140" s="111" t="e">
        <f aca="false">(#REF!*Q140)</f>
        <v>#REF!</v>
      </c>
      <c r="X140" s="111" t="e">
        <f aca="false">(#REF!*R140)</f>
        <v>#REF!</v>
      </c>
      <c r="Y140" s="111" t="e">
        <f aca="false">U140-W140</f>
        <v>#REF!</v>
      </c>
      <c r="Z140" s="111" t="e">
        <f aca="false">V140-X140</f>
        <v>#REF!</v>
      </c>
      <c r="AA140" s="100" t="s">
        <v>711</v>
      </c>
      <c r="AB140" s="100"/>
      <c r="AC140" s="100"/>
      <c r="AD140" s="132" t="n">
        <v>44403</v>
      </c>
      <c r="AE140" s="100"/>
      <c r="AF140" s="100"/>
      <c r="AG140" s="100"/>
      <c r="AH140" s="100"/>
      <c r="AI140" s="100"/>
      <c r="AJ140" s="100"/>
      <c r="AK140" s="101"/>
      <c r="AL140" s="102"/>
      <c r="AM140" s="102"/>
      <c r="AN140" s="103"/>
      <c r="AO140" s="89" t="n">
        <f aca="false">AN140</f>
        <v>0</v>
      </c>
      <c r="AP140" s="90" t="n">
        <f aca="false">O140-AO140</f>
        <v>640</v>
      </c>
    </row>
    <row r="141" customFormat="false" ht="15" hidden="true" customHeight="true" outlineLevel="0" collapsed="false">
      <c r="A141" s="75" t="n">
        <v>200</v>
      </c>
      <c r="B141" s="75" t="n">
        <v>690</v>
      </c>
      <c r="C141" s="75" t="n">
        <v>2686</v>
      </c>
      <c r="D141" s="52" t="s">
        <v>690</v>
      </c>
      <c r="E141" s="102" t="s">
        <v>612</v>
      </c>
      <c r="F141" s="74" t="s">
        <v>717</v>
      </c>
      <c r="G141" s="75" t="s">
        <v>614</v>
      </c>
      <c r="H141" s="126" t="n">
        <v>50625820.31</v>
      </c>
      <c r="I141" s="75" t="s">
        <v>615</v>
      </c>
      <c r="J141" s="126" t="n">
        <v>20948426.96</v>
      </c>
      <c r="K141" s="105" t="s">
        <v>752</v>
      </c>
      <c r="L141" s="92" t="s">
        <v>753</v>
      </c>
      <c r="M141" s="127" t="s">
        <v>298</v>
      </c>
      <c r="N141" s="128" t="s">
        <v>299</v>
      </c>
      <c r="O141" s="100" t="n">
        <v>12</v>
      </c>
      <c r="P141" s="100" t="n">
        <v>30</v>
      </c>
      <c r="Q141" s="189" t="n">
        <v>12</v>
      </c>
      <c r="R141" s="189" t="n">
        <v>30</v>
      </c>
      <c r="S141" s="190"/>
      <c r="T141" s="190"/>
      <c r="U141" s="111" t="e">
        <f aca="false">(#REF!*O141)</f>
        <v>#REF!</v>
      </c>
      <c r="V141" s="111" t="e">
        <f aca="false">(#REF!*P141)</f>
        <v>#REF!</v>
      </c>
      <c r="W141" s="111" t="e">
        <f aca="false">(#REF!*Q141)</f>
        <v>#REF!</v>
      </c>
      <c r="X141" s="111" t="e">
        <f aca="false">(#REF!*R141)</f>
        <v>#REF!</v>
      </c>
      <c r="Y141" s="111" t="e">
        <f aca="false">U141-W141</f>
        <v>#REF!</v>
      </c>
      <c r="Z141" s="111" t="e">
        <f aca="false">V141-X141</f>
        <v>#REF!</v>
      </c>
      <c r="AA141" s="100" t="s">
        <v>636</v>
      </c>
      <c r="AB141" s="100" t="s">
        <v>754</v>
      </c>
      <c r="AC141" s="132" t="n">
        <v>44406</v>
      </c>
      <c r="AD141" s="132" t="n">
        <v>44410</v>
      </c>
      <c r="AE141" s="100"/>
      <c r="AF141" s="100"/>
      <c r="AG141" s="100"/>
      <c r="AH141" s="100"/>
      <c r="AI141" s="100"/>
      <c r="AJ141" s="100"/>
      <c r="AK141" s="101"/>
      <c r="AL141" s="102"/>
      <c r="AM141" s="102"/>
      <c r="AN141" s="103"/>
      <c r="AO141" s="89" t="n">
        <f aca="false">AN141</f>
        <v>0</v>
      </c>
      <c r="AP141" s="90" t="n">
        <f aca="false">O141-AO141</f>
        <v>12</v>
      </c>
    </row>
    <row r="142" customFormat="false" ht="15" hidden="true" customHeight="true" outlineLevel="0" collapsed="false">
      <c r="A142" s="75" t="n">
        <v>202</v>
      </c>
      <c r="B142" s="75" t="n">
        <v>690</v>
      </c>
      <c r="C142" s="75" t="n">
        <v>2614</v>
      </c>
      <c r="D142" s="52" t="s">
        <v>671</v>
      </c>
      <c r="E142" s="102" t="s">
        <v>612</v>
      </c>
      <c r="F142" s="74" t="s">
        <v>755</v>
      </c>
      <c r="G142" s="75" t="s">
        <v>614</v>
      </c>
      <c r="H142" s="126" t="n">
        <v>50625820.31</v>
      </c>
      <c r="I142" s="75" t="s">
        <v>615</v>
      </c>
      <c r="J142" s="126" t="n">
        <v>20948426.96</v>
      </c>
      <c r="K142" s="105" t="s">
        <v>756</v>
      </c>
      <c r="L142" s="92" t="s">
        <v>723</v>
      </c>
      <c r="M142" s="127" t="s">
        <v>120</v>
      </c>
      <c r="N142" s="128" t="s">
        <v>121</v>
      </c>
      <c r="O142" s="197" t="n">
        <v>2342</v>
      </c>
      <c r="P142" s="197" t="n">
        <v>2342</v>
      </c>
      <c r="Q142" s="198" t="n">
        <v>2342</v>
      </c>
      <c r="R142" s="198" t="n">
        <v>2342</v>
      </c>
      <c r="S142" s="190"/>
      <c r="T142" s="190"/>
      <c r="U142" s="111" t="e">
        <f aca="false">(#REF!*O142)</f>
        <v>#REF!</v>
      </c>
      <c r="V142" s="111" t="e">
        <f aca="false">(#REF!*P142)</f>
        <v>#REF!</v>
      </c>
      <c r="W142" s="111" t="e">
        <f aca="false">(#REF!*Q142)</f>
        <v>#REF!</v>
      </c>
      <c r="X142" s="111" t="e">
        <f aca="false">(#REF!*R142)</f>
        <v>#REF!</v>
      </c>
      <c r="Y142" s="111" t="e">
        <f aca="false">U142-W142</f>
        <v>#REF!</v>
      </c>
      <c r="Z142" s="111" t="e">
        <f aca="false">V142-X142</f>
        <v>#REF!</v>
      </c>
      <c r="AA142" s="100" t="s">
        <v>619</v>
      </c>
      <c r="AB142" s="100" t="s">
        <v>757</v>
      </c>
      <c r="AC142" s="132" t="n">
        <v>44404</v>
      </c>
      <c r="AD142" s="132" t="n">
        <v>44404</v>
      </c>
      <c r="AE142" s="100"/>
      <c r="AF142" s="100"/>
      <c r="AG142" s="100"/>
      <c r="AH142" s="100"/>
      <c r="AI142" s="100"/>
      <c r="AJ142" s="100"/>
      <c r="AK142" s="101"/>
      <c r="AL142" s="102"/>
      <c r="AM142" s="102"/>
      <c r="AN142" s="103"/>
      <c r="AO142" s="89" t="n">
        <f aca="false">AN142</f>
        <v>0</v>
      </c>
      <c r="AP142" s="90" t="n">
        <f aca="false">O142-AO142</f>
        <v>2342</v>
      </c>
    </row>
    <row r="143" customFormat="false" ht="15" hidden="true" customHeight="true" outlineLevel="0" collapsed="false">
      <c r="A143" s="75" t="n">
        <v>203</v>
      </c>
      <c r="B143" s="75" t="n">
        <v>690</v>
      </c>
      <c r="C143" s="75" t="n">
        <v>2614</v>
      </c>
      <c r="D143" s="52" t="s">
        <v>671</v>
      </c>
      <c r="E143" s="102" t="s">
        <v>612</v>
      </c>
      <c r="F143" s="74" t="s">
        <v>755</v>
      </c>
      <c r="G143" s="75" t="s">
        <v>614</v>
      </c>
      <c r="H143" s="126" t="n">
        <v>50625820.31</v>
      </c>
      <c r="I143" s="75" t="s">
        <v>615</v>
      </c>
      <c r="J143" s="126" t="n">
        <v>20948426.96</v>
      </c>
      <c r="K143" s="105" t="s">
        <v>756</v>
      </c>
      <c r="L143" s="92" t="s">
        <v>723</v>
      </c>
      <c r="M143" s="127" t="s">
        <v>236</v>
      </c>
      <c r="N143" s="128" t="s">
        <v>237</v>
      </c>
      <c r="O143" s="197" t="n">
        <v>2201</v>
      </c>
      <c r="P143" s="197" t="n">
        <v>2724</v>
      </c>
      <c r="Q143" s="198" t="n">
        <v>2201</v>
      </c>
      <c r="R143" s="198" t="n">
        <v>2724</v>
      </c>
      <c r="S143" s="190"/>
      <c r="T143" s="190"/>
      <c r="U143" s="111" t="e">
        <f aca="false">(#REF!*O143)</f>
        <v>#REF!</v>
      </c>
      <c r="V143" s="111" t="e">
        <f aca="false">(#REF!*P143)</f>
        <v>#REF!</v>
      </c>
      <c r="W143" s="111" t="e">
        <f aca="false">(#REF!*Q143)</f>
        <v>#REF!</v>
      </c>
      <c r="X143" s="111" t="e">
        <f aca="false">(#REF!*R143)</f>
        <v>#REF!</v>
      </c>
      <c r="Y143" s="111" t="e">
        <f aca="false">U143-W143</f>
        <v>#REF!</v>
      </c>
      <c r="Z143" s="111" t="e">
        <f aca="false">V143-X143</f>
        <v>#REF!</v>
      </c>
      <c r="AA143" s="100" t="s">
        <v>619</v>
      </c>
      <c r="AB143" s="100" t="s">
        <v>757</v>
      </c>
      <c r="AC143" s="132" t="n">
        <v>44404</v>
      </c>
      <c r="AD143" s="132" t="n">
        <v>44404</v>
      </c>
      <c r="AE143" s="100"/>
      <c r="AF143" s="100"/>
      <c r="AG143" s="100"/>
      <c r="AH143" s="100"/>
      <c r="AI143" s="100"/>
      <c r="AJ143" s="100"/>
      <c r="AK143" s="101"/>
      <c r="AL143" s="102"/>
      <c r="AM143" s="102"/>
      <c r="AN143" s="103"/>
      <c r="AO143" s="89" t="n">
        <f aca="false">AN143</f>
        <v>0</v>
      </c>
      <c r="AP143" s="90" t="n">
        <f aca="false">O143-AO143</f>
        <v>2201</v>
      </c>
    </row>
    <row r="144" customFormat="false" ht="15" hidden="true" customHeight="true" outlineLevel="0" collapsed="false">
      <c r="A144" s="75" t="n">
        <v>204</v>
      </c>
      <c r="B144" s="75" t="n">
        <v>690</v>
      </c>
      <c r="C144" s="75" t="n">
        <v>2614</v>
      </c>
      <c r="D144" s="52" t="s">
        <v>671</v>
      </c>
      <c r="E144" s="102" t="s">
        <v>621</v>
      </c>
      <c r="F144" s="74" t="s">
        <v>755</v>
      </c>
      <c r="G144" s="75" t="s">
        <v>614</v>
      </c>
      <c r="H144" s="126" t="n">
        <v>50625820.31</v>
      </c>
      <c r="I144" s="75" t="s">
        <v>615</v>
      </c>
      <c r="J144" s="126" t="n">
        <v>20948426.96</v>
      </c>
      <c r="K144" s="105" t="s">
        <v>756</v>
      </c>
      <c r="L144" s="92" t="s">
        <v>723</v>
      </c>
      <c r="M144" s="127" t="s">
        <v>236</v>
      </c>
      <c r="N144" s="128" t="s">
        <v>237</v>
      </c>
      <c r="O144" s="199" t="n">
        <v>119</v>
      </c>
      <c r="P144" s="199" t="n">
        <v>147</v>
      </c>
      <c r="Q144" s="189" t="n">
        <v>119</v>
      </c>
      <c r="R144" s="189" t="n">
        <v>147</v>
      </c>
      <c r="S144" s="190"/>
      <c r="T144" s="190"/>
      <c r="U144" s="111" t="e">
        <f aca="false">(#REF!*O144)</f>
        <v>#REF!</v>
      </c>
      <c r="V144" s="111" t="e">
        <f aca="false">(#REF!*P144)</f>
        <v>#REF!</v>
      </c>
      <c r="W144" s="111" t="e">
        <f aca="false">(#REF!*Q144)</f>
        <v>#REF!</v>
      </c>
      <c r="X144" s="111" t="e">
        <f aca="false">(#REF!*R144)</f>
        <v>#REF!</v>
      </c>
      <c r="Y144" s="111" t="e">
        <f aca="false">U144-W144</f>
        <v>#REF!</v>
      </c>
      <c r="Z144" s="111" t="e">
        <f aca="false">V144-X144</f>
        <v>#REF!</v>
      </c>
      <c r="AA144" s="100" t="s">
        <v>619</v>
      </c>
      <c r="AB144" s="100" t="s">
        <v>757</v>
      </c>
      <c r="AC144" s="132" t="n">
        <v>44404</v>
      </c>
      <c r="AD144" s="132" t="n">
        <v>44404</v>
      </c>
      <c r="AE144" s="100"/>
      <c r="AF144" s="100"/>
      <c r="AG144" s="100"/>
      <c r="AH144" s="100"/>
      <c r="AI144" s="100"/>
      <c r="AJ144" s="100"/>
      <c r="AK144" s="101"/>
      <c r="AL144" s="102"/>
      <c r="AM144" s="102"/>
      <c r="AN144" s="103"/>
      <c r="AO144" s="89" t="n">
        <f aca="false">AN144</f>
        <v>0</v>
      </c>
      <c r="AP144" s="90" t="n">
        <f aca="false">O144-AO144</f>
        <v>119</v>
      </c>
    </row>
    <row r="145" customFormat="false" ht="15" hidden="true" customHeight="true" outlineLevel="0" collapsed="false">
      <c r="A145" s="75" t="n">
        <v>205</v>
      </c>
      <c r="B145" s="75" t="n">
        <v>713</v>
      </c>
      <c r="C145" s="75" t="n">
        <v>2658</v>
      </c>
      <c r="D145" s="52" t="s">
        <v>680</v>
      </c>
      <c r="E145" s="102" t="s">
        <v>612</v>
      </c>
      <c r="F145" s="74" t="s">
        <v>730</v>
      </c>
      <c r="G145" s="75" t="s">
        <v>614</v>
      </c>
      <c r="H145" s="126" t="n">
        <v>50625820.31</v>
      </c>
      <c r="I145" s="75" t="s">
        <v>615</v>
      </c>
      <c r="J145" s="126" t="n">
        <v>20948426.96</v>
      </c>
      <c r="K145" s="105" t="s">
        <v>758</v>
      </c>
      <c r="L145" s="92" t="s">
        <v>759</v>
      </c>
      <c r="M145" s="127" t="s">
        <v>216</v>
      </c>
      <c r="N145" s="128" t="s">
        <v>217</v>
      </c>
      <c r="O145" s="196" t="n">
        <v>2157</v>
      </c>
      <c r="P145" s="196" t="n">
        <v>5391</v>
      </c>
      <c r="Q145" s="198" t="n">
        <v>2157</v>
      </c>
      <c r="R145" s="198" t="n">
        <v>5391</v>
      </c>
      <c r="S145" s="190"/>
      <c r="T145" s="190"/>
      <c r="U145" s="111" t="e">
        <f aca="false">(#REF!*O145)</f>
        <v>#REF!</v>
      </c>
      <c r="V145" s="111" t="e">
        <f aca="false">(#REF!*P145)</f>
        <v>#REF!</v>
      </c>
      <c r="W145" s="111" t="e">
        <f aca="false">(#REF!*Q145)</f>
        <v>#REF!</v>
      </c>
      <c r="X145" s="111" t="e">
        <f aca="false">(#REF!*R145)</f>
        <v>#REF!</v>
      </c>
      <c r="Y145" s="111" t="e">
        <f aca="false">U145-W145</f>
        <v>#REF!</v>
      </c>
      <c r="Z145" s="111" t="e">
        <f aca="false">V145-X145</f>
        <v>#REF!</v>
      </c>
      <c r="AA145" s="100" t="s">
        <v>684</v>
      </c>
      <c r="AB145" s="100" t="s">
        <v>760</v>
      </c>
      <c r="AC145" s="132" t="n">
        <v>44404</v>
      </c>
      <c r="AD145" s="132" t="n">
        <v>44413</v>
      </c>
      <c r="AE145" s="100"/>
      <c r="AF145" s="100"/>
      <c r="AG145" s="100"/>
      <c r="AH145" s="100"/>
      <c r="AI145" s="100"/>
      <c r="AJ145" s="100"/>
      <c r="AK145" s="101"/>
      <c r="AL145" s="102"/>
      <c r="AM145" s="102"/>
      <c r="AN145" s="103"/>
      <c r="AO145" s="89" t="n">
        <f aca="false">AN145</f>
        <v>0</v>
      </c>
      <c r="AP145" s="90" t="n">
        <f aca="false">O145-AO145</f>
        <v>2157</v>
      </c>
    </row>
    <row r="146" customFormat="false" ht="15" hidden="true" customHeight="true" outlineLevel="0" collapsed="false">
      <c r="A146" s="75" t="n">
        <v>206</v>
      </c>
      <c r="B146" s="75" t="n">
        <v>713</v>
      </c>
      <c r="C146" s="75" t="n">
        <v>2658</v>
      </c>
      <c r="D146" s="52" t="s">
        <v>680</v>
      </c>
      <c r="E146" s="102" t="s">
        <v>612</v>
      </c>
      <c r="F146" s="74" t="s">
        <v>730</v>
      </c>
      <c r="G146" s="75" t="s">
        <v>614</v>
      </c>
      <c r="H146" s="126" t="n">
        <v>50625820.31</v>
      </c>
      <c r="I146" s="75" t="s">
        <v>615</v>
      </c>
      <c r="J146" s="126" t="n">
        <v>20948426.96</v>
      </c>
      <c r="K146" s="105" t="s">
        <v>758</v>
      </c>
      <c r="L146" s="92" t="s">
        <v>759</v>
      </c>
      <c r="M146" s="127" t="s">
        <v>348</v>
      </c>
      <c r="N146" s="128" t="s">
        <v>349</v>
      </c>
      <c r="O146" s="196" t="n">
        <v>2568</v>
      </c>
      <c r="P146" s="196" t="n">
        <v>6420</v>
      </c>
      <c r="Q146" s="198" t="n">
        <v>2568</v>
      </c>
      <c r="R146" s="198" t="n">
        <v>6420</v>
      </c>
      <c r="S146" s="190"/>
      <c r="T146" s="190"/>
      <c r="U146" s="111" t="e">
        <f aca="false">(#REF!*O146)</f>
        <v>#REF!</v>
      </c>
      <c r="V146" s="111" t="e">
        <f aca="false">(#REF!*P146)</f>
        <v>#REF!</v>
      </c>
      <c r="W146" s="111" t="e">
        <f aca="false">(#REF!*Q146)</f>
        <v>#REF!</v>
      </c>
      <c r="X146" s="111" t="e">
        <f aca="false">(#REF!*R146)</f>
        <v>#REF!</v>
      </c>
      <c r="Y146" s="111" t="e">
        <f aca="false">U146-W146</f>
        <v>#REF!</v>
      </c>
      <c r="Z146" s="111" t="e">
        <f aca="false">V146-X146</f>
        <v>#REF!</v>
      </c>
      <c r="AA146" s="100" t="s">
        <v>684</v>
      </c>
      <c r="AB146" s="100" t="s">
        <v>760</v>
      </c>
      <c r="AC146" s="132" t="n">
        <v>44404</v>
      </c>
      <c r="AD146" s="132" t="n">
        <v>44413</v>
      </c>
      <c r="AE146" s="100"/>
      <c r="AF146" s="100"/>
      <c r="AG146" s="100"/>
      <c r="AH146" s="100"/>
      <c r="AI146" s="100"/>
      <c r="AJ146" s="100"/>
      <c r="AK146" s="101"/>
      <c r="AL146" s="102"/>
      <c r="AM146" s="102"/>
      <c r="AN146" s="103"/>
      <c r="AO146" s="89" t="n">
        <f aca="false">AN146</f>
        <v>0</v>
      </c>
      <c r="AP146" s="90" t="n">
        <f aca="false">O146-AO146</f>
        <v>2568</v>
      </c>
    </row>
    <row r="147" customFormat="false" ht="15" hidden="true" customHeight="true" outlineLevel="0" collapsed="false">
      <c r="A147" s="188" t="n">
        <v>212</v>
      </c>
      <c r="B147" s="75" t="n">
        <v>713</v>
      </c>
      <c r="C147" s="75" t="n">
        <v>2661</v>
      </c>
      <c r="D147" s="52" t="s">
        <v>680</v>
      </c>
      <c r="E147" s="102" t="s">
        <v>621</v>
      </c>
      <c r="F147" s="74" t="s">
        <v>730</v>
      </c>
      <c r="G147" s="75" t="s">
        <v>614</v>
      </c>
      <c r="H147" s="126" t="n">
        <v>50625820.31</v>
      </c>
      <c r="I147" s="75" t="s">
        <v>615</v>
      </c>
      <c r="J147" s="126" t="n">
        <v>20948426.96</v>
      </c>
      <c r="K147" s="105" t="s">
        <v>761</v>
      </c>
      <c r="L147" s="92" t="s">
        <v>762</v>
      </c>
      <c r="M147" s="127" t="s">
        <v>322</v>
      </c>
      <c r="N147" s="128" t="s">
        <v>323</v>
      </c>
      <c r="O147" s="100" t="n">
        <v>252</v>
      </c>
      <c r="P147" s="100" t="n">
        <v>630</v>
      </c>
      <c r="Q147" s="189" t="n">
        <v>252</v>
      </c>
      <c r="R147" s="189" t="n">
        <v>630</v>
      </c>
      <c r="S147" s="190"/>
      <c r="T147" s="190"/>
      <c r="U147" s="111" t="e">
        <f aca="false">(#REF!*O147)</f>
        <v>#REF!</v>
      </c>
      <c r="V147" s="111" t="e">
        <f aca="false">(#REF!*P147)</f>
        <v>#REF!</v>
      </c>
      <c r="W147" s="111" t="e">
        <f aca="false">(#REF!*Q147)</f>
        <v>#REF!</v>
      </c>
      <c r="X147" s="111" t="e">
        <f aca="false">(#REF!*R147)</f>
        <v>#REF!</v>
      </c>
      <c r="Y147" s="111" t="e">
        <f aca="false">U147-W147</f>
        <v>#REF!</v>
      </c>
      <c r="Z147" s="111" t="e">
        <f aca="false">V147-X147</f>
        <v>#REF!</v>
      </c>
      <c r="AA147" s="100" t="s">
        <v>684</v>
      </c>
      <c r="AB147" s="100" t="s">
        <v>763</v>
      </c>
      <c r="AC147" s="187" t="n">
        <v>44397</v>
      </c>
      <c r="AD147" s="132" t="n">
        <v>44398</v>
      </c>
      <c r="AE147" s="100"/>
      <c r="AF147" s="100"/>
      <c r="AG147" s="100"/>
      <c r="AH147" s="100"/>
      <c r="AI147" s="100"/>
      <c r="AJ147" s="100"/>
      <c r="AK147" s="101"/>
      <c r="AL147" s="102"/>
      <c r="AM147" s="102"/>
      <c r="AN147" s="103"/>
      <c r="AO147" s="89" t="n">
        <f aca="false">AN147</f>
        <v>0</v>
      </c>
      <c r="AP147" s="90" t="n">
        <f aca="false">O147-AO147</f>
        <v>252</v>
      </c>
    </row>
    <row r="148" customFormat="false" ht="15" hidden="true" customHeight="true" outlineLevel="0" collapsed="false">
      <c r="A148" s="188" t="n">
        <v>213</v>
      </c>
      <c r="B148" s="75" t="n">
        <v>713</v>
      </c>
      <c r="C148" s="75" t="n">
        <v>2661</v>
      </c>
      <c r="D148" s="52" t="s">
        <v>680</v>
      </c>
      <c r="E148" s="102" t="s">
        <v>612</v>
      </c>
      <c r="F148" s="74" t="s">
        <v>730</v>
      </c>
      <c r="G148" s="75" t="s">
        <v>614</v>
      </c>
      <c r="H148" s="126" t="n">
        <v>50625820.31</v>
      </c>
      <c r="I148" s="75" t="s">
        <v>615</v>
      </c>
      <c r="J148" s="126" t="n">
        <v>20948426.96</v>
      </c>
      <c r="K148" s="105" t="s">
        <v>761</v>
      </c>
      <c r="L148" s="92" t="s">
        <v>762</v>
      </c>
      <c r="M148" s="127" t="s">
        <v>344</v>
      </c>
      <c r="N148" s="128" t="s">
        <v>345</v>
      </c>
      <c r="O148" s="196" t="n">
        <v>2880</v>
      </c>
      <c r="P148" s="196" t="n">
        <v>7200</v>
      </c>
      <c r="Q148" s="198" t="n">
        <v>2880</v>
      </c>
      <c r="R148" s="198" t="n">
        <v>7200</v>
      </c>
      <c r="S148" s="190"/>
      <c r="T148" s="190"/>
      <c r="U148" s="111" t="e">
        <f aca="false">(#REF!*O148)</f>
        <v>#REF!</v>
      </c>
      <c r="V148" s="111" t="e">
        <f aca="false">(#REF!*P148)</f>
        <v>#REF!</v>
      </c>
      <c r="W148" s="111" t="e">
        <f aca="false">(#REF!*Q148)</f>
        <v>#REF!</v>
      </c>
      <c r="X148" s="111" t="e">
        <f aca="false">(#REF!*R148)</f>
        <v>#REF!</v>
      </c>
      <c r="Y148" s="111" t="e">
        <f aca="false">U148-W148</f>
        <v>#REF!</v>
      </c>
      <c r="Z148" s="111" t="e">
        <f aca="false">V148-X148</f>
        <v>#REF!</v>
      </c>
      <c r="AA148" s="100" t="s">
        <v>684</v>
      </c>
      <c r="AB148" s="100" t="s">
        <v>763</v>
      </c>
      <c r="AC148" s="187" t="n">
        <v>44397</v>
      </c>
      <c r="AD148" s="132" t="n">
        <v>44398</v>
      </c>
      <c r="AE148" s="100"/>
      <c r="AF148" s="100"/>
      <c r="AG148" s="100"/>
      <c r="AH148" s="100"/>
      <c r="AI148" s="100"/>
      <c r="AJ148" s="100"/>
      <c r="AK148" s="101"/>
      <c r="AL148" s="102"/>
      <c r="AM148" s="102"/>
      <c r="AN148" s="103"/>
      <c r="AO148" s="89" t="n">
        <f aca="false">AN148</f>
        <v>0</v>
      </c>
      <c r="AP148" s="90" t="n">
        <f aca="false">O148-AO148</f>
        <v>2880</v>
      </c>
    </row>
    <row r="149" customFormat="false" ht="15" hidden="true" customHeight="true" outlineLevel="0" collapsed="false">
      <c r="A149" s="75" t="n">
        <v>218</v>
      </c>
      <c r="B149" s="75" t="n">
        <v>713</v>
      </c>
      <c r="C149" s="75" t="n">
        <v>2669</v>
      </c>
      <c r="D149" s="52" t="s">
        <v>680</v>
      </c>
      <c r="E149" s="102" t="s">
        <v>621</v>
      </c>
      <c r="F149" s="74" t="s">
        <v>730</v>
      </c>
      <c r="G149" s="75" t="s">
        <v>614</v>
      </c>
      <c r="H149" s="126" t="n">
        <v>50625820.31</v>
      </c>
      <c r="I149" s="75" t="s">
        <v>615</v>
      </c>
      <c r="J149" s="126" t="n">
        <v>20948426.96</v>
      </c>
      <c r="K149" s="105" t="s">
        <v>764</v>
      </c>
      <c r="L149" s="92" t="s">
        <v>765</v>
      </c>
      <c r="M149" s="127" t="s">
        <v>138</v>
      </c>
      <c r="N149" s="128" t="s">
        <v>139</v>
      </c>
      <c r="O149" s="196" t="n">
        <v>1124</v>
      </c>
      <c r="P149" s="196" t="n">
        <v>2810</v>
      </c>
      <c r="Q149" s="198" t="n">
        <v>1124</v>
      </c>
      <c r="R149" s="198" t="n">
        <v>2810</v>
      </c>
      <c r="S149" s="190"/>
      <c r="T149" s="190"/>
      <c r="U149" s="111" t="e">
        <f aca="false">(#REF!*O149)</f>
        <v>#REF!</v>
      </c>
      <c r="V149" s="111" t="e">
        <f aca="false">(#REF!*P149)</f>
        <v>#REF!</v>
      </c>
      <c r="W149" s="111" t="e">
        <f aca="false">(#REF!*Q149)</f>
        <v>#REF!</v>
      </c>
      <c r="X149" s="111" t="e">
        <f aca="false">(#REF!*R149)</f>
        <v>#REF!</v>
      </c>
      <c r="Y149" s="111" t="e">
        <f aca="false">U149-W149</f>
        <v>#REF!</v>
      </c>
      <c r="Z149" s="111" t="e">
        <f aca="false">V149-X149</f>
        <v>#REF!</v>
      </c>
      <c r="AA149" s="100" t="s">
        <v>684</v>
      </c>
      <c r="AB149" s="100" t="s">
        <v>734</v>
      </c>
      <c r="AC149" s="132" t="n">
        <v>44406</v>
      </c>
      <c r="AD149" s="132" t="n">
        <v>44433</v>
      </c>
      <c r="AE149" s="100"/>
      <c r="AF149" s="100"/>
      <c r="AG149" s="100"/>
      <c r="AH149" s="100"/>
      <c r="AI149" s="100"/>
      <c r="AJ149" s="100"/>
      <c r="AK149" s="101"/>
      <c r="AL149" s="102"/>
      <c r="AM149" s="102"/>
      <c r="AN149" s="103"/>
      <c r="AO149" s="89" t="n">
        <f aca="false">AN149</f>
        <v>0</v>
      </c>
      <c r="AP149" s="90" t="n">
        <f aca="false">O149-AO149</f>
        <v>1124</v>
      </c>
    </row>
    <row r="150" customFormat="false" ht="15" hidden="true" customHeight="true" outlineLevel="0" collapsed="false">
      <c r="A150" s="75" t="n">
        <v>219</v>
      </c>
      <c r="B150" s="75" t="n">
        <v>713</v>
      </c>
      <c r="C150" s="75" t="n">
        <v>2669</v>
      </c>
      <c r="D150" s="52" t="s">
        <v>680</v>
      </c>
      <c r="E150" s="102" t="s">
        <v>612</v>
      </c>
      <c r="F150" s="74" t="s">
        <v>730</v>
      </c>
      <c r="G150" s="75" t="s">
        <v>614</v>
      </c>
      <c r="H150" s="126" t="n">
        <v>50625820.31</v>
      </c>
      <c r="I150" s="75" t="s">
        <v>615</v>
      </c>
      <c r="J150" s="126" t="n">
        <v>20948426.96</v>
      </c>
      <c r="K150" s="105" t="s">
        <v>764</v>
      </c>
      <c r="L150" s="92" t="s">
        <v>765</v>
      </c>
      <c r="M150" s="127" t="s">
        <v>324</v>
      </c>
      <c r="N150" s="128" t="s">
        <v>325</v>
      </c>
      <c r="O150" s="100" t="n">
        <v>640</v>
      </c>
      <c r="P150" s="196" t="n">
        <v>1600</v>
      </c>
      <c r="Q150" s="189" t="n">
        <v>640</v>
      </c>
      <c r="R150" s="198" t="n">
        <v>1600</v>
      </c>
      <c r="S150" s="190"/>
      <c r="T150" s="190"/>
      <c r="U150" s="111" t="e">
        <f aca="false">(#REF!*O150)</f>
        <v>#REF!</v>
      </c>
      <c r="V150" s="111" t="e">
        <f aca="false">(#REF!*P150)</f>
        <v>#REF!</v>
      </c>
      <c r="W150" s="111" t="e">
        <f aca="false">(#REF!*Q150)</f>
        <v>#REF!</v>
      </c>
      <c r="X150" s="111" t="e">
        <f aca="false">(#REF!*R150)</f>
        <v>#REF!</v>
      </c>
      <c r="Y150" s="111" t="e">
        <f aca="false">U150-W150</f>
        <v>#REF!</v>
      </c>
      <c r="Z150" s="111" t="e">
        <f aca="false">V150-X150</f>
        <v>#REF!</v>
      </c>
      <c r="AA150" s="100" t="s">
        <v>684</v>
      </c>
      <c r="AB150" s="100" t="s">
        <v>734</v>
      </c>
      <c r="AC150" s="132" t="n">
        <v>44406</v>
      </c>
      <c r="AD150" s="132" t="n">
        <v>44433</v>
      </c>
      <c r="AE150" s="100"/>
      <c r="AF150" s="100"/>
      <c r="AG150" s="100"/>
      <c r="AH150" s="100"/>
      <c r="AI150" s="100"/>
      <c r="AJ150" s="100"/>
      <c r="AK150" s="101"/>
      <c r="AL150" s="102"/>
      <c r="AM150" s="102"/>
      <c r="AN150" s="103"/>
      <c r="AO150" s="89" t="n">
        <f aca="false">AN150</f>
        <v>0</v>
      </c>
      <c r="AP150" s="90" t="n">
        <f aca="false">O150-AO150</f>
        <v>640</v>
      </c>
    </row>
    <row r="151" customFormat="false" ht="15" hidden="true" customHeight="true" outlineLevel="0" collapsed="false">
      <c r="A151" s="75" t="n">
        <v>220</v>
      </c>
      <c r="B151" s="75" t="n">
        <v>713</v>
      </c>
      <c r="C151" s="75" t="n">
        <v>2669</v>
      </c>
      <c r="D151" s="52" t="s">
        <v>680</v>
      </c>
      <c r="E151" s="102" t="s">
        <v>621</v>
      </c>
      <c r="F151" s="74" t="s">
        <v>730</v>
      </c>
      <c r="G151" s="75" t="s">
        <v>614</v>
      </c>
      <c r="H151" s="126" t="n">
        <v>50625820.31</v>
      </c>
      <c r="I151" s="75" t="s">
        <v>615</v>
      </c>
      <c r="J151" s="126" t="n">
        <v>20948426.96</v>
      </c>
      <c r="K151" s="105" t="s">
        <v>764</v>
      </c>
      <c r="L151" s="92" t="s">
        <v>765</v>
      </c>
      <c r="M151" s="127" t="s">
        <v>474</v>
      </c>
      <c r="N151" s="128" t="s">
        <v>475</v>
      </c>
      <c r="O151" s="100" t="n">
        <v>273</v>
      </c>
      <c r="P151" s="100" t="n">
        <v>682</v>
      </c>
      <c r="Q151" s="189" t="n">
        <v>273</v>
      </c>
      <c r="R151" s="189" t="n">
        <v>682</v>
      </c>
      <c r="S151" s="190"/>
      <c r="T151" s="190"/>
      <c r="U151" s="111" t="e">
        <f aca="false">(#REF!*O151)</f>
        <v>#REF!</v>
      </c>
      <c r="V151" s="111" t="e">
        <f aca="false">(#REF!*P151)</f>
        <v>#REF!</v>
      </c>
      <c r="W151" s="111" t="e">
        <f aca="false">(#REF!*Q151)</f>
        <v>#REF!</v>
      </c>
      <c r="X151" s="111" t="e">
        <f aca="false">(#REF!*R151)</f>
        <v>#REF!</v>
      </c>
      <c r="Y151" s="111" t="e">
        <f aca="false">U151-W151</f>
        <v>#REF!</v>
      </c>
      <c r="Z151" s="111" t="e">
        <f aca="false">V151-X151</f>
        <v>#REF!</v>
      </c>
      <c r="AA151" s="100" t="s">
        <v>684</v>
      </c>
      <c r="AB151" s="100" t="s">
        <v>734</v>
      </c>
      <c r="AC151" s="132" t="n">
        <v>44406</v>
      </c>
      <c r="AD151" s="132" t="n">
        <v>44433</v>
      </c>
      <c r="AE151" s="100"/>
      <c r="AF151" s="100"/>
      <c r="AG151" s="100"/>
      <c r="AH151" s="100"/>
      <c r="AI151" s="100"/>
      <c r="AJ151" s="100"/>
      <c r="AK151" s="101"/>
      <c r="AL151" s="102"/>
      <c r="AM151" s="102"/>
      <c r="AN151" s="103"/>
      <c r="AO151" s="89" t="n">
        <f aca="false">AN151</f>
        <v>0</v>
      </c>
      <c r="AP151" s="90" t="n">
        <f aca="false">O151-AO151</f>
        <v>273</v>
      </c>
    </row>
    <row r="152" customFormat="false" ht="15" hidden="true" customHeight="true" outlineLevel="0" collapsed="false">
      <c r="A152" s="75" t="n">
        <v>221</v>
      </c>
      <c r="B152" s="75" t="n">
        <v>713</v>
      </c>
      <c r="C152" s="75" t="n">
        <v>2669</v>
      </c>
      <c r="D152" s="52" t="s">
        <v>680</v>
      </c>
      <c r="E152" s="102" t="s">
        <v>612</v>
      </c>
      <c r="F152" s="74" t="s">
        <v>730</v>
      </c>
      <c r="G152" s="75" t="s">
        <v>614</v>
      </c>
      <c r="H152" s="126" t="n">
        <v>50625820.31</v>
      </c>
      <c r="I152" s="75" t="s">
        <v>615</v>
      </c>
      <c r="J152" s="126" t="n">
        <v>20948426.96</v>
      </c>
      <c r="K152" s="105" t="s">
        <v>764</v>
      </c>
      <c r="L152" s="92" t="s">
        <v>765</v>
      </c>
      <c r="M152" s="127" t="s">
        <v>372</v>
      </c>
      <c r="N152" s="128" t="s">
        <v>373</v>
      </c>
      <c r="O152" s="100" t="n">
        <v>22</v>
      </c>
      <c r="P152" s="100" t="n">
        <v>55</v>
      </c>
      <c r="Q152" s="189" t="n">
        <v>22</v>
      </c>
      <c r="R152" s="189" t="n">
        <v>55</v>
      </c>
      <c r="S152" s="190"/>
      <c r="T152" s="190"/>
      <c r="U152" s="111" t="e">
        <f aca="false">(#REF!*O152)</f>
        <v>#REF!</v>
      </c>
      <c r="V152" s="111" t="e">
        <f aca="false">(#REF!*P152)</f>
        <v>#REF!</v>
      </c>
      <c r="W152" s="111" t="e">
        <f aca="false">(#REF!*Q152)</f>
        <v>#REF!</v>
      </c>
      <c r="X152" s="111" t="e">
        <f aca="false">(#REF!*R152)</f>
        <v>#REF!</v>
      </c>
      <c r="Y152" s="111" t="e">
        <f aca="false">U152-W152</f>
        <v>#REF!</v>
      </c>
      <c r="Z152" s="111" t="e">
        <f aca="false">V152-X152</f>
        <v>#REF!</v>
      </c>
      <c r="AA152" s="100" t="s">
        <v>684</v>
      </c>
      <c r="AB152" s="100" t="s">
        <v>734</v>
      </c>
      <c r="AC152" s="132" t="n">
        <v>44406</v>
      </c>
      <c r="AD152" s="132" t="n">
        <v>44433</v>
      </c>
      <c r="AE152" s="100"/>
      <c r="AF152" s="100"/>
      <c r="AG152" s="100"/>
      <c r="AH152" s="100"/>
      <c r="AI152" s="100"/>
      <c r="AJ152" s="100"/>
      <c r="AK152" s="101"/>
      <c r="AL152" s="102"/>
      <c r="AM152" s="102"/>
      <c r="AN152" s="103"/>
      <c r="AO152" s="89" t="n">
        <f aca="false">AN152</f>
        <v>0</v>
      </c>
      <c r="AP152" s="90" t="n">
        <f aca="false">O152-AO152</f>
        <v>22</v>
      </c>
    </row>
    <row r="153" customFormat="false" ht="15" hidden="true" customHeight="true" outlineLevel="0" collapsed="false">
      <c r="A153" s="75" t="n">
        <v>224</v>
      </c>
      <c r="B153" s="75" t="n">
        <v>713</v>
      </c>
      <c r="C153" s="75" t="n">
        <v>2615</v>
      </c>
      <c r="D153" s="52" t="s">
        <v>680</v>
      </c>
      <c r="E153" s="102" t="s">
        <v>621</v>
      </c>
      <c r="F153" s="74" t="s">
        <v>730</v>
      </c>
      <c r="G153" s="75" t="s">
        <v>614</v>
      </c>
      <c r="H153" s="126" t="n">
        <v>50625820.31</v>
      </c>
      <c r="I153" s="75" t="s">
        <v>615</v>
      </c>
      <c r="J153" s="126" t="n">
        <v>20948426.96</v>
      </c>
      <c r="K153" s="105" t="s">
        <v>766</v>
      </c>
      <c r="L153" s="92" t="s">
        <v>695</v>
      </c>
      <c r="M153" s="127" t="s">
        <v>72</v>
      </c>
      <c r="N153" s="128" t="s">
        <v>73</v>
      </c>
      <c r="O153" s="100" t="n">
        <v>280</v>
      </c>
      <c r="P153" s="100" t="n">
        <v>700</v>
      </c>
      <c r="Q153" s="189" t="n">
        <v>280</v>
      </c>
      <c r="R153" s="189" t="n">
        <v>700</v>
      </c>
      <c r="S153" s="190"/>
      <c r="T153" s="190"/>
      <c r="U153" s="111" t="e">
        <f aca="false">(#REF!*O153)</f>
        <v>#REF!</v>
      </c>
      <c r="V153" s="111" t="e">
        <f aca="false">(#REF!*P153)</f>
        <v>#REF!</v>
      </c>
      <c r="W153" s="111" t="e">
        <f aca="false">(#REF!*Q153)</f>
        <v>#REF!</v>
      </c>
      <c r="X153" s="111" t="e">
        <f aca="false">(#REF!*R153)</f>
        <v>#REF!</v>
      </c>
      <c r="Y153" s="111" t="e">
        <f aca="false">U153-W153</f>
        <v>#REF!</v>
      </c>
      <c r="Z153" s="111" t="e">
        <f aca="false">V153-X153</f>
        <v>#REF!</v>
      </c>
      <c r="AA153" s="100" t="s">
        <v>684</v>
      </c>
      <c r="AB153" s="100"/>
      <c r="AC153" s="100"/>
      <c r="AD153" s="132" t="n">
        <v>44425</v>
      </c>
      <c r="AE153" s="100"/>
      <c r="AF153" s="100"/>
      <c r="AG153" s="100"/>
      <c r="AH153" s="100"/>
      <c r="AI153" s="100"/>
      <c r="AJ153" s="100"/>
      <c r="AK153" s="101"/>
      <c r="AL153" s="102"/>
      <c r="AM153" s="102"/>
      <c r="AN153" s="103"/>
      <c r="AO153" s="89" t="n">
        <f aca="false">AN153</f>
        <v>0</v>
      </c>
      <c r="AP153" s="90" t="n">
        <f aca="false">O153-AO153</f>
        <v>280</v>
      </c>
    </row>
    <row r="154" customFormat="false" ht="15" hidden="true" customHeight="true" outlineLevel="0" collapsed="false">
      <c r="A154" s="75" t="n">
        <v>225</v>
      </c>
      <c r="B154" s="75" t="n">
        <v>713</v>
      </c>
      <c r="C154" s="75" t="n">
        <v>2615</v>
      </c>
      <c r="D154" s="52" t="s">
        <v>680</v>
      </c>
      <c r="E154" s="102" t="s">
        <v>612</v>
      </c>
      <c r="F154" s="74" t="s">
        <v>730</v>
      </c>
      <c r="G154" s="75" t="s">
        <v>614</v>
      </c>
      <c r="H154" s="126" t="n">
        <v>50625820.31</v>
      </c>
      <c r="I154" s="75" t="s">
        <v>615</v>
      </c>
      <c r="J154" s="126" t="n">
        <v>20948426.96</v>
      </c>
      <c r="K154" s="105" t="s">
        <v>766</v>
      </c>
      <c r="L154" s="92" t="s">
        <v>695</v>
      </c>
      <c r="M154" s="127" t="s">
        <v>218</v>
      </c>
      <c r="N154" s="128" t="s">
        <v>219</v>
      </c>
      <c r="O154" s="100" t="n">
        <v>50</v>
      </c>
      <c r="P154" s="100" t="n">
        <v>125</v>
      </c>
      <c r="Q154" s="189" t="n">
        <v>50</v>
      </c>
      <c r="R154" s="189" t="n">
        <v>125</v>
      </c>
      <c r="S154" s="190"/>
      <c r="T154" s="190"/>
      <c r="U154" s="111" t="e">
        <f aca="false">(#REF!*O154)</f>
        <v>#REF!</v>
      </c>
      <c r="V154" s="111" t="e">
        <f aca="false">(#REF!*P154)</f>
        <v>#REF!</v>
      </c>
      <c r="W154" s="111" t="e">
        <f aca="false">(#REF!*Q154)</f>
        <v>#REF!</v>
      </c>
      <c r="X154" s="111" t="e">
        <f aca="false">(#REF!*R154)</f>
        <v>#REF!</v>
      </c>
      <c r="Y154" s="111" t="e">
        <f aca="false">U154-W154</f>
        <v>#REF!</v>
      </c>
      <c r="Z154" s="111" t="e">
        <f aca="false">V154-X154</f>
        <v>#REF!</v>
      </c>
      <c r="AA154" s="100" t="s">
        <v>684</v>
      </c>
      <c r="AB154" s="100"/>
      <c r="AC154" s="100"/>
      <c r="AD154" s="132" t="n">
        <v>44425</v>
      </c>
      <c r="AE154" s="100"/>
      <c r="AF154" s="100"/>
      <c r="AG154" s="100"/>
      <c r="AH154" s="100"/>
      <c r="AI154" s="100"/>
      <c r="AJ154" s="100"/>
      <c r="AK154" s="101"/>
      <c r="AL154" s="102"/>
      <c r="AM154" s="102"/>
      <c r="AN154" s="103"/>
      <c r="AO154" s="89" t="n">
        <f aca="false">AN154</f>
        <v>0</v>
      </c>
      <c r="AP154" s="90" t="n">
        <f aca="false">O154-AO154</f>
        <v>50</v>
      </c>
    </row>
    <row r="155" customFormat="false" ht="15" hidden="true" customHeight="true" outlineLevel="0" collapsed="false">
      <c r="A155" s="75" t="n">
        <v>226</v>
      </c>
      <c r="B155" s="75" t="n">
        <v>713</v>
      </c>
      <c r="C155" s="75" t="n">
        <v>2615</v>
      </c>
      <c r="D155" s="52" t="s">
        <v>680</v>
      </c>
      <c r="E155" s="102" t="s">
        <v>621</v>
      </c>
      <c r="F155" s="74" t="s">
        <v>730</v>
      </c>
      <c r="G155" s="75" t="s">
        <v>614</v>
      </c>
      <c r="H155" s="126" t="n">
        <v>50625820.31</v>
      </c>
      <c r="I155" s="75" t="s">
        <v>615</v>
      </c>
      <c r="J155" s="126" t="n">
        <v>20948426.96</v>
      </c>
      <c r="K155" s="105" t="s">
        <v>766</v>
      </c>
      <c r="L155" s="92" t="s">
        <v>695</v>
      </c>
      <c r="M155" s="127" t="s">
        <v>218</v>
      </c>
      <c r="N155" s="128" t="s">
        <v>219</v>
      </c>
      <c r="O155" s="196" t="n">
        <v>3431</v>
      </c>
      <c r="P155" s="196" t="n">
        <v>8577</v>
      </c>
      <c r="Q155" s="198" t="n">
        <v>3431</v>
      </c>
      <c r="R155" s="198" t="n">
        <v>8577</v>
      </c>
      <c r="S155" s="190"/>
      <c r="T155" s="190"/>
      <c r="U155" s="111" t="e">
        <f aca="false">(#REF!*O155)</f>
        <v>#REF!</v>
      </c>
      <c r="V155" s="111" t="e">
        <f aca="false">(#REF!*P155)</f>
        <v>#REF!</v>
      </c>
      <c r="W155" s="111" t="e">
        <f aca="false">(#REF!*Q155)</f>
        <v>#REF!</v>
      </c>
      <c r="X155" s="111" t="e">
        <f aca="false">(#REF!*R155)</f>
        <v>#REF!</v>
      </c>
      <c r="Y155" s="111" t="e">
        <f aca="false">U155-W155</f>
        <v>#REF!</v>
      </c>
      <c r="Z155" s="111" t="e">
        <f aca="false">V155-X155</f>
        <v>#REF!</v>
      </c>
      <c r="AA155" s="100" t="s">
        <v>684</v>
      </c>
      <c r="AB155" s="100"/>
      <c r="AC155" s="100"/>
      <c r="AD155" s="132" t="n">
        <v>44425</v>
      </c>
      <c r="AE155" s="100"/>
      <c r="AF155" s="100"/>
      <c r="AG155" s="100"/>
      <c r="AH155" s="100"/>
      <c r="AI155" s="100"/>
      <c r="AJ155" s="100"/>
      <c r="AK155" s="101"/>
      <c r="AL155" s="102"/>
      <c r="AM155" s="102"/>
      <c r="AN155" s="103"/>
      <c r="AO155" s="89" t="n">
        <f aca="false">AN155</f>
        <v>0</v>
      </c>
      <c r="AP155" s="90" t="n">
        <f aca="false">O155-AO155</f>
        <v>3431</v>
      </c>
    </row>
    <row r="156" customFormat="false" ht="15" hidden="true" customHeight="true" outlineLevel="0" collapsed="false">
      <c r="A156" s="75" t="n">
        <v>227</v>
      </c>
      <c r="B156" s="75" t="n">
        <v>713</v>
      </c>
      <c r="C156" s="75" t="n">
        <v>2615</v>
      </c>
      <c r="D156" s="52" t="s">
        <v>680</v>
      </c>
      <c r="E156" s="102" t="s">
        <v>621</v>
      </c>
      <c r="F156" s="74" t="s">
        <v>730</v>
      </c>
      <c r="G156" s="75" t="s">
        <v>614</v>
      </c>
      <c r="H156" s="126" t="n">
        <v>50625820.31</v>
      </c>
      <c r="I156" s="75" t="s">
        <v>615</v>
      </c>
      <c r="J156" s="126" t="n">
        <v>20948426.96</v>
      </c>
      <c r="K156" s="105" t="s">
        <v>766</v>
      </c>
      <c r="L156" s="92" t="s">
        <v>695</v>
      </c>
      <c r="M156" s="127" t="s">
        <v>440</v>
      </c>
      <c r="N156" s="128" t="s">
        <v>441</v>
      </c>
      <c r="O156" s="100" t="n">
        <v>200</v>
      </c>
      <c r="P156" s="100" t="n">
        <v>500</v>
      </c>
      <c r="Q156" s="189" t="n">
        <v>200</v>
      </c>
      <c r="R156" s="189" t="n">
        <v>500</v>
      </c>
      <c r="S156" s="190"/>
      <c r="T156" s="190"/>
      <c r="U156" s="111" t="e">
        <f aca="false">(#REF!*O156)</f>
        <v>#REF!</v>
      </c>
      <c r="V156" s="111" t="e">
        <f aca="false">(#REF!*P156)</f>
        <v>#REF!</v>
      </c>
      <c r="W156" s="111" t="e">
        <f aca="false">(#REF!*Q156)</f>
        <v>#REF!</v>
      </c>
      <c r="X156" s="111" t="e">
        <f aca="false">(#REF!*R156)</f>
        <v>#REF!</v>
      </c>
      <c r="Y156" s="111" t="e">
        <f aca="false">U156-W156</f>
        <v>#REF!</v>
      </c>
      <c r="Z156" s="111" t="e">
        <f aca="false">V156-X156</f>
        <v>#REF!</v>
      </c>
      <c r="AA156" s="100" t="s">
        <v>684</v>
      </c>
      <c r="AB156" s="100"/>
      <c r="AC156" s="100"/>
      <c r="AD156" s="132" t="n">
        <v>44425</v>
      </c>
      <c r="AE156" s="100"/>
      <c r="AF156" s="100"/>
      <c r="AG156" s="100"/>
      <c r="AH156" s="100"/>
      <c r="AI156" s="100"/>
      <c r="AJ156" s="100"/>
      <c r="AK156" s="101"/>
      <c r="AL156" s="102"/>
      <c r="AM156" s="102"/>
      <c r="AN156" s="103"/>
      <c r="AO156" s="89" t="n">
        <f aca="false">AN156</f>
        <v>0</v>
      </c>
      <c r="AP156" s="90" t="n">
        <f aca="false">O156-AO156</f>
        <v>200</v>
      </c>
    </row>
    <row r="157" customFormat="false" ht="15" hidden="true" customHeight="true" outlineLevel="0" collapsed="false">
      <c r="A157" s="75" t="n">
        <v>228</v>
      </c>
      <c r="B157" s="75" t="n">
        <v>713</v>
      </c>
      <c r="C157" s="75" t="n">
        <v>2615</v>
      </c>
      <c r="D157" s="52" t="s">
        <v>680</v>
      </c>
      <c r="E157" s="102" t="s">
        <v>621</v>
      </c>
      <c r="F157" s="74" t="s">
        <v>730</v>
      </c>
      <c r="G157" s="75" t="s">
        <v>614</v>
      </c>
      <c r="H157" s="126" t="n">
        <v>50625820.31</v>
      </c>
      <c r="I157" s="75" t="s">
        <v>615</v>
      </c>
      <c r="J157" s="126" t="n">
        <v>20948426.96</v>
      </c>
      <c r="K157" s="105" t="s">
        <v>766</v>
      </c>
      <c r="L157" s="92" t="s">
        <v>695</v>
      </c>
      <c r="M157" s="127" t="s">
        <v>450</v>
      </c>
      <c r="N157" s="128" t="s">
        <v>451</v>
      </c>
      <c r="O157" s="100" t="n">
        <v>124</v>
      </c>
      <c r="P157" s="100" t="n">
        <v>310</v>
      </c>
      <c r="Q157" s="189" t="n">
        <v>124</v>
      </c>
      <c r="R157" s="189" t="n">
        <v>310</v>
      </c>
      <c r="S157" s="190"/>
      <c r="T157" s="190"/>
      <c r="U157" s="111" t="e">
        <f aca="false">(#REF!*O157)</f>
        <v>#REF!</v>
      </c>
      <c r="V157" s="111" t="e">
        <f aca="false">(#REF!*P157)</f>
        <v>#REF!</v>
      </c>
      <c r="W157" s="111" t="e">
        <f aca="false">(#REF!*Q157)</f>
        <v>#REF!</v>
      </c>
      <c r="X157" s="111" t="e">
        <f aca="false">(#REF!*R157)</f>
        <v>#REF!</v>
      </c>
      <c r="Y157" s="111" t="e">
        <f aca="false">U157-W157</f>
        <v>#REF!</v>
      </c>
      <c r="Z157" s="111" t="e">
        <f aca="false">V157-X157</f>
        <v>#REF!</v>
      </c>
      <c r="AA157" s="100" t="s">
        <v>684</v>
      </c>
      <c r="AB157" s="100"/>
      <c r="AC157" s="100"/>
      <c r="AD157" s="132" t="n">
        <v>44425</v>
      </c>
      <c r="AE157" s="100"/>
      <c r="AF157" s="100"/>
      <c r="AG157" s="100"/>
      <c r="AH157" s="100"/>
      <c r="AI157" s="100"/>
      <c r="AJ157" s="100"/>
      <c r="AK157" s="101"/>
      <c r="AL157" s="102"/>
      <c r="AM157" s="102"/>
      <c r="AN157" s="103"/>
      <c r="AO157" s="89" t="n">
        <f aca="false">AN157</f>
        <v>0</v>
      </c>
      <c r="AP157" s="90" t="n">
        <f aca="false">O157-AO157</f>
        <v>124</v>
      </c>
    </row>
    <row r="158" customFormat="false" ht="15" hidden="true" customHeight="true" outlineLevel="0" collapsed="false">
      <c r="A158" s="75" t="n">
        <v>229</v>
      </c>
      <c r="B158" s="75" t="n">
        <v>713</v>
      </c>
      <c r="C158" s="75" t="n">
        <v>2617</v>
      </c>
      <c r="D158" s="52" t="s">
        <v>680</v>
      </c>
      <c r="E158" s="102" t="s">
        <v>612</v>
      </c>
      <c r="F158" s="74" t="s">
        <v>633</v>
      </c>
      <c r="G158" s="75" t="s">
        <v>614</v>
      </c>
      <c r="H158" s="126" t="n">
        <v>50625820.31</v>
      </c>
      <c r="I158" s="75" t="s">
        <v>615</v>
      </c>
      <c r="J158" s="126" t="n">
        <v>20948426.96</v>
      </c>
      <c r="K158" s="105" t="s">
        <v>767</v>
      </c>
      <c r="L158" s="92" t="s">
        <v>759</v>
      </c>
      <c r="M158" s="127" t="s">
        <v>64</v>
      </c>
      <c r="N158" s="128" t="s">
        <v>65</v>
      </c>
      <c r="O158" s="100" t="n">
        <v>2</v>
      </c>
      <c r="P158" s="100" t="n">
        <v>5</v>
      </c>
      <c r="Q158" s="189" t="n">
        <v>2</v>
      </c>
      <c r="R158" s="189" t="n">
        <v>5</v>
      </c>
      <c r="S158" s="190"/>
      <c r="T158" s="190"/>
      <c r="U158" s="111" t="e">
        <f aca="false">(#REF!*O158)</f>
        <v>#REF!</v>
      </c>
      <c r="V158" s="111" t="e">
        <f aca="false">(#REF!*P158)</f>
        <v>#REF!</v>
      </c>
      <c r="W158" s="111" t="e">
        <f aca="false">(#REF!*Q158)</f>
        <v>#REF!</v>
      </c>
      <c r="X158" s="111" t="e">
        <f aca="false">(#REF!*R158)</f>
        <v>#REF!</v>
      </c>
      <c r="Y158" s="111" t="e">
        <f aca="false">U158-W158</f>
        <v>#REF!</v>
      </c>
      <c r="Z158" s="111" t="e">
        <f aca="false">V158-X158</f>
        <v>#REF!</v>
      </c>
      <c r="AA158" s="100" t="s">
        <v>636</v>
      </c>
      <c r="AB158" s="100"/>
      <c r="AC158" s="100"/>
      <c r="AD158" s="132" t="n">
        <v>44410</v>
      </c>
      <c r="AE158" s="100"/>
      <c r="AF158" s="100"/>
      <c r="AG158" s="100"/>
      <c r="AH158" s="100"/>
      <c r="AI158" s="100"/>
      <c r="AJ158" s="100"/>
      <c r="AK158" s="101"/>
      <c r="AL158" s="102"/>
      <c r="AM158" s="102"/>
      <c r="AN158" s="103"/>
      <c r="AO158" s="89" t="n">
        <f aca="false">AN158</f>
        <v>0</v>
      </c>
      <c r="AP158" s="90" t="n">
        <f aca="false">O158-AO158</f>
        <v>2</v>
      </c>
    </row>
    <row r="159" customFormat="false" ht="15" hidden="true" customHeight="true" outlineLevel="0" collapsed="false">
      <c r="A159" s="75" t="n">
        <v>230</v>
      </c>
      <c r="B159" s="75" t="n">
        <v>713</v>
      </c>
      <c r="C159" s="75" t="n">
        <v>2617</v>
      </c>
      <c r="D159" s="52" t="s">
        <v>680</v>
      </c>
      <c r="E159" s="102" t="s">
        <v>612</v>
      </c>
      <c r="F159" s="74" t="s">
        <v>633</v>
      </c>
      <c r="G159" s="75" t="s">
        <v>614</v>
      </c>
      <c r="H159" s="126" t="n">
        <v>50625820.31</v>
      </c>
      <c r="I159" s="75" t="s">
        <v>615</v>
      </c>
      <c r="J159" s="126" t="n">
        <v>20948426.96</v>
      </c>
      <c r="K159" s="105" t="s">
        <v>767</v>
      </c>
      <c r="L159" s="92" t="s">
        <v>759</v>
      </c>
      <c r="M159" s="127" t="s">
        <v>230</v>
      </c>
      <c r="N159" s="128" t="s">
        <v>231</v>
      </c>
      <c r="O159" s="100" t="n">
        <v>1</v>
      </c>
      <c r="P159" s="100" t="n">
        <v>2</v>
      </c>
      <c r="Q159" s="189" t="n">
        <v>1</v>
      </c>
      <c r="R159" s="189" t="n">
        <v>2</v>
      </c>
      <c r="S159" s="190"/>
      <c r="T159" s="190"/>
      <c r="U159" s="111" t="e">
        <f aca="false">(#REF!*O159)</f>
        <v>#REF!</v>
      </c>
      <c r="V159" s="111" t="e">
        <f aca="false">(#REF!*P159)</f>
        <v>#REF!</v>
      </c>
      <c r="W159" s="111" t="e">
        <f aca="false">(#REF!*Q159)</f>
        <v>#REF!</v>
      </c>
      <c r="X159" s="111" t="e">
        <f aca="false">(#REF!*R159)</f>
        <v>#REF!</v>
      </c>
      <c r="Y159" s="111" t="e">
        <f aca="false">U159-W159</f>
        <v>#REF!</v>
      </c>
      <c r="Z159" s="111" t="e">
        <f aca="false">V159-X159</f>
        <v>#REF!</v>
      </c>
      <c r="AA159" s="100" t="s">
        <v>636</v>
      </c>
      <c r="AB159" s="100"/>
      <c r="AC159" s="100"/>
      <c r="AD159" s="132" t="n">
        <v>44410</v>
      </c>
      <c r="AE159" s="100"/>
      <c r="AF159" s="100"/>
      <c r="AG159" s="100"/>
      <c r="AH159" s="100"/>
      <c r="AI159" s="100"/>
      <c r="AJ159" s="100"/>
      <c r="AK159" s="101"/>
      <c r="AL159" s="102"/>
      <c r="AM159" s="102"/>
      <c r="AN159" s="103"/>
      <c r="AO159" s="89" t="n">
        <f aca="false">AN159</f>
        <v>0</v>
      </c>
      <c r="AP159" s="90" t="n">
        <f aca="false">O159-AO159</f>
        <v>1</v>
      </c>
    </row>
    <row r="160" customFormat="false" ht="15" hidden="true" customHeight="true" outlineLevel="0" collapsed="false">
      <c r="A160" s="75" t="n">
        <v>231</v>
      </c>
      <c r="B160" s="75" t="n">
        <v>713</v>
      </c>
      <c r="C160" s="75" t="n">
        <v>2617</v>
      </c>
      <c r="D160" s="52" t="s">
        <v>680</v>
      </c>
      <c r="E160" s="102" t="s">
        <v>621</v>
      </c>
      <c r="F160" s="74" t="s">
        <v>633</v>
      </c>
      <c r="G160" s="75" t="s">
        <v>614</v>
      </c>
      <c r="H160" s="126" t="n">
        <v>50625820.31</v>
      </c>
      <c r="I160" s="75" t="s">
        <v>615</v>
      </c>
      <c r="J160" s="126" t="n">
        <v>20948426.96</v>
      </c>
      <c r="K160" s="105" t="s">
        <v>767</v>
      </c>
      <c r="L160" s="92" t="s">
        <v>759</v>
      </c>
      <c r="M160" s="127" t="s">
        <v>230</v>
      </c>
      <c r="N160" s="128" t="s">
        <v>231</v>
      </c>
      <c r="O160" s="100" t="n">
        <v>98</v>
      </c>
      <c r="P160" s="100" t="n">
        <v>245</v>
      </c>
      <c r="Q160" s="189" t="n">
        <v>98</v>
      </c>
      <c r="R160" s="189" t="n">
        <v>245</v>
      </c>
      <c r="S160" s="190"/>
      <c r="T160" s="190"/>
      <c r="U160" s="111" t="e">
        <f aca="false">(#REF!*O160)</f>
        <v>#REF!</v>
      </c>
      <c r="V160" s="111" t="e">
        <f aca="false">(#REF!*P160)</f>
        <v>#REF!</v>
      </c>
      <c r="W160" s="111" t="e">
        <f aca="false">(#REF!*Q160)</f>
        <v>#REF!</v>
      </c>
      <c r="X160" s="111" t="e">
        <f aca="false">(#REF!*R160)</f>
        <v>#REF!</v>
      </c>
      <c r="Y160" s="111" t="e">
        <f aca="false">U160-W160</f>
        <v>#REF!</v>
      </c>
      <c r="Z160" s="111" t="e">
        <f aca="false">V160-X160</f>
        <v>#REF!</v>
      </c>
      <c r="AA160" s="100" t="s">
        <v>636</v>
      </c>
      <c r="AB160" s="100"/>
      <c r="AC160" s="100"/>
      <c r="AD160" s="132" t="n">
        <v>44410</v>
      </c>
      <c r="AE160" s="100"/>
      <c r="AF160" s="100"/>
      <c r="AG160" s="100"/>
      <c r="AH160" s="100"/>
      <c r="AI160" s="100"/>
      <c r="AJ160" s="100"/>
      <c r="AK160" s="101"/>
      <c r="AL160" s="102"/>
      <c r="AM160" s="102"/>
      <c r="AN160" s="103"/>
      <c r="AO160" s="89" t="n">
        <f aca="false">AN160</f>
        <v>0</v>
      </c>
      <c r="AP160" s="90" t="n">
        <f aca="false">O160-AO160</f>
        <v>98</v>
      </c>
    </row>
    <row r="161" customFormat="false" ht="15" hidden="true" customHeight="true" outlineLevel="0" collapsed="false">
      <c r="A161" s="75" t="n">
        <v>232</v>
      </c>
      <c r="B161" s="75" t="n">
        <v>713</v>
      </c>
      <c r="C161" s="75" t="n">
        <v>2617</v>
      </c>
      <c r="D161" s="52" t="s">
        <v>680</v>
      </c>
      <c r="E161" s="102" t="s">
        <v>612</v>
      </c>
      <c r="F161" s="74" t="s">
        <v>633</v>
      </c>
      <c r="G161" s="75" t="s">
        <v>614</v>
      </c>
      <c r="H161" s="126" t="n">
        <v>50625820.31</v>
      </c>
      <c r="I161" s="75" t="s">
        <v>615</v>
      </c>
      <c r="J161" s="126" t="n">
        <v>20948426.96</v>
      </c>
      <c r="K161" s="105" t="s">
        <v>767</v>
      </c>
      <c r="L161" s="92" t="s">
        <v>759</v>
      </c>
      <c r="M161" s="127" t="s">
        <v>336</v>
      </c>
      <c r="N161" s="128" t="s">
        <v>337</v>
      </c>
      <c r="O161" s="100" t="n">
        <v>568</v>
      </c>
      <c r="P161" s="100" t="n">
        <v>1420</v>
      </c>
      <c r="Q161" s="189" t="n">
        <v>568</v>
      </c>
      <c r="R161" s="189" t="n">
        <v>1420</v>
      </c>
      <c r="S161" s="190"/>
      <c r="T161" s="190"/>
      <c r="U161" s="111" t="e">
        <f aca="false">(#REF!*O161)</f>
        <v>#REF!</v>
      </c>
      <c r="V161" s="111" t="e">
        <f aca="false">(#REF!*P161)</f>
        <v>#REF!</v>
      </c>
      <c r="W161" s="111" t="e">
        <f aca="false">(#REF!*Q161)</f>
        <v>#REF!</v>
      </c>
      <c r="X161" s="111" t="e">
        <f aca="false">(#REF!*R161)</f>
        <v>#REF!</v>
      </c>
      <c r="Y161" s="111" t="e">
        <f aca="false">U161-W161</f>
        <v>#REF!</v>
      </c>
      <c r="Z161" s="111" t="e">
        <f aca="false">V161-X161</f>
        <v>#REF!</v>
      </c>
      <c r="AA161" s="100" t="s">
        <v>636</v>
      </c>
      <c r="AB161" s="100"/>
      <c r="AC161" s="100"/>
      <c r="AD161" s="132" t="n">
        <v>44410</v>
      </c>
      <c r="AE161" s="100"/>
      <c r="AF161" s="100"/>
      <c r="AG161" s="100"/>
      <c r="AH161" s="100"/>
      <c r="AI161" s="100"/>
      <c r="AJ161" s="100"/>
      <c r="AK161" s="101"/>
      <c r="AL161" s="102"/>
      <c r="AM161" s="102"/>
      <c r="AN161" s="103"/>
      <c r="AO161" s="89" t="n">
        <f aca="false">AN161</f>
        <v>0</v>
      </c>
      <c r="AP161" s="90" t="n">
        <f aca="false">O161-AO161</f>
        <v>568</v>
      </c>
    </row>
    <row r="162" customFormat="false" ht="15" hidden="true" customHeight="true" outlineLevel="0" collapsed="false">
      <c r="A162" s="75" t="n">
        <v>233</v>
      </c>
      <c r="B162" s="75" t="n">
        <v>713</v>
      </c>
      <c r="C162" s="75" t="n">
        <v>2617</v>
      </c>
      <c r="D162" s="52" t="s">
        <v>680</v>
      </c>
      <c r="E162" s="102" t="s">
        <v>612</v>
      </c>
      <c r="F162" s="74" t="s">
        <v>633</v>
      </c>
      <c r="G162" s="75" t="s">
        <v>614</v>
      </c>
      <c r="H162" s="126" t="n">
        <v>50625820.31</v>
      </c>
      <c r="I162" s="75" t="s">
        <v>615</v>
      </c>
      <c r="J162" s="126" t="n">
        <v>20948426.96</v>
      </c>
      <c r="K162" s="105" t="s">
        <v>767</v>
      </c>
      <c r="L162" s="92" t="s">
        <v>759</v>
      </c>
      <c r="M162" s="127" t="s">
        <v>340</v>
      </c>
      <c r="N162" s="128" t="s">
        <v>341</v>
      </c>
      <c r="O162" s="100" t="n">
        <v>200</v>
      </c>
      <c r="P162" s="100" t="n">
        <v>500</v>
      </c>
      <c r="Q162" s="189" t="n">
        <v>200</v>
      </c>
      <c r="R162" s="189" t="n">
        <v>500</v>
      </c>
      <c r="S162" s="190"/>
      <c r="T162" s="190"/>
      <c r="U162" s="111" t="e">
        <f aca="false">(#REF!*O162)</f>
        <v>#REF!</v>
      </c>
      <c r="V162" s="111" t="e">
        <f aca="false">(#REF!*P162)</f>
        <v>#REF!</v>
      </c>
      <c r="W162" s="111" t="e">
        <f aca="false">(#REF!*Q162)</f>
        <v>#REF!</v>
      </c>
      <c r="X162" s="111" t="e">
        <f aca="false">(#REF!*R162)</f>
        <v>#REF!</v>
      </c>
      <c r="Y162" s="111" t="e">
        <f aca="false">U162-W162</f>
        <v>#REF!</v>
      </c>
      <c r="Z162" s="111" t="e">
        <f aca="false">V162-X162</f>
        <v>#REF!</v>
      </c>
      <c r="AA162" s="100" t="s">
        <v>636</v>
      </c>
      <c r="AB162" s="100"/>
      <c r="AC162" s="100"/>
      <c r="AD162" s="132" t="n">
        <v>44410</v>
      </c>
      <c r="AE162" s="100"/>
      <c r="AF162" s="100"/>
      <c r="AG162" s="100"/>
      <c r="AH162" s="100"/>
      <c r="AI162" s="100"/>
      <c r="AJ162" s="100"/>
      <c r="AK162" s="101"/>
      <c r="AL162" s="102"/>
      <c r="AM162" s="102"/>
      <c r="AN162" s="103"/>
      <c r="AO162" s="89" t="n">
        <f aca="false">AN162</f>
        <v>0</v>
      </c>
      <c r="AP162" s="90" t="n">
        <f aca="false">O162-AO162</f>
        <v>200</v>
      </c>
    </row>
    <row r="163" customFormat="false" ht="15" hidden="true" customHeight="true" outlineLevel="0" collapsed="false">
      <c r="A163" s="188" t="n">
        <v>234</v>
      </c>
      <c r="B163" s="75" t="n">
        <v>713</v>
      </c>
      <c r="C163" s="75" t="n">
        <v>2491</v>
      </c>
      <c r="D163" s="52" t="s">
        <v>680</v>
      </c>
      <c r="E163" s="102" t="s">
        <v>612</v>
      </c>
      <c r="F163" s="74" t="s">
        <v>633</v>
      </c>
      <c r="G163" s="75" t="s">
        <v>614</v>
      </c>
      <c r="H163" s="126" t="n">
        <v>50625820.31</v>
      </c>
      <c r="I163" s="75" t="s">
        <v>615</v>
      </c>
      <c r="J163" s="126" t="n">
        <v>20948426.96</v>
      </c>
      <c r="K163" s="105" t="s">
        <v>768</v>
      </c>
      <c r="L163" s="92" t="s">
        <v>762</v>
      </c>
      <c r="M163" s="133" t="s">
        <v>22</v>
      </c>
      <c r="N163" s="128" t="s">
        <v>23</v>
      </c>
      <c r="O163" s="199" t="n">
        <v>212</v>
      </c>
      <c r="P163" s="199" t="n">
        <v>529</v>
      </c>
      <c r="Q163" s="189" t="n">
        <v>212</v>
      </c>
      <c r="R163" s="189" t="n">
        <v>529</v>
      </c>
      <c r="S163" s="200"/>
      <c r="T163" s="190"/>
      <c r="U163" s="111" t="e">
        <f aca="false">(#REF!*O163)</f>
        <v>#REF!</v>
      </c>
      <c r="V163" s="111" t="e">
        <f aca="false">(#REF!*P163)</f>
        <v>#REF!</v>
      </c>
      <c r="W163" s="111" t="e">
        <f aca="false">(#REF!*Q163)</f>
        <v>#REF!</v>
      </c>
      <c r="X163" s="111" t="e">
        <f aca="false">(#REF!*R163)</f>
        <v>#REF!</v>
      </c>
      <c r="Y163" s="111" t="e">
        <f aca="false">U163-W163</f>
        <v>#REF!</v>
      </c>
      <c r="Z163" s="111" t="e">
        <f aca="false">V163-X163</f>
        <v>#REF!</v>
      </c>
      <c r="AA163" s="100" t="s">
        <v>636</v>
      </c>
      <c r="AB163" s="100" t="s">
        <v>769</v>
      </c>
      <c r="AC163" s="187" t="n">
        <v>44397</v>
      </c>
      <c r="AD163" s="132" t="n">
        <v>44410</v>
      </c>
      <c r="AE163" s="100"/>
      <c r="AF163" s="100"/>
      <c r="AG163" s="100"/>
      <c r="AH163" s="100"/>
      <c r="AI163" s="100"/>
      <c r="AJ163" s="100"/>
      <c r="AK163" s="101"/>
      <c r="AL163" s="102"/>
      <c r="AM163" s="102"/>
      <c r="AN163" s="103"/>
      <c r="AO163" s="89" t="n">
        <f aca="false">AN163</f>
        <v>0</v>
      </c>
      <c r="AP163" s="90" t="n">
        <f aca="false">O163-AO163</f>
        <v>212</v>
      </c>
    </row>
    <row r="164" customFormat="false" ht="15" hidden="true" customHeight="true" outlineLevel="0" collapsed="false">
      <c r="A164" s="188" t="n">
        <v>235</v>
      </c>
      <c r="B164" s="75" t="n">
        <v>713</v>
      </c>
      <c r="C164" s="75" t="n">
        <v>2491</v>
      </c>
      <c r="D164" s="52" t="s">
        <v>680</v>
      </c>
      <c r="E164" s="102" t="s">
        <v>612</v>
      </c>
      <c r="F164" s="74" t="s">
        <v>633</v>
      </c>
      <c r="G164" s="75" t="s">
        <v>614</v>
      </c>
      <c r="H164" s="126" t="n">
        <v>50625820.31</v>
      </c>
      <c r="I164" s="75" t="s">
        <v>615</v>
      </c>
      <c r="J164" s="126" t="n">
        <v>20948426.96</v>
      </c>
      <c r="K164" s="105" t="s">
        <v>768</v>
      </c>
      <c r="L164" s="92" t="s">
        <v>762</v>
      </c>
      <c r="M164" s="133" t="s">
        <v>82</v>
      </c>
      <c r="N164" s="128" t="s">
        <v>83</v>
      </c>
      <c r="O164" s="199" t="n">
        <v>98</v>
      </c>
      <c r="P164" s="199" t="n">
        <v>244</v>
      </c>
      <c r="Q164" s="189" t="n">
        <v>98</v>
      </c>
      <c r="R164" s="189" t="n">
        <v>244</v>
      </c>
      <c r="S164" s="200"/>
      <c r="T164" s="190"/>
      <c r="U164" s="111" t="e">
        <f aca="false">(#REF!*O164)</f>
        <v>#REF!</v>
      </c>
      <c r="V164" s="111" t="e">
        <f aca="false">(#REF!*P164)</f>
        <v>#REF!</v>
      </c>
      <c r="W164" s="111" t="e">
        <f aca="false">(#REF!*Q164)</f>
        <v>#REF!</v>
      </c>
      <c r="X164" s="111" t="e">
        <f aca="false">(#REF!*R164)</f>
        <v>#REF!</v>
      </c>
      <c r="Y164" s="111" t="e">
        <f aca="false">U164-W164</f>
        <v>#REF!</v>
      </c>
      <c r="Z164" s="111" t="e">
        <f aca="false">V164-X164</f>
        <v>#REF!</v>
      </c>
      <c r="AA164" s="100" t="s">
        <v>636</v>
      </c>
      <c r="AB164" s="100" t="s">
        <v>769</v>
      </c>
      <c r="AC164" s="187" t="n">
        <v>44397</v>
      </c>
      <c r="AD164" s="132" t="n">
        <v>44410</v>
      </c>
      <c r="AE164" s="100"/>
      <c r="AF164" s="100"/>
      <c r="AG164" s="100"/>
      <c r="AH164" s="100"/>
      <c r="AI164" s="100"/>
      <c r="AJ164" s="100"/>
      <c r="AK164" s="101"/>
      <c r="AL164" s="102"/>
      <c r="AM164" s="102"/>
      <c r="AN164" s="103"/>
      <c r="AO164" s="89" t="n">
        <f aca="false">AN164</f>
        <v>0</v>
      </c>
      <c r="AP164" s="90" t="n">
        <f aca="false">O164-AO164</f>
        <v>98</v>
      </c>
    </row>
    <row r="165" customFormat="false" ht="15" hidden="true" customHeight="true" outlineLevel="0" collapsed="false">
      <c r="A165" s="188" t="n">
        <v>236</v>
      </c>
      <c r="B165" s="75" t="n">
        <v>713</v>
      </c>
      <c r="C165" s="75" t="n">
        <v>2491</v>
      </c>
      <c r="D165" s="52" t="s">
        <v>680</v>
      </c>
      <c r="E165" s="102" t="s">
        <v>612</v>
      </c>
      <c r="F165" s="74" t="s">
        <v>633</v>
      </c>
      <c r="G165" s="75" t="s">
        <v>614</v>
      </c>
      <c r="H165" s="126" t="n">
        <v>50625820.31</v>
      </c>
      <c r="I165" s="75" t="s">
        <v>615</v>
      </c>
      <c r="J165" s="126" t="n">
        <v>20948426.96</v>
      </c>
      <c r="K165" s="105" t="s">
        <v>768</v>
      </c>
      <c r="L165" s="92" t="s">
        <v>762</v>
      </c>
      <c r="M165" s="133" t="s">
        <v>100</v>
      </c>
      <c r="N165" s="128" t="s">
        <v>101</v>
      </c>
      <c r="O165" s="197" t="n">
        <v>1174</v>
      </c>
      <c r="P165" s="197" t="n">
        <v>2934</v>
      </c>
      <c r="Q165" s="198" t="n">
        <v>1174</v>
      </c>
      <c r="R165" s="198" t="n">
        <v>2934</v>
      </c>
      <c r="S165" s="200"/>
      <c r="T165" s="190"/>
      <c r="U165" s="111" t="e">
        <f aca="false">(#REF!*O165)</f>
        <v>#REF!</v>
      </c>
      <c r="V165" s="111" t="e">
        <f aca="false">(#REF!*P165)</f>
        <v>#REF!</v>
      </c>
      <c r="W165" s="111" t="e">
        <f aca="false">(#REF!*Q165)</f>
        <v>#REF!</v>
      </c>
      <c r="X165" s="111" t="e">
        <f aca="false">(#REF!*R165)</f>
        <v>#REF!</v>
      </c>
      <c r="Y165" s="111" t="e">
        <f aca="false">U165-W165</f>
        <v>#REF!</v>
      </c>
      <c r="Z165" s="111" t="e">
        <f aca="false">V165-X165</f>
        <v>#REF!</v>
      </c>
      <c r="AA165" s="100" t="s">
        <v>636</v>
      </c>
      <c r="AB165" s="100" t="s">
        <v>769</v>
      </c>
      <c r="AC165" s="187" t="n">
        <v>44397</v>
      </c>
      <c r="AD165" s="132" t="n">
        <v>44410</v>
      </c>
      <c r="AE165" s="100"/>
      <c r="AF165" s="100"/>
      <c r="AG165" s="100"/>
      <c r="AH165" s="100"/>
      <c r="AI165" s="100"/>
      <c r="AJ165" s="100"/>
      <c r="AK165" s="101"/>
      <c r="AL165" s="102"/>
      <c r="AM165" s="102"/>
      <c r="AN165" s="103"/>
      <c r="AO165" s="89" t="n">
        <f aca="false">AN165</f>
        <v>0</v>
      </c>
      <c r="AP165" s="90" t="n">
        <f aca="false">O165-AO165</f>
        <v>1174</v>
      </c>
    </row>
    <row r="166" customFormat="false" ht="15" hidden="true" customHeight="true" outlineLevel="0" collapsed="false">
      <c r="A166" s="188" t="n">
        <v>237</v>
      </c>
      <c r="B166" s="75" t="n">
        <v>713</v>
      </c>
      <c r="C166" s="75" t="n">
        <v>2491</v>
      </c>
      <c r="D166" s="52" t="s">
        <v>680</v>
      </c>
      <c r="E166" s="102" t="s">
        <v>612</v>
      </c>
      <c r="F166" s="74" t="s">
        <v>633</v>
      </c>
      <c r="G166" s="75" t="s">
        <v>614</v>
      </c>
      <c r="H166" s="126" t="n">
        <v>50625820.31</v>
      </c>
      <c r="I166" s="75" t="s">
        <v>615</v>
      </c>
      <c r="J166" s="126" t="n">
        <v>20948426.96</v>
      </c>
      <c r="K166" s="105" t="s">
        <v>768</v>
      </c>
      <c r="L166" s="92" t="s">
        <v>762</v>
      </c>
      <c r="M166" s="133" t="s">
        <v>196</v>
      </c>
      <c r="N166" s="128" t="s">
        <v>197</v>
      </c>
      <c r="O166" s="197" t="n">
        <v>1056</v>
      </c>
      <c r="P166" s="197" t="n">
        <v>2640</v>
      </c>
      <c r="Q166" s="198" t="n">
        <v>1056</v>
      </c>
      <c r="R166" s="198" t="n">
        <v>2640</v>
      </c>
      <c r="S166" s="200"/>
      <c r="T166" s="190"/>
      <c r="U166" s="111" t="e">
        <f aca="false">(#REF!*O166)</f>
        <v>#REF!</v>
      </c>
      <c r="V166" s="111" t="e">
        <f aca="false">(#REF!*P166)</f>
        <v>#REF!</v>
      </c>
      <c r="W166" s="111" t="e">
        <f aca="false">(#REF!*Q166)</f>
        <v>#REF!</v>
      </c>
      <c r="X166" s="111" t="e">
        <f aca="false">(#REF!*R166)</f>
        <v>#REF!</v>
      </c>
      <c r="Y166" s="111" t="e">
        <f aca="false">U166-W166</f>
        <v>#REF!</v>
      </c>
      <c r="Z166" s="111" t="e">
        <f aca="false">V166-X166</f>
        <v>#REF!</v>
      </c>
      <c r="AA166" s="100" t="s">
        <v>636</v>
      </c>
      <c r="AB166" s="100" t="s">
        <v>769</v>
      </c>
      <c r="AC166" s="187" t="n">
        <v>44397</v>
      </c>
      <c r="AD166" s="132" t="n">
        <v>44410</v>
      </c>
      <c r="AE166" s="100"/>
      <c r="AF166" s="100"/>
      <c r="AG166" s="100"/>
      <c r="AH166" s="100"/>
      <c r="AI166" s="100"/>
      <c r="AJ166" s="100"/>
      <c r="AK166" s="101"/>
      <c r="AL166" s="102"/>
      <c r="AM166" s="102"/>
      <c r="AN166" s="103"/>
      <c r="AO166" s="89" t="n">
        <f aca="false">AN166</f>
        <v>0</v>
      </c>
      <c r="AP166" s="90" t="n">
        <f aca="false">O166-AO166</f>
        <v>1056</v>
      </c>
    </row>
    <row r="167" customFormat="false" ht="15" hidden="true" customHeight="true" outlineLevel="0" collapsed="false">
      <c r="A167" s="188" t="n">
        <v>239</v>
      </c>
      <c r="B167" s="75" t="n">
        <v>713</v>
      </c>
      <c r="C167" s="75" t="n">
        <v>2491</v>
      </c>
      <c r="D167" s="52" t="s">
        <v>680</v>
      </c>
      <c r="E167" s="102" t="s">
        <v>612</v>
      </c>
      <c r="F167" s="74" t="s">
        <v>633</v>
      </c>
      <c r="G167" s="75" t="s">
        <v>614</v>
      </c>
      <c r="H167" s="126" t="n">
        <v>50625820.31</v>
      </c>
      <c r="I167" s="75" t="s">
        <v>615</v>
      </c>
      <c r="J167" s="126" t="n">
        <v>20948426.96</v>
      </c>
      <c r="K167" s="105" t="s">
        <v>768</v>
      </c>
      <c r="L167" s="92" t="s">
        <v>762</v>
      </c>
      <c r="M167" s="133" t="s">
        <v>346</v>
      </c>
      <c r="N167" s="128" t="s">
        <v>347</v>
      </c>
      <c r="O167" s="197" t="n">
        <v>2304</v>
      </c>
      <c r="P167" s="197" t="n">
        <v>5760</v>
      </c>
      <c r="Q167" s="198" t="n">
        <v>2304</v>
      </c>
      <c r="R167" s="198" t="n">
        <v>5760</v>
      </c>
      <c r="S167" s="200"/>
      <c r="T167" s="190"/>
      <c r="U167" s="111" t="e">
        <f aca="false">(#REF!*O167)</f>
        <v>#REF!</v>
      </c>
      <c r="V167" s="111" t="e">
        <f aca="false">(#REF!*P167)</f>
        <v>#REF!</v>
      </c>
      <c r="W167" s="111" t="e">
        <f aca="false">(#REF!*Q167)</f>
        <v>#REF!</v>
      </c>
      <c r="X167" s="111" t="e">
        <f aca="false">(#REF!*R167)</f>
        <v>#REF!</v>
      </c>
      <c r="Y167" s="111" t="e">
        <f aca="false">U167-W167</f>
        <v>#REF!</v>
      </c>
      <c r="Z167" s="111" t="e">
        <f aca="false">V167-X167</f>
        <v>#REF!</v>
      </c>
      <c r="AA167" s="100" t="s">
        <v>636</v>
      </c>
      <c r="AB167" s="100" t="s">
        <v>769</v>
      </c>
      <c r="AC167" s="187" t="n">
        <v>44397</v>
      </c>
      <c r="AD167" s="132" t="n">
        <v>44410</v>
      </c>
      <c r="AE167" s="100"/>
      <c r="AF167" s="100"/>
      <c r="AG167" s="100"/>
      <c r="AH167" s="100"/>
      <c r="AI167" s="100"/>
      <c r="AJ167" s="100"/>
      <c r="AK167" s="101"/>
      <c r="AL167" s="102"/>
      <c r="AM167" s="102"/>
      <c r="AN167" s="103"/>
      <c r="AO167" s="89" t="n">
        <f aca="false">AN167</f>
        <v>0</v>
      </c>
      <c r="AP167" s="90" t="n">
        <f aca="false">O167-AO167</f>
        <v>2304</v>
      </c>
    </row>
    <row r="168" customFormat="false" ht="15" hidden="true" customHeight="true" outlineLevel="0" collapsed="false">
      <c r="A168" s="188" t="n">
        <v>241</v>
      </c>
      <c r="B168" s="75" t="n">
        <v>713</v>
      </c>
      <c r="C168" s="75" t="n">
        <v>2491</v>
      </c>
      <c r="D168" s="52" t="s">
        <v>680</v>
      </c>
      <c r="E168" s="102" t="s">
        <v>621</v>
      </c>
      <c r="F168" s="74" t="s">
        <v>633</v>
      </c>
      <c r="G168" s="75" t="s">
        <v>614</v>
      </c>
      <c r="H168" s="126" t="n">
        <v>50625820.31</v>
      </c>
      <c r="I168" s="75" t="s">
        <v>615</v>
      </c>
      <c r="J168" s="126" t="n">
        <v>20948426.96</v>
      </c>
      <c r="K168" s="105" t="s">
        <v>768</v>
      </c>
      <c r="L168" s="92" t="s">
        <v>762</v>
      </c>
      <c r="M168" s="133" t="s">
        <v>376</v>
      </c>
      <c r="N168" s="128" t="s">
        <v>377</v>
      </c>
      <c r="O168" s="197" t="n">
        <v>70</v>
      </c>
      <c r="P168" s="197" t="n">
        <v>175</v>
      </c>
      <c r="Q168" s="198" t="n">
        <v>70</v>
      </c>
      <c r="R168" s="198" t="n">
        <v>175</v>
      </c>
      <c r="S168" s="200"/>
      <c r="T168" s="190"/>
      <c r="U168" s="111" t="e">
        <f aca="false">(#REF!*O168)</f>
        <v>#REF!</v>
      </c>
      <c r="V168" s="111" t="e">
        <f aca="false">(#REF!*P168)</f>
        <v>#REF!</v>
      </c>
      <c r="W168" s="111" t="e">
        <f aca="false">(#REF!*Q168)</f>
        <v>#REF!</v>
      </c>
      <c r="X168" s="111" t="e">
        <f aca="false">(#REF!*R168)</f>
        <v>#REF!</v>
      </c>
      <c r="Y168" s="111" t="e">
        <f aca="false">U168-W168</f>
        <v>#REF!</v>
      </c>
      <c r="Z168" s="111" t="e">
        <f aca="false">V168-X168</f>
        <v>#REF!</v>
      </c>
      <c r="AA168" s="100" t="s">
        <v>636</v>
      </c>
      <c r="AB168" s="100" t="s">
        <v>769</v>
      </c>
      <c r="AC168" s="187" t="n">
        <v>44397</v>
      </c>
      <c r="AD168" s="132" t="n">
        <v>44410</v>
      </c>
      <c r="AE168" s="100"/>
      <c r="AF168" s="100"/>
      <c r="AG168" s="100"/>
      <c r="AH168" s="100"/>
      <c r="AI168" s="100"/>
      <c r="AJ168" s="100"/>
      <c r="AK168" s="101"/>
      <c r="AL168" s="102"/>
      <c r="AM168" s="102"/>
      <c r="AN168" s="103"/>
      <c r="AO168" s="89" t="n">
        <f aca="false">AN168</f>
        <v>0</v>
      </c>
      <c r="AP168" s="90" t="n">
        <f aca="false">O168-AO168</f>
        <v>70</v>
      </c>
    </row>
    <row r="169" customFormat="false" ht="15" hidden="true" customHeight="true" outlineLevel="0" collapsed="false">
      <c r="A169" s="186" t="n">
        <v>253</v>
      </c>
      <c r="B169" s="75" t="n">
        <v>713</v>
      </c>
      <c r="C169" s="75" t="n">
        <v>2471</v>
      </c>
      <c r="D169" s="52" t="s">
        <v>680</v>
      </c>
      <c r="E169" s="102" t="s">
        <v>612</v>
      </c>
      <c r="F169" s="74" t="s">
        <v>642</v>
      </c>
      <c r="G169" s="75" t="s">
        <v>614</v>
      </c>
      <c r="H169" s="126" t="n">
        <v>50625820.31</v>
      </c>
      <c r="I169" s="75" t="s">
        <v>615</v>
      </c>
      <c r="J169" s="126" t="n">
        <v>20948426.96</v>
      </c>
      <c r="K169" s="105" t="s">
        <v>770</v>
      </c>
      <c r="L169" s="92" t="s">
        <v>762</v>
      </c>
      <c r="M169" s="127" t="s">
        <v>24</v>
      </c>
      <c r="N169" s="172" t="s">
        <v>25</v>
      </c>
      <c r="O169" s="196" t="n">
        <v>68</v>
      </c>
      <c r="P169" s="196" t="n">
        <v>170</v>
      </c>
      <c r="Q169" s="198" t="n">
        <v>68</v>
      </c>
      <c r="R169" s="198" t="n">
        <v>170</v>
      </c>
      <c r="S169" s="190"/>
      <c r="T169" s="190"/>
      <c r="U169" s="111" t="e">
        <f aca="false">(#REF!*O169)</f>
        <v>#REF!</v>
      </c>
      <c r="V169" s="111" t="e">
        <f aca="false">(#REF!*P169)</f>
        <v>#REF!</v>
      </c>
      <c r="W169" s="111" t="e">
        <f aca="false">(#REF!*Q169)</f>
        <v>#REF!</v>
      </c>
      <c r="X169" s="111" t="e">
        <f aca="false">(#REF!*R169)</f>
        <v>#REF!</v>
      </c>
      <c r="Y169" s="111" t="e">
        <f aca="false">U169-W169</f>
        <v>#REF!</v>
      </c>
      <c r="Z169" s="111" t="e">
        <f aca="false">V169-X169</f>
        <v>#REF!</v>
      </c>
      <c r="AA169" s="100" t="s">
        <v>641</v>
      </c>
      <c r="AB169" s="100" t="s">
        <v>771</v>
      </c>
      <c r="AC169" s="187" t="n">
        <v>44397</v>
      </c>
      <c r="AD169" s="132" t="n">
        <v>44398</v>
      </c>
      <c r="AE169" s="100"/>
      <c r="AF169" s="100"/>
      <c r="AG169" s="100"/>
      <c r="AH169" s="100"/>
      <c r="AI169" s="100"/>
      <c r="AJ169" s="100"/>
      <c r="AK169" s="101"/>
      <c r="AL169" s="102"/>
      <c r="AM169" s="102"/>
      <c r="AN169" s="103"/>
      <c r="AO169" s="89" t="n">
        <f aca="false">AN169</f>
        <v>0</v>
      </c>
      <c r="AP169" s="90" t="n">
        <f aca="false">O169-AO169</f>
        <v>68</v>
      </c>
    </row>
    <row r="170" customFormat="false" ht="15" hidden="true" customHeight="true" outlineLevel="0" collapsed="false">
      <c r="A170" s="186" t="n">
        <v>255</v>
      </c>
      <c r="B170" s="75" t="n">
        <v>713</v>
      </c>
      <c r="C170" s="75" t="n">
        <v>2471</v>
      </c>
      <c r="D170" s="52" t="s">
        <v>680</v>
      </c>
      <c r="E170" s="102" t="s">
        <v>612</v>
      </c>
      <c r="F170" s="74" t="s">
        <v>642</v>
      </c>
      <c r="G170" s="75" t="s">
        <v>614</v>
      </c>
      <c r="H170" s="126" t="n">
        <v>50625820.31</v>
      </c>
      <c r="I170" s="75" t="s">
        <v>615</v>
      </c>
      <c r="J170" s="126" t="n">
        <v>20948426.96</v>
      </c>
      <c r="K170" s="105" t="s">
        <v>770</v>
      </c>
      <c r="L170" s="92" t="s">
        <v>762</v>
      </c>
      <c r="M170" s="127" t="s">
        <v>50</v>
      </c>
      <c r="N170" s="172" t="s">
        <v>51</v>
      </c>
      <c r="O170" s="196" t="n">
        <v>348</v>
      </c>
      <c r="P170" s="196" t="n">
        <v>870</v>
      </c>
      <c r="Q170" s="198" t="n">
        <v>348</v>
      </c>
      <c r="R170" s="198" t="n">
        <v>870</v>
      </c>
      <c r="S170" s="190"/>
      <c r="T170" s="190"/>
      <c r="U170" s="111" t="e">
        <f aca="false">(#REF!*O170)</f>
        <v>#REF!</v>
      </c>
      <c r="V170" s="111" t="e">
        <f aca="false">(#REF!*P170)</f>
        <v>#REF!</v>
      </c>
      <c r="W170" s="111" t="e">
        <f aca="false">(#REF!*Q170)</f>
        <v>#REF!</v>
      </c>
      <c r="X170" s="111" t="e">
        <f aca="false">(#REF!*R170)</f>
        <v>#REF!</v>
      </c>
      <c r="Y170" s="111" t="e">
        <f aca="false">U170-W170</f>
        <v>#REF!</v>
      </c>
      <c r="Z170" s="111" t="e">
        <f aca="false">V170-X170</f>
        <v>#REF!</v>
      </c>
      <c r="AA170" s="100" t="s">
        <v>641</v>
      </c>
      <c r="AB170" s="100" t="s">
        <v>771</v>
      </c>
      <c r="AC170" s="187" t="n">
        <v>44397</v>
      </c>
      <c r="AD170" s="132" t="n">
        <v>44398</v>
      </c>
      <c r="AE170" s="100"/>
      <c r="AF170" s="100"/>
      <c r="AG170" s="100"/>
      <c r="AH170" s="100"/>
      <c r="AI170" s="100"/>
      <c r="AJ170" s="100"/>
      <c r="AK170" s="101"/>
      <c r="AL170" s="102"/>
      <c r="AM170" s="102"/>
      <c r="AN170" s="103"/>
      <c r="AO170" s="89" t="n">
        <f aca="false">AN170</f>
        <v>0</v>
      </c>
      <c r="AP170" s="90" t="n">
        <f aca="false">O170-AO170</f>
        <v>348</v>
      </c>
    </row>
    <row r="171" customFormat="false" ht="15" hidden="true" customHeight="true" outlineLevel="0" collapsed="false">
      <c r="A171" s="186" t="n">
        <v>257</v>
      </c>
      <c r="B171" s="75" t="n">
        <v>713</v>
      </c>
      <c r="C171" s="75" t="n">
        <v>2471</v>
      </c>
      <c r="D171" s="52" t="s">
        <v>680</v>
      </c>
      <c r="E171" s="102" t="s">
        <v>612</v>
      </c>
      <c r="F171" s="74" t="s">
        <v>642</v>
      </c>
      <c r="G171" s="75" t="s">
        <v>614</v>
      </c>
      <c r="H171" s="126" t="n">
        <v>50625820.31</v>
      </c>
      <c r="I171" s="75" t="s">
        <v>615</v>
      </c>
      <c r="J171" s="126" t="n">
        <v>20948426.96</v>
      </c>
      <c r="K171" s="105" t="s">
        <v>770</v>
      </c>
      <c r="L171" s="92" t="s">
        <v>762</v>
      </c>
      <c r="M171" s="127" t="s">
        <v>88</v>
      </c>
      <c r="N171" s="172" t="s">
        <v>89</v>
      </c>
      <c r="O171" s="196" t="n">
        <v>18</v>
      </c>
      <c r="P171" s="196" t="n">
        <v>45</v>
      </c>
      <c r="Q171" s="198" t="n">
        <v>18</v>
      </c>
      <c r="R171" s="198" t="n">
        <v>45</v>
      </c>
      <c r="S171" s="190"/>
      <c r="T171" s="190"/>
      <c r="U171" s="111" t="e">
        <f aca="false">(#REF!*O171)</f>
        <v>#REF!</v>
      </c>
      <c r="V171" s="111" t="e">
        <f aca="false">(#REF!*P171)</f>
        <v>#REF!</v>
      </c>
      <c r="W171" s="111" t="e">
        <f aca="false">(#REF!*Q171)</f>
        <v>#REF!</v>
      </c>
      <c r="X171" s="111" t="e">
        <f aca="false">(#REF!*R171)</f>
        <v>#REF!</v>
      </c>
      <c r="Y171" s="111" t="e">
        <f aca="false">U171-W171</f>
        <v>#REF!</v>
      </c>
      <c r="Z171" s="111" t="e">
        <f aca="false">V171-X171</f>
        <v>#REF!</v>
      </c>
      <c r="AA171" s="100" t="s">
        <v>641</v>
      </c>
      <c r="AB171" s="100" t="s">
        <v>771</v>
      </c>
      <c r="AC171" s="187" t="n">
        <v>44397</v>
      </c>
      <c r="AD171" s="132" t="n">
        <v>44398</v>
      </c>
      <c r="AE171" s="100"/>
      <c r="AF171" s="100"/>
      <c r="AG171" s="100"/>
      <c r="AH171" s="100"/>
      <c r="AI171" s="100"/>
      <c r="AJ171" s="100"/>
      <c r="AK171" s="101"/>
      <c r="AL171" s="102"/>
      <c r="AM171" s="102"/>
      <c r="AN171" s="103"/>
      <c r="AO171" s="89" t="n">
        <f aca="false">AN171</f>
        <v>0</v>
      </c>
      <c r="AP171" s="90" t="n">
        <f aca="false">O171-AO171</f>
        <v>18</v>
      </c>
    </row>
    <row r="172" customFormat="false" ht="15" hidden="true" customHeight="true" outlineLevel="0" collapsed="false">
      <c r="A172" s="186" t="n">
        <v>258</v>
      </c>
      <c r="B172" s="75" t="n">
        <v>713</v>
      </c>
      <c r="C172" s="75" t="n">
        <v>2471</v>
      </c>
      <c r="D172" s="52" t="s">
        <v>680</v>
      </c>
      <c r="E172" s="102" t="s">
        <v>612</v>
      </c>
      <c r="F172" s="74" t="s">
        <v>642</v>
      </c>
      <c r="G172" s="75" t="s">
        <v>614</v>
      </c>
      <c r="H172" s="126" t="n">
        <v>50625820.31</v>
      </c>
      <c r="I172" s="75" t="s">
        <v>615</v>
      </c>
      <c r="J172" s="126" t="n">
        <v>20948426.96</v>
      </c>
      <c r="K172" s="105" t="s">
        <v>770</v>
      </c>
      <c r="L172" s="92" t="s">
        <v>762</v>
      </c>
      <c r="M172" s="127" t="s">
        <v>90</v>
      </c>
      <c r="N172" s="172" t="s">
        <v>91</v>
      </c>
      <c r="O172" s="196" t="n">
        <v>4</v>
      </c>
      <c r="P172" s="196" t="n">
        <v>10</v>
      </c>
      <c r="Q172" s="198" t="n">
        <v>4</v>
      </c>
      <c r="R172" s="198" t="n">
        <v>10</v>
      </c>
      <c r="S172" s="190"/>
      <c r="T172" s="190"/>
      <c r="U172" s="111" t="e">
        <f aca="false">(#REF!*O172)</f>
        <v>#REF!</v>
      </c>
      <c r="V172" s="111" t="e">
        <f aca="false">(#REF!*P172)</f>
        <v>#REF!</v>
      </c>
      <c r="W172" s="111" t="e">
        <f aca="false">(#REF!*Q172)</f>
        <v>#REF!</v>
      </c>
      <c r="X172" s="111" t="e">
        <f aca="false">(#REF!*R172)</f>
        <v>#REF!</v>
      </c>
      <c r="Y172" s="111" t="e">
        <f aca="false">U172-W172</f>
        <v>#REF!</v>
      </c>
      <c r="Z172" s="111" t="e">
        <f aca="false">V172-X172</f>
        <v>#REF!</v>
      </c>
      <c r="AA172" s="100" t="s">
        <v>641</v>
      </c>
      <c r="AB172" s="100" t="s">
        <v>771</v>
      </c>
      <c r="AC172" s="187" t="n">
        <v>44397</v>
      </c>
      <c r="AD172" s="132" t="n">
        <v>44398</v>
      </c>
      <c r="AE172" s="100"/>
      <c r="AF172" s="100"/>
      <c r="AG172" s="100"/>
      <c r="AH172" s="100"/>
      <c r="AI172" s="100"/>
      <c r="AJ172" s="100"/>
      <c r="AK172" s="101"/>
      <c r="AL172" s="102"/>
      <c r="AM172" s="102"/>
      <c r="AN172" s="103"/>
      <c r="AO172" s="89" t="n">
        <f aca="false">AN172</f>
        <v>0</v>
      </c>
      <c r="AP172" s="90" t="n">
        <f aca="false">O172-AO172</f>
        <v>4</v>
      </c>
    </row>
    <row r="173" customFormat="false" ht="15" hidden="true" customHeight="true" outlineLevel="0" collapsed="false">
      <c r="A173" s="186" t="n">
        <v>261</v>
      </c>
      <c r="B173" s="75" t="n">
        <v>713</v>
      </c>
      <c r="C173" s="75" t="n">
        <v>2471</v>
      </c>
      <c r="D173" s="52" t="s">
        <v>680</v>
      </c>
      <c r="E173" s="102" t="s">
        <v>612</v>
      </c>
      <c r="F173" s="74" t="s">
        <v>642</v>
      </c>
      <c r="G173" s="75" t="s">
        <v>614</v>
      </c>
      <c r="H173" s="126" t="n">
        <v>50625820.31</v>
      </c>
      <c r="I173" s="75" t="s">
        <v>615</v>
      </c>
      <c r="J173" s="126" t="n">
        <v>20948426.96</v>
      </c>
      <c r="K173" s="105" t="s">
        <v>770</v>
      </c>
      <c r="L173" s="92" t="s">
        <v>762</v>
      </c>
      <c r="M173" s="127" t="s">
        <v>108</v>
      </c>
      <c r="N173" s="172" t="s">
        <v>109</v>
      </c>
      <c r="O173" s="196" t="n">
        <v>216</v>
      </c>
      <c r="P173" s="196" t="n">
        <v>540</v>
      </c>
      <c r="Q173" s="198" t="n">
        <v>216</v>
      </c>
      <c r="R173" s="198" t="n">
        <v>540</v>
      </c>
      <c r="S173" s="190"/>
      <c r="T173" s="190"/>
      <c r="U173" s="111" t="e">
        <f aca="false">(#REF!*O173)</f>
        <v>#REF!</v>
      </c>
      <c r="V173" s="111" t="e">
        <f aca="false">(#REF!*P173)</f>
        <v>#REF!</v>
      </c>
      <c r="W173" s="111" t="e">
        <f aca="false">(#REF!*Q173)</f>
        <v>#REF!</v>
      </c>
      <c r="X173" s="111" t="e">
        <f aca="false">(#REF!*R173)</f>
        <v>#REF!</v>
      </c>
      <c r="Y173" s="111" t="e">
        <f aca="false">U173-W173</f>
        <v>#REF!</v>
      </c>
      <c r="Z173" s="111" t="e">
        <f aca="false">V173-X173</f>
        <v>#REF!</v>
      </c>
      <c r="AA173" s="100" t="s">
        <v>641</v>
      </c>
      <c r="AB173" s="100" t="s">
        <v>771</v>
      </c>
      <c r="AC173" s="187" t="n">
        <v>44397</v>
      </c>
      <c r="AD173" s="132" t="n">
        <v>44398</v>
      </c>
      <c r="AE173" s="100"/>
      <c r="AF173" s="100"/>
      <c r="AG173" s="100"/>
      <c r="AH173" s="100"/>
      <c r="AI173" s="100"/>
      <c r="AJ173" s="100"/>
      <c r="AK173" s="101"/>
      <c r="AL173" s="102"/>
      <c r="AM173" s="102"/>
      <c r="AN173" s="103"/>
      <c r="AO173" s="89" t="n">
        <f aca="false">AN173</f>
        <v>0</v>
      </c>
      <c r="AP173" s="90" t="n">
        <f aca="false">O173-AO173</f>
        <v>216</v>
      </c>
    </row>
    <row r="174" customFormat="false" ht="15" hidden="true" customHeight="true" outlineLevel="0" collapsed="false">
      <c r="A174" s="186" t="n">
        <v>262</v>
      </c>
      <c r="B174" s="75" t="n">
        <v>713</v>
      </c>
      <c r="C174" s="75" t="n">
        <v>2471</v>
      </c>
      <c r="D174" s="52" t="s">
        <v>680</v>
      </c>
      <c r="E174" s="102" t="s">
        <v>621</v>
      </c>
      <c r="F174" s="74" t="s">
        <v>642</v>
      </c>
      <c r="G174" s="75" t="s">
        <v>614</v>
      </c>
      <c r="H174" s="126" t="n">
        <v>50625820.31</v>
      </c>
      <c r="I174" s="75" t="s">
        <v>615</v>
      </c>
      <c r="J174" s="126" t="n">
        <v>20948426.96</v>
      </c>
      <c r="K174" s="105" t="s">
        <v>770</v>
      </c>
      <c r="L174" s="92" t="s">
        <v>762</v>
      </c>
      <c r="M174" s="100" t="s">
        <v>420</v>
      </c>
      <c r="N174" s="172" t="s">
        <v>421</v>
      </c>
      <c r="O174" s="196" t="n">
        <v>80</v>
      </c>
      <c r="P174" s="196" t="n">
        <v>200</v>
      </c>
      <c r="Q174" s="198" t="n">
        <v>80</v>
      </c>
      <c r="R174" s="198" t="n">
        <v>200</v>
      </c>
      <c r="S174" s="190"/>
      <c r="T174" s="190"/>
      <c r="U174" s="111" t="e">
        <f aca="false">(#REF!*O174)</f>
        <v>#REF!</v>
      </c>
      <c r="V174" s="111" t="e">
        <f aca="false">(#REF!*P174)</f>
        <v>#REF!</v>
      </c>
      <c r="W174" s="111" t="e">
        <f aca="false">(#REF!*Q174)</f>
        <v>#REF!</v>
      </c>
      <c r="X174" s="111" t="e">
        <f aca="false">(#REF!*R174)</f>
        <v>#REF!</v>
      </c>
      <c r="Y174" s="111" t="e">
        <f aca="false">U174-W174</f>
        <v>#REF!</v>
      </c>
      <c r="Z174" s="111" t="e">
        <f aca="false">V174-X174</f>
        <v>#REF!</v>
      </c>
      <c r="AA174" s="100" t="s">
        <v>641</v>
      </c>
      <c r="AB174" s="100" t="s">
        <v>771</v>
      </c>
      <c r="AC174" s="187" t="n">
        <v>44397</v>
      </c>
      <c r="AD174" s="132" t="n">
        <v>44398</v>
      </c>
      <c r="AE174" s="100"/>
      <c r="AF174" s="100"/>
      <c r="AG174" s="100"/>
      <c r="AH174" s="100"/>
      <c r="AI174" s="100"/>
      <c r="AJ174" s="100"/>
      <c r="AK174" s="101"/>
      <c r="AL174" s="102"/>
      <c r="AM174" s="102"/>
      <c r="AN174" s="103"/>
      <c r="AO174" s="89" t="n">
        <f aca="false">AN174</f>
        <v>0</v>
      </c>
      <c r="AP174" s="90" t="n">
        <f aca="false">O174-AO174</f>
        <v>80</v>
      </c>
    </row>
    <row r="175" customFormat="false" ht="15" hidden="true" customHeight="true" outlineLevel="0" collapsed="false">
      <c r="A175" s="186" t="n">
        <v>263</v>
      </c>
      <c r="B175" s="75" t="n">
        <v>713</v>
      </c>
      <c r="C175" s="75" t="n">
        <v>2471</v>
      </c>
      <c r="D175" s="52" t="s">
        <v>680</v>
      </c>
      <c r="E175" s="102" t="s">
        <v>612</v>
      </c>
      <c r="F175" s="74" t="s">
        <v>642</v>
      </c>
      <c r="G175" s="75" t="s">
        <v>614</v>
      </c>
      <c r="H175" s="126" t="n">
        <v>50625820.31</v>
      </c>
      <c r="I175" s="75" t="s">
        <v>615</v>
      </c>
      <c r="J175" s="126" t="n">
        <v>20948426.96</v>
      </c>
      <c r="K175" s="105" t="s">
        <v>770</v>
      </c>
      <c r="L175" s="92" t="s">
        <v>762</v>
      </c>
      <c r="M175" s="100" t="s">
        <v>180</v>
      </c>
      <c r="N175" s="172" t="s">
        <v>181</v>
      </c>
      <c r="O175" s="196" t="n">
        <v>1548</v>
      </c>
      <c r="P175" s="196" t="n">
        <v>3870</v>
      </c>
      <c r="Q175" s="198" t="n">
        <v>1548</v>
      </c>
      <c r="R175" s="198" t="n">
        <v>3870</v>
      </c>
      <c r="S175" s="190"/>
      <c r="T175" s="190"/>
      <c r="U175" s="111" t="e">
        <f aca="false">(#REF!*O175)</f>
        <v>#REF!</v>
      </c>
      <c r="V175" s="111" t="e">
        <f aca="false">(#REF!*P175)</f>
        <v>#REF!</v>
      </c>
      <c r="W175" s="111" t="e">
        <f aca="false">(#REF!*Q175)</f>
        <v>#REF!</v>
      </c>
      <c r="X175" s="111" t="e">
        <f aca="false">(#REF!*R175)</f>
        <v>#REF!</v>
      </c>
      <c r="Y175" s="111" t="e">
        <f aca="false">U175-W175</f>
        <v>#REF!</v>
      </c>
      <c r="Z175" s="111" t="e">
        <f aca="false">V175-X175</f>
        <v>#REF!</v>
      </c>
      <c r="AA175" s="100" t="s">
        <v>641</v>
      </c>
      <c r="AB175" s="100" t="s">
        <v>771</v>
      </c>
      <c r="AC175" s="187" t="n">
        <v>44397</v>
      </c>
      <c r="AD175" s="132" t="n">
        <v>44398</v>
      </c>
      <c r="AE175" s="100"/>
      <c r="AF175" s="100"/>
      <c r="AG175" s="100"/>
      <c r="AH175" s="100"/>
      <c r="AI175" s="100"/>
      <c r="AJ175" s="100"/>
      <c r="AK175" s="101"/>
      <c r="AL175" s="102"/>
      <c r="AM175" s="102"/>
      <c r="AN175" s="103"/>
      <c r="AO175" s="89" t="n">
        <f aca="false">AN175</f>
        <v>0</v>
      </c>
      <c r="AP175" s="90" t="n">
        <f aca="false">O175-AO175</f>
        <v>1548</v>
      </c>
    </row>
    <row r="176" customFormat="false" ht="15" hidden="true" customHeight="true" outlineLevel="0" collapsed="false">
      <c r="A176" s="186" t="n">
        <v>264</v>
      </c>
      <c r="B176" s="75" t="n">
        <v>713</v>
      </c>
      <c r="C176" s="75" t="n">
        <v>2471</v>
      </c>
      <c r="D176" s="52" t="s">
        <v>680</v>
      </c>
      <c r="E176" s="102" t="s">
        <v>612</v>
      </c>
      <c r="F176" s="74" t="s">
        <v>642</v>
      </c>
      <c r="G176" s="75" t="s">
        <v>614</v>
      </c>
      <c r="H176" s="126" t="n">
        <v>50625820.31</v>
      </c>
      <c r="I176" s="75" t="s">
        <v>615</v>
      </c>
      <c r="J176" s="126" t="n">
        <v>20948426.96</v>
      </c>
      <c r="K176" s="105" t="s">
        <v>770</v>
      </c>
      <c r="L176" s="92" t="s">
        <v>762</v>
      </c>
      <c r="M176" s="100" t="s">
        <v>182</v>
      </c>
      <c r="N176" s="172" t="s">
        <v>183</v>
      </c>
      <c r="O176" s="196" t="n">
        <v>704</v>
      </c>
      <c r="P176" s="196" t="n">
        <v>1760</v>
      </c>
      <c r="Q176" s="198" t="n">
        <v>704</v>
      </c>
      <c r="R176" s="198" t="n">
        <v>1760</v>
      </c>
      <c r="S176" s="190"/>
      <c r="T176" s="190"/>
      <c r="U176" s="111" t="e">
        <f aca="false">(#REF!*O176)</f>
        <v>#REF!</v>
      </c>
      <c r="V176" s="111" t="e">
        <f aca="false">(#REF!*P176)</f>
        <v>#REF!</v>
      </c>
      <c r="W176" s="111" t="e">
        <f aca="false">(#REF!*Q176)</f>
        <v>#REF!</v>
      </c>
      <c r="X176" s="111" t="e">
        <f aca="false">(#REF!*R176)</f>
        <v>#REF!</v>
      </c>
      <c r="Y176" s="111" t="e">
        <f aca="false">U176-W176</f>
        <v>#REF!</v>
      </c>
      <c r="Z176" s="111" t="e">
        <f aca="false">V176-X176</f>
        <v>#REF!</v>
      </c>
      <c r="AA176" s="100" t="s">
        <v>641</v>
      </c>
      <c r="AB176" s="100" t="s">
        <v>771</v>
      </c>
      <c r="AC176" s="187" t="n">
        <v>44397</v>
      </c>
      <c r="AD176" s="132" t="n">
        <v>44398</v>
      </c>
      <c r="AE176" s="100"/>
      <c r="AF176" s="100"/>
      <c r="AG176" s="100"/>
      <c r="AH176" s="100"/>
      <c r="AI176" s="100"/>
      <c r="AJ176" s="100"/>
      <c r="AK176" s="101"/>
      <c r="AL176" s="102"/>
      <c r="AM176" s="102"/>
      <c r="AN176" s="103"/>
      <c r="AO176" s="89" t="n">
        <f aca="false">AN176</f>
        <v>0</v>
      </c>
      <c r="AP176" s="90" t="n">
        <f aca="false">O176-AO176</f>
        <v>704</v>
      </c>
    </row>
    <row r="177" customFormat="false" ht="15" hidden="true" customHeight="true" outlineLevel="0" collapsed="false">
      <c r="A177" s="186" t="n">
        <v>265</v>
      </c>
      <c r="B177" s="75" t="n">
        <v>713</v>
      </c>
      <c r="C177" s="75" t="n">
        <v>2471</v>
      </c>
      <c r="D177" s="52" t="s">
        <v>680</v>
      </c>
      <c r="E177" s="102" t="s">
        <v>612</v>
      </c>
      <c r="F177" s="74" t="s">
        <v>642</v>
      </c>
      <c r="G177" s="75" t="s">
        <v>614</v>
      </c>
      <c r="H177" s="126" t="n">
        <v>50625820.31</v>
      </c>
      <c r="I177" s="75" t="s">
        <v>615</v>
      </c>
      <c r="J177" s="126" t="n">
        <v>20948426.96</v>
      </c>
      <c r="K177" s="105" t="s">
        <v>770</v>
      </c>
      <c r="L177" s="92" t="s">
        <v>762</v>
      </c>
      <c r="M177" s="100" t="s">
        <v>184</v>
      </c>
      <c r="N177" s="172" t="s">
        <v>185</v>
      </c>
      <c r="O177" s="196" t="n">
        <v>254</v>
      </c>
      <c r="P177" s="196" t="n">
        <v>635</v>
      </c>
      <c r="Q177" s="198" t="n">
        <v>254</v>
      </c>
      <c r="R177" s="198" t="n">
        <v>635</v>
      </c>
      <c r="S177" s="190"/>
      <c r="T177" s="190"/>
      <c r="U177" s="111" t="e">
        <f aca="false">(#REF!*O177)</f>
        <v>#REF!</v>
      </c>
      <c r="V177" s="111" t="e">
        <f aca="false">(#REF!*P177)</f>
        <v>#REF!</v>
      </c>
      <c r="W177" s="111" t="e">
        <f aca="false">(#REF!*Q177)</f>
        <v>#REF!</v>
      </c>
      <c r="X177" s="111" t="e">
        <f aca="false">(#REF!*R177)</f>
        <v>#REF!</v>
      </c>
      <c r="Y177" s="111" t="e">
        <f aca="false">U177-W177</f>
        <v>#REF!</v>
      </c>
      <c r="Z177" s="111" t="e">
        <f aca="false">V177-X177</f>
        <v>#REF!</v>
      </c>
      <c r="AA177" s="100" t="s">
        <v>641</v>
      </c>
      <c r="AB177" s="100" t="s">
        <v>771</v>
      </c>
      <c r="AC177" s="187" t="n">
        <v>44397</v>
      </c>
      <c r="AD177" s="132" t="n">
        <v>44398</v>
      </c>
      <c r="AE177" s="100"/>
      <c r="AF177" s="100"/>
      <c r="AG177" s="100"/>
      <c r="AH177" s="100"/>
      <c r="AI177" s="100"/>
      <c r="AJ177" s="100"/>
      <c r="AK177" s="101"/>
      <c r="AL177" s="102"/>
      <c r="AM177" s="102"/>
      <c r="AN177" s="103"/>
      <c r="AO177" s="89" t="n">
        <f aca="false">AN177</f>
        <v>0</v>
      </c>
      <c r="AP177" s="90" t="n">
        <f aca="false">O177-AO177</f>
        <v>254</v>
      </c>
    </row>
    <row r="178" customFormat="false" ht="15" hidden="true" customHeight="true" outlineLevel="0" collapsed="false">
      <c r="A178" s="186" t="n">
        <v>266</v>
      </c>
      <c r="B178" s="75" t="n">
        <v>713</v>
      </c>
      <c r="C178" s="75" t="n">
        <v>2471</v>
      </c>
      <c r="D178" s="52" t="s">
        <v>680</v>
      </c>
      <c r="E178" s="102" t="s">
        <v>612</v>
      </c>
      <c r="F178" s="74" t="s">
        <v>642</v>
      </c>
      <c r="G178" s="75" t="s">
        <v>614</v>
      </c>
      <c r="H178" s="126" t="n">
        <v>50625820.31</v>
      </c>
      <c r="I178" s="75" t="s">
        <v>615</v>
      </c>
      <c r="J178" s="126" t="n">
        <v>20948426.96</v>
      </c>
      <c r="K178" s="105" t="s">
        <v>770</v>
      </c>
      <c r="L178" s="92" t="s">
        <v>762</v>
      </c>
      <c r="M178" s="100" t="s">
        <v>192</v>
      </c>
      <c r="N178" s="172" t="s">
        <v>193</v>
      </c>
      <c r="O178" s="196" t="n">
        <v>25460</v>
      </c>
      <c r="P178" s="196" t="n">
        <v>63650</v>
      </c>
      <c r="Q178" s="198" t="n">
        <v>25460</v>
      </c>
      <c r="R178" s="198" t="n">
        <v>63650</v>
      </c>
      <c r="S178" s="190"/>
      <c r="T178" s="190"/>
      <c r="U178" s="111" t="e">
        <f aca="false">(#REF!*O178)</f>
        <v>#REF!</v>
      </c>
      <c r="V178" s="111" t="e">
        <f aca="false">(#REF!*P178)</f>
        <v>#REF!</v>
      </c>
      <c r="W178" s="111" t="e">
        <f aca="false">(#REF!*Q178)</f>
        <v>#REF!</v>
      </c>
      <c r="X178" s="111" t="e">
        <f aca="false">(#REF!*R178)</f>
        <v>#REF!</v>
      </c>
      <c r="Y178" s="111" t="e">
        <f aca="false">U178-W178</f>
        <v>#REF!</v>
      </c>
      <c r="Z178" s="111" t="e">
        <f aca="false">V178-X178</f>
        <v>#REF!</v>
      </c>
      <c r="AA178" s="100" t="s">
        <v>641</v>
      </c>
      <c r="AB178" s="100" t="s">
        <v>771</v>
      </c>
      <c r="AC178" s="187" t="n">
        <v>44397</v>
      </c>
      <c r="AD178" s="132" t="n">
        <v>44398</v>
      </c>
      <c r="AE178" s="100"/>
      <c r="AF178" s="100"/>
      <c r="AG178" s="100"/>
      <c r="AH178" s="100"/>
      <c r="AI178" s="100"/>
      <c r="AJ178" s="100"/>
      <c r="AK178" s="101"/>
      <c r="AL178" s="102"/>
      <c r="AM178" s="102"/>
      <c r="AN178" s="103"/>
      <c r="AO178" s="89" t="n">
        <f aca="false">AN178</f>
        <v>0</v>
      </c>
      <c r="AP178" s="90" t="n">
        <f aca="false">O178-AO178</f>
        <v>25460</v>
      </c>
    </row>
    <row r="179" customFormat="false" ht="15" hidden="true" customHeight="true" outlineLevel="0" collapsed="false">
      <c r="A179" s="186" t="n">
        <v>267</v>
      </c>
      <c r="B179" s="75" t="n">
        <v>713</v>
      </c>
      <c r="C179" s="75" t="n">
        <v>2471</v>
      </c>
      <c r="D179" s="52" t="s">
        <v>680</v>
      </c>
      <c r="E179" s="102" t="s">
        <v>612</v>
      </c>
      <c r="F179" s="74" t="s">
        <v>642</v>
      </c>
      <c r="G179" s="75" t="s">
        <v>614</v>
      </c>
      <c r="H179" s="126" t="n">
        <v>50625820.31</v>
      </c>
      <c r="I179" s="75" t="s">
        <v>615</v>
      </c>
      <c r="J179" s="126" t="n">
        <v>20948426.96</v>
      </c>
      <c r="K179" s="105" t="s">
        <v>770</v>
      </c>
      <c r="L179" s="92" t="s">
        <v>762</v>
      </c>
      <c r="M179" s="100" t="s">
        <v>200</v>
      </c>
      <c r="N179" s="172" t="s">
        <v>201</v>
      </c>
      <c r="O179" s="196" t="n">
        <v>14</v>
      </c>
      <c r="P179" s="196" t="n">
        <v>35</v>
      </c>
      <c r="Q179" s="198" t="n">
        <v>14</v>
      </c>
      <c r="R179" s="198" t="n">
        <v>35</v>
      </c>
      <c r="S179" s="190"/>
      <c r="T179" s="190"/>
      <c r="U179" s="111" t="e">
        <f aca="false">(#REF!*O179)</f>
        <v>#REF!</v>
      </c>
      <c r="V179" s="111" t="e">
        <f aca="false">(#REF!*P179)</f>
        <v>#REF!</v>
      </c>
      <c r="W179" s="111" t="e">
        <f aca="false">(#REF!*Q179)</f>
        <v>#REF!</v>
      </c>
      <c r="X179" s="111" t="e">
        <f aca="false">(#REF!*R179)</f>
        <v>#REF!</v>
      </c>
      <c r="Y179" s="111" t="e">
        <f aca="false">U179-W179</f>
        <v>#REF!</v>
      </c>
      <c r="Z179" s="111" t="e">
        <f aca="false">V179-X179</f>
        <v>#REF!</v>
      </c>
      <c r="AA179" s="100" t="s">
        <v>641</v>
      </c>
      <c r="AB179" s="100" t="s">
        <v>771</v>
      </c>
      <c r="AC179" s="187" t="n">
        <v>44397</v>
      </c>
      <c r="AD179" s="132" t="n">
        <v>44398</v>
      </c>
      <c r="AE179" s="100"/>
      <c r="AF179" s="100"/>
      <c r="AG179" s="100"/>
      <c r="AH179" s="100"/>
      <c r="AI179" s="100"/>
      <c r="AJ179" s="100"/>
      <c r="AK179" s="101"/>
      <c r="AL179" s="102"/>
      <c r="AM179" s="102"/>
      <c r="AN179" s="103"/>
      <c r="AO179" s="89" t="n">
        <f aca="false">AN179</f>
        <v>0</v>
      </c>
      <c r="AP179" s="90" t="n">
        <f aca="false">O179-AO179</f>
        <v>14</v>
      </c>
    </row>
    <row r="180" customFormat="false" ht="15" hidden="true" customHeight="true" outlineLevel="0" collapsed="false">
      <c r="A180" s="186" t="n">
        <v>268</v>
      </c>
      <c r="B180" s="75" t="n">
        <v>713</v>
      </c>
      <c r="C180" s="75" t="n">
        <v>2471</v>
      </c>
      <c r="D180" s="52" t="s">
        <v>680</v>
      </c>
      <c r="E180" s="102" t="s">
        <v>612</v>
      </c>
      <c r="F180" s="74" t="s">
        <v>642</v>
      </c>
      <c r="G180" s="75" t="s">
        <v>614</v>
      </c>
      <c r="H180" s="126" t="n">
        <v>50625820.31</v>
      </c>
      <c r="I180" s="75" t="s">
        <v>615</v>
      </c>
      <c r="J180" s="126" t="n">
        <v>20948426.96</v>
      </c>
      <c r="K180" s="105" t="s">
        <v>770</v>
      </c>
      <c r="L180" s="92" t="s">
        <v>762</v>
      </c>
      <c r="M180" s="100" t="s">
        <v>202</v>
      </c>
      <c r="N180" s="172" t="s">
        <v>203</v>
      </c>
      <c r="O180" s="196" t="n">
        <v>350</v>
      </c>
      <c r="P180" s="196" t="n">
        <v>875</v>
      </c>
      <c r="Q180" s="198" t="n">
        <v>350</v>
      </c>
      <c r="R180" s="198" t="n">
        <v>875</v>
      </c>
      <c r="S180" s="190"/>
      <c r="T180" s="190"/>
      <c r="U180" s="111" t="e">
        <f aca="false">(#REF!*O180)</f>
        <v>#REF!</v>
      </c>
      <c r="V180" s="111" t="e">
        <f aca="false">(#REF!*P180)</f>
        <v>#REF!</v>
      </c>
      <c r="W180" s="111" t="e">
        <f aca="false">(#REF!*Q180)</f>
        <v>#REF!</v>
      </c>
      <c r="X180" s="111" t="e">
        <f aca="false">(#REF!*R180)</f>
        <v>#REF!</v>
      </c>
      <c r="Y180" s="111" t="e">
        <f aca="false">U180-W180</f>
        <v>#REF!</v>
      </c>
      <c r="Z180" s="111" t="e">
        <f aca="false">V180-X180</f>
        <v>#REF!</v>
      </c>
      <c r="AA180" s="100" t="s">
        <v>641</v>
      </c>
      <c r="AB180" s="100" t="s">
        <v>771</v>
      </c>
      <c r="AC180" s="187" t="n">
        <v>44397</v>
      </c>
      <c r="AD180" s="132" t="n">
        <v>44398</v>
      </c>
      <c r="AE180" s="100"/>
      <c r="AF180" s="100"/>
      <c r="AG180" s="100"/>
      <c r="AH180" s="100"/>
      <c r="AI180" s="100"/>
      <c r="AJ180" s="100"/>
      <c r="AK180" s="101"/>
      <c r="AL180" s="102"/>
      <c r="AM180" s="102"/>
      <c r="AN180" s="103"/>
      <c r="AO180" s="89" t="n">
        <f aca="false">AN180</f>
        <v>0</v>
      </c>
      <c r="AP180" s="90" t="n">
        <f aca="false">O180-AO180</f>
        <v>350</v>
      </c>
    </row>
    <row r="181" customFormat="false" ht="15" hidden="true" customHeight="true" outlineLevel="0" collapsed="false">
      <c r="A181" s="186" t="n">
        <v>269</v>
      </c>
      <c r="B181" s="75" t="n">
        <v>713</v>
      </c>
      <c r="C181" s="75" t="n">
        <v>2471</v>
      </c>
      <c r="D181" s="52" t="s">
        <v>680</v>
      </c>
      <c r="E181" s="102" t="s">
        <v>612</v>
      </c>
      <c r="F181" s="74" t="s">
        <v>642</v>
      </c>
      <c r="G181" s="75" t="s">
        <v>614</v>
      </c>
      <c r="H181" s="126" t="n">
        <v>50625820.31</v>
      </c>
      <c r="I181" s="75" t="s">
        <v>615</v>
      </c>
      <c r="J181" s="126" t="n">
        <v>20948426.96</v>
      </c>
      <c r="K181" s="105" t="s">
        <v>770</v>
      </c>
      <c r="L181" s="92" t="s">
        <v>762</v>
      </c>
      <c r="M181" s="100" t="s">
        <v>204</v>
      </c>
      <c r="N181" s="172" t="s">
        <v>205</v>
      </c>
      <c r="O181" s="196" t="n">
        <v>70</v>
      </c>
      <c r="P181" s="196" t="n">
        <v>175</v>
      </c>
      <c r="Q181" s="198" t="n">
        <v>70</v>
      </c>
      <c r="R181" s="198" t="n">
        <v>175</v>
      </c>
      <c r="S181" s="190"/>
      <c r="T181" s="190"/>
      <c r="U181" s="111" t="e">
        <f aca="false">(#REF!*O181)</f>
        <v>#REF!</v>
      </c>
      <c r="V181" s="111" t="e">
        <f aca="false">(#REF!*P181)</f>
        <v>#REF!</v>
      </c>
      <c r="W181" s="111" t="e">
        <f aca="false">(#REF!*Q181)</f>
        <v>#REF!</v>
      </c>
      <c r="X181" s="111" t="e">
        <f aca="false">(#REF!*R181)</f>
        <v>#REF!</v>
      </c>
      <c r="Y181" s="111" t="e">
        <f aca="false">U181-W181</f>
        <v>#REF!</v>
      </c>
      <c r="Z181" s="111" t="e">
        <f aca="false">V181-X181</f>
        <v>#REF!</v>
      </c>
      <c r="AA181" s="100" t="s">
        <v>641</v>
      </c>
      <c r="AB181" s="100" t="s">
        <v>771</v>
      </c>
      <c r="AC181" s="187" t="n">
        <v>44397</v>
      </c>
      <c r="AD181" s="132" t="n">
        <v>44398</v>
      </c>
      <c r="AE181" s="100"/>
      <c r="AF181" s="100"/>
      <c r="AG181" s="100"/>
      <c r="AH181" s="100"/>
      <c r="AI181" s="100"/>
      <c r="AJ181" s="100"/>
      <c r="AK181" s="101"/>
      <c r="AL181" s="102"/>
      <c r="AM181" s="102"/>
      <c r="AN181" s="103"/>
      <c r="AO181" s="89" t="n">
        <f aca="false">AN181</f>
        <v>0</v>
      </c>
      <c r="AP181" s="90" t="n">
        <f aca="false">O181-AO181</f>
        <v>70</v>
      </c>
    </row>
    <row r="182" customFormat="false" ht="15" hidden="true" customHeight="true" outlineLevel="0" collapsed="false">
      <c r="A182" s="186" t="n">
        <v>270</v>
      </c>
      <c r="B182" s="75" t="n">
        <v>713</v>
      </c>
      <c r="C182" s="75" t="n">
        <v>2471</v>
      </c>
      <c r="D182" s="52" t="s">
        <v>680</v>
      </c>
      <c r="E182" s="102" t="s">
        <v>612</v>
      </c>
      <c r="F182" s="74" t="s">
        <v>642</v>
      </c>
      <c r="G182" s="75" t="s">
        <v>614</v>
      </c>
      <c r="H182" s="126" t="n">
        <v>50625820.31</v>
      </c>
      <c r="I182" s="75" t="s">
        <v>615</v>
      </c>
      <c r="J182" s="126" t="n">
        <v>20948426.96</v>
      </c>
      <c r="K182" s="105" t="s">
        <v>770</v>
      </c>
      <c r="L182" s="92" t="s">
        <v>762</v>
      </c>
      <c r="M182" s="100" t="s">
        <v>206</v>
      </c>
      <c r="N182" s="172" t="s">
        <v>207</v>
      </c>
      <c r="O182" s="196" t="n">
        <v>68045</v>
      </c>
      <c r="P182" s="196" t="n">
        <v>170112</v>
      </c>
      <c r="Q182" s="198" t="n">
        <v>68045</v>
      </c>
      <c r="R182" s="198" t="n">
        <v>170112</v>
      </c>
      <c r="S182" s="190"/>
      <c r="T182" s="190"/>
      <c r="U182" s="111" t="e">
        <f aca="false">(#REF!*O182)</f>
        <v>#REF!</v>
      </c>
      <c r="V182" s="111" t="e">
        <f aca="false">(#REF!*P182)</f>
        <v>#REF!</v>
      </c>
      <c r="W182" s="111" t="e">
        <f aca="false">(#REF!*Q182)</f>
        <v>#REF!</v>
      </c>
      <c r="X182" s="111" t="e">
        <f aca="false">(#REF!*R182)</f>
        <v>#REF!</v>
      </c>
      <c r="Y182" s="111" t="e">
        <f aca="false">U182-W182</f>
        <v>#REF!</v>
      </c>
      <c r="Z182" s="111" t="e">
        <f aca="false">V182-X182</f>
        <v>#REF!</v>
      </c>
      <c r="AA182" s="100" t="s">
        <v>641</v>
      </c>
      <c r="AB182" s="100" t="s">
        <v>771</v>
      </c>
      <c r="AC182" s="187" t="n">
        <v>44397</v>
      </c>
      <c r="AD182" s="132" t="n">
        <v>44398</v>
      </c>
      <c r="AE182" s="100"/>
      <c r="AF182" s="100"/>
      <c r="AG182" s="100"/>
      <c r="AH182" s="100"/>
      <c r="AI182" s="100"/>
      <c r="AJ182" s="100"/>
      <c r="AK182" s="101"/>
      <c r="AL182" s="102"/>
      <c r="AM182" s="102"/>
      <c r="AN182" s="103"/>
      <c r="AO182" s="89" t="n">
        <f aca="false">AN182</f>
        <v>0</v>
      </c>
      <c r="AP182" s="90" t="n">
        <f aca="false">O182-AO182</f>
        <v>68045</v>
      </c>
    </row>
    <row r="183" customFormat="false" ht="15" hidden="true" customHeight="true" outlineLevel="0" collapsed="false">
      <c r="A183" s="186" t="n">
        <v>271</v>
      </c>
      <c r="B183" s="75" t="n">
        <v>713</v>
      </c>
      <c r="C183" s="75" t="n">
        <v>2471</v>
      </c>
      <c r="D183" s="52" t="s">
        <v>680</v>
      </c>
      <c r="E183" s="102" t="s">
        <v>612</v>
      </c>
      <c r="F183" s="74" t="s">
        <v>642</v>
      </c>
      <c r="G183" s="75" t="s">
        <v>614</v>
      </c>
      <c r="H183" s="126" t="n">
        <v>50625820.31</v>
      </c>
      <c r="I183" s="75" t="s">
        <v>615</v>
      </c>
      <c r="J183" s="126" t="n">
        <v>20948426.96</v>
      </c>
      <c r="K183" s="105" t="s">
        <v>770</v>
      </c>
      <c r="L183" s="92" t="s">
        <v>762</v>
      </c>
      <c r="M183" s="100" t="s">
        <v>290</v>
      </c>
      <c r="N183" s="172" t="s">
        <v>291</v>
      </c>
      <c r="O183" s="196" t="n">
        <v>136</v>
      </c>
      <c r="P183" s="196" t="n">
        <v>340</v>
      </c>
      <c r="Q183" s="198" t="n">
        <v>136</v>
      </c>
      <c r="R183" s="198" t="n">
        <v>340</v>
      </c>
      <c r="S183" s="190"/>
      <c r="T183" s="190"/>
      <c r="U183" s="111" t="e">
        <f aca="false">(#REF!*O183)</f>
        <v>#REF!</v>
      </c>
      <c r="V183" s="111" t="e">
        <f aca="false">(#REF!*P183)</f>
        <v>#REF!</v>
      </c>
      <c r="W183" s="111" t="e">
        <f aca="false">(#REF!*Q183)</f>
        <v>#REF!</v>
      </c>
      <c r="X183" s="111" t="e">
        <f aca="false">(#REF!*R183)</f>
        <v>#REF!</v>
      </c>
      <c r="Y183" s="111" t="e">
        <f aca="false">U183-W183</f>
        <v>#REF!</v>
      </c>
      <c r="Z183" s="111" t="e">
        <f aca="false">V183-X183</f>
        <v>#REF!</v>
      </c>
      <c r="AA183" s="100" t="s">
        <v>641</v>
      </c>
      <c r="AB183" s="100" t="s">
        <v>771</v>
      </c>
      <c r="AC183" s="187" t="n">
        <v>44397</v>
      </c>
      <c r="AD183" s="132" t="n">
        <v>44398</v>
      </c>
      <c r="AE183" s="100"/>
      <c r="AF183" s="100"/>
      <c r="AG183" s="100"/>
      <c r="AH183" s="100"/>
      <c r="AI183" s="100"/>
      <c r="AJ183" s="100"/>
      <c r="AK183" s="101"/>
      <c r="AL183" s="102"/>
      <c r="AM183" s="102"/>
      <c r="AN183" s="103"/>
      <c r="AO183" s="89" t="n">
        <f aca="false">AN183</f>
        <v>0</v>
      </c>
      <c r="AP183" s="90" t="n">
        <f aca="false">O183-AO183</f>
        <v>136</v>
      </c>
    </row>
    <row r="184" customFormat="false" ht="15" hidden="true" customHeight="true" outlineLevel="0" collapsed="false">
      <c r="A184" s="186" t="n">
        <v>272</v>
      </c>
      <c r="B184" s="75" t="n">
        <v>713</v>
      </c>
      <c r="C184" s="75" t="n">
        <v>2471</v>
      </c>
      <c r="D184" s="52" t="s">
        <v>680</v>
      </c>
      <c r="E184" s="102" t="s">
        <v>612</v>
      </c>
      <c r="F184" s="74" t="s">
        <v>642</v>
      </c>
      <c r="G184" s="75" t="s">
        <v>614</v>
      </c>
      <c r="H184" s="126" t="n">
        <v>50625820.31</v>
      </c>
      <c r="I184" s="75" t="s">
        <v>615</v>
      </c>
      <c r="J184" s="126" t="n">
        <v>20948426.96</v>
      </c>
      <c r="K184" s="105" t="s">
        <v>770</v>
      </c>
      <c r="L184" s="92" t="s">
        <v>762</v>
      </c>
      <c r="M184" s="100" t="s">
        <v>292</v>
      </c>
      <c r="N184" s="172" t="s">
        <v>293</v>
      </c>
      <c r="O184" s="196" t="n">
        <v>2190</v>
      </c>
      <c r="P184" s="196" t="n">
        <v>5475</v>
      </c>
      <c r="Q184" s="198" t="n">
        <v>2190</v>
      </c>
      <c r="R184" s="198" t="n">
        <v>5475</v>
      </c>
      <c r="S184" s="190"/>
      <c r="T184" s="190"/>
      <c r="U184" s="111" t="e">
        <f aca="false">(#REF!*O184)</f>
        <v>#REF!</v>
      </c>
      <c r="V184" s="111" t="e">
        <f aca="false">(#REF!*P184)</f>
        <v>#REF!</v>
      </c>
      <c r="W184" s="111" t="e">
        <f aca="false">(#REF!*Q184)</f>
        <v>#REF!</v>
      </c>
      <c r="X184" s="111" t="e">
        <f aca="false">(#REF!*R184)</f>
        <v>#REF!</v>
      </c>
      <c r="Y184" s="111" t="e">
        <f aca="false">U184-W184</f>
        <v>#REF!</v>
      </c>
      <c r="Z184" s="111" t="e">
        <f aca="false">V184-X184</f>
        <v>#REF!</v>
      </c>
      <c r="AA184" s="100" t="s">
        <v>641</v>
      </c>
      <c r="AB184" s="100" t="s">
        <v>771</v>
      </c>
      <c r="AC184" s="187" t="n">
        <v>44397</v>
      </c>
      <c r="AD184" s="132" t="n">
        <v>44398</v>
      </c>
      <c r="AE184" s="100"/>
      <c r="AF184" s="100"/>
      <c r="AG184" s="100"/>
      <c r="AH184" s="100"/>
      <c r="AI184" s="100"/>
      <c r="AJ184" s="100"/>
      <c r="AK184" s="101"/>
      <c r="AL184" s="102"/>
      <c r="AM184" s="102"/>
      <c r="AN184" s="103"/>
      <c r="AO184" s="89" t="n">
        <f aca="false">AN184</f>
        <v>0</v>
      </c>
      <c r="AP184" s="90" t="n">
        <f aca="false">O184-AO184</f>
        <v>2190</v>
      </c>
    </row>
    <row r="185" customFormat="false" ht="15" hidden="true" customHeight="true" outlineLevel="0" collapsed="false">
      <c r="A185" s="186" t="n">
        <v>275</v>
      </c>
      <c r="B185" s="75" t="n">
        <v>713</v>
      </c>
      <c r="C185" s="75" t="n">
        <v>2471</v>
      </c>
      <c r="D185" s="52" t="s">
        <v>680</v>
      </c>
      <c r="E185" s="102" t="s">
        <v>621</v>
      </c>
      <c r="F185" s="74" t="s">
        <v>642</v>
      </c>
      <c r="G185" s="75" t="s">
        <v>614</v>
      </c>
      <c r="H185" s="126" t="n">
        <v>50625820.31</v>
      </c>
      <c r="I185" s="75" t="s">
        <v>615</v>
      </c>
      <c r="J185" s="126" t="n">
        <v>20948426.96</v>
      </c>
      <c r="K185" s="105" t="s">
        <v>770</v>
      </c>
      <c r="L185" s="92" t="s">
        <v>762</v>
      </c>
      <c r="M185" s="100" t="s">
        <v>772</v>
      </c>
      <c r="N185" s="128" t="s">
        <v>507</v>
      </c>
      <c r="O185" s="196" t="n">
        <v>220</v>
      </c>
      <c r="P185" s="196" t="n">
        <v>549</v>
      </c>
      <c r="Q185" s="198" t="n">
        <v>220</v>
      </c>
      <c r="R185" s="198" t="n">
        <v>549</v>
      </c>
      <c r="S185" s="190"/>
      <c r="T185" s="190"/>
      <c r="U185" s="111" t="e">
        <f aca="false">(#REF!*O185)</f>
        <v>#REF!</v>
      </c>
      <c r="V185" s="111" t="e">
        <f aca="false">(#REF!*P185)</f>
        <v>#REF!</v>
      </c>
      <c r="W185" s="111" t="e">
        <f aca="false">(#REF!*Q185)</f>
        <v>#REF!</v>
      </c>
      <c r="X185" s="111" t="e">
        <f aca="false">(#REF!*R185)</f>
        <v>#REF!</v>
      </c>
      <c r="Y185" s="111" t="e">
        <f aca="false">U185-W185</f>
        <v>#REF!</v>
      </c>
      <c r="Z185" s="111" t="e">
        <f aca="false">V185-X185</f>
        <v>#REF!</v>
      </c>
      <c r="AA185" s="100" t="s">
        <v>641</v>
      </c>
      <c r="AB185" s="100" t="s">
        <v>771</v>
      </c>
      <c r="AC185" s="187" t="n">
        <v>44397</v>
      </c>
      <c r="AD185" s="132" t="n">
        <v>44398</v>
      </c>
      <c r="AE185" s="100"/>
      <c r="AF185" s="100"/>
      <c r="AG185" s="100"/>
      <c r="AH185" s="100"/>
      <c r="AI185" s="100"/>
      <c r="AJ185" s="100"/>
      <c r="AK185" s="101"/>
      <c r="AL185" s="102"/>
      <c r="AM185" s="102"/>
      <c r="AN185" s="103"/>
      <c r="AO185" s="89" t="n">
        <f aca="false">AN185</f>
        <v>0</v>
      </c>
      <c r="AP185" s="90" t="n">
        <f aca="false">O185-AO185</f>
        <v>220</v>
      </c>
    </row>
    <row r="186" customFormat="false" ht="15" hidden="true" customHeight="true" outlineLevel="0" collapsed="false">
      <c r="A186" s="186" t="n">
        <v>277</v>
      </c>
      <c r="B186" s="75" t="n">
        <v>713</v>
      </c>
      <c r="C186" s="75" t="n">
        <v>2471</v>
      </c>
      <c r="D186" s="52" t="s">
        <v>680</v>
      </c>
      <c r="E186" s="102" t="s">
        <v>621</v>
      </c>
      <c r="F186" s="74" t="s">
        <v>642</v>
      </c>
      <c r="G186" s="75" t="s">
        <v>614</v>
      </c>
      <c r="H186" s="126" t="n">
        <v>50625820.31</v>
      </c>
      <c r="I186" s="75" t="s">
        <v>615</v>
      </c>
      <c r="J186" s="126" t="n">
        <v>20948426.96</v>
      </c>
      <c r="K186" s="105" t="s">
        <v>770</v>
      </c>
      <c r="L186" s="92" t="s">
        <v>762</v>
      </c>
      <c r="M186" s="100" t="s">
        <v>382</v>
      </c>
      <c r="N186" s="172" t="s">
        <v>383</v>
      </c>
      <c r="O186" s="196" t="n">
        <v>192</v>
      </c>
      <c r="P186" s="196" t="n">
        <v>480</v>
      </c>
      <c r="Q186" s="198" t="n">
        <v>192</v>
      </c>
      <c r="R186" s="198" t="n">
        <v>480</v>
      </c>
      <c r="S186" s="190"/>
      <c r="T186" s="190"/>
      <c r="U186" s="111" t="e">
        <f aca="false">(#REF!*O186)</f>
        <v>#REF!</v>
      </c>
      <c r="V186" s="111" t="e">
        <f aca="false">(#REF!*P186)</f>
        <v>#REF!</v>
      </c>
      <c r="W186" s="111" t="e">
        <f aca="false">(#REF!*Q186)</f>
        <v>#REF!</v>
      </c>
      <c r="X186" s="111" t="e">
        <f aca="false">(#REF!*R186)</f>
        <v>#REF!</v>
      </c>
      <c r="Y186" s="111" t="e">
        <f aca="false">U186-W186</f>
        <v>#REF!</v>
      </c>
      <c r="Z186" s="111" t="e">
        <f aca="false">V186-X186</f>
        <v>#REF!</v>
      </c>
      <c r="AA186" s="100" t="s">
        <v>641</v>
      </c>
      <c r="AB186" s="100" t="s">
        <v>771</v>
      </c>
      <c r="AC186" s="187" t="n">
        <v>44397</v>
      </c>
      <c r="AD186" s="132" t="n">
        <v>44398</v>
      </c>
      <c r="AE186" s="100"/>
      <c r="AF186" s="100"/>
      <c r="AG186" s="100"/>
      <c r="AH186" s="100"/>
      <c r="AI186" s="100"/>
      <c r="AJ186" s="100"/>
      <c r="AK186" s="101"/>
      <c r="AL186" s="102"/>
      <c r="AM186" s="102"/>
      <c r="AN186" s="103"/>
      <c r="AO186" s="89" t="n">
        <f aca="false">AN186</f>
        <v>0</v>
      </c>
      <c r="AP186" s="90" t="n">
        <f aca="false">O186-AO186</f>
        <v>192</v>
      </c>
    </row>
    <row r="187" customFormat="false" ht="15" hidden="true" customHeight="true" outlineLevel="0" collapsed="false">
      <c r="A187" s="75" t="n">
        <v>278</v>
      </c>
      <c r="B187" s="75" t="n">
        <v>739</v>
      </c>
      <c r="C187" s="75" t="n">
        <v>2623</v>
      </c>
      <c r="D187" s="52" t="s">
        <v>680</v>
      </c>
      <c r="E187" s="102" t="s">
        <v>621</v>
      </c>
      <c r="F187" s="74" t="s">
        <v>646</v>
      </c>
      <c r="G187" s="75" t="s">
        <v>614</v>
      </c>
      <c r="H187" s="126" t="n">
        <v>50625820.31</v>
      </c>
      <c r="I187" s="75" t="s">
        <v>615</v>
      </c>
      <c r="J187" s="126" t="n">
        <v>20948426.96</v>
      </c>
      <c r="K187" s="74" t="s">
        <v>773</v>
      </c>
      <c r="L187" s="105" t="s">
        <v>705</v>
      </c>
      <c r="M187" s="127" t="s">
        <v>510</v>
      </c>
      <c r="N187" s="172" t="s">
        <v>511</v>
      </c>
      <c r="O187" s="100" t="n">
        <v>2</v>
      </c>
      <c r="P187" s="100" t="n">
        <v>5</v>
      </c>
      <c r="Q187" s="189" t="n">
        <v>2</v>
      </c>
      <c r="R187" s="189" t="n">
        <v>5</v>
      </c>
      <c r="S187" s="190"/>
      <c r="T187" s="190"/>
      <c r="U187" s="111" t="e">
        <f aca="false">(#REF!*O187)</f>
        <v>#REF!</v>
      </c>
      <c r="V187" s="111" t="e">
        <f aca="false">(#REF!*P187)</f>
        <v>#REF!</v>
      </c>
      <c r="W187" s="111" t="e">
        <f aca="false">(#REF!*Q187)</f>
        <v>#REF!</v>
      </c>
      <c r="X187" s="111" t="e">
        <f aca="false">(#REF!*R187)</f>
        <v>#REF!</v>
      </c>
      <c r="Y187" s="111" t="e">
        <f aca="false">U187-W187</f>
        <v>#REF!</v>
      </c>
      <c r="Z187" s="111" t="e">
        <f aca="false">V187-X187</f>
        <v>#REF!</v>
      </c>
      <c r="AA187" s="100" t="s">
        <v>619</v>
      </c>
      <c r="AB187" s="100"/>
      <c r="AC187" s="100"/>
      <c r="AD187" s="132" t="n">
        <v>44404</v>
      </c>
      <c r="AE187" s="100"/>
      <c r="AF187" s="100"/>
      <c r="AG187" s="100"/>
      <c r="AH187" s="100"/>
      <c r="AI187" s="100"/>
      <c r="AJ187" s="100"/>
      <c r="AK187" s="101"/>
      <c r="AL187" s="102"/>
      <c r="AM187" s="102"/>
      <c r="AN187" s="103"/>
      <c r="AO187" s="89" t="n">
        <f aca="false">AN187</f>
        <v>0</v>
      </c>
      <c r="AP187" s="90" t="n">
        <f aca="false">O187-AO187</f>
        <v>2</v>
      </c>
    </row>
    <row r="188" customFormat="false" ht="15" hidden="true" customHeight="true" outlineLevel="0" collapsed="false">
      <c r="A188" s="75" t="n">
        <v>279</v>
      </c>
      <c r="B188" s="75" t="n">
        <v>739</v>
      </c>
      <c r="C188" s="75" t="n">
        <v>2667</v>
      </c>
      <c r="D188" s="52" t="s">
        <v>680</v>
      </c>
      <c r="E188" s="102" t="s">
        <v>612</v>
      </c>
      <c r="F188" s="74" t="s">
        <v>730</v>
      </c>
      <c r="G188" s="75" t="s">
        <v>614</v>
      </c>
      <c r="H188" s="126" t="n">
        <v>50625820.31</v>
      </c>
      <c r="I188" s="75" t="s">
        <v>615</v>
      </c>
      <c r="J188" s="126" t="n">
        <v>20948426.96</v>
      </c>
      <c r="K188" s="105" t="s">
        <v>774</v>
      </c>
      <c r="L188" s="105" t="s">
        <v>775</v>
      </c>
      <c r="M188" s="127" t="s">
        <v>130</v>
      </c>
      <c r="N188" s="172" t="s">
        <v>131</v>
      </c>
      <c r="O188" s="100" t="n">
        <v>2</v>
      </c>
      <c r="P188" s="100" t="n">
        <v>4</v>
      </c>
      <c r="Q188" s="189" t="n">
        <v>2</v>
      </c>
      <c r="R188" s="189" t="n">
        <v>4</v>
      </c>
      <c r="S188" s="190"/>
      <c r="T188" s="190"/>
      <c r="U188" s="111" t="e">
        <f aca="false">(#REF!*O188)</f>
        <v>#REF!</v>
      </c>
      <c r="V188" s="111" t="e">
        <f aca="false">(#REF!*P188)</f>
        <v>#REF!</v>
      </c>
      <c r="W188" s="111" t="e">
        <f aca="false">(#REF!*Q188)</f>
        <v>#REF!</v>
      </c>
      <c r="X188" s="111" t="e">
        <f aca="false">(#REF!*R188)</f>
        <v>#REF!</v>
      </c>
      <c r="Y188" s="111" t="e">
        <f aca="false">U188-W188</f>
        <v>#REF!</v>
      </c>
      <c r="Z188" s="111" t="e">
        <f aca="false">V188-X188</f>
        <v>#REF!</v>
      </c>
      <c r="AA188" s="100" t="s">
        <v>684</v>
      </c>
      <c r="AB188" s="100" t="s">
        <v>734</v>
      </c>
      <c r="AC188" s="132" t="n">
        <v>44406</v>
      </c>
      <c r="AD188" s="132"/>
      <c r="AE188" s="100"/>
      <c r="AF188" s="100"/>
      <c r="AG188" s="100"/>
      <c r="AH188" s="100"/>
      <c r="AI188" s="100"/>
      <c r="AJ188" s="100"/>
      <c r="AK188" s="101"/>
      <c r="AL188" s="102"/>
      <c r="AM188" s="102"/>
      <c r="AN188" s="103"/>
      <c r="AO188" s="89" t="n">
        <f aca="false">AN188</f>
        <v>0</v>
      </c>
      <c r="AP188" s="90" t="n">
        <f aca="false">O188-AO188</f>
        <v>2</v>
      </c>
    </row>
    <row r="189" customFormat="false" ht="15" hidden="true" customHeight="true" outlineLevel="0" collapsed="false">
      <c r="A189" s="75" t="n">
        <v>281</v>
      </c>
      <c r="B189" s="75" t="n">
        <v>739</v>
      </c>
      <c r="C189" s="75" t="n">
        <v>2671</v>
      </c>
      <c r="D189" s="52" t="s">
        <v>680</v>
      </c>
      <c r="E189" s="201" t="s">
        <v>621</v>
      </c>
      <c r="F189" s="74" t="s">
        <v>730</v>
      </c>
      <c r="G189" s="75" t="s">
        <v>614</v>
      </c>
      <c r="H189" s="126" t="n">
        <v>50625820.31</v>
      </c>
      <c r="I189" s="75" t="s">
        <v>615</v>
      </c>
      <c r="J189" s="126" t="n">
        <v>20948426.96</v>
      </c>
      <c r="K189" s="202" t="s">
        <v>776</v>
      </c>
      <c r="L189" s="202" t="s">
        <v>629</v>
      </c>
      <c r="M189" s="203" t="s">
        <v>70</v>
      </c>
      <c r="N189" s="201" t="s">
        <v>71</v>
      </c>
      <c r="O189" s="203" t="n">
        <v>676</v>
      </c>
      <c r="P189" s="204" t="n">
        <v>1690</v>
      </c>
      <c r="Q189" s="205" t="n">
        <v>676</v>
      </c>
      <c r="R189" s="189" t="n">
        <v>1690</v>
      </c>
      <c r="S189" s="206"/>
      <c r="T189" s="190"/>
      <c r="U189" s="111" t="e">
        <f aca="false">(#REF!*O189)</f>
        <v>#REF!</v>
      </c>
      <c r="V189" s="111" t="e">
        <f aca="false">(#REF!*P189)</f>
        <v>#REF!</v>
      </c>
      <c r="W189" s="111" t="e">
        <f aca="false">(#REF!*Q189)</f>
        <v>#REF!</v>
      </c>
      <c r="X189" s="111" t="e">
        <f aca="false">(#REF!*R189)</f>
        <v>#REF!</v>
      </c>
      <c r="Y189" s="111" t="e">
        <f aca="false">U189-W189</f>
        <v>#REF!</v>
      </c>
      <c r="Z189" s="111" t="e">
        <f aca="false">V189-X189</f>
        <v>#REF!</v>
      </c>
      <c r="AA189" s="100" t="s">
        <v>684</v>
      </c>
      <c r="AB189" s="100"/>
      <c r="AC189" s="100"/>
      <c r="AD189" s="132" t="n">
        <v>44433</v>
      </c>
      <c r="AE189" s="100"/>
      <c r="AF189" s="100"/>
      <c r="AG189" s="100"/>
      <c r="AH189" s="100"/>
      <c r="AI189" s="100"/>
      <c r="AJ189" s="100"/>
      <c r="AK189" s="207"/>
      <c r="AL189" s="201"/>
      <c r="AM189" s="201"/>
      <c r="AN189" s="103"/>
      <c r="AO189" s="146" t="n">
        <f aca="false">AN189</f>
        <v>0</v>
      </c>
      <c r="AP189" s="90" t="n">
        <f aca="false">O189-AO189</f>
        <v>676</v>
      </c>
    </row>
    <row r="190" s="164" customFormat="true" ht="49.5" hidden="false" customHeight="true" outlineLevel="0" collapsed="false">
      <c r="A190" s="75" t="n">
        <v>282</v>
      </c>
      <c r="B190" s="75" t="n">
        <v>739</v>
      </c>
      <c r="C190" s="75" t="n">
        <v>2677</v>
      </c>
      <c r="D190" s="148" t="s">
        <v>680</v>
      </c>
      <c r="E190" s="149" t="s">
        <v>612</v>
      </c>
      <c r="F190" s="150" t="s">
        <v>730</v>
      </c>
      <c r="G190" s="113" t="s">
        <v>614</v>
      </c>
      <c r="H190" s="151" t="n">
        <v>50625820.31</v>
      </c>
      <c r="I190" s="113" t="s">
        <v>615</v>
      </c>
      <c r="J190" s="152" t="n">
        <v>20948426.96</v>
      </c>
      <c r="K190" s="74" t="s">
        <v>777</v>
      </c>
      <c r="L190" s="74" t="s">
        <v>778</v>
      </c>
      <c r="M190" s="127" t="s">
        <v>252</v>
      </c>
      <c r="N190" s="208" t="s">
        <v>253</v>
      </c>
      <c r="O190" s="75" t="n">
        <v>74</v>
      </c>
      <c r="P190" s="75" t="n">
        <v>185</v>
      </c>
      <c r="Q190" s="209" t="n">
        <v>74</v>
      </c>
      <c r="R190" s="210" t="n">
        <v>185</v>
      </c>
      <c r="S190" s="190" t="n">
        <v>5.4</v>
      </c>
      <c r="T190" s="211"/>
      <c r="U190" s="119" t="e">
        <f aca="false">(#REF!*O190)</f>
        <v>#REF!</v>
      </c>
      <c r="V190" s="119" t="e">
        <f aca="false">(#REF!*P190)</f>
        <v>#REF!</v>
      </c>
      <c r="W190" s="119" t="e">
        <f aca="false">(#REF!*Q190)</f>
        <v>#REF!</v>
      </c>
      <c r="X190" s="119" t="e">
        <f aca="false">(#REF!*R190)</f>
        <v>#REF!</v>
      </c>
      <c r="Y190" s="119" t="e">
        <f aca="false">U190-W190</f>
        <v>#REF!</v>
      </c>
      <c r="Z190" s="119" t="e">
        <f aca="false">V190-X190</f>
        <v>#REF!</v>
      </c>
      <c r="AA190" s="113" t="s">
        <v>684</v>
      </c>
      <c r="AB190" s="113"/>
      <c r="AC190" s="113"/>
      <c r="AD190" s="113"/>
      <c r="AE190" s="113"/>
      <c r="AF190" s="113"/>
      <c r="AG190" s="113"/>
      <c r="AH190" s="113"/>
      <c r="AI190" s="113"/>
      <c r="AJ190" s="124"/>
      <c r="AK190" s="157" t="n">
        <v>3322</v>
      </c>
      <c r="AL190" s="158" t="s">
        <v>779</v>
      </c>
      <c r="AM190" s="159" t="n">
        <v>44522</v>
      </c>
      <c r="AN190" s="212" t="n">
        <v>74</v>
      </c>
      <c r="AO190" s="161" t="n">
        <f aca="false">AN190</f>
        <v>74</v>
      </c>
      <c r="AP190" s="162" t="n">
        <f aca="false">O190-AO190</f>
        <v>0</v>
      </c>
      <c r="AQ190" s="163" t="n">
        <f aca="false">AO190*S190</f>
        <v>399.6</v>
      </c>
    </row>
    <row r="191" customFormat="false" ht="15" hidden="true" customHeight="true" outlineLevel="0" collapsed="false">
      <c r="A191" s="75" t="n">
        <v>283</v>
      </c>
      <c r="B191" s="75" t="n">
        <v>739</v>
      </c>
      <c r="C191" s="75" t="n">
        <v>2677</v>
      </c>
      <c r="D191" s="52" t="s">
        <v>680</v>
      </c>
      <c r="E191" s="165" t="s">
        <v>621</v>
      </c>
      <c r="F191" s="74" t="s">
        <v>730</v>
      </c>
      <c r="G191" s="75" t="s">
        <v>614</v>
      </c>
      <c r="H191" s="126" t="n">
        <v>50625820.31</v>
      </c>
      <c r="I191" s="75" t="s">
        <v>615</v>
      </c>
      <c r="J191" s="126" t="n">
        <v>20948426.96</v>
      </c>
      <c r="K191" s="166" t="s">
        <v>777</v>
      </c>
      <c r="L191" s="166" t="s">
        <v>778</v>
      </c>
      <c r="M191" s="168" t="s">
        <v>252</v>
      </c>
      <c r="N191" s="165" t="s">
        <v>253</v>
      </c>
      <c r="O191" s="213" t="n">
        <v>84</v>
      </c>
      <c r="P191" s="213" t="n">
        <v>210</v>
      </c>
      <c r="Q191" s="189" t="n">
        <v>84</v>
      </c>
      <c r="R191" s="189" t="n">
        <v>210</v>
      </c>
      <c r="S191" s="214"/>
      <c r="T191" s="190"/>
      <c r="U191" s="111" t="e">
        <f aca="false">(#REF!*O191)</f>
        <v>#REF!</v>
      </c>
      <c r="V191" s="111" t="e">
        <f aca="false">(#REF!*P191)</f>
        <v>#REF!</v>
      </c>
      <c r="W191" s="111" t="e">
        <f aca="false">(#REF!*Q191)</f>
        <v>#REF!</v>
      </c>
      <c r="X191" s="111" t="e">
        <f aca="false">(#REF!*R191)</f>
        <v>#REF!</v>
      </c>
      <c r="Y191" s="111" t="e">
        <f aca="false">U191-W191</f>
        <v>#REF!</v>
      </c>
      <c r="Z191" s="111" t="e">
        <f aca="false">V191-X191</f>
        <v>#REF!</v>
      </c>
      <c r="AA191" s="100" t="s">
        <v>684</v>
      </c>
      <c r="AB191" s="100"/>
      <c r="AC191" s="100"/>
      <c r="AD191" s="100"/>
      <c r="AE191" s="100"/>
      <c r="AF191" s="100"/>
      <c r="AG191" s="100"/>
      <c r="AH191" s="100"/>
      <c r="AI191" s="100"/>
      <c r="AJ191" s="100"/>
      <c r="AK191" s="171"/>
      <c r="AL191" s="165"/>
      <c r="AM191" s="165"/>
      <c r="AN191" s="103"/>
      <c r="AO191" s="71" t="n">
        <f aca="false">AN191</f>
        <v>0</v>
      </c>
      <c r="AP191" s="90" t="n">
        <f aca="false">O191-AO191</f>
        <v>84</v>
      </c>
    </row>
    <row r="192" customFormat="false" ht="15" hidden="true" customHeight="true" outlineLevel="0" collapsed="false">
      <c r="A192" s="75" t="n">
        <v>284</v>
      </c>
      <c r="B192" s="75" t="n">
        <v>739</v>
      </c>
      <c r="C192" s="75" t="n">
        <v>2677</v>
      </c>
      <c r="D192" s="52" t="s">
        <v>680</v>
      </c>
      <c r="E192" s="102" t="s">
        <v>621</v>
      </c>
      <c r="F192" s="74" t="s">
        <v>730</v>
      </c>
      <c r="G192" s="75" t="s">
        <v>614</v>
      </c>
      <c r="H192" s="126" t="n">
        <v>50625820.31</v>
      </c>
      <c r="I192" s="75" t="s">
        <v>615</v>
      </c>
      <c r="J192" s="126" t="n">
        <v>20948426.96</v>
      </c>
      <c r="K192" s="105" t="s">
        <v>777</v>
      </c>
      <c r="L192" s="105" t="s">
        <v>778</v>
      </c>
      <c r="M192" s="127" t="s">
        <v>452</v>
      </c>
      <c r="N192" s="172" t="s">
        <v>453</v>
      </c>
      <c r="O192" s="100" t="n">
        <v>20</v>
      </c>
      <c r="P192" s="100" t="n">
        <v>50</v>
      </c>
      <c r="Q192" s="189" t="n">
        <v>20</v>
      </c>
      <c r="R192" s="189" t="n">
        <v>50</v>
      </c>
      <c r="S192" s="190"/>
      <c r="T192" s="190"/>
      <c r="U192" s="111" t="e">
        <f aca="false">(#REF!*O192)</f>
        <v>#REF!</v>
      </c>
      <c r="V192" s="111" t="e">
        <f aca="false">(#REF!*P192)</f>
        <v>#REF!</v>
      </c>
      <c r="W192" s="111" t="e">
        <f aca="false">(#REF!*Q192)</f>
        <v>#REF!</v>
      </c>
      <c r="X192" s="111" t="e">
        <f aca="false">(#REF!*R192)</f>
        <v>#REF!</v>
      </c>
      <c r="Y192" s="111" t="e">
        <f aca="false">U192-W192</f>
        <v>#REF!</v>
      </c>
      <c r="Z192" s="111" t="e">
        <f aca="false">V192-X192</f>
        <v>#REF!</v>
      </c>
      <c r="AA192" s="100" t="s">
        <v>684</v>
      </c>
      <c r="AB192" s="100"/>
      <c r="AC192" s="100"/>
      <c r="AD192" s="100"/>
      <c r="AE192" s="100"/>
      <c r="AF192" s="100"/>
      <c r="AG192" s="100"/>
      <c r="AH192" s="100"/>
      <c r="AI192" s="100"/>
      <c r="AJ192" s="100"/>
      <c r="AK192" s="101"/>
      <c r="AL192" s="102"/>
      <c r="AM192" s="102"/>
      <c r="AN192" s="103"/>
      <c r="AO192" s="89" t="n">
        <f aca="false">AN192</f>
        <v>0</v>
      </c>
      <c r="AP192" s="90" t="n">
        <f aca="false">O192-AO192</f>
        <v>20</v>
      </c>
    </row>
    <row r="193" customFormat="false" ht="15" hidden="true" customHeight="true" outlineLevel="0" collapsed="false">
      <c r="A193" s="75" t="n">
        <v>285</v>
      </c>
      <c r="B193" s="75" t="n">
        <v>739</v>
      </c>
      <c r="C193" s="75" t="n">
        <v>2679</v>
      </c>
      <c r="D193" s="52" t="s">
        <v>680</v>
      </c>
      <c r="E193" s="102" t="s">
        <v>612</v>
      </c>
      <c r="F193" s="74" t="s">
        <v>730</v>
      </c>
      <c r="G193" s="75" t="s">
        <v>614</v>
      </c>
      <c r="H193" s="126" t="n">
        <v>50625820.31</v>
      </c>
      <c r="I193" s="75" t="s">
        <v>615</v>
      </c>
      <c r="J193" s="126" t="n">
        <v>20948426.96</v>
      </c>
      <c r="K193" s="105" t="s">
        <v>780</v>
      </c>
      <c r="L193" s="105" t="s">
        <v>781</v>
      </c>
      <c r="M193" s="127" t="s">
        <v>36</v>
      </c>
      <c r="N193" s="215" t="s">
        <v>37</v>
      </c>
      <c r="O193" s="100" t="n">
        <v>16</v>
      </c>
      <c r="P193" s="100" t="n">
        <v>40</v>
      </c>
      <c r="Q193" s="189" t="n">
        <v>14</v>
      </c>
      <c r="R193" s="189" t="n">
        <v>35</v>
      </c>
      <c r="S193" s="190"/>
      <c r="T193" s="190"/>
      <c r="U193" s="111" t="e">
        <f aca="false">(#REF!*O193)</f>
        <v>#REF!</v>
      </c>
      <c r="V193" s="111" t="e">
        <f aca="false">(#REF!*P193)</f>
        <v>#REF!</v>
      </c>
      <c r="W193" s="111" t="e">
        <f aca="false">(#REF!*Q193)</f>
        <v>#REF!</v>
      </c>
      <c r="X193" s="111" t="e">
        <f aca="false">(#REF!*R193)</f>
        <v>#REF!</v>
      </c>
      <c r="Y193" s="111" t="e">
        <f aca="false">U193-W193</f>
        <v>#REF!</v>
      </c>
      <c r="Z193" s="111" t="e">
        <f aca="false">V193-X193</f>
        <v>#REF!</v>
      </c>
      <c r="AA193" s="100" t="s">
        <v>684</v>
      </c>
      <c r="AB193" s="100"/>
      <c r="AC193" s="100"/>
      <c r="AD193" s="100"/>
      <c r="AE193" s="100"/>
      <c r="AF193" s="100"/>
      <c r="AG193" s="100"/>
      <c r="AH193" s="100"/>
      <c r="AI193" s="100"/>
      <c r="AJ193" s="100"/>
      <c r="AK193" s="101"/>
      <c r="AL193" s="102"/>
      <c r="AM193" s="102"/>
      <c r="AN193" s="103"/>
      <c r="AO193" s="89" t="n">
        <f aca="false">AN193</f>
        <v>0</v>
      </c>
      <c r="AP193" s="90" t="n">
        <f aca="false">O193-AO193</f>
        <v>16</v>
      </c>
    </row>
    <row r="194" customFormat="false" ht="15" hidden="true" customHeight="true" outlineLevel="0" collapsed="false">
      <c r="A194" s="75" t="n">
        <v>286</v>
      </c>
      <c r="B194" s="75" t="n">
        <v>739</v>
      </c>
      <c r="C194" s="75" t="n">
        <v>2679</v>
      </c>
      <c r="D194" s="52" t="s">
        <v>680</v>
      </c>
      <c r="E194" s="102" t="s">
        <v>621</v>
      </c>
      <c r="F194" s="74" t="s">
        <v>730</v>
      </c>
      <c r="G194" s="75" t="s">
        <v>614</v>
      </c>
      <c r="H194" s="126" t="n">
        <v>50625820.31</v>
      </c>
      <c r="I194" s="75" t="s">
        <v>615</v>
      </c>
      <c r="J194" s="126" t="n">
        <v>20948426.96</v>
      </c>
      <c r="K194" s="105" t="s">
        <v>780</v>
      </c>
      <c r="L194" s="105" t="s">
        <v>781</v>
      </c>
      <c r="M194" s="127" t="s">
        <v>36</v>
      </c>
      <c r="N194" s="215" t="s">
        <v>37</v>
      </c>
      <c r="O194" s="100" t="n">
        <v>3074</v>
      </c>
      <c r="P194" s="100" t="n">
        <v>7684</v>
      </c>
      <c r="Q194" s="189" t="n">
        <v>3074</v>
      </c>
      <c r="R194" s="189" t="n">
        <v>7685</v>
      </c>
      <c r="S194" s="190"/>
      <c r="T194" s="190"/>
      <c r="U194" s="111" t="e">
        <f aca="false">(#REF!*O194)</f>
        <v>#REF!</v>
      </c>
      <c r="V194" s="111" t="e">
        <f aca="false">(#REF!*P194)</f>
        <v>#REF!</v>
      </c>
      <c r="W194" s="111" t="e">
        <f aca="false">(#REF!*Q194)</f>
        <v>#REF!</v>
      </c>
      <c r="X194" s="111" t="e">
        <f aca="false">(#REF!*R194)</f>
        <v>#REF!</v>
      </c>
      <c r="Y194" s="111" t="e">
        <f aca="false">U194-W194</f>
        <v>#REF!</v>
      </c>
      <c r="Z194" s="111" t="e">
        <f aca="false">V194-X194</f>
        <v>#REF!</v>
      </c>
      <c r="AA194" s="100" t="s">
        <v>684</v>
      </c>
      <c r="AB194" s="100"/>
      <c r="AC194" s="100"/>
      <c r="AD194" s="100"/>
      <c r="AE194" s="100"/>
      <c r="AF194" s="100"/>
      <c r="AG194" s="100"/>
      <c r="AH194" s="100"/>
      <c r="AI194" s="100"/>
      <c r="AJ194" s="100"/>
      <c r="AK194" s="101"/>
      <c r="AL194" s="102"/>
      <c r="AM194" s="102"/>
      <c r="AN194" s="103"/>
      <c r="AO194" s="89" t="n">
        <f aca="false">AN194</f>
        <v>0</v>
      </c>
      <c r="AP194" s="90" t="n">
        <f aca="false">O194-AO194</f>
        <v>3074</v>
      </c>
    </row>
    <row r="195" customFormat="false" ht="15" hidden="true" customHeight="true" outlineLevel="0" collapsed="false">
      <c r="A195" s="75" t="n">
        <v>287</v>
      </c>
      <c r="B195" s="75" t="n">
        <v>739</v>
      </c>
      <c r="C195" s="75" t="n">
        <v>2680</v>
      </c>
      <c r="D195" s="52" t="s">
        <v>680</v>
      </c>
      <c r="E195" s="102" t="s">
        <v>612</v>
      </c>
      <c r="F195" s="74" t="s">
        <v>730</v>
      </c>
      <c r="G195" s="75" t="s">
        <v>614</v>
      </c>
      <c r="H195" s="126" t="n">
        <v>50625820.31</v>
      </c>
      <c r="I195" s="75" t="s">
        <v>615</v>
      </c>
      <c r="J195" s="126" t="n">
        <v>20948426.96</v>
      </c>
      <c r="K195" s="105" t="s">
        <v>782</v>
      </c>
      <c r="L195" s="105" t="s">
        <v>783</v>
      </c>
      <c r="M195" s="127" t="s">
        <v>116</v>
      </c>
      <c r="N195" s="215" t="s">
        <v>117</v>
      </c>
      <c r="O195" s="100" t="n">
        <v>26</v>
      </c>
      <c r="P195" s="100" t="n">
        <v>65</v>
      </c>
      <c r="Q195" s="189" t="n">
        <v>26</v>
      </c>
      <c r="R195" s="189" t="n">
        <v>65</v>
      </c>
      <c r="S195" s="190"/>
      <c r="T195" s="190"/>
      <c r="U195" s="111" t="e">
        <f aca="false">(#REF!*O195)</f>
        <v>#REF!</v>
      </c>
      <c r="V195" s="111" t="e">
        <f aca="false">(#REF!*P195)</f>
        <v>#REF!</v>
      </c>
      <c r="W195" s="111" t="e">
        <f aca="false">(#REF!*Q195)</f>
        <v>#REF!</v>
      </c>
      <c r="X195" s="111" t="e">
        <f aca="false">(#REF!*R195)</f>
        <v>#REF!</v>
      </c>
      <c r="Y195" s="111" t="e">
        <f aca="false">U195-W195</f>
        <v>#REF!</v>
      </c>
      <c r="Z195" s="111" t="e">
        <f aca="false">V195-X195</f>
        <v>#REF!</v>
      </c>
      <c r="AA195" s="100" t="s">
        <v>684</v>
      </c>
      <c r="AB195" s="100"/>
      <c r="AC195" s="100"/>
      <c r="AD195" s="100"/>
      <c r="AE195" s="100"/>
      <c r="AF195" s="100"/>
      <c r="AG195" s="100"/>
      <c r="AH195" s="100"/>
      <c r="AI195" s="100"/>
      <c r="AJ195" s="100"/>
      <c r="AK195" s="101"/>
      <c r="AL195" s="102"/>
      <c r="AM195" s="102"/>
      <c r="AN195" s="103"/>
      <c r="AO195" s="89" t="n">
        <f aca="false">AN195</f>
        <v>0</v>
      </c>
      <c r="AP195" s="90" t="n">
        <f aca="false">O195-AO195</f>
        <v>26</v>
      </c>
    </row>
    <row r="196" customFormat="false" ht="15" hidden="true" customHeight="true" outlineLevel="0" collapsed="false">
      <c r="A196" s="75" t="n">
        <v>288</v>
      </c>
      <c r="B196" s="75" t="n">
        <v>739</v>
      </c>
      <c r="C196" s="75" t="n">
        <v>2680</v>
      </c>
      <c r="D196" s="52" t="s">
        <v>680</v>
      </c>
      <c r="E196" s="102" t="s">
        <v>621</v>
      </c>
      <c r="F196" s="74" t="s">
        <v>730</v>
      </c>
      <c r="G196" s="75" t="s">
        <v>614</v>
      </c>
      <c r="H196" s="126" t="n">
        <v>50625820.31</v>
      </c>
      <c r="I196" s="75" t="s">
        <v>615</v>
      </c>
      <c r="J196" s="126" t="n">
        <v>20948426.96</v>
      </c>
      <c r="K196" s="105" t="s">
        <v>782</v>
      </c>
      <c r="L196" s="105" t="s">
        <v>783</v>
      </c>
      <c r="M196" s="127" t="s">
        <v>116</v>
      </c>
      <c r="N196" s="215" t="s">
        <v>117</v>
      </c>
      <c r="O196" s="100" t="n">
        <v>76</v>
      </c>
      <c r="P196" s="100" t="n">
        <v>190</v>
      </c>
      <c r="Q196" s="189" t="n">
        <v>76</v>
      </c>
      <c r="R196" s="189" t="n">
        <v>190</v>
      </c>
      <c r="S196" s="190"/>
      <c r="T196" s="190"/>
      <c r="U196" s="111" t="e">
        <f aca="false">(#REF!*O196)</f>
        <v>#REF!</v>
      </c>
      <c r="V196" s="111" t="e">
        <f aca="false">(#REF!*P196)</f>
        <v>#REF!</v>
      </c>
      <c r="W196" s="111" t="e">
        <f aca="false">(#REF!*Q196)</f>
        <v>#REF!</v>
      </c>
      <c r="X196" s="111" t="e">
        <f aca="false">(#REF!*R196)</f>
        <v>#REF!</v>
      </c>
      <c r="Y196" s="111" t="e">
        <f aca="false">U196-W196</f>
        <v>#REF!</v>
      </c>
      <c r="Z196" s="111" t="e">
        <f aca="false">V196-X196</f>
        <v>#REF!</v>
      </c>
      <c r="AA196" s="100" t="s">
        <v>684</v>
      </c>
      <c r="AB196" s="100"/>
      <c r="AC196" s="100"/>
      <c r="AD196" s="100"/>
      <c r="AE196" s="100"/>
      <c r="AF196" s="100"/>
      <c r="AG196" s="100"/>
      <c r="AH196" s="100"/>
      <c r="AI196" s="100"/>
      <c r="AJ196" s="100"/>
      <c r="AK196" s="101"/>
      <c r="AL196" s="102"/>
      <c r="AM196" s="102"/>
      <c r="AN196" s="103"/>
      <c r="AO196" s="89" t="n">
        <f aca="false">AN196</f>
        <v>0</v>
      </c>
      <c r="AP196" s="90" t="n">
        <f aca="false">O196-AO196</f>
        <v>76</v>
      </c>
    </row>
    <row r="197" customFormat="false" ht="15" hidden="true" customHeight="true" outlineLevel="0" collapsed="false">
      <c r="A197" s="75" t="n">
        <v>289</v>
      </c>
      <c r="B197" s="75" t="n">
        <v>739</v>
      </c>
      <c r="C197" s="75" t="n">
        <v>2680</v>
      </c>
      <c r="D197" s="52" t="s">
        <v>680</v>
      </c>
      <c r="E197" s="102" t="s">
        <v>612</v>
      </c>
      <c r="F197" s="74" t="s">
        <v>730</v>
      </c>
      <c r="G197" s="75" t="s">
        <v>614</v>
      </c>
      <c r="H197" s="126" t="n">
        <v>50625820.31</v>
      </c>
      <c r="I197" s="75" t="s">
        <v>615</v>
      </c>
      <c r="J197" s="126" t="n">
        <v>20948426.96</v>
      </c>
      <c r="K197" s="105" t="s">
        <v>782</v>
      </c>
      <c r="L197" s="105" t="s">
        <v>783</v>
      </c>
      <c r="M197" s="127" t="s">
        <v>306</v>
      </c>
      <c r="N197" s="215" t="s">
        <v>307</v>
      </c>
      <c r="O197" s="100" t="n">
        <v>2</v>
      </c>
      <c r="P197" s="100" t="n">
        <v>4</v>
      </c>
      <c r="Q197" s="189" t="n">
        <v>2</v>
      </c>
      <c r="R197" s="189" t="n">
        <v>4</v>
      </c>
      <c r="S197" s="190"/>
      <c r="T197" s="190"/>
      <c r="U197" s="111" t="e">
        <f aca="false">(#REF!*O197)</f>
        <v>#REF!</v>
      </c>
      <c r="V197" s="111" t="e">
        <f aca="false">(#REF!*P197)</f>
        <v>#REF!</v>
      </c>
      <c r="W197" s="111" t="e">
        <f aca="false">(#REF!*Q197)</f>
        <v>#REF!</v>
      </c>
      <c r="X197" s="111" t="e">
        <f aca="false">(#REF!*R197)</f>
        <v>#REF!</v>
      </c>
      <c r="Y197" s="111" t="e">
        <f aca="false">U197-W197</f>
        <v>#REF!</v>
      </c>
      <c r="Z197" s="111" t="e">
        <f aca="false">V197-X197</f>
        <v>#REF!</v>
      </c>
      <c r="AA197" s="100" t="s">
        <v>684</v>
      </c>
      <c r="AB197" s="100"/>
      <c r="AC197" s="100"/>
      <c r="AD197" s="100"/>
      <c r="AE197" s="100"/>
      <c r="AF197" s="100"/>
      <c r="AG197" s="100"/>
      <c r="AH197" s="100"/>
      <c r="AI197" s="100"/>
      <c r="AJ197" s="100"/>
      <c r="AK197" s="101"/>
      <c r="AL197" s="102"/>
      <c r="AM197" s="102"/>
      <c r="AN197" s="103"/>
      <c r="AO197" s="89" t="n">
        <f aca="false">AN197</f>
        <v>0</v>
      </c>
      <c r="AP197" s="90" t="n">
        <f aca="false">O197-AO197</f>
        <v>2</v>
      </c>
    </row>
    <row r="198" customFormat="false" ht="15" hidden="true" customHeight="true" outlineLevel="0" collapsed="false">
      <c r="A198" s="75" t="n">
        <v>290</v>
      </c>
      <c r="B198" s="75" t="n">
        <v>739</v>
      </c>
      <c r="C198" s="75" t="n">
        <v>2680</v>
      </c>
      <c r="D198" s="52" t="s">
        <v>680</v>
      </c>
      <c r="E198" s="102" t="s">
        <v>621</v>
      </c>
      <c r="F198" s="74" t="s">
        <v>730</v>
      </c>
      <c r="G198" s="75" t="s">
        <v>614</v>
      </c>
      <c r="H198" s="126" t="n">
        <v>50625820.31</v>
      </c>
      <c r="I198" s="75" t="s">
        <v>615</v>
      </c>
      <c r="J198" s="126" t="n">
        <v>20948426.96</v>
      </c>
      <c r="K198" s="105" t="s">
        <v>782</v>
      </c>
      <c r="L198" s="105" t="s">
        <v>783</v>
      </c>
      <c r="M198" s="127" t="s">
        <v>306</v>
      </c>
      <c r="N198" s="215" t="s">
        <v>307</v>
      </c>
      <c r="O198" s="100" t="n">
        <v>126</v>
      </c>
      <c r="P198" s="100" t="n">
        <v>314</v>
      </c>
      <c r="Q198" s="189" t="n">
        <v>126</v>
      </c>
      <c r="R198" s="189" t="n">
        <v>314</v>
      </c>
      <c r="S198" s="190"/>
      <c r="T198" s="190"/>
      <c r="U198" s="111" t="e">
        <f aca="false">(#REF!*O198)</f>
        <v>#REF!</v>
      </c>
      <c r="V198" s="111" t="e">
        <f aca="false">(#REF!*P198)</f>
        <v>#REF!</v>
      </c>
      <c r="W198" s="111" t="e">
        <f aca="false">(#REF!*Q198)</f>
        <v>#REF!</v>
      </c>
      <c r="X198" s="111" t="e">
        <f aca="false">(#REF!*R198)</f>
        <v>#REF!</v>
      </c>
      <c r="Y198" s="111" t="e">
        <f aca="false">U198-W198</f>
        <v>#REF!</v>
      </c>
      <c r="Z198" s="111" t="e">
        <f aca="false">V198-X198</f>
        <v>#REF!</v>
      </c>
      <c r="AA198" s="100" t="s">
        <v>684</v>
      </c>
      <c r="AB198" s="100"/>
      <c r="AC198" s="100"/>
      <c r="AD198" s="100"/>
      <c r="AE198" s="100"/>
      <c r="AF198" s="100"/>
      <c r="AG198" s="100"/>
      <c r="AH198" s="100"/>
      <c r="AI198" s="100"/>
      <c r="AJ198" s="100"/>
      <c r="AK198" s="101"/>
      <c r="AL198" s="102"/>
      <c r="AM198" s="102"/>
      <c r="AN198" s="103"/>
      <c r="AO198" s="89" t="n">
        <f aca="false">AN198</f>
        <v>0</v>
      </c>
      <c r="AP198" s="90" t="n">
        <f aca="false">O198-AO198</f>
        <v>126</v>
      </c>
    </row>
    <row r="199" customFormat="false" ht="15" hidden="true" customHeight="true" outlineLevel="0" collapsed="false">
      <c r="A199" s="75" t="n">
        <v>291</v>
      </c>
      <c r="B199" s="75" t="n">
        <v>739</v>
      </c>
      <c r="C199" s="75" t="n">
        <v>2681</v>
      </c>
      <c r="D199" s="52" t="s">
        <v>680</v>
      </c>
      <c r="E199" s="102" t="s">
        <v>612</v>
      </c>
      <c r="F199" s="74" t="s">
        <v>730</v>
      </c>
      <c r="G199" s="75" t="s">
        <v>614</v>
      </c>
      <c r="H199" s="126" t="n">
        <v>50625820.31</v>
      </c>
      <c r="I199" s="75" t="s">
        <v>615</v>
      </c>
      <c r="J199" s="126" t="n">
        <v>20948426.96</v>
      </c>
      <c r="K199" s="105" t="s">
        <v>784</v>
      </c>
      <c r="L199" s="105" t="s">
        <v>705</v>
      </c>
      <c r="M199" s="127" t="s">
        <v>68</v>
      </c>
      <c r="N199" s="215" t="s">
        <v>69</v>
      </c>
      <c r="O199" s="100" t="n">
        <v>20</v>
      </c>
      <c r="P199" s="100" t="n">
        <v>50</v>
      </c>
      <c r="Q199" s="189" t="n">
        <v>20</v>
      </c>
      <c r="R199" s="189" t="n">
        <v>50</v>
      </c>
      <c r="S199" s="190"/>
      <c r="T199" s="190"/>
      <c r="U199" s="111" t="e">
        <f aca="false">(#REF!*O199)</f>
        <v>#REF!</v>
      </c>
      <c r="V199" s="111" t="e">
        <f aca="false">(#REF!*P199)</f>
        <v>#REF!</v>
      </c>
      <c r="W199" s="111" t="e">
        <f aca="false">(#REF!*Q199)</f>
        <v>#REF!</v>
      </c>
      <c r="X199" s="111" t="e">
        <f aca="false">(#REF!*R199)</f>
        <v>#REF!</v>
      </c>
      <c r="Y199" s="111" t="e">
        <f aca="false">U199-W199</f>
        <v>#REF!</v>
      </c>
      <c r="Z199" s="111" t="e">
        <f aca="false">V199-X199</f>
        <v>#REF!</v>
      </c>
      <c r="AA199" s="100" t="s">
        <v>684</v>
      </c>
      <c r="AB199" s="100"/>
      <c r="AC199" s="100"/>
      <c r="AD199" s="132"/>
      <c r="AE199" s="100"/>
      <c r="AF199" s="100"/>
      <c r="AG199" s="100"/>
      <c r="AH199" s="100"/>
      <c r="AI199" s="100"/>
      <c r="AJ199" s="100"/>
      <c r="AK199" s="101"/>
      <c r="AL199" s="102"/>
      <c r="AM199" s="102"/>
      <c r="AN199" s="103"/>
      <c r="AO199" s="89" t="n">
        <f aca="false">AN199</f>
        <v>0</v>
      </c>
      <c r="AP199" s="90" t="n">
        <f aca="false">O199-AO199</f>
        <v>20</v>
      </c>
    </row>
    <row r="200" customFormat="false" ht="15" hidden="true" customHeight="true" outlineLevel="0" collapsed="false">
      <c r="A200" s="75" t="n">
        <v>292</v>
      </c>
      <c r="B200" s="75" t="n">
        <v>739</v>
      </c>
      <c r="C200" s="75" t="n">
        <v>2681</v>
      </c>
      <c r="D200" s="52" t="s">
        <v>680</v>
      </c>
      <c r="E200" s="102" t="s">
        <v>621</v>
      </c>
      <c r="F200" s="74" t="s">
        <v>730</v>
      </c>
      <c r="G200" s="75" t="s">
        <v>614</v>
      </c>
      <c r="H200" s="126" t="n">
        <v>50625820.31</v>
      </c>
      <c r="I200" s="75" t="s">
        <v>615</v>
      </c>
      <c r="J200" s="126" t="n">
        <v>20948426.96</v>
      </c>
      <c r="K200" s="105" t="s">
        <v>784</v>
      </c>
      <c r="L200" s="105" t="s">
        <v>705</v>
      </c>
      <c r="M200" s="127" t="s">
        <v>68</v>
      </c>
      <c r="N200" s="215" t="s">
        <v>69</v>
      </c>
      <c r="O200" s="100" t="n">
        <v>465</v>
      </c>
      <c r="P200" s="100" t="n">
        <v>1162</v>
      </c>
      <c r="Q200" s="189" t="n">
        <v>465</v>
      </c>
      <c r="R200" s="189" t="n">
        <v>1162</v>
      </c>
      <c r="S200" s="190"/>
      <c r="T200" s="190"/>
      <c r="U200" s="111" t="e">
        <f aca="false">(#REF!*O200)</f>
        <v>#REF!</v>
      </c>
      <c r="V200" s="111" t="e">
        <f aca="false">(#REF!*P200)</f>
        <v>#REF!</v>
      </c>
      <c r="W200" s="111" t="e">
        <f aca="false">(#REF!*Q200)</f>
        <v>#REF!</v>
      </c>
      <c r="X200" s="111" t="e">
        <f aca="false">(#REF!*R200)</f>
        <v>#REF!</v>
      </c>
      <c r="Y200" s="111" t="e">
        <f aca="false">U200-W200</f>
        <v>#REF!</v>
      </c>
      <c r="Z200" s="111" t="e">
        <f aca="false">V200-X200</f>
        <v>#REF!</v>
      </c>
      <c r="AA200" s="100" t="s">
        <v>684</v>
      </c>
      <c r="AB200" s="100"/>
      <c r="AC200" s="100"/>
      <c r="AD200" s="132" t="n">
        <v>44413</v>
      </c>
      <c r="AE200" s="100"/>
      <c r="AF200" s="100"/>
      <c r="AG200" s="100"/>
      <c r="AH200" s="100"/>
      <c r="AI200" s="100"/>
      <c r="AJ200" s="100"/>
      <c r="AK200" s="101"/>
      <c r="AL200" s="102"/>
      <c r="AM200" s="102"/>
      <c r="AN200" s="103"/>
      <c r="AO200" s="89" t="n">
        <f aca="false">AN200</f>
        <v>0</v>
      </c>
      <c r="AP200" s="90" t="n">
        <f aca="false">O200-AO200</f>
        <v>465</v>
      </c>
    </row>
    <row r="201" customFormat="false" ht="15" hidden="true" customHeight="true" outlineLevel="0" collapsed="false">
      <c r="A201" s="75" t="n">
        <v>293</v>
      </c>
      <c r="B201" s="75" t="n">
        <v>739</v>
      </c>
      <c r="C201" s="75" t="n">
        <v>2681</v>
      </c>
      <c r="D201" s="52" t="s">
        <v>680</v>
      </c>
      <c r="E201" s="102" t="s">
        <v>612</v>
      </c>
      <c r="F201" s="74" t="s">
        <v>730</v>
      </c>
      <c r="G201" s="75" t="s">
        <v>614</v>
      </c>
      <c r="H201" s="126" t="n">
        <v>50625820.31</v>
      </c>
      <c r="I201" s="75" t="s">
        <v>615</v>
      </c>
      <c r="J201" s="126" t="n">
        <v>20948426.96</v>
      </c>
      <c r="K201" s="105" t="s">
        <v>784</v>
      </c>
      <c r="L201" s="105" t="s">
        <v>705</v>
      </c>
      <c r="M201" s="127" t="s">
        <v>76</v>
      </c>
      <c r="N201" s="215" t="s">
        <v>77</v>
      </c>
      <c r="O201" s="100" t="n">
        <v>8</v>
      </c>
      <c r="P201" s="100" t="n">
        <v>20</v>
      </c>
      <c r="Q201" s="189" t="n">
        <v>8</v>
      </c>
      <c r="R201" s="189" t="n">
        <v>20</v>
      </c>
      <c r="S201" s="190"/>
      <c r="T201" s="190"/>
      <c r="U201" s="111" t="e">
        <f aca="false">(#REF!*O201)</f>
        <v>#REF!</v>
      </c>
      <c r="V201" s="111" t="e">
        <f aca="false">(#REF!*P201)</f>
        <v>#REF!</v>
      </c>
      <c r="W201" s="111" t="e">
        <f aca="false">(#REF!*Q201)</f>
        <v>#REF!</v>
      </c>
      <c r="X201" s="111" t="e">
        <f aca="false">(#REF!*R201)</f>
        <v>#REF!</v>
      </c>
      <c r="Y201" s="111" t="e">
        <f aca="false">U201-W201</f>
        <v>#REF!</v>
      </c>
      <c r="Z201" s="111" t="e">
        <f aca="false">V201-X201</f>
        <v>#REF!</v>
      </c>
      <c r="AA201" s="100" t="s">
        <v>684</v>
      </c>
      <c r="AB201" s="100"/>
      <c r="AC201" s="100"/>
      <c r="AD201" s="132"/>
      <c r="AE201" s="100"/>
      <c r="AF201" s="100"/>
      <c r="AG201" s="100"/>
      <c r="AH201" s="100"/>
      <c r="AI201" s="100"/>
      <c r="AJ201" s="100"/>
      <c r="AK201" s="101"/>
      <c r="AL201" s="102"/>
      <c r="AM201" s="102"/>
      <c r="AN201" s="103"/>
      <c r="AO201" s="89" t="n">
        <f aca="false">AN201</f>
        <v>0</v>
      </c>
      <c r="AP201" s="90" t="n">
        <f aca="false">O201-AO201</f>
        <v>8</v>
      </c>
    </row>
    <row r="202" customFormat="false" ht="15" hidden="true" customHeight="true" outlineLevel="0" collapsed="false">
      <c r="A202" s="75" t="n">
        <v>294</v>
      </c>
      <c r="B202" s="75" t="n">
        <v>739</v>
      </c>
      <c r="C202" s="75" t="n">
        <v>2681</v>
      </c>
      <c r="D202" s="52" t="s">
        <v>680</v>
      </c>
      <c r="E202" s="102" t="s">
        <v>621</v>
      </c>
      <c r="F202" s="74" t="s">
        <v>730</v>
      </c>
      <c r="G202" s="75" t="s">
        <v>614</v>
      </c>
      <c r="H202" s="126" t="n">
        <v>50625820.31</v>
      </c>
      <c r="I202" s="75" t="s">
        <v>615</v>
      </c>
      <c r="J202" s="126" t="n">
        <v>20948426.96</v>
      </c>
      <c r="K202" s="105" t="s">
        <v>784</v>
      </c>
      <c r="L202" s="105" t="s">
        <v>705</v>
      </c>
      <c r="M202" s="127" t="s">
        <v>76</v>
      </c>
      <c r="N202" s="215" t="s">
        <v>77</v>
      </c>
      <c r="O202" s="100" t="n">
        <v>460</v>
      </c>
      <c r="P202" s="100" t="n">
        <v>1150</v>
      </c>
      <c r="Q202" s="189" t="n">
        <v>460</v>
      </c>
      <c r="R202" s="189" t="n">
        <v>1150</v>
      </c>
      <c r="S202" s="190"/>
      <c r="T202" s="190"/>
      <c r="U202" s="111" t="e">
        <f aca="false">(#REF!*O202)</f>
        <v>#REF!</v>
      </c>
      <c r="V202" s="111" t="e">
        <f aca="false">(#REF!*P202)</f>
        <v>#REF!</v>
      </c>
      <c r="W202" s="111" t="e">
        <f aca="false">(#REF!*Q202)</f>
        <v>#REF!</v>
      </c>
      <c r="X202" s="111" t="e">
        <f aca="false">(#REF!*R202)</f>
        <v>#REF!</v>
      </c>
      <c r="Y202" s="111" t="e">
        <f aca="false">U202-W202</f>
        <v>#REF!</v>
      </c>
      <c r="Z202" s="111" t="e">
        <f aca="false">V202-X202</f>
        <v>#REF!</v>
      </c>
      <c r="AA202" s="100" t="s">
        <v>684</v>
      </c>
      <c r="AB202" s="100"/>
      <c r="AC202" s="100"/>
      <c r="AD202" s="132" t="n">
        <v>44413</v>
      </c>
      <c r="AE202" s="100"/>
      <c r="AF202" s="100"/>
      <c r="AG202" s="100"/>
      <c r="AH202" s="100"/>
      <c r="AI202" s="100"/>
      <c r="AJ202" s="100"/>
      <c r="AK202" s="101"/>
      <c r="AL202" s="102"/>
      <c r="AM202" s="102"/>
      <c r="AN202" s="103"/>
      <c r="AO202" s="89" t="n">
        <f aca="false">AN202</f>
        <v>0</v>
      </c>
      <c r="AP202" s="90" t="n">
        <f aca="false">O202-AO202</f>
        <v>460</v>
      </c>
    </row>
    <row r="203" customFormat="false" ht="15" hidden="true" customHeight="true" outlineLevel="0" collapsed="false">
      <c r="A203" s="75" t="n">
        <v>295</v>
      </c>
      <c r="B203" s="75" t="n">
        <v>739</v>
      </c>
      <c r="C203" s="75" t="n">
        <v>2681</v>
      </c>
      <c r="D203" s="52" t="s">
        <v>680</v>
      </c>
      <c r="E203" s="102" t="s">
        <v>621</v>
      </c>
      <c r="F203" s="74" t="s">
        <v>730</v>
      </c>
      <c r="G203" s="75" t="s">
        <v>614</v>
      </c>
      <c r="H203" s="126" t="n">
        <v>50625820.31</v>
      </c>
      <c r="I203" s="75" t="s">
        <v>615</v>
      </c>
      <c r="J203" s="126" t="n">
        <v>20948426.96</v>
      </c>
      <c r="K203" s="105" t="s">
        <v>784</v>
      </c>
      <c r="L203" s="105" t="s">
        <v>705</v>
      </c>
      <c r="M203" s="127" t="s">
        <v>478</v>
      </c>
      <c r="N203" s="215" t="s">
        <v>479</v>
      </c>
      <c r="O203" s="100" t="n">
        <v>114</v>
      </c>
      <c r="P203" s="100" t="n">
        <v>285</v>
      </c>
      <c r="Q203" s="189" t="n">
        <v>114</v>
      </c>
      <c r="R203" s="189" t="n">
        <v>285</v>
      </c>
      <c r="S203" s="190"/>
      <c r="T203" s="190"/>
      <c r="U203" s="111" t="e">
        <f aca="false">(#REF!*O203)</f>
        <v>#REF!</v>
      </c>
      <c r="V203" s="111" t="e">
        <f aca="false">(#REF!*P203)</f>
        <v>#REF!</v>
      </c>
      <c r="W203" s="111" t="e">
        <f aca="false">(#REF!*Q203)</f>
        <v>#REF!</v>
      </c>
      <c r="X203" s="111" t="e">
        <f aca="false">(#REF!*R203)</f>
        <v>#REF!</v>
      </c>
      <c r="Y203" s="111" t="e">
        <f aca="false">U203-W203</f>
        <v>#REF!</v>
      </c>
      <c r="Z203" s="111" t="e">
        <f aca="false">V203-X203</f>
        <v>#REF!</v>
      </c>
      <c r="AA203" s="100" t="s">
        <v>684</v>
      </c>
      <c r="AB203" s="100"/>
      <c r="AC203" s="100"/>
      <c r="AD203" s="132" t="n">
        <v>44413</v>
      </c>
      <c r="AE203" s="100"/>
      <c r="AF203" s="100"/>
      <c r="AG203" s="100"/>
      <c r="AH203" s="100"/>
      <c r="AI203" s="100"/>
      <c r="AJ203" s="100"/>
      <c r="AK203" s="101"/>
      <c r="AL203" s="102"/>
      <c r="AM203" s="102"/>
      <c r="AN203" s="103"/>
      <c r="AO203" s="89" t="n">
        <f aca="false">AN203</f>
        <v>0</v>
      </c>
      <c r="AP203" s="90" t="n">
        <f aca="false">O203-AO203</f>
        <v>114</v>
      </c>
    </row>
    <row r="204" customFormat="false" ht="15" hidden="true" customHeight="true" outlineLevel="0" collapsed="false">
      <c r="A204" s="75" t="n">
        <v>296</v>
      </c>
      <c r="B204" s="75" t="n">
        <v>761</v>
      </c>
      <c r="C204" s="75" t="n">
        <v>2443</v>
      </c>
      <c r="D204" s="52" t="s">
        <v>671</v>
      </c>
      <c r="E204" s="102" t="s">
        <v>612</v>
      </c>
      <c r="F204" s="74" t="s">
        <v>613</v>
      </c>
      <c r="G204" s="75" t="s">
        <v>614</v>
      </c>
      <c r="H204" s="126" t="n">
        <v>50625820.31</v>
      </c>
      <c r="I204" s="75" t="s">
        <v>615</v>
      </c>
      <c r="J204" s="126" t="n">
        <v>20948426.96</v>
      </c>
      <c r="K204" s="74" t="s">
        <v>785</v>
      </c>
      <c r="L204" s="105" t="s">
        <v>786</v>
      </c>
      <c r="M204" s="127" t="s">
        <v>328</v>
      </c>
      <c r="N204" s="215" t="s">
        <v>329</v>
      </c>
      <c r="O204" s="100" t="n">
        <v>2</v>
      </c>
      <c r="P204" s="100" t="n">
        <v>4</v>
      </c>
      <c r="Q204" s="189" t="n">
        <v>2</v>
      </c>
      <c r="R204" s="189" t="n">
        <v>4</v>
      </c>
      <c r="S204" s="190"/>
      <c r="T204" s="190"/>
      <c r="U204" s="111" t="e">
        <f aca="false">(#REF!*O204)</f>
        <v>#REF!</v>
      </c>
      <c r="V204" s="111" t="e">
        <f aca="false">(#REF!*P204)</f>
        <v>#REF!</v>
      </c>
      <c r="W204" s="111" t="e">
        <f aca="false">(#REF!*Q204)</f>
        <v>#REF!</v>
      </c>
      <c r="X204" s="111" t="e">
        <f aca="false">(#REF!*R204)</f>
        <v>#REF!</v>
      </c>
      <c r="Y204" s="111" t="e">
        <f aca="false">U204-W204</f>
        <v>#REF!</v>
      </c>
      <c r="Z204" s="111" t="e">
        <f aca="false">V204-X204</f>
        <v>#REF!</v>
      </c>
      <c r="AA204" s="100" t="s">
        <v>619</v>
      </c>
      <c r="AB204" s="131" t="s">
        <v>620</v>
      </c>
      <c r="AC204" s="132" t="n">
        <v>44404</v>
      </c>
      <c r="AD204" s="132" t="n">
        <v>44400</v>
      </c>
      <c r="AE204" s="100"/>
      <c r="AF204" s="100"/>
      <c r="AG204" s="100"/>
      <c r="AH204" s="100"/>
      <c r="AI204" s="100"/>
      <c r="AJ204" s="100"/>
      <c r="AK204" s="101"/>
      <c r="AL204" s="102"/>
      <c r="AM204" s="102"/>
      <c r="AN204" s="103"/>
      <c r="AO204" s="89" t="n">
        <f aca="false">AN204</f>
        <v>0</v>
      </c>
      <c r="AP204" s="90" t="n">
        <f aca="false">O204-AO204</f>
        <v>2</v>
      </c>
    </row>
    <row r="205" customFormat="false" ht="15" hidden="true" customHeight="true" outlineLevel="0" collapsed="false">
      <c r="A205" s="75" t="n">
        <v>298</v>
      </c>
      <c r="B205" s="75" t="n">
        <v>761</v>
      </c>
      <c r="C205" s="75" t="n">
        <v>2638</v>
      </c>
      <c r="D205" s="52" t="s">
        <v>680</v>
      </c>
      <c r="E205" s="102" t="s">
        <v>621</v>
      </c>
      <c r="F205" s="74" t="s">
        <v>642</v>
      </c>
      <c r="G205" s="75" t="s">
        <v>614</v>
      </c>
      <c r="H205" s="126" t="n">
        <v>50625820.31</v>
      </c>
      <c r="I205" s="75" t="s">
        <v>615</v>
      </c>
      <c r="J205" s="126" t="n">
        <v>20948426.96</v>
      </c>
      <c r="K205" s="105" t="s">
        <v>787</v>
      </c>
      <c r="L205" s="105" t="s">
        <v>788</v>
      </c>
      <c r="M205" s="100" t="s">
        <v>508</v>
      </c>
      <c r="N205" s="215" t="s">
        <v>509</v>
      </c>
      <c r="O205" s="100" t="n">
        <v>61</v>
      </c>
      <c r="P205" s="100" t="n">
        <v>151</v>
      </c>
      <c r="Q205" s="189" t="n">
        <v>61</v>
      </c>
      <c r="R205" s="189" t="n">
        <v>151</v>
      </c>
      <c r="S205" s="190"/>
      <c r="T205" s="190"/>
      <c r="U205" s="111" t="e">
        <f aca="false">(#REF!*O205)</f>
        <v>#REF!</v>
      </c>
      <c r="V205" s="111" t="e">
        <f aca="false">(#REF!*P205)</f>
        <v>#REF!</v>
      </c>
      <c r="W205" s="111" t="e">
        <f aca="false">(#REF!*Q205)</f>
        <v>#REF!</v>
      </c>
      <c r="X205" s="111" t="e">
        <f aca="false">(#REF!*R205)</f>
        <v>#REF!</v>
      </c>
      <c r="Y205" s="111" t="e">
        <f aca="false">U205-W205</f>
        <v>#REF!</v>
      </c>
      <c r="Z205" s="111" t="e">
        <f aca="false">V205-X205</f>
        <v>#REF!</v>
      </c>
      <c r="AA205" s="100" t="s">
        <v>641</v>
      </c>
      <c r="AB205" s="100"/>
      <c r="AC205" s="100"/>
      <c r="AD205" s="100"/>
      <c r="AE205" s="100"/>
      <c r="AF205" s="100"/>
      <c r="AG205" s="100"/>
      <c r="AH205" s="100"/>
      <c r="AI205" s="100"/>
      <c r="AJ205" s="100"/>
      <c r="AK205" s="101"/>
      <c r="AL205" s="102"/>
      <c r="AM205" s="102"/>
      <c r="AN205" s="103"/>
      <c r="AO205" s="89" t="n">
        <f aca="false">AN205</f>
        <v>0</v>
      </c>
      <c r="AP205" s="90" t="n">
        <f aca="false">O205-AO205</f>
        <v>61</v>
      </c>
    </row>
    <row r="206" customFormat="false" ht="15" hidden="true" customHeight="true" outlineLevel="0" collapsed="false">
      <c r="A206" s="75" t="n">
        <v>299</v>
      </c>
      <c r="B206" s="75" t="n">
        <v>761</v>
      </c>
      <c r="C206" s="75" t="n">
        <v>2647</v>
      </c>
      <c r="D206" s="52" t="s">
        <v>680</v>
      </c>
      <c r="E206" s="102" t="s">
        <v>621</v>
      </c>
      <c r="F206" s="74" t="s">
        <v>642</v>
      </c>
      <c r="G206" s="75" t="s">
        <v>614</v>
      </c>
      <c r="H206" s="126" t="n">
        <v>50625820.31</v>
      </c>
      <c r="I206" s="75" t="s">
        <v>615</v>
      </c>
      <c r="J206" s="126" t="n">
        <v>20948426.96</v>
      </c>
      <c r="K206" s="105" t="s">
        <v>789</v>
      </c>
      <c r="L206" s="105" t="s">
        <v>781</v>
      </c>
      <c r="M206" s="127" t="s">
        <v>414</v>
      </c>
      <c r="N206" s="215" t="s">
        <v>415</v>
      </c>
      <c r="O206" s="100" t="n">
        <v>200</v>
      </c>
      <c r="P206" s="100" t="n">
        <v>500</v>
      </c>
      <c r="Q206" s="189" t="n">
        <v>200</v>
      </c>
      <c r="R206" s="189" t="n">
        <v>500</v>
      </c>
      <c r="S206" s="190"/>
      <c r="T206" s="190"/>
      <c r="U206" s="111" t="e">
        <f aca="false">(#REF!*O206)</f>
        <v>#REF!</v>
      </c>
      <c r="V206" s="111" t="e">
        <f aca="false">(#REF!*P206)</f>
        <v>#REF!</v>
      </c>
      <c r="W206" s="111" t="e">
        <f aca="false">(#REF!*Q206)</f>
        <v>#REF!</v>
      </c>
      <c r="X206" s="111" t="e">
        <f aca="false">(#REF!*R206)</f>
        <v>#REF!</v>
      </c>
      <c r="Y206" s="111" t="e">
        <f aca="false">U206-W206</f>
        <v>#REF!</v>
      </c>
      <c r="Z206" s="111" t="e">
        <f aca="false">V206-X206</f>
        <v>#REF!</v>
      </c>
      <c r="AA206" s="100" t="s">
        <v>641</v>
      </c>
      <c r="AB206" s="100"/>
      <c r="AC206" s="100"/>
      <c r="AD206" s="132" t="n">
        <v>44411</v>
      </c>
      <c r="AE206" s="100"/>
      <c r="AF206" s="100"/>
      <c r="AG206" s="100"/>
      <c r="AH206" s="100"/>
      <c r="AI206" s="100"/>
      <c r="AJ206" s="100"/>
      <c r="AK206" s="101"/>
      <c r="AL206" s="102"/>
      <c r="AM206" s="102"/>
      <c r="AN206" s="103"/>
      <c r="AO206" s="89" t="n">
        <f aca="false">AN206</f>
        <v>0</v>
      </c>
      <c r="AP206" s="90" t="n">
        <f aca="false">O206-AO206</f>
        <v>200</v>
      </c>
    </row>
    <row r="207" customFormat="false" ht="15" hidden="true" customHeight="true" outlineLevel="0" collapsed="false">
      <c r="A207" s="75" t="n">
        <v>300</v>
      </c>
      <c r="B207" s="75" t="n">
        <v>761</v>
      </c>
      <c r="C207" s="75" t="n">
        <v>2646</v>
      </c>
      <c r="D207" s="52" t="s">
        <v>680</v>
      </c>
      <c r="E207" s="102" t="s">
        <v>621</v>
      </c>
      <c r="F207" s="74" t="s">
        <v>642</v>
      </c>
      <c r="G207" s="75" t="s">
        <v>614</v>
      </c>
      <c r="H207" s="126" t="n">
        <v>50625820.31</v>
      </c>
      <c r="I207" s="75" t="s">
        <v>615</v>
      </c>
      <c r="J207" s="126" t="n">
        <v>20948426.96</v>
      </c>
      <c r="K207" s="105" t="s">
        <v>790</v>
      </c>
      <c r="L207" s="105" t="s">
        <v>791</v>
      </c>
      <c r="M207" s="127" t="s">
        <v>398</v>
      </c>
      <c r="N207" s="215" t="s">
        <v>399</v>
      </c>
      <c r="O207" s="100" t="n">
        <v>479</v>
      </c>
      <c r="P207" s="100" t="n">
        <v>1197</v>
      </c>
      <c r="Q207" s="189" t="n">
        <v>479</v>
      </c>
      <c r="R207" s="189" t="n">
        <v>1197</v>
      </c>
      <c r="S207" s="190"/>
      <c r="T207" s="190"/>
      <c r="U207" s="111" t="e">
        <f aca="false">(#REF!*O207)</f>
        <v>#REF!</v>
      </c>
      <c r="V207" s="111" t="e">
        <f aca="false">(#REF!*P207)</f>
        <v>#REF!</v>
      </c>
      <c r="W207" s="111" t="e">
        <f aca="false">(#REF!*Q207)</f>
        <v>#REF!</v>
      </c>
      <c r="X207" s="111" t="e">
        <f aca="false">(#REF!*R207)</f>
        <v>#REF!</v>
      </c>
      <c r="Y207" s="111" t="e">
        <f aca="false">U207-W207</f>
        <v>#REF!</v>
      </c>
      <c r="Z207" s="111" t="e">
        <f aca="false">V207-X207</f>
        <v>#REF!</v>
      </c>
      <c r="AA207" s="100" t="s">
        <v>641</v>
      </c>
      <c r="AB207" s="100"/>
      <c r="AC207" s="100"/>
      <c r="AD207" s="132" t="n">
        <v>44411</v>
      </c>
      <c r="AE207" s="100"/>
      <c r="AF207" s="100"/>
      <c r="AG207" s="100"/>
      <c r="AH207" s="100"/>
      <c r="AI207" s="100"/>
      <c r="AJ207" s="100"/>
      <c r="AK207" s="101"/>
      <c r="AL207" s="102"/>
      <c r="AM207" s="102"/>
      <c r="AN207" s="103"/>
      <c r="AO207" s="89" t="n">
        <f aca="false">AN207</f>
        <v>0</v>
      </c>
      <c r="AP207" s="90" t="n">
        <f aca="false">O207-AO207</f>
        <v>479</v>
      </c>
    </row>
    <row r="208" customFormat="false" ht="15" hidden="true" customHeight="true" outlineLevel="0" collapsed="false">
      <c r="A208" s="75" t="n">
        <v>301</v>
      </c>
      <c r="B208" s="75" t="n">
        <v>761</v>
      </c>
      <c r="C208" s="75" t="n">
        <v>2673</v>
      </c>
      <c r="D208" s="52" t="s">
        <v>680</v>
      </c>
      <c r="E208" s="102" t="s">
        <v>621</v>
      </c>
      <c r="F208" s="74" t="s">
        <v>730</v>
      </c>
      <c r="G208" s="75" t="s">
        <v>614</v>
      </c>
      <c r="H208" s="126" t="n">
        <v>50625820.31</v>
      </c>
      <c r="I208" s="75" t="s">
        <v>615</v>
      </c>
      <c r="J208" s="126" t="n">
        <v>20948426.96</v>
      </c>
      <c r="K208" s="105" t="s">
        <v>792</v>
      </c>
      <c r="L208" s="105" t="s">
        <v>606</v>
      </c>
      <c r="M208" s="127" t="s">
        <v>430</v>
      </c>
      <c r="N208" s="215" t="s">
        <v>431</v>
      </c>
      <c r="O208" s="100" t="n">
        <v>18</v>
      </c>
      <c r="P208" s="100" t="n">
        <v>45</v>
      </c>
      <c r="Q208" s="189" t="n">
        <v>18</v>
      </c>
      <c r="R208" s="189" t="n">
        <v>45</v>
      </c>
      <c r="S208" s="190"/>
      <c r="T208" s="190"/>
      <c r="U208" s="111" t="e">
        <f aca="false">(#REF!*O208)</f>
        <v>#REF!</v>
      </c>
      <c r="V208" s="111" t="e">
        <f aca="false">(#REF!*P208)</f>
        <v>#REF!</v>
      </c>
      <c r="W208" s="111" t="e">
        <f aca="false">(#REF!*Q208)</f>
        <v>#REF!</v>
      </c>
      <c r="X208" s="111" t="e">
        <f aca="false">(#REF!*R208)</f>
        <v>#REF!</v>
      </c>
      <c r="Y208" s="111" t="e">
        <f aca="false">U208-W208</f>
        <v>#REF!</v>
      </c>
      <c r="Z208" s="111" t="e">
        <f aca="false">V208-X208</f>
        <v>#REF!</v>
      </c>
      <c r="AA208" s="100" t="s">
        <v>684</v>
      </c>
      <c r="AB208" s="100"/>
      <c r="AC208" s="100"/>
      <c r="AD208" s="132"/>
      <c r="AE208" s="100"/>
      <c r="AF208" s="100"/>
      <c r="AG208" s="100"/>
      <c r="AH208" s="100"/>
      <c r="AI208" s="100"/>
      <c r="AJ208" s="100"/>
      <c r="AK208" s="101"/>
      <c r="AL208" s="102"/>
      <c r="AM208" s="102"/>
      <c r="AN208" s="103"/>
      <c r="AO208" s="89" t="n">
        <f aca="false">AN208</f>
        <v>0</v>
      </c>
      <c r="AP208" s="90" t="n">
        <f aca="false">O208-AO208</f>
        <v>18</v>
      </c>
    </row>
    <row r="209" customFormat="false" ht="15" hidden="true" customHeight="true" outlineLevel="0" collapsed="false">
      <c r="A209" s="75" t="n">
        <v>303</v>
      </c>
      <c r="B209" s="75" t="n">
        <v>761</v>
      </c>
      <c r="C209" s="75" t="n">
        <v>2676</v>
      </c>
      <c r="D209" s="52" t="s">
        <v>680</v>
      </c>
      <c r="E209" s="102" t="s">
        <v>621</v>
      </c>
      <c r="F209" s="74" t="s">
        <v>730</v>
      </c>
      <c r="G209" s="75" t="s">
        <v>614</v>
      </c>
      <c r="H209" s="126" t="n">
        <v>50625820.31</v>
      </c>
      <c r="I209" s="75" t="s">
        <v>615</v>
      </c>
      <c r="J209" s="126" t="n">
        <v>20948426.96</v>
      </c>
      <c r="K209" s="105" t="s">
        <v>793</v>
      </c>
      <c r="L209" s="105" t="s">
        <v>683</v>
      </c>
      <c r="M209" s="127" t="s">
        <v>362</v>
      </c>
      <c r="N209" s="215" t="s">
        <v>363</v>
      </c>
      <c r="O209" s="100" t="n">
        <v>26</v>
      </c>
      <c r="P209" s="100" t="n">
        <v>65</v>
      </c>
      <c r="Q209" s="189" t="n">
        <v>26</v>
      </c>
      <c r="R209" s="189" t="n">
        <v>65</v>
      </c>
      <c r="S209" s="190"/>
      <c r="T209" s="190"/>
      <c r="U209" s="111" t="e">
        <f aca="false">(#REF!*O209)</f>
        <v>#REF!</v>
      </c>
      <c r="V209" s="111" t="e">
        <f aca="false">(#REF!*P209)</f>
        <v>#REF!</v>
      </c>
      <c r="W209" s="111" t="e">
        <f aca="false">(#REF!*Q209)</f>
        <v>#REF!</v>
      </c>
      <c r="X209" s="111" t="e">
        <f aca="false">(#REF!*R209)</f>
        <v>#REF!</v>
      </c>
      <c r="Y209" s="111" t="e">
        <f aca="false">U209-W209</f>
        <v>#REF!</v>
      </c>
      <c r="Z209" s="111" t="e">
        <f aca="false">V209-X209</f>
        <v>#REF!</v>
      </c>
      <c r="AA209" s="100" t="s">
        <v>684</v>
      </c>
      <c r="AB209" s="100"/>
      <c r="AC209" s="100"/>
      <c r="AD209" s="132"/>
      <c r="AE209" s="100"/>
      <c r="AF209" s="100"/>
      <c r="AG209" s="100"/>
      <c r="AH209" s="100"/>
      <c r="AI209" s="100"/>
      <c r="AJ209" s="100"/>
      <c r="AK209" s="101"/>
      <c r="AL209" s="102"/>
      <c r="AM209" s="102"/>
      <c r="AN209" s="103"/>
      <c r="AO209" s="89" t="n">
        <f aca="false">AN209</f>
        <v>0</v>
      </c>
      <c r="AP209" s="90" t="n">
        <f aca="false">O209-AO209</f>
        <v>26</v>
      </c>
    </row>
    <row r="210" customFormat="false" ht="15" hidden="true" customHeight="true" outlineLevel="0" collapsed="false">
      <c r="A210" s="75" t="n">
        <v>305</v>
      </c>
      <c r="B210" s="75" t="n">
        <v>792</v>
      </c>
      <c r="C210" s="75" t="n">
        <v>2877</v>
      </c>
      <c r="D210" s="52" t="s">
        <v>794</v>
      </c>
      <c r="E210" s="102" t="s">
        <v>621</v>
      </c>
      <c r="F210" s="74" t="s">
        <v>795</v>
      </c>
      <c r="G210" s="75" t="s">
        <v>614</v>
      </c>
      <c r="H210" s="126" t="n">
        <v>50625820.31</v>
      </c>
      <c r="I210" s="75" t="s">
        <v>615</v>
      </c>
      <c r="J210" s="126" t="n">
        <v>20948426.96</v>
      </c>
      <c r="K210" s="105" t="s">
        <v>796</v>
      </c>
      <c r="L210" s="105" t="s">
        <v>727</v>
      </c>
      <c r="M210" s="216" t="s">
        <v>66</v>
      </c>
      <c r="N210" s="215" t="s">
        <v>67</v>
      </c>
      <c r="O210" s="100" t="n">
        <v>224</v>
      </c>
      <c r="P210" s="100" t="n">
        <v>560</v>
      </c>
      <c r="Q210" s="189" t="n">
        <v>320</v>
      </c>
      <c r="R210" s="189" t="n">
        <v>800</v>
      </c>
      <c r="S210" s="190"/>
      <c r="T210" s="190"/>
      <c r="U210" s="111" t="e">
        <f aca="false">(#REF!*O210)</f>
        <v>#REF!</v>
      </c>
      <c r="V210" s="111" t="e">
        <f aca="false">(#REF!*P210)</f>
        <v>#REF!</v>
      </c>
      <c r="W210" s="111" t="e">
        <f aca="false">(#REF!*Q210)</f>
        <v>#REF!</v>
      </c>
      <c r="X210" s="111" t="e">
        <f aca="false">(#REF!*R210)</f>
        <v>#REF!</v>
      </c>
      <c r="Y210" s="111" t="e">
        <f aca="false">U210-W210</f>
        <v>#REF!</v>
      </c>
      <c r="Z210" s="111" t="e">
        <f aca="false">V210-X210</f>
        <v>#REF!</v>
      </c>
      <c r="AA210" s="100" t="s">
        <v>711</v>
      </c>
      <c r="AB210" s="100"/>
      <c r="AC210" s="100"/>
      <c r="AD210" s="132" t="n">
        <v>44403</v>
      </c>
      <c r="AE210" s="100"/>
      <c r="AF210" s="100"/>
      <c r="AG210" s="100"/>
      <c r="AH210" s="100"/>
      <c r="AI210" s="100"/>
      <c r="AJ210" s="100"/>
      <c r="AK210" s="101"/>
      <c r="AL210" s="102"/>
      <c r="AM210" s="102"/>
      <c r="AN210" s="103"/>
      <c r="AO210" s="89" t="n">
        <f aca="false">AN210</f>
        <v>0</v>
      </c>
      <c r="AP210" s="90" t="n">
        <f aca="false">O210-AO210</f>
        <v>224</v>
      </c>
    </row>
    <row r="211" customFormat="false" ht="15" hidden="true" customHeight="true" outlineLevel="0" collapsed="false">
      <c r="A211" s="75" t="n">
        <v>307</v>
      </c>
      <c r="B211" s="75" t="n">
        <v>792</v>
      </c>
      <c r="C211" s="75" t="n">
        <v>2877</v>
      </c>
      <c r="D211" s="52" t="s">
        <v>794</v>
      </c>
      <c r="E211" s="102" t="s">
        <v>621</v>
      </c>
      <c r="F211" s="74" t="s">
        <v>795</v>
      </c>
      <c r="G211" s="75" t="s">
        <v>614</v>
      </c>
      <c r="H211" s="126" t="n">
        <v>50625820.31</v>
      </c>
      <c r="I211" s="75" t="s">
        <v>615</v>
      </c>
      <c r="J211" s="126" t="n">
        <v>20948426.96</v>
      </c>
      <c r="K211" s="105" t="s">
        <v>796</v>
      </c>
      <c r="L211" s="105" t="s">
        <v>727</v>
      </c>
      <c r="M211" s="216" t="s">
        <v>132</v>
      </c>
      <c r="N211" s="215" t="s">
        <v>133</v>
      </c>
      <c r="O211" s="100" t="n">
        <v>440</v>
      </c>
      <c r="P211" s="100" t="n">
        <v>1100</v>
      </c>
      <c r="Q211" s="189" t="n">
        <v>1466</v>
      </c>
      <c r="R211" s="189" t="n">
        <v>3665</v>
      </c>
      <c r="S211" s="190"/>
      <c r="T211" s="190"/>
      <c r="U211" s="111" t="e">
        <f aca="false">(#REF!*O211)</f>
        <v>#REF!</v>
      </c>
      <c r="V211" s="111" t="e">
        <f aca="false">(#REF!*P211)</f>
        <v>#REF!</v>
      </c>
      <c r="W211" s="111" t="e">
        <f aca="false">(#REF!*Q211)</f>
        <v>#REF!</v>
      </c>
      <c r="X211" s="111" t="e">
        <f aca="false">(#REF!*R211)</f>
        <v>#REF!</v>
      </c>
      <c r="Y211" s="111" t="e">
        <f aca="false">U211-W211</f>
        <v>#REF!</v>
      </c>
      <c r="Z211" s="111" t="e">
        <f aca="false">V211-X211</f>
        <v>#REF!</v>
      </c>
      <c r="AA211" s="100" t="s">
        <v>711</v>
      </c>
      <c r="AB211" s="100"/>
      <c r="AC211" s="100"/>
      <c r="AD211" s="132" t="n">
        <v>44403</v>
      </c>
      <c r="AE211" s="100"/>
      <c r="AF211" s="100"/>
      <c r="AG211" s="100"/>
      <c r="AH211" s="100"/>
      <c r="AI211" s="100"/>
      <c r="AJ211" s="100"/>
      <c r="AK211" s="101"/>
      <c r="AL211" s="102"/>
      <c r="AM211" s="102"/>
      <c r="AN211" s="103"/>
      <c r="AO211" s="89" t="n">
        <f aca="false">AN211</f>
        <v>0</v>
      </c>
      <c r="AP211" s="90" t="n">
        <f aca="false">O211-AO211</f>
        <v>440</v>
      </c>
    </row>
    <row r="212" customFormat="false" ht="15" hidden="true" customHeight="true" outlineLevel="0" collapsed="false">
      <c r="A212" s="75" t="n">
        <v>309</v>
      </c>
      <c r="B212" s="75" t="n">
        <v>792</v>
      </c>
      <c r="C212" s="75" t="n">
        <v>2882</v>
      </c>
      <c r="D212" s="52" t="s">
        <v>794</v>
      </c>
      <c r="E212" s="201" t="s">
        <v>612</v>
      </c>
      <c r="F212" s="74" t="s">
        <v>795</v>
      </c>
      <c r="G212" s="75" t="s">
        <v>614</v>
      </c>
      <c r="H212" s="126" t="n">
        <v>50625820.31</v>
      </c>
      <c r="I212" s="75" t="s">
        <v>615</v>
      </c>
      <c r="J212" s="126" t="n">
        <v>20948426.96</v>
      </c>
      <c r="K212" s="202" t="s">
        <v>797</v>
      </c>
      <c r="L212" s="202" t="s">
        <v>798</v>
      </c>
      <c r="M212" s="217" t="s">
        <v>246</v>
      </c>
      <c r="N212" s="218" t="s">
        <v>247</v>
      </c>
      <c r="O212" s="204" t="n">
        <v>718</v>
      </c>
      <c r="P212" s="204" t="n">
        <v>1795</v>
      </c>
      <c r="Q212" s="189" t="n">
        <v>2352</v>
      </c>
      <c r="R212" s="189" t="n">
        <v>5880</v>
      </c>
      <c r="S212" s="206"/>
      <c r="T212" s="190"/>
      <c r="U212" s="111" t="e">
        <f aca="false">(#REF!*O212)</f>
        <v>#REF!</v>
      </c>
      <c r="V212" s="111" t="e">
        <f aca="false">(#REF!*P212)</f>
        <v>#REF!</v>
      </c>
      <c r="W212" s="111" t="e">
        <f aca="false">(#REF!*Q212)</f>
        <v>#REF!</v>
      </c>
      <c r="X212" s="111" t="e">
        <f aca="false">(#REF!*R212)</f>
        <v>#REF!</v>
      </c>
      <c r="Y212" s="111" t="e">
        <f aca="false">U212-W212</f>
        <v>#REF!</v>
      </c>
      <c r="Z212" s="111" t="e">
        <f aca="false">V212-X212</f>
        <v>#REF!</v>
      </c>
      <c r="AA212" s="100" t="s">
        <v>711</v>
      </c>
      <c r="AB212" s="100"/>
      <c r="AC212" s="100"/>
      <c r="AD212" s="100"/>
      <c r="AE212" s="100"/>
      <c r="AF212" s="100"/>
      <c r="AG212" s="100"/>
      <c r="AH212" s="100"/>
      <c r="AI212" s="100"/>
      <c r="AJ212" s="100"/>
      <c r="AK212" s="207"/>
      <c r="AL212" s="201"/>
      <c r="AM212" s="201"/>
      <c r="AN212" s="103"/>
      <c r="AO212" s="146" t="n">
        <f aca="false">AN212</f>
        <v>0</v>
      </c>
      <c r="AP212" s="90" t="n">
        <f aca="false">O212-AO212</f>
        <v>718</v>
      </c>
    </row>
    <row r="213" s="164" customFormat="true" ht="44.25" hidden="false" customHeight="true" outlineLevel="0" collapsed="false">
      <c r="A213" s="75" t="n">
        <v>310</v>
      </c>
      <c r="B213" s="75" t="n">
        <v>792</v>
      </c>
      <c r="C213" s="75" t="n">
        <v>2891</v>
      </c>
      <c r="D213" s="148" t="s">
        <v>794</v>
      </c>
      <c r="E213" s="149" t="s">
        <v>612</v>
      </c>
      <c r="F213" s="150" t="s">
        <v>795</v>
      </c>
      <c r="G213" s="113" t="s">
        <v>614</v>
      </c>
      <c r="H213" s="151" t="n">
        <v>50625820.31</v>
      </c>
      <c r="I213" s="113" t="s">
        <v>615</v>
      </c>
      <c r="J213" s="152" t="n">
        <v>20948426.96</v>
      </c>
      <c r="K213" s="74" t="s">
        <v>799</v>
      </c>
      <c r="L213" s="74" t="s">
        <v>800</v>
      </c>
      <c r="M213" s="75" t="s">
        <v>308</v>
      </c>
      <c r="N213" s="76" t="s">
        <v>309</v>
      </c>
      <c r="O213" s="75" t="n">
        <v>34</v>
      </c>
      <c r="P213" s="75" t="n">
        <v>85</v>
      </c>
      <c r="Q213" s="209" t="n">
        <v>114</v>
      </c>
      <c r="R213" s="210" t="n">
        <v>285</v>
      </c>
      <c r="S213" s="190" t="n">
        <v>1320</v>
      </c>
      <c r="T213" s="211"/>
      <c r="U213" s="119" t="e">
        <f aca="false">(#REF!*O213)</f>
        <v>#REF!</v>
      </c>
      <c r="V213" s="119" t="e">
        <f aca="false">(#REF!*P213)</f>
        <v>#REF!</v>
      </c>
      <c r="W213" s="119" t="e">
        <f aca="false">(#REF!*Q213)</f>
        <v>#REF!</v>
      </c>
      <c r="X213" s="119" t="e">
        <f aca="false">(#REF!*R213)</f>
        <v>#REF!</v>
      </c>
      <c r="Y213" s="119" t="e">
        <f aca="false">U213-W213</f>
        <v>#REF!</v>
      </c>
      <c r="Z213" s="119" t="e">
        <f aca="false">V213-X213</f>
        <v>#REF!</v>
      </c>
      <c r="AA213" s="113" t="s">
        <v>711</v>
      </c>
      <c r="AB213" s="113"/>
      <c r="AC213" s="113"/>
      <c r="AD213" s="113"/>
      <c r="AE213" s="113"/>
      <c r="AF213" s="113"/>
      <c r="AG213" s="113"/>
      <c r="AH213" s="113"/>
      <c r="AI213" s="113"/>
      <c r="AJ213" s="124"/>
      <c r="AK213" s="157" t="n">
        <v>2943</v>
      </c>
      <c r="AL213" s="219" t="s">
        <v>779</v>
      </c>
      <c r="AM213" s="159" t="n">
        <v>44504</v>
      </c>
      <c r="AN213" s="212" t="n">
        <v>34</v>
      </c>
      <c r="AO213" s="161" t="n">
        <f aca="false">AN213</f>
        <v>34</v>
      </c>
      <c r="AP213" s="162" t="n">
        <f aca="false">O213-AO213</f>
        <v>0</v>
      </c>
      <c r="AQ213" s="163" t="n">
        <f aca="false">AO213*S213</f>
        <v>44880</v>
      </c>
    </row>
    <row r="214" customFormat="false" ht="15" hidden="true" customHeight="true" outlineLevel="0" collapsed="false">
      <c r="A214" s="75" t="n">
        <v>317</v>
      </c>
      <c r="B214" s="75" t="n">
        <v>816</v>
      </c>
      <c r="C214" s="75" t="n">
        <v>2872</v>
      </c>
      <c r="D214" s="52" t="s">
        <v>801</v>
      </c>
      <c r="E214" s="220" t="s">
        <v>612</v>
      </c>
      <c r="F214" s="74" t="s">
        <v>802</v>
      </c>
      <c r="G214" s="75" t="s">
        <v>614</v>
      </c>
      <c r="H214" s="126" t="n">
        <v>50625820.31</v>
      </c>
      <c r="I214" s="75" t="s">
        <v>615</v>
      </c>
      <c r="J214" s="126" t="n">
        <v>20948426.96</v>
      </c>
      <c r="K214" s="221" t="s">
        <v>803</v>
      </c>
      <c r="L214" s="166" t="s">
        <v>723</v>
      </c>
      <c r="M214" s="222" t="s">
        <v>224</v>
      </c>
      <c r="N214" s="223" t="str">
        <f aca="false">VLOOKUP(M214,'[3]LISTADO DE MEDICAMENTOS'!$B$3:$H$300,2,0)</f>
        <v>Insulina glargina. Solución Inyectable Cada ml de Solución contiene: Insulina glargina 3.64 mg equivalente a 100.0 UI de insulina humana. Envase con un frasco ámpula con 10 ml.</v>
      </c>
      <c r="O214" s="213" t="n">
        <v>24</v>
      </c>
      <c r="P214" s="213" t="n">
        <v>60</v>
      </c>
      <c r="Q214" s="100"/>
      <c r="R214" s="100"/>
      <c r="S214" s="214"/>
      <c r="T214" s="190"/>
      <c r="U214" s="111" t="e">
        <f aca="false">(#REF!*O214)</f>
        <v>#REF!</v>
      </c>
      <c r="V214" s="111" t="e">
        <f aca="false">(#REF!*P214)</f>
        <v>#REF!</v>
      </c>
      <c r="W214" s="111" t="e">
        <f aca="false">(#REF!*Q214)</f>
        <v>#REF!</v>
      </c>
      <c r="X214" s="111" t="e">
        <f aca="false">(#REF!*R214)</f>
        <v>#REF!</v>
      </c>
      <c r="Y214" s="111" t="e">
        <f aca="false">U214-W214</f>
        <v>#REF!</v>
      </c>
      <c r="Z214" s="111" t="e">
        <f aca="false">V214-X214</f>
        <v>#REF!</v>
      </c>
      <c r="AA214" s="51" t="s">
        <v>566</v>
      </c>
      <c r="AB214" s="100"/>
      <c r="AC214" s="100"/>
      <c r="AD214" s="132" t="n">
        <v>44412</v>
      </c>
      <c r="AE214" s="100"/>
      <c r="AF214" s="100"/>
      <c r="AG214" s="100"/>
      <c r="AH214" s="100"/>
      <c r="AI214" s="100"/>
      <c r="AJ214" s="132" t="n">
        <v>44390</v>
      </c>
      <c r="AK214" s="171"/>
      <c r="AL214" s="165"/>
      <c r="AM214" s="165"/>
      <c r="AN214" s="103"/>
      <c r="AO214" s="71" t="n">
        <f aca="false">AN214</f>
        <v>0</v>
      </c>
      <c r="AP214" s="90" t="n">
        <f aca="false">O214-AO214</f>
        <v>24</v>
      </c>
    </row>
    <row r="215" customFormat="false" ht="15" hidden="true" customHeight="true" outlineLevel="0" collapsed="false">
      <c r="A215" s="75" t="n">
        <v>318</v>
      </c>
      <c r="B215" s="75" t="n">
        <v>816</v>
      </c>
      <c r="C215" s="75" t="n">
        <v>2872</v>
      </c>
      <c r="D215" s="52" t="s">
        <v>801</v>
      </c>
      <c r="E215" s="74" t="s">
        <v>621</v>
      </c>
      <c r="F215" s="74" t="s">
        <v>802</v>
      </c>
      <c r="G215" s="75" t="s">
        <v>614</v>
      </c>
      <c r="H215" s="126" t="n">
        <v>50625820.31</v>
      </c>
      <c r="I215" s="75" t="s">
        <v>615</v>
      </c>
      <c r="J215" s="126" t="n">
        <v>20948426.96</v>
      </c>
      <c r="K215" s="75" t="s">
        <v>803</v>
      </c>
      <c r="L215" s="105" t="s">
        <v>723</v>
      </c>
      <c r="M215" s="224" t="s">
        <v>224</v>
      </c>
      <c r="N215" s="92" t="str">
        <f aca="false">VLOOKUP(M215,'[3]LISTADO DE MEDICAMENTOS'!$B$3:$H$300,2,0)</f>
        <v>Insulina glargina. Solución Inyectable Cada ml de Solución contiene: Insulina glargina 3.64 mg equivalente a 100.0 UI de insulina humana. Envase con un frasco ámpula con 10 ml.</v>
      </c>
      <c r="O215" s="100" t="n">
        <v>34</v>
      </c>
      <c r="P215" s="100" t="n">
        <v>85</v>
      </c>
      <c r="Q215" s="100"/>
      <c r="R215" s="100"/>
      <c r="S215" s="190"/>
      <c r="T215" s="190"/>
      <c r="U215" s="111" t="e">
        <f aca="false">(#REF!*O215)</f>
        <v>#REF!</v>
      </c>
      <c r="V215" s="111" t="e">
        <f aca="false">(#REF!*P215)</f>
        <v>#REF!</v>
      </c>
      <c r="W215" s="111" t="e">
        <f aca="false">(#REF!*Q215)</f>
        <v>#REF!</v>
      </c>
      <c r="X215" s="111" t="e">
        <f aca="false">(#REF!*R215)</f>
        <v>#REF!</v>
      </c>
      <c r="Y215" s="111" t="e">
        <f aca="false">U215-W215</f>
        <v>#REF!</v>
      </c>
      <c r="Z215" s="111" t="e">
        <f aca="false">V215-X215</f>
        <v>#REF!</v>
      </c>
      <c r="AA215" s="51" t="s">
        <v>566</v>
      </c>
      <c r="AB215" s="100"/>
      <c r="AC215" s="100"/>
      <c r="AD215" s="132" t="n">
        <v>44412</v>
      </c>
      <c r="AE215" s="100"/>
      <c r="AF215" s="100"/>
      <c r="AG215" s="100"/>
      <c r="AH215" s="100"/>
      <c r="AI215" s="100"/>
      <c r="AJ215" s="132" t="n">
        <v>44390</v>
      </c>
      <c r="AK215" s="101"/>
      <c r="AL215" s="102"/>
      <c r="AM215" s="102"/>
      <c r="AN215" s="103"/>
      <c r="AO215" s="89" t="n">
        <f aca="false">AN215</f>
        <v>0</v>
      </c>
      <c r="AP215" s="90" t="n">
        <f aca="false">O215-AO215</f>
        <v>34</v>
      </c>
    </row>
    <row r="216" customFormat="false" ht="15" hidden="true" customHeight="true" outlineLevel="0" collapsed="false">
      <c r="A216" s="75" t="n">
        <v>319</v>
      </c>
      <c r="B216" s="75" t="n">
        <v>816</v>
      </c>
      <c r="C216" s="75" t="n">
        <v>2873</v>
      </c>
      <c r="D216" s="52" t="s">
        <v>801</v>
      </c>
      <c r="E216" s="74" t="s">
        <v>612</v>
      </c>
      <c r="F216" s="74" t="s">
        <v>802</v>
      </c>
      <c r="G216" s="75" t="s">
        <v>614</v>
      </c>
      <c r="H216" s="126" t="n">
        <v>50625820.31</v>
      </c>
      <c r="I216" s="75" t="s">
        <v>615</v>
      </c>
      <c r="J216" s="126" t="n">
        <v>20948426.96</v>
      </c>
      <c r="K216" s="74" t="s">
        <v>804</v>
      </c>
      <c r="L216" s="105" t="s">
        <v>705</v>
      </c>
      <c r="M216" s="224" t="s">
        <v>288</v>
      </c>
      <c r="N216" s="92" t="str">
        <f aca="false">VLOOKUP(M216,'[3]LISTADO DE MEDICAMENTOS'!$B$3:$H$300,2,0)</f>
        <v>Inmunoglobulina g no modificada. Solución Inyectable Cada frasco ámpula contiene: Inmunoglobulina G no modificada 5 g Envase con un frasco ámpula con 100 ml.</v>
      </c>
      <c r="O216" s="100" t="n">
        <v>82</v>
      </c>
      <c r="P216" s="100" t="n">
        <v>205</v>
      </c>
      <c r="Q216" s="100"/>
      <c r="R216" s="100"/>
      <c r="S216" s="190"/>
      <c r="T216" s="190"/>
      <c r="U216" s="111" t="e">
        <f aca="false">(#REF!*O216)</f>
        <v>#REF!</v>
      </c>
      <c r="V216" s="111" t="e">
        <f aca="false">(#REF!*P216)</f>
        <v>#REF!</v>
      </c>
      <c r="W216" s="111" t="e">
        <f aca="false">(#REF!*Q216)</f>
        <v>#REF!</v>
      </c>
      <c r="X216" s="111" t="e">
        <f aca="false">(#REF!*R216)</f>
        <v>#REF!</v>
      </c>
      <c r="Y216" s="111" t="e">
        <f aca="false">U216-W216</f>
        <v>#REF!</v>
      </c>
      <c r="Z216" s="111" t="e">
        <f aca="false">V216-X216</f>
        <v>#REF!</v>
      </c>
      <c r="AA216" s="51" t="s">
        <v>566</v>
      </c>
      <c r="AB216" s="100"/>
      <c r="AC216" s="100"/>
      <c r="AD216" s="132"/>
      <c r="AE216" s="100"/>
      <c r="AF216" s="100"/>
      <c r="AG216" s="100"/>
      <c r="AH216" s="100"/>
      <c r="AI216" s="100"/>
      <c r="AJ216" s="132" t="n">
        <v>44390</v>
      </c>
      <c r="AK216" s="101"/>
      <c r="AL216" s="102"/>
      <c r="AM216" s="102"/>
      <c r="AN216" s="103"/>
      <c r="AO216" s="89" t="n">
        <f aca="false">AN216</f>
        <v>0</v>
      </c>
      <c r="AP216" s="90" t="n">
        <f aca="false">O216-AO216</f>
        <v>82</v>
      </c>
    </row>
    <row r="217" customFormat="false" ht="15" hidden="true" customHeight="true" outlineLevel="0" collapsed="false">
      <c r="A217" s="75" t="n">
        <v>325</v>
      </c>
      <c r="B217" s="75" t="n">
        <v>816</v>
      </c>
      <c r="C217" s="75" t="n">
        <v>2878</v>
      </c>
      <c r="D217" s="52" t="s">
        <v>805</v>
      </c>
      <c r="E217" s="74" t="s">
        <v>612</v>
      </c>
      <c r="F217" s="74" t="s">
        <v>795</v>
      </c>
      <c r="G217" s="75" t="s">
        <v>614</v>
      </c>
      <c r="H217" s="126" t="n">
        <v>50625820.31</v>
      </c>
      <c r="I217" s="75" t="s">
        <v>615</v>
      </c>
      <c r="J217" s="126" t="n">
        <v>20948426.96</v>
      </c>
      <c r="K217" s="74" t="s">
        <v>806</v>
      </c>
      <c r="L217" s="105" t="s">
        <v>759</v>
      </c>
      <c r="M217" s="224" t="s">
        <v>188</v>
      </c>
      <c r="N217" s="92" t="str">
        <f aca="false">VLOOKUP(M217,'[3]LISTADO DE MEDICAMENTOS'!$B$3:$H$300,2,0)</f>
        <v>Cloruro de sodio. Solución Inyectable al 0.9%. Cada 100 ml contienen: Cloruro de sodio 0.9 g Agua Inyectable 100 ml Envase con 250 ml. Contiene: Sodio 38.5 mEq. Cloruro 38.5 mEq.</v>
      </c>
      <c r="O217" s="225" t="n">
        <v>19008</v>
      </c>
      <c r="P217" s="225" t="n">
        <v>47520</v>
      </c>
      <c r="Q217" s="225"/>
      <c r="R217" s="225"/>
      <c r="S217" s="190"/>
      <c r="T217" s="190"/>
      <c r="U217" s="111" t="e">
        <f aca="false">(#REF!*O217)</f>
        <v>#REF!</v>
      </c>
      <c r="V217" s="111" t="e">
        <f aca="false">(#REF!*P217)</f>
        <v>#REF!</v>
      </c>
      <c r="W217" s="111" t="e">
        <f aca="false">(#REF!*Q217)</f>
        <v>#REF!</v>
      </c>
      <c r="X217" s="111" t="e">
        <f aca="false">(#REF!*R217)</f>
        <v>#REF!</v>
      </c>
      <c r="Y217" s="111" t="e">
        <f aca="false">U217-W217</f>
        <v>#REF!</v>
      </c>
      <c r="Z217" s="111" t="e">
        <f aca="false">V217-X217</f>
        <v>#REF!</v>
      </c>
      <c r="AA217" s="51" t="s">
        <v>566</v>
      </c>
      <c r="AB217" s="100"/>
      <c r="AC217" s="100"/>
      <c r="AD217" s="132" t="n">
        <v>44412</v>
      </c>
      <c r="AE217" s="100"/>
      <c r="AF217" s="100"/>
      <c r="AG217" s="100"/>
      <c r="AH217" s="100"/>
      <c r="AI217" s="100"/>
      <c r="AJ217" s="132" t="n">
        <v>44390</v>
      </c>
      <c r="AK217" s="101"/>
      <c r="AL217" s="102"/>
      <c r="AM217" s="102"/>
      <c r="AN217" s="103"/>
      <c r="AO217" s="89" t="n">
        <f aca="false">AN217</f>
        <v>0</v>
      </c>
      <c r="AP217" s="90" t="n">
        <f aca="false">O217-AO217</f>
        <v>19008</v>
      </c>
    </row>
    <row r="218" customFormat="false" ht="15" hidden="true" customHeight="true" outlineLevel="0" collapsed="false">
      <c r="A218" s="75" t="n">
        <v>326</v>
      </c>
      <c r="B218" s="75" t="n">
        <v>816</v>
      </c>
      <c r="C218" s="75" t="n">
        <v>2878</v>
      </c>
      <c r="D218" s="52" t="s">
        <v>805</v>
      </c>
      <c r="E218" s="74" t="s">
        <v>612</v>
      </c>
      <c r="F218" s="74" t="s">
        <v>795</v>
      </c>
      <c r="G218" s="75" t="s">
        <v>614</v>
      </c>
      <c r="H218" s="126" t="n">
        <v>50625820.31</v>
      </c>
      <c r="I218" s="75" t="s">
        <v>615</v>
      </c>
      <c r="J218" s="126" t="n">
        <v>20948426.96</v>
      </c>
      <c r="K218" s="74" t="s">
        <v>806</v>
      </c>
      <c r="L218" s="105" t="s">
        <v>759</v>
      </c>
      <c r="M218" s="224" t="s">
        <v>224</v>
      </c>
      <c r="N218" s="92" t="str">
        <f aca="false">VLOOKUP(M218,'[3]LISTADO DE MEDICAMENTOS'!$B$3:$H$300,2,0)</f>
        <v>Insulina glargina. Solución Inyectable Cada ml de Solución contiene: Insulina glargina 3.64 mg equivalente a 100.0 UI de insulina humana. Envase con un frasco ámpula con 10 ml.</v>
      </c>
      <c r="O218" s="225" t="n">
        <v>100</v>
      </c>
      <c r="P218" s="225" t="n">
        <v>250</v>
      </c>
      <c r="Q218" s="225"/>
      <c r="R218" s="225"/>
      <c r="S218" s="190"/>
      <c r="T218" s="190"/>
      <c r="U218" s="111" t="e">
        <f aca="false">(#REF!*O218)</f>
        <v>#REF!</v>
      </c>
      <c r="V218" s="111" t="e">
        <f aca="false">(#REF!*P218)</f>
        <v>#REF!</v>
      </c>
      <c r="W218" s="111" t="e">
        <f aca="false">(#REF!*Q218)</f>
        <v>#REF!</v>
      </c>
      <c r="X218" s="111" t="e">
        <f aca="false">(#REF!*R218)</f>
        <v>#REF!</v>
      </c>
      <c r="Y218" s="111" t="e">
        <f aca="false">U218-W218</f>
        <v>#REF!</v>
      </c>
      <c r="Z218" s="111" t="e">
        <f aca="false">V218-X218</f>
        <v>#REF!</v>
      </c>
      <c r="AA218" s="51" t="s">
        <v>566</v>
      </c>
      <c r="AB218" s="100"/>
      <c r="AC218" s="100"/>
      <c r="AD218" s="132" t="n">
        <v>44412</v>
      </c>
      <c r="AE218" s="100"/>
      <c r="AF218" s="100"/>
      <c r="AG218" s="100"/>
      <c r="AH218" s="100"/>
      <c r="AI218" s="100"/>
      <c r="AJ218" s="132" t="n">
        <v>44390</v>
      </c>
      <c r="AK218" s="101"/>
      <c r="AL218" s="102"/>
      <c r="AM218" s="102"/>
      <c r="AN218" s="103"/>
      <c r="AO218" s="89" t="n">
        <f aca="false">AN218</f>
        <v>0</v>
      </c>
      <c r="AP218" s="90" t="n">
        <f aca="false">O218-AO218</f>
        <v>100</v>
      </c>
    </row>
    <row r="219" customFormat="false" ht="15" hidden="true" customHeight="true" outlineLevel="0" collapsed="false">
      <c r="A219" s="75" t="n">
        <v>327</v>
      </c>
      <c r="B219" s="75" t="n">
        <v>816</v>
      </c>
      <c r="C219" s="75" t="n">
        <v>2878</v>
      </c>
      <c r="D219" s="52" t="s">
        <v>805</v>
      </c>
      <c r="E219" s="74" t="s">
        <v>621</v>
      </c>
      <c r="F219" s="74" t="s">
        <v>795</v>
      </c>
      <c r="G219" s="75" t="s">
        <v>614</v>
      </c>
      <c r="H219" s="126" t="n">
        <v>50625820.31</v>
      </c>
      <c r="I219" s="75" t="s">
        <v>615</v>
      </c>
      <c r="J219" s="126" t="n">
        <v>20948426.96</v>
      </c>
      <c r="K219" s="74" t="s">
        <v>806</v>
      </c>
      <c r="L219" s="105" t="s">
        <v>759</v>
      </c>
      <c r="M219" s="224" t="s">
        <v>224</v>
      </c>
      <c r="N219" s="92" t="str">
        <f aca="false">VLOOKUP(M219,'[3]LISTADO DE MEDICAMENTOS'!$B$3:$H$300,2,0)</f>
        <v>Insulina glargina. Solución Inyectable Cada ml de Solución contiene: Insulina glargina 3.64 mg equivalente a 100.0 UI de insulina humana. Envase con un frasco ámpula con 10 ml.</v>
      </c>
      <c r="O219" s="225" t="n">
        <v>138</v>
      </c>
      <c r="P219" s="225" t="n">
        <v>345</v>
      </c>
      <c r="Q219" s="225"/>
      <c r="R219" s="225"/>
      <c r="S219" s="190"/>
      <c r="T219" s="190"/>
      <c r="U219" s="111" t="e">
        <f aca="false">(#REF!*O219)</f>
        <v>#REF!</v>
      </c>
      <c r="V219" s="111" t="e">
        <f aca="false">(#REF!*P219)</f>
        <v>#REF!</v>
      </c>
      <c r="W219" s="111" t="e">
        <f aca="false">(#REF!*Q219)</f>
        <v>#REF!</v>
      </c>
      <c r="X219" s="111" t="e">
        <f aca="false">(#REF!*R219)</f>
        <v>#REF!</v>
      </c>
      <c r="Y219" s="111" t="e">
        <f aca="false">U219-W219</f>
        <v>#REF!</v>
      </c>
      <c r="Z219" s="111" t="e">
        <f aca="false">V219-X219</f>
        <v>#REF!</v>
      </c>
      <c r="AA219" s="51" t="s">
        <v>566</v>
      </c>
      <c r="AB219" s="100"/>
      <c r="AC219" s="100"/>
      <c r="AD219" s="132" t="n">
        <v>44413</v>
      </c>
      <c r="AE219" s="100"/>
      <c r="AF219" s="100"/>
      <c r="AG219" s="100"/>
      <c r="AH219" s="100"/>
      <c r="AI219" s="100"/>
      <c r="AJ219" s="132" t="n">
        <v>44390</v>
      </c>
      <c r="AK219" s="101"/>
      <c r="AL219" s="102"/>
      <c r="AM219" s="102"/>
      <c r="AN219" s="103"/>
      <c r="AO219" s="89" t="n">
        <f aca="false">AN219</f>
        <v>0</v>
      </c>
      <c r="AP219" s="90" t="n">
        <f aca="false">O219-AO219</f>
        <v>138</v>
      </c>
    </row>
    <row r="220" customFormat="false" ht="15" hidden="true" customHeight="true" outlineLevel="0" collapsed="false">
      <c r="A220" s="75" t="n">
        <v>328</v>
      </c>
      <c r="B220" s="75" t="n">
        <v>816</v>
      </c>
      <c r="C220" s="75" t="n">
        <v>2878</v>
      </c>
      <c r="D220" s="52" t="s">
        <v>805</v>
      </c>
      <c r="E220" s="74" t="s">
        <v>612</v>
      </c>
      <c r="F220" s="74" t="s">
        <v>795</v>
      </c>
      <c r="G220" s="75" t="s">
        <v>614</v>
      </c>
      <c r="H220" s="126" t="n">
        <v>50625820.31</v>
      </c>
      <c r="I220" s="75" t="s">
        <v>615</v>
      </c>
      <c r="J220" s="126" t="n">
        <v>20948426.96</v>
      </c>
      <c r="K220" s="74" t="s">
        <v>806</v>
      </c>
      <c r="L220" s="105" t="s">
        <v>759</v>
      </c>
      <c r="M220" s="224" t="s">
        <v>280</v>
      </c>
      <c r="N220" s="92" t="str">
        <f aca="false">VLOOKUP(M220,'[3]LISTADO DE MEDICAMENTOS'!$B$3:$H$300,2,0)</f>
        <v>Metformina. Tableta Cada Tableta contiene: Clorhidrato de metformina 850 mg Envase con 30 Tabletas.</v>
      </c>
      <c r="O220" s="225" t="n">
        <v>4</v>
      </c>
      <c r="P220" s="225" t="n">
        <v>10</v>
      </c>
      <c r="Q220" s="225"/>
      <c r="R220" s="225"/>
      <c r="S220" s="190"/>
      <c r="T220" s="190"/>
      <c r="U220" s="111" t="e">
        <f aca="false">(#REF!*O220)</f>
        <v>#REF!</v>
      </c>
      <c r="V220" s="111" t="e">
        <f aca="false">(#REF!*P220)</f>
        <v>#REF!</v>
      </c>
      <c r="W220" s="111" t="e">
        <f aca="false">(#REF!*Q220)</f>
        <v>#REF!</v>
      </c>
      <c r="X220" s="111" t="e">
        <f aca="false">(#REF!*R220)</f>
        <v>#REF!</v>
      </c>
      <c r="Y220" s="111" t="e">
        <f aca="false">U220-W220</f>
        <v>#REF!</v>
      </c>
      <c r="Z220" s="111" t="e">
        <f aca="false">V220-X220</f>
        <v>#REF!</v>
      </c>
      <c r="AA220" s="51" t="s">
        <v>566</v>
      </c>
      <c r="AB220" s="100"/>
      <c r="AC220" s="100"/>
      <c r="AD220" s="132" t="n">
        <v>44413</v>
      </c>
      <c r="AE220" s="100"/>
      <c r="AF220" s="100"/>
      <c r="AG220" s="100"/>
      <c r="AH220" s="100"/>
      <c r="AI220" s="100"/>
      <c r="AJ220" s="132" t="n">
        <v>44390</v>
      </c>
      <c r="AK220" s="101"/>
      <c r="AL220" s="102"/>
      <c r="AM220" s="102"/>
      <c r="AN220" s="103"/>
      <c r="AO220" s="89" t="n">
        <f aca="false">AN220</f>
        <v>0</v>
      </c>
      <c r="AP220" s="90" t="n">
        <f aca="false">O220-AO220</f>
        <v>4</v>
      </c>
    </row>
    <row r="221" customFormat="false" ht="15" hidden="true" customHeight="true" outlineLevel="0" collapsed="false">
      <c r="A221" s="75" t="n">
        <v>329</v>
      </c>
      <c r="B221" s="75" t="n">
        <v>816</v>
      </c>
      <c r="C221" s="75" t="n">
        <v>2878</v>
      </c>
      <c r="D221" s="52" t="s">
        <v>805</v>
      </c>
      <c r="E221" s="74" t="s">
        <v>621</v>
      </c>
      <c r="F221" s="74" t="s">
        <v>795</v>
      </c>
      <c r="G221" s="75" t="s">
        <v>614</v>
      </c>
      <c r="H221" s="126" t="n">
        <v>50625820.31</v>
      </c>
      <c r="I221" s="75" t="s">
        <v>615</v>
      </c>
      <c r="J221" s="126" t="n">
        <v>20948426.96</v>
      </c>
      <c r="K221" s="74" t="s">
        <v>806</v>
      </c>
      <c r="L221" s="105" t="s">
        <v>759</v>
      </c>
      <c r="M221" s="224" t="s">
        <v>280</v>
      </c>
      <c r="N221" s="92" t="str">
        <f aca="false">VLOOKUP(M221,'[3]LISTADO DE MEDICAMENTOS'!$B$3:$H$300,2,0)</f>
        <v>Metformina. Tableta Cada Tableta contiene: Clorhidrato de metformina 850 mg Envase con 30 Tabletas.</v>
      </c>
      <c r="O221" s="225" t="n">
        <v>266</v>
      </c>
      <c r="P221" s="225" t="n">
        <v>665</v>
      </c>
      <c r="Q221" s="225"/>
      <c r="R221" s="225"/>
      <c r="S221" s="190"/>
      <c r="T221" s="190"/>
      <c r="U221" s="111" t="e">
        <f aca="false">(#REF!*O221)</f>
        <v>#REF!</v>
      </c>
      <c r="V221" s="111" t="e">
        <f aca="false">(#REF!*P221)</f>
        <v>#REF!</v>
      </c>
      <c r="W221" s="111" t="e">
        <f aca="false">(#REF!*Q221)</f>
        <v>#REF!</v>
      </c>
      <c r="X221" s="111" t="e">
        <f aca="false">(#REF!*R221)</f>
        <v>#REF!</v>
      </c>
      <c r="Y221" s="111" t="e">
        <f aca="false">U221-W221</f>
        <v>#REF!</v>
      </c>
      <c r="Z221" s="111" t="e">
        <f aca="false">V221-X221</f>
        <v>#REF!</v>
      </c>
      <c r="AA221" s="51" t="s">
        <v>566</v>
      </c>
      <c r="AB221" s="100"/>
      <c r="AC221" s="100"/>
      <c r="AD221" s="132" t="n">
        <v>44413</v>
      </c>
      <c r="AE221" s="100"/>
      <c r="AF221" s="100"/>
      <c r="AG221" s="100"/>
      <c r="AH221" s="100"/>
      <c r="AI221" s="100"/>
      <c r="AJ221" s="132" t="n">
        <v>44390</v>
      </c>
      <c r="AK221" s="101"/>
      <c r="AL221" s="102"/>
      <c r="AM221" s="102"/>
      <c r="AN221" s="103"/>
      <c r="AO221" s="89" t="n">
        <f aca="false">AN221</f>
        <v>0</v>
      </c>
      <c r="AP221" s="90" t="n">
        <f aca="false">O221-AO221</f>
        <v>266</v>
      </c>
    </row>
    <row r="222" customFormat="false" ht="15" hidden="true" customHeight="true" outlineLevel="0" collapsed="false">
      <c r="A222" s="75" t="n">
        <v>330</v>
      </c>
      <c r="B222" s="75" t="n">
        <v>816</v>
      </c>
      <c r="C222" s="75" t="n">
        <v>2878</v>
      </c>
      <c r="D222" s="52" t="s">
        <v>805</v>
      </c>
      <c r="E222" s="74" t="s">
        <v>612</v>
      </c>
      <c r="F222" s="74" t="s">
        <v>795</v>
      </c>
      <c r="G222" s="75" t="s">
        <v>614</v>
      </c>
      <c r="H222" s="126" t="n">
        <v>50625820.31</v>
      </c>
      <c r="I222" s="75" t="s">
        <v>615</v>
      </c>
      <c r="J222" s="126" t="n">
        <v>20948426.96</v>
      </c>
      <c r="K222" s="74" t="s">
        <v>806</v>
      </c>
      <c r="L222" s="105" t="s">
        <v>759</v>
      </c>
      <c r="M222" s="224" t="s">
        <v>368</v>
      </c>
      <c r="N222" s="92" t="str">
        <f aca="false">VLOOKUP(M222,'[3]LISTADO DE MEDICAMENTOS'!$B$3:$H$300,2,0)</f>
        <v>Buprenorfina solución inyectable cada ampolleta o frasco ámpula contiene: clorhidrato de buprenorfina equivalente a 0.3 mg de buprenorfina. Envase con 6 ampolletas o frascos ámpula con 1 ml.</v>
      </c>
      <c r="O222" s="225" t="n">
        <v>140</v>
      </c>
      <c r="P222" s="225" t="n">
        <v>350</v>
      </c>
      <c r="Q222" s="225"/>
      <c r="R222" s="225"/>
      <c r="S222" s="190"/>
      <c r="T222" s="190"/>
      <c r="U222" s="111" t="e">
        <f aca="false">(#REF!*O222)</f>
        <v>#REF!</v>
      </c>
      <c r="V222" s="111" t="e">
        <f aca="false">(#REF!*P222)</f>
        <v>#REF!</v>
      </c>
      <c r="W222" s="111" t="e">
        <f aca="false">(#REF!*Q222)</f>
        <v>#REF!</v>
      </c>
      <c r="X222" s="111" t="e">
        <f aca="false">(#REF!*R222)</f>
        <v>#REF!</v>
      </c>
      <c r="Y222" s="111" t="e">
        <f aca="false">U222-W222</f>
        <v>#REF!</v>
      </c>
      <c r="Z222" s="111" t="e">
        <f aca="false">V222-X222</f>
        <v>#REF!</v>
      </c>
      <c r="AA222" s="51" t="s">
        <v>566</v>
      </c>
      <c r="AB222" s="100"/>
      <c r="AC222" s="100"/>
      <c r="AD222" s="132" t="n">
        <v>44413</v>
      </c>
      <c r="AE222" s="100"/>
      <c r="AF222" s="100"/>
      <c r="AG222" s="100"/>
      <c r="AH222" s="100"/>
      <c r="AI222" s="100"/>
      <c r="AJ222" s="132" t="n">
        <v>44390</v>
      </c>
      <c r="AK222" s="101"/>
      <c r="AL222" s="102"/>
      <c r="AM222" s="102"/>
      <c r="AN222" s="103"/>
      <c r="AO222" s="89" t="n">
        <f aca="false">AN222</f>
        <v>0</v>
      </c>
      <c r="AP222" s="90" t="n">
        <f aca="false">O222-AO222</f>
        <v>140</v>
      </c>
    </row>
    <row r="223" customFormat="false" ht="15" hidden="true" customHeight="true" outlineLevel="0" collapsed="false">
      <c r="A223" s="75" t="n">
        <v>331</v>
      </c>
      <c r="B223" s="75" t="n">
        <v>816</v>
      </c>
      <c r="C223" s="75" t="n">
        <v>2878</v>
      </c>
      <c r="D223" s="52" t="s">
        <v>805</v>
      </c>
      <c r="E223" s="74" t="s">
        <v>612</v>
      </c>
      <c r="F223" s="74" t="s">
        <v>795</v>
      </c>
      <c r="G223" s="75" t="s">
        <v>614</v>
      </c>
      <c r="H223" s="126" t="n">
        <v>50625820.31</v>
      </c>
      <c r="I223" s="75" t="s">
        <v>615</v>
      </c>
      <c r="J223" s="126" t="n">
        <v>20948426.96</v>
      </c>
      <c r="K223" s="74" t="s">
        <v>806</v>
      </c>
      <c r="L223" s="105" t="s">
        <v>759</v>
      </c>
      <c r="M223" s="224" t="s">
        <v>374</v>
      </c>
      <c r="N223" s="92" t="str">
        <f aca="false">VLOOKUP(M223,'[3]LISTADO DE MEDICAMENTOS'!$B$3:$H$300,2,0)</f>
        <v>Midazolam. Solución Inyectable Cada ampolleta contiene: Clorhidrato de midazolam equivalente a 15 mg de midazolam o Midazolam 15 mg Envase con 5 ampolletas con 3 ml.</v>
      </c>
      <c r="O223" s="225" t="n">
        <v>1960</v>
      </c>
      <c r="P223" s="225" t="n">
        <v>4900</v>
      </c>
      <c r="Q223" s="225"/>
      <c r="R223" s="225"/>
      <c r="S223" s="190"/>
      <c r="T223" s="190"/>
      <c r="U223" s="111" t="e">
        <f aca="false">(#REF!*O223)</f>
        <v>#REF!</v>
      </c>
      <c r="V223" s="111" t="e">
        <f aca="false">(#REF!*P223)</f>
        <v>#REF!</v>
      </c>
      <c r="W223" s="111" t="e">
        <f aca="false">(#REF!*Q223)</f>
        <v>#REF!</v>
      </c>
      <c r="X223" s="111" t="e">
        <f aca="false">(#REF!*R223)</f>
        <v>#REF!</v>
      </c>
      <c r="Y223" s="111" t="e">
        <f aca="false">U223-W223</f>
        <v>#REF!</v>
      </c>
      <c r="Z223" s="111" t="e">
        <f aca="false">V223-X223</f>
        <v>#REF!</v>
      </c>
      <c r="AA223" s="51" t="s">
        <v>566</v>
      </c>
      <c r="AB223" s="100"/>
      <c r="AC223" s="100"/>
      <c r="AD223" s="132" t="n">
        <v>44413</v>
      </c>
      <c r="AE223" s="100"/>
      <c r="AF223" s="100"/>
      <c r="AG223" s="100"/>
      <c r="AH223" s="100"/>
      <c r="AI223" s="100"/>
      <c r="AJ223" s="132" t="n">
        <v>44390</v>
      </c>
      <c r="AK223" s="101"/>
      <c r="AL223" s="102"/>
      <c r="AM223" s="102"/>
      <c r="AN223" s="103"/>
      <c r="AO223" s="89" t="n">
        <f aca="false">AN223</f>
        <v>0</v>
      </c>
      <c r="AP223" s="90" t="n">
        <f aca="false">O223-AO223</f>
        <v>1960</v>
      </c>
    </row>
    <row r="224" customFormat="false" ht="15" hidden="true" customHeight="true" outlineLevel="0" collapsed="false">
      <c r="A224" s="75" t="n">
        <v>332</v>
      </c>
      <c r="B224" s="75" t="n">
        <v>816</v>
      </c>
      <c r="C224" s="75" t="n">
        <v>2880</v>
      </c>
      <c r="D224" s="52" t="s">
        <v>805</v>
      </c>
      <c r="E224" s="74" t="s">
        <v>621</v>
      </c>
      <c r="F224" s="74" t="s">
        <v>795</v>
      </c>
      <c r="G224" s="75" t="s">
        <v>614</v>
      </c>
      <c r="H224" s="126" t="n">
        <v>50625820.31</v>
      </c>
      <c r="I224" s="75" t="s">
        <v>615</v>
      </c>
      <c r="J224" s="126" t="n">
        <v>20948426.96</v>
      </c>
      <c r="K224" s="74" t="s">
        <v>807</v>
      </c>
      <c r="L224" s="105" t="s">
        <v>639</v>
      </c>
      <c r="M224" s="224" t="s">
        <v>462</v>
      </c>
      <c r="N224" s="92" t="str">
        <f aca="false">VLOOKUP(M224,'[3]LISTADO DE MEDICAMENTOS'!$B$3:$H$300,2,0)</f>
        <v>Latanoprost. Solución Oftálmica Cada ml contiene: Latanoprost 50 µg Envase con un frasco gotero con 2.5 ml.</v>
      </c>
      <c r="O224" s="225" t="n">
        <v>110</v>
      </c>
      <c r="P224" s="225" t="n">
        <v>275</v>
      </c>
      <c r="Q224" s="225"/>
      <c r="R224" s="225"/>
      <c r="S224" s="190"/>
      <c r="T224" s="190"/>
      <c r="U224" s="111" t="e">
        <f aca="false">(#REF!*O224)</f>
        <v>#REF!</v>
      </c>
      <c r="V224" s="111" t="e">
        <f aca="false">(#REF!*P224)</f>
        <v>#REF!</v>
      </c>
      <c r="W224" s="111" t="e">
        <f aca="false">(#REF!*Q224)</f>
        <v>#REF!</v>
      </c>
      <c r="X224" s="111" t="e">
        <f aca="false">(#REF!*R224)</f>
        <v>#REF!</v>
      </c>
      <c r="Y224" s="111" t="e">
        <f aca="false">U224-W224</f>
        <v>#REF!</v>
      </c>
      <c r="Z224" s="111" t="e">
        <f aca="false">V224-X224</f>
        <v>#REF!</v>
      </c>
      <c r="AA224" s="51" t="s">
        <v>566</v>
      </c>
      <c r="AB224" s="100"/>
      <c r="AC224" s="100"/>
      <c r="AD224" s="132" t="n">
        <v>44425</v>
      </c>
      <c r="AE224" s="100"/>
      <c r="AF224" s="100"/>
      <c r="AG224" s="100"/>
      <c r="AH224" s="100"/>
      <c r="AI224" s="100"/>
      <c r="AJ224" s="132" t="n">
        <v>44390</v>
      </c>
      <c r="AK224" s="101"/>
      <c r="AL224" s="102"/>
      <c r="AM224" s="102"/>
      <c r="AN224" s="103"/>
      <c r="AO224" s="89" t="n">
        <f aca="false">AN224</f>
        <v>0</v>
      </c>
      <c r="AP224" s="90" t="n">
        <f aca="false">O224-AO224</f>
        <v>110</v>
      </c>
    </row>
    <row r="225" customFormat="false" ht="15" hidden="true" customHeight="true" outlineLevel="0" collapsed="false">
      <c r="A225" s="75" t="n">
        <v>333</v>
      </c>
      <c r="B225" s="75" t="n">
        <v>816</v>
      </c>
      <c r="C225" s="75" t="n">
        <v>2881</v>
      </c>
      <c r="D225" s="52" t="s">
        <v>805</v>
      </c>
      <c r="E225" s="74" t="s">
        <v>612</v>
      </c>
      <c r="F225" s="74" t="s">
        <v>795</v>
      </c>
      <c r="G225" s="75" t="s">
        <v>614</v>
      </c>
      <c r="H225" s="126" t="n">
        <v>50625820.31</v>
      </c>
      <c r="I225" s="75" t="s">
        <v>615</v>
      </c>
      <c r="J225" s="126" t="n">
        <v>20948426.96</v>
      </c>
      <c r="K225" s="74" t="s">
        <v>808</v>
      </c>
      <c r="L225" s="105" t="s">
        <v>762</v>
      </c>
      <c r="M225" s="224" t="s">
        <v>4</v>
      </c>
      <c r="N225" s="92" t="str">
        <f aca="false">VLOOKUP(M225,'[3]LISTADO DE MEDICAMENTOS'!$B$3:$H$300,2,0)</f>
        <v>Metamizol sodico. Solucion inyectable cada ampolleta contiene: metamizol sódico 1 g. envase con 3 ampolletas con 2 ml.</v>
      </c>
      <c r="O225" s="225" t="n">
        <v>582</v>
      </c>
      <c r="P225" s="225" t="n">
        <v>1455</v>
      </c>
      <c r="Q225" s="225"/>
      <c r="R225" s="225"/>
      <c r="S225" s="190"/>
      <c r="T225" s="190"/>
      <c r="U225" s="111" t="e">
        <f aca="false">(#REF!*O225)</f>
        <v>#REF!</v>
      </c>
      <c r="V225" s="111" t="e">
        <f aca="false">(#REF!*P225)</f>
        <v>#REF!</v>
      </c>
      <c r="W225" s="111" t="e">
        <f aca="false">(#REF!*Q225)</f>
        <v>#REF!</v>
      </c>
      <c r="X225" s="111" t="e">
        <f aca="false">(#REF!*R225)</f>
        <v>#REF!</v>
      </c>
      <c r="Y225" s="111" t="e">
        <f aca="false">U225-W225</f>
        <v>#REF!</v>
      </c>
      <c r="Z225" s="111" t="e">
        <f aca="false">V225-X225</f>
        <v>#REF!</v>
      </c>
      <c r="AA225" s="51" t="s">
        <v>566</v>
      </c>
      <c r="AB225" s="100"/>
      <c r="AC225" s="100"/>
      <c r="AD225" s="132" t="n">
        <v>44413</v>
      </c>
      <c r="AE225" s="100"/>
      <c r="AF225" s="100"/>
      <c r="AG225" s="100"/>
      <c r="AH225" s="100"/>
      <c r="AI225" s="100"/>
      <c r="AJ225" s="132" t="n">
        <v>44390</v>
      </c>
      <c r="AK225" s="101"/>
      <c r="AL225" s="102"/>
      <c r="AM225" s="102"/>
      <c r="AN225" s="103"/>
      <c r="AO225" s="89" t="n">
        <f aca="false">AN225</f>
        <v>0</v>
      </c>
      <c r="AP225" s="90" t="n">
        <f aca="false">O225-AO225</f>
        <v>582</v>
      </c>
    </row>
    <row r="226" customFormat="false" ht="15" hidden="true" customHeight="true" outlineLevel="0" collapsed="false">
      <c r="A226" s="75" t="n">
        <v>334</v>
      </c>
      <c r="B226" s="75" t="n">
        <v>816</v>
      </c>
      <c r="C226" s="75" t="n">
        <v>2881</v>
      </c>
      <c r="D226" s="52" t="s">
        <v>805</v>
      </c>
      <c r="E226" s="74" t="s">
        <v>612</v>
      </c>
      <c r="F226" s="74" t="s">
        <v>795</v>
      </c>
      <c r="G226" s="75" t="s">
        <v>614</v>
      </c>
      <c r="H226" s="126" t="n">
        <v>50625820.31</v>
      </c>
      <c r="I226" s="75" t="s">
        <v>615</v>
      </c>
      <c r="J226" s="126" t="n">
        <v>20948426.96</v>
      </c>
      <c r="K226" s="74" t="s">
        <v>808</v>
      </c>
      <c r="L226" s="105" t="s">
        <v>762</v>
      </c>
      <c r="M226" s="224" t="s">
        <v>104</v>
      </c>
      <c r="N226" s="92" t="str">
        <f aca="false">VLOOKUP(M226,'[3]LISTADO DE MEDICAMENTOS'!$B$3:$H$300,2,0)</f>
        <v>Ceftriaxona. Solución Inyectable. Cada frasco ámpula con polvo contiene: Ceftriaxona sódica equivalente a 1 g de ceftriaxona. Envase con un frasco ámpula y 10 ml de diluyente.</v>
      </c>
      <c r="O226" s="225" t="n">
        <v>6820</v>
      </c>
      <c r="P226" s="225" t="n">
        <v>17050</v>
      </c>
      <c r="Q226" s="225"/>
      <c r="R226" s="225"/>
      <c r="S226" s="190"/>
      <c r="T226" s="190"/>
      <c r="U226" s="111" t="e">
        <f aca="false">(#REF!*O226)</f>
        <v>#REF!</v>
      </c>
      <c r="V226" s="111" t="e">
        <f aca="false">(#REF!*P226)</f>
        <v>#REF!</v>
      </c>
      <c r="W226" s="111" t="e">
        <f aca="false">(#REF!*Q226)</f>
        <v>#REF!</v>
      </c>
      <c r="X226" s="111" t="e">
        <f aca="false">(#REF!*R226)</f>
        <v>#REF!</v>
      </c>
      <c r="Y226" s="111" t="e">
        <f aca="false">U226-W226</f>
        <v>#REF!</v>
      </c>
      <c r="Z226" s="111" t="e">
        <f aca="false">V226-X226</f>
        <v>#REF!</v>
      </c>
      <c r="AA226" s="51" t="s">
        <v>566</v>
      </c>
      <c r="AB226" s="100"/>
      <c r="AC226" s="100"/>
      <c r="AD226" s="132" t="n">
        <v>44413</v>
      </c>
      <c r="AE226" s="100"/>
      <c r="AF226" s="100"/>
      <c r="AG226" s="100"/>
      <c r="AH226" s="100"/>
      <c r="AI226" s="100"/>
      <c r="AJ226" s="132" t="n">
        <v>44390</v>
      </c>
      <c r="AK226" s="101"/>
      <c r="AL226" s="102"/>
      <c r="AM226" s="102"/>
      <c r="AN226" s="103"/>
      <c r="AO226" s="89" t="n">
        <f aca="false">AN226</f>
        <v>0</v>
      </c>
      <c r="AP226" s="90" t="n">
        <f aca="false">O226-AO226</f>
        <v>6820</v>
      </c>
    </row>
    <row r="227" customFormat="false" ht="15" hidden="true" customHeight="true" outlineLevel="0" collapsed="false">
      <c r="A227" s="75" t="n">
        <v>335</v>
      </c>
      <c r="B227" s="75" t="n">
        <v>816</v>
      </c>
      <c r="C227" s="75" t="n">
        <v>2881</v>
      </c>
      <c r="D227" s="52" t="s">
        <v>805</v>
      </c>
      <c r="E227" s="74" t="s">
        <v>621</v>
      </c>
      <c r="F227" s="74" t="s">
        <v>795</v>
      </c>
      <c r="G227" s="75" t="s">
        <v>614</v>
      </c>
      <c r="H227" s="126" t="n">
        <v>50625820.31</v>
      </c>
      <c r="I227" s="75" t="s">
        <v>615</v>
      </c>
      <c r="J227" s="126" t="n">
        <v>20948426.96</v>
      </c>
      <c r="K227" s="74" t="s">
        <v>808</v>
      </c>
      <c r="L227" s="105" t="s">
        <v>762</v>
      </c>
      <c r="M227" s="224" t="s">
        <v>104</v>
      </c>
      <c r="N227" s="92" t="str">
        <f aca="false">VLOOKUP(M227,'[3]LISTADO DE MEDICAMENTOS'!$B$3:$H$300,2,0)</f>
        <v>Ceftriaxona. Solución Inyectable. Cada frasco ámpula con polvo contiene: Ceftriaxona sódica equivalente a 1 g de ceftriaxona. Envase con un frasco ámpula y 10 ml de diluyente.</v>
      </c>
      <c r="O227" s="225" t="n">
        <v>20</v>
      </c>
      <c r="P227" s="225" t="n">
        <v>50</v>
      </c>
      <c r="Q227" s="225"/>
      <c r="R227" s="225"/>
      <c r="S227" s="190"/>
      <c r="T227" s="190"/>
      <c r="U227" s="111" t="e">
        <f aca="false">(#REF!*O227)</f>
        <v>#REF!</v>
      </c>
      <c r="V227" s="111" t="e">
        <f aca="false">(#REF!*P227)</f>
        <v>#REF!</v>
      </c>
      <c r="W227" s="111" t="e">
        <f aca="false">(#REF!*Q227)</f>
        <v>#REF!</v>
      </c>
      <c r="X227" s="111" t="e">
        <f aca="false">(#REF!*R227)</f>
        <v>#REF!</v>
      </c>
      <c r="Y227" s="111" t="e">
        <f aca="false">U227-W227</f>
        <v>#REF!</v>
      </c>
      <c r="Z227" s="111" t="e">
        <f aca="false">V227-X227</f>
        <v>#REF!</v>
      </c>
      <c r="AA227" s="51" t="s">
        <v>566</v>
      </c>
      <c r="AB227" s="100"/>
      <c r="AC227" s="100"/>
      <c r="AD227" s="132" t="n">
        <v>44413</v>
      </c>
      <c r="AE227" s="100"/>
      <c r="AF227" s="100"/>
      <c r="AG227" s="100"/>
      <c r="AH227" s="100"/>
      <c r="AI227" s="100"/>
      <c r="AJ227" s="132" t="n">
        <v>44390</v>
      </c>
      <c r="AK227" s="101"/>
      <c r="AL227" s="102"/>
      <c r="AM227" s="102"/>
      <c r="AN227" s="103"/>
      <c r="AO227" s="89" t="n">
        <f aca="false">AN227</f>
        <v>0</v>
      </c>
      <c r="AP227" s="90" t="n">
        <f aca="false">O227-AO227</f>
        <v>20</v>
      </c>
    </row>
    <row r="228" customFormat="false" ht="15" hidden="true" customHeight="true" outlineLevel="0" collapsed="false">
      <c r="A228" s="75" t="n">
        <v>336</v>
      </c>
      <c r="B228" s="75" t="n">
        <v>816</v>
      </c>
      <c r="C228" s="75" t="n">
        <v>2881</v>
      </c>
      <c r="D228" s="52" t="s">
        <v>805</v>
      </c>
      <c r="E228" s="74" t="s">
        <v>612</v>
      </c>
      <c r="F228" s="74" t="s">
        <v>795</v>
      </c>
      <c r="G228" s="75" t="s">
        <v>614</v>
      </c>
      <c r="H228" s="126" t="n">
        <v>50625820.31</v>
      </c>
      <c r="I228" s="75" t="s">
        <v>615</v>
      </c>
      <c r="J228" s="126" t="n">
        <v>20948426.96</v>
      </c>
      <c r="K228" s="74" t="s">
        <v>808</v>
      </c>
      <c r="L228" s="105" t="s">
        <v>762</v>
      </c>
      <c r="M228" s="224" t="s">
        <v>190</v>
      </c>
      <c r="N228" s="92" t="str">
        <f aca="false">VLOOKUP(M228,'[3]LISTADO DE MEDICAMENTOS'!$B$3:$H$300,2,0)</f>
        <v>Cloruro de sodio. Solución Inyectable al 0.9%. Cada 100 ml contienen: Cloruro de sodio 0.9 g Agua Inyectable 100 ml Envase con 500 ml. Contiene: Sodio 77 mEq. Cloruro 77 mEq.</v>
      </c>
      <c r="O228" s="225" t="n">
        <v>7432</v>
      </c>
      <c r="P228" s="225" t="n">
        <v>18580</v>
      </c>
      <c r="Q228" s="225"/>
      <c r="R228" s="225"/>
      <c r="S228" s="190"/>
      <c r="T228" s="190"/>
      <c r="U228" s="111" t="e">
        <f aca="false">(#REF!*O228)</f>
        <v>#REF!</v>
      </c>
      <c r="V228" s="111" t="e">
        <f aca="false">(#REF!*P228)</f>
        <v>#REF!</v>
      </c>
      <c r="W228" s="111" t="e">
        <f aca="false">(#REF!*Q228)</f>
        <v>#REF!</v>
      </c>
      <c r="X228" s="111" t="e">
        <f aca="false">(#REF!*R228)</f>
        <v>#REF!</v>
      </c>
      <c r="Y228" s="111" t="e">
        <f aca="false">U228-W228</f>
        <v>#REF!</v>
      </c>
      <c r="Z228" s="111" t="e">
        <f aca="false">V228-X228</f>
        <v>#REF!</v>
      </c>
      <c r="AA228" s="51" t="s">
        <v>566</v>
      </c>
      <c r="AB228" s="100"/>
      <c r="AC228" s="100"/>
      <c r="AD228" s="132" t="n">
        <v>44413</v>
      </c>
      <c r="AE228" s="100"/>
      <c r="AF228" s="100"/>
      <c r="AG228" s="100"/>
      <c r="AH228" s="100"/>
      <c r="AI228" s="100"/>
      <c r="AJ228" s="132" t="n">
        <v>44390</v>
      </c>
      <c r="AK228" s="101"/>
      <c r="AL228" s="102"/>
      <c r="AM228" s="102"/>
      <c r="AN228" s="103"/>
      <c r="AO228" s="89" t="n">
        <f aca="false">AN228</f>
        <v>0</v>
      </c>
      <c r="AP228" s="90" t="n">
        <f aca="false">O228-AO228</f>
        <v>7432</v>
      </c>
    </row>
    <row r="229" customFormat="false" ht="15" hidden="true" customHeight="true" outlineLevel="0" collapsed="false">
      <c r="A229" s="75" t="n">
        <v>337</v>
      </c>
      <c r="B229" s="75" t="n">
        <v>816</v>
      </c>
      <c r="C229" s="75" t="n">
        <v>2881</v>
      </c>
      <c r="D229" s="52" t="s">
        <v>805</v>
      </c>
      <c r="E229" s="74" t="s">
        <v>612</v>
      </c>
      <c r="F229" s="74" t="s">
        <v>795</v>
      </c>
      <c r="G229" s="75" t="s">
        <v>614</v>
      </c>
      <c r="H229" s="126" t="n">
        <v>50625820.31</v>
      </c>
      <c r="I229" s="75" t="s">
        <v>615</v>
      </c>
      <c r="J229" s="126" t="n">
        <v>20948426.96</v>
      </c>
      <c r="K229" s="74" t="s">
        <v>808</v>
      </c>
      <c r="L229" s="105" t="s">
        <v>762</v>
      </c>
      <c r="M229" s="224" t="s">
        <v>194</v>
      </c>
      <c r="N229" s="92" t="str">
        <f aca="false">VLOOKUP(M229,'[3]LISTADO DE MEDICAMENTOS'!$B$3:$H$300,2,0)</f>
        <v>Cloruro de sodio y glucosa. Solución Inyectable Cada 100 ml contienen: Cloruro de sodio 0.9 g Glucosa anhidra o glucosa 5.0 g ó Glucosa monohidratada equivalente a 5.0 g de glucosa Envase con 500 ml. Contiene: Sodio 77 mEq Cloruro 77 mEq Glucosa 25 g</v>
      </c>
      <c r="O229" s="225" t="n">
        <v>150</v>
      </c>
      <c r="P229" s="225" t="n">
        <v>375</v>
      </c>
      <c r="Q229" s="225"/>
      <c r="R229" s="225"/>
      <c r="S229" s="190"/>
      <c r="T229" s="190"/>
      <c r="U229" s="111" t="e">
        <f aca="false">(#REF!*O229)</f>
        <v>#REF!</v>
      </c>
      <c r="V229" s="111" t="e">
        <f aca="false">(#REF!*P229)</f>
        <v>#REF!</v>
      </c>
      <c r="W229" s="111" t="e">
        <f aca="false">(#REF!*Q229)</f>
        <v>#REF!</v>
      </c>
      <c r="X229" s="111" t="e">
        <f aca="false">(#REF!*R229)</f>
        <v>#REF!</v>
      </c>
      <c r="Y229" s="111" t="e">
        <f aca="false">U229-W229</f>
        <v>#REF!</v>
      </c>
      <c r="Z229" s="111" t="e">
        <f aca="false">V229-X229</f>
        <v>#REF!</v>
      </c>
      <c r="AA229" s="51" t="s">
        <v>566</v>
      </c>
      <c r="AB229" s="100"/>
      <c r="AC229" s="100"/>
      <c r="AD229" s="132" t="n">
        <v>44413</v>
      </c>
      <c r="AE229" s="100"/>
      <c r="AF229" s="100"/>
      <c r="AG229" s="100"/>
      <c r="AH229" s="100"/>
      <c r="AI229" s="100"/>
      <c r="AJ229" s="132" t="n">
        <v>44390</v>
      </c>
      <c r="AK229" s="101"/>
      <c r="AL229" s="102"/>
      <c r="AM229" s="102"/>
      <c r="AN229" s="103"/>
      <c r="AO229" s="89" t="n">
        <f aca="false">AN229</f>
        <v>0</v>
      </c>
      <c r="AP229" s="90" t="n">
        <f aca="false">O229-AO229</f>
        <v>150</v>
      </c>
    </row>
    <row r="230" customFormat="false" ht="15" hidden="true" customHeight="true" outlineLevel="0" collapsed="false">
      <c r="A230" s="75" t="n">
        <v>338</v>
      </c>
      <c r="B230" s="75" t="n">
        <v>816</v>
      </c>
      <c r="C230" s="75" t="n">
        <v>2881</v>
      </c>
      <c r="D230" s="52" t="s">
        <v>805</v>
      </c>
      <c r="E230" s="74" t="s">
        <v>612</v>
      </c>
      <c r="F230" s="74" t="s">
        <v>795</v>
      </c>
      <c r="G230" s="75" t="s">
        <v>614</v>
      </c>
      <c r="H230" s="126" t="n">
        <v>50625820.31</v>
      </c>
      <c r="I230" s="75" t="s">
        <v>615</v>
      </c>
      <c r="J230" s="126" t="n">
        <v>20948426.96</v>
      </c>
      <c r="K230" s="74" t="s">
        <v>808</v>
      </c>
      <c r="L230" s="105" t="s">
        <v>762</v>
      </c>
      <c r="M230" s="224" t="s">
        <v>198</v>
      </c>
      <c r="N230" s="92" t="str">
        <f aca="false">VLOOKUP(M230,'[3]LISTADO DE MEDICAMENTOS'!$B$3:$H$300,2,0)</f>
        <v>Solución hartmann. Solución Inyectable Cada 100 ml contienen: Cloruro de sodio 0.600 g Cloruro de potasio 0.030 g Cloruro de calcio dihidratado 0.020 g Lactato de sodio 0.310 g Envase con 1000 ml Miliequivalentes por litro: Sodio 130 Potasio 4 Calcio 2.72-3 Cloruro 109 Lactato 28</v>
      </c>
      <c r="O230" s="225" t="n">
        <v>12680</v>
      </c>
      <c r="P230" s="225" t="n">
        <v>31700</v>
      </c>
      <c r="Q230" s="225"/>
      <c r="R230" s="225"/>
      <c r="S230" s="190"/>
      <c r="T230" s="190"/>
      <c r="U230" s="111" t="e">
        <f aca="false">(#REF!*O230)</f>
        <v>#REF!</v>
      </c>
      <c r="V230" s="111" t="e">
        <f aca="false">(#REF!*P230)</f>
        <v>#REF!</v>
      </c>
      <c r="W230" s="111" t="e">
        <f aca="false">(#REF!*Q230)</f>
        <v>#REF!</v>
      </c>
      <c r="X230" s="111" t="e">
        <f aca="false">(#REF!*R230)</f>
        <v>#REF!</v>
      </c>
      <c r="Y230" s="111" t="e">
        <f aca="false">U230-W230</f>
        <v>#REF!</v>
      </c>
      <c r="Z230" s="111" t="e">
        <f aca="false">V230-X230</f>
        <v>#REF!</v>
      </c>
      <c r="AA230" s="51" t="s">
        <v>566</v>
      </c>
      <c r="AB230" s="100"/>
      <c r="AC230" s="100"/>
      <c r="AD230" s="132" t="n">
        <v>44413</v>
      </c>
      <c r="AE230" s="100"/>
      <c r="AF230" s="100"/>
      <c r="AG230" s="100"/>
      <c r="AH230" s="100"/>
      <c r="AI230" s="100"/>
      <c r="AJ230" s="132" t="n">
        <v>44390</v>
      </c>
      <c r="AK230" s="101"/>
      <c r="AL230" s="102"/>
      <c r="AM230" s="102"/>
      <c r="AN230" s="103"/>
      <c r="AO230" s="89" t="n">
        <f aca="false">AN230</f>
        <v>0</v>
      </c>
      <c r="AP230" s="90" t="n">
        <f aca="false">O230-AO230</f>
        <v>12680</v>
      </c>
    </row>
    <row r="231" customFormat="false" ht="15" hidden="true" customHeight="true" outlineLevel="0" collapsed="false">
      <c r="A231" s="75" t="n">
        <v>339</v>
      </c>
      <c r="B231" s="75" t="n">
        <v>816</v>
      </c>
      <c r="C231" s="75" t="n">
        <v>2881</v>
      </c>
      <c r="D231" s="52" t="s">
        <v>805</v>
      </c>
      <c r="E231" s="74" t="s">
        <v>621</v>
      </c>
      <c r="F231" s="74" t="s">
        <v>795</v>
      </c>
      <c r="G231" s="75" t="s">
        <v>614</v>
      </c>
      <c r="H231" s="126" t="n">
        <v>50625820.31</v>
      </c>
      <c r="I231" s="75" t="s">
        <v>615</v>
      </c>
      <c r="J231" s="126" t="n">
        <v>20948426.96</v>
      </c>
      <c r="K231" s="74" t="s">
        <v>808</v>
      </c>
      <c r="L231" s="105" t="s">
        <v>762</v>
      </c>
      <c r="M231" s="224" t="s">
        <v>496</v>
      </c>
      <c r="N231" s="92" t="str">
        <f aca="false">VLOOKUP(M231,'[3]LISTADO DE MEDICAMENTOS'!$B$3:$H$300,2,0)</f>
        <v>Hidroxizina. Gragea o Tableta Cada Gragea o Tableta contiene: Clorhidrato de hidroxizina 10 mg Envase con 30 Grageas o Tabletas.</v>
      </c>
      <c r="O231" s="225" t="n">
        <v>60</v>
      </c>
      <c r="P231" s="225" t="n">
        <v>150</v>
      </c>
      <c r="Q231" s="225"/>
      <c r="R231" s="225"/>
      <c r="S231" s="190"/>
      <c r="T231" s="190"/>
      <c r="U231" s="111" t="e">
        <f aca="false">(#REF!*O231)</f>
        <v>#REF!</v>
      </c>
      <c r="V231" s="111" t="e">
        <f aca="false">(#REF!*P231)</f>
        <v>#REF!</v>
      </c>
      <c r="W231" s="111" t="e">
        <f aca="false">(#REF!*Q231)</f>
        <v>#REF!</v>
      </c>
      <c r="X231" s="111" t="e">
        <f aca="false">(#REF!*R231)</f>
        <v>#REF!</v>
      </c>
      <c r="Y231" s="111" t="e">
        <f aca="false">U231-W231</f>
        <v>#REF!</v>
      </c>
      <c r="Z231" s="111" t="e">
        <f aca="false">V231-X231</f>
        <v>#REF!</v>
      </c>
      <c r="AA231" s="51" t="s">
        <v>566</v>
      </c>
      <c r="AB231" s="100"/>
      <c r="AC231" s="100"/>
      <c r="AD231" s="132" t="n">
        <v>44413</v>
      </c>
      <c r="AE231" s="100"/>
      <c r="AF231" s="100"/>
      <c r="AG231" s="100"/>
      <c r="AH231" s="100"/>
      <c r="AI231" s="100"/>
      <c r="AJ231" s="132" t="n">
        <v>44390</v>
      </c>
      <c r="AK231" s="101"/>
      <c r="AL231" s="102"/>
      <c r="AM231" s="102"/>
      <c r="AN231" s="103"/>
      <c r="AO231" s="89" t="n">
        <f aca="false">AN231</f>
        <v>0</v>
      </c>
      <c r="AP231" s="90" t="n">
        <f aca="false">O231-AO231</f>
        <v>60</v>
      </c>
    </row>
    <row r="232" customFormat="false" ht="15" hidden="true" customHeight="true" outlineLevel="0" collapsed="false">
      <c r="A232" s="75" t="n">
        <v>340</v>
      </c>
      <c r="B232" s="75" t="n">
        <v>816</v>
      </c>
      <c r="C232" s="75" t="n">
        <v>2881</v>
      </c>
      <c r="D232" s="52" t="s">
        <v>805</v>
      </c>
      <c r="E232" s="74" t="s">
        <v>621</v>
      </c>
      <c r="F232" s="74" t="s">
        <v>795</v>
      </c>
      <c r="G232" s="75" t="s">
        <v>614</v>
      </c>
      <c r="H232" s="126" t="n">
        <v>50625820.31</v>
      </c>
      <c r="I232" s="75" t="s">
        <v>615</v>
      </c>
      <c r="J232" s="126" t="n">
        <v>20948426.96</v>
      </c>
      <c r="K232" s="74" t="s">
        <v>808</v>
      </c>
      <c r="L232" s="105" t="s">
        <v>762</v>
      </c>
      <c r="M232" s="224" t="s">
        <v>498</v>
      </c>
      <c r="N232" s="92" t="str">
        <f aca="false">VLOOKUP(M232,'[3]LISTADO DE MEDICAMENTOS'!$B$3:$H$300,2,0)</f>
        <v>Tramadol-paracetamol.  Tableta Cada Tableta contiene: Clorhidrato de Tramadol 37.5 mg Paracetamol 325.0 mg Envase con 20 Tabletas.</v>
      </c>
      <c r="O232" s="225" t="n">
        <v>214</v>
      </c>
      <c r="P232" s="225" t="n">
        <v>535</v>
      </c>
      <c r="Q232" s="225"/>
      <c r="R232" s="225"/>
      <c r="S232" s="190"/>
      <c r="T232" s="190"/>
      <c r="U232" s="111" t="e">
        <f aca="false">(#REF!*O232)</f>
        <v>#REF!</v>
      </c>
      <c r="V232" s="111" t="e">
        <f aca="false">(#REF!*P232)</f>
        <v>#REF!</v>
      </c>
      <c r="W232" s="111" t="e">
        <f aca="false">(#REF!*Q232)</f>
        <v>#REF!</v>
      </c>
      <c r="X232" s="111" t="e">
        <f aca="false">(#REF!*R232)</f>
        <v>#REF!</v>
      </c>
      <c r="Y232" s="111" t="e">
        <f aca="false">U232-W232</f>
        <v>#REF!</v>
      </c>
      <c r="Z232" s="111" t="e">
        <f aca="false">V232-X232</f>
        <v>#REF!</v>
      </c>
      <c r="AA232" s="51" t="s">
        <v>566</v>
      </c>
      <c r="AB232" s="100"/>
      <c r="AC232" s="100"/>
      <c r="AD232" s="132" t="n">
        <v>44413</v>
      </c>
      <c r="AE232" s="100"/>
      <c r="AF232" s="100"/>
      <c r="AG232" s="100"/>
      <c r="AH232" s="100"/>
      <c r="AI232" s="100"/>
      <c r="AJ232" s="132" t="n">
        <v>44390</v>
      </c>
      <c r="AK232" s="101"/>
      <c r="AL232" s="102"/>
      <c r="AM232" s="102"/>
      <c r="AN232" s="103"/>
      <c r="AO232" s="89" t="n">
        <f aca="false">AN232</f>
        <v>0</v>
      </c>
      <c r="AP232" s="90" t="n">
        <f aca="false">O232-AO232</f>
        <v>214</v>
      </c>
    </row>
    <row r="233" customFormat="false" ht="15" hidden="true" customHeight="true" outlineLevel="0" collapsed="false">
      <c r="A233" s="75" t="n">
        <v>342</v>
      </c>
      <c r="B233" s="75" t="n">
        <v>816</v>
      </c>
      <c r="C233" s="75" t="n">
        <v>2884</v>
      </c>
      <c r="D233" s="52" t="s">
        <v>805</v>
      </c>
      <c r="E233" s="74" t="s">
        <v>621</v>
      </c>
      <c r="F233" s="74" t="s">
        <v>795</v>
      </c>
      <c r="G233" s="75" t="s">
        <v>614</v>
      </c>
      <c r="H233" s="126" t="n">
        <v>50625820.31</v>
      </c>
      <c r="I233" s="75" t="s">
        <v>615</v>
      </c>
      <c r="J233" s="126" t="n">
        <v>20948426.96</v>
      </c>
      <c r="K233" s="74" t="s">
        <v>809</v>
      </c>
      <c r="L233" s="105" t="s">
        <v>810</v>
      </c>
      <c r="M233" s="224" t="s">
        <v>80</v>
      </c>
      <c r="N233" s="92" t="str">
        <f aca="false">VLOOKUP(M233,'[3]LISTADO DE MEDICAMENTOS'!$B$3:$H$300,2,0)</f>
        <v>Senósidos a-b. Tableta Cada Tableta contiene: Concentrados de Sen desecados 187 mg (normalizado a 8.6 mg de senósidos A-B). Envase con 20 Tabletas.</v>
      </c>
      <c r="O233" s="225" t="n">
        <v>84</v>
      </c>
      <c r="P233" s="225" t="n">
        <v>210</v>
      </c>
      <c r="Q233" s="225"/>
      <c r="R233" s="225"/>
      <c r="S233" s="190"/>
      <c r="T233" s="190"/>
      <c r="U233" s="111" t="e">
        <f aca="false">(#REF!*O233)</f>
        <v>#REF!</v>
      </c>
      <c r="V233" s="111" t="e">
        <f aca="false">(#REF!*P233)</f>
        <v>#REF!</v>
      </c>
      <c r="W233" s="111" t="e">
        <f aca="false">(#REF!*Q233)</f>
        <v>#REF!</v>
      </c>
      <c r="X233" s="111" t="e">
        <f aca="false">(#REF!*R233)</f>
        <v>#REF!</v>
      </c>
      <c r="Y233" s="111" t="e">
        <f aca="false">U233-W233</f>
        <v>#REF!</v>
      </c>
      <c r="Z233" s="111" t="e">
        <f aca="false">V233-X233</f>
        <v>#REF!</v>
      </c>
      <c r="AA233" s="51" t="s">
        <v>566</v>
      </c>
      <c r="AB233" s="100"/>
      <c r="AC233" s="100"/>
      <c r="AD233" s="132" t="n">
        <v>44428</v>
      </c>
      <c r="AE233" s="100"/>
      <c r="AF233" s="100"/>
      <c r="AG233" s="100"/>
      <c r="AH233" s="100"/>
      <c r="AI233" s="100"/>
      <c r="AJ233" s="132" t="n">
        <v>44390</v>
      </c>
      <c r="AK233" s="101"/>
      <c r="AL233" s="102"/>
      <c r="AM233" s="102"/>
      <c r="AN233" s="103"/>
      <c r="AO233" s="89" t="n">
        <f aca="false">AN233</f>
        <v>0</v>
      </c>
      <c r="AP233" s="90" t="n">
        <f aca="false">O233-AO233</f>
        <v>84</v>
      </c>
    </row>
    <row r="234" customFormat="false" ht="15" hidden="true" customHeight="true" outlineLevel="0" collapsed="false">
      <c r="A234" s="75" t="n">
        <v>343</v>
      </c>
      <c r="B234" s="75" t="n">
        <v>816</v>
      </c>
      <c r="C234" s="75" t="n">
        <v>2886</v>
      </c>
      <c r="D234" s="52" t="s">
        <v>805</v>
      </c>
      <c r="E234" s="74" t="s">
        <v>612</v>
      </c>
      <c r="F234" s="74" t="s">
        <v>795</v>
      </c>
      <c r="G234" s="75" t="s">
        <v>614</v>
      </c>
      <c r="H234" s="126" t="n">
        <v>50625820.31</v>
      </c>
      <c r="I234" s="75" t="s">
        <v>615</v>
      </c>
      <c r="J234" s="126" t="n">
        <v>20948426.96</v>
      </c>
      <c r="K234" s="74" t="s">
        <v>811</v>
      </c>
      <c r="L234" s="105" t="s">
        <v>739</v>
      </c>
      <c r="M234" s="224" t="s">
        <v>28</v>
      </c>
      <c r="N234" s="92" t="str">
        <f aca="false">VLOOKUP(M234,'[3]LISTADO DE MEDICAMENTOS'!$B$3:$H$300,2,0)</f>
        <v>Prednisona. Tableta Cada Tableta contiene: Prednisona 5 mg Envase con 20 Tabletas.</v>
      </c>
      <c r="O234" s="225" t="n">
        <v>38</v>
      </c>
      <c r="P234" s="225" t="n">
        <v>95</v>
      </c>
      <c r="Q234" s="225"/>
      <c r="R234" s="225"/>
      <c r="S234" s="190"/>
      <c r="T234" s="190"/>
      <c r="U234" s="111" t="e">
        <f aca="false">(#REF!*O234)</f>
        <v>#REF!</v>
      </c>
      <c r="V234" s="111" t="e">
        <f aca="false">(#REF!*P234)</f>
        <v>#REF!</v>
      </c>
      <c r="W234" s="111" t="e">
        <f aca="false">(#REF!*Q234)</f>
        <v>#REF!</v>
      </c>
      <c r="X234" s="111" t="e">
        <f aca="false">(#REF!*R234)</f>
        <v>#REF!</v>
      </c>
      <c r="Y234" s="111" t="e">
        <f aca="false">U234-W234</f>
        <v>#REF!</v>
      </c>
      <c r="Z234" s="111" t="e">
        <f aca="false">V234-X234</f>
        <v>#REF!</v>
      </c>
      <c r="AA234" s="51" t="s">
        <v>566</v>
      </c>
      <c r="AB234" s="100"/>
      <c r="AC234" s="100"/>
      <c r="AD234" s="132" t="n">
        <v>44428</v>
      </c>
      <c r="AE234" s="100"/>
      <c r="AF234" s="100"/>
      <c r="AG234" s="100"/>
      <c r="AH234" s="100"/>
      <c r="AI234" s="100"/>
      <c r="AJ234" s="132" t="n">
        <v>44390</v>
      </c>
      <c r="AK234" s="101"/>
      <c r="AL234" s="102"/>
      <c r="AM234" s="102"/>
      <c r="AN234" s="103"/>
      <c r="AO234" s="89" t="n">
        <f aca="false">AN234</f>
        <v>0</v>
      </c>
      <c r="AP234" s="90" t="n">
        <f aca="false">O234-AO234</f>
        <v>38</v>
      </c>
    </row>
    <row r="235" s="164" customFormat="true" ht="15" hidden="true" customHeight="true" outlineLevel="0" collapsed="false">
      <c r="A235" s="75" t="n">
        <v>344</v>
      </c>
      <c r="B235" s="75" t="n">
        <v>816</v>
      </c>
      <c r="C235" s="75" t="n">
        <v>2886</v>
      </c>
      <c r="D235" s="52" t="s">
        <v>805</v>
      </c>
      <c r="E235" s="74" t="s">
        <v>621</v>
      </c>
      <c r="F235" s="74" t="s">
        <v>795</v>
      </c>
      <c r="G235" s="75" t="s">
        <v>614</v>
      </c>
      <c r="H235" s="126" t="n">
        <v>50625820.31</v>
      </c>
      <c r="I235" s="75" t="s">
        <v>615</v>
      </c>
      <c r="J235" s="126" t="n">
        <v>20948426.96</v>
      </c>
      <c r="K235" s="74" t="s">
        <v>811</v>
      </c>
      <c r="L235" s="74" t="s">
        <v>739</v>
      </c>
      <c r="M235" s="75" t="s">
        <v>28</v>
      </c>
      <c r="N235" s="92" t="str">
        <f aca="false">VLOOKUP(M235,'[3]LISTADO DE MEDICAMENTOS'!$B$3:$H$300,2,0)</f>
        <v>Prednisona. Tableta Cada Tableta contiene: Prednisona 5 mg Envase con 20 Tabletas.</v>
      </c>
      <c r="O235" s="226" t="n">
        <v>108</v>
      </c>
      <c r="P235" s="226" t="n">
        <v>270</v>
      </c>
      <c r="Q235" s="226"/>
      <c r="R235" s="226"/>
      <c r="S235" s="190"/>
      <c r="T235" s="190"/>
      <c r="U235" s="111" t="e">
        <f aca="false">(#REF!*O235)</f>
        <v>#REF!</v>
      </c>
      <c r="V235" s="111" t="e">
        <f aca="false">(#REF!*P235)</f>
        <v>#REF!</v>
      </c>
      <c r="W235" s="111" t="e">
        <f aca="false">(#REF!*Q235)</f>
        <v>#REF!</v>
      </c>
      <c r="X235" s="111" t="e">
        <f aca="false">(#REF!*R235)</f>
        <v>#REF!</v>
      </c>
      <c r="Y235" s="111" t="e">
        <f aca="false">U235-W235</f>
        <v>#REF!</v>
      </c>
      <c r="Z235" s="111" t="e">
        <f aca="false">V235-X235</f>
        <v>#REF!</v>
      </c>
      <c r="AA235" s="51" t="s">
        <v>566</v>
      </c>
      <c r="AB235" s="75"/>
      <c r="AC235" s="75"/>
      <c r="AD235" s="99" t="n">
        <v>44428</v>
      </c>
      <c r="AE235" s="75"/>
      <c r="AF235" s="75"/>
      <c r="AG235" s="75"/>
      <c r="AH235" s="75"/>
      <c r="AI235" s="75"/>
      <c r="AJ235" s="99" t="n">
        <v>44390</v>
      </c>
      <c r="AK235" s="157"/>
      <c r="AL235" s="158"/>
      <c r="AM235" s="159"/>
      <c r="AN235" s="227"/>
      <c r="AO235" s="228" t="n">
        <f aca="false">AN235</f>
        <v>0</v>
      </c>
      <c r="AP235" s="90" t="n">
        <f aca="false">O235-AO235</f>
        <v>108</v>
      </c>
    </row>
    <row r="236" customFormat="false" ht="15" hidden="true" customHeight="true" outlineLevel="0" collapsed="false">
      <c r="A236" s="75" t="n">
        <v>345</v>
      </c>
      <c r="B236" s="75" t="n">
        <v>816</v>
      </c>
      <c r="C236" s="75" t="n">
        <v>2886</v>
      </c>
      <c r="D236" s="52" t="s">
        <v>805</v>
      </c>
      <c r="E236" s="74" t="s">
        <v>612</v>
      </c>
      <c r="F236" s="74" t="s">
        <v>795</v>
      </c>
      <c r="G236" s="75" t="s">
        <v>614</v>
      </c>
      <c r="H236" s="126" t="n">
        <v>50625820.31</v>
      </c>
      <c r="I236" s="75" t="s">
        <v>615</v>
      </c>
      <c r="J236" s="126" t="n">
        <v>20948426.96</v>
      </c>
      <c r="K236" s="74" t="s">
        <v>811</v>
      </c>
      <c r="L236" s="105" t="s">
        <v>739</v>
      </c>
      <c r="M236" s="224" t="s">
        <v>42</v>
      </c>
      <c r="N236" s="92" t="str">
        <f aca="false">VLOOKUP(M236,'[3]LISTADO DE MEDICAMENTOS'!$B$3:$H$300,2,0)</f>
        <v>Captopril. Tableta Cada Tableta contiene: Captopril 25 mg Envase con 30 Tabletas.</v>
      </c>
      <c r="O236" s="225" t="n">
        <v>18</v>
      </c>
      <c r="P236" s="225" t="n">
        <v>45</v>
      </c>
      <c r="Q236" s="225"/>
      <c r="R236" s="225"/>
      <c r="S236" s="190"/>
      <c r="T236" s="190"/>
      <c r="U236" s="111" t="e">
        <f aca="false">(#REF!*O236)</f>
        <v>#REF!</v>
      </c>
      <c r="V236" s="111" t="e">
        <f aca="false">(#REF!*P236)</f>
        <v>#REF!</v>
      </c>
      <c r="W236" s="111" t="e">
        <f aca="false">(#REF!*Q236)</f>
        <v>#REF!</v>
      </c>
      <c r="X236" s="111" t="e">
        <f aca="false">(#REF!*R236)</f>
        <v>#REF!</v>
      </c>
      <c r="Y236" s="111" t="e">
        <f aca="false">U236-W236</f>
        <v>#REF!</v>
      </c>
      <c r="Z236" s="111" t="e">
        <f aca="false">V236-X236</f>
        <v>#REF!</v>
      </c>
      <c r="AA236" s="51" t="s">
        <v>566</v>
      </c>
      <c r="AB236" s="100"/>
      <c r="AC236" s="100"/>
      <c r="AD236" s="132" t="n">
        <v>44428</v>
      </c>
      <c r="AE236" s="100"/>
      <c r="AF236" s="100"/>
      <c r="AG236" s="100"/>
      <c r="AH236" s="100"/>
      <c r="AI236" s="100"/>
      <c r="AJ236" s="132" t="n">
        <v>44390</v>
      </c>
      <c r="AK236" s="101"/>
      <c r="AL236" s="102"/>
      <c r="AM236" s="102"/>
      <c r="AN236" s="103"/>
      <c r="AO236" s="89" t="n">
        <f aca="false">AN236</f>
        <v>0</v>
      </c>
      <c r="AP236" s="90" t="n">
        <f aca="false">O236-AO236</f>
        <v>18</v>
      </c>
    </row>
    <row r="237" customFormat="false" ht="15" hidden="true" customHeight="true" outlineLevel="0" collapsed="false">
      <c r="A237" s="75" t="n">
        <v>346</v>
      </c>
      <c r="B237" s="75" t="n">
        <v>816</v>
      </c>
      <c r="C237" s="75" t="n">
        <v>2886</v>
      </c>
      <c r="D237" s="52" t="s">
        <v>805</v>
      </c>
      <c r="E237" s="74" t="s">
        <v>621</v>
      </c>
      <c r="F237" s="74" t="s">
        <v>795</v>
      </c>
      <c r="G237" s="75" t="s">
        <v>614</v>
      </c>
      <c r="H237" s="126" t="n">
        <v>50625820.31</v>
      </c>
      <c r="I237" s="75" t="s">
        <v>615</v>
      </c>
      <c r="J237" s="126" t="n">
        <v>20948426.96</v>
      </c>
      <c r="K237" s="74" t="s">
        <v>811</v>
      </c>
      <c r="L237" s="105" t="s">
        <v>739</v>
      </c>
      <c r="M237" s="224" t="s">
        <v>42</v>
      </c>
      <c r="N237" s="92" t="str">
        <f aca="false">VLOOKUP(M237,'[3]LISTADO DE MEDICAMENTOS'!$B$3:$H$300,2,0)</f>
        <v>Captopril. Tableta Cada Tableta contiene: Captopril 25 mg Envase con 30 Tabletas.</v>
      </c>
      <c r="O237" s="225" t="n">
        <v>1064</v>
      </c>
      <c r="P237" s="225" t="n">
        <v>2660</v>
      </c>
      <c r="Q237" s="225"/>
      <c r="R237" s="225"/>
      <c r="S237" s="190"/>
      <c r="T237" s="190"/>
      <c r="U237" s="111" t="e">
        <f aca="false">(#REF!*O237)</f>
        <v>#REF!</v>
      </c>
      <c r="V237" s="111" t="e">
        <f aca="false">(#REF!*P237)</f>
        <v>#REF!</v>
      </c>
      <c r="W237" s="111" t="e">
        <f aca="false">(#REF!*Q237)</f>
        <v>#REF!</v>
      </c>
      <c r="X237" s="111" t="e">
        <f aca="false">(#REF!*R237)</f>
        <v>#REF!</v>
      </c>
      <c r="Y237" s="111" t="e">
        <f aca="false">U237-W237</f>
        <v>#REF!</v>
      </c>
      <c r="Z237" s="111" t="e">
        <f aca="false">V237-X237</f>
        <v>#REF!</v>
      </c>
      <c r="AA237" s="51" t="s">
        <v>566</v>
      </c>
      <c r="AB237" s="100"/>
      <c r="AC237" s="100"/>
      <c r="AD237" s="132" t="n">
        <v>44428</v>
      </c>
      <c r="AE237" s="100"/>
      <c r="AF237" s="100"/>
      <c r="AG237" s="100"/>
      <c r="AH237" s="100"/>
      <c r="AI237" s="100"/>
      <c r="AJ237" s="132" t="n">
        <v>44390</v>
      </c>
      <c r="AK237" s="101"/>
      <c r="AL237" s="102"/>
      <c r="AM237" s="102"/>
      <c r="AN237" s="103"/>
      <c r="AO237" s="89" t="n">
        <f aca="false">AN237</f>
        <v>0</v>
      </c>
      <c r="AP237" s="90" t="n">
        <f aca="false">O237-AO237</f>
        <v>1064</v>
      </c>
    </row>
    <row r="238" customFormat="false" ht="15" hidden="true" customHeight="true" outlineLevel="0" collapsed="false">
      <c r="A238" s="75" t="n">
        <v>347</v>
      </c>
      <c r="B238" s="75" t="n">
        <v>816</v>
      </c>
      <c r="C238" s="75" t="n">
        <v>2889</v>
      </c>
      <c r="D238" s="52" t="s">
        <v>805</v>
      </c>
      <c r="E238" s="74" t="s">
        <v>612</v>
      </c>
      <c r="F238" s="74" t="s">
        <v>795</v>
      </c>
      <c r="G238" s="75" t="s">
        <v>614</v>
      </c>
      <c r="H238" s="126" t="n">
        <v>50625820.31</v>
      </c>
      <c r="I238" s="75" t="s">
        <v>615</v>
      </c>
      <c r="J238" s="126" t="n">
        <v>20948426.96</v>
      </c>
      <c r="K238" s="74" t="s">
        <v>812</v>
      </c>
      <c r="L238" s="105" t="s">
        <v>765</v>
      </c>
      <c r="M238" s="224" t="s">
        <v>4</v>
      </c>
      <c r="N238" s="92" t="str">
        <f aca="false">VLOOKUP(M238,'[3]LISTADO DE MEDICAMENTOS'!$B$3:$H$300,2,0)</f>
        <v>Metamizol sodico. Solucion inyectable cada ampolleta contiene: metamizol sódico 1 g. envase con 3 ampolletas con 2 ml.</v>
      </c>
      <c r="O238" s="225" t="n">
        <v>248</v>
      </c>
      <c r="P238" s="225" t="n">
        <v>620</v>
      </c>
      <c r="Q238" s="225"/>
      <c r="R238" s="225"/>
      <c r="S238" s="190"/>
      <c r="T238" s="190"/>
      <c r="U238" s="111" t="e">
        <f aca="false">(#REF!*O238)</f>
        <v>#REF!</v>
      </c>
      <c r="V238" s="111" t="e">
        <f aca="false">(#REF!*P238)</f>
        <v>#REF!</v>
      </c>
      <c r="W238" s="111" t="e">
        <f aca="false">(#REF!*Q238)</f>
        <v>#REF!</v>
      </c>
      <c r="X238" s="111" t="e">
        <f aca="false">(#REF!*R238)</f>
        <v>#REF!</v>
      </c>
      <c r="Y238" s="111" t="e">
        <f aca="false">U238-W238</f>
        <v>#REF!</v>
      </c>
      <c r="Z238" s="111" t="e">
        <f aca="false">V238-X238</f>
        <v>#REF!</v>
      </c>
      <c r="AA238" s="51" t="s">
        <v>566</v>
      </c>
      <c r="AB238" s="100"/>
      <c r="AC238" s="100"/>
      <c r="AD238" s="132" t="n">
        <v>44413</v>
      </c>
      <c r="AE238" s="100"/>
      <c r="AF238" s="100"/>
      <c r="AG238" s="100"/>
      <c r="AH238" s="100"/>
      <c r="AI238" s="100"/>
      <c r="AJ238" s="132" t="n">
        <v>44390</v>
      </c>
      <c r="AK238" s="101"/>
      <c r="AL238" s="102"/>
      <c r="AM238" s="102"/>
      <c r="AN238" s="103"/>
      <c r="AO238" s="89" t="n">
        <f aca="false">AN238</f>
        <v>0</v>
      </c>
      <c r="AP238" s="90" t="n">
        <f aca="false">O238-AO238</f>
        <v>248</v>
      </c>
    </row>
    <row r="239" customFormat="false" ht="15" hidden="true" customHeight="true" outlineLevel="0" collapsed="false">
      <c r="A239" s="75" t="n">
        <v>351</v>
      </c>
      <c r="B239" s="75" t="n">
        <v>816</v>
      </c>
      <c r="C239" s="75" t="n">
        <v>2889</v>
      </c>
      <c r="D239" s="52" t="s">
        <v>805</v>
      </c>
      <c r="E239" s="74" t="s">
        <v>621</v>
      </c>
      <c r="F239" s="74" t="s">
        <v>795</v>
      </c>
      <c r="G239" s="75" t="s">
        <v>614</v>
      </c>
      <c r="H239" s="126" t="n">
        <v>50625820.31</v>
      </c>
      <c r="I239" s="75" t="s">
        <v>615</v>
      </c>
      <c r="J239" s="126" t="n">
        <v>20948426.96</v>
      </c>
      <c r="K239" s="74" t="s">
        <v>812</v>
      </c>
      <c r="L239" s="105" t="s">
        <v>765</v>
      </c>
      <c r="M239" s="224" t="s">
        <v>280</v>
      </c>
      <c r="N239" s="92" t="str">
        <f aca="false">VLOOKUP(M239,'[3]LISTADO DE MEDICAMENTOS'!$B$3:$H$300,2,0)</f>
        <v>Metformina. Tableta Cada Tableta contiene: Clorhidrato de metformina 850 mg Envase con 30 Tabletas.</v>
      </c>
      <c r="O239" s="225" t="n">
        <v>114</v>
      </c>
      <c r="P239" s="225" t="n">
        <v>285</v>
      </c>
      <c r="Q239" s="225"/>
      <c r="R239" s="225"/>
      <c r="S239" s="190"/>
      <c r="T239" s="190"/>
      <c r="U239" s="111" t="e">
        <f aca="false">(#REF!*O239)</f>
        <v>#REF!</v>
      </c>
      <c r="V239" s="111" t="e">
        <f aca="false">(#REF!*P239)</f>
        <v>#REF!</v>
      </c>
      <c r="W239" s="111" t="e">
        <f aca="false">(#REF!*Q239)</f>
        <v>#REF!</v>
      </c>
      <c r="X239" s="111" t="e">
        <f aca="false">(#REF!*R239)</f>
        <v>#REF!</v>
      </c>
      <c r="Y239" s="111" t="e">
        <f aca="false">U239-W239</f>
        <v>#REF!</v>
      </c>
      <c r="Z239" s="111" t="e">
        <f aca="false">V239-X239</f>
        <v>#REF!</v>
      </c>
      <c r="AA239" s="51" t="s">
        <v>566</v>
      </c>
      <c r="AB239" s="100"/>
      <c r="AC239" s="100"/>
      <c r="AD239" s="132" t="n">
        <v>44413</v>
      </c>
      <c r="AE239" s="100"/>
      <c r="AF239" s="100"/>
      <c r="AG239" s="100"/>
      <c r="AH239" s="100"/>
      <c r="AI239" s="100"/>
      <c r="AJ239" s="132" t="n">
        <v>44390</v>
      </c>
      <c r="AK239" s="101"/>
      <c r="AL239" s="102"/>
      <c r="AM239" s="102"/>
      <c r="AN239" s="103"/>
      <c r="AO239" s="89" t="n">
        <f aca="false">AN239</f>
        <v>0</v>
      </c>
      <c r="AP239" s="90" t="n">
        <f aca="false">O239-AO239</f>
        <v>114</v>
      </c>
    </row>
    <row r="240" customFormat="false" ht="15" hidden="true" customHeight="true" outlineLevel="0" collapsed="false">
      <c r="A240" s="75" t="n">
        <v>354</v>
      </c>
      <c r="B240" s="75" t="n">
        <v>816</v>
      </c>
      <c r="C240" s="75" t="n">
        <v>2892</v>
      </c>
      <c r="D240" s="52" t="s">
        <v>805</v>
      </c>
      <c r="E240" s="229" t="s">
        <v>621</v>
      </c>
      <c r="F240" s="74" t="s">
        <v>795</v>
      </c>
      <c r="G240" s="75" t="s">
        <v>614</v>
      </c>
      <c r="H240" s="126" t="n">
        <v>50625820.31</v>
      </c>
      <c r="I240" s="75" t="s">
        <v>615</v>
      </c>
      <c r="J240" s="126" t="n">
        <v>20948426.96</v>
      </c>
      <c r="K240" s="229" t="s">
        <v>813</v>
      </c>
      <c r="L240" s="202" t="s">
        <v>721</v>
      </c>
      <c r="M240" s="230" t="s">
        <v>462</v>
      </c>
      <c r="N240" s="231" t="str">
        <f aca="false">VLOOKUP(M240,'[3]LISTADO DE MEDICAMENTOS'!$B$3:$H$300,2,0)</f>
        <v>Latanoprost. Solución Oftálmica Cada ml contiene: Latanoprost 50 µg Envase con un frasco gotero con 2.5 ml.</v>
      </c>
      <c r="O240" s="232" t="n">
        <v>254</v>
      </c>
      <c r="P240" s="232" t="n">
        <v>635</v>
      </c>
      <c r="Q240" s="225"/>
      <c r="R240" s="225"/>
      <c r="S240" s="206"/>
      <c r="T240" s="190"/>
      <c r="U240" s="111" t="e">
        <f aca="false">(#REF!*O240)</f>
        <v>#REF!</v>
      </c>
      <c r="V240" s="111" t="e">
        <f aca="false">(#REF!*P240)</f>
        <v>#REF!</v>
      </c>
      <c r="W240" s="111" t="e">
        <f aca="false">(#REF!*Q240)</f>
        <v>#REF!</v>
      </c>
      <c r="X240" s="111" t="e">
        <f aca="false">(#REF!*R240)</f>
        <v>#REF!</v>
      </c>
      <c r="Y240" s="111" t="e">
        <f aca="false">U240-W240</f>
        <v>#REF!</v>
      </c>
      <c r="Z240" s="111" t="e">
        <f aca="false">V240-X240</f>
        <v>#REF!</v>
      </c>
      <c r="AA240" s="51" t="s">
        <v>566</v>
      </c>
      <c r="AB240" s="100"/>
      <c r="AC240" s="100"/>
      <c r="AD240" s="132" t="n">
        <v>44413</v>
      </c>
      <c r="AE240" s="100"/>
      <c r="AF240" s="100"/>
      <c r="AG240" s="100"/>
      <c r="AH240" s="100"/>
      <c r="AI240" s="100"/>
      <c r="AJ240" s="132" t="n">
        <v>44390</v>
      </c>
      <c r="AK240" s="207"/>
      <c r="AL240" s="201"/>
      <c r="AM240" s="201"/>
      <c r="AN240" s="103"/>
      <c r="AO240" s="146" t="n">
        <f aca="false">AN240</f>
        <v>0</v>
      </c>
      <c r="AP240" s="90" t="n">
        <f aca="false">O240-AO240</f>
        <v>254</v>
      </c>
    </row>
    <row r="241" s="164" customFormat="true" ht="43.5" hidden="false" customHeight="true" outlineLevel="0" collapsed="false">
      <c r="A241" s="113" t="n">
        <v>356</v>
      </c>
      <c r="B241" s="113" t="n">
        <v>816</v>
      </c>
      <c r="C241" s="113" t="n">
        <v>2893</v>
      </c>
      <c r="D241" s="233" t="s">
        <v>805</v>
      </c>
      <c r="E241" s="74" t="s">
        <v>621</v>
      </c>
      <c r="F241" s="150" t="s">
        <v>795</v>
      </c>
      <c r="G241" s="113" t="s">
        <v>614</v>
      </c>
      <c r="H241" s="151" t="n">
        <v>50625820.31</v>
      </c>
      <c r="I241" s="113" t="s">
        <v>615</v>
      </c>
      <c r="J241" s="152" t="n">
        <v>20948426.96</v>
      </c>
      <c r="K241" s="74" t="s">
        <v>814</v>
      </c>
      <c r="L241" s="74" t="s">
        <v>744</v>
      </c>
      <c r="M241" s="75" t="s">
        <v>28</v>
      </c>
      <c r="N241" s="76" t="str">
        <f aca="false">VLOOKUP(M241,'[3]LISTADO DE MEDICAMENTOS'!$B$3:$H$300,2,0)</f>
        <v>Prednisona. Tableta Cada Tableta contiene: Prednisona 5 mg Envase con 20 Tabletas.</v>
      </c>
      <c r="O241" s="226" t="n">
        <v>254</v>
      </c>
      <c r="P241" s="226" t="n">
        <v>635</v>
      </c>
      <c r="Q241" s="234"/>
      <c r="R241" s="235"/>
      <c r="S241" s="190" t="n">
        <v>3.8</v>
      </c>
      <c r="T241" s="211"/>
      <c r="U241" s="119" t="e">
        <f aca="false">(#REF!*O241)</f>
        <v>#REF!</v>
      </c>
      <c r="V241" s="119" t="e">
        <f aca="false">(#REF!*P241)</f>
        <v>#REF!</v>
      </c>
      <c r="W241" s="119" t="e">
        <f aca="false">(#REF!*Q241)</f>
        <v>#REF!</v>
      </c>
      <c r="X241" s="119" t="e">
        <f aca="false">(#REF!*R241)</f>
        <v>#REF!</v>
      </c>
      <c r="Y241" s="119" t="e">
        <f aca="false">U241-W241</f>
        <v>#REF!</v>
      </c>
      <c r="Z241" s="119" t="e">
        <f aca="false">V241-X241</f>
        <v>#REF!</v>
      </c>
      <c r="AA241" s="120" t="s">
        <v>566</v>
      </c>
      <c r="AB241" s="113"/>
      <c r="AC241" s="113"/>
      <c r="AD241" s="122" t="n">
        <v>44412</v>
      </c>
      <c r="AE241" s="113"/>
      <c r="AF241" s="113"/>
      <c r="AG241" s="113"/>
      <c r="AH241" s="113"/>
      <c r="AI241" s="113"/>
      <c r="AJ241" s="236" t="n">
        <v>44390</v>
      </c>
      <c r="AK241" s="157" t="n">
        <v>2871</v>
      </c>
      <c r="AL241" s="219" t="s">
        <v>815</v>
      </c>
      <c r="AM241" s="84" t="n">
        <v>44502</v>
      </c>
      <c r="AN241" s="212" t="n">
        <v>254</v>
      </c>
      <c r="AO241" s="161" t="n">
        <f aca="false">AN241</f>
        <v>254</v>
      </c>
      <c r="AP241" s="162" t="n">
        <f aca="false">O241-AO241</f>
        <v>0</v>
      </c>
      <c r="AQ241" s="163" t="n">
        <f aca="false">AO241*S241</f>
        <v>965.2</v>
      </c>
    </row>
    <row r="242" s="147" customFormat="true" ht="15" hidden="true" customHeight="true" outlineLevel="0" collapsed="false">
      <c r="A242" s="75" t="n">
        <v>357</v>
      </c>
      <c r="B242" s="75" t="n">
        <v>816</v>
      </c>
      <c r="C242" s="75" t="n">
        <v>2893</v>
      </c>
      <c r="D242" s="52" t="s">
        <v>805</v>
      </c>
      <c r="E242" s="237" t="s">
        <v>612</v>
      </c>
      <c r="F242" s="176" t="s">
        <v>795</v>
      </c>
      <c r="G242" s="143" t="s">
        <v>614</v>
      </c>
      <c r="H242" s="191" t="n">
        <v>50625820.31</v>
      </c>
      <c r="I242" s="143" t="s">
        <v>615</v>
      </c>
      <c r="J242" s="191" t="n">
        <v>20948426.96</v>
      </c>
      <c r="K242" s="237" t="s">
        <v>814</v>
      </c>
      <c r="L242" s="237" t="s">
        <v>744</v>
      </c>
      <c r="M242" s="238" t="s">
        <v>132</v>
      </c>
      <c r="N242" s="239" t="str">
        <f aca="false">VLOOKUP(M242,'[3]LISTADO DE MEDICAMENTOS'!$B$3:$H$300,2,0)</f>
        <v>Furosemida. Tableta. Cada tableta contiene: Furosemida 40 mg Envase con 20 Tabletas.</v>
      </c>
      <c r="O242" s="240" t="n">
        <v>48</v>
      </c>
      <c r="P242" s="240" t="n">
        <v>120</v>
      </c>
      <c r="Q242" s="241"/>
      <c r="R242" s="241"/>
      <c r="S242" s="242"/>
      <c r="T242" s="193"/>
      <c r="U242" s="141" t="e">
        <f aca="false">(#REF!*O242)</f>
        <v>#REF!</v>
      </c>
      <c r="V242" s="141" t="e">
        <f aca="false">(#REF!*P242)</f>
        <v>#REF!</v>
      </c>
      <c r="W242" s="141" t="e">
        <f aca="false">(#REF!*Q242)</f>
        <v>#REF!</v>
      </c>
      <c r="X242" s="141" t="e">
        <f aca="false">(#REF!*R242)</f>
        <v>#REF!</v>
      </c>
      <c r="Y242" s="141" t="e">
        <f aca="false">U242-W242</f>
        <v>#REF!</v>
      </c>
      <c r="Z242" s="141" t="e">
        <f aca="false">V242-X242</f>
        <v>#REF!</v>
      </c>
      <c r="AA242" s="243" t="s">
        <v>566</v>
      </c>
      <c r="AB242" s="143"/>
      <c r="AC242" s="143"/>
      <c r="AD242" s="142" t="n">
        <v>44412</v>
      </c>
      <c r="AE242" s="143"/>
      <c r="AF242" s="143"/>
      <c r="AG242" s="143"/>
      <c r="AH242" s="143"/>
      <c r="AI242" s="143"/>
      <c r="AJ242" s="142" t="n">
        <v>44390</v>
      </c>
      <c r="AK242" s="244"/>
      <c r="AL242" s="245"/>
      <c r="AM242" s="245"/>
      <c r="AN242" s="145"/>
      <c r="AO242" s="246" t="n">
        <f aca="false">AN242</f>
        <v>0</v>
      </c>
      <c r="AP242" s="195" t="n">
        <f aca="false">O242-AO242</f>
        <v>48</v>
      </c>
    </row>
    <row r="243" s="147" customFormat="true" ht="15" hidden="true" customHeight="true" outlineLevel="0" collapsed="false">
      <c r="A243" s="75" t="n">
        <v>362</v>
      </c>
      <c r="B243" s="75" t="n">
        <v>816</v>
      </c>
      <c r="C243" s="75" t="n">
        <v>2901</v>
      </c>
      <c r="D243" s="52" t="s">
        <v>805</v>
      </c>
      <c r="E243" s="176" t="s">
        <v>612</v>
      </c>
      <c r="F243" s="176" t="s">
        <v>795</v>
      </c>
      <c r="G243" s="143" t="s">
        <v>614</v>
      </c>
      <c r="H243" s="191" t="n">
        <v>50625820.31</v>
      </c>
      <c r="I243" s="143" t="s">
        <v>615</v>
      </c>
      <c r="J243" s="191" t="n">
        <v>20948426.96</v>
      </c>
      <c r="K243" s="176" t="s">
        <v>816</v>
      </c>
      <c r="L243" s="176" t="s">
        <v>645</v>
      </c>
      <c r="M243" s="143" t="s">
        <v>46</v>
      </c>
      <c r="N243" s="178" t="str">
        <f aca="false">VLOOKUP(M243,'[3]LISTADO DE MEDICAMENTOS'!$B$3:$H$300,2,0)</f>
        <v>Nifedipino. Comprimido de Liberación Prolongada Cada Comprimido contiene: Nifedipino 30 mg Envase con 30 Comprimidos.</v>
      </c>
      <c r="O243" s="241" t="n">
        <v>106</v>
      </c>
      <c r="P243" s="241" t="n">
        <v>265</v>
      </c>
      <c r="Q243" s="241"/>
      <c r="R243" s="241"/>
      <c r="S243" s="193"/>
      <c r="T243" s="193"/>
      <c r="U243" s="141" t="e">
        <f aca="false">(#REF!*O243)</f>
        <v>#REF!</v>
      </c>
      <c r="V243" s="141" t="e">
        <f aca="false">(#REF!*P243)</f>
        <v>#REF!</v>
      </c>
      <c r="W243" s="141" t="e">
        <f aca="false">(#REF!*Q243)</f>
        <v>#REF!</v>
      </c>
      <c r="X243" s="141" t="e">
        <f aca="false">(#REF!*R243)</f>
        <v>#REF!</v>
      </c>
      <c r="Y243" s="141" t="e">
        <f aca="false">U243-W243</f>
        <v>#REF!</v>
      </c>
      <c r="Z243" s="141" t="e">
        <f aca="false">V243-X243</f>
        <v>#REF!</v>
      </c>
      <c r="AA243" s="243" t="s">
        <v>566</v>
      </c>
      <c r="AB243" s="143"/>
      <c r="AC243" s="143"/>
      <c r="AD243" s="142" t="n">
        <v>44412</v>
      </c>
      <c r="AE243" s="143"/>
      <c r="AF243" s="143"/>
      <c r="AG243" s="143"/>
      <c r="AH243" s="143"/>
      <c r="AI243" s="143"/>
      <c r="AJ243" s="142" t="n">
        <v>44390</v>
      </c>
      <c r="AK243" s="185"/>
      <c r="AL243" s="175"/>
      <c r="AM243" s="175"/>
      <c r="AN243" s="145"/>
      <c r="AO243" s="194" t="n">
        <f aca="false">AN243</f>
        <v>0</v>
      </c>
      <c r="AP243" s="195" t="n">
        <f aca="false">O243-AO243</f>
        <v>106</v>
      </c>
    </row>
    <row r="244" s="147" customFormat="true" ht="15" hidden="true" customHeight="true" outlineLevel="0" collapsed="false">
      <c r="A244" s="75" t="n">
        <v>363</v>
      </c>
      <c r="B244" s="75" t="n">
        <v>816</v>
      </c>
      <c r="C244" s="75" t="n">
        <v>2901</v>
      </c>
      <c r="D244" s="52" t="s">
        <v>805</v>
      </c>
      <c r="E244" s="176" t="s">
        <v>621</v>
      </c>
      <c r="F244" s="176" t="s">
        <v>795</v>
      </c>
      <c r="G244" s="143" t="s">
        <v>614</v>
      </c>
      <c r="H244" s="191" t="n">
        <v>50625820.31</v>
      </c>
      <c r="I244" s="143" t="s">
        <v>615</v>
      </c>
      <c r="J244" s="191" t="n">
        <v>20948426.96</v>
      </c>
      <c r="K244" s="176" t="s">
        <v>816</v>
      </c>
      <c r="L244" s="176" t="s">
        <v>645</v>
      </c>
      <c r="M244" s="143" t="s">
        <v>46</v>
      </c>
      <c r="N244" s="178" t="str">
        <f aca="false">VLOOKUP(M244,'[3]LISTADO DE MEDICAMENTOS'!$B$3:$H$300,2,0)</f>
        <v>Nifedipino. Comprimido de Liberación Prolongada Cada Comprimido contiene: Nifedipino 30 mg Envase con 30 Comprimidos.</v>
      </c>
      <c r="O244" s="241" t="n">
        <v>1806</v>
      </c>
      <c r="P244" s="241" t="n">
        <v>4515</v>
      </c>
      <c r="Q244" s="241"/>
      <c r="R244" s="241"/>
      <c r="S244" s="193"/>
      <c r="T244" s="193"/>
      <c r="U244" s="141" t="e">
        <f aca="false">(#REF!*O244)</f>
        <v>#REF!</v>
      </c>
      <c r="V244" s="141" t="e">
        <f aca="false">(#REF!*P244)</f>
        <v>#REF!</v>
      </c>
      <c r="W244" s="141" t="e">
        <f aca="false">(#REF!*Q244)</f>
        <v>#REF!</v>
      </c>
      <c r="X244" s="141" t="e">
        <f aca="false">(#REF!*R244)</f>
        <v>#REF!</v>
      </c>
      <c r="Y244" s="141" t="e">
        <f aca="false">U244-W244</f>
        <v>#REF!</v>
      </c>
      <c r="Z244" s="141" t="e">
        <f aca="false">V244-X244</f>
        <v>#REF!</v>
      </c>
      <c r="AA244" s="243" t="s">
        <v>566</v>
      </c>
      <c r="AB244" s="143"/>
      <c r="AC244" s="143"/>
      <c r="AD244" s="142" t="n">
        <v>44412</v>
      </c>
      <c r="AE244" s="143"/>
      <c r="AF244" s="143"/>
      <c r="AG244" s="143"/>
      <c r="AH244" s="143"/>
      <c r="AI244" s="143"/>
      <c r="AJ244" s="142" t="n">
        <v>44390</v>
      </c>
      <c r="AK244" s="185"/>
      <c r="AL244" s="175"/>
      <c r="AM244" s="175"/>
      <c r="AN244" s="145"/>
      <c r="AO244" s="194" t="n">
        <f aca="false">AN244</f>
        <v>0</v>
      </c>
      <c r="AP244" s="195" t="n">
        <f aca="false">O244-AO244</f>
        <v>1806</v>
      </c>
    </row>
    <row r="245" customFormat="false" ht="15" hidden="true" customHeight="true" outlineLevel="0" collapsed="false">
      <c r="A245" s="75" t="n">
        <v>364</v>
      </c>
      <c r="B245" s="75" t="n">
        <v>816</v>
      </c>
      <c r="C245" s="75" t="n">
        <v>2902</v>
      </c>
      <c r="D245" s="52" t="s">
        <v>805</v>
      </c>
      <c r="E245" s="74" t="s">
        <v>612</v>
      </c>
      <c r="F245" s="74" t="s">
        <v>795</v>
      </c>
      <c r="G245" s="75" t="s">
        <v>614</v>
      </c>
      <c r="H245" s="126" t="n">
        <v>50625820.31</v>
      </c>
      <c r="I245" s="75" t="s">
        <v>615</v>
      </c>
      <c r="J245" s="126" t="n">
        <v>20948426.96</v>
      </c>
      <c r="K245" s="74" t="s">
        <v>817</v>
      </c>
      <c r="L245" s="105" t="s">
        <v>705</v>
      </c>
      <c r="M245" s="224" t="s">
        <v>46</v>
      </c>
      <c r="N245" s="92" t="str">
        <f aca="false">VLOOKUP(M245,'[3]LISTADO DE MEDICAMENTOS'!$B$3:$H$300,2,0)</f>
        <v>Nifedipino. Comprimido de Liberación Prolongada Cada Comprimido contiene: Nifedipino 30 mg Envase con 30 Comprimidos.</v>
      </c>
      <c r="O245" s="225" t="n">
        <v>46</v>
      </c>
      <c r="P245" s="225" t="n">
        <v>115</v>
      </c>
      <c r="Q245" s="225"/>
      <c r="R245" s="225"/>
      <c r="S245" s="190"/>
      <c r="T245" s="190"/>
      <c r="U245" s="111" t="e">
        <f aca="false">(#REF!*O245)</f>
        <v>#REF!</v>
      </c>
      <c r="V245" s="111" t="e">
        <f aca="false">(#REF!*P245)</f>
        <v>#REF!</v>
      </c>
      <c r="W245" s="111" t="e">
        <f aca="false">(#REF!*Q245)</f>
        <v>#REF!</v>
      </c>
      <c r="X245" s="111" t="e">
        <f aca="false">(#REF!*R245)</f>
        <v>#REF!</v>
      </c>
      <c r="Y245" s="111" t="e">
        <f aca="false">U245-W245</f>
        <v>#REF!</v>
      </c>
      <c r="Z245" s="111" t="e">
        <f aca="false">V245-X245</f>
        <v>#REF!</v>
      </c>
      <c r="AA245" s="51" t="s">
        <v>566</v>
      </c>
      <c r="AB245" s="100"/>
      <c r="AC245" s="100"/>
      <c r="AD245" s="132" t="n">
        <v>44412</v>
      </c>
      <c r="AE245" s="100"/>
      <c r="AF245" s="100"/>
      <c r="AG245" s="100"/>
      <c r="AH245" s="100"/>
      <c r="AI245" s="100"/>
      <c r="AJ245" s="132" t="n">
        <v>44390</v>
      </c>
      <c r="AK245" s="101"/>
      <c r="AL245" s="102"/>
      <c r="AM245" s="102"/>
      <c r="AN245" s="103"/>
      <c r="AO245" s="89" t="n">
        <f aca="false">AN245</f>
        <v>0</v>
      </c>
      <c r="AP245" s="90" t="n">
        <f aca="false">O245-AO245</f>
        <v>46</v>
      </c>
    </row>
    <row r="246" customFormat="false" ht="15" hidden="true" customHeight="true" outlineLevel="0" collapsed="false">
      <c r="A246" s="75" t="n">
        <v>365</v>
      </c>
      <c r="B246" s="75" t="n">
        <v>816</v>
      </c>
      <c r="C246" s="75" t="n">
        <v>2902</v>
      </c>
      <c r="D246" s="52" t="s">
        <v>805</v>
      </c>
      <c r="E246" s="74" t="s">
        <v>621</v>
      </c>
      <c r="F246" s="74" t="s">
        <v>795</v>
      </c>
      <c r="G246" s="75" t="s">
        <v>614</v>
      </c>
      <c r="H246" s="126" t="n">
        <v>50625820.31</v>
      </c>
      <c r="I246" s="75" t="s">
        <v>615</v>
      </c>
      <c r="J246" s="126" t="n">
        <v>20948426.96</v>
      </c>
      <c r="K246" s="74" t="s">
        <v>817</v>
      </c>
      <c r="L246" s="105" t="s">
        <v>705</v>
      </c>
      <c r="M246" s="224" t="s">
        <v>46</v>
      </c>
      <c r="N246" s="92" t="str">
        <f aca="false">VLOOKUP(M246,'[3]LISTADO DE MEDICAMENTOS'!$B$3:$H$300,2,0)</f>
        <v>Nifedipino. Comprimido de Liberación Prolongada Cada Comprimido contiene: Nifedipino 30 mg Envase con 30 Comprimidos.</v>
      </c>
      <c r="O246" s="225" t="n">
        <v>774</v>
      </c>
      <c r="P246" s="225" t="n">
        <v>1935</v>
      </c>
      <c r="Q246" s="225"/>
      <c r="R246" s="225"/>
      <c r="S246" s="190"/>
      <c r="T246" s="190"/>
      <c r="U246" s="111" t="e">
        <f aca="false">(#REF!*O246)</f>
        <v>#REF!</v>
      </c>
      <c r="V246" s="111" t="e">
        <f aca="false">(#REF!*P246)</f>
        <v>#REF!</v>
      </c>
      <c r="W246" s="111" t="e">
        <f aca="false">(#REF!*Q246)</f>
        <v>#REF!</v>
      </c>
      <c r="X246" s="111" t="e">
        <f aca="false">(#REF!*R246)</f>
        <v>#REF!</v>
      </c>
      <c r="Y246" s="111" t="e">
        <f aca="false">U246-W246</f>
        <v>#REF!</v>
      </c>
      <c r="Z246" s="111" t="e">
        <f aca="false">V246-X246</f>
        <v>#REF!</v>
      </c>
      <c r="AA246" s="51" t="s">
        <v>566</v>
      </c>
      <c r="AB246" s="100"/>
      <c r="AC246" s="100"/>
      <c r="AD246" s="132" t="n">
        <v>44413</v>
      </c>
      <c r="AE246" s="100"/>
      <c r="AF246" s="100"/>
      <c r="AG246" s="100"/>
      <c r="AH246" s="100"/>
      <c r="AI246" s="100"/>
      <c r="AJ246" s="132" t="n">
        <v>44390</v>
      </c>
      <c r="AK246" s="101"/>
      <c r="AL246" s="102"/>
      <c r="AM246" s="102"/>
      <c r="AN246" s="103"/>
      <c r="AO246" s="89" t="n">
        <f aca="false">AN246</f>
        <v>0</v>
      </c>
      <c r="AP246" s="90" t="n">
        <f aca="false">O246-AO246</f>
        <v>774</v>
      </c>
    </row>
    <row r="247" customFormat="false" ht="15" hidden="true" customHeight="true" outlineLevel="0" collapsed="false">
      <c r="A247" s="75" t="n">
        <v>366</v>
      </c>
      <c r="B247" s="75" t="n">
        <v>816</v>
      </c>
      <c r="C247" s="75" t="n">
        <v>2905</v>
      </c>
      <c r="D247" s="52" t="s">
        <v>818</v>
      </c>
      <c r="E247" s="74" t="s">
        <v>612</v>
      </c>
      <c r="F247" s="74" t="s">
        <v>819</v>
      </c>
      <c r="G247" s="75" t="s">
        <v>614</v>
      </c>
      <c r="H247" s="126" t="n">
        <v>50625820.31</v>
      </c>
      <c r="I247" s="75" t="s">
        <v>615</v>
      </c>
      <c r="J247" s="126" t="n">
        <v>20948426.96</v>
      </c>
      <c r="K247" s="74" t="s">
        <v>820</v>
      </c>
      <c r="L247" s="105" t="s">
        <v>693</v>
      </c>
      <c r="M247" s="224" t="s">
        <v>104</v>
      </c>
      <c r="N247" s="92" t="str">
        <f aca="false">VLOOKUP(M247,'[3]LISTADO DE MEDICAMENTOS'!$B$3:$H$300,2,0)</f>
        <v>Ceftriaxona. Solución Inyectable. Cada frasco ámpula con polvo contiene: Ceftriaxona sódica equivalente a 1 g de ceftriaxona. Envase con un frasco ámpula y 10 ml de diluyente.</v>
      </c>
      <c r="O247" s="225" t="n">
        <v>7178</v>
      </c>
      <c r="P247" s="225" t="n">
        <v>17945</v>
      </c>
      <c r="Q247" s="225"/>
      <c r="R247" s="225"/>
      <c r="S247" s="190"/>
      <c r="T247" s="190"/>
      <c r="U247" s="111" t="e">
        <f aca="false">(#REF!*O247)</f>
        <v>#REF!</v>
      </c>
      <c r="V247" s="111" t="e">
        <f aca="false">(#REF!*P247)</f>
        <v>#REF!</v>
      </c>
      <c r="W247" s="111" t="e">
        <f aca="false">(#REF!*Q247)</f>
        <v>#REF!</v>
      </c>
      <c r="X247" s="111" t="e">
        <f aca="false">(#REF!*R247)</f>
        <v>#REF!</v>
      </c>
      <c r="Y247" s="111" t="e">
        <f aca="false">U247-W247</f>
        <v>#REF!</v>
      </c>
      <c r="Z247" s="111" t="e">
        <f aca="false">V247-X247</f>
        <v>#REF!</v>
      </c>
      <c r="AA247" s="51" t="s">
        <v>566</v>
      </c>
      <c r="AB247" s="100"/>
      <c r="AC247" s="100"/>
      <c r="AD247" s="132" t="n">
        <v>44428</v>
      </c>
      <c r="AE247" s="100"/>
      <c r="AF247" s="100"/>
      <c r="AG247" s="100"/>
      <c r="AH247" s="100"/>
      <c r="AI247" s="100"/>
      <c r="AJ247" s="132" t="n">
        <v>44390</v>
      </c>
      <c r="AK247" s="101"/>
      <c r="AL247" s="102"/>
      <c r="AM247" s="102"/>
      <c r="AN247" s="103"/>
      <c r="AO247" s="89" t="n">
        <f aca="false">AN247</f>
        <v>0</v>
      </c>
      <c r="AP247" s="90" t="n">
        <f aca="false">O247-AO247</f>
        <v>7178</v>
      </c>
    </row>
    <row r="248" customFormat="false" ht="15" hidden="true" customHeight="true" outlineLevel="0" collapsed="false">
      <c r="A248" s="75" t="n">
        <v>367</v>
      </c>
      <c r="B248" s="75" t="n">
        <v>816</v>
      </c>
      <c r="C248" s="75" t="n">
        <v>2905</v>
      </c>
      <c r="D248" s="52" t="s">
        <v>818</v>
      </c>
      <c r="E248" s="74" t="s">
        <v>621</v>
      </c>
      <c r="F248" s="74" t="s">
        <v>819</v>
      </c>
      <c r="G248" s="75" t="s">
        <v>614</v>
      </c>
      <c r="H248" s="126" t="n">
        <v>50625820.31</v>
      </c>
      <c r="I248" s="75" t="s">
        <v>615</v>
      </c>
      <c r="J248" s="126" t="n">
        <v>20948426.96</v>
      </c>
      <c r="K248" s="74" t="s">
        <v>820</v>
      </c>
      <c r="L248" s="105" t="s">
        <v>693</v>
      </c>
      <c r="M248" s="224" t="s">
        <v>104</v>
      </c>
      <c r="N248" s="92" t="str">
        <f aca="false">VLOOKUP(M248,'[3]LISTADO DE MEDICAMENTOS'!$B$3:$H$300,2,0)</f>
        <v>Ceftriaxona. Solución Inyectable. Cada frasco ámpula con polvo contiene: Ceftriaxona sódica equivalente a 1 g de ceftriaxona. Envase con un frasco ámpula y 10 ml de diluyente.</v>
      </c>
      <c r="O248" s="225" t="n">
        <v>22</v>
      </c>
      <c r="P248" s="225" t="n">
        <v>55</v>
      </c>
      <c r="Q248" s="225"/>
      <c r="R248" s="225"/>
      <c r="S248" s="190"/>
      <c r="T248" s="190"/>
      <c r="U248" s="111" t="e">
        <f aca="false">(#REF!*O248)</f>
        <v>#REF!</v>
      </c>
      <c r="V248" s="111" t="e">
        <f aca="false">(#REF!*P248)</f>
        <v>#REF!</v>
      </c>
      <c r="W248" s="111" t="e">
        <f aca="false">(#REF!*Q248)</f>
        <v>#REF!</v>
      </c>
      <c r="X248" s="111" t="e">
        <f aca="false">(#REF!*R248)</f>
        <v>#REF!</v>
      </c>
      <c r="Y248" s="111" t="e">
        <f aca="false">U248-W248</f>
        <v>#REF!</v>
      </c>
      <c r="Z248" s="111" t="e">
        <f aca="false">V248-X248</f>
        <v>#REF!</v>
      </c>
      <c r="AA248" s="51" t="s">
        <v>566</v>
      </c>
      <c r="AB248" s="100"/>
      <c r="AC248" s="100"/>
      <c r="AD248" s="132" t="n">
        <v>44428</v>
      </c>
      <c r="AE248" s="100"/>
      <c r="AF248" s="100"/>
      <c r="AG248" s="100"/>
      <c r="AH248" s="100"/>
      <c r="AI248" s="100"/>
      <c r="AJ248" s="132" t="n">
        <v>44390</v>
      </c>
      <c r="AK248" s="101"/>
      <c r="AL248" s="102"/>
      <c r="AM248" s="102"/>
      <c r="AN248" s="103"/>
      <c r="AO248" s="89" t="n">
        <f aca="false">AN248</f>
        <v>0</v>
      </c>
      <c r="AP248" s="90" t="n">
        <f aca="false">O248-AO248</f>
        <v>22</v>
      </c>
    </row>
    <row r="249" customFormat="false" ht="15" hidden="true" customHeight="true" outlineLevel="0" collapsed="false">
      <c r="A249" s="75" t="n">
        <v>368</v>
      </c>
      <c r="B249" s="75" t="n">
        <v>816</v>
      </c>
      <c r="C249" s="75" t="n">
        <v>2905</v>
      </c>
      <c r="D249" s="52" t="s">
        <v>818</v>
      </c>
      <c r="E249" s="74" t="s">
        <v>612</v>
      </c>
      <c r="F249" s="74" t="s">
        <v>819</v>
      </c>
      <c r="G249" s="75" t="s">
        <v>614</v>
      </c>
      <c r="H249" s="126" t="n">
        <v>50625820.31</v>
      </c>
      <c r="I249" s="75" t="s">
        <v>615</v>
      </c>
      <c r="J249" s="126" t="n">
        <v>20948426.96</v>
      </c>
      <c r="K249" s="74" t="s">
        <v>820</v>
      </c>
      <c r="L249" s="105" t="s">
        <v>693</v>
      </c>
      <c r="M249" s="224" t="s">
        <v>380</v>
      </c>
      <c r="N249" s="92" t="str">
        <f aca="false">VLOOKUP(M249,'[3]LISTADO DE MEDICAMENTOS'!$B$3:$H$300,2,0)</f>
        <v>Sertralina. Cápsula o Tableta Cada Cápsula o Tableta contiene: Clorhidrato de sertralina equivalente a 50 mg de sertralina. Envase con 14 Cápsulas o Tabletas.</v>
      </c>
      <c r="O249" s="225" t="n">
        <v>2</v>
      </c>
      <c r="P249" s="225" t="n">
        <v>5</v>
      </c>
      <c r="Q249" s="225"/>
      <c r="R249" s="225"/>
      <c r="S249" s="190"/>
      <c r="T249" s="190"/>
      <c r="U249" s="111" t="e">
        <f aca="false">(#REF!*O249)</f>
        <v>#REF!</v>
      </c>
      <c r="V249" s="111" t="e">
        <f aca="false">(#REF!*P249)</f>
        <v>#REF!</v>
      </c>
      <c r="W249" s="111" t="e">
        <f aca="false">(#REF!*Q249)</f>
        <v>#REF!</v>
      </c>
      <c r="X249" s="111" t="e">
        <f aca="false">(#REF!*R249)</f>
        <v>#REF!</v>
      </c>
      <c r="Y249" s="111" t="e">
        <f aca="false">U249-W249</f>
        <v>#REF!</v>
      </c>
      <c r="Z249" s="111" t="e">
        <f aca="false">V249-X249</f>
        <v>#REF!</v>
      </c>
      <c r="AA249" s="51" t="s">
        <v>566</v>
      </c>
      <c r="AB249" s="100"/>
      <c r="AC249" s="100"/>
      <c r="AD249" s="132" t="n">
        <v>44428</v>
      </c>
      <c r="AE249" s="100"/>
      <c r="AF249" s="100"/>
      <c r="AG249" s="100"/>
      <c r="AH249" s="100"/>
      <c r="AI249" s="100"/>
      <c r="AJ249" s="132" t="n">
        <v>44390</v>
      </c>
      <c r="AK249" s="101"/>
      <c r="AL249" s="102"/>
      <c r="AM249" s="102"/>
      <c r="AN249" s="103"/>
      <c r="AO249" s="89" t="n">
        <f aca="false">AN249</f>
        <v>0</v>
      </c>
      <c r="AP249" s="90" t="n">
        <f aca="false">O249-AO249</f>
        <v>2</v>
      </c>
    </row>
    <row r="250" customFormat="false" ht="15" hidden="true" customHeight="true" outlineLevel="0" collapsed="false">
      <c r="A250" s="75" t="n">
        <v>369</v>
      </c>
      <c r="B250" s="75" t="n">
        <v>816</v>
      </c>
      <c r="C250" s="75" t="n">
        <v>2905</v>
      </c>
      <c r="D250" s="52" t="s">
        <v>818</v>
      </c>
      <c r="E250" s="74" t="s">
        <v>621</v>
      </c>
      <c r="F250" s="74" t="s">
        <v>819</v>
      </c>
      <c r="G250" s="75" t="s">
        <v>614</v>
      </c>
      <c r="H250" s="126" t="n">
        <v>50625820.31</v>
      </c>
      <c r="I250" s="75" t="s">
        <v>615</v>
      </c>
      <c r="J250" s="126" t="n">
        <v>20948426.96</v>
      </c>
      <c r="K250" s="74" t="s">
        <v>820</v>
      </c>
      <c r="L250" s="105" t="s">
        <v>693</v>
      </c>
      <c r="M250" s="224" t="s">
        <v>380</v>
      </c>
      <c r="N250" s="92" t="str">
        <f aca="false">VLOOKUP(M250,'[3]LISTADO DE MEDICAMENTOS'!$B$3:$H$300,2,0)</f>
        <v>Sertralina. Cápsula o Tableta Cada Cápsula o Tableta contiene: Clorhidrato de sertralina equivalente a 50 mg de sertralina. Envase con 14 Cápsulas o Tabletas.</v>
      </c>
      <c r="O250" s="225" t="n">
        <v>344</v>
      </c>
      <c r="P250" s="225" t="n">
        <v>860</v>
      </c>
      <c r="Q250" s="225"/>
      <c r="R250" s="225"/>
      <c r="S250" s="190"/>
      <c r="T250" s="190"/>
      <c r="U250" s="111" t="e">
        <f aca="false">(#REF!*O250)</f>
        <v>#REF!</v>
      </c>
      <c r="V250" s="111" t="e">
        <f aca="false">(#REF!*P250)</f>
        <v>#REF!</v>
      </c>
      <c r="W250" s="111" t="e">
        <f aca="false">(#REF!*Q250)</f>
        <v>#REF!</v>
      </c>
      <c r="X250" s="111" t="e">
        <f aca="false">(#REF!*R250)</f>
        <v>#REF!</v>
      </c>
      <c r="Y250" s="111" t="e">
        <f aca="false">U250-W250</f>
        <v>#REF!</v>
      </c>
      <c r="Z250" s="111" t="e">
        <f aca="false">V250-X250</f>
        <v>#REF!</v>
      </c>
      <c r="AA250" s="51" t="s">
        <v>566</v>
      </c>
      <c r="AB250" s="100"/>
      <c r="AC250" s="100"/>
      <c r="AD250" s="132" t="n">
        <v>44428</v>
      </c>
      <c r="AE250" s="100"/>
      <c r="AF250" s="100"/>
      <c r="AG250" s="100"/>
      <c r="AH250" s="100"/>
      <c r="AI250" s="100"/>
      <c r="AJ250" s="132" t="n">
        <v>44390</v>
      </c>
      <c r="AK250" s="101"/>
      <c r="AL250" s="102"/>
      <c r="AM250" s="102"/>
      <c r="AN250" s="103"/>
      <c r="AO250" s="89" t="n">
        <f aca="false">AN250</f>
        <v>0</v>
      </c>
      <c r="AP250" s="90" t="n">
        <f aca="false">O250-AO250</f>
        <v>344</v>
      </c>
    </row>
    <row r="251" customFormat="false" ht="15" hidden="true" customHeight="true" outlineLevel="0" collapsed="false">
      <c r="A251" s="75" t="n">
        <v>371</v>
      </c>
      <c r="B251" s="75" t="n">
        <v>816</v>
      </c>
      <c r="C251" s="75" t="n">
        <v>2907</v>
      </c>
      <c r="D251" s="52" t="s">
        <v>818</v>
      </c>
      <c r="E251" s="74" t="s">
        <v>621</v>
      </c>
      <c r="F251" s="74" t="s">
        <v>819</v>
      </c>
      <c r="G251" s="75" t="s">
        <v>614</v>
      </c>
      <c r="H251" s="126" t="n">
        <v>50625820.31</v>
      </c>
      <c r="I251" s="75" t="s">
        <v>615</v>
      </c>
      <c r="J251" s="126" t="n">
        <v>20948426.96</v>
      </c>
      <c r="K251" s="74" t="s">
        <v>821</v>
      </c>
      <c r="L251" s="105" t="s">
        <v>599</v>
      </c>
      <c r="M251" s="224" t="s">
        <v>442</v>
      </c>
      <c r="N251" s="92" t="str">
        <f aca="false">VLOOKUP(M251,'[3]LISTADO DE MEDICAMENTOS'!$B$3:$H$300,2,0)</f>
        <v>Mometasona. Ungüento Cada 100 gramos contienen: Furoato de mometasona 0.100 g Envase con 30 g.</v>
      </c>
      <c r="O251" s="225" t="n">
        <v>2</v>
      </c>
      <c r="P251" s="225" t="n">
        <v>5</v>
      </c>
      <c r="Q251" s="225"/>
      <c r="R251" s="225"/>
      <c r="S251" s="190"/>
      <c r="T251" s="190"/>
      <c r="U251" s="111" t="e">
        <f aca="false">(#REF!*O251)</f>
        <v>#REF!</v>
      </c>
      <c r="V251" s="111" t="e">
        <f aca="false">(#REF!*P251)</f>
        <v>#REF!</v>
      </c>
      <c r="W251" s="111" t="e">
        <f aca="false">(#REF!*Q251)</f>
        <v>#REF!</v>
      </c>
      <c r="X251" s="111" t="e">
        <f aca="false">(#REF!*R251)</f>
        <v>#REF!</v>
      </c>
      <c r="Y251" s="111" t="e">
        <f aca="false">U251-W251</f>
        <v>#REF!</v>
      </c>
      <c r="Z251" s="111" t="e">
        <f aca="false">V251-X251</f>
        <v>#REF!</v>
      </c>
      <c r="AA251" s="51" t="s">
        <v>566</v>
      </c>
      <c r="AB251" s="100"/>
      <c r="AC251" s="100"/>
      <c r="AD251" s="100"/>
      <c r="AE251" s="100"/>
      <c r="AF251" s="100"/>
      <c r="AG251" s="100"/>
      <c r="AH251" s="100"/>
      <c r="AI251" s="100"/>
      <c r="AJ251" s="132" t="n">
        <v>44390</v>
      </c>
      <c r="AK251" s="101"/>
      <c r="AL251" s="102"/>
      <c r="AM251" s="102"/>
      <c r="AN251" s="103"/>
      <c r="AO251" s="89" t="n">
        <f aca="false">AN251</f>
        <v>0</v>
      </c>
      <c r="AP251" s="90" t="n">
        <f aca="false">O251-AO251</f>
        <v>2</v>
      </c>
    </row>
    <row r="252" customFormat="false" ht="15" hidden="true" customHeight="true" outlineLevel="0" collapsed="false">
      <c r="A252" s="75" t="n">
        <v>372</v>
      </c>
      <c r="B252" s="75" t="n">
        <v>816</v>
      </c>
      <c r="C252" s="75" t="n">
        <v>2909</v>
      </c>
      <c r="D252" s="52" t="s">
        <v>818</v>
      </c>
      <c r="E252" s="74" t="s">
        <v>612</v>
      </c>
      <c r="F252" s="74" t="s">
        <v>819</v>
      </c>
      <c r="G252" s="75" t="s">
        <v>614</v>
      </c>
      <c r="H252" s="126" t="n">
        <v>50625820.31</v>
      </c>
      <c r="I252" s="75" t="s">
        <v>615</v>
      </c>
      <c r="J252" s="126" t="n">
        <v>20948426.96</v>
      </c>
      <c r="K252" s="74" t="s">
        <v>822</v>
      </c>
      <c r="L252" s="105" t="s">
        <v>606</v>
      </c>
      <c r="M252" s="224" t="s">
        <v>374</v>
      </c>
      <c r="N252" s="92" t="str">
        <f aca="false">VLOOKUP(M252,'[3]LISTADO DE MEDICAMENTOS'!$B$3:$H$300,2,0)</f>
        <v>Midazolam. Solución Inyectable Cada ampolleta contiene: Clorhidrato de midazolam equivalente a 15 mg de midazolam o Midazolam 15 mg Envase con 5 ampolletas con 3 ml.</v>
      </c>
      <c r="O252" s="225" t="n">
        <v>840</v>
      </c>
      <c r="P252" s="225" t="n">
        <v>2100</v>
      </c>
      <c r="Q252" s="225"/>
      <c r="R252" s="225"/>
      <c r="S252" s="190"/>
      <c r="T252" s="190"/>
      <c r="U252" s="111" t="e">
        <f aca="false">(#REF!*O252)</f>
        <v>#REF!</v>
      </c>
      <c r="V252" s="111" t="e">
        <f aca="false">(#REF!*P252)</f>
        <v>#REF!</v>
      </c>
      <c r="W252" s="111" t="e">
        <f aca="false">(#REF!*Q252)</f>
        <v>#REF!</v>
      </c>
      <c r="X252" s="111" t="e">
        <f aca="false">(#REF!*R252)</f>
        <v>#REF!</v>
      </c>
      <c r="Y252" s="111" t="e">
        <f aca="false">U252-W252</f>
        <v>#REF!</v>
      </c>
      <c r="Z252" s="111" t="e">
        <f aca="false">V252-X252</f>
        <v>#REF!</v>
      </c>
      <c r="AA252" s="51" t="s">
        <v>566</v>
      </c>
      <c r="AB252" s="100"/>
      <c r="AC252" s="100"/>
      <c r="AD252" s="132" t="n">
        <v>44428</v>
      </c>
      <c r="AE252" s="100"/>
      <c r="AF252" s="100"/>
      <c r="AG252" s="100"/>
      <c r="AH252" s="100"/>
      <c r="AI252" s="100"/>
      <c r="AJ252" s="132" t="n">
        <v>44390</v>
      </c>
      <c r="AK252" s="101"/>
      <c r="AL252" s="102"/>
      <c r="AM252" s="102"/>
      <c r="AN252" s="103"/>
      <c r="AO252" s="89" t="n">
        <f aca="false">AN252</f>
        <v>0</v>
      </c>
      <c r="AP252" s="90" t="n">
        <f aca="false">O252-AO252</f>
        <v>840</v>
      </c>
    </row>
    <row r="253" customFormat="false" ht="15" hidden="true" customHeight="true" outlineLevel="0" collapsed="false">
      <c r="A253" s="75" t="n">
        <v>374</v>
      </c>
      <c r="B253" s="75" t="n">
        <v>862</v>
      </c>
      <c r="C253" s="75" t="n">
        <v>2888</v>
      </c>
      <c r="D253" s="52" t="s">
        <v>805</v>
      </c>
      <c r="E253" s="74" t="s">
        <v>621</v>
      </c>
      <c r="F253" s="74" t="s">
        <v>795</v>
      </c>
      <c r="G253" s="75" t="s">
        <v>614</v>
      </c>
      <c r="H253" s="126" t="n">
        <v>50625820.31</v>
      </c>
      <c r="I253" s="75" t="s">
        <v>615</v>
      </c>
      <c r="J253" s="126" t="n">
        <v>20948426.96</v>
      </c>
      <c r="K253" s="105" t="s">
        <v>823</v>
      </c>
      <c r="L253" s="105" t="s">
        <v>687</v>
      </c>
      <c r="M253" s="224" t="s">
        <v>454</v>
      </c>
      <c r="N253" s="92" t="str">
        <f aca="false">VLOOKUP(M253,'[3]LISTADO DE MEDICAMENTOS'!$B$3:$H$300,2,0)</f>
        <v>Montelukast. Comprimido Recubierto  Cada comprimido contiene: Montelukast sódico equivalente a 10 mg de montelukast. Envase con 30 comprimidos.</v>
      </c>
      <c r="O253" s="225" t="n">
        <v>70</v>
      </c>
      <c r="P253" s="225" t="n">
        <v>175</v>
      </c>
      <c r="Q253" s="225"/>
      <c r="R253" s="225"/>
      <c r="S253" s="190"/>
      <c r="T253" s="190"/>
      <c r="U253" s="111" t="e">
        <f aca="false">(#REF!*O253)</f>
        <v>#REF!</v>
      </c>
      <c r="V253" s="111" t="e">
        <f aca="false">(#REF!*P253)</f>
        <v>#REF!</v>
      </c>
      <c r="W253" s="111" t="e">
        <f aca="false">(#REF!*Q253)</f>
        <v>#REF!</v>
      </c>
      <c r="X253" s="111" t="e">
        <f aca="false">(#REF!*R253)</f>
        <v>#REF!</v>
      </c>
      <c r="Y253" s="111" t="e">
        <f aca="false">U253-W253</f>
        <v>#REF!</v>
      </c>
      <c r="Z253" s="111" t="e">
        <f aca="false">V253-X253</f>
        <v>#REF!</v>
      </c>
      <c r="AA253" s="100" t="s">
        <v>566</v>
      </c>
      <c r="AB253" s="100"/>
      <c r="AC253" s="100"/>
      <c r="AD253" s="132" t="n">
        <v>44434</v>
      </c>
      <c r="AE253" s="100"/>
      <c r="AF253" s="100"/>
      <c r="AG253" s="100"/>
      <c r="AH253" s="100"/>
      <c r="AI253" s="100"/>
      <c r="AJ253" s="132" t="n">
        <v>44390</v>
      </c>
      <c r="AK253" s="101"/>
      <c r="AL253" s="102"/>
      <c r="AM253" s="102"/>
      <c r="AN253" s="103"/>
      <c r="AO253" s="89" t="n">
        <f aca="false">AN253</f>
        <v>0</v>
      </c>
      <c r="AP253" s="90" t="n">
        <f aca="false">O253-AO253</f>
        <v>70</v>
      </c>
    </row>
    <row r="254" customFormat="false" ht="15" hidden="true" customHeight="true" outlineLevel="0" collapsed="false">
      <c r="A254" s="75" t="n">
        <v>375</v>
      </c>
      <c r="B254" s="75" t="n">
        <v>862</v>
      </c>
      <c r="C254" s="75" t="n">
        <v>2888</v>
      </c>
      <c r="D254" s="52" t="s">
        <v>805</v>
      </c>
      <c r="E254" s="74" t="s">
        <v>612</v>
      </c>
      <c r="F254" s="74" t="s">
        <v>795</v>
      </c>
      <c r="G254" s="75" t="s">
        <v>614</v>
      </c>
      <c r="H254" s="126" t="n">
        <v>50625820.31</v>
      </c>
      <c r="I254" s="75" t="s">
        <v>615</v>
      </c>
      <c r="J254" s="126" t="n">
        <v>20948426.96</v>
      </c>
      <c r="K254" s="105" t="s">
        <v>823</v>
      </c>
      <c r="L254" s="105" t="s">
        <v>687</v>
      </c>
      <c r="M254" s="224" t="s">
        <v>274</v>
      </c>
      <c r="N254" s="92" t="str">
        <f aca="false">VLOOKUP(M254,'[3]LISTADO DE MEDICAMENTOS'!$B$3:$H$300,2,0)</f>
        <v>Atorvastatina. Tableta Cada Tableta contiene: Atorvastatina cálcica trihidratada equivalente a 20 mg de atorvastatina. Envase con 10 Tabletas.</v>
      </c>
      <c r="O254" s="225" t="n">
        <v>62</v>
      </c>
      <c r="P254" s="225" t="n">
        <v>155</v>
      </c>
      <c r="Q254" s="225"/>
      <c r="R254" s="225"/>
      <c r="S254" s="190"/>
      <c r="T254" s="190"/>
      <c r="U254" s="111" t="e">
        <f aca="false">(#REF!*O254)</f>
        <v>#REF!</v>
      </c>
      <c r="V254" s="111" t="e">
        <f aca="false">(#REF!*P254)</f>
        <v>#REF!</v>
      </c>
      <c r="W254" s="111" t="e">
        <f aca="false">(#REF!*Q254)</f>
        <v>#REF!</v>
      </c>
      <c r="X254" s="111" t="e">
        <f aca="false">(#REF!*R254)</f>
        <v>#REF!</v>
      </c>
      <c r="Y254" s="111" t="e">
        <f aca="false">U254-W254</f>
        <v>#REF!</v>
      </c>
      <c r="Z254" s="111" t="e">
        <f aca="false">V254-X254</f>
        <v>#REF!</v>
      </c>
      <c r="AA254" s="100" t="s">
        <v>566</v>
      </c>
      <c r="AB254" s="100"/>
      <c r="AC254" s="100"/>
      <c r="AD254" s="132" t="n">
        <v>44434</v>
      </c>
      <c r="AE254" s="100"/>
      <c r="AF254" s="100"/>
      <c r="AG254" s="100"/>
      <c r="AH254" s="100"/>
      <c r="AI254" s="100"/>
      <c r="AJ254" s="132" t="n">
        <v>44390</v>
      </c>
      <c r="AK254" s="101"/>
      <c r="AL254" s="102"/>
      <c r="AM254" s="102"/>
      <c r="AN254" s="103"/>
      <c r="AO254" s="89" t="n">
        <f aca="false">AN254</f>
        <v>0</v>
      </c>
      <c r="AP254" s="90" t="n">
        <f aca="false">O254-AO254</f>
        <v>62</v>
      </c>
    </row>
    <row r="255" customFormat="false" ht="15" hidden="true" customHeight="true" outlineLevel="0" collapsed="false">
      <c r="A255" s="75" t="n">
        <v>376</v>
      </c>
      <c r="B255" s="75" t="n">
        <v>862</v>
      </c>
      <c r="C255" s="75" t="n">
        <v>2888</v>
      </c>
      <c r="D255" s="52" t="s">
        <v>805</v>
      </c>
      <c r="E255" s="74" t="s">
        <v>621</v>
      </c>
      <c r="F255" s="74" t="s">
        <v>795</v>
      </c>
      <c r="G255" s="75" t="s">
        <v>614</v>
      </c>
      <c r="H255" s="126" t="n">
        <v>50625820.31</v>
      </c>
      <c r="I255" s="75" t="s">
        <v>615</v>
      </c>
      <c r="J255" s="126" t="n">
        <v>20948426.96</v>
      </c>
      <c r="K255" s="105" t="s">
        <v>823</v>
      </c>
      <c r="L255" s="105" t="s">
        <v>687</v>
      </c>
      <c r="M255" s="224" t="s">
        <v>496</v>
      </c>
      <c r="N255" s="92" t="str">
        <f aca="false">VLOOKUP(M255,'[3]LISTADO DE MEDICAMENTOS'!$B$3:$H$300,2,0)</f>
        <v>Hidroxizina. Gragea o Tableta Cada Gragea o Tableta contiene: Clorhidrato de hidroxizina 10 mg Envase con 30 Grageas o Tabletas.</v>
      </c>
      <c r="O255" s="225" t="n">
        <v>140</v>
      </c>
      <c r="P255" s="225" t="n">
        <v>350</v>
      </c>
      <c r="Q255" s="225"/>
      <c r="R255" s="225"/>
      <c r="S255" s="190"/>
      <c r="T255" s="190"/>
      <c r="U255" s="111" t="e">
        <f aca="false">(#REF!*O255)</f>
        <v>#REF!</v>
      </c>
      <c r="V255" s="111" t="e">
        <f aca="false">(#REF!*P255)</f>
        <v>#REF!</v>
      </c>
      <c r="W255" s="111" t="e">
        <f aca="false">(#REF!*Q255)</f>
        <v>#REF!</v>
      </c>
      <c r="X255" s="111" t="e">
        <f aca="false">(#REF!*R255)</f>
        <v>#REF!</v>
      </c>
      <c r="Y255" s="111" t="e">
        <f aca="false">U255-W255</f>
        <v>#REF!</v>
      </c>
      <c r="Z255" s="111" t="e">
        <f aca="false">V255-X255</f>
        <v>#REF!</v>
      </c>
      <c r="AA255" s="100" t="s">
        <v>566</v>
      </c>
      <c r="AB255" s="100"/>
      <c r="AC255" s="100"/>
      <c r="AD255" s="132" t="n">
        <v>44434</v>
      </c>
      <c r="AE255" s="100"/>
      <c r="AF255" s="100"/>
      <c r="AG255" s="100"/>
      <c r="AH255" s="100"/>
      <c r="AI255" s="100"/>
      <c r="AJ255" s="132" t="n">
        <v>44390</v>
      </c>
      <c r="AK255" s="101"/>
      <c r="AL255" s="102"/>
      <c r="AM255" s="102"/>
      <c r="AN255" s="103"/>
      <c r="AO255" s="89" t="n">
        <f aca="false">AN255</f>
        <v>0</v>
      </c>
      <c r="AP255" s="90" t="n">
        <f aca="false">O255-AO255</f>
        <v>140</v>
      </c>
    </row>
    <row r="256" customFormat="false" ht="15" hidden="true" customHeight="true" outlineLevel="0" collapsed="false">
      <c r="A256" s="75" t="n">
        <v>380</v>
      </c>
      <c r="B256" s="100" t="n">
        <v>834</v>
      </c>
      <c r="C256" s="100" t="n">
        <v>2879</v>
      </c>
      <c r="D256" s="52" t="s">
        <v>805</v>
      </c>
      <c r="E256" s="74" t="s">
        <v>612</v>
      </c>
      <c r="F256" s="74" t="s">
        <v>795</v>
      </c>
      <c r="G256" s="75" t="s">
        <v>614</v>
      </c>
      <c r="H256" s="126" t="n">
        <v>50625820.31</v>
      </c>
      <c r="I256" s="75" t="s">
        <v>615</v>
      </c>
      <c r="J256" s="126" t="n">
        <v>20948426.96</v>
      </c>
      <c r="K256" s="105" t="s">
        <v>824</v>
      </c>
      <c r="L256" s="105" t="s">
        <v>648</v>
      </c>
      <c r="M256" s="224" t="s">
        <v>66</v>
      </c>
      <c r="N256" s="92" t="str">
        <f aca="false">VLOOKUP(M256,'[3]LISTADO DE MEDICAMENTOS'!$B$3:$H$300,2,0)</f>
        <v>Bezafibrato. Tableta Cada Tableta contiene: Bezafibrato 200 mg Envase con 30 Tabletas.</v>
      </c>
      <c r="O256" s="100" t="n">
        <v>4</v>
      </c>
      <c r="P256" s="100" t="n">
        <v>10</v>
      </c>
      <c r="Q256" s="100"/>
      <c r="R256" s="100"/>
      <c r="S256" s="190"/>
      <c r="T256" s="190"/>
      <c r="U256" s="111" t="e">
        <f aca="false">(#REF!*O256)</f>
        <v>#REF!</v>
      </c>
      <c r="V256" s="111" t="e">
        <f aca="false">(#REF!*P256)</f>
        <v>#REF!</v>
      </c>
      <c r="W256" s="111" t="e">
        <f aca="false">(#REF!*Q256)</f>
        <v>#REF!</v>
      </c>
      <c r="X256" s="111" t="e">
        <f aca="false">(#REF!*R256)</f>
        <v>#REF!</v>
      </c>
      <c r="Y256" s="111" t="e">
        <f aca="false">U256-W256</f>
        <v>#REF!</v>
      </c>
      <c r="Z256" s="111" t="e">
        <f aca="false">V256-X256</f>
        <v>#REF!</v>
      </c>
      <c r="AA256" s="100" t="s">
        <v>566</v>
      </c>
      <c r="AB256" s="100"/>
      <c r="AC256" s="100"/>
      <c r="AD256" s="132" t="n">
        <v>44434</v>
      </c>
      <c r="AE256" s="100"/>
      <c r="AF256" s="100"/>
      <c r="AG256" s="100"/>
      <c r="AH256" s="100"/>
      <c r="AI256" s="100"/>
      <c r="AJ256" s="132" t="n">
        <v>44392</v>
      </c>
      <c r="AK256" s="101"/>
      <c r="AL256" s="102"/>
      <c r="AM256" s="102"/>
      <c r="AN256" s="103"/>
      <c r="AO256" s="89" t="n">
        <f aca="false">AN256</f>
        <v>0</v>
      </c>
      <c r="AP256" s="90" t="n">
        <f aca="false">O256-AO256</f>
        <v>4</v>
      </c>
    </row>
    <row r="257" customFormat="false" ht="15" hidden="true" customHeight="true" outlineLevel="0" collapsed="false">
      <c r="A257" s="75" t="n">
        <v>381</v>
      </c>
      <c r="B257" s="100" t="n">
        <v>834</v>
      </c>
      <c r="C257" s="100" t="n">
        <v>2879</v>
      </c>
      <c r="D257" s="52" t="s">
        <v>805</v>
      </c>
      <c r="E257" s="74" t="s">
        <v>621</v>
      </c>
      <c r="F257" s="74" t="s">
        <v>795</v>
      </c>
      <c r="G257" s="75" t="s">
        <v>614</v>
      </c>
      <c r="H257" s="126" t="n">
        <v>50625820.31</v>
      </c>
      <c r="I257" s="75" t="s">
        <v>615</v>
      </c>
      <c r="J257" s="126" t="n">
        <v>20948426.96</v>
      </c>
      <c r="K257" s="105" t="s">
        <v>824</v>
      </c>
      <c r="L257" s="105" t="s">
        <v>648</v>
      </c>
      <c r="M257" s="224" t="s">
        <v>66</v>
      </c>
      <c r="N257" s="92" t="str">
        <f aca="false">VLOOKUP(M257,'[3]LISTADO DE MEDICAMENTOS'!$B$3:$H$300,2,0)</f>
        <v>Bezafibrato. Tableta Cada Tableta contiene: Bezafibrato 200 mg Envase con 30 Tabletas.</v>
      </c>
      <c r="O257" s="100" t="n">
        <v>96</v>
      </c>
      <c r="P257" s="100" t="n">
        <v>240</v>
      </c>
      <c r="Q257" s="100"/>
      <c r="R257" s="100"/>
      <c r="S257" s="190"/>
      <c r="T257" s="190"/>
      <c r="U257" s="111" t="e">
        <f aca="false">(#REF!*O257)</f>
        <v>#REF!</v>
      </c>
      <c r="V257" s="111" t="e">
        <f aca="false">(#REF!*P257)</f>
        <v>#REF!</v>
      </c>
      <c r="W257" s="111" t="e">
        <f aca="false">(#REF!*Q257)</f>
        <v>#REF!</v>
      </c>
      <c r="X257" s="111" t="e">
        <f aca="false">(#REF!*R257)</f>
        <v>#REF!</v>
      </c>
      <c r="Y257" s="111" t="e">
        <f aca="false">U257-W257</f>
        <v>#REF!</v>
      </c>
      <c r="Z257" s="111" t="e">
        <f aca="false">V257-X257</f>
        <v>#REF!</v>
      </c>
      <c r="AA257" s="100" t="s">
        <v>566</v>
      </c>
      <c r="AB257" s="100"/>
      <c r="AC257" s="100"/>
      <c r="AD257" s="132" t="n">
        <v>44434</v>
      </c>
      <c r="AE257" s="100"/>
      <c r="AF257" s="100"/>
      <c r="AG257" s="100"/>
      <c r="AH257" s="100"/>
      <c r="AI257" s="100"/>
      <c r="AJ257" s="132" t="n">
        <v>44392</v>
      </c>
      <c r="AK257" s="101"/>
      <c r="AL257" s="102"/>
      <c r="AM257" s="102"/>
      <c r="AN257" s="103"/>
      <c r="AO257" s="89" t="n">
        <f aca="false">AN257</f>
        <v>0</v>
      </c>
      <c r="AP257" s="90" t="n">
        <f aca="false">O257-AO257</f>
        <v>96</v>
      </c>
    </row>
    <row r="258" customFormat="false" ht="15" hidden="true" customHeight="true" outlineLevel="0" collapsed="false">
      <c r="A258" s="75" t="n">
        <v>382</v>
      </c>
      <c r="B258" s="100" t="n">
        <v>834</v>
      </c>
      <c r="C258" s="100" t="n">
        <v>2879</v>
      </c>
      <c r="D258" s="52" t="s">
        <v>805</v>
      </c>
      <c r="E258" s="74" t="s">
        <v>612</v>
      </c>
      <c r="F258" s="74" t="s">
        <v>795</v>
      </c>
      <c r="G258" s="75" t="s">
        <v>614</v>
      </c>
      <c r="H258" s="126" t="n">
        <v>50625820.31</v>
      </c>
      <c r="I258" s="75" t="s">
        <v>615</v>
      </c>
      <c r="J258" s="126" t="n">
        <v>20948426.96</v>
      </c>
      <c r="K258" s="105" t="s">
        <v>824</v>
      </c>
      <c r="L258" s="105" t="s">
        <v>648</v>
      </c>
      <c r="M258" s="224" t="s">
        <v>368</v>
      </c>
      <c r="N258" s="92" t="str">
        <f aca="false">VLOOKUP(M258,'[3]LISTADO DE MEDICAMENTOS'!$B$3:$H$300,2,0)</f>
        <v>Buprenorfina solución inyectable cada ampolleta o frasco ámpula contiene: clorhidrato de buprenorfina equivalente a 0.3 mg de buprenorfina. Envase con 6 ampolletas o frascos ámpula con 1 ml.</v>
      </c>
      <c r="O258" s="100" t="n">
        <v>60</v>
      </c>
      <c r="P258" s="100" t="n">
        <v>150</v>
      </c>
      <c r="Q258" s="100"/>
      <c r="R258" s="100"/>
      <c r="S258" s="190"/>
      <c r="T258" s="190"/>
      <c r="U258" s="111" t="e">
        <f aca="false">(#REF!*O258)</f>
        <v>#REF!</v>
      </c>
      <c r="V258" s="111" t="e">
        <f aca="false">(#REF!*P258)</f>
        <v>#REF!</v>
      </c>
      <c r="W258" s="111" t="e">
        <f aca="false">(#REF!*Q258)</f>
        <v>#REF!</v>
      </c>
      <c r="X258" s="111" t="e">
        <f aca="false">(#REF!*R258)</f>
        <v>#REF!</v>
      </c>
      <c r="Y258" s="111" t="e">
        <f aca="false">U258-W258</f>
        <v>#REF!</v>
      </c>
      <c r="Z258" s="111" t="e">
        <f aca="false">V258-X258</f>
        <v>#REF!</v>
      </c>
      <c r="AA258" s="100" t="s">
        <v>566</v>
      </c>
      <c r="AB258" s="100"/>
      <c r="AC258" s="100"/>
      <c r="AD258" s="132" t="n">
        <v>44434</v>
      </c>
      <c r="AE258" s="100"/>
      <c r="AF258" s="100"/>
      <c r="AG258" s="100"/>
      <c r="AH258" s="100"/>
      <c r="AI258" s="100"/>
      <c r="AJ258" s="132" t="n">
        <v>44392</v>
      </c>
      <c r="AK258" s="101"/>
      <c r="AL258" s="102"/>
      <c r="AM258" s="102"/>
      <c r="AN258" s="103"/>
      <c r="AO258" s="89" t="n">
        <f aca="false">AN258</f>
        <v>0</v>
      </c>
      <c r="AP258" s="90" t="n">
        <f aca="false">O258-AO258</f>
        <v>60</v>
      </c>
    </row>
    <row r="259" customFormat="false" ht="15" hidden="true" customHeight="true" outlineLevel="0" collapsed="false">
      <c r="A259" s="75" t="n">
        <v>383</v>
      </c>
      <c r="B259" s="100" t="n">
        <v>834</v>
      </c>
      <c r="C259" s="100" t="n">
        <v>2879</v>
      </c>
      <c r="D259" s="52" t="s">
        <v>805</v>
      </c>
      <c r="E259" s="74" t="s">
        <v>612</v>
      </c>
      <c r="F259" s="74" t="s">
        <v>795</v>
      </c>
      <c r="G259" s="75" t="s">
        <v>614</v>
      </c>
      <c r="H259" s="126" t="n">
        <v>50625820.31</v>
      </c>
      <c r="I259" s="75" t="s">
        <v>615</v>
      </c>
      <c r="J259" s="126" t="n">
        <v>20948426.96</v>
      </c>
      <c r="K259" s="105" t="s">
        <v>824</v>
      </c>
      <c r="L259" s="105" t="s">
        <v>648</v>
      </c>
      <c r="M259" s="224" t="s">
        <v>380</v>
      </c>
      <c r="N259" s="92" t="str">
        <f aca="false">VLOOKUP(M259,'[3]LISTADO DE MEDICAMENTOS'!$B$3:$H$300,2,0)</f>
        <v>Sertralina. Cápsula o Tableta Cada Cápsula o Tableta contiene: Clorhidrato de sertralina equivalente a 50 mg de sertralina. Envase con 14 Cápsulas o Tabletas.</v>
      </c>
      <c r="O259" s="100" t="n">
        <v>1</v>
      </c>
      <c r="P259" s="100" t="n">
        <v>2</v>
      </c>
      <c r="Q259" s="100"/>
      <c r="R259" s="100"/>
      <c r="S259" s="190"/>
      <c r="T259" s="190"/>
      <c r="U259" s="190" t="e">
        <f aca="false">(#REF!*O259)</f>
        <v>#REF!</v>
      </c>
      <c r="V259" s="190" t="e">
        <f aca="false">(#REF!*P259)</f>
        <v>#REF!</v>
      </c>
      <c r="W259" s="111" t="e">
        <f aca="false">(#REF!*Q259)</f>
        <v>#REF!</v>
      </c>
      <c r="X259" s="111" t="e">
        <f aca="false">(#REF!*R259)</f>
        <v>#REF!</v>
      </c>
      <c r="Y259" s="111" t="e">
        <f aca="false">U259-W259</f>
        <v>#REF!</v>
      </c>
      <c r="Z259" s="111" t="e">
        <f aca="false">V259-X259</f>
        <v>#REF!</v>
      </c>
      <c r="AA259" s="100" t="s">
        <v>566</v>
      </c>
      <c r="AB259" s="100"/>
      <c r="AC259" s="100"/>
      <c r="AD259" s="132" t="n">
        <v>44434</v>
      </c>
      <c r="AE259" s="100"/>
      <c r="AF259" s="100"/>
      <c r="AG259" s="100"/>
      <c r="AH259" s="100"/>
      <c r="AI259" s="100"/>
      <c r="AJ259" s="132" t="n">
        <v>44392</v>
      </c>
      <c r="AK259" s="101"/>
      <c r="AL259" s="102"/>
      <c r="AM259" s="102"/>
      <c r="AN259" s="103"/>
      <c r="AO259" s="89" t="n">
        <f aca="false">AN259</f>
        <v>0</v>
      </c>
      <c r="AP259" s="90" t="n">
        <f aca="false">O259-AO259</f>
        <v>1</v>
      </c>
    </row>
    <row r="260" customFormat="false" ht="15" hidden="true" customHeight="true" outlineLevel="0" collapsed="false">
      <c r="A260" s="75" t="n">
        <v>384</v>
      </c>
      <c r="B260" s="100" t="n">
        <v>834</v>
      </c>
      <c r="C260" s="100" t="n">
        <v>2879</v>
      </c>
      <c r="D260" s="52" t="s">
        <v>805</v>
      </c>
      <c r="E260" s="74" t="s">
        <v>621</v>
      </c>
      <c r="F260" s="74" t="s">
        <v>795</v>
      </c>
      <c r="G260" s="75" t="s">
        <v>614</v>
      </c>
      <c r="H260" s="126" t="n">
        <v>50625820.31</v>
      </c>
      <c r="I260" s="75" t="s">
        <v>615</v>
      </c>
      <c r="J260" s="126" t="n">
        <v>20948426.96</v>
      </c>
      <c r="K260" s="105" t="s">
        <v>824</v>
      </c>
      <c r="L260" s="105" t="s">
        <v>648</v>
      </c>
      <c r="M260" s="224" t="s">
        <v>380</v>
      </c>
      <c r="N260" s="92" t="str">
        <f aca="false">VLOOKUP(M260,'[3]LISTADO DE MEDICAMENTOS'!$B$3:$H$300,2,0)</f>
        <v>Sertralina. Cápsula o Tableta Cada Cápsula o Tableta contiene: Clorhidrato de sertralina equivalente a 50 mg de sertralina. Envase con 14 Cápsulas o Tabletas.</v>
      </c>
      <c r="O260" s="100" t="n">
        <v>148</v>
      </c>
      <c r="P260" s="100" t="n">
        <v>370</v>
      </c>
      <c r="Q260" s="100"/>
      <c r="R260" s="100"/>
      <c r="S260" s="190"/>
      <c r="T260" s="190"/>
      <c r="U260" s="111" t="e">
        <f aca="false">(#REF!*O260)</f>
        <v>#REF!</v>
      </c>
      <c r="V260" s="111" t="e">
        <f aca="false">(#REF!*P260)</f>
        <v>#REF!</v>
      </c>
      <c r="W260" s="111" t="e">
        <f aca="false">(#REF!*Q260)</f>
        <v>#REF!</v>
      </c>
      <c r="X260" s="111" t="e">
        <f aca="false">(#REF!*R260)</f>
        <v>#REF!</v>
      </c>
      <c r="Y260" s="111" t="e">
        <f aca="false">U260-W260</f>
        <v>#REF!</v>
      </c>
      <c r="Z260" s="111" t="e">
        <f aca="false">V260-X260</f>
        <v>#REF!</v>
      </c>
      <c r="AA260" s="100" t="s">
        <v>566</v>
      </c>
      <c r="AB260" s="100"/>
      <c r="AC260" s="100"/>
      <c r="AD260" s="132" t="n">
        <v>44434</v>
      </c>
      <c r="AE260" s="100"/>
      <c r="AF260" s="100"/>
      <c r="AG260" s="100"/>
      <c r="AH260" s="100"/>
      <c r="AI260" s="100"/>
      <c r="AJ260" s="132" t="n">
        <v>44392</v>
      </c>
      <c r="AK260" s="101"/>
      <c r="AL260" s="102"/>
      <c r="AM260" s="102"/>
      <c r="AN260" s="103"/>
      <c r="AO260" s="89" t="n">
        <f aca="false">AN260</f>
        <v>0</v>
      </c>
      <c r="AP260" s="90" t="n">
        <f aca="false">O260-AO260</f>
        <v>148</v>
      </c>
    </row>
    <row r="261" customFormat="false" ht="15" hidden="true" customHeight="true" outlineLevel="0" collapsed="false">
      <c r="A261" s="75" t="n">
        <v>385</v>
      </c>
      <c r="B261" s="100" t="n">
        <v>834</v>
      </c>
      <c r="C261" s="100" t="n">
        <v>2883</v>
      </c>
      <c r="D261" s="52" t="s">
        <v>805</v>
      </c>
      <c r="E261" s="74" t="s">
        <v>612</v>
      </c>
      <c r="F261" s="74" t="s">
        <v>795</v>
      </c>
      <c r="G261" s="75" t="s">
        <v>614</v>
      </c>
      <c r="H261" s="126" t="n">
        <v>50625820.31</v>
      </c>
      <c r="I261" s="75" t="s">
        <v>615</v>
      </c>
      <c r="J261" s="126" t="n">
        <v>20948426.96</v>
      </c>
      <c r="K261" s="105" t="s">
        <v>825</v>
      </c>
      <c r="L261" s="105" t="s">
        <v>826</v>
      </c>
      <c r="M261" s="224" t="s">
        <v>42</v>
      </c>
      <c r="N261" s="92" t="str">
        <f aca="false">VLOOKUP(M261,'[3]LISTADO DE MEDICAMENTOS'!$B$3:$H$300,2,0)</f>
        <v>Captopril. Tableta Cada Tableta contiene: Captopril 25 mg Envase con 30 Tabletas.</v>
      </c>
      <c r="O261" s="100" t="n">
        <v>8</v>
      </c>
      <c r="P261" s="100" t="n">
        <v>20</v>
      </c>
      <c r="Q261" s="100"/>
      <c r="R261" s="100"/>
      <c r="S261" s="190"/>
      <c r="T261" s="190"/>
      <c r="U261" s="111" t="e">
        <f aca="false">(#REF!*O261)</f>
        <v>#REF!</v>
      </c>
      <c r="V261" s="111" t="e">
        <f aca="false">(#REF!*P261)</f>
        <v>#REF!</v>
      </c>
      <c r="W261" s="111" t="e">
        <f aca="false">(#REF!*Q261)</f>
        <v>#REF!</v>
      </c>
      <c r="X261" s="111" t="e">
        <f aca="false">(#REF!*R261)</f>
        <v>#REF!</v>
      </c>
      <c r="Y261" s="111" t="e">
        <f aca="false">U261-W261</f>
        <v>#REF!</v>
      </c>
      <c r="Z261" s="111" t="e">
        <f aca="false">V261-X261</f>
        <v>#REF!</v>
      </c>
      <c r="AA261" s="100" t="s">
        <v>566</v>
      </c>
      <c r="AB261" s="100"/>
      <c r="AC261" s="100"/>
      <c r="AD261" s="132"/>
      <c r="AE261" s="100"/>
      <c r="AF261" s="100"/>
      <c r="AG261" s="100"/>
      <c r="AH261" s="100"/>
      <c r="AI261" s="100"/>
      <c r="AJ261" s="132" t="n">
        <v>44392</v>
      </c>
      <c r="AK261" s="101"/>
      <c r="AL261" s="102"/>
      <c r="AM261" s="102"/>
      <c r="AN261" s="103"/>
      <c r="AO261" s="89" t="n">
        <f aca="false">AN261</f>
        <v>0</v>
      </c>
      <c r="AP261" s="90" t="n">
        <f aca="false">O261-AO261</f>
        <v>8</v>
      </c>
    </row>
    <row r="262" customFormat="false" ht="15" hidden="true" customHeight="true" outlineLevel="0" collapsed="false">
      <c r="A262" s="75" t="n">
        <v>386</v>
      </c>
      <c r="B262" s="100" t="n">
        <v>834</v>
      </c>
      <c r="C262" s="100" t="n">
        <v>2883</v>
      </c>
      <c r="D262" s="52" t="s">
        <v>805</v>
      </c>
      <c r="E262" s="74" t="s">
        <v>621</v>
      </c>
      <c r="F262" s="74" t="s">
        <v>795</v>
      </c>
      <c r="G262" s="75" t="s">
        <v>614</v>
      </c>
      <c r="H262" s="126" t="n">
        <v>50625820.31</v>
      </c>
      <c r="I262" s="75" t="s">
        <v>615</v>
      </c>
      <c r="J262" s="126" t="n">
        <v>20948426.96</v>
      </c>
      <c r="K262" s="105" t="s">
        <v>825</v>
      </c>
      <c r="L262" s="105" t="s">
        <v>826</v>
      </c>
      <c r="M262" s="224" t="s">
        <v>42</v>
      </c>
      <c r="N262" s="92" t="str">
        <f aca="false">VLOOKUP(M262,'[3]LISTADO DE MEDICAMENTOS'!$B$3:$H$300,2,0)</f>
        <v>Captopril. Tableta Cada Tableta contiene: Captopril 25 mg Envase con 30 Tabletas.</v>
      </c>
      <c r="O262" s="100" t="n">
        <v>456</v>
      </c>
      <c r="P262" s="225" t="n">
        <v>1140</v>
      </c>
      <c r="Q262" s="225"/>
      <c r="R262" s="225"/>
      <c r="S262" s="190"/>
      <c r="T262" s="190"/>
      <c r="U262" s="111" t="e">
        <f aca="false">(#REF!*O262)</f>
        <v>#REF!</v>
      </c>
      <c r="V262" s="111" t="e">
        <f aca="false">(#REF!*P262)</f>
        <v>#REF!</v>
      </c>
      <c r="W262" s="111" t="e">
        <f aca="false">(#REF!*Q262)</f>
        <v>#REF!</v>
      </c>
      <c r="X262" s="111" t="e">
        <f aca="false">(#REF!*R262)</f>
        <v>#REF!</v>
      </c>
      <c r="Y262" s="111" t="e">
        <f aca="false">U262-W262</f>
        <v>#REF!</v>
      </c>
      <c r="Z262" s="111" t="e">
        <f aca="false">V262-X262</f>
        <v>#REF!</v>
      </c>
      <c r="AA262" s="100" t="s">
        <v>566</v>
      </c>
      <c r="AB262" s="100"/>
      <c r="AC262" s="100"/>
      <c r="AD262" s="132"/>
      <c r="AE262" s="100"/>
      <c r="AF262" s="100"/>
      <c r="AG262" s="100"/>
      <c r="AH262" s="100"/>
      <c r="AI262" s="100"/>
      <c r="AJ262" s="132" t="n">
        <v>44392</v>
      </c>
      <c r="AK262" s="101"/>
      <c r="AL262" s="102"/>
      <c r="AM262" s="102"/>
      <c r="AN262" s="103"/>
      <c r="AO262" s="89" t="n">
        <f aca="false">AN262</f>
        <v>0</v>
      </c>
      <c r="AP262" s="90" t="n">
        <f aca="false">O262-AO262</f>
        <v>456</v>
      </c>
    </row>
    <row r="263" s="261" customFormat="true" ht="15" hidden="true" customHeight="true" outlineLevel="0" collapsed="false">
      <c r="A263" s="188" t="n">
        <v>388</v>
      </c>
      <c r="B263" s="188" t="n">
        <v>834</v>
      </c>
      <c r="C263" s="188" t="n">
        <v>2899</v>
      </c>
      <c r="D263" s="247" t="s">
        <v>805</v>
      </c>
      <c r="E263" s="248" t="s">
        <v>621</v>
      </c>
      <c r="F263" s="248" t="s">
        <v>795</v>
      </c>
      <c r="G263" s="249" t="s">
        <v>614</v>
      </c>
      <c r="H263" s="250" t="n">
        <v>50625820.31</v>
      </c>
      <c r="I263" s="249" t="s">
        <v>615</v>
      </c>
      <c r="J263" s="250" t="n">
        <v>20948426.96</v>
      </c>
      <c r="K263" s="248" t="s">
        <v>827</v>
      </c>
      <c r="L263" s="248" t="s">
        <v>778</v>
      </c>
      <c r="M263" s="249" t="s">
        <v>56</v>
      </c>
      <c r="N263" s="251" t="str">
        <f aca="false">VLOOKUP(M263,'[3]LISTADO DE MEDICAMENTOS'!$B$3:$H$300,2,0)</f>
        <v>Warfarina. Tableta Cada Tableta contiene: Warfarina sódica 5 mg Envase con 25 Tabletas.</v>
      </c>
      <c r="O263" s="252" t="n">
        <v>2832</v>
      </c>
      <c r="P263" s="252" t="n">
        <v>7080</v>
      </c>
      <c r="Q263" s="252"/>
      <c r="R263" s="252"/>
      <c r="S263" s="253"/>
      <c r="T263" s="253"/>
      <c r="U263" s="111" t="e">
        <f aca="false">(#REF!*O263)</f>
        <v>#REF!</v>
      </c>
      <c r="V263" s="111" t="e">
        <f aca="false">(#REF!*P263)</f>
        <v>#REF!</v>
      </c>
      <c r="W263" s="254" t="e">
        <f aca="false">(#REF!*Q263)</f>
        <v>#REF!</v>
      </c>
      <c r="X263" s="254" t="e">
        <f aca="false">(#REF!*R263)</f>
        <v>#REF!</v>
      </c>
      <c r="Y263" s="254" t="e">
        <f aca="false">U263-W263</f>
        <v>#REF!</v>
      </c>
      <c r="Z263" s="254" t="e">
        <f aca="false">V263-X263</f>
        <v>#REF!</v>
      </c>
      <c r="AA263" s="249" t="s">
        <v>566</v>
      </c>
      <c r="AB263" s="249"/>
      <c r="AC263" s="249"/>
      <c r="AD263" s="255" t="n">
        <v>44434</v>
      </c>
      <c r="AE263" s="249"/>
      <c r="AF263" s="249"/>
      <c r="AG263" s="249"/>
      <c r="AH263" s="249"/>
      <c r="AI263" s="249"/>
      <c r="AJ263" s="255" t="n">
        <v>44392</v>
      </c>
      <c r="AK263" s="256"/>
      <c r="AL263" s="257"/>
      <c r="AM263" s="257"/>
      <c r="AN263" s="258"/>
      <c r="AO263" s="259" t="n">
        <f aca="false">AN263</f>
        <v>0</v>
      </c>
      <c r="AP263" s="260" t="n">
        <f aca="false">O263-AO263</f>
        <v>2832</v>
      </c>
    </row>
    <row r="264" customFormat="false" ht="15" hidden="true" customHeight="false" outlineLevel="0" collapsed="false">
      <c r="A264" s="51" t="n">
        <v>388</v>
      </c>
      <c r="B264" s="100" t="n">
        <v>953</v>
      </c>
      <c r="C264" s="100" t="n">
        <v>3373</v>
      </c>
      <c r="D264" s="52" t="s">
        <v>805</v>
      </c>
      <c r="E264" s="74" t="s">
        <v>621</v>
      </c>
      <c r="F264" s="74" t="s">
        <v>828</v>
      </c>
      <c r="G264" s="75" t="s">
        <v>829</v>
      </c>
      <c r="H264" s="126" t="n">
        <v>31499527</v>
      </c>
      <c r="I264" s="75" t="s">
        <v>830</v>
      </c>
      <c r="J264" s="126" t="n">
        <v>12634494.21</v>
      </c>
      <c r="K264" s="105" t="s">
        <v>831</v>
      </c>
      <c r="L264" s="105" t="s">
        <v>759</v>
      </c>
      <c r="M264" s="100" t="s">
        <v>832</v>
      </c>
      <c r="N264" s="92" t="str">
        <f aca="false">VLOOKUP(M264,'[4]LISTADO MED Y MAT D CUR FASE II'!$B$3:$C$1062,2,0)</f>
        <v>Prazicuantel. Tableta Cada Tableta contiene: Prazicuantel 600 mg Envase con 25 Tabletas.</v>
      </c>
      <c r="O264" s="225" t="n">
        <v>36</v>
      </c>
      <c r="P264" s="225" t="n">
        <v>90</v>
      </c>
      <c r="Q264" s="225"/>
      <c r="R264" s="225"/>
      <c r="S264" s="190"/>
      <c r="T264" s="111"/>
      <c r="U264" s="111" t="e">
        <f aca="false">(#REF!*O264)</f>
        <v>#REF!</v>
      </c>
      <c r="V264" s="111" t="e">
        <f aca="false">(#REF!*P264)</f>
        <v>#REF!</v>
      </c>
      <c r="W264" s="111" t="e">
        <f aca="false">(#REF!*R264)</f>
        <v>#REF!</v>
      </c>
      <c r="X264" s="111" t="e">
        <f aca="false">T264-V264</f>
        <v>#REF!</v>
      </c>
      <c r="Y264" s="111" t="e">
        <f aca="false">U264-W264</f>
        <v>#REF!</v>
      </c>
      <c r="Z264" s="100" t="s">
        <v>636</v>
      </c>
      <c r="AA264" s="75" t="s">
        <v>833</v>
      </c>
      <c r="AB264" s="262" t="n">
        <v>44424</v>
      </c>
      <c r="AC264" s="99" t="n">
        <v>44428</v>
      </c>
      <c r="AD264" s="75" t="s">
        <v>834</v>
      </c>
      <c r="AE264" s="100"/>
      <c r="AF264" s="100"/>
      <c r="AG264" s="100"/>
      <c r="AH264" s="100"/>
      <c r="AI264" s="132" t="n">
        <v>44411</v>
      </c>
      <c r="AJ264" s="102"/>
      <c r="AK264" s="102"/>
      <c r="AL264" s="102"/>
      <c r="AM264" s="102"/>
      <c r="AN264" s="100"/>
      <c r="AO264" s="259" t="n">
        <f aca="false">AN264</f>
        <v>0</v>
      </c>
      <c r="AP264" s="260" t="n">
        <f aca="false">O264-AO264</f>
        <v>36</v>
      </c>
    </row>
    <row r="265" customFormat="false" ht="15" hidden="true" customHeight="false" outlineLevel="0" collapsed="false">
      <c r="A265" s="51" t="n">
        <v>389</v>
      </c>
      <c r="B265" s="100" t="n">
        <v>953</v>
      </c>
      <c r="C265" s="100" t="n">
        <v>3373</v>
      </c>
      <c r="D265" s="52" t="s">
        <v>805</v>
      </c>
      <c r="E265" s="74" t="s">
        <v>621</v>
      </c>
      <c r="F265" s="74" t="s">
        <v>828</v>
      </c>
      <c r="G265" s="75" t="s">
        <v>829</v>
      </c>
      <c r="H265" s="126" t="n">
        <v>31499527</v>
      </c>
      <c r="I265" s="75" t="s">
        <v>830</v>
      </c>
      <c r="J265" s="126" t="n">
        <v>12634494.21</v>
      </c>
      <c r="K265" s="105" t="s">
        <v>831</v>
      </c>
      <c r="L265" s="105" t="s">
        <v>759</v>
      </c>
      <c r="M265" s="100" t="s">
        <v>835</v>
      </c>
      <c r="N265" s="92" t="str">
        <f aca="false">VLOOKUP(M265,'[4]LISTADO MED Y MAT D CUR FASE II'!$B$3:$C$1062,2,0)</f>
        <v>Montelukast. Granulado Cada sobre contiene: Montelukast sódico equivalente a 4 mg de montelukast Envase con 20 sobres</v>
      </c>
      <c r="O265" s="225" t="n">
        <v>64</v>
      </c>
      <c r="P265" s="225" t="n">
        <v>160</v>
      </c>
      <c r="Q265" s="225"/>
      <c r="R265" s="225"/>
      <c r="S265" s="190"/>
      <c r="T265" s="111"/>
      <c r="U265" s="111" t="e">
        <f aca="false">(#REF!*O265)</f>
        <v>#REF!</v>
      </c>
      <c r="V265" s="111" t="e">
        <f aca="false">(#REF!*P265)</f>
        <v>#REF!</v>
      </c>
      <c r="W265" s="111" t="e">
        <f aca="false">(#REF!*R265)</f>
        <v>#REF!</v>
      </c>
      <c r="X265" s="111" t="e">
        <f aca="false">T265-V265</f>
        <v>#REF!</v>
      </c>
      <c r="Y265" s="111" t="e">
        <f aca="false">U265-W265</f>
        <v>#REF!</v>
      </c>
      <c r="Z265" s="100" t="s">
        <v>636</v>
      </c>
      <c r="AA265" s="75" t="s">
        <v>833</v>
      </c>
      <c r="AB265" s="262" t="n">
        <v>44424</v>
      </c>
      <c r="AC265" s="99" t="n">
        <v>44428</v>
      </c>
      <c r="AD265" s="75" t="s">
        <v>834</v>
      </c>
      <c r="AE265" s="100"/>
      <c r="AF265" s="100"/>
      <c r="AG265" s="100"/>
      <c r="AH265" s="100"/>
      <c r="AI265" s="132" t="n">
        <v>44411</v>
      </c>
      <c r="AJ265" s="102"/>
      <c r="AK265" s="102"/>
      <c r="AL265" s="102"/>
      <c r="AM265" s="102"/>
      <c r="AN265" s="100"/>
      <c r="AO265" s="259" t="n">
        <f aca="false">AN265</f>
        <v>0</v>
      </c>
      <c r="AP265" s="260" t="n">
        <f aca="false">O265-AO265</f>
        <v>64</v>
      </c>
    </row>
    <row r="266" customFormat="false" ht="15" hidden="true" customHeight="false" outlineLevel="0" collapsed="false">
      <c r="A266" s="51" t="n">
        <v>390</v>
      </c>
      <c r="B266" s="100" t="n">
        <v>953</v>
      </c>
      <c r="C266" s="100" t="n">
        <v>3377</v>
      </c>
      <c r="D266" s="52" t="s">
        <v>805</v>
      </c>
      <c r="E266" s="74" t="s">
        <v>612</v>
      </c>
      <c r="F266" s="74" t="s">
        <v>828</v>
      </c>
      <c r="G266" s="75" t="s">
        <v>829</v>
      </c>
      <c r="H266" s="126" t="n">
        <v>31499527</v>
      </c>
      <c r="I266" s="75" t="s">
        <v>830</v>
      </c>
      <c r="J266" s="126" t="n">
        <v>12634494.21</v>
      </c>
      <c r="K266" s="105" t="s">
        <v>836</v>
      </c>
      <c r="L266" s="105" t="s">
        <v>837</v>
      </c>
      <c r="M266" s="100" t="s">
        <v>838</v>
      </c>
      <c r="N266" s="92" t="str">
        <f aca="false">VLOOKUP(M266,'[4]LISTADO MED Y MAT D CUR FASE II'!$B$3:$C$1062,2,0)</f>
        <v>Levetiracetam. Tableta Cada Tableta contiene: Levetiracetam 500 mg Envase con 60 Tabletas.</v>
      </c>
      <c r="O266" s="225" t="n">
        <v>44</v>
      </c>
      <c r="P266" s="225" t="n">
        <v>110</v>
      </c>
      <c r="Q266" s="225"/>
      <c r="R266" s="225"/>
      <c r="S266" s="190"/>
      <c r="T266" s="111"/>
      <c r="U266" s="111" t="e">
        <f aca="false">(#REF!*O266)</f>
        <v>#REF!</v>
      </c>
      <c r="V266" s="111" t="e">
        <f aca="false">(#REF!*P266)</f>
        <v>#REF!</v>
      </c>
      <c r="W266" s="111" t="e">
        <f aca="false">(#REF!*R266)</f>
        <v>#REF!</v>
      </c>
      <c r="X266" s="111" t="e">
        <f aca="false">T266-V266</f>
        <v>#REF!</v>
      </c>
      <c r="Y266" s="111" t="e">
        <f aca="false">U266-W266</f>
        <v>#REF!</v>
      </c>
      <c r="Z266" s="100" t="s">
        <v>636</v>
      </c>
      <c r="AA266" s="75" t="s">
        <v>839</v>
      </c>
      <c r="AB266" s="187" t="n">
        <v>44445</v>
      </c>
      <c r="AC266" s="187"/>
      <c r="AD266" s="75" t="s">
        <v>834</v>
      </c>
      <c r="AE266" s="100"/>
      <c r="AF266" s="100"/>
      <c r="AG266" s="100"/>
      <c r="AH266" s="100"/>
      <c r="AI266" s="132" t="n">
        <v>44411</v>
      </c>
      <c r="AJ266" s="102"/>
      <c r="AK266" s="102"/>
      <c r="AL266" s="102"/>
      <c r="AM266" s="102"/>
      <c r="AN266" s="100"/>
      <c r="AO266" s="259" t="n">
        <f aca="false">AN266</f>
        <v>0</v>
      </c>
      <c r="AP266" s="260" t="n">
        <f aca="false">O266-AO266</f>
        <v>44</v>
      </c>
    </row>
    <row r="267" customFormat="false" ht="15" hidden="true" customHeight="false" outlineLevel="0" collapsed="false">
      <c r="A267" s="51" t="n">
        <v>391</v>
      </c>
      <c r="B267" s="100" t="n">
        <v>953</v>
      </c>
      <c r="C267" s="100" t="n">
        <v>3377</v>
      </c>
      <c r="D267" s="52" t="s">
        <v>805</v>
      </c>
      <c r="E267" s="74" t="s">
        <v>621</v>
      </c>
      <c r="F267" s="74" t="s">
        <v>828</v>
      </c>
      <c r="G267" s="75" t="s">
        <v>829</v>
      </c>
      <c r="H267" s="126" t="n">
        <v>31499527</v>
      </c>
      <c r="I267" s="75" t="s">
        <v>830</v>
      </c>
      <c r="J267" s="126" t="n">
        <v>12634494.21</v>
      </c>
      <c r="K267" s="105" t="s">
        <v>836</v>
      </c>
      <c r="L267" s="105" t="s">
        <v>837</v>
      </c>
      <c r="M267" s="100" t="s">
        <v>838</v>
      </c>
      <c r="N267" s="92" t="str">
        <f aca="false">VLOOKUP(M267,'[4]LISTADO MED Y MAT D CUR FASE II'!$B$3:$C$1062,2,0)</f>
        <v>Levetiracetam. Tableta Cada Tableta contiene: Levetiracetam 500 mg Envase con 60 Tabletas.</v>
      </c>
      <c r="O267" s="225" t="n">
        <v>22</v>
      </c>
      <c r="P267" s="225" t="n">
        <v>55</v>
      </c>
      <c r="Q267" s="225"/>
      <c r="R267" s="225"/>
      <c r="S267" s="190"/>
      <c r="T267" s="111"/>
      <c r="U267" s="111" t="e">
        <f aca="false">(#REF!*O267)</f>
        <v>#REF!</v>
      </c>
      <c r="V267" s="111" t="e">
        <f aca="false">(#REF!*P267)</f>
        <v>#REF!</v>
      </c>
      <c r="W267" s="111" t="e">
        <f aca="false">(#REF!*R267)</f>
        <v>#REF!</v>
      </c>
      <c r="X267" s="111" t="e">
        <f aca="false">T267-V267</f>
        <v>#REF!</v>
      </c>
      <c r="Y267" s="111" t="e">
        <f aca="false">U267-W267</f>
        <v>#REF!</v>
      </c>
      <c r="Z267" s="100" t="s">
        <v>636</v>
      </c>
      <c r="AA267" s="75" t="s">
        <v>839</v>
      </c>
      <c r="AB267" s="187" t="n">
        <v>44445</v>
      </c>
      <c r="AC267" s="187"/>
      <c r="AD267" s="75" t="s">
        <v>834</v>
      </c>
      <c r="AE267" s="100"/>
      <c r="AF267" s="100"/>
      <c r="AG267" s="100"/>
      <c r="AH267" s="100"/>
      <c r="AI267" s="132" t="n">
        <v>44411</v>
      </c>
      <c r="AJ267" s="102"/>
      <c r="AK267" s="102"/>
      <c r="AL267" s="102"/>
      <c r="AM267" s="102"/>
      <c r="AN267" s="100"/>
      <c r="AO267" s="259" t="n">
        <f aca="false">AN267</f>
        <v>0</v>
      </c>
      <c r="AP267" s="260" t="n">
        <f aca="false">O267-AO267</f>
        <v>22</v>
      </c>
    </row>
    <row r="268" customFormat="false" ht="15" hidden="true" customHeight="false" outlineLevel="0" collapsed="false">
      <c r="A268" s="51" t="n">
        <v>393</v>
      </c>
      <c r="B268" s="100" t="n">
        <v>953</v>
      </c>
      <c r="C268" s="100" t="n">
        <v>3390</v>
      </c>
      <c r="D268" s="52" t="s">
        <v>805</v>
      </c>
      <c r="E268" s="74" t="s">
        <v>612</v>
      </c>
      <c r="F268" s="74" t="s">
        <v>828</v>
      </c>
      <c r="G268" s="75" t="s">
        <v>829</v>
      </c>
      <c r="H268" s="126" t="n">
        <v>31499527</v>
      </c>
      <c r="I268" s="75" t="s">
        <v>830</v>
      </c>
      <c r="J268" s="126" t="n">
        <v>12634494.21</v>
      </c>
      <c r="K268" s="105" t="s">
        <v>840</v>
      </c>
      <c r="L268" s="105" t="s">
        <v>721</v>
      </c>
      <c r="M268" s="100" t="s">
        <v>841</v>
      </c>
      <c r="N268" s="92" t="str">
        <f aca="false">VLOOKUP(M268,'[4]LISTADO MED Y MAT D CUR FASE II'!$B$3:$C$1062,2,0)</f>
        <v>Salbutamol. Solución para nebulizador. Cada 100 ml contienen: Sulfato de salbutamol 0.5 g. Envase con 10 ml.</v>
      </c>
      <c r="O268" s="225" t="n">
        <v>166</v>
      </c>
      <c r="P268" s="225" t="n">
        <v>415</v>
      </c>
      <c r="Q268" s="225"/>
      <c r="R268" s="225"/>
      <c r="S268" s="190"/>
      <c r="T268" s="111"/>
      <c r="U268" s="111" t="e">
        <f aca="false">(#REF!*O268)</f>
        <v>#REF!</v>
      </c>
      <c r="V268" s="111" t="e">
        <f aca="false">(#REF!*P268)</f>
        <v>#REF!</v>
      </c>
      <c r="W268" s="111" t="e">
        <f aca="false">(#REF!*R268)</f>
        <v>#REF!</v>
      </c>
      <c r="X268" s="111" t="e">
        <f aca="false">T268-V268</f>
        <v>#REF!</v>
      </c>
      <c r="Y268" s="111" t="e">
        <f aca="false">U268-W268</f>
        <v>#REF!</v>
      </c>
      <c r="Z268" s="100" t="s">
        <v>636</v>
      </c>
      <c r="AA268" s="75" t="s">
        <v>833</v>
      </c>
      <c r="AB268" s="262" t="n">
        <v>44424</v>
      </c>
      <c r="AC268" s="99" t="n">
        <v>44428</v>
      </c>
      <c r="AD268" s="75" t="s">
        <v>834</v>
      </c>
      <c r="AE268" s="100"/>
      <c r="AF268" s="100"/>
      <c r="AG268" s="100"/>
      <c r="AH268" s="100"/>
      <c r="AI268" s="132" t="n">
        <v>44411</v>
      </c>
      <c r="AJ268" s="102"/>
      <c r="AK268" s="102"/>
      <c r="AL268" s="102"/>
      <c r="AM268" s="102"/>
      <c r="AN268" s="100"/>
      <c r="AO268" s="259" t="n">
        <f aca="false">AN268</f>
        <v>0</v>
      </c>
      <c r="AP268" s="260" t="n">
        <f aca="false">O268-AO268</f>
        <v>166</v>
      </c>
    </row>
    <row r="269" customFormat="false" ht="15" hidden="true" customHeight="false" outlineLevel="0" collapsed="false">
      <c r="A269" s="51" t="n">
        <v>394</v>
      </c>
      <c r="B269" s="100" t="n">
        <v>953</v>
      </c>
      <c r="C269" s="100" t="n">
        <v>3390</v>
      </c>
      <c r="D269" s="52" t="s">
        <v>805</v>
      </c>
      <c r="E269" s="74" t="s">
        <v>612</v>
      </c>
      <c r="F269" s="74" t="s">
        <v>828</v>
      </c>
      <c r="G269" s="75" t="s">
        <v>829</v>
      </c>
      <c r="H269" s="126" t="n">
        <v>31499527</v>
      </c>
      <c r="I269" s="75" t="s">
        <v>830</v>
      </c>
      <c r="J269" s="126" t="n">
        <v>12634494.21</v>
      </c>
      <c r="K269" s="105" t="s">
        <v>840</v>
      </c>
      <c r="L269" s="105" t="s">
        <v>721</v>
      </c>
      <c r="M269" s="100" t="s">
        <v>842</v>
      </c>
      <c r="N269" s="92" t="str">
        <f aca="false">VLOOKUP(M269,'[4]LISTADO MED Y MAT D CUR FASE II'!$B$3:$C$1062,2,0)</f>
        <v>Amikacina. Solución Inyectable Cada ampolleta o frasco ámpula contiene: Sulfato de amikacina equivalente a 500 mg de amikacina. Envase con 2 ampolletas o frasco ámpula con 2 ml.</v>
      </c>
      <c r="O269" s="225" t="n">
        <v>1688</v>
      </c>
      <c r="P269" s="225" t="n">
        <v>4220</v>
      </c>
      <c r="Q269" s="225"/>
      <c r="R269" s="225"/>
      <c r="S269" s="190"/>
      <c r="T269" s="111"/>
      <c r="U269" s="111" t="e">
        <f aca="false">(#REF!*O269)</f>
        <v>#REF!</v>
      </c>
      <c r="V269" s="111" t="e">
        <f aca="false">(#REF!*P269)</f>
        <v>#REF!</v>
      </c>
      <c r="W269" s="111" t="e">
        <f aca="false">(#REF!*R269)</f>
        <v>#REF!</v>
      </c>
      <c r="X269" s="111" t="e">
        <f aca="false">T269-V269</f>
        <v>#REF!</v>
      </c>
      <c r="Y269" s="111" t="e">
        <f aca="false">U269-W269</f>
        <v>#REF!</v>
      </c>
      <c r="Z269" s="100" t="s">
        <v>636</v>
      </c>
      <c r="AA269" s="75" t="s">
        <v>833</v>
      </c>
      <c r="AB269" s="262" t="n">
        <v>44424</v>
      </c>
      <c r="AC269" s="99" t="n">
        <v>44428</v>
      </c>
      <c r="AD269" s="75" t="s">
        <v>834</v>
      </c>
      <c r="AE269" s="100"/>
      <c r="AF269" s="100"/>
      <c r="AG269" s="100"/>
      <c r="AH269" s="100"/>
      <c r="AI269" s="132" t="n">
        <v>44411</v>
      </c>
      <c r="AJ269" s="102"/>
      <c r="AK269" s="102"/>
      <c r="AL269" s="102"/>
      <c r="AM269" s="102"/>
      <c r="AN269" s="100"/>
      <c r="AO269" s="259" t="n">
        <f aca="false">AN269</f>
        <v>0</v>
      </c>
      <c r="AP269" s="260" t="n">
        <f aca="false">O269-AO269</f>
        <v>1688</v>
      </c>
    </row>
    <row r="270" customFormat="false" ht="15" hidden="true" customHeight="false" outlineLevel="0" collapsed="false">
      <c r="A270" s="51" t="n">
        <v>395</v>
      </c>
      <c r="B270" s="100" t="n">
        <v>953</v>
      </c>
      <c r="C270" s="100" t="n">
        <v>3400</v>
      </c>
      <c r="D270" s="52" t="s">
        <v>805</v>
      </c>
      <c r="E270" s="74" t="s">
        <v>621</v>
      </c>
      <c r="F270" s="74" t="s">
        <v>828</v>
      </c>
      <c r="G270" s="75" t="s">
        <v>829</v>
      </c>
      <c r="H270" s="126" t="n">
        <v>31499527</v>
      </c>
      <c r="I270" s="75" t="s">
        <v>830</v>
      </c>
      <c r="J270" s="126" t="n">
        <v>12634494.21</v>
      </c>
      <c r="K270" s="105" t="s">
        <v>843</v>
      </c>
      <c r="L270" s="105" t="s">
        <v>844</v>
      </c>
      <c r="M270" s="100" t="s">
        <v>845</v>
      </c>
      <c r="N270" s="92" t="str">
        <f aca="false">VLOOKUP(M270,'[4]LISTADO MED Y MAT D CUR FASE II'!$B$3:$C$1062,2,0)</f>
        <v>Minociclina. Gragea Cada Gragea contiene Clorhidrato de minociclina equivalente a 100 mg de minociclina. Envase con 12 Grageas.</v>
      </c>
      <c r="O270" s="225" t="n">
        <v>4</v>
      </c>
      <c r="P270" s="225" t="n">
        <v>10</v>
      </c>
      <c r="Q270" s="225"/>
      <c r="R270" s="225"/>
      <c r="S270" s="190"/>
      <c r="T270" s="111"/>
      <c r="U270" s="111" t="e">
        <f aca="false">(#REF!*O270)</f>
        <v>#REF!</v>
      </c>
      <c r="V270" s="111" t="e">
        <f aca="false">(#REF!*P270)</f>
        <v>#REF!</v>
      </c>
      <c r="W270" s="111" t="e">
        <f aca="false">(#REF!*R270)</f>
        <v>#REF!</v>
      </c>
      <c r="X270" s="111" t="e">
        <f aca="false">T270-V270</f>
        <v>#REF!</v>
      </c>
      <c r="Y270" s="111" t="e">
        <f aca="false">U270-W270</f>
        <v>#REF!</v>
      </c>
      <c r="Z270" s="100" t="s">
        <v>636</v>
      </c>
      <c r="AA270" s="100" t="s">
        <v>846</v>
      </c>
      <c r="AB270" s="187" t="n">
        <v>44439</v>
      </c>
      <c r="AC270" s="187"/>
      <c r="AD270" s="100" t="s">
        <v>834</v>
      </c>
      <c r="AE270" s="100"/>
      <c r="AF270" s="100"/>
      <c r="AG270" s="100"/>
      <c r="AH270" s="100"/>
      <c r="AI270" s="132" t="n">
        <v>44411</v>
      </c>
      <c r="AJ270" s="102"/>
      <c r="AK270" s="102"/>
      <c r="AL270" s="102"/>
      <c r="AM270" s="102"/>
      <c r="AN270" s="100"/>
      <c r="AO270" s="259" t="n">
        <f aca="false">AN270</f>
        <v>0</v>
      </c>
      <c r="AP270" s="260" t="n">
        <f aca="false">O270-AO270</f>
        <v>4</v>
      </c>
    </row>
    <row r="271" customFormat="false" ht="15" hidden="true" customHeight="false" outlineLevel="0" collapsed="false">
      <c r="A271" s="51" t="n">
        <v>396</v>
      </c>
      <c r="B271" s="100" t="n">
        <v>953</v>
      </c>
      <c r="C271" s="100" t="n">
        <v>3405</v>
      </c>
      <c r="D271" s="52" t="s">
        <v>805</v>
      </c>
      <c r="E271" s="74" t="s">
        <v>612</v>
      </c>
      <c r="F271" s="74" t="s">
        <v>828</v>
      </c>
      <c r="G271" s="75" t="s">
        <v>829</v>
      </c>
      <c r="H271" s="126" t="n">
        <v>31499527</v>
      </c>
      <c r="I271" s="75" t="s">
        <v>830</v>
      </c>
      <c r="J271" s="126" t="n">
        <v>12634494.21</v>
      </c>
      <c r="K271" s="105" t="s">
        <v>847</v>
      </c>
      <c r="L271" s="105" t="s">
        <v>705</v>
      </c>
      <c r="M271" s="100" t="s">
        <v>42</v>
      </c>
      <c r="N271" s="92" t="str">
        <f aca="false">VLOOKUP(M271,'[4]LISTADO MED Y MAT D CUR FASE II'!$B$3:$C$1062,2,0)</f>
        <v>Captopril. Tableta Cada Tableta contiene: Captopril 25 mg Envase con 30 Tabletas.</v>
      </c>
      <c r="O271" s="225" t="n">
        <v>28</v>
      </c>
      <c r="P271" s="225" t="n">
        <v>70</v>
      </c>
      <c r="Q271" s="225"/>
      <c r="R271" s="225"/>
      <c r="S271" s="190"/>
      <c r="T271" s="111"/>
      <c r="U271" s="111" t="e">
        <f aca="false">(#REF!*O271)</f>
        <v>#REF!</v>
      </c>
      <c r="V271" s="111" t="e">
        <f aca="false">(#REF!*P271)</f>
        <v>#REF!</v>
      </c>
      <c r="W271" s="111" t="e">
        <f aca="false">(#REF!*R271)</f>
        <v>#REF!</v>
      </c>
      <c r="X271" s="111" t="e">
        <f aca="false">T271-V271</f>
        <v>#REF!</v>
      </c>
      <c r="Y271" s="111" t="e">
        <f aca="false">U271-W271</f>
        <v>#REF!</v>
      </c>
      <c r="Z271" s="100" t="s">
        <v>636</v>
      </c>
      <c r="AA271" s="100" t="s">
        <v>846</v>
      </c>
      <c r="AB271" s="187" t="n">
        <v>44439</v>
      </c>
      <c r="AC271" s="132" t="n">
        <v>44428</v>
      </c>
      <c r="AD271" s="100" t="s">
        <v>834</v>
      </c>
      <c r="AE271" s="100"/>
      <c r="AF271" s="100"/>
      <c r="AG271" s="100"/>
      <c r="AH271" s="100"/>
      <c r="AI271" s="132" t="n">
        <v>44411</v>
      </c>
      <c r="AJ271" s="102"/>
      <c r="AK271" s="102"/>
      <c r="AL271" s="102"/>
      <c r="AM271" s="102"/>
      <c r="AN271" s="100"/>
      <c r="AO271" s="259" t="n">
        <f aca="false">AN271</f>
        <v>0</v>
      </c>
      <c r="AP271" s="260" t="n">
        <f aca="false">O271-AO271</f>
        <v>28</v>
      </c>
    </row>
    <row r="272" customFormat="false" ht="15" hidden="true" customHeight="false" outlineLevel="0" collapsed="false">
      <c r="A272" s="51" t="n">
        <v>397</v>
      </c>
      <c r="B272" s="100" t="n">
        <v>953</v>
      </c>
      <c r="C272" s="100" t="n">
        <v>3405</v>
      </c>
      <c r="D272" s="52" t="s">
        <v>805</v>
      </c>
      <c r="E272" s="74" t="s">
        <v>612</v>
      </c>
      <c r="F272" s="74" t="s">
        <v>828</v>
      </c>
      <c r="G272" s="75" t="s">
        <v>829</v>
      </c>
      <c r="H272" s="126" t="n">
        <v>31499527</v>
      </c>
      <c r="I272" s="75" t="s">
        <v>830</v>
      </c>
      <c r="J272" s="126" t="n">
        <v>12634494.21</v>
      </c>
      <c r="K272" s="105" t="s">
        <v>847</v>
      </c>
      <c r="L272" s="105" t="s">
        <v>705</v>
      </c>
      <c r="M272" s="100" t="s">
        <v>848</v>
      </c>
      <c r="N272" s="92" t="str">
        <f aca="false">VLOOKUP(M272,'[4]LISTADO MED Y MAT D CUR FASE II'!$B$3:$C$1062,2,0)</f>
        <v>Aluminio y magnesio. Suspensión Oral Cada 100 ml contienen: Hidróxido de aluminio 3.7 g Hidróxido de magnesio 4.0 g o trisilicato de magnesio: 8.9 g Envase con 240 ml y dosificador.</v>
      </c>
      <c r="O272" s="225" t="n">
        <v>56</v>
      </c>
      <c r="P272" s="225" t="n">
        <v>140</v>
      </c>
      <c r="Q272" s="225"/>
      <c r="R272" s="225"/>
      <c r="S272" s="190"/>
      <c r="T272" s="190"/>
      <c r="U272" s="111" t="e">
        <f aca="false">(#REF!*O272)</f>
        <v>#REF!</v>
      </c>
      <c r="V272" s="111" t="e">
        <f aca="false">(#REF!*P272)</f>
        <v>#REF!</v>
      </c>
      <c r="W272" s="190" t="e">
        <f aca="false">(#REF!*R272)</f>
        <v>#REF!</v>
      </c>
      <c r="X272" s="190" t="e">
        <f aca="false">T272-V272</f>
        <v>#REF!</v>
      </c>
      <c r="Y272" s="190" t="e">
        <f aca="false">U272-W272</f>
        <v>#REF!</v>
      </c>
      <c r="Z272" s="100" t="s">
        <v>636</v>
      </c>
      <c r="AA272" s="100" t="s">
        <v>846</v>
      </c>
      <c r="AB272" s="187" t="n">
        <v>44439</v>
      </c>
      <c r="AC272" s="132" t="n">
        <v>44428</v>
      </c>
      <c r="AD272" s="100" t="s">
        <v>834</v>
      </c>
      <c r="AE272" s="100"/>
      <c r="AF272" s="100"/>
      <c r="AG272" s="100"/>
      <c r="AH272" s="100"/>
      <c r="AI272" s="132" t="n">
        <v>44411</v>
      </c>
      <c r="AJ272" s="102"/>
      <c r="AK272" s="102"/>
      <c r="AL272" s="102"/>
      <c r="AM272" s="102"/>
      <c r="AN272" s="100"/>
      <c r="AO272" s="259" t="n">
        <f aca="false">AN272</f>
        <v>0</v>
      </c>
      <c r="AP272" s="260" t="n">
        <f aca="false">O272-AO272</f>
        <v>56</v>
      </c>
    </row>
    <row r="273" customFormat="false" ht="15" hidden="true" customHeight="false" outlineLevel="0" collapsed="false">
      <c r="A273" s="51" t="n">
        <v>398</v>
      </c>
      <c r="B273" s="100" t="n">
        <v>953</v>
      </c>
      <c r="C273" s="100" t="n">
        <v>3405</v>
      </c>
      <c r="D273" s="52" t="s">
        <v>805</v>
      </c>
      <c r="E273" s="74" t="s">
        <v>612</v>
      </c>
      <c r="F273" s="74" t="s">
        <v>828</v>
      </c>
      <c r="G273" s="75" t="s">
        <v>829</v>
      </c>
      <c r="H273" s="126" t="n">
        <v>31499527</v>
      </c>
      <c r="I273" s="75" t="s">
        <v>830</v>
      </c>
      <c r="J273" s="126" t="n">
        <v>12634494.21</v>
      </c>
      <c r="K273" s="105" t="s">
        <v>847</v>
      </c>
      <c r="L273" s="105" t="s">
        <v>705</v>
      </c>
      <c r="M273" s="100" t="s">
        <v>849</v>
      </c>
      <c r="N273" s="92" t="str">
        <f aca="false">VLOOKUP(M273,'[4]LISTADO MED Y MAT D CUR FASE II'!$B$3:$C$1062,2,0)</f>
        <v>Amlodipino. Tableta o Cápsula Cada Tableta o Cápsula contiene: Besilato o Maleato de amlodipino equivalente a 5 mg de amlodipino. Envase con 30 Tabletas o Cápsulas.</v>
      </c>
      <c r="O273" s="225" t="n">
        <v>90</v>
      </c>
      <c r="P273" s="225" t="n">
        <v>225</v>
      </c>
      <c r="Q273" s="225"/>
      <c r="R273" s="225"/>
      <c r="S273" s="190"/>
      <c r="T273" s="111"/>
      <c r="U273" s="111" t="e">
        <f aca="false">(#REF!*O273)</f>
        <v>#REF!</v>
      </c>
      <c r="V273" s="111" t="e">
        <f aca="false">(#REF!*P273)</f>
        <v>#REF!</v>
      </c>
      <c r="W273" s="111" t="e">
        <f aca="false">(#REF!*R273)</f>
        <v>#REF!</v>
      </c>
      <c r="X273" s="111" t="e">
        <f aca="false">T273-V273</f>
        <v>#REF!</v>
      </c>
      <c r="Y273" s="111" t="e">
        <f aca="false">U273-W273</f>
        <v>#REF!</v>
      </c>
      <c r="Z273" s="100" t="s">
        <v>636</v>
      </c>
      <c r="AA273" s="100" t="s">
        <v>846</v>
      </c>
      <c r="AB273" s="187" t="n">
        <v>44439</v>
      </c>
      <c r="AC273" s="132" t="n">
        <v>44428</v>
      </c>
      <c r="AD273" s="100" t="s">
        <v>834</v>
      </c>
      <c r="AE273" s="100"/>
      <c r="AF273" s="100"/>
      <c r="AG273" s="100"/>
      <c r="AH273" s="100"/>
      <c r="AI273" s="132" t="n">
        <v>44411</v>
      </c>
      <c r="AJ273" s="102"/>
      <c r="AK273" s="102"/>
      <c r="AL273" s="102"/>
      <c r="AM273" s="102"/>
      <c r="AN273" s="100"/>
      <c r="AO273" s="259" t="n">
        <f aca="false">AN273</f>
        <v>0</v>
      </c>
      <c r="AP273" s="260" t="n">
        <f aca="false">O273-AO273</f>
        <v>90</v>
      </c>
    </row>
    <row r="274" customFormat="false" ht="15" hidden="true" customHeight="false" outlineLevel="0" collapsed="false">
      <c r="A274" s="51" t="n">
        <v>399</v>
      </c>
      <c r="B274" s="100" t="n">
        <v>953</v>
      </c>
      <c r="C274" s="100" t="n">
        <v>3405</v>
      </c>
      <c r="D274" s="52" t="s">
        <v>805</v>
      </c>
      <c r="E274" s="74" t="s">
        <v>621</v>
      </c>
      <c r="F274" s="74" t="s">
        <v>828</v>
      </c>
      <c r="G274" s="75" t="s">
        <v>829</v>
      </c>
      <c r="H274" s="126" t="n">
        <v>31499527</v>
      </c>
      <c r="I274" s="75" t="s">
        <v>830</v>
      </c>
      <c r="J274" s="126" t="n">
        <v>12634494.21</v>
      </c>
      <c r="K274" s="105" t="s">
        <v>847</v>
      </c>
      <c r="L274" s="105" t="s">
        <v>705</v>
      </c>
      <c r="M274" s="100" t="s">
        <v>849</v>
      </c>
      <c r="N274" s="92" t="str">
        <f aca="false">VLOOKUP(M274,'[4]LISTADO MED Y MAT D CUR FASE II'!$B$3:$C$1062,2,0)</f>
        <v>Amlodipino. Tableta o Cápsula Cada Tableta o Cápsula contiene: Besilato o Maleato de amlodipino equivalente a 5 mg de amlodipino. Envase con 30 Tabletas o Cápsulas.</v>
      </c>
      <c r="O274" s="225" t="n">
        <v>110</v>
      </c>
      <c r="P274" s="225" t="n">
        <v>275</v>
      </c>
      <c r="Q274" s="225"/>
      <c r="R274" s="225"/>
      <c r="S274" s="190"/>
      <c r="T274" s="111"/>
      <c r="U274" s="111" t="e">
        <f aca="false">(#REF!*O274)</f>
        <v>#REF!</v>
      </c>
      <c r="V274" s="111" t="e">
        <f aca="false">(#REF!*P274)</f>
        <v>#REF!</v>
      </c>
      <c r="W274" s="111"/>
      <c r="X274" s="111"/>
      <c r="Y274" s="111"/>
      <c r="Z274" s="100" t="s">
        <v>636</v>
      </c>
      <c r="AA274" s="100" t="s">
        <v>846</v>
      </c>
      <c r="AB274" s="187" t="n">
        <v>44439</v>
      </c>
      <c r="AC274" s="132" t="n">
        <v>44428</v>
      </c>
      <c r="AD274" s="100" t="s">
        <v>834</v>
      </c>
      <c r="AE274" s="100"/>
      <c r="AF274" s="100"/>
      <c r="AG274" s="100"/>
      <c r="AH274" s="100"/>
      <c r="AI274" s="132" t="n">
        <v>44411</v>
      </c>
      <c r="AJ274" s="102"/>
      <c r="AK274" s="102"/>
      <c r="AL274" s="102"/>
      <c r="AM274" s="102"/>
      <c r="AN274" s="100"/>
      <c r="AO274" s="259" t="n">
        <f aca="false">AN274</f>
        <v>0</v>
      </c>
      <c r="AP274" s="260" t="n">
        <f aca="false">O274-AO274</f>
        <v>110</v>
      </c>
    </row>
    <row r="275" customFormat="false" ht="15" hidden="true" customHeight="false" outlineLevel="0" collapsed="false">
      <c r="A275" s="51" t="n">
        <v>400</v>
      </c>
      <c r="B275" s="100" t="n">
        <v>953</v>
      </c>
      <c r="C275" s="100" t="n">
        <v>3405</v>
      </c>
      <c r="D275" s="52" t="s">
        <v>805</v>
      </c>
      <c r="E275" s="74" t="s">
        <v>621</v>
      </c>
      <c r="F275" s="74" t="s">
        <v>828</v>
      </c>
      <c r="G275" s="75" t="s">
        <v>829</v>
      </c>
      <c r="H275" s="126" t="n">
        <v>31499527</v>
      </c>
      <c r="I275" s="75" t="s">
        <v>830</v>
      </c>
      <c r="J275" s="126" t="n">
        <v>12634494.21</v>
      </c>
      <c r="K275" s="105" t="s">
        <v>847</v>
      </c>
      <c r="L275" s="105" t="s">
        <v>705</v>
      </c>
      <c r="M275" s="100" t="s">
        <v>468</v>
      </c>
      <c r="N275" s="92" t="str">
        <f aca="false">VLOOKUP(M275,'[4]LISTADO MED Y MAT D CUR FASE II'!$B$3:$C$1062,2,0)</f>
        <v>Pantoprazol o rabeprazol u omeprazol. Tableta o Gragea o Cápsula Cada Tableta o Gragea o Cápsula contiene: Pantoprazol 40 mg o Rabeprazol sódico 20 mg u omeprazol 20 mg Envase con 14 Tabletas o Grageas o Cápsulas</v>
      </c>
      <c r="O275" s="225" t="n">
        <v>232</v>
      </c>
      <c r="P275" s="225" t="n">
        <v>580</v>
      </c>
      <c r="Q275" s="225"/>
      <c r="R275" s="225"/>
      <c r="S275" s="190"/>
      <c r="T275" s="111"/>
      <c r="U275" s="111" t="e">
        <f aca="false">(#REF!*O275)</f>
        <v>#REF!</v>
      </c>
      <c r="V275" s="111" t="e">
        <f aca="false">(#REF!*P275)</f>
        <v>#REF!</v>
      </c>
      <c r="W275" s="111"/>
      <c r="X275" s="111"/>
      <c r="Y275" s="111"/>
      <c r="Z275" s="100" t="s">
        <v>636</v>
      </c>
      <c r="AA275" s="100" t="s">
        <v>846</v>
      </c>
      <c r="AB275" s="187" t="n">
        <v>44439</v>
      </c>
      <c r="AC275" s="132" t="n">
        <v>44428</v>
      </c>
      <c r="AD275" s="100" t="s">
        <v>834</v>
      </c>
      <c r="AE275" s="100"/>
      <c r="AF275" s="100"/>
      <c r="AG275" s="100"/>
      <c r="AH275" s="100"/>
      <c r="AI275" s="132" t="n">
        <v>44411</v>
      </c>
      <c r="AJ275" s="102"/>
      <c r="AK275" s="102"/>
      <c r="AL275" s="102"/>
      <c r="AM275" s="102"/>
      <c r="AN275" s="100"/>
      <c r="AO275" s="259" t="n">
        <f aca="false">AN275</f>
        <v>0</v>
      </c>
      <c r="AP275" s="260" t="n">
        <f aca="false">O275-AO275</f>
        <v>232</v>
      </c>
    </row>
    <row r="276" customFormat="false" ht="15" hidden="true" customHeight="false" outlineLevel="0" collapsed="false">
      <c r="A276" s="51" t="n">
        <v>401</v>
      </c>
      <c r="B276" s="100" t="n">
        <v>953</v>
      </c>
      <c r="C276" s="100" t="n">
        <v>3368</v>
      </c>
      <c r="D276" s="52" t="s">
        <v>805</v>
      </c>
      <c r="E276" s="74" t="s">
        <v>612</v>
      </c>
      <c r="F276" s="74" t="s">
        <v>828</v>
      </c>
      <c r="G276" s="75" t="s">
        <v>829</v>
      </c>
      <c r="H276" s="126" t="n">
        <v>31499527</v>
      </c>
      <c r="I276" s="75" t="s">
        <v>830</v>
      </c>
      <c r="J276" s="126" t="n">
        <v>12634494.21</v>
      </c>
      <c r="K276" s="105" t="s">
        <v>850</v>
      </c>
      <c r="L276" s="105" t="s">
        <v>851</v>
      </c>
      <c r="M276" s="100" t="s">
        <v>852</v>
      </c>
      <c r="N276" s="92" t="str">
        <f aca="false">VLOOKUP(M276,'[4]LISTADO MED Y MAT D CUR FASE II'!$B$3:$C$1062,2,0)</f>
        <v>Seroalbúmina humana o albúmina humana. Solución Inyectable Cada envase contiene: Seroalbúmina humana o albúmina humana 10 g Envase con 50 ml.</v>
      </c>
      <c r="O276" s="225" t="n">
        <v>1070</v>
      </c>
      <c r="P276" s="225" t="n">
        <v>2675</v>
      </c>
      <c r="Q276" s="225"/>
      <c r="R276" s="225"/>
      <c r="S276" s="190"/>
      <c r="T276" s="111"/>
      <c r="U276" s="111" t="e">
        <f aca="false">(#REF!*O276)</f>
        <v>#REF!</v>
      </c>
      <c r="V276" s="111" t="e">
        <f aca="false">(#REF!*P276)</f>
        <v>#REF!</v>
      </c>
      <c r="W276" s="190"/>
      <c r="X276" s="190"/>
      <c r="Y276" s="190"/>
      <c r="Z276" s="100" t="s">
        <v>711</v>
      </c>
      <c r="AA276" s="100"/>
      <c r="AB276" s="187"/>
      <c r="AC276" s="187"/>
      <c r="AD276" s="100" t="s">
        <v>853</v>
      </c>
      <c r="AE276" s="100"/>
      <c r="AF276" s="100"/>
      <c r="AG276" s="100"/>
      <c r="AH276" s="100"/>
      <c r="AI276" s="132" t="n">
        <v>44411</v>
      </c>
      <c r="AJ276" s="102"/>
      <c r="AK276" s="102"/>
      <c r="AL276" s="102"/>
      <c r="AM276" s="102"/>
      <c r="AN276" s="100"/>
      <c r="AO276" s="259" t="n">
        <f aca="false">AN276</f>
        <v>0</v>
      </c>
      <c r="AP276" s="260" t="n">
        <f aca="false">O276-AO276</f>
        <v>1070</v>
      </c>
    </row>
    <row r="277" customFormat="false" ht="15" hidden="true" customHeight="false" outlineLevel="0" collapsed="false">
      <c r="A277" s="51" t="n">
        <v>402</v>
      </c>
      <c r="B277" s="100" t="n">
        <v>953</v>
      </c>
      <c r="C277" s="100" t="n">
        <v>3380</v>
      </c>
      <c r="D277" s="52" t="s">
        <v>805</v>
      </c>
      <c r="E277" s="74" t="s">
        <v>612</v>
      </c>
      <c r="F277" s="74" t="s">
        <v>828</v>
      </c>
      <c r="G277" s="75" t="s">
        <v>829</v>
      </c>
      <c r="H277" s="126" t="n">
        <v>31499527</v>
      </c>
      <c r="I277" s="75" t="s">
        <v>830</v>
      </c>
      <c r="J277" s="126" t="n">
        <v>12634494.21</v>
      </c>
      <c r="K277" s="105" t="s">
        <v>854</v>
      </c>
      <c r="L277" s="105" t="s">
        <v>855</v>
      </c>
      <c r="M277" s="100" t="s">
        <v>856</v>
      </c>
      <c r="N277" s="92" t="str">
        <f aca="false">VLOOKUP(M277,'[4]LISTADO MED Y MAT D CUR FASE II'!$B$3:$C$1062,2,0)</f>
        <v>Dutasterida. Cápsula Cada Cápsula contiene: Dutasterida 0.5 mg Envase con 30 Cápsulas.</v>
      </c>
      <c r="O277" s="225" t="n">
        <v>42</v>
      </c>
      <c r="P277" s="225" t="n">
        <v>105</v>
      </c>
      <c r="Q277" s="225"/>
      <c r="R277" s="225"/>
      <c r="S277" s="190"/>
      <c r="T277" s="111"/>
      <c r="U277" s="111" t="e">
        <f aca="false">(#REF!*O277)</f>
        <v>#REF!</v>
      </c>
      <c r="V277" s="111" t="e">
        <f aca="false">(#REF!*P277)</f>
        <v>#REF!</v>
      </c>
      <c r="W277" s="190"/>
      <c r="X277" s="190"/>
      <c r="Y277" s="190"/>
      <c r="Z277" s="100" t="s">
        <v>711</v>
      </c>
      <c r="AA277" s="100"/>
      <c r="AB277" s="187"/>
      <c r="AC277" s="132" t="n">
        <v>44424</v>
      </c>
      <c r="AD277" s="100" t="s">
        <v>853</v>
      </c>
      <c r="AE277" s="100"/>
      <c r="AF277" s="100"/>
      <c r="AG277" s="100"/>
      <c r="AH277" s="100"/>
      <c r="AI277" s="132" t="n">
        <v>44411</v>
      </c>
      <c r="AJ277" s="102"/>
      <c r="AK277" s="102"/>
      <c r="AL277" s="102"/>
      <c r="AM277" s="102"/>
      <c r="AN277" s="100"/>
      <c r="AO277" s="259" t="n">
        <f aca="false">AN277</f>
        <v>0</v>
      </c>
      <c r="AP277" s="260" t="n">
        <f aca="false">O277-AO277</f>
        <v>42</v>
      </c>
    </row>
    <row r="278" customFormat="false" ht="15" hidden="true" customHeight="false" outlineLevel="0" collapsed="false">
      <c r="A278" s="51" t="n">
        <v>403</v>
      </c>
      <c r="B278" s="100" t="n">
        <v>953</v>
      </c>
      <c r="C278" s="100" t="n">
        <v>3380</v>
      </c>
      <c r="D278" s="52" t="s">
        <v>805</v>
      </c>
      <c r="E278" s="74" t="s">
        <v>621</v>
      </c>
      <c r="F278" s="74" t="s">
        <v>828</v>
      </c>
      <c r="G278" s="75" t="s">
        <v>829</v>
      </c>
      <c r="H278" s="126" t="n">
        <v>31499527</v>
      </c>
      <c r="I278" s="75" t="s">
        <v>830</v>
      </c>
      <c r="J278" s="126" t="n">
        <v>12634494.21</v>
      </c>
      <c r="K278" s="105" t="s">
        <v>854</v>
      </c>
      <c r="L278" s="105" t="s">
        <v>855</v>
      </c>
      <c r="M278" s="100" t="s">
        <v>857</v>
      </c>
      <c r="N278" s="92" t="str">
        <f aca="false">VLOOKUP(M278,'[4]LISTADO MED Y MAT D CUR FASE II'!$B$3:$C$1062,2,0)</f>
        <v>Dutasterida. Cápsula Cada Cápsula contiene: Dutasterida 0.5 mg Envase con 90 Cápsulas.</v>
      </c>
      <c r="O278" s="225" t="n">
        <v>658</v>
      </c>
      <c r="P278" s="225" t="n">
        <v>1643</v>
      </c>
      <c r="Q278" s="225"/>
      <c r="R278" s="225"/>
      <c r="S278" s="190"/>
      <c r="T278" s="111"/>
      <c r="U278" s="111" t="e">
        <f aca="false">(#REF!*O278)</f>
        <v>#REF!</v>
      </c>
      <c r="V278" s="111" t="e">
        <f aca="false">(#REF!*P278)</f>
        <v>#REF!</v>
      </c>
      <c r="W278" s="190"/>
      <c r="X278" s="190"/>
      <c r="Y278" s="190"/>
      <c r="Z278" s="100" t="s">
        <v>711</v>
      </c>
      <c r="AA278" s="100"/>
      <c r="AB278" s="187"/>
      <c r="AC278" s="132" t="n">
        <v>44424</v>
      </c>
      <c r="AD278" s="100" t="s">
        <v>853</v>
      </c>
      <c r="AE278" s="100"/>
      <c r="AF278" s="100"/>
      <c r="AG278" s="100"/>
      <c r="AH278" s="100"/>
      <c r="AI278" s="132" t="n">
        <v>44411</v>
      </c>
      <c r="AJ278" s="102"/>
      <c r="AK278" s="102"/>
      <c r="AL278" s="102"/>
      <c r="AM278" s="102"/>
      <c r="AN278" s="100"/>
      <c r="AO278" s="259" t="n">
        <f aca="false">AN278</f>
        <v>0</v>
      </c>
      <c r="AP278" s="260" t="n">
        <f aca="false">O278-AO278</f>
        <v>658</v>
      </c>
    </row>
    <row r="279" customFormat="false" ht="15" hidden="true" customHeight="false" outlineLevel="0" collapsed="false">
      <c r="A279" s="51" t="n">
        <v>404</v>
      </c>
      <c r="B279" s="100" t="n">
        <v>953</v>
      </c>
      <c r="C279" s="100" t="n">
        <v>3382</v>
      </c>
      <c r="D279" s="52" t="s">
        <v>805</v>
      </c>
      <c r="E279" s="74" t="s">
        <v>621</v>
      </c>
      <c r="F279" s="74" t="s">
        <v>828</v>
      </c>
      <c r="G279" s="75" t="s">
        <v>829</v>
      </c>
      <c r="H279" s="126" t="n">
        <v>31499527</v>
      </c>
      <c r="I279" s="75" t="s">
        <v>830</v>
      </c>
      <c r="J279" s="126" t="n">
        <v>12634494.21</v>
      </c>
      <c r="K279" s="105" t="s">
        <v>858</v>
      </c>
      <c r="L279" s="105" t="s">
        <v>859</v>
      </c>
      <c r="M279" s="100" t="s">
        <v>860</v>
      </c>
      <c r="N279" s="92" t="str">
        <f aca="false">VLOOKUP(M279,'[4]LISTADO MED Y MAT D CUR FASE II'!$B$3:$C$1062,2,0)</f>
        <v>Pimecrolimus. Crema Cada 100 g contiene: Pimecrolimus 1 g Envase con 15 g.</v>
      </c>
      <c r="O279" s="263" t="n">
        <v>176</v>
      </c>
      <c r="P279" s="263" t="n">
        <v>440</v>
      </c>
      <c r="Q279" s="263"/>
      <c r="R279" s="263"/>
      <c r="S279" s="190"/>
      <c r="T279" s="111"/>
      <c r="U279" s="111" t="e">
        <f aca="false">(#REF!*O279)</f>
        <v>#REF!</v>
      </c>
      <c r="V279" s="111" t="e">
        <f aca="false">(#REF!*P279)</f>
        <v>#REF!</v>
      </c>
      <c r="W279" s="190"/>
      <c r="X279" s="190"/>
      <c r="Y279" s="190"/>
      <c r="Z279" s="100" t="s">
        <v>711</v>
      </c>
      <c r="AA279" s="100"/>
      <c r="AB279" s="187"/>
      <c r="AC279" s="187"/>
      <c r="AD279" s="100" t="s">
        <v>853</v>
      </c>
      <c r="AE279" s="100"/>
      <c r="AF279" s="100"/>
      <c r="AG279" s="100"/>
      <c r="AH279" s="100"/>
      <c r="AI279" s="132" t="n">
        <v>44411</v>
      </c>
      <c r="AJ279" s="102"/>
      <c r="AK279" s="102"/>
      <c r="AL279" s="102"/>
      <c r="AM279" s="102"/>
      <c r="AN279" s="100"/>
      <c r="AO279" s="259" t="n">
        <f aca="false">AN279</f>
        <v>0</v>
      </c>
      <c r="AP279" s="260" t="n">
        <f aca="false">O279-AO279</f>
        <v>176</v>
      </c>
    </row>
    <row r="280" customFormat="false" ht="15" hidden="true" customHeight="false" outlineLevel="0" collapsed="false">
      <c r="A280" s="51" t="n">
        <v>405</v>
      </c>
      <c r="B280" s="100" t="n">
        <v>953</v>
      </c>
      <c r="C280" s="100" t="n">
        <v>3391</v>
      </c>
      <c r="D280" s="52" t="s">
        <v>805</v>
      </c>
      <c r="E280" s="74" t="s">
        <v>621</v>
      </c>
      <c r="F280" s="74" t="s">
        <v>828</v>
      </c>
      <c r="G280" s="75" t="s">
        <v>829</v>
      </c>
      <c r="H280" s="126" t="n">
        <v>31499527</v>
      </c>
      <c r="I280" s="75" t="s">
        <v>830</v>
      </c>
      <c r="J280" s="126" t="n">
        <v>12634494.21</v>
      </c>
      <c r="K280" s="105" t="s">
        <v>861</v>
      </c>
      <c r="L280" s="92" t="s">
        <v>862</v>
      </c>
      <c r="M280" s="100" t="s">
        <v>863</v>
      </c>
      <c r="N280" s="92" t="str">
        <f aca="false">VLOOKUP(M280,'[4]LISTADO MED Y MAT D CUR FASE II'!$B$3:$C$1062,2,0)</f>
        <v>Sitagliptina. Comprimido Cada Comprimido contiene: Fosfato de sitagliptina monohidratada equivalente a 100 mg de sitagliptina Envase con 28 Comprimidos.</v>
      </c>
      <c r="O280" s="263" t="n">
        <v>4</v>
      </c>
      <c r="P280" s="263" t="n">
        <v>10</v>
      </c>
      <c r="Q280" s="102"/>
      <c r="R280" s="102"/>
      <c r="S280" s="264"/>
      <c r="T280" s="111"/>
      <c r="U280" s="111" t="e">
        <f aca="false">(#REF!*O280)</f>
        <v>#REF!</v>
      </c>
      <c r="V280" s="111" t="e">
        <f aca="false">(#REF!*P280)</f>
        <v>#REF!</v>
      </c>
      <c r="W280" s="265"/>
      <c r="X280" s="265"/>
      <c r="Y280" s="265"/>
      <c r="Z280" s="100" t="s">
        <v>711</v>
      </c>
      <c r="AA280" s="100"/>
      <c r="AB280" s="187"/>
      <c r="AC280" s="132" t="n">
        <v>44429</v>
      </c>
      <c r="AD280" s="100" t="s">
        <v>853</v>
      </c>
      <c r="AE280" s="100"/>
      <c r="AF280" s="100"/>
      <c r="AG280" s="100"/>
      <c r="AH280" s="100"/>
      <c r="AI280" s="132" t="n">
        <v>44411</v>
      </c>
      <c r="AJ280" s="102"/>
      <c r="AK280" s="102"/>
      <c r="AL280" s="102"/>
      <c r="AM280" s="102"/>
      <c r="AN280" s="100"/>
      <c r="AO280" s="259" t="n">
        <f aca="false">AN280</f>
        <v>0</v>
      </c>
      <c r="AP280" s="260" t="n">
        <f aca="false">O280-AO280</f>
        <v>4</v>
      </c>
    </row>
    <row r="281" customFormat="false" ht="15" hidden="true" customHeight="false" outlineLevel="0" collapsed="false">
      <c r="A281" s="51" t="n">
        <v>408</v>
      </c>
      <c r="B281" s="100" t="n">
        <v>977</v>
      </c>
      <c r="C281" s="100" t="n">
        <v>3361</v>
      </c>
      <c r="D281" s="52" t="s">
        <v>805</v>
      </c>
      <c r="E281" s="74" t="s">
        <v>621</v>
      </c>
      <c r="F281" s="74" t="s">
        <v>828</v>
      </c>
      <c r="G281" s="75" t="s">
        <v>829</v>
      </c>
      <c r="H281" s="126" t="n">
        <v>31499527</v>
      </c>
      <c r="I281" s="75" t="s">
        <v>830</v>
      </c>
      <c r="J281" s="126" t="n">
        <v>12634494.21</v>
      </c>
      <c r="K281" s="105" t="s">
        <v>864</v>
      </c>
      <c r="L281" s="105" t="s">
        <v>659</v>
      </c>
      <c r="M281" s="100" t="s">
        <v>865</v>
      </c>
      <c r="N281" s="92" t="str">
        <f aca="false">VLOOKUP(M281,'[4]LISTADO MED Y MAT D CUR FASE II'!$B$3:$C$1062,2,0)</f>
        <v>Tropicamida. Solución Oftálmica Cada 100 ml contienen: Tropicamida 1 g Envase con gotero integral con 5 ml</v>
      </c>
      <c r="O281" s="263" t="n">
        <v>1950</v>
      </c>
      <c r="P281" s="263" t="n">
        <v>4875</v>
      </c>
      <c r="Q281" s="263"/>
      <c r="R281" s="263"/>
      <c r="S281" s="190"/>
      <c r="T281" s="111"/>
      <c r="U281" s="111" t="e">
        <f aca="false">(#REF!*O281)</f>
        <v>#REF!</v>
      </c>
      <c r="V281" s="111" t="e">
        <f aca="false">(#REF!*P281)</f>
        <v>#REF!</v>
      </c>
      <c r="W281" s="190"/>
      <c r="X281" s="190"/>
      <c r="Y281" s="190"/>
      <c r="Z281" s="100" t="s">
        <v>636</v>
      </c>
      <c r="AA281" s="75" t="s">
        <v>833</v>
      </c>
      <c r="AB281" s="262" t="n">
        <v>44424</v>
      </c>
      <c r="AC281" s="99" t="n">
        <v>44428</v>
      </c>
      <c r="AD281" s="75" t="s">
        <v>834</v>
      </c>
      <c r="AE281" s="100"/>
      <c r="AF281" s="100"/>
      <c r="AG281" s="100"/>
      <c r="AH281" s="100"/>
      <c r="AI281" s="132" t="n">
        <v>44411</v>
      </c>
      <c r="AJ281" s="102"/>
      <c r="AK281" s="102"/>
      <c r="AL281" s="102"/>
      <c r="AM281" s="102"/>
      <c r="AN281" s="100"/>
      <c r="AO281" s="259" t="n">
        <f aca="false">AN281</f>
        <v>0</v>
      </c>
      <c r="AP281" s="260" t="n">
        <f aca="false">O281-AO281</f>
        <v>1950</v>
      </c>
    </row>
    <row r="282" customFormat="false" ht="15" hidden="true" customHeight="false" outlineLevel="0" collapsed="false">
      <c r="A282" s="51" t="n">
        <v>409</v>
      </c>
      <c r="B282" s="100" t="n">
        <v>977</v>
      </c>
      <c r="C282" s="100" t="n">
        <v>3398</v>
      </c>
      <c r="D282" s="52" t="s">
        <v>805</v>
      </c>
      <c r="E282" s="74" t="s">
        <v>621</v>
      </c>
      <c r="F282" s="74" t="s">
        <v>828</v>
      </c>
      <c r="G282" s="75" t="s">
        <v>829</v>
      </c>
      <c r="H282" s="126" t="n">
        <v>31499527</v>
      </c>
      <c r="I282" s="75" t="s">
        <v>830</v>
      </c>
      <c r="J282" s="126" t="n">
        <v>12634494.21</v>
      </c>
      <c r="K282" s="105" t="s">
        <v>866</v>
      </c>
      <c r="L282" s="105" t="s">
        <v>791</v>
      </c>
      <c r="M282" s="100" t="s">
        <v>867</v>
      </c>
      <c r="N282" s="92" t="str">
        <f aca="false">VLOOKUP(M282,'[4]LISTADO MED Y MAT D CUR FASE II'!$B$3:$C$1062,2,0)</f>
        <v>Lactulosa. Jarabe. Cada 100 ml contienen: Lactulosa 66.70 g Envase con 120 ml y medida dosificadora (0.667 g/ml).</v>
      </c>
      <c r="O282" s="263" t="n">
        <v>24</v>
      </c>
      <c r="P282" s="263" t="n">
        <v>60</v>
      </c>
      <c r="Q282" s="263"/>
      <c r="R282" s="263"/>
      <c r="S282" s="190"/>
      <c r="T282" s="111"/>
      <c r="U282" s="111" t="e">
        <f aca="false">(#REF!*O282)</f>
        <v>#REF!</v>
      </c>
      <c r="V282" s="111" t="e">
        <f aca="false">(#REF!*P282)</f>
        <v>#REF!</v>
      </c>
      <c r="W282" s="190"/>
      <c r="X282" s="190"/>
      <c r="Y282" s="190"/>
      <c r="Z282" s="100" t="s">
        <v>636</v>
      </c>
      <c r="AA282" s="75" t="s">
        <v>833</v>
      </c>
      <c r="AB282" s="262" t="n">
        <v>44424</v>
      </c>
      <c r="AC282" s="99" t="n">
        <v>44428</v>
      </c>
      <c r="AD282" s="75" t="s">
        <v>834</v>
      </c>
      <c r="AE282" s="100"/>
      <c r="AF282" s="100"/>
      <c r="AG282" s="100"/>
      <c r="AH282" s="100"/>
      <c r="AI282" s="132" t="n">
        <v>44411</v>
      </c>
      <c r="AJ282" s="102"/>
      <c r="AK282" s="102"/>
      <c r="AL282" s="102"/>
      <c r="AM282" s="102"/>
      <c r="AN282" s="100"/>
      <c r="AO282" s="259" t="n">
        <f aca="false">AN282</f>
        <v>0</v>
      </c>
      <c r="AP282" s="260" t="n">
        <f aca="false">O282-AO282</f>
        <v>24</v>
      </c>
    </row>
    <row r="283" customFormat="false" ht="15" hidden="true" customHeight="false" outlineLevel="0" collapsed="false">
      <c r="A283" s="51" t="n">
        <v>410</v>
      </c>
      <c r="B283" s="100" t="n">
        <v>977</v>
      </c>
      <c r="C283" s="100" t="n">
        <v>3404</v>
      </c>
      <c r="D283" s="52" t="s">
        <v>805</v>
      </c>
      <c r="E283" s="74" t="s">
        <v>621</v>
      </c>
      <c r="F283" s="74" t="s">
        <v>828</v>
      </c>
      <c r="G283" s="75" t="s">
        <v>829</v>
      </c>
      <c r="H283" s="126" t="n">
        <v>31499527</v>
      </c>
      <c r="I283" s="75" t="s">
        <v>830</v>
      </c>
      <c r="J283" s="126" t="n">
        <v>12634494.21</v>
      </c>
      <c r="K283" s="105" t="s">
        <v>868</v>
      </c>
      <c r="L283" s="105" t="s">
        <v>695</v>
      </c>
      <c r="M283" s="100" t="s">
        <v>869</v>
      </c>
      <c r="N283" s="92" t="str">
        <f aca="false">VLOOKUP(M283,'[4]LISTADO MED Y MAT D CUR FASE II'!$B$3:$C$1062,2,0)</f>
        <v>Resina de colestiramina. Polvo. Cada sobre contiene: Resina de colestiramina 4 g Envase con 50 sobres.</v>
      </c>
      <c r="O283" s="263" t="n">
        <v>84</v>
      </c>
      <c r="P283" s="263" t="n">
        <v>210</v>
      </c>
      <c r="Q283" s="263"/>
      <c r="R283" s="263"/>
      <c r="S283" s="190"/>
      <c r="T283" s="111"/>
      <c r="U283" s="111" t="e">
        <f aca="false">(#REF!*O283)</f>
        <v>#REF!</v>
      </c>
      <c r="V283" s="111" t="e">
        <f aca="false">(#REF!*P283)</f>
        <v>#REF!</v>
      </c>
      <c r="W283" s="190"/>
      <c r="X283" s="190"/>
      <c r="Y283" s="190"/>
      <c r="Z283" s="100" t="s">
        <v>636</v>
      </c>
      <c r="AA283" s="75" t="s">
        <v>833</v>
      </c>
      <c r="AB283" s="262" t="n">
        <v>44424</v>
      </c>
      <c r="AC283" s="99" t="n">
        <v>44428</v>
      </c>
      <c r="AD283" s="75" t="s">
        <v>834</v>
      </c>
      <c r="AE283" s="100"/>
      <c r="AF283" s="100"/>
      <c r="AG283" s="100"/>
      <c r="AH283" s="100"/>
      <c r="AI283" s="132" t="n">
        <v>44411</v>
      </c>
      <c r="AJ283" s="102"/>
      <c r="AK283" s="102"/>
      <c r="AL283" s="102"/>
      <c r="AM283" s="102"/>
      <c r="AN283" s="100"/>
      <c r="AO283" s="259" t="n">
        <f aca="false">AN283</f>
        <v>0</v>
      </c>
      <c r="AP283" s="260" t="n">
        <f aca="false">O283-AO283</f>
        <v>84</v>
      </c>
    </row>
    <row r="284" customFormat="false" ht="15" hidden="true" customHeight="false" outlineLevel="0" collapsed="false">
      <c r="A284" s="51" t="n">
        <v>412</v>
      </c>
      <c r="B284" s="100" t="n">
        <v>168</v>
      </c>
      <c r="C284" s="100" t="n">
        <v>3364</v>
      </c>
      <c r="D284" s="52" t="s">
        <v>805</v>
      </c>
      <c r="E284" s="74" t="s">
        <v>612</v>
      </c>
      <c r="F284" s="74" t="s">
        <v>870</v>
      </c>
      <c r="G284" s="75" t="s">
        <v>829</v>
      </c>
      <c r="H284" s="126" t="n">
        <v>31499527</v>
      </c>
      <c r="I284" s="75" t="s">
        <v>830</v>
      </c>
      <c r="J284" s="126" t="n">
        <v>12634494.21</v>
      </c>
      <c r="K284" s="105" t="s">
        <v>871</v>
      </c>
      <c r="L284" s="105" t="s">
        <v>872</v>
      </c>
      <c r="M284" s="100" t="s">
        <v>873</v>
      </c>
      <c r="N284" s="92" t="str">
        <f aca="false">VLOOKUP(M284,'[4]LISTADO MED Y MAT D CUR FASE II'!$B$3:$C$1062,2,0)</f>
        <v>Dopamina. Solución Inyectable Cada ampolleta contiene: Clorhidrato de dopamina 200 mg Envase con 5 ampolletas con 5 ml.</v>
      </c>
      <c r="O284" s="263" t="n">
        <v>94</v>
      </c>
      <c r="P284" s="263" t="n">
        <v>235</v>
      </c>
      <c r="Q284" s="263"/>
      <c r="R284" s="263"/>
      <c r="S284" s="190"/>
      <c r="T284" s="111"/>
      <c r="U284" s="111" t="e">
        <f aca="false">(#REF!*O284)</f>
        <v>#REF!</v>
      </c>
      <c r="V284" s="111" t="e">
        <f aca="false">(#REF!*P284)</f>
        <v>#REF!</v>
      </c>
      <c r="W284" s="190"/>
      <c r="X284" s="190"/>
      <c r="Y284" s="190"/>
      <c r="Z284" s="100" t="s">
        <v>684</v>
      </c>
      <c r="AA284" s="100"/>
      <c r="AB284" s="187"/>
      <c r="AC284" s="187"/>
      <c r="AD284" s="100" t="s">
        <v>853</v>
      </c>
      <c r="AE284" s="100"/>
      <c r="AF284" s="100"/>
      <c r="AG284" s="100"/>
      <c r="AH284" s="100"/>
      <c r="AI284" s="132" t="n">
        <v>44431</v>
      </c>
      <c r="AJ284" s="102"/>
      <c r="AK284" s="123"/>
      <c r="AL284" s="102"/>
      <c r="AM284" s="102"/>
      <c r="AN284" s="100"/>
      <c r="AO284" s="259" t="n">
        <f aca="false">AN284</f>
        <v>0</v>
      </c>
      <c r="AP284" s="260" t="n">
        <f aca="false">O284-AO284</f>
        <v>94</v>
      </c>
    </row>
    <row r="285" customFormat="false" ht="15" hidden="true" customHeight="false" outlineLevel="0" collapsed="false">
      <c r="A285" s="51" t="n">
        <v>413</v>
      </c>
      <c r="B285" s="100" t="n">
        <v>168</v>
      </c>
      <c r="C285" s="100" t="n">
        <v>3438</v>
      </c>
      <c r="D285" s="52" t="s">
        <v>805</v>
      </c>
      <c r="E285" s="74" t="s">
        <v>612</v>
      </c>
      <c r="F285" s="74" t="s">
        <v>870</v>
      </c>
      <c r="G285" s="75" t="s">
        <v>829</v>
      </c>
      <c r="H285" s="126" t="n">
        <v>31499527</v>
      </c>
      <c r="I285" s="75" t="s">
        <v>830</v>
      </c>
      <c r="J285" s="126" t="n">
        <v>12634494.21</v>
      </c>
      <c r="K285" s="105" t="s">
        <v>874</v>
      </c>
      <c r="L285" s="105" t="s">
        <v>826</v>
      </c>
      <c r="M285" s="100" t="s">
        <v>875</v>
      </c>
      <c r="N285" s="92" t="str">
        <f aca="false">VLOOKUP(M285,'[4]LISTADO MED Y MAT D CUR FASE II'!$B$3:$C$1062,2,0)</f>
        <v>Citalopram. Tableta Cada Tableta contiene: Bromhidrato de citalopram equivalente a 20 mg de citalopram. Envase con 28 Tabletas</v>
      </c>
      <c r="O285" s="100" t="n">
        <v>2</v>
      </c>
      <c r="P285" s="100" t="n">
        <v>5</v>
      </c>
      <c r="Q285" s="100"/>
      <c r="R285" s="100"/>
      <c r="S285" s="190"/>
      <c r="T285" s="111"/>
      <c r="U285" s="111" t="e">
        <f aca="false">(#REF!*O285)</f>
        <v>#REF!</v>
      </c>
      <c r="V285" s="111" t="e">
        <f aca="false">(#REF!*P285)</f>
        <v>#REF!</v>
      </c>
      <c r="W285" s="190"/>
      <c r="X285" s="190"/>
      <c r="Y285" s="190"/>
      <c r="Z285" s="100" t="s">
        <v>684</v>
      </c>
      <c r="AA285" s="100" t="s">
        <v>876</v>
      </c>
      <c r="AB285" s="187" t="n">
        <v>44435</v>
      </c>
      <c r="AC285" s="132" t="n">
        <v>44446</v>
      </c>
      <c r="AD285" s="100" t="s">
        <v>834</v>
      </c>
      <c r="AE285" s="100"/>
      <c r="AF285" s="100"/>
      <c r="AG285" s="100"/>
      <c r="AH285" s="100"/>
      <c r="AI285" s="132" t="n">
        <v>44431</v>
      </c>
      <c r="AJ285" s="102"/>
      <c r="AK285" s="123"/>
      <c r="AL285" s="102"/>
      <c r="AM285" s="102"/>
      <c r="AN285" s="100"/>
      <c r="AO285" s="259" t="n">
        <f aca="false">AN285</f>
        <v>0</v>
      </c>
      <c r="AP285" s="260" t="n">
        <f aca="false">O285-AO285</f>
        <v>2</v>
      </c>
    </row>
    <row r="286" customFormat="false" ht="15" hidden="true" customHeight="false" outlineLevel="0" collapsed="false">
      <c r="A286" s="51" t="n">
        <v>414</v>
      </c>
      <c r="B286" s="100" t="n">
        <v>168</v>
      </c>
      <c r="C286" s="100" t="n">
        <v>3438</v>
      </c>
      <c r="D286" s="52" t="s">
        <v>805</v>
      </c>
      <c r="E286" s="74" t="s">
        <v>621</v>
      </c>
      <c r="F286" s="74" t="s">
        <v>870</v>
      </c>
      <c r="G286" s="75" t="s">
        <v>829</v>
      </c>
      <c r="H286" s="126" t="n">
        <v>31499527</v>
      </c>
      <c r="I286" s="75" t="s">
        <v>830</v>
      </c>
      <c r="J286" s="126" t="n">
        <v>12634494.21</v>
      </c>
      <c r="K286" s="105" t="s">
        <v>874</v>
      </c>
      <c r="L286" s="105" t="s">
        <v>826</v>
      </c>
      <c r="M286" s="100" t="s">
        <v>875</v>
      </c>
      <c r="N286" s="92" t="str">
        <f aca="false">VLOOKUP(M286,'[4]LISTADO MED Y MAT D CUR FASE II'!$B$3:$C$1062,2,0)</f>
        <v>Citalopram. Tableta Cada Tableta contiene: Bromhidrato de citalopram equivalente a 20 mg de citalopram. Envase con 28 Tabletas</v>
      </c>
      <c r="O286" s="100" t="n">
        <v>330</v>
      </c>
      <c r="P286" s="100" t="n">
        <v>825</v>
      </c>
      <c r="Q286" s="100"/>
      <c r="R286" s="100"/>
      <c r="S286" s="190"/>
      <c r="T286" s="111"/>
      <c r="U286" s="111" t="e">
        <f aca="false">(#REF!*O286)</f>
        <v>#REF!</v>
      </c>
      <c r="V286" s="111" t="e">
        <f aca="false">(#REF!*P286)</f>
        <v>#REF!</v>
      </c>
      <c r="W286" s="190"/>
      <c r="X286" s="190"/>
      <c r="Y286" s="190"/>
      <c r="Z286" s="100" t="s">
        <v>684</v>
      </c>
      <c r="AA286" s="100" t="s">
        <v>876</v>
      </c>
      <c r="AB286" s="187" t="n">
        <v>44435</v>
      </c>
      <c r="AC286" s="132" t="n">
        <v>44446</v>
      </c>
      <c r="AD286" s="100" t="s">
        <v>834</v>
      </c>
      <c r="AE286" s="100"/>
      <c r="AF286" s="100"/>
      <c r="AG286" s="100"/>
      <c r="AH286" s="100"/>
      <c r="AI286" s="132" t="n">
        <v>44431</v>
      </c>
      <c r="AJ286" s="102"/>
      <c r="AK286" s="123"/>
      <c r="AL286" s="102"/>
      <c r="AM286" s="102"/>
      <c r="AN286" s="100"/>
      <c r="AO286" s="259" t="n">
        <f aca="false">AN286</f>
        <v>0</v>
      </c>
      <c r="AP286" s="260" t="n">
        <f aca="false">O286-AO286</f>
        <v>330</v>
      </c>
    </row>
    <row r="287" customFormat="false" ht="15" hidden="true" customHeight="false" outlineLevel="0" collapsed="false">
      <c r="A287" s="51" t="n">
        <v>415</v>
      </c>
      <c r="B287" s="100" t="n">
        <v>168</v>
      </c>
      <c r="C287" s="100" t="n">
        <v>3438</v>
      </c>
      <c r="D287" s="52" t="s">
        <v>805</v>
      </c>
      <c r="E287" s="74" t="s">
        <v>621</v>
      </c>
      <c r="F287" s="74" t="s">
        <v>870</v>
      </c>
      <c r="G287" s="75" t="s">
        <v>829</v>
      </c>
      <c r="H287" s="126" t="n">
        <v>31499527</v>
      </c>
      <c r="I287" s="75" t="s">
        <v>830</v>
      </c>
      <c r="J287" s="126" t="n">
        <v>12634494.21</v>
      </c>
      <c r="K287" s="105" t="s">
        <v>874</v>
      </c>
      <c r="L287" s="105" t="s">
        <v>826</v>
      </c>
      <c r="M287" s="100" t="s">
        <v>877</v>
      </c>
      <c r="N287" s="92" t="str">
        <f aca="false">VLOOKUP(M287,'[4]LISTADO MED Y MAT D CUR FASE II'!$B$3:$C$1062,2,0)</f>
        <v>Topiramato. Tableta Cada Tableta contiene:Topiramato 25 mgEnvase con 60 Tabletas.</v>
      </c>
      <c r="O287" s="100" t="n">
        <v>40</v>
      </c>
      <c r="P287" s="100" t="n">
        <v>100</v>
      </c>
      <c r="Q287" s="100"/>
      <c r="R287" s="100"/>
      <c r="S287" s="190"/>
      <c r="T287" s="111"/>
      <c r="U287" s="111" t="e">
        <f aca="false">(#REF!*O287)</f>
        <v>#REF!</v>
      </c>
      <c r="V287" s="111" t="e">
        <f aca="false">(#REF!*P287)</f>
        <v>#REF!</v>
      </c>
      <c r="W287" s="190"/>
      <c r="X287" s="190"/>
      <c r="Y287" s="190"/>
      <c r="Z287" s="100" t="s">
        <v>684</v>
      </c>
      <c r="AA287" s="100" t="s">
        <v>876</v>
      </c>
      <c r="AB287" s="187" t="n">
        <v>44435</v>
      </c>
      <c r="AC287" s="132" t="n">
        <v>44446</v>
      </c>
      <c r="AD287" s="100" t="s">
        <v>834</v>
      </c>
      <c r="AE287" s="100"/>
      <c r="AF287" s="100"/>
      <c r="AG287" s="100"/>
      <c r="AH287" s="100"/>
      <c r="AI287" s="132" t="n">
        <v>44431</v>
      </c>
      <c r="AJ287" s="102"/>
      <c r="AK287" s="123"/>
      <c r="AL287" s="102"/>
      <c r="AM287" s="102"/>
      <c r="AN287" s="100"/>
      <c r="AO287" s="259" t="n">
        <f aca="false">AN287</f>
        <v>0</v>
      </c>
      <c r="AP287" s="260" t="n">
        <f aca="false">O287-AO287</f>
        <v>40</v>
      </c>
    </row>
    <row r="288" customFormat="false" ht="15" hidden="true" customHeight="false" outlineLevel="0" collapsed="false">
      <c r="A288" s="51" t="n">
        <v>418</v>
      </c>
      <c r="B288" s="100" t="n">
        <v>168</v>
      </c>
      <c r="C288" s="100" t="n">
        <v>3440</v>
      </c>
      <c r="D288" s="52" t="s">
        <v>805</v>
      </c>
      <c r="E288" s="74" t="s">
        <v>621</v>
      </c>
      <c r="F288" s="74" t="s">
        <v>870</v>
      </c>
      <c r="G288" s="75" t="s">
        <v>829</v>
      </c>
      <c r="H288" s="126" t="n">
        <v>31499527</v>
      </c>
      <c r="I288" s="75" t="s">
        <v>830</v>
      </c>
      <c r="J288" s="126" t="n">
        <v>12634494.21</v>
      </c>
      <c r="K288" s="105" t="s">
        <v>878</v>
      </c>
      <c r="L288" s="105" t="s">
        <v>810</v>
      </c>
      <c r="M288" s="100" t="s">
        <v>879</v>
      </c>
      <c r="N288" s="92" t="str">
        <f aca="false">VLOOKUP(M288,'[4]LISTADO MED Y MAT D CUR FASE II'!$B$3:$C$1062,2,0)</f>
        <v>Acetazolamida. Tableta Cada Tableta contiene: Acetazolamida 250 mg Envase con 20 Tabletas.</v>
      </c>
      <c r="O288" s="100" t="n">
        <v>238</v>
      </c>
      <c r="P288" s="100" t="n">
        <v>595</v>
      </c>
      <c r="Q288" s="100"/>
      <c r="R288" s="100"/>
      <c r="S288" s="190"/>
      <c r="T288" s="111"/>
      <c r="U288" s="111" t="e">
        <f aca="false">(#REF!*O288)</f>
        <v>#REF!</v>
      </c>
      <c r="V288" s="111" t="e">
        <f aca="false">(#REF!*P288)</f>
        <v>#REF!</v>
      </c>
      <c r="W288" s="190"/>
      <c r="X288" s="190"/>
      <c r="Y288" s="190"/>
      <c r="Z288" s="100" t="s">
        <v>684</v>
      </c>
      <c r="AA288" s="100" t="s">
        <v>876</v>
      </c>
      <c r="AB288" s="187" t="n">
        <v>44435</v>
      </c>
      <c r="AC288" s="132" t="n">
        <v>44446</v>
      </c>
      <c r="AD288" s="100" t="s">
        <v>834</v>
      </c>
      <c r="AE288" s="100"/>
      <c r="AF288" s="100"/>
      <c r="AG288" s="100"/>
      <c r="AH288" s="100"/>
      <c r="AI288" s="132" t="n">
        <v>44431</v>
      </c>
      <c r="AJ288" s="102"/>
      <c r="AK288" s="123"/>
      <c r="AL288" s="102"/>
      <c r="AM288" s="102"/>
      <c r="AN288" s="100"/>
      <c r="AO288" s="259" t="n">
        <f aca="false">AN288</f>
        <v>0</v>
      </c>
      <c r="AP288" s="260" t="n">
        <f aca="false">O288-AO288</f>
        <v>238</v>
      </c>
    </row>
    <row r="289" customFormat="false" ht="15" hidden="true" customHeight="false" outlineLevel="0" collapsed="false">
      <c r="A289" s="51" t="n">
        <v>420</v>
      </c>
      <c r="B289" s="100" t="n">
        <v>168</v>
      </c>
      <c r="C289" s="100" t="n">
        <v>3434</v>
      </c>
      <c r="D289" s="52" t="s">
        <v>805</v>
      </c>
      <c r="E289" s="74" t="s">
        <v>621</v>
      </c>
      <c r="F289" s="74" t="s">
        <v>880</v>
      </c>
      <c r="G289" s="75" t="s">
        <v>829</v>
      </c>
      <c r="H289" s="126" t="n">
        <v>31499527</v>
      </c>
      <c r="I289" s="75" t="s">
        <v>830</v>
      </c>
      <c r="J289" s="126" t="n">
        <v>12634494.21</v>
      </c>
      <c r="K289" s="105" t="s">
        <v>881</v>
      </c>
      <c r="L289" s="105" t="s">
        <v>882</v>
      </c>
      <c r="M289" s="100" t="s">
        <v>883</v>
      </c>
      <c r="N289" s="92" t="str">
        <f aca="false">VLOOKUP(M289,'[4]LISTADO MED Y MAT D CUR FASE II'!$B$3:$C$1062,2,0)</f>
        <v>Budesonida. Polvo. Cada dosis contiene: Budesonida (micronizada) 100 µg. Envase con 200 dosis y dispositivo inhalador.</v>
      </c>
      <c r="O289" s="266" t="n">
        <v>36</v>
      </c>
      <c r="P289" s="266" t="n">
        <v>90</v>
      </c>
      <c r="Q289" s="266"/>
      <c r="R289" s="266"/>
      <c r="S289" s="190"/>
      <c r="T289" s="111"/>
      <c r="U289" s="111" t="e">
        <f aca="false">(#REF!*O289)</f>
        <v>#REF!</v>
      </c>
      <c r="V289" s="111" t="e">
        <f aca="false">(#REF!*P289)</f>
        <v>#REF!</v>
      </c>
      <c r="W289" s="190"/>
      <c r="X289" s="190"/>
      <c r="Y289" s="190"/>
      <c r="Z289" s="100" t="s">
        <v>641</v>
      </c>
      <c r="AA289" s="100"/>
      <c r="AB289" s="187"/>
      <c r="AC289" s="132" t="n">
        <v>44463</v>
      </c>
      <c r="AD289" s="100" t="s">
        <v>853</v>
      </c>
      <c r="AE289" s="100"/>
      <c r="AF289" s="100"/>
      <c r="AG289" s="100"/>
      <c r="AH289" s="100"/>
      <c r="AI289" s="132" t="n">
        <v>44431</v>
      </c>
      <c r="AJ289" s="102"/>
      <c r="AK289" s="123"/>
      <c r="AL289" s="102"/>
      <c r="AM289" s="102"/>
      <c r="AN289" s="100"/>
      <c r="AO289" s="259" t="n">
        <f aca="false">AN289</f>
        <v>0</v>
      </c>
      <c r="AP289" s="260" t="n">
        <f aca="false">O289-AO289</f>
        <v>36</v>
      </c>
    </row>
    <row r="290" customFormat="false" ht="15" hidden="true" customHeight="false" outlineLevel="0" collapsed="false">
      <c r="A290" s="51" t="n">
        <v>421</v>
      </c>
      <c r="B290" s="100" t="n">
        <v>168</v>
      </c>
      <c r="C290" s="100" t="n">
        <v>3436</v>
      </c>
      <c r="D290" s="52" t="s">
        <v>805</v>
      </c>
      <c r="E290" s="229" t="s">
        <v>612</v>
      </c>
      <c r="F290" s="74" t="s">
        <v>880</v>
      </c>
      <c r="G290" s="75" t="s">
        <v>829</v>
      </c>
      <c r="H290" s="126" t="n">
        <v>31499527</v>
      </c>
      <c r="I290" s="75" t="s">
        <v>830</v>
      </c>
      <c r="J290" s="126" t="n">
        <v>12634494.21</v>
      </c>
      <c r="K290" s="202" t="s">
        <v>884</v>
      </c>
      <c r="L290" s="202" t="s">
        <v>885</v>
      </c>
      <c r="M290" s="204" t="s">
        <v>886</v>
      </c>
      <c r="N290" s="231" t="str">
        <f aca="false">VLOOKUP(M290,'[4]LISTADO MED Y MAT D CUR FASE II'!$B$3:$C$1062,2,0)</f>
        <v>Sildenafil. Tableta Cada Tableta contiene: Citrato de sildenafil equivalente a 20 mg de sildenafil Envase con 90 Tabletas</v>
      </c>
      <c r="O290" s="204" t="n">
        <v>8</v>
      </c>
      <c r="P290" s="204" t="n">
        <v>20</v>
      </c>
      <c r="Q290" s="100"/>
      <c r="R290" s="100"/>
      <c r="S290" s="206"/>
      <c r="T290" s="111"/>
      <c r="U290" s="111" t="e">
        <f aca="false">(#REF!*O290)</f>
        <v>#REF!</v>
      </c>
      <c r="V290" s="111" t="e">
        <f aca="false">(#REF!*P290)</f>
        <v>#REF!</v>
      </c>
      <c r="W290" s="190"/>
      <c r="X290" s="190"/>
      <c r="Y290" s="190"/>
      <c r="Z290" s="100" t="s">
        <v>641</v>
      </c>
      <c r="AA290" s="100"/>
      <c r="AB290" s="187"/>
      <c r="AC290" s="187"/>
      <c r="AD290" s="100" t="s">
        <v>853</v>
      </c>
      <c r="AE290" s="100"/>
      <c r="AF290" s="100"/>
      <c r="AG290" s="100"/>
      <c r="AH290" s="100"/>
      <c r="AI290" s="132" t="n">
        <v>44431</v>
      </c>
      <c r="AJ290" s="102"/>
      <c r="AK290" s="267"/>
      <c r="AL290" s="201"/>
      <c r="AM290" s="201"/>
      <c r="AN290" s="100"/>
      <c r="AO290" s="259" t="n">
        <f aca="false">AN290</f>
        <v>0</v>
      </c>
      <c r="AP290" s="260" t="n">
        <f aca="false">O290-AO290</f>
        <v>8</v>
      </c>
    </row>
    <row r="291" s="164" customFormat="true" ht="48" hidden="false" customHeight="true" outlineLevel="0" collapsed="false">
      <c r="A291" s="51" t="n">
        <v>422</v>
      </c>
      <c r="B291" s="100" t="n">
        <v>168</v>
      </c>
      <c r="C291" s="100" t="n">
        <v>3436</v>
      </c>
      <c r="D291" s="148" t="s">
        <v>805</v>
      </c>
      <c r="E291" s="74" t="s">
        <v>621</v>
      </c>
      <c r="F291" s="268" t="s">
        <v>880</v>
      </c>
      <c r="G291" s="75" t="s">
        <v>829</v>
      </c>
      <c r="H291" s="126" t="n">
        <v>31499527</v>
      </c>
      <c r="I291" s="75" t="s">
        <v>830</v>
      </c>
      <c r="J291" s="269" t="n">
        <v>12634494.21</v>
      </c>
      <c r="K291" s="74" t="s">
        <v>884</v>
      </c>
      <c r="L291" s="74" t="s">
        <v>885</v>
      </c>
      <c r="M291" s="75" t="s">
        <v>886</v>
      </c>
      <c r="N291" s="76" t="str">
        <f aca="false">VLOOKUP(M291,'[4]LISTADO MED Y MAT D CUR FASE II'!$B$3:$C$1062,2,0)</f>
        <v>Sildenafil. Tableta Cada Tableta contiene: Citrato de sildenafil equivalente a 20 mg de sildenafil Envase con 90 Tabletas</v>
      </c>
      <c r="O291" s="75" t="n">
        <v>22</v>
      </c>
      <c r="P291" s="75" t="n">
        <v>55</v>
      </c>
      <c r="Q291" s="270"/>
      <c r="R291" s="271"/>
      <c r="S291" s="264" t="n">
        <v>2195.42</v>
      </c>
      <c r="T291" s="272"/>
      <c r="U291" s="111" t="e">
        <f aca="false">(#REF!*O291)</f>
        <v>#REF!</v>
      </c>
      <c r="V291" s="111" t="e">
        <f aca="false">(#REF!*P291)</f>
        <v>#REF!</v>
      </c>
      <c r="W291" s="265"/>
      <c r="X291" s="265"/>
      <c r="Y291" s="265"/>
      <c r="Z291" s="100" t="s">
        <v>641</v>
      </c>
      <c r="AA291" s="189"/>
      <c r="AB291" s="187"/>
      <c r="AC291" s="187"/>
      <c r="AD291" s="100" t="s">
        <v>853</v>
      </c>
      <c r="AE291" s="102"/>
      <c r="AF291" s="102"/>
      <c r="AG291" s="102"/>
      <c r="AH291" s="102"/>
      <c r="AI291" s="132" t="n">
        <v>44431</v>
      </c>
      <c r="AJ291" s="271"/>
      <c r="AK291" s="273" t="n">
        <v>3251</v>
      </c>
      <c r="AL291" s="158" t="s">
        <v>887</v>
      </c>
      <c r="AM291" s="159" t="n">
        <v>44522</v>
      </c>
      <c r="AN291" s="212" t="n">
        <v>22</v>
      </c>
      <c r="AO291" s="161" t="n">
        <f aca="false">AN291</f>
        <v>22</v>
      </c>
      <c r="AP291" s="274" t="n">
        <f aca="false">O291-AO291</f>
        <v>0</v>
      </c>
      <c r="AQ291" s="163" t="n">
        <f aca="false">AO291*S291</f>
        <v>48299.24</v>
      </c>
    </row>
    <row r="292" customFormat="false" ht="15" hidden="true" customHeight="false" outlineLevel="0" collapsed="false">
      <c r="A292" s="51" t="n">
        <v>426</v>
      </c>
      <c r="B292" s="100" t="n">
        <v>168</v>
      </c>
      <c r="C292" s="100" t="n">
        <v>3444</v>
      </c>
      <c r="D292" s="52" t="s">
        <v>805</v>
      </c>
      <c r="E292" s="220" t="s">
        <v>612</v>
      </c>
      <c r="F292" s="74" t="s">
        <v>880</v>
      </c>
      <c r="G292" s="75" t="s">
        <v>829</v>
      </c>
      <c r="H292" s="126" t="n">
        <v>31499527</v>
      </c>
      <c r="I292" s="75" t="s">
        <v>830</v>
      </c>
      <c r="J292" s="126" t="n">
        <v>12634494.21</v>
      </c>
      <c r="K292" s="166" t="s">
        <v>888</v>
      </c>
      <c r="L292" s="275" t="s">
        <v>657</v>
      </c>
      <c r="M292" s="213" t="s">
        <v>308</v>
      </c>
      <c r="N292" s="223" t="str">
        <f aca="false">VLOOKUP(M292,'[4]LISTADO MED Y MAT D CUR FASE II'!$B$3:$C$1062,2,0)</f>
        <v>Filgrastim. Solución Inyectable Cada frasco ámpula o jeringa contiene: Filgrastim 300 µg Envase con 5 frascos ámpula o Jeringas.</v>
      </c>
      <c r="O292" s="213" t="n">
        <v>140</v>
      </c>
      <c r="P292" s="213" t="n">
        <v>350</v>
      </c>
      <c r="Q292" s="102"/>
      <c r="R292" s="102"/>
      <c r="S292" s="276"/>
      <c r="T292" s="111"/>
      <c r="U292" s="111" t="e">
        <f aca="false">(#REF!*O292)</f>
        <v>#REF!</v>
      </c>
      <c r="V292" s="111" t="e">
        <f aca="false">(#REF!*P292)</f>
        <v>#REF!</v>
      </c>
      <c r="W292" s="265"/>
      <c r="X292" s="265"/>
      <c r="Y292" s="265"/>
      <c r="Z292" s="100" t="s">
        <v>641</v>
      </c>
      <c r="AA292" s="189"/>
      <c r="AB292" s="187"/>
      <c r="AC292" s="187"/>
      <c r="AD292" s="100" t="s">
        <v>853</v>
      </c>
      <c r="AE292" s="102"/>
      <c r="AF292" s="102"/>
      <c r="AG292" s="102"/>
      <c r="AH292" s="102"/>
      <c r="AI292" s="132" t="n">
        <v>44431</v>
      </c>
      <c r="AJ292" s="102"/>
      <c r="AK292" s="165"/>
      <c r="AL292" s="165"/>
      <c r="AM292" s="165"/>
      <c r="AN292" s="100"/>
      <c r="AO292" s="277" t="n">
        <f aca="false">AN292</f>
        <v>0</v>
      </c>
      <c r="AP292" s="260" t="n">
        <f aca="false">O292-AO292</f>
        <v>140</v>
      </c>
    </row>
    <row r="293" customFormat="false" ht="15" hidden="true" customHeight="false" outlineLevel="0" collapsed="false">
      <c r="A293" s="51" t="n">
        <v>427</v>
      </c>
      <c r="B293" s="100" t="n">
        <v>168</v>
      </c>
      <c r="C293" s="100" t="n">
        <v>3444</v>
      </c>
      <c r="D293" s="52" t="s">
        <v>805</v>
      </c>
      <c r="E293" s="74" t="s">
        <v>621</v>
      </c>
      <c r="F293" s="74" t="s">
        <v>880</v>
      </c>
      <c r="G293" s="75" t="s">
        <v>829</v>
      </c>
      <c r="H293" s="126" t="n">
        <v>31499527</v>
      </c>
      <c r="I293" s="75" t="s">
        <v>830</v>
      </c>
      <c r="J293" s="126" t="n">
        <v>12634494.21</v>
      </c>
      <c r="K293" s="105" t="s">
        <v>888</v>
      </c>
      <c r="L293" s="278" t="s">
        <v>657</v>
      </c>
      <c r="M293" s="100" t="s">
        <v>889</v>
      </c>
      <c r="N293" s="92" t="str">
        <f aca="false">VLOOKUP(M293,'[4]LISTADO MED Y MAT D CUR FASE II'!$B$3:$C$1062,2,0)</f>
        <v>Eritropoyetina Theta. Solucion Inyectable. Cada jeringa prellenada contiene: Eritropoyetina Theta 30000 UI Envase con 1 jeringa prellenada con 1 ml.</v>
      </c>
      <c r="O293" s="100" t="n">
        <v>24</v>
      </c>
      <c r="P293" s="100" t="n">
        <v>60</v>
      </c>
      <c r="Q293" s="102"/>
      <c r="R293" s="102"/>
      <c r="S293" s="264"/>
      <c r="T293" s="111"/>
      <c r="U293" s="111" t="e">
        <f aca="false">(#REF!*O293)</f>
        <v>#REF!</v>
      </c>
      <c r="V293" s="111" t="e">
        <f aca="false">(#REF!*P293)</f>
        <v>#REF!</v>
      </c>
      <c r="W293" s="265"/>
      <c r="X293" s="265"/>
      <c r="Y293" s="265"/>
      <c r="Z293" s="100" t="s">
        <v>641</v>
      </c>
      <c r="AA293" s="189"/>
      <c r="AB293" s="187"/>
      <c r="AC293" s="187"/>
      <c r="AD293" s="100" t="s">
        <v>853</v>
      </c>
      <c r="AE293" s="102"/>
      <c r="AF293" s="102"/>
      <c r="AG293" s="102"/>
      <c r="AH293" s="102"/>
      <c r="AI293" s="132" t="n">
        <v>44431</v>
      </c>
      <c r="AJ293" s="102"/>
      <c r="AK293" s="102"/>
      <c r="AL293" s="102"/>
      <c r="AM293" s="102"/>
      <c r="AN293" s="100"/>
      <c r="AO293" s="259" t="n">
        <f aca="false">AN293</f>
        <v>0</v>
      </c>
      <c r="AP293" s="260" t="n">
        <f aca="false">O293-AO293</f>
        <v>24</v>
      </c>
    </row>
    <row r="294" customFormat="false" ht="15" hidden="true" customHeight="false" outlineLevel="0" collapsed="false">
      <c r="A294" s="51" t="n">
        <v>431</v>
      </c>
      <c r="B294" s="100" t="n">
        <v>168</v>
      </c>
      <c r="C294" s="100" t="n">
        <v>3449</v>
      </c>
      <c r="D294" s="52" t="s">
        <v>805</v>
      </c>
      <c r="E294" s="74" t="s">
        <v>612</v>
      </c>
      <c r="F294" s="74" t="s">
        <v>880</v>
      </c>
      <c r="G294" s="75" t="s">
        <v>829</v>
      </c>
      <c r="H294" s="126" t="n">
        <v>31499527</v>
      </c>
      <c r="I294" s="75" t="s">
        <v>830</v>
      </c>
      <c r="J294" s="126" t="n">
        <v>12634494.21</v>
      </c>
      <c r="K294" s="105" t="s">
        <v>890</v>
      </c>
      <c r="L294" s="278" t="s">
        <v>723</v>
      </c>
      <c r="M294" s="100" t="s">
        <v>891</v>
      </c>
      <c r="N294" s="92" t="str">
        <f aca="false">VLOOKUP(M294,'[4]LISTADO MED Y MAT D CUR FASE II'!$B$3:$C$1062,2,0)</f>
        <v>Docetaxel. Solución inyectable. Cada frasco ámpula contiene: Docetaxel anhidro o trihidratado equivalente a 20 mg de docetaxel Envase con frasco ámpula con 20 mg y frasco ámpula con 1.5 ml de diluyente.</v>
      </c>
      <c r="O294" s="100" t="n">
        <v>40</v>
      </c>
      <c r="P294" s="100" t="n">
        <v>99</v>
      </c>
      <c r="Q294" s="102"/>
      <c r="R294" s="102"/>
      <c r="S294" s="264"/>
      <c r="T294" s="111"/>
      <c r="U294" s="111" t="e">
        <f aca="false">(#REF!*O294)</f>
        <v>#REF!</v>
      </c>
      <c r="V294" s="111" t="e">
        <f aca="false">(#REF!*P294)</f>
        <v>#REF!</v>
      </c>
      <c r="W294" s="265"/>
      <c r="X294" s="265"/>
      <c r="Y294" s="265"/>
      <c r="Z294" s="100" t="s">
        <v>641</v>
      </c>
      <c r="AA294" s="189"/>
      <c r="AB294" s="187"/>
      <c r="AC294" s="187"/>
      <c r="AD294" s="100" t="s">
        <v>853</v>
      </c>
      <c r="AE294" s="102"/>
      <c r="AF294" s="102"/>
      <c r="AG294" s="102"/>
      <c r="AH294" s="102"/>
      <c r="AI294" s="132" t="n">
        <v>44431</v>
      </c>
      <c r="AJ294" s="102"/>
      <c r="AK294" s="279"/>
      <c r="AL294" s="102"/>
      <c r="AM294" s="102"/>
      <c r="AN294" s="100"/>
      <c r="AO294" s="259" t="n">
        <f aca="false">AN294</f>
        <v>0</v>
      </c>
      <c r="AP294" s="260" t="n">
        <f aca="false">O294-AO294</f>
        <v>40</v>
      </c>
    </row>
    <row r="295" customFormat="false" ht="15" hidden="true" customHeight="false" outlineLevel="0" collapsed="false">
      <c r="A295" s="51" t="n">
        <v>432</v>
      </c>
      <c r="B295" s="100" t="n">
        <v>168</v>
      </c>
      <c r="C295" s="100" t="n">
        <v>3449</v>
      </c>
      <c r="D295" s="52" t="s">
        <v>805</v>
      </c>
      <c r="E295" s="74" t="s">
        <v>612</v>
      </c>
      <c r="F295" s="74" t="s">
        <v>880</v>
      </c>
      <c r="G295" s="75" t="s">
        <v>829</v>
      </c>
      <c r="H295" s="126" t="n">
        <v>31499527</v>
      </c>
      <c r="I295" s="75" t="s">
        <v>830</v>
      </c>
      <c r="J295" s="126" t="n">
        <v>12634494.21</v>
      </c>
      <c r="K295" s="105" t="s">
        <v>890</v>
      </c>
      <c r="L295" s="278" t="s">
        <v>723</v>
      </c>
      <c r="M295" s="100" t="s">
        <v>892</v>
      </c>
      <c r="N295" s="92" t="str">
        <f aca="false">VLOOKUP(M295,'[4]LISTADO MED Y MAT D CUR FASE II'!$B$3:$C$1062,2,0)</f>
        <v>Cabazitaxel. Solución Inyectable. Cada frasco ámpula contiene: Cabazitaxel acetona solvato 60 mg Envase con un frasco ámpula con 1.5 ml y un frasco ámpula con 4.5 ml de diluyente.</v>
      </c>
      <c r="O295" s="266" t="n">
        <v>8</v>
      </c>
      <c r="P295" s="266" t="n">
        <v>20</v>
      </c>
      <c r="Q295" s="280"/>
      <c r="R295" s="280"/>
      <c r="S295" s="264"/>
      <c r="T295" s="111"/>
      <c r="U295" s="111" t="e">
        <f aca="false">(#REF!*O295)</f>
        <v>#REF!</v>
      </c>
      <c r="V295" s="111" t="e">
        <f aca="false">(#REF!*P295)</f>
        <v>#REF!</v>
      </c>
      <c r="W295" s="265"/>
      <c r="X295" s="265"/>
      <c r="Y295" s="265"/>
      <c r="Z295" s="100" t="s">
        <v>641</v>
      </c>
      <c r="AA295" s="189"/>
      <c r="AB295" s="187"/>
      <c r="AC295" s="187"/>
      <c r="AD295" s="100" t="s">
        <v>853</v>
      </c>
      <c r="AE295" s="102"/>
      <c r="AF295" s="102"/>
      <c r="AG295" s="102"/>
      <c r="AH295" s="102"/>
      <c r="AI295" s="132" t="n">
        <v>44431</v>
      </c>
      <c r="AJ295" s="102"/>
      <c r="AK295" s="279"/>
      <c r="AL295" s="102"/>
      <c r="AM295" s="102"/>
      <c r="AN295" s="100"/>
      <c r="AO295" s="259" t="n">
        <f aca="false">AN295</f>
        <v>0</v>
      </c>
      <c r="AP295" s="260" t="n">
        <f aca="false">O295-AO295</f>
        <v>8</v>
      </c>
    </row>
    <row r="296" customFormat="false" ht="15" hidden="true" customHeight="false" outlineLevel="0" collapsed="false">
      <c r="A296" s="51" t="n">
        <v>433</v>
      </c>
      <c r="B296" s="100" t="n">
        <v>168</v>
      </c>
      <c r="C296" s="100" t="n">
        <v>3432</v>
      </c>
      <c r="D296" s="52" t="s">
        <v>805</v>
      </c>
      <c r="E296" s="229" t="s">
        <v>621</v>
      </c>
      <c r="F296" s="74" t="s">
        <v>893</v>
      </c>
      <c r="G296" s="75" t="s">
        <v>829</v>
      </c>
      <c r="H296" s="126" t="n">
        <v>31499527</v>
      </c>
      <c r="I296" s="75" t="s">
        <v>830</v>
      </c>
      <c r="J296" s="126" t="n">
        <v>12634494.21</v>
      </c>
      <c r="K296" s="202" t="s">
        <v>894</v>
      </c>
      <c r="L296" s="281" t="s">
        <v>895</v>
      </c>
      <c r="M296" s="204" t="s">
        <v>896</v>
      </c>
      <c r="N296" s="231" t="str">
        <f aca="false">VLOOKUP(M296,'[4]LISTADO MED Y MAT D CUR FASE II'!$B$3:$C$1062,2,0)</f>
        <v>Aripiprazol. Tableta Cada Tableta contiene: Aripiprazol 30 mg Envase con 10 Tabletas.</v>
      </c>
      <c r="O296" s="204" t="n">
        <v>200</v>
      </c>
      <c r="P296" s="204" t="n">
        <v>500</v>
      </c>
      <c r="Q296" s="102"/>
      <c r="R296" s="102"/>
      <c r="S296" s="282"/>
      <c r="T296" s="111"/>
      <c r="U296" s="111" t="e">
        <f aca="false">(#REF!*O296)</f>
        <v>#REF!</v>
      </c>
      <c r="V296" s="111" t="e">
        <f aca="false">(#REF!*P296)</f>
        <v>#REF!</v>
      </c>
      <c r="W296" s="265"/>
      <c r="X296" s="265"/>
      <c r="Y296" s="265"/>
      <c r="Z296" s="189" t="s">
        <v>636</v>
      </c>
      <c r="AA296" s="189"/>
      <c r="AB296" s="187"/>
      <c r="AC296" s="132"/>
      <c r="AD296" s="100" t="s">
        <v>853</v>
      </c>
      <c r="AE296" s="102"/>
      <c r="AF296" s="102"/>
      <c r="AG296" s="102"/>
      <c r="AH296" s="102"/>
      <c r="AI296" s="132" t="n">
        <v>44431</v>
      </c>
      <c r="AJ296" s="102"/>
      <c r="AK296" s="283"/>
      <c r="AL296" s="201"/>
      <c r="AM296" s="201"/>
      <c r="AN296" s="100"/>
      <c r="AO296" s="259" t="n">
        <f aca="false">AN296</f>
        <v>0</v>
      </c>
      <c r="AP296" s="260" t="n">
        <f aca="false">O296-AO296</f>
        <v>200</v>
      </c>
    </row>
    <row r="297" s="164" customFormat="true" ht="75" hidden="false" customHeight="false" outlineLevel="0" collapsed="false">
      <c r="A297" s="284" t="n">
        <v>434</v>
      </c>
      <c r="B297" s="285" t="n">
        <v>168</v>
      </c>
      <c r="C297" s="285" t="n">
        <v>3439</v>
      </c>
      <c r="D297" s="286" t="s">
        <v>805</v>
      </c>
      <c r="E297" s="74" t="s">
        <v>612</v>
      </c>
      <c r="F297" s="287" t="s">
        <v>897</v>
      </c>
      <c r="G297" s="285" t="s">
        <v>829</v>
      </c>
      <c r="H297" s="288" t="n">
        <v>31499527</v>
      </c>
      <c r="I297" s="285" t="s">
        <v>830</v>
      </c>
      <c r="J297" s="289" t="n">
        <v>12634494.21</v>
      </c>
      <c r="K297" s="74" t="s">
        <v>898</v>
      </c>
      <c r="L297" s="74" t="s">
        <v>826</v>
      </c>
      <c r="M297" s="75" t="s">
        <v>10</v>
      </c>
      <c r="N297" s="76" t="str">
        <f aca="false">VLOOKUP(M297,'[4]LISTADO MED Y MAT D CUR FASE II'!$B$3:$C$1062,2,0)</f>
        <v>Propofol. Emulsion inyectable cada ampolleta o frasco ámpula contiene: propofol 200 mg. en emulsión con edetato disódico (dihidratado). Envase con 5 ampolletas o frascos ámpula de 20 ml.</v>
      </c>
      <c r="O297" s="75" t="n">
        <v>926</v>
      </c>
      <c r="P297" s="75" t="n">
        <v>2315</v>
      </c>
      <c r="Q297" s="290"/>
      <c r="R297" s="291"/>
      <c r="S297" s="264" t="n">
        <v>188.89</v>
      </c>
      <c r="T297" s="292"/>
      <c r="U297" s="293" t="e">
        <f aca="false">(#REF!*O297)</f>
        <v>#REF!</v>
      </c>
      <c r="V297" s="293" t="e">
        <f aca="false">(#REF!*P297)</f>
        <v>#REF!</v>
      </c>
      <c r="W297" s="294"/>
      <c r="X297" s="294"/>
      <c r="Y297" s="294"/>
      <c r="Z297" s="295" t="s">
        <v>684</v>
      </c>
      <c r="AA297" s="295" t="s">
        <v>899</v>
      </c>
      <c r="AB297" s="296" t="n">
        <v>44435</v>
      </c>
      <c r="AC297" s="297"/>
      <c r="AD297" s="295" t="s">
        <v>834</v>
      </c>
      <c r="AE297" s="298"/>
      <c r="AF297" s="298"/>
      <c r="AG297" s="298"/>
      <c r="AH297" s="298"/>
      <c r="AI297" s="297" t="n">
        <v>44431</v>
      </c>
      <c r="AJ297" s="291"/>
      <c r="AK297" s="273" t="n">
        <v>2992</v>
      </c>
      <c r="AL297" s="158" t="s">
        <v>900</v>
      </c>
      <c r="AM297" s="159" t="n">
        <v>44509</v>
      </c>
      <c r="AN297" s="299" t="n">
        <v>926</v>
      </c>
      <c r="AO297" s="161" t="n">
        <f aca="false">AN297</f>
        <v>926</v>
      </c>
      <c r="AP297" s="300" t="n">
        <f aca="false">O297-AO297</f>
        <v>0</v>
      </c>
      <c r="AQ297" s="163" t="n">
        <f aca="false">AO297*S297</f>
        <v>174912.14</v>
      </c>
    </row>
    <row r="298" customFormat="false" ht="15" hidden="true" customHeight="false" outlineLevel="0" collapsed="false">
      <c r="A298" s="51" t="n">
        <v>435</v>
      </c>
      <c r="B298" s="100" t="n">
        <v>192</v>
      </c>
      <c r="C298" s="100" t="n">
        <v>3413</v>
      </c>
      <c r="D298" s="52" t="s">
        <v>805</v>
      </c>
      <c r="E298" s="220" t="s">
        <v>621</v>
      </c>
      <c r="F298" s="74" t="s">
        <v>870</v>
      </c>
      <c r="G298" s="75" t="s">
        <v>829</v>
      </c>
      <c r="H298" s="126" t="n">
        <v>31499527</v>
      </c>
      <c r="I298" s="75" t="s">
        <v>830</v>
      </c>
      <c r="J298" s="126" t="n">
        <v>12634494.21</v>
      </c>
      <c r="K298" s="166" t="s">
        <v>901</v>
      </c>
      <c r="L298" s="223" t="s">
        <v>902</v>
      </c>
      <c r="M298" s="213" t="s">
        <v>903</v>
      </c>
      <c r="N298" s="223" t="str">
        <f aca="false">VLOOKUP(M298,'[4]LISTADO MED Y MAT D CUR FASE II'!$B$3:$C$1062,2,0)</f>
        <v>Ketoprofeno. Cápsula Cada Cápsula contiene: Ketoprofeno 100 mg Envase con 15 Cápsulas.</v>
      </c>
      <c r="O298" s="213" t="n">
        <v>20</v>
      </c>
      <c r="P298" s="213" t="n">
        <v>50</v>
      </c>
      <c r="Q298" s="102"/>
      <c r="R298" s="102"/>
      <c r="S298" s="276"/>
      <c r="T298" s="111"/>
      <c r="U298" s="111" t="e">
        <f aca="false">(#REF!*O298)</f>
        <v>#REF!</v>
      </c>
      <c r="V298" s="111" t="e">
        <f aca="false">(#REF!*P298)</f>
        <v>#REF!</v>
      </c>
      <c r="W298" s="265"/>
      <c r="X298" s="265"/>
      <c r="Y298" s="265"/>
      <c r="Z298" s="100" t="s">
        <v>684</v>
      </c>
      <c r="AA298" s="100" t="s">
        <v>876</v>
      </c>
      <c r="AB298" s="187" t="n">
        <v>44435</v>
      </c>
      <c r="AC298" s="187"/>
      <c r="AD298" s="100" t="s">
        <v>834</v>
      </c>
      <c r="AE298" s="102"/>
      <c r="AF298" s="102"/>
      <c r="AG298" s="102"/>
      <c r="AH298" s="102"/>
      <c r="AI298" s="132" t="n">
        <v>44431</v>
      </c>
      <c r="AJ298" s="102"/>
      <c r="AK298" s="301"/>
      <c r="AL298" s="165"/>
      <c r="AM298" s="165"/>
      <c r="AN298" s="100"/>
      <c r="AO298" s="277" t="n">
        <f aca="false">AN298</f>
        <v>0</v>
      </c>
      <c r="AP298" s="260" t="n">
        <f aca="false">O298-AO298</f>
        <v>20</v>
      </c>
    </row>
    <row r="299" customFormat="false" ht="15" hidden="true" customHeight="false" outlineLevel="0" collapsed="false">
      <c r="A299" s="51" t="n">
        <v>436</v>
      </c>
      <c r="B299" s="100" t="n">
        <v>192</v>
      </c>
      <c r="C299" s="100" t="n">
        <v>3413</v>
      </c>
      <c r="D299" s="52" t="s">
        <v>805</v>
      </c>
      <c r="E299" s="74" t="s">
        <v>612</v>
      </c>
      <c r="F299" s="74" t="s">
        <v>870</v>
      </c>
      <c r="G299" s="75" t="s">
        <v>829</v>
      </c>
      <c r="H299" s="126" t="n">
        <v>31499527</v>
      </c>
      <c r="I299" s="75" t="s">
        <v>830</v>
      </c>
      <c r="J299" s="126" t="n">
        <v>12634494.21</v>
      </c>
      <c r="K299" s="105" t="s">
        <v>901</v>
      </c>
      <c r="L299" s="92" t="s">
        <v>902</v>
      </c>
      <c r="M299" s="100" t="s">
        <v>904</v>
      </c>
      <c r="N299" s="92" t="str">
        <f aca="false">VLOOKUP(M299,'[4]LISTADO MED Y MAT D CUR FASE II'!$B$3:$C$1062,2,0)</f>
        <v>Losartán. Gragea o comprimido recubierto. Cada gragea o comprimido recubierto contiene: Losartán potásico 50 mg. Envase con 30 grageas o comprimidos recubiertos.</v>
      </c>
      <c r="O299" s="100" t="n">
        <v>40</v>
      </c>
      <c r="P299" s="100" t="n">
        <v>100</v>
      </c>
      <c r="Q299" s="102"/>
      <c r="R299" s="102"/>
      <c r="S299" s="264"/>
      <c r="T299" s="111"/>
      <c r="U299" s="111" t="e">
        <f aca="false">(#REF!*O299)</f>
        <v>#REF!</v>
      </c>
      <c r="V299" s="111" t="e">
        <f aca="false">(#REF!*P299)</f>
        <v>#REF!</v>
      </c>
      <c r="W299" s="265"/>
      <c r="X299" s="265"/>
      <c r="Y299" s="265"/>
      <c r="Z299" s="100" t="s">
        <v>684</v>
      </c>
      <c r="AA299" s="100" t="s">
        <v>876</v>
      </c>
      <c r="AB299" s="187" t="n">
        <v>44435</v>
      </c>
      <c r="AC299" s="187"/>
      <c r="AD299" s="100" t="s">
        <v>834</v>
      </c>
      <c r="AE299" s="102"/>
      <c r="AF299" s="102"/>
      <c r="AG299" s="102"/>
      <c r="AH299" s="102"/>
      <c r="AI299" s="132" t="n">
        <v>44431</v>
      </c>
      <c r="AJ299" s="102"/>
      <c r="AK299" s="279"/>
      <c r="AL299" s="102"/>
      <c r="AM299" s="102"/>
      <c r="AN299" s="100"/>
      <c r="AO299" s="259" t="n">
        <f aca="false">AN299</f>
        <v>0</v>
      </c>
      <c r="AP299" s="260" t="n">
        <f aca="false">O299-AO299</f>
        <v>40</v>
      </c>
    </row>
    <row r="300" customFormat="false" ht="15" hidden="true" customHeight="false" outlineLevel="0" collapsed="false">
      <c r="A300" s="51" t="n">
        <v>437</v>
      </c>
      <c r="B300" s="100" t="n">
        <v>192</v>
      </c>
      <c r="C300" s="100" t="n">
        <v>3413</v>
      </c>
      <c r="D300" s="52" t="s">
        <v>805</v>
      </c>
      <c r="E300" s="74" t="s">
        <v>621</v>
      </c>
      <c r="F300" s="74" t="s">
        <v>870</v>
      </c>
      <c r="G300" s="75" t="s">
        <v>829</v>
      </c>
      <c r="H300" s="126" t="n">
        <v>31499527</v>
      </c>
      <c r="I300" s="75" t="s">
        <v>830</v>
      </c>
      <c r="J300" s="126" t="n">
        <v>12634494.21</v>
      </c>
      <c r="K300" s="105" t="s">
        <v>901</v>
      </c>
      <c r="L300" s="92" t="s">
        <v>902</v>
      </c>
      <c r="M300" s="100" t="s">
        <v>904</v>
      </c>
      <c r="N300" s="92" t="str">
        <f aca="false">VLOOKUP(M300,'[4]LISTADO MED Y MAT D CUR FASE II'!$B$3:$C$1062,2,0)</f>
        <v>Losartán. Gragea o comprimido recubierto. Cada gragea o comprimido recubierto contiene: Losartán potásico 50 mg. Envase con 30 grageas o comprimidos recubiertos.</v>
      </c>
      <c r="O300" s="100" t="n">
        <v>314</v>
      </c>
      <c r="P300" s="100" t="n">
        <v>785</v>
      </c>
      <c r="Q300" s="102"/>
      <c r="R300" s="102"/>
      <c r="S300" s="264"/>
      <c r="T300" s="111"/>
      <c r="U300" s="111" t="e">
        <f aca="false">(#REF!*O300)</f>
        <v>#REF!</v>
      </c>
      <c r="V300" s="111" t="e">
        <f aca="false">(#REF!*P300)</f>
        <v>#REF!</v>
      </c>
      <c r="W300" s="265"/>
      <c r="X300" s="265"/>
      <c r="Y300" s="265"/>
      <c r="Z300" s="100" t="s">
        <v>684</v>
      </c>
      <c r="AA300" s="100" t="s">
        <v>876</v>
      </c>
      <c r="AB300" s="187" t="n">
        <v>44435</v>
      </c>
      <c r="AC300" s="187"/>
      <c r="AD300" s="100" t="s">
        <v>834</v>
      </c>
      <c r="AE300" s="102"/>
      <c r="AF300" s="102"/>
      <c r="AG300" s="102"/>
      <c r="AH300" s="102"/>
      <c r="AI300" s="132" t="n">
        <v>44431</v>
      </c>
      <c r="AJ300" s="102"/>
      <c r="AK300" s="279"/>
      <c r="AL300" s="102"/>
      <c r="AM300" s="102"/>
      <c r="AN300" s="100"/>
      <c r="AO300" s="259" t="n">
        <f aca="false">AN300</f>
        <v>0</v>
      </c>
      <c r="AP300" s="260" t="n">
        <f aca="false">O300-AO300</f>
        <v>314</v>
      </c>
    </row>
    <row r="301" customFormat="false" ht="15" hidden="true" customHeight="false" outlineLevel="0" collapsed="false">
      <c r="A301" s="51" t="n">
        <v>438</v>
      </c>
      <c r="B301" s="100" t="n">
        <v>192</v>
      </c>
      <c r="C301" s="100" t="n">
        <v>3413</v>
      </c>
      <c r="D301" s="52" t="s">
        <v>805</v>
      </c>
      <c r="E301" s="74" t="s">
        <v>621</v>
      </c>
      <c r="F301" s="74" t="s">
        <v>870</v>
      </c>
      <c r="G301" s="75" t="s">
        <v>829</v>
      </c>
      <c r="H301" s="126" t="n">
        <v>31499527</v>
      </c>
      <c r="I301" s="75" t="s">
        <v>830</v>
      </c>
      <c r="J301" s="126" t="n">
        <v>12634494.21</v>
      </c>
      <c r="K301" s="105" t="s">
        <v>901</v>
      </c>
      <c r="L301" s="92" t="s">
        <v>902</v>
      </c>
      <c r="M301" s="100" t="s">
        <v>905</v>
      </c>
      <c r="N301" s="92" t="str">
        <f aca="false">VLOOKUP(M301,'[4]LISTADO MED Y MAT D CUR FASE II'!$B$3:$C$1062,2,0)</f>
        <v>Aripiprazol. Tableta Cada Tableta contiene: Aripiprazol 15 mg Envase con 20 Tabletas.</v>
      </c>
      <c r="O301" s="100" t="n">
        <v>130</v>
      </c>
      <c r="P301" s="100" t="n">
        <v>325</v>
      </c>
      <c r="Q301" s="102"/>
      <c r="R301" s="102"/>
      <c r="S301" s="264"/>
      <c r="T301" s="111"/>
      <c r="U301" s="111" t="e">
        <f aca="false">(#REF!*O301)</f>
        <v>#REF!</v>
      </c>
      <c r="V301" s="111" t="e">
        <f aca="false">(#REF!*P301)</f>
        <v>#REF!</v>
      </c>
      <c r="W301" s="265"/>
      <c r="X301" s="265"/>
      <c r="Y301" s="265"/>
      <c r="Z301" s="100" t="s">
        <v>684</v>
      </c>
      <c r="AA301" s="100" t="s">
        <v>876</v>
      </c>
      <c r="AB301" s="187" t="n">
        <v>44435</v>
      </c>
      <c r="AC301" s="187"/>
      <c r="AD301" s="100" t="s">
        <v>834</v>
      </c>
      <c r="AE301" s="102"/>
      <c r="AF301" s="102"/>
      <c r="AG301" s="102"/>
      <c r="AH301" s="102"/>
      <c r="AI301" s="132" t="n">
        <v>44431</v>
      </c>
      <c r="AJ301" s="102"/>
      <c r="AK301" s="279"/>
      <c r="AL301" s="102"/>
      <c r="AM301" s="102"/>
      <c r="AN301" s="100"/>
      <c r="AO301" s="259" t="n">
        <f aca="false">AN301</f>
        <v>0</v>
      </c>
      <c r="AP301" s="260" t="n">
        <f aca="false">O301-AO301</f>
        <v>130</v>
      </c>
    </row>
    <row r="302" customFormat="false" ht="15" hidden="true" customHeight="false" outlineLevel="0" collapsed="false">
      <c r="A302" s="51" t="n">
        <v>439</v>
      </c>
      <c r="B302" s="100" t="n">
        <v>192</v>
      </c>
      <c r="C302" s="100" t="n">
        <v>3413</v>
      </c>
      <c r="D302" s="52" t="s">
        <v>805</v>
      </c>
      <c r="E302" s="74" t="s">
        <v>612</v>
      </c>
      <c r="F302" s="74" t="s">
        <v>870</v>
      </c>
      <c r="G302" s="75" t="s">
        <v>829</v>
      </c>
      <c r="H302" s="126" t="n">
        <v>31499527</v>
      </c>
      <c r="I302" s="75" t="s">
        <v>830</v>
      </c>
      <c r="J302" s="126" t="n">
        <v>12634494.21</v>
      </c>
      <c r="K302" s="105" t="s">
        <v>901</v>
      </c>
      <c r="L302" s="92" t="s">
        <v>902</v>
      </c>
      <c r="M302" s="100" t="s">
        <v>906</v>
      </c>
      <c r="N302" s="92" t="str">
        <f aca="false">VLOOKUP(M302,'[4]LISTADO MED Y MAT D CUR FASE II'!$B$3:$C$1062,2,0)</f>
        <v>Olanzapina. Tableta Cada Tableta contiene: olanzapina 5 mg Envase con 28 Tabletas.</v>
      </c>
      <c r="O302" s="100" t="n">
        <v>192</v>
      </c>
      <c r="P302" s="100" t="n">
        <v>480</v>
      </c>
      <c r="Q302" s="102"/>
      <c r="R302" s="102"/>
      <c r="S302" s="264"/>
      <c r="T302" s="111"/>
      <c r="U302" s="111" t="e">
        <f aca="false">(#REF!*O302)</f>
        <v>#REF!</v>
      </c>
      <c r="V302" s="111" t="e">
        <f aca="false">(#REF!*P302)</f>
        <v>#REF!</v>
      </c>
      <c r="W302" s="265"/>
      <c r="X302" s="265"/>
      <c r="Y302" s="265"/>
      <c r="Z302" s="100" t="s">
        <v>684</v>
      </c>
      <c r="AA302" s="100" t="s">
        <v>876</v>
      </c>
      <c r="AB302" s="187" t="n">
        <v>44435</v>
      </c>
      <c r="AC302" s="187"/>
      <c r="AD302" s="100" t="s">
        <v>834</v>
      </c>
      <c r="AE302" s="102"/>
      <c r="AF302" s="102"/>
      <c r="AG302" s="102"/>
      <c r="AH302" s="102"/>
      <c r="AI302" s="132" t="n">
        <v>44431</v>
      </c>
      <c r="AJ302" s="102"/>
      <c r="AK302" s="279"/>
      <c r="AL302" s="102"/>
      <c r="AM302" s="102"/>
      <c r="AN302" s="100"/>
      <c r="AO302" s="259" t="n">
        <f aca="false">AN302</f>
        <v>0</v>
      </c>
      <c r="AP302" s="260" t="n">
        <f aca="false">O302-AO302</f>
        <v>192</v>
      </c>
    </row>
    <row r="303" customFormat="false" ht="15" hidden="true" customHeight="false" outlineLevel="0" collapsed="false">
      <c r="A303" s="51" t="n">
        <v>440</v>
      </c>
      <c r="B303" s="100" t="n">
        <v>192</v>
      </c>
      <c r="C303" s="100" t="n">
        <v>3413</v>
      </c>
      <c r="D303" s="52" t="s">
        <v>805</v>
      </c>
      <c r="E303" s="74" t="s">
        <v>621</v>
      </c>
      <c r="F303" s="74" t="s">
        <v>870</v>
      </c>
      <c r="G303" s="75" t="s">
        <v>829</v>
      </c>
      <c r="H303" s="126" t="n">
        <v>31499527</v>
      </c>
      <c r="I303" s="75" t="s">
        <v>830</v>
      </c>
      <c r="J303" s="126" t="n">
        <v>12634494.21</v>
      </c>
      <c r="K303" s="105" t="s">
        <v>901</v>
      </c>
      <c r="L303" s="92" t="s">
        <v>902</v>
      </c>
      <c r="M303" s="100" t="s">
        <v>907</v>
      </c>
      <c r="N303" s="92" t="str">
        <f aca="false">VLOOKUP(M303,'[4]LISTADO MED Y MAT D CUR FASE II'!$B$3:$C$1062,2,0)</f>
        <v>Rasagilina. Tableta Cada Tableta contiene: Mesilato de rasagilina equivalente a 1 mg de rasagilina Envase con 30 Tabletas.</v>
      </c>
      <c r="O303" s="100" t="n">
        <v>22</v>
      </c>
      <c r="P303" s="100" t="n">
        <v>55</v>
      </c>
      <c r="Q303" s="102"/>
      <c r="R303" s="102"/>
      <c r="S303" s="264"/>
      <c r="T303" s="111"/>
      <c r="U303" s="111" t="e">
        <f aca="false">(#REF!*O303)</f>
        <v>#REF!</v>
      </c>
      <c r="V303" s="111" t="e">
        <f aca="false">(#REF!*P303)</f>
        <v>#REF!</v>
      </c>
      <c r="W303" s="265"/>
      <c r="X303" s="265"/>
      <c r="Y303" s="265"/>
      <c r="Z303" s="100" t="s">
        <v>684</v>
      </c>
      <c r="AA303" s="100" t="s">
        <v>876</v>
      </c>
      <c r="AB303" s="187" t="n">
        <v>44435</v>
      </c>
      <c r="AC303" s="187"/>
      <c r="AD303" s="100" t="s">
        <v>834</v>
      </c>
      <c r="AE303" s="102"/>
      <c r="AF303" s="102"/>
      <c r="AG303" s="102"/>
      <c r="AH303" s="102"/>
      <c r="AI303" s="132" t="n">
        <v>44431</v>
      </c>
      <c r="AJ303" s="102"/>
      <c r="AK303" s="279"/>
      <c r="AL303" s="102"/>
      <c r="AM303" s="102"/>
      <c r="AN303" s="100"/>
      <c r="AO303" s="259" t="n">
        <f aca="false">AN303</f>
        <v>0</v>
      </c>
      <c r="AP303" s="260" t="n">
        <f aca="false">O303-AO303</f>
        <v>22</v>
      </c>
    </row>
    <row r="304" customFormat="false" ht="15" hidden="true" customHeight="false" outlineLevel="0" collapsed="false">
      <c r="A304" s="51" t="n">
        <v>441</v>
      </c>
      <c r="B304" s="100" t="n">
        <v>192</v>
      </c>
      <c r="C304" s="100" t="n">
        <v>3482</v>
      </c>
      <c r="D304" s="52" t="s">
        <v>805</v>
      </c>
      <c r="E304" s="74" t="s">
        <v>612</v>
      </c>
      <c r="F304" s="74" t="s">
        <v>880</v>
      </c>
      <c r="G304" s="75" t="s">
        <v>829</v>
      </c>
      <c r="H304" s="126" t="n">
        <v>31499527</v>
      </c>
      <c r="I304" s="75" t="s">
        <v>830</v>
      </c>
      <c r="J304" s="126" t="n">
        <v>12634494.21</v>
      </c>
      <c r="K304" s="105" t="s">
        <v>908</v>
      </c>
      <c r="L304" s="278" t="s">
        <v>909</v>
      </c>
      <c r="M304" s="100" t="s">
        <v>910</v>
      </c>
      <c r="N304" s="92" t="str">
        <f aca="false">VLOOKUP(M304,'[4]LISTADO MED Y MAT D CUR FASE II'!$B$3:$C$1062,2,0)</f>
        <v>Concentrado de proteínas humanas coagulables. Solución. Cada ml de solución reconstituida contiene: Fibinógeno Humano 91 mg (como proteína coagulable) Aprotinina bovina o sintética 3000 UIK Trombina humana 500 UI Cloruro de calcio 40 µmol Envase con un frasco con liofilizado de Fibrinógeno (182 mg) un frasco ámpula con 2 ml de solución de Aprotinina bovina o sintética (6000 UIK) como diluyente; un frasco ámpula con liofilizado de Trombina (1000 UI) y un frasco ámpula con 2 ml de solución de cloruro de calcio (80 µ mol) como diluyente. Equipo para reconstitución y aplicación.</v>
      </c>
      <c r="O304" s="100" t="n">
        <v>20</v>
      </c>
      <c r="P304" s="100" t="n">
        <v>50</v>
      </c>
      <c r="Q304" s="102"/>
      <c r="R304" s="102"/>
      <c r="S304" s="264"/>
      <c r="T304" s="111"/>
      <c r="U304" s="111" t="e">
        <f aca="false">(#REF!*O304)</f>
        <v>#REF!</v>
      </c>
      <c r="V304" s="111" t="e">
        <f aca="false">(#REF!*P304)</f>
        <v>#REF!</v>
      </c>
      <c r="W304" s="265"/>
      <c r="X304" s="265"/>
      <c r="Y304" s="265"/>
      <c r="Z304" s="100" t="s">
        <v>641</v>
      </c>
      <c r="AA304" s="189"/>
      <c r="AB304" s="187"/>
      <c r="AC304" s="132" t="n">
        <v>44463</v>
      </c>
      <c r="AD304" s="100" t="s">
        <v>853</v>
      </c>
      <c r="AE304" s="102"/>
      <c r="AF304" s="102"/>
      <c r="AG304" s="102"/>
      <c r="AH304" s="102"/>
      <c r="AI304" s="132" t="n">
        <v>44431</v>
      </c>
      <c r="AJ304" s="102"/>
      <c r="AK304" s="279"/>
      <c r="AL304" s="102"/>
      <c r="AM304" s="102"/>
      <c r="AN304" s="100"/>
      <c r="AO304" s="259" t="n">
        <f aca="false">AN304</f>
        <v>0</v>
      </c>
      <c r="AP304" s="260" t="n">
        <f aca="false">O304-AO304</f>
        <v>20</v>
      </c>
    </row>
    <row r="305" customFormat="false" ht="15" hidden="true" customHeight="false" outlineLevel="0" collapsed="false">
      <c r="A305" s="51" t="n">
        <v>442</v>
      </c>
      <c r="B305" s="100" t="n">
        <v>192</v>
      </c>
      <c r="C305" s="100" t="n">
        <v>3367</v>
      </c>
      <c r="D305" s="52" t="s">
        <v>805</v>
      </c>
      <c r="E305" s="74" t="s">
        <v>612</v>
      </c>
      <c r="F305" s="74" t="s">
        <v>880</v>
      </c>
      <c r="G305" s="75" t="s">
        <v>829</v>
      </c>
      <c r="H305" s="126" t="n">
        <v>31499527</v>
      </c>
      <c r="I305" s="75" t="s">
        <v>830</v>
      </c>
      <c r="J305" s="126" t="n">
        <v>12634494.21</v>
      </c>
      <c r="K305" s="105" t="s">
        <v>911</v>
      </c>
      <c r="L305" s="278" t="s">
        <v>912</v>
      </c>
      <c r="M305" s="100" t="s">
        <v>913</v>
      </c>
      <c r="N305" s="92" t="str">
        <f aca="false">VLOOKUP(M305,'[4]LISTADO MED Y MAT D CUR FASE II'!$B$3:$C$1062,2,0)</f>
        <v>Rivaroxabán. Comprimido Cada Comprimido contiene: Rivaroxabán 10 mg Envase con 30 Comprimidos</v>
      </c>
      <c r="O305" s="100" t="n">
        <v>2</v>
      </c>
      <c r="P305" s="100" t="n">
        <v>5</v>
      </c>
      <c r="Q305" s="102"/>
      <c r="R305" s="102"/>
      <c r="S305" s="264"/>
      <c r="T305" s="111"/>
      <c r="U305" s="111" t="e">
        <f aca="false">(#REF!*O305)</f>
        <v>#REF!</v>
      </c>
      <c r="V305" s="111" t="e">
        <f aca="false">(#REF!*P305)</f>
        <v>#REF!</v>
      </c>
      <c r="W305" s="265"/>
      <c r="X305" s="265"/>
      <c r="Y305" s="265"/>
      <c r="Z305" s="100" t="s">
        <v>641</v>
      </c>
      <c r="AA305" s="189"/>
      <c r="AB305" s="187"/>
      <c r="AC305" s="187"/>
      <c r="AD305" s="100" t="s">
        <v>853</v>
      </c>
      <c r="AE305" s="102"/>
      <c r="AF305" s="102"/>
      <c r="AG305" s="102"/>
      <c r="AH305" s="102"/>
      <c r="AI305" s="132" t="n">
        <v>44431</v>
      </c>
      <c r="AJ305" s="102"/>
      <c r="AK305" s="279"/>
      <c r="AL305" s="102"/>
      <c r="AM305" s="102"/>
      <c r="AN305" s="100"/>
      <c r="AO305" s="259" t="n">
        <f aca="false">AN305</f>
        <v>0</v>
      </c>
      <c r="AP305" s="260" t="n">
        <f aca="false">O305-AO305</f>
        <v>2</v>
      </c>
    </row>
    <row r="306" customFormat="false" ht="15" hidden="true" customHeight="false" outlineLevel="0" collapsed="false">
      <c r="A306" s="51" t="n">
        <v>443</v>
      </c>
      <c r="B306" s="100" t="n">
        <v>192</v>
      </c>
      <c r="C306" s="100" t="n">
        <v>3367</v>
      </c>
      <c r="D306" s="52" t="s">
        <v>805</v>
      </c>
      <c r="E306" s="74" t="s">
        <v>621</v>
      </c>
      <c r="F306" s="74" t="s">
        <v>880</v>
      </c>
      <c r="G306" s="75" t="s">
        <v>829</v>
      </c>
      <c r="H306" s="126" t="n">
        <v>31499527</v>
      </c>
      <c r="I306" s="75" t="s">
        <v>830</v>
      </c>
      <c r="J306" s="126" t="n">
        <v>12634494.21</v>
      </c>
      <c r="K306" s="105" t="s">
        <v>911</v>
      </c>
      <c r="L306" s="278" t="s">
        <v>912</v>
      </c>
      <c r="M306" s="100" t="s">
        <v>913</v>
      </c>
      <c r="N306" s="92" t="str">
        <f aca="false">VLOOKUP(M306,'[4]LISTADO MED Y MAT D CUR FASE II'!$B$3:$C$1062,2,0)</f>
        <v>Rivaroxabán. Comprimido Cada Comprimido contiene: Rivaroxabán 10 mg Envase con 30 Comprimidos</v>
      </c>
      <c r="O306" s="100" t="n">
        <v>276</v>
      </c>
      <c r="P306" s="100" t="n">
        <v>690</v>
      </c>
      <c r="Q306" s="102"/>
      <c r="R306" s="102"/>
      <c r="S306" s="264"/>
      <c r="T306" s="111"/>
      <c r="U306" s="111" t="e">
        <f aca="false">(#REF!*O306)</f>
        <v>#REF!</v>
      </c>
      <c r="V306" s="111" t="e">
        <f aca="false">(#REF!*P306)</f>
        <v>#REF!</v>
      </c>
      <c r="W306" s="265"/>
      <c r="X306" s="265"/>
      <c r="Y306" s="265"/>
      <c r="Z306" s="100" t="s">
        <v>641</v>
      </c>
      <c r="AA306" s="189"/>
      <c r="AB306" s="187"/>
      <c r="AC306" s="187"/>
      <c r="AD306" s="100" t="s">
        <v>853</v>
      </c>
      <c r="AE306" s="102"/>
      <c r="AF306" s="102"/>
      <c r="AG306" s="102"/>
      <c r="AH306" s="102"/>
      <c r="AI306" s="132" t="n">
        <v>44431</v>
      </c>
      <c r="AJ306" s="102"/>
      <c r="AK306" s="102"/>
      <c r="AL306" s="102"/>
      <c r="AM306" s="102"/>
      <c r="AN306" s="100"/>
      <c r="AO306" s="259" t="n">
        <f aca="false">AN306</f>
        <v>0</v>
      </c>
      <c r="AP306" s="260" t="n">
        <f aca="false">O306-AO306</f>
        <v>276</v>
      </c>
    </row>
    <row r="307" customFormat="false" ht="15" hidden="true" customHeight="false" outlineLevel="0" collapsed="false">
      <c r="A307" s="51" t="n">
        <v>449</v>
      </c>
      <c r="B307" s="100" t="n">
        <v>192</v>
      </c>
      <c r="C307" s="100" t="n">
        <v>3480</v>
      </c>
      <c r="D307" s="52" t="s">
        <v>805</v>
      </c>
      <c r="E307" s="74" t="s">
        <v>621</v>
      </c>
      <c r="F307" s="74" t="s">
        <v>893</v>
      </c>
      <c r="G307" s="75" t="s">
        <v>829</v>
      </c>
      <c r="H307" s="126" t="n">
        <v>31499527</v>
      </c>
      <c r="I307" s="75" t="s">
        <v>830</v>
      </c>
      <c r="J307" s="126" t="n">
        <v>12634494.21</v>
      </c>
      <c r="K307" s="105" t="s">
        <v>914</v>
      </c>
      <c r="L307" s="278" t="s">
        <v>915</v>
      </c>
      <c r="M307" s="100" t="s">
        <v>916</v>
      </c>
      <c r="N307" s="92" t="str">
        <f aca="false">VLOOKUP(M307,'[4]LISTADO MED Y MAT D CUR FASE II'!$B$3:$C$1062,2,0)</f>
        <v>Irbesartán-hidroclorotiazida. Tableta Cada Tableta contiene: Irbesartán 300 mg Hidroclorotiazida 12.5 mg Envase con 28 Tabletas.</v>
      </c>
      <c r="O307" s="100" t="n">
        <v>248</v>
      </c>
      <c r="P307" s="100" t="n">
        <v>620</v>
      </c>
      <c r="Q307" s="102"/>
      <c r="R307" s="102"/>
      <c r="S307" s="264"/>
      <c r="T307" s="265"/>
      <c r="U307" s="111" t="e">
        <f aca="false">(#REF!*O307)</f>
        <v>#REF!</v>
      </c>
      <c r="V307" s="111" t="e">
        <f aca="false">(#REF!*P307)</f>
        <v>#REF!</v>
      </c>
      <c r="W307" s="265"/>
      <c r="X307" s="265"/>
      <c r="Y307" s="265"/>
      <c r="Z307" s="189" t="s">
        <v>636</v>
      </c>
      <c r="AA307" s="189"/>
      <c r="AB307" s="189"/>
      <c r="AC307" s="189"/>
      <c r="AD307" s="100" t="s">
        <v>853</v>
      </c>
      <c r="AE307" s="102"/>
      <c r="AF307" s="102"/>
      <c r="AG307" s="102"/>
      <c r="AH307" s="102"/>
      <c r="AI307" s="132" t="n">
        <v>44431</v>
      </c>
      <c r="AJ307" s="102"/>
      <c r="AK307" s="102"/>
      <c r="AL307" s="102"/>
      <c r="AM307" s="102"/>
      <c r="AN307" s="100"/>
      <c r="AO307" s="259" t="n">
        <f aca="false">AN307</f>
        <v>0</v>
      </c>
      <c r="AP307" s="260" t="n">
        <f aca="false">O307-AO307</f>
        <v>248</v>
      </c>
    </row>
    <row r="308" customFormat="false" ht="15" hidden="true" customHeight="false" outlineLevel="0" collapsed="false">
      <c r="A308" s="51" t="n">
        <v>450</v>
      </c>
      <c r="B308" s="100" t="n">
        <v>192</v>
      </c>
      <c r="C308" s="100" t="n">
        <v>3480</v>
      </c>
      <c r="D308" s="52" t="s">
        <v>805</v>
      </c>
      <c r="E308" s="74" t="s">
        <v>621</v>
      </c>
      <c r="F308" s="74" t="s">
        <v>893</v>
      </c>
      <c r="G308" s="75" t="s">
        <v>829</v>
      </c>
      <c r="H308" s="126" t="n">
        <v>31499527</v>
      </c>
      <c r="I308" s="75" t="s">
        <v>830</v>
      </c>
      <c r="J308" s="126" t="n">
        <v>12634494.21</v>
      </c>
      <c r="K308" s="105" t="s">
        <v>914</v>
      </c>
      <c r="L308" s="278" t="s">
        <v>915</v>
      </c>
      <c r="M308" s="100" t="s">
        <v>917</v>
      </c>
      <c r="N308" s="92" t="str">
        <f aca="false">VLOOKUP(M308,'[4]LISTADO MED Y MAT D CUR FASE II'!$B$3:$C$1062,2,0)</f>
        <v>OLMESARTÁN. TABLETA Cada tableta contiene: Olmesartán  Medoxomilo 40 mg. Envase con 28 tabletas.</v>
      </c>
      <c r="O308" s="100" t="n">
        <v>8</v>
      </c>
      <c r="P308" s="100" t="n">
        <v>20</v>
      </c>
      <c r="Q308" s="102"/>
      <c r="R308" s="102"/>
      <c r="S308" s="264"/>
      <c r="T308" s="265"/>
      <c r="U308" s="111" t="e">
        <f aca="false">(#REF!*O308)</f>
        <v>#REF!</v>
      </c>
      <c r="V308" s="111" t="e">
        <f aca="false">(#REF!*P308)</f>
        <v>#REF!</v>
      </c>
      <c r="W308" s="265"/>
      <c r="X308" s="265"/>
      <c r="Y308" s="265"/>
      <c r="Z308" s="189" t="s">
        <v>636</v>
      </c>
      <c r="AA308" s="189"/>
      <c r="AB308" s="189"/>
      <c r="AC308" s="189"/>
      <c r="AD308" s="100" t="s">
        <v>853</v>
      </c>
      <c r="AE308" s="102"/>
      <c r="AF308" s="102"/>
      <c r="AG308" s="102"/>
      <c r="AH308" s="102"/>
      <c r="AI308" s="132" t="n">
        <v>44431</v>
      </c>
      <c r="AJ308" s="102"/>
      <c r="AK308" s="102"/>
      <c r="AL308" s="102"/>
      <c r="AM308" s="102"/>
      <c r="AN308" s="100"/>
      <c r="AO308" s="259" t="n">
        <f aca="false">AN308</f>
        <v>0</v>
      </c>
      <c r="AP308" s="260" t="n">
        <f aca="false">O308-AO308</f>
        <v>8</v>
      </c>
    </row>
    <row r="309" customFormat="false" ht="15" hidden="true" customHeight="false" outlineLevel="0" collapsed="false">
      <c r="A309" s="51" t="n">
        <v>451</v>
      </c>
      <c r="B309" s="100" t="n">
        <v>192</v>
      </c>
      <c r="C309" s="100" t="n">
        <v>3480</v>
      </c>
      <c r="D309" s="52" t="s">
        <v>805</v>
      </c>
      <c r="E309" s="74" t="s">
        <v>621</v>
      </c>
      <c r="F309" s="74" t="s">
        <v>828</v>
      </c>
      <c r="G309" s="75" t="s">
        <v>829</v>
      </c>
      <c r="H309" s="126" t="n">
        <v>31499527</v>
      </c>
      <c r="I309" s="75" t="s">
        <v>830</v>
      </c>
      <c r="J309" s="126" t="n">
        <v>12634494.21</v>
      </c>
      <c r="K309" s="105" t="s">
        <v>914</v>
      </c>
      <c r="L309" s="278" t="s">
        <v>915</v>
      </c>
      <c r="M309" s="100" t="s">
        <v>918</v>
      </c>
      <c r="N309" s="92" t="str">
        <f aca="false">VLOOKUP(M309,'[4]LISTADO MED Y MAT D CUR FASE II'!$B$3:$C$1062,2,0)</f>
        <v>OLMESARTÁN/ HIDROCLOROTIAZIDA. TABLETA Cada tableta contiene: Olmesartan medoxomilo 40 mg. Hidroclorotiazida 12.5 mg. Envase con 28 tabletas </v>
      </c>
      <c r="O309" s="100" t="n">
        <v>134</v>
      </c>
      <c r="P309" s="100" t="n">
        <v>335</v>
      </c>
      <c r="Q309" s="102"/>
      <c r="R309" s="102"/>
      <c r="S309" s="264"/>
      <c r="T309" s="265"/>
      <c r="U309" s="111" t="e">
        <f aca="false">(#REF!*O309)</f>
        <v>#REF!</v>
      </c>
      <c r="V309" s="111" t="e">
        <f aca="false">(#REF!*P309)</f>
        <v>#REF!</v>
      </c>
      <c r="W309" s="265"/>
      <c r="X309" s="265"/>
      <c r="Y309" s="265"/>
      <c r="Z309" s="189" t="s">
        <v>636</v>
      </c>
      <c r="AA309" s="189"/>
      <c r="AB309" s="189"/>
      <c r="AC309" s="189"/>
      <c r="AD309" s="100" t="s">
        <v>853</v>
      </c>
      <c r="AE309" s="102"/>
      <c r="AF309" s="102"/>
      <c r="AG309" s="102"/>
      <c r="AH309" s="102"/>
      <c r="AI309" s="132" t="n">
        <v>44431</v>
      </c>
      <c r="AJ309" s="102"/>
      <c r="AK309" s="102"/>
      <c r="AL309" s="102"/>
      <c r="AM309" s="102"/>
      <c r="AN309" s="100"/>
      <c r="AO309" s="259" t="n">
        <f aca="false">AN309</f>
        <v>0</v>
      </c>
      <c r="AP309" s="260" t="n">
        <f aca="false">O309-AO309</f>
        <v>134</v>
      </c>
    </row>
    <row r="310" customFormat="false" ht="15" hidden="true" customHeight="false" outlineLevel="0" collapsed="false">
      <c r="A310" s="51" t="n">
        <v>452</v>
      </c>
      <c r="B310" s="100" t="n">
        <v>211</v>
      </c>
      <c r="C310" s="100" t="n">
        <v>3630</v>
      </c>
      <c r="D310" s="52" t="s">
        <v>805</v>
      </c>
      <c r="E310" s="74" t="s">
        <v>612</v>
      </c>
      <c r="F310" s="74" t="s">
        <v>919</v>
      </c>
      <c r="G310" s="75" t="s">
        <v>614</v>
      </c>
      <c r="H310" s="126" t="n">
        <v>50625820.31</v>
      </c>
      <c r="I310" s="75" t="s">
        <v>615</v>
      </c>
      <c r="J310" s="126" t="n">
        <v>20948426.96</v>
      </c>
      <c r="K310" s="105" t="s">
        <v>920</v>
      </c>
      <c r="L310" s="278" t="s">
        <v>921</v>
      </c>
      <c r="M310" s="100" t="s">
        <v>296</v>
      </c>
      <c r="N310" s="92" t="str">
        <f aca="false">VLOOKUP(M310,'[4]LISTADO MED Y MAT D CUR FASE II'!$B$3:$C$1062,2,0)</f>
        <v>Meropenem. Solución Inyectable Cada frasco ámpula con polvo contiene: Meropenem trihidratado equivalente a 1 g de meropenem. Envase con 1 frasco ámpula.</v>
      </c>
      <c r="O310" s="100" t="n">
        <v>926</v>
      </c>
      <c r="P310" s="100" t="n">
        <v>2315</v>
      </c>
      <c r="Q310" s="102"/>
      <c r="R310" s="102"/>
      <c r="S310" s="264"/>
      <c r="T310" s="265"/>
      <c r="U310" s="111" t="e">
        <f aca="false">(#REF!*O310)</f>
        <v>#REF!</v>
      </c>
      <c r="V310" s="111" t="e">
        <f aca="false">(#REF!*P310)</f>
        <v>#REF!</v>
      </c>
      <c r="W310" s="265"/>
      <c r="X310" s="265"/>
      <c r="Y310" s="265"/>
      <c r="Z310" s="100" t="s">
        <v>684</v>
      </c>
      <c r="AA310" s="100" t="s">
        <v>922</v>
      </c>
      <c r="AB310" s="302" t="n">
        <v>44435</v>
      </c>
      <c r="AC310" s="302" t="n">
        <v>44445</v>
      </c>
      <c r="AD310" s="51" t="s">
        <v>834</v>
      </c>
      <c r="AE310" s="102"/>
      <c r="AF310" s="102"/>
      <c r="AG310" s="102"/>
      <c r="AH310" s="102"/>
      <c r="AI310" s="132" t="n">
        <v>44431</v>
      </c>
      <c r="AJ310" s="102"/>
      <c r="AK310" s="102"/>
      <c r="AL310" s="102"/>
      <c r="AM310" s="102"/>
      <c r="AN310" s="100"/>
      <c r="AO310" s="259" t="n">
        <f aca="false">AN310</f>
        <v>0</v>
      </c>
      <c r="AP310" s="260" t="n">
        <f aca="false">O310-AO310</f>
        <v>926</v>
      </c>
    </row>
    <row r="311" customFormat="false" ht="15" hidden="true" customHeight="false" outlineLevel="0" collapsed="false">
      <c r="A311" s="51" t="n">
        <v>454</v>
      </c>
      <c r="B311" s="100" t="n">
        <v>233</v>
      </c>
      <c r="C311" s="100" t="n">
        <v>3484</v>
      </c>
      <c r="D311" s="52" t="s">
        <v>805</v>
      </c>
      <c r="E311" s="74" t="s">
        <v>621</v>
      </c>
      <c r="F311" s="74" t="s">
        <v>880</v>
      </c>
      <c r="G311" s="75" t="s">
        <v>829</v>
      </c>
      <c r="H311" s="126" t="n">
        <v>31499527</v>
      </c>
      <c r="I311" s="75" t="s">
        <v>830</v>
      </c>
      <c r="J311" s="126" t="n">
        <v>12634494.21</v>
      </c>
      <c r="K311" s="105" t="s">
        <v>923</v>
      </c>
      <c r="L311" s="278" t="s">
        <v>924</v>
      </c>
      <c r="M311" s="100" t="s">
        <v>925</v>
      </c>
      <c r="N311" s="92" t="str">
        <f aca="false">VLOOKUP(M311,'[4]LISTADO MED Y MAT D CUR FASE II'!$B$3:$C$1062,2,0)</f>
        <v>Bromuro de tiotropio. Cápsula. Cada cápsula contiene: Bromuro de tiotropio monohidratado equivalente a 18 µg de tiotropio. Envase con 30 Cápsulas y dispositivo inhalador.</v>
      </c>
      <c r="O311" s="100" t="n">
        <v>46</v>
      </c>
      <c r="P311" s="100" t="n">
        <v>115</v>
      </c>
      <c r="Q311" s="102"/>
      <c r="R311" s="102"/>
      <c r="S311" s="264"/>
      <c r="T311" s="265"/>
      <c r="U311" s="111" t="e">
        <f aca="false">(#REF!*O311)</f>
        <v>#REF!</v>
      </c>
      <c r="V311" s="111" t="e">
        <f aca="false">(#REF!*P311)</f>
        <v>#REF!</v>
      </c>
      <c r="W311" s="265"/>
      <c r="X311" s="265"/>
      <c r="Y311" s="265"/>
      <c r="Z311" s="100" t="s">
        <v>641</v>
      </c>
      <c r="AA311" s="189"/>
      <c r="AB311" s="189"/>
      <c r="AC311" s="189"/>
      <c r="AD311" s="100" t="s">
        <v>853</v>
      </c>
      <c r="AE311" s="102"/>
      <c r="AF311" s="102"/>
      <c r="AG311" s="102"/>
      <c r="AH311" s="102"/>
      <c r="AI311" s="132" t="n">
        <v>44431</v>
      </c>
      <c r="AJ311" s="102"/>
      <c r="AK311" s="102"/>
      <c r="AL311" s="102"/>
      <c r="AM311" s="102"/>
      <c r="AN311" s="100"/>
      <c r="AO311" s="259" t="n">
        <f aca="false">AN311</f>
        <v>0</v>
      </c>
      <c r="AP311" s="260" t="n">
        <f aca="false">O311-AO311</f>
        <v>46</v>
      </c>
    </row>
    <row r="312" customFormat="false" ht="15" hidden="true" customHeight="false" outlineLevel="0" collapsed="false">
      <c r="A312" s="51" t="n">
        <v>456</v>
      </c>
      <c r="B312" s="100" t="n">
        <v>233</v>
      </c>
      <c r="C312" s="100" t="n">
        <v>3484</v>
      </c>
      <c r="D312" s="52" t="s">
        <v>805</v>
      </c>
      <c r="E312" s="74" t="s">
        <v>621</v>
      </c>
      <c r="F312" s="74" t="s">
        <v>880</v>
      </c>
      <c r="G312" s="75" t="s">
        <v>829</v>
      </c>
      <c r="H312" s="126" t="n">
        <v>31499527</v>
      </c>
      <c r="I312" s="75" t="s">
        <v>830</v>
      </c>
      <c r="J312" s="126" t="n">
        <v>12634494.21</v>
      </c>
      <c r="K312" s="105" t="s">
        <v>923</v>
      </c>
      <c r="L312" s="278" t="s">
        <v>924</v>
      </c>
      <c r="M312" s="100" t="s">
        <v>926</v>
      </c>
      <c r="N312" s="92" t="str">
        <f aca="false">VLOOKUP(M312,'[4]LISTADO MED Y MAT D CUR FASE II'!$B$3:$C$1062,2,0)</f>
        <v>Dabigatrán Etexilato. Cápsula Cada Cápsula contiene: Dabigatrán etexilato mesilato equivalente a 75 mg de dabigatrán etexilato Envase con 60 Cápsulas.</v>
      </c>
      <c r="O312" s="100" t="n">
        <v>138</v>
      </c>
      <c r="P312" s="100" t="n">
        <v>345</v>
      </c>
      <c r="Q312" s="102"/>
      <c r="R312" s="102"/>
      <c r="S312" s="264"/>
      <c r="T312" s="265"/>
      <c r="U312" s="111" t="e">
        <f aca="false">(#REF!*O312)</f>
        <v>#REF!</v>
      </c>
      <c r="V312" s="111" t="e">
        <f aca="false">(#REF!*P312)</f>
        <v>#REF!</v>
      </c>
      <c r="W312" s="265"/>
      <c r="X312" s="265"/>
      <c r="Y312" s="265"/>
      <c r="Z312" s="100" t="s">
        <v>641</v>
      </c>
      <c r="AA312" s="189"/>
      <c r="AB312" s="189"/>
      <c r="AC312" s="189"/>
      <c r="AD312" s="100" t="s">
        <v>853</v>
      </c>
      <c r="AE312" s="102"/>
      <c r="AF312" s="102"/>
      <c r="AG312" s="102"/>
      <c r="AH312" s="102"/>
      <c r="AI312" s="132" t="n">
        <v>44431</v>
      </c>
      <c r="AJ312" s="102"/>
      <c r="AK312" s="102"/>
      <c r="AL312" s="102"/>
      <c r="AM312" s="102"/>
      <c r="AN312" s="100"/>
      <c r="AO312" s="259" t="n">
        <f aca="false">AN312</f>
        <v>0</v>
      </c>
      <c r="AP312" s="260" t="n">
        <f aca="false">O312-AO312</f>
        <v>138</v>
      </c>
    </row>
    <row r="313" customFormat="false" ht="15" hidden="true" customHeight="false" outlineLevel="0" collapsed="false">
      <c r="A313" s="51" t="n">
        <v>457</v>
      </c>
      <c r="B313" s="100" t="n">
        <v>233</v>
      </c>
      <c r="C313" s="100" t="n">
        <v>3484</v>
      </c>
      <c r="D313" s="52" t="s">
        <v>805</v>
      </c>
      <c r="E313" s="74" t="s">
        <v>621</v>
      </c>
      <c r="F313" s="74" t="s">
        <v>880</v>
      </c>
      <c r="G313" s="75" t="s">
        <v>829</v>
      </c>
      <c r="H313" s="126" t="n">
        <v>31499527</v>
      </c>
      <c r="I313" s="75" t="s">
        <v>830</v>
      </c>
      <c r="J313" s="126" t="n">
        <v>12634494.21</v>
      </c>
      <c r="K313" s="105" t="s">
        <v>923</v>
      </c>
      <c r="L313" s="278" t="s">
        <v>924</v>
      </c>
      <c r="M313" s="100" t="s">
        <v>927</v>
      </c>
      <c r="N313" s="92" t="str">
        <f aca="false">VLOOKUP(M313,'[4]LISTADO MED Y MAT D CUR FASE II'!$B$3:$C$1062,2,0)</f>
        <v>Dabigatrán Etexilato. Cápsula Cada Cápsula contiene: Dabigatrán etexilato mesilato equivalente a 110 mg de dabigatrán etexilato Envase con 60 Cápsulas.</v>
      </c>
      <c r="O313" s="100" t="n">
        <v>88</v>
      </c>
      <c r="P313" s="100" t="n">
        <v>220</v>
      </c>
      <c r="Q313" s="102"/>
      <c r="R313" s="102"/>
      <c r="S313" s="264"/>
      <c r="T313" s="265"/>
      <c r="U313" s="111" t="e">
        <f aca="false">(#REF!*O313)</f>
        <v>#REF!</v>
      </c>
      <c r="V313" s="111" t="e">
        <f aca="false">(#REF!*P313)</f>
        <v>#REF!</v>
      </c>
      <c r="W313" s="265"/>
      <c r="X313" s="265"/>
      <c r="Y313" s="265"/>
      <c r="Z313" s="100" t="s">
        <v>641</v>
      </c>
      <c r="AA313" s="189"/>
      <c r="AB313" s="189"/>
      <c r="AC313" s="189"/>
      <c r="AD313" s="100" t="s">
        <v>853</v>
      </c>
      <c r="AE313" s="102"/>
      <c r="AF313" s="102"/>
      <c r="AG313" s="102"/>
      <c r="AH313" s="102"/>
      <c r="AI313" s="132" t="n">
        <v>44431</v>
      </c>
      <c r="AJ313" s="102"/>
      <c r="AK313" s="102"/>
      <c r="AL313" s="102"/>
      <c r="AM313" s="102"/>
      <c r="AN313" s="100"/>
      <c r="AO313" s="259" t="n">
        <f aca="false">AN313</f>
        <v>0</v>
      </c>
      <c r="AP313" s="260" t="n">
        <f aca="false">O313-AO313</f>
        <v>88</v>
      </c>
    </row>
    <row r="314" customFormat="false" ht="15" hidden="true" customHeight="false" outlineLevel="0" collapsed="false">
      <c r="A314" s="51" t="n">
        <v>459</v>
      </c>
      <c r="B314" s="100" t="n">
        <v>233</v>
      </c>
      <c r="C314" s="100" t="n">
        <v>3484</v>
      </c>
      <c r="D314" s="52" t="s">
        <v>805</v>
      </c>
      <c r="E314" s="74" t="s">
        <v>621</v>
      </c>
      <c r="F314" s="74" t="s">
        <v>880</v>
      </c>
      <c r="G314" s="75" t="s">
        <v>829</v>
      </c>
      <c r="H314" s="126" t="n">
        <v>31499527</v>
      </c>
      <c r="I314" s="75" t="s">
        <v>830</v>
      </c>
      <c r="J314" s="126" t="n">
        <v>12634494.21</v>
      </c>
      <c r="K314" s="105" t="s">
        <v>923</v>
      </c>
      <c r="L314" s="278" t="s">
        <v>924</v>
      </c>
      <c r="M314" s="100" t="s">
        <v>928</v>
      </c>
      <c r="N314" s="92" t="str">
        <f aca="false">VLOOKUP(M314,'[4]LISTADO MED Y MAT D CUR FASE II'!$B$3:$C$1062,2,0)</f>
        <v>Dabigatrán. Cápsula Cada Cápsula contiene: Dabigatrán etexilato mesilato equivalente a 150 mg de dabigatrán etexilato Envase con 60 Cápsulas.</v>
      </c>
      <c r="O314" s="100" t="n">
        <v>200</v>
      </c>
      <c r="P314" s="100" t="n">
        <v>500</v>
      </c>
      <c r="Q314" s="102"/>
      <c r="R314" s="102"/>
      <c r="S314" s="264"/>
      <c r="T314" s="265"/>
      <c r="U314" s="111" t="e">
        <f aca="false">(#REF!*O314)</f>
        <v>#REF!</v>
      </c>
      <c r="V314" s="111" t="e">
        <f aca="false">(#REF!*P314)</f>
        <v>#REF!</v>
      </c>
      <c r="W314" s="265"/>
      <c r="X314" s="265"/>
      <c r="Y314" s="265"/>
      <c r="Z314" s="100" t="s">
        <v>641</v>
      </c>
      <c r="AA314" s="189"/>
      <c r="AB314" s="189"/>
      <c r="AC314" s="189"/>
      <c r="AD314" s="100" t="s">
        <v>853</v>
      </c>
      <c r="AE314" s="102"/>
      <c r="AF314" s="102"/>
      <c r="AG314" s="102"/>
      <c r="AH314" s="102"/>
      <c r="AI314" s="132" t="n">
        <v>44431</v>
      </c>
      <c r="AJ314" s="102"/>
      <c r="AK314" s="102"/>
      <c r="AL314" s="102"/>
      <c r="AM314" s="102"/>
      <c r="AN314" s="100"/>
      <c r="AO314" s="259" t="n">
        <f aca="false">AN314</f>
        <v>0</v>
      </c>
      <c r="AP314" s="260" t="n">
        <f aca="false">O314-AO314</f>
        <v>200</v>
      </c>
    </row>
    <row r="315" customFormat="false" ht="15" hidden="true" customHeight="false" outlineLevel="0" collapsed="false">
      <c r="A315" s="51" t="n">
        <v>460</v>
      </c>
      <c r="B315" s="100" t="n">
        <v>233</v>
      </c>
      <c r="C315" s="100" t="n">
        <v>3484</v>
      </c>
      <c r="D315" s="52" t="s">
        <v>805</v>
      </c>
      <c r="E315" s="74" t="s">
        <v>621</v>
      </c>
      <c r="F315" s="74" t="s">
        <v>880</v>
      </c>
      <c r="G315" s="75" t="s">
        <v>829</v>
      </c>
      <c r="H315" s="126" t="n">
        <v>31499527</v>
      </c>
      <c r="I315" s="75" t="s">
        <v>830</v>
      </c>
      <c r="J315" s="126" t="n">
        <v>12634494.21</v>
      </c>
      <c r="K315" s="105" t="s">
        <v>923</v>
      </c>
      <c r="L315" s="278" t="s">
        <v>924</v>
      </c>
      <c r="M315" s="100" t="s">
        <v>929</v>
      </c>
      <c r="N315" s="92" t="str">
        <f aca="false">VLOOKUP(M315,'[4]LISTADO MED Y MAT D CUR FASE II'!$B$3:$C$1062,2,0)</f>
        <v>BROMURO DE IPRATROPIO/FENOTEROL. AEROSOL. Cada mL contiene: Bromuro de ipratropio equivalente a:  0.394 mg. Fenoterol equivalente a:  0.938 mg. Envase con un frasco presurizado con dispositivo para inhalación 10 mL = 200 dosis.</v>
      </c>
      <c r="O315" s="100" t="n">
        <v>125</v>
      </c>
      <c r="P315" s="100" t="n">
        <v>315</v>
      </c>
      <c r="Q315" s="102"/>
      <c r="R315" s="102"/>
      <c r="S315" s="264"/>
      <c r="T315" s="265"/>
      <c r="U315" s="111" t="e">
        <f aca="false">(#REF!*O315)</f>
        <v>#REF!</v>
      </c>
      <c r="V315" s="111" t="e">
        <f aca="false">(#REF!*P315)</f>
        <v>#REF!</v>
      </c>
      <c r="W315" s="265"/>
      <c r="X315" s="265"/>
      <c r="Y315" s="265"/>
      <c r="Z315" s="100" t="s">
        <v>641</v>
      </c>
      <c r="AA315" s="189"/>
      <c r="AB315" s="189"/>
      <c r="AC315" s="189"/>
      <c r="AD315" s="100" t="s">
        <v>853</v>
      </c>
      <c r="AE315" s="102"/>
      <c r="AF315" s="102"/>
      <c r="AG315" s="102"/>
      <c r="AH315" s="102"/>
      <c r="AI315" s="132" t="n">
        <v>44431</v>
      </c>
      <c r="AJ315" s="102"/>
      <c r="AK315" s="102"/>
      <c r="AL315" s="102"/>
      <c r="AM315" s="102"/>
      <c r="AN315" s="100"/>
      <c r="AO315" s="259" t="n">
        <f aca="false">AN315</f>
        <v>0</v>
      </c>
      <c r="AP315" s="260" t="n">
        <f aca="false">O315-AO315</f>
        <v>125</v>
      </c>
    </row>
    <row r="316" customFormat="false" ht="15" hidden="true" customHeight="false" outlineLevel="0" collapsed="false">
      <c r="A316" s="51" t="n">
        <v>461</v>
      </c>
      <c r="B316" s="100" t="n">
        <v>233</v>
      </c>
      <c r="C316" s="100" t="n">
        <v>3387</v>
      </c>
      <c r="D316" s="52" t="s">
        <v>805</v>
      </c>
      <c r="E316" s="74" t="s">
        <v>621</v>
      </c>
      <c r="F316" s="74" t="s">
        <v>880</v>
      </c>
      <c r="G316" s="75" t="s">
        <v>829</v>
      </c>
      <c r="H316" s="126" t="n">
        <v>31499527</v>
      </c>
      <c r="I316" s="75" t="s">
        <v>830</v>
      </c>
      <c r="J316" s="126" t="n">
        <v>12634494.21</v>
      </c>
      <c r="K316" s="105" t="s">
        <v>930</v>
      </c>
      <c r="L316" s="278" t="s">
        <v>931</v>
      </c>
      <c r="M316" s="100" t="s">
        <v>932</v>
      </c>
      <c r="N316" s="92" t="str">
        <f aca="false">VLOOKUP(M316,'[4]LISTADO MED Y MAT D CUR FASE II'!$B$3:$C$1062,2,0)</f>
        <v>Rifaximina. Tableta Cada Tableta contiene: Rifaximina 200 mg Envase con 28 Tabletas.</v>
      </c>
      <c r="O316" s="100" t="n">
        <v>98</v>
      </c>
      <c r="P316" s="100" t="n">
        <v>245</v>
      </c>
      <c r="Q316" s="102"/>
      <c r="R316" s="102"/>
      <c r="S316" s="264"/>
      <c r="T316" s="265"/>
      <c r="U316" s="111" t="e">
        <f aca="false">(#REF!*O316)</f>
        <v>#REF!</v>
      </c>
      <c r="V316" s="111" t="e">
        <f aca="false">(#REF!*P316)</f>
        <v>#REF!</v>
      </c>
      <c r="W316" s="265"/>
      <c r="X316" s="265"/>
      <c r="Y316" s="265"/>
      <c r="Z316" s="100" t="s">
        <v>641</v>
      </c>
      <c r="AA316" s="189"/>
      <c r="AB316" s="189"/>
      <c r="AC316" s="189"/>
      <c r="AD316" s="100" t="s">
        <v>853</v>
      </c>
      <c r="AE316" s="102"/>
      <c r="AF316" s="102"/>
      <c r="AG316" s="102"/>
      <c r="AH316" s="102"/>
      <c r="AI316" s="132" t="n">
        <v>44431</v>
      </c>
      <c r="AJ316" s="102"/>
      <c r="AK316" s="102"/>
      <c r="AL316" s="102"/>
      <c r="AM316" s="102"/>
      <c r="AN316" s="100"/>
      <c r="AO316" s="259" t="n">
        <f aca="false">AN316</f>
        <v>0</v>
      </c>
      <c r="AP316" s="260" t="n">
        <f aca="false">O316-AO316</f>
        <v>98</v>
      </c>
    </row>
    <row r="317" customFormat="false" ht="15" hidden="true" customHeight="false" outlineLevel="0" collapsed="false">
      <c r="A317" s="51" t="n">
        <v>462</v>
      </c>
      <c r="B317" s="100" t="n">
        <v>233</v>
      </c>
      <c r="C317" s="100" t="n">
        <v>3446</v>
      </c>
      <c r="D317" s="52" t="s">
        <v>805</v>
      </c>
      <c r="E317" s="74" t="s">
        <v>621</v>
      </c>
      <c r="F317" s="74" t="s">
        <v>880</v>
      </c>
      <c r="G317" s="75" t="s">
        <v>829</v>
      </c>
      <c r="H317" s="126" t="n">
        <v>31499527</v>
      </c>
      <c r="I317" s="75" t="s">
        <v>830</v>
      </c>
      <c r="J317" s="126" t="n">
        <v>12634494.21</v>
      </c>
      <c r="K317" s="105" t="s">
        <v>933</v>
      </c>
      <c r="L317" s="278" t="s">
        <v>934</v>
      </c>
      <c r="M317" s="100" t="s">
        <v>935</v>
      </c>
      <c r="N317" s="92" t="str">
        <f aca="false">VLOOKUP(M317,'[4]LISTADO MED Y MAT D CUR FASE II'!$B$3:$C$1062,2,0)</f>
        <v>Ciclosporina. Emulsión Oral Cada ml contiene: Ciclosporina modificada o ciclosporina en microemulsión 100 mg. Envase con 50 ml y pipeta dosificadora.</v>
      </c>
      <c r="O317" s="100" t="n">
        <v>8</v>
      </c>
      <c r="P317" s="100" t="n">
        <v>20</v>
      </c>
      <c r="Q317" s="102"/>
      <c r="R317" s="102"/>
      <c r="S317" s="264"/>
      <c r="T317" s="265"/>
      <c r="U317" s="111" t="e">
        <f aca="false">(#REF!*O317)</f>
        <v>#REF!</v>
      </c>
      <c r="V317" s="111" t="e">
        <f aca="false">(#REF!*P317)</f>
        <v>#REF!</v>
      </c>
      <c r="W317" s="265"/>
      <c r="X317" s="265"/>
      <c r="Y317" s="265"/>
      <c r="Z317" s="100" t="s">
        <v>641</v>
      </c>
      <c r="AA317" s="189"/>
      <c r="AB317" s="189"/>
      <c r="AC317" s="189"/>
      <c r="AD317" s="100" t="s">
        <v>853</v>
      </c>
      <c r="AE317" s="102"/>
      <c r="AF317" s="102"/>
      <c r="AG317" s="102"/>
      <c r="AH317" s="102"/>
      <c r="AI317" s="132" t="n">
        <v>44431</v>
      </c>
      <c r="AJ317" s="102"/>
      <c r="AK317" s="102"/>
      <c r="AL317" s="102"/>
      <c r="AM317" s="102"/>
      <c r="AN317" s="100"/>
      <c r="AO317" s="259" t="n">
        <f aca="false">AN317</f>
        <v>0</v>
      </c>
      <c r="AP317" s="260" t="n">
        <f aca="false">O317-AO317</f>
        <v>8</v>
      </c>
    </row>
    <row r="318" customFormat="false" ht="15" hidden="true" customHeight="false" outlineLevel="0" collapsed="false">
      <c r="A318" s="51" t="n">
        <v>463</v>
      </c>
      <c r="B318" s="100" t="n">
        <v>233</v>
      </c>
      <c r="C318" s="100" t="n">
        <v>3446</v>
      </c>
      <c r="D318" s="52" t="s">
        <v>805</v>
      </c>
      <c r="E318" s="74" t="s">
        <v>621</v>
      </c>
      <c r="F318" s="74" t="s">
        <v>880</v>
      </c>
      <c r="G318" s="75" t="s">
        <v>829</v>
      </c>
      <c r="H318" s="126" t="n">
        <v>31499527</v>
      </c>
      <c r="I318" s="75" t="s">
        <v>830</v>
      </c>
      <c r="J318" s="126" t="n">
        <v>12634494.21</v>
      </c>
      <c r="K318" s="105" t="s">
        <v>933</v>
      </c>
      <c r="L318" s="278" t="s">
        <v>934</v>
      </c>
      <c r="M318" s="100" t="s">
        <v>936</v>
      </c>
      <c r="N318" s="92" t="str">
        <f aca="false">VLOOKUP(M318,'[4]LISTADO MED Y MAT D CUR FASE II'!$B$3:$C$1062,2,0)</f>
        <v>Ciclosporina. Capsula de gelatina blanda. Cada cápsula contiene: ciclosporina modificada o ciclosporina en microemulsión 25 mg. envase con 50 cápsulas.</v>
      </c>
      <c r="O318" s="100" t="n">
        <v>12</v>
      </c>
      <c r="P318" s="100" t="n">
        <v>30</v>
      </c>
      <c r="Q318" s="102"/>
      <c r="R318" s="102"/>
      <c r="S318" s="264"/>
      <c r="T318" s="265"/>
      <c r="U318" s="111" t="e">
        <f aca="false">(#REF!*O318)</f>
        <v>#REF!</v>
      </c>
      <c r="V318" s="111" t="e">
        <f aca="false">(#REF!*P318)</f>
        <v>#REF!</v>
      </c>
      <c r="W318" s="265"/>
      <c r="X318" s="265"/>
      <c r="Y318" s="265"/>
      <c r="Z318" s="100" t="s">
        <v>641</v>
      </c>
      <c r="AA318" s="189"/>
      <c r="AB318" s="189"/>
      <c r="AC318" s="189"/>
      <c r="AD318" s="100" t="s">
        <v>853</v>
      </c>
      <c r="AE318" s="102"/>
      <c r="AF318" s="102"/>
      <c r="AG318" s="102"/>
      <c r="AH318" s="102"/>
      <c r="AI318" s="132" t="n">
        <v>44431</v>
      </c>
      <c r="AJ318" s="102"/>
      <c r="AK318" s="102"/>
      <c r="AL318" s="102"/>
      <c r="AM318" s="102"/>
      <c r="AN318" s="100"/>
      <c r="AO318" s="259" t="n">
        <f aca="false">AN318</f>
        <v>0</v>
      </c>
      <c r="AP318" s="260" t="n">
        <f aca="false">O318-AO318</f>
        <v>12</v>
      </c>
    </row>
    <row r="319" customFormat="false" ht="15" hidden="true" customHeight="false" outlineLevel="0" collapsed="false">
      <c r="A319" s="51" t="n">
        <v>464</v>
      </c>
      <c r="B319" s="100" t="n">
        <v>233</v>
      </c>
      <c r="C319" s="100" t="n">
        <v>3446</v>
      </c>
      <c r="D319" s="52" t="s">
        <v>805</v>
      </c>
      <c r="E319" s="74" t="s">
        <v>612</v>
      </c>
      <c r="F319" s="74" t="s">
        <v>880</v>
      </c>
      <c r="G319" s="75" t="s">
        <v>829</v>
      </c>
      <c r="H319" s="126" t="n">
        <v>31499527</v>
      </c>
      <c r="I319" s="75" t="s">
        <v>830</v>
      </c>
      <c r="J319" s="126" t="n">
        <v>12634494.21</v>
      </c>
      <c r="K319" s="105" t="s">
        <v>933</v>
      </c>
      <c r="L319" s="278" t="s">
        <v>934</v>
      </c>
      <c r="M319" s="100" t="s">
        <v>937</v>
      </c>
      <c r="N319" s="92" t="str">
        <f aca="false">VLOOKUP(M319,'[4]LISTADO MED Y MAT D CUR FASE II'!$B$3:$C$1062,2,0)</f>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
      <c r="O319" s="100" t="n">
        <v>4</v>
      </c>
      <c r="P319" s="100" t="n">
        <v>10</v>
      </c>
      <c r="Q319" s="102"/>
      <c r="R319" s="102"/>
      <c r="S319" s="264"/>
      <c r="T319" s="265"/>
      <c r="U319" s="111" t="e">
        <f aca="false">(#REF!*O319)</f>
        <v>#REF!</v>
      </c>
      <c r="V319" s="111" t="e">
        <f aca="false">(#REF!*P319)</f>
        <v>#REF!</v>
      </c>
      <c r="W319" s="265"/>
      <c r="X319" s="265"/>
      <c r="Y319" s="265"/>
      <c r="Z319" s="100" t="s">
        <v>641</v>
      </c>
      <c r="AA319" s="189"/>
      <c r="AB319" s="189"/>
      <c r="AC319" s="189"/>
      <c r="AD319" s="100" t="s">
        <v>853</v>
      </c>
      <c r="AE319" s="102"/>
      <c r="AF319" s="102"/>
      <c r="AG319" s="102"/>
      <c r="AH319" s="102"/>
      <c r="AI319" s="132" t="n">
        <v>44431</v>
      </c>
      <c r="AJ319" s="102"/>
      <c r="AK319" s="102"/>
      <c r="AL319" s="102"/>
      <c r="AM319" s="102"/>
      <c r="AN319" s="100"/>
      <c r="AO319" s="259" t="n">
        <f aca="false">AN319</f>
        <v>0</v>
      </c>
      <c r="AP319" s="260" t="n">
        <f aca="false">O319-AO319</f>
        <v>4</v>
      </c>
    </row>
    <row r="320" customFormat="false" ht="15" hidden="true" customHeight="false" outlineLevel="0" collapsed="false">
      <c r="A320" s="51" t="n">
        <v>465</v>
      </c>
      <c r="B320" s="100" t="n">
        <v>233</v>
      </c>
      <c r="C320" s="100" t="n">
        <v>3446</v>
      </c>
      <c r="D320" s="52" t="s">
        <v>805</v>
      </c>
      <c r="E320" s="74" t="s">
        <v>621</v>
      </c>
      <c r="F320" s="74" t="s">
        <v>880</v>
      </c>
      <c r="G320" s="75" t="s">
        <v>829</v>
      </c>
      <c r="H320" s="126" t="n">
        <v>31499527</v>
      </c>
      <c r="I320" s="75" t="s">
        <v>830</v>
      </c>
      <c r="J320" s="126" t="n">
        <v>12634494.21</v>
      </c>
      <c r="K320" s="105" t="s">
        <v>933</v>
      </c>
      <c r="L320" s="278" t="s">
        <v>934</v>
      </c>
      <c r="M320" s="100" t="s">
        <v>937</v>
      </c>
      <c r="N320" s="92" t="str">
        <f aca="false">VLOOKUP(M320,'[4]LISTADO MED Y MAT D CUR FASE II'!$B$3:$C$1062,2,0)</f>
        <v>Ácido micofenólico. Gragea con Capa Entérica o Tableta de Liberación Prolongada. Cada gragea con capa entérica o tableta de liberación prolongada contiene: Micofenolato sódico equivalente a 360 mg de ácido micofenólico. Envase con 120 Grageas con capa entérica o tabletas de liberación prolongada.</v>
      </c>
      <c r="O320" s="100" t="n">
        <v>60</v>
      </c>
      <c r="P320" s="100" t="n">
        <v>150</v>
      </c>
      <c r="Q320" s="102"/>
      <c r="R320" s="102"/>
      <c r="S320" s="264"/>
      <c r="T320" s="265"/>
      <c r="U320" s="111" t="e">
        <f aca="false">(#REF!*O320)</f>
        <v>#REF!</v>
      </c>
      <c r="V320" s="111" t="e">
        <f aca="false">(#REF!*P320)</f>
        <v>#REF!</v>
      </c>
      <c r="W320" s="265"/>
      <c r="X320" s="265"/>
      <c r="Y320" s="265"/>
      <c r="Z320" s="100" t="s">
        <v>641</v>
      </c>
      <c r="AA320" s="189"/>
      <c r="AB320" s="189"/>
      <c r="AC320" s="189"/>
      <c r="AD320" s="100" t="s">
        <v>853</v>
      </c>
      <c r="AE320" s="102"/>
      <c r="AF320" s="102"/>
      <c r="AG320" s="102"/>
      <c r="AH320" s="102"/>
      <c r="AI320" s="132" t="n">
        <v>44431</v>
      </c>
      <c r="AJ320" s="102"/>
      <c r="AK320" s="102"/>
      <c r="AL320" s="102"/>
      <c r="AM320" s="102"/>
      <c r="AN320" s="100"/>
      <c r="AO320" s="259" t="n">
        <f aca="false">AN320</f>
        <v>0</v>
      </c>
      <c r="AP320" s="260" t="n">
        <f aca="false">O320-AO320</f>
        <v>60</v>
      </c>
    </row>
    <row r="321" customFormat="false" ht="15" hidden="true" customHeight="false" outlineLevel="0" collapsed="false">
      <c r="A321" s="51" t="n">
        <v>466</v>
      </c>
      <c r="B321" s="100" t="n">
        <v>233</v>
      </c>
      <c r="C321" s="100" t="n">
        <v>3446</v>
      </c>
      <c r="D321" s="52" t="s">
        <v>805</v>
      </c>
      <c r="E321" s="74" t="s">
        <v>621</v>
      </c>
      <c r="F321" s="74" t="s">
        <v>880</v>
      </c>
      <c r="G321" s="75" t="s">
        <v>829</v>
      </c>
      <c r="H321" s="126" t="n">
        <v>31499527</v>
      </c>
      <c r="I321" s="75" t="s">
        <v>830</v>
      </c>
      <c r="J321" s="126" t="n">
        <v>12634494.21</v>
      </c>
      <c r="K321" s="105" t="s">
        <v>933</v>
      </c>
      <c r="L321" s="278" t="s">
        <v>934</v>
      </c>
      <c r="M321" s="100" t="s">
        <v>938</v>
      </c>
      <c r="N321" s="92" t="str">
        <f aca="false">VLOOKUP(M321,'[4]LISTADO MED Y MAT D CUR FASE II'!$B$3:$C$1062,2,0)</f>
        <v>Sacubitrilo Valsartán. Comprimido. Cada comprimido contiene: Sacubitrilo valsartán sódico hidratado equivalente a 200 mg de Sacubitrilo valsartán Envase con 60 comprimidos.</v>
      </c>
      <c r="O321" s="100" t="n">
        <v>138</v>
      </c>
      <c r="P321" s="100" t="n">
        <v>345</v>
      </c>
      <c r="Q321" s="102"/>
      <c r="R321" s="102"/>
      <c r="S321" s="264"/>
      <c r="T321" s="265"/>
      <c r="U321" s="111" t="e">
        <f aca="false">(#REF!*O321)</f>
        <v>#REF!</v>
      </c>
      <c r="V321" s="111" t="e">
        <f aca="false">(#REF!*P321)</f>
        <v>#REF!</v>
      </c>
      <c r="W321" s="265"/>
      <c r="X321" s="265"/>
      <c r="Y321" s="265"/>
      <c r="Z321" s="100" t="s">
        <v>641</v>
      </c>
      <c r="AA321" s="189"/>
      <c r="AB321" s="189"/>
      <c r="AC321" s="189"/>
      <c r="AD321" s="100" t="s">
        <v>853</v>
      </c>
      <c r="AE321" s="102"/>
      <c r="AF321" s="102"/>
      <c r="AG321" s="102"/>
      <c r="AH321" s="102"/>
      <c r="AI321" s="132" t="n">
        <v>44431</v>
      </c>
      <c r="AJ321" s="102"/>
      <c r="AK321" s="102"/>
      <c r="AL321" s="102"/>
      <c r="AM321" s="102"/>
      <c r="AN321" s="100"/>
      <c r="AO321" s="259" t="n">
        <f aca="false">AN321</f>
        <v>0</v>
      </c>
      <c r="AP321" s="260" t="n">
        <f aca="false">O321-AO321</f>
        <v>138</v>
      </c>
    </row>
    <row r="322" customFormat="false" ht="15" hidden="true" customHeight="false" outlineLevel="0" collapsed="false">
      <c r="A322" s="51" t="n">
        <v>467</v>
      </c>
      <c r="B322" s="100" t="n">
        <v>1116</v>
      </c>
      <c r="C322" s="100" t="n">
        <v>2537</v>
      </c>
      <c r="D322" s="52" t="s">
        <v>805</v>
      </c>
      <c r="E322" s="278" t="s">
        <v>612</v>
      </c>
      <c r="F322" s="278" t="s">
        <v>939</v>
      </c>
      <c r="G322" s="75" t="s">
        <v>940</v>
      </c>
      <c r="H322" s="126" t="n">
        <v>2121049.93</v>
      </c>
      <c r="I322" s="75" t="s">
        <v>941</v>
      </c>
      <c r="J322" s="126" t="n">
        <v>851765.67</v>
      </c>
      <c r="K322" s="100" t="s">
        <v>942</v>
      </c>
      <c r="L322" s="278" t="s">
        <v>943</v>
      </c>
      <c r="M322" s="100" t="s">
        <v>944</v>
      </c>
      <c r="N322" s="92" t="str">
        <f aca="false">VLOOKUP(M322,'[5]LISTADO MED Y MAT D CUR FASE 2'!$B$3:$C$1032,2,0)</f>
        <v>Amfotericina B Liposomal. Solución Inyectable. Cada frasco ámpula con liofilizado contiene: Amfotericina B Liposomal 50 mg. Envase con 1 frasco ámpula con liofilizado un frasco ámpula con o sin 12 ml. de diluyente un filtro de 5 micras.</v>
      </c>
      <c r="O322" s="100" t="n">
        <v>2</v>
      </c>
      <c r="P322" s="100" t="n">
        <v>4</v>
      </c>
      <c r="Q322" s="102"/>
      <c r="R322" s="102"/>
      <c r="S322" s="264"/>
      <c r="T322" s="265"/>
      <c r="U322" s="111" t="e">
        <f aca="false">(#REF!*O322)</f>
        <v>#REF!</v>
      </c>
      <c r="V322" s="111" t="e">
        <f aca="false">(#REF!*P322)</f>
        <v>#REF!</v>
      </c>
      <c r="W322" s="265"/>
      <c r="X322" s="265"/>
      <c r="Y322" s="265"/>
      <c r="Z322" s="189" t="s">
        <v>684</v>
      </c>
      <c r="AA322" s="189" t="s">
        <v>945</v>
      </c>
      <c r="AB322" s="187" t="n">
        <v>44461</v>
      </c>
      <c r="AC322" s="302" t="n">
        <v>44463</v>
      </c>
      <c r="AD322" s="100" t="s">
        <v>834</v>
      </c>
      <c r="AE322" s="102"/>
      <c r="AF322" s="102"/>
      <c r="AG322" s="102"/>
      <c r="AH322" s="102"/>
      <c r="AI322" s="303" t="n">
        <v>44435</v>
      </c>
      <c r="AJ322" s="102"/>
      <c r="AK322" s="102"/>
      <c r="AL322" s="102"/>
      <c r="AM322" s="102"/>
      <c r="AN322" s="100"/>
      <c r="AO322" s="259" t="n">
        <f aca="false">AN322</f>
        <v>0</v>
      </c>
      <c r="AP322" s="260" t="n">
        <f aca="false">O322-AO322</f>
        <v>2</v>
      </c>
    </row>
    <row r="323" customFormat="false" ht="15" hidden="true" customHeight="false" outlineLevel="0" collapsed="false">
      <c r="A323" s="51" t="n">
        <v>471</v>
      </c>
      <c r="B323" s="100" t="n">
        <v>1170</v>
      </c>
      <c r="C323" s="100" t="n">
        <v>4163</v>
      </c>
      <c r="D323" s="52" t="s">
        <v>805</v>
      </c>
      <c r="E323" s="278" t="s">
        <v>612</v>
      </c>
      <c r="F323" s="278" t="s">
        <v>946</v>
      </c>
      <c r="G323" s="75" t="s">
        <v>947</v>
      </c>
      <c r="H323" s="126" t="n">
        <v>2352082.61</v>
      </c>
      <c r="I323" s="75" t="s">
        <v>948</v>
      </c>
      <c r="J323" s="126" t="n">
        <v>929075.77</v>
      </c>
      <c r="K323" s="105" t="s">
        <v>949</v>
      </c>
      <c r="L323" s="278" t="s">
        <v>950</v>
      </c>
      <c r="M323" s="100" t="s">
        <v>951</v>
      </c>
      <c r="N323" s="92" t="str">
        <f aca="false">VLOOKUP(M323,'[5]LISTADO MED Y MAT D CUR FASE 3'!$B$3:$C$1032,2,0)</f>
        <v>Vinorelbina. Solución Inyectable Cada frasco ámpula contiene: Ditartrato de vinorelbina equivalente a 10 mg de Vinorelbina Envase con un frasco ámpula con 1 ml.</v>
      </c>
      <c r="O323" s="100" t="n">
        <v>9</v>
      </c>
      <c r="P323" s="100" t="n">
        <v>22</v>
      </c>
      <c r="Q323" s="102"/>
      <c r="R323" s="102"/>
      <c r="S323" s="264"/>
      <c r="T323" s="265"/>
      <c r="U323" s="111" t="e">
        <f aca="false">(#REF!*O323)</f>
        <v>#REF!</v>
      </c>
      <c r="V323" s="111" t="e">
        <f aca="false">(#REF!*P323)</f>
        <v>#REF!</v>
      </c>
      <c r="W323" s="265"/>
      <c r="X323" s="265"/>
      <c r="Y323" s="265"/>
      <c r="Z323" s="189" t="s">
        <v>684</v>
      </c>
      <c r="AA323" s="189"/>
      <c r="AB323" s="187"/>
      <c r="AC323" s="189"/>
      <c r="AD323" s="189" t="s">
        <v>853</v>
      </c>
      <c r="AE323" s="102"/>
      <c r="AF323" s="102"/>
      <c r="AG323" s="102"/>
      <c r="AH323" s="102"/>
      <c r="AI323" s="303" t="n">
        <v>44453</v>
      </c>
      <c r="AJ323" s="102"/>
      <c r="AK323" s="102"/>
      <c r="AL323" s="102"/>
      <c r="AM323" s="102"/>
      <c r="AN323" s="100"/>
      <c r="AO323" s="259" t="n">
        <f aca="false">AN323</f>
        <v>0</v>
      </c>
      <c r="AP323" s="260" t="n">
        <f aca="false">O323-AO323</f>
        <v>9</v>
      </c>
    </row>
    <row r="324" customFormat="false" ht="15" hidden="true" customHeight="false" outlineLevel="0" collapsed="false">
      <c r="A324" s="51" t="n">
        <v>472</v>
      </c>
      <c r="B324" s="100" t="n">
        <v>1170</v>
      </c>
      <c r="C324" s="100" t="n">
        <v>4162</v>
      </c>
      <c r="D324" s="52" t="s">
        <v>805</v>
      </c>
      <c r="E324" s="278" t="s">
        <v>612</v>
      </c>
      <c r="F324" s="278" t="s">
        <v>952</v>
      </c>
      <c r="G324" s="75" t="s">
        <v>947</v>
      </c>
      <c r="H324" s="126" t="n">
        <v>2352082.61</v>
      </c>
      <c r="I324" s="75" t="s">
        <v>948</v>
      </c>
      <c r="J324" s="126" t="n">
        <v>929075.77</v>
      </c>
      <c r="K324" s="105" t="s">
        <v>953</v>
      </c>
      <c r="L324" s="278" t="s">
        <v>950</v>
      </c>
      <c r="M324" s="100" t="s">
        <v>954</v>
      </c>
      <c r="N324" s="92" t="str">
        <f aca="false">VLOOKUP(M324,'[5]LISTADO MED Y MAT D CUR FASE 3'!$B$3:$C$1032,2,0)</f>
        <v>L-Asparaginasa. Solución Inyectable. Cada frasco ámpula con polvo contiene: L-Asparaginasa 10000 UI Envase con 1 frasco ámpula.</v>
      </c>
      <c r="O324" s="100" t="n">
        <v>42</v>
      </c>
      <c r="P324" s="100" t="n">
        <v>105</v>
      </c>
      <c r="Q324" s="102"/>
      <c r="R324" s="102"/>
      <c r="S324" s="264"/>
      <c r="T324" s="265"/>
      <c r="U324" s="111" t="e">
        <f aca="false">(#REF!*O324)</f>
        <v>#REF!</v>
      </c>
      <c r="V324" s="111" t="e">
        <f aca="false">(#REF!*P324)</f>
        <v>#REF!</v>
      </c>
      <c r="W324" s="265"/>
      <c r="X324" s="265"/>
      <c r="Y324" s="265"/>
      <c r="Z324" s="189" t="s">
        <v>684</v>
      </c>
      <c r="AA324" s="189"/>
      <c r="AB324" s="187"/>
      <c r="AC324" s="189"/>
      <c r="AD324" s="189" t="s">
        <v>853</v>
      </c>
      <c r="AE324" s="102"/>
      <c r="AF324" s="102"/>
      <c r="AG324" s="102"/>
      <c r="AH324" s="102"/>
      <c r="AI324" s="303" t="n">
        <v>44453</v>
      </c>
      <c r="AJ324" s="102"/>
      <c r="AK324" s="102"/>
      <c r="AL324" s="102"/>
      <c r="AM324" s="102"/>
      <c r="AN324" s="100"/>
      <c r="AO324" s="259" t="n">
        <f aca="false">AN324</f>
        <v>0</v>
      </c>
      <c r="AP324" s="260" t="n">
        <f aca="false">O324-AO324</f>
        <v>42</v>
      </c>
    </row>
    <row r="325" customFormat="false" ht="15" hidden="true" customHeight="false" outlineLevel="0" collapsed="false">
      <c r="A325" s="51" t="n">
        <v>473</v>
      </c>
      <c r="B325" s="100" t="n">
        <v>1170</v>
      </c>
      <c r="C325" s="100" t="n">
        <v>4157</v>
      </c>
      <c r="D325" s="52" t="s">
        <v>805</v>
      </c>
      <c r="E325" s="278" t="s">
        <v>612</v>
      </c>
      <c r="F325" s="278" t="s">
        <v>955</v>
      </c>
      <c r="G325" s="75" t="s">
        <v>947</v>
      </c>
      <c r="H325" s="126" t="n">
        <v>2352082.61</v>
      </c>
      <c r="I325" s="75" t="s">
        <v>948</v>
      </c>
      <c r="J325" s="126" t="n">
        <v>929075.77</v>
      </c>
      <c r="K325" s="105" t="s">
        <v>956</v>
      </c>
      <c r="L325" s="278" t="s">
        <v>895</v>
      </c>
      <c r="M325" s="100" t="s">
        <v>588</v>
      </c>
      <c r="N325" s="92" t="str">
        <f aca="false">VLOOKUP(M325,'[5]LISTADO MED Y MAT D CUR FASE 3'!$B$3:$C$1032,2,0)</f>
        <v>Metotrexato. Solución Inyectable Cada frasco ámpula con liofilizado contiene: Metotrexato sódico equivalente a 50 mg de metotrexato Envase con un frasco ámpula</v>
      </c>
      <c r="O325" s="100" t="n">
        <v>12</v>
      </c>
      <c r="P325" s="100" t="n">
        <v>29</v>
      </c>
      <c r="Q325" s="102"/>
      <c r="R325" s="102"/>
      <c r="S325" s="264"/>
      <c r="T325" s="265"/>
      <c r="U325" s="111" t="e">
        <f aca="false">(#REF!*O325)</f>
        <v>#REF!</v>
      </c>
      <c r="V325" s="111" t="e">
        <f aca="false">(#REF!*P325)</f>
        <v>#REF!</v>
      </c>
      <c r="W325" s="265"/>
      <c r="X325" s="265"/>
      <c r="Y325" s="265"/>
      <c r="Z325" s="189" t="s">
        <v>636</v>
      </c>
      <c r="AA325" s="189"/>
      <c r="AB325" s="187"/>
      <c r="AC325" s="302" t="n">
        <v>44462</v>
      </c>
      <c r="AD325" s="189" t="s">
        <v>853</v>
      </c>
      <c r="AE325" s="102"/>
      <c r="AF325" s="102"/>
      <c r="AG325" s="102"/>
      <c r="AH325" s="102"/>
      <c r="AI325" s="303" t="n">
        <v>44453</v>
      </c>
      <c r="AJ325" s="102"/>
      <c r="AK325" s="123"/>
      <c r="AL325" s="102"/>
      <c r="AM325" s="102"/>
      <c r="AN325" s="100"/>
      <c r="AO325" s="259" t="n">
        <f aca="false">AN325</f>
        <v>0</v>
      </c>
      <c r="AP325" s="260" t="n">
        <f aca="false">O325-AO325</f>
        <v>12</v>
      </c>
    </row>
    <row r="326" customFormat="false" ht="15" hidden="true" customHeight="false" outlineLevel="0" collapsed="false">
      <c r="A326" s="51" t="n">
        <v>477</v>
      </c>
      <c r="B326" s="100" t="n">
        <v>1170</v>
      </c>
      <c r="C326" s="100" t="n">
        <v>4157</v>
      </c>
      <c r="D326" s="52" t="s">
        <v>805</v>
      </c>
      <c r="E326" s="278" t="s">
        <v>612</v>
      </c>
      <c r="F326" s="278" t="s">
        <v>955</v>
      </c>
      <c r="G326" s="75" t="s">
        <v>947</v>
      </c>
      <c r="H326" s="126" t="n">
        <v>2352082.61</v>
      </c>
      <c r="I326" s="75" t="s">
        <v>948</v>
      </c>
      <c r="J326" s="126" t="n">
        <v>929075.77</v>
      </c>
      <c r="K326" s="105" t="s">
        <v>956</v>
      </c>
      <c r="L326" s="278" t="s">
        <v>895</v>
      </c>
      <c r="M326" s="100" t="s">
        <v>957</v>
      </c>
      <c r="N326" s="92" t="str">
        <f aca="false">VLOOKUP(M326,'[5]LISTADO MED Y MAT D CUR FASE 3'!$B$3:$C$1032,2,0)</f>
        <v>Gemcitabina. Solución Inyectable. Cada frasco ámpula contiene: Clorhidrato de gemcitabina equivalenta a 1 g de gemcitabina. Envase con un frasco ámpula.</v>
      </c>
      <c r="O326" s="100" t="n">
        <v>92</v>
      </c>
      <c r="P326" s="100" t="n">
        <v>229</v>
      </c>
      <c r="Q326" s="102"/>
      <c r="R326" s="102"/>
      <c r="S326" s="264"/>
      <c r="T326" s="265"/>
      <c r="U326" s="111" t="e">
        <f aca="false">(#REF!*O326)</f>
        <v>#REF!</v>
      </c>
      <c r="V326" s="111" t="e">
        <f aca="false">(#REF!*P326)</f>
        <v>#REF!</v>
      </c>
      <c r="W326" s="265"/>
      <c r="X326" s="265"/>
      <c r="Y326" s="265"/>
      <c r="Z326" s="189" t="s">
        <v>636</v>
      </c>
      <c r="AA326" s="189"/>
      <c r="AB326" s="187"/>
      <c r="AC326" s="302" t="n">
        <v>44462</v>
      </c>
      <c r="AD326" s="189" t="s">
        <v>853</v>
      </c>
      <c r="AE326" s="102"/>
      <c r="AF326" s="102"/>
      <c r="AG326" s="102"/>
      <c r="AH326" s="102"/>
      <c r="AI326" s="303" t="n">
        <v>44453</v>
      </c>
      <c r="AJ326" s="102"/>
      <c r="AK326" s="102"/>
      <c r="AL326" s="102"/>
      <c r="AM326" s="102"/>
      <c r="AN326" s="100"/>
      <c r="AO326" s="259" t="n">
        <f aca="false">AN326</f>
        <v>0</v>
      </c>
      <c r="AP326" s="260" t="n">
        <f aca="false">O326-AO326</f>
        <v>92</v>
      </c>
    </row>
    <row r="327" customFormat="false" ht="15" hidden="true" customHeight="false" outlineLevel="0" collapsed="false">
      <c r="A327" s="51" t="n">
        <v>478</v>
      </c>
      <c r="B327" s="100" t="n">
        <v>1170</v>
      </c>
      <c r="C327" s="100" t="n">
        <v>4159</v>
      </c>
      <c r="D327" s="52" t="s">
        <v>805</v>
      </c>
      <c r="E327" s="278" t="s">
        <v>612</v>
      </c>
      <c r="F327" s="278" t="s">
        <v>955</v>
      </c>
      <c r="G327" s="75" t="s">
        <v>947</v>
      </c>
      <c r="H327" s="126" t="n">
        <v>2352082.61</v>
      </c>
      <c r="I327" s="75" t="s">
        <v>948</v>
      </c>
      <c r="J327" s="126" t="n">
        <v>929075.77</v>
      </c>
      <c r="K327" s="105" t="s">
        <v>958</v>
      </c>
      <c r="L327" s="278" t="s">
        <v>959</v>
      </c>
      <c r="M327" s="100" t="s">
        <v>564</v>
      </c>
      <c r="N327" s="92" t="str">
        <f aca="false">VLOOKUP(M327,'[5]LISTADO MED Y MAT D CUR FASE 3'!$B$3:$C$1032,2,0)</f>
        <v>Bleomicina. Solución Inyectable Cada ampolleta o frasco ámpula con liofilizado contiene: Sulfato de bleomicina equivalente a 15 UI de bleomicina. Envase con una ampolleta o un frasco ámpula y diluyente de 5 ml.</v>
      </c>
      <c r="O327" s="100" t="n">
        <v>74</v>
      </c>
      <c r="P327" s="100" t="n">
        <v>183</v>
      </c>
      <c r="Q327" s="102"/>
      <c r="R327" s="102"/>
      <c r="S327" s="264"/>
      <c r="T327" s="265"/>
      <c r="U327" s="111" t="e">
        <f aca="false">(#REF!*O327)</f>
        <v>#REF!</v>
      </c>
      <c r="V327" s="111" t="e">
        <f aca="false">(#REF!*P327)</f>
        <v>#REF!</v>
      </c>
      <c r="W327" s="265"/>
      <c r="X327" s="265"/>
      <c r="Y327" s="265"/>
      <c r="Z327" s="189" t="s">
        <v>636</v>
      </c>
      <c r="AA327" s="189"/>
      <c r="AB327" s="187"/>
      <c r="AC327" s="189"/>
      <c r="AD327" s="189" t="s">
        <v>853</v>
      </c>
      <c r="AE327" s="102"/>
      <c r="AF327" s="102"/>
      <c r="AG327" s="102"/>
      <c r="AH327" s="102"/>
      <c r="AI327" s="303" t="n">
        <v>44453</v>
      </c>
      <c r="AJ327" s="102"/>
      <c r="AK327" s="102"/>
      <c r="AL327" s="102"/>
      <c r="AM327" s="102"/>
      <c r="AN327" s="100"/>
      <c r="AO327" s="259" t="n">
        <f aca="false">AN327</f>
        <v>0</v>
      </c>
      <c r="AP327" s="260" t="n">
        <f aca="false">O327-AO327</f>
        <v>74</v>
      </c>
    </row>
    <row r="328" customFormat="false" ht="15" hidden="true" customHeight="false" outlineLevel="0" collapsed="false">
      <c r="A328" s="51" t="n">
        <v>479</v>
      </c>
      <c r="B328" s="100" t="n">
        <v>1170</v>
      </c>
      <c r="C328" s="100" t="n">
        <v>4159</v>
      </c>
      <c r="D328" s="52" t="s">
        <v>805</v>
      </c>
      <c r="E328" s="278" t="s">
        <v>612</v>
      </c>
      <c r="F328" s="278" t="s">
        <v>955</v>
      </c>
      <c r="G328" s="75" t="s">
        <v>947</v>
      </c>
      <c r="H328" s="126" t="n">
        <v>2352082.61</v>
      </c>
      <c r="I328" s="75" t="s">
        <v>948</v>
      </c>
      <c r="J328" s="126" t="n">
        <v>929075.77</v>
      </c>
      <c r="K328" s="105" t="s">
        <v>958</v>
      </c>
      <c r="L328" s="278" t="s">
        <v>959</v>
      </c>
      <c r="M328" s="100" t="s">
        <v>596</v>
      </c>
      <c r="N328" s="92" t="str">
        <f aca="false">VLOOKUP(M328,'[5]LISTADO MED Y MAT D CUR FASE 3'!$B$3:$C$1032,2,0)</f>
        <v>Vincristina. Solución Inyectable. Cada frasco ámpula con liofilizado contiene: Sulfato de Vincristina 1 mg. Envase con frasco ámpula y una ampolleta con 10 ml de diluyente.</v>
      </c>
      <c r="O328" s="100" t="n">
        <v>46</v>
      </c>
      <c r="P328" s="100" t="n">
        <v>114</v>
      </c>
      <c r="Q328" s="102"/>
      <c r="R328" s="102"/>
      <c r="S328" s="264"/>
      <c r="T328" s="265"/>
      <c r="U328" s="111" t="e">
        <f aca="false">(#REF!*O328)</f>
        <v>#REF!</v>
      </c>
      <c r="V328" s="111" t="e">
        <f aca="false">(#REF!*P328)</f>
        <v>#REF!</v>
      </c>
      <c r="W328" s="265"/>
      <c r="X328" s="265"/>
      <c r="Y328" s="265"/>
      <c r="Z328" s="189" t="s">
        <v>636</v>
      </c>
      <c r="AA328" s="189"/>
      <c r="AB328" s="187"/>
      <c r="AC328" s="189"/>
      <c r="AD328" s="189" t="s">
        <v>853</v>
      </c>
      <c r="AE328" s="102"/>
      <c r="AF328" s="102"/>
      <c r="AG328" s="102"/>
      <c r="AH328" s="102"/>
      <c r="AI328" s="303" t="n">
        <v>44453</v>
      </c>
      <c r="AJ328" s="102"/>
      <c r="AK328" s="102"/>
      <c r="AL328" s="102"/>
      <c r="AM328" s="102"/>
      <c r="AN328" s="100"/>
      <c r="AO328" s="259" t="n">
        <f aca="false">AN328</f>
        <v>0</v>
      </c>
      <c r="AP328" s="260" t="n">
        <f aca="false">O328-AO328</f>
        <v>46</v>
      </c>
    </row>
    <row r="329" customFormat="false" ht="15" hidden="true" customHeight="false" outlineLevel="0" collapsed="false">
      <c r="A329" s="51" t="n">
        <v>480</v>
      </c>
      <c r="B329" s="100" t="n">
        <v>1170</v>
      </c>
      <c r="C329" s="100" t="n">
        <v>4159</v>
      </c>
      <c r="D329" s="52" t="s">
        <v>805</v>
      </c>
      <c r="E329" s="278" t="s">
        <v>612</v>
      </c>
      <c r="F329" s="278" t="s">
        <v>955</v>
      </c>
      <c r="G329" s="75" t="s">
        <v>947</v>
      </c>
      <c r="H329" s="126" t="n">
        <v>2352082.61</v>
      </c>
      <c r="I329" s="75" t="s">
        <v>948</v>
      </c>
      <c r="J329" s="126" t="n">
        <v>929075.77</v>
      </c>
      <c r="K329" s="105" t="s">
        <v>958</v>
      </c>
      <c r="L329" s="278" t="s">
        <v>959</v>
      </c>
      <c r="M329" s="100" t="s">
        <v>594</v>
      </c>
      <c r="N329" s="92" t="str">
        <f aca="false">VLOOKUP(M329,'[5]LISTADO MED Y MAT D CUR FASE 3'!$B$3:$C$1032,2,0)</f>
        <v>Vinblastina. Solución Inyectable. Cada frasco ámpula con liofilizado contiene: Sulfato de vinblastina 10 mg Envase con un frasco ámpula y ampolleta con 10 ml de diluyente.</v>
      </c>
      <c r="O329" s="100" t="n">
        <v>1</v>
      </c>
      <c r="P329" s="100" t="n">
        <v>2</v>
      </c>
      <c r="Q329" s="102"/>
      <c r="R329" s="102"/>
      <c r="S329" s="264"/>
      <c r="T329" s="265"/>
      <c r="U329" s="111" t="e">
        <f aca="false">(#REF!*O329)</f>
        <v>#REF!</v>
      </c>
      <c r="V329" s="111" t="e">
        <f aca="false">(#REF!*P329)</f>
        <v>#REF!</v>
      </c>
      <c r="W329" s="265"/>
      <c r="X329" s="265"/>
      <c r="Y329" s="265"/>
      <c r="Z329" s="189" t="s">
        <v>636</v>
      </c>
      <c r="AA329" s="189"/>
      <c r="AB329" s="187"/>
      <c r="AC329" s="189"/>
      <c r="AD329" s="189" t="s">
        <v>853</v>
      </c>
      <c r="AE329" s="102"/>
      <c r="AF329" s="102"/>
      <c r="AG329" s="102"/>
      <c r="AH329" s="102"/>
      <c r="AI329" s="303" t="n">
        <v>44453</v>
      </c>
      <c r="AJ329" s="102"/>
      <c r="AK329" s="102"/>
      <c r="AL329" s="102"/>
      <c r="AM329" s="102"/>
      <c r="AN329" s="100"/>
      <c r="AO329" s="259" t="n">
        <f aca="false">AN329</f>
        <v>0</v>
      </c>
      <c r="AP329" s="260" t="n">
        <f aca="false">O329-AO329</f>
        <v>1</v>
      </c>
    </row>
    <row r="330" customFormat="false" ht="15" hidden="true" customHeight="false" outlineLevel="0" collapsed="false">
      <c r="A330" s="51" t="n">
        <v>481</v>
      </c>
      <c r="B330" s="100" t="n">
        <v>1170</v>
      </c>
      <c r="C330" s="100" t="n">
        <v>4159</v>
      </c>
      <c r="D330" s="52" t="s">
        <v>805</v>
      </c>
      <c r="E330" s="278" t="s">
        <v>612</v>
      </c>
      <c r="F330" s="278" t="s">
        <v>955</v>
      </c>
      <c r="G330" s="75" t="s">
        <v>947</v>
      </c>
      <c r="H330" s="126" t="n">
        <v>2352082.61</v>
      </c>
      <c r="I330" s="75" t="s">
        <v>948</v>
      </c>
      <c r="J330" s="126" t="n">
        <v>929075.77</v>
      </c>
      <c r="K330" s="105" t="s">
        <v>958</v>
      </c>
      <c r="L330" s="278" t="s">
        <v>959</v>
      </c>
      <c r="M330" s="100" t="s">
        <v>582</v>
      </c>
      <c r="N330" s="92" t="str">
        <f aca="false">VLOOKUP(M330,'[5]LISTADO MED Y MAT D CUR FASE 3'!$B$3:$C$1032,2,0)</f>
        <v>Epirubicina. Solución Inyectable Cada envase contiene: Clorhidrato de epirubicina 50 mg Envase con un frasco ámpula con liofilizado o envase con un frasco ámpula con 25 ml de Solución (50 mg/25 ml).</v>
      </c>
      <c r="O330" s="100" t="n">
        <v>55</v>
      </c>
      <c r="P330" s="100" t="n">
        <v>137</v>
      </c>
      <c r="Q330" s="102"/>
      <c r="R330" s="102"/>
      <c r="S330" s="264"/>
      <c r="T330" s="265"/>
      <c r="U330" s="111" t="e">
        <f aca="false">(#REF!*O330)</f>
        <v>#REF!</v>
      </c>
      <c r="V330" s="111" t="e">
        <f aca="false">(#REF!*P330)</f>
        <v>#REF!</v>
      </c>
      <c r="W330" s="265"/>
      <c r="X330" s="265"/>
      <c r="Y330" s="265"/>
      <c r="Z330" s="189" t="s">
        <v>636</v>
      </c>
      <c r="AA330" s="189"/>
      <c r="AB330" s="187"/>
      <c r="AC330" s="189"/>
      <c r="AD330" s="189" t="s">
        <v>853</v>
      </c>
      <c r="AE330" s="102"/>
      <c r="AF330" s="102"/>
      <c r="AG330" s="102"/>
      <c r="AH330" s="102"/>
      <c r="AI330" s="303" t="n">
        <v>44453</v>
      </c>
      <c r="AJ330" s="102"/>
      <c r="AK330" s="102"/>
      <c r="AL330" s="102"/>
      <c r="AM330" s="102"/>
      <c r="AN330" s="100"/>
      <c r="AO330" s="259" t="n">
        <f aca="false">AN330</f>
        <v>0</v>
      </c>
      <c r="AP330" s="260" t="n">
        <f aca="false">O330-AO330</f>
        <v>55</v>
      </c>
    </row>
    <row r="331" customFormat="false" ht="15" hidden="true" customHeight="false" outlineLevel="0" collapsed="false">
      <c r="A331" s="51" t="n">
        <v>482</v>
      </c>
      <c r="B331" s="100" t="n">
        <v>1170</v>
      </c>
      <c r="C331" s="100" t="n">
        <v>4159</v>
      </c>
      <c r="D331" s="52" t="s">
        <v>805</v>
      </c>
      <c r="E331" s="278" t="s">
        <v>612</v>
      </c>
      <c r="F331" s="278" t="s">
        <v>955</v>
      </c>
      <c r="G331" s="75" t="s">
        <v>947</v>
      </c>
      <c r="H331" s="126" t="n">
        <v>2352082.61</v>
      </c>
      <c r="I331" s="75" t="s">
        <v>948</v>
      </c>
      <c r="J331" s="126" t="n">
        <v>929075.77</v>
      </c>
      <c r="K331" s="105" t="s">
        <v>958</v>
      </c>
      <c r="L331" s="278" t="s">
        <v>959</v>
      </c>
      <c r="M331" s="100" t="s">
        <v>574</v>
      </c>
      <c r="N331" s="92" t="str">
        <f aca="false">VLOOKUP(M331,'[5]LISTADO MED Y MAT D CUR FASE 3'!$B$3:$C$1032,2,0)</f>
        <v>Dacarbazina. Solución Inyectable Cada frasco ámpula con polvo contiene: Dacarbazina 200 mg Envase con un frasco ámpula</v>
      </c>
      <c r="O331" s="100" t="n">
        <v>2</v>
      </c>
      <c r="P331" s="100" t="n">
        <v>4</v>
      </c>
      <c r="Q331" s="102"/>
      <c r="R331" s="102"/>
      <c r="S331" s="264"/>
      <c r="T331" s="265"/>
      <c r="U331" s="111" t="e">
        <f aca="false">(#REF!*O331)</f>
        <v>#REF!</v>
      </c>
      <c r="V331" s="111" t="e">
        <f aca="false">(#REF!*P331)</f>
        <v>#REF!</v>
      </c>
      <c r="W331" s="265"/>
      <c r="X331" s="265"/>
      <c r="Y331" s="265"/>
      <c r="Z331" s="189" t="s">
        <v>636</v>
      </c>
      <c r="AA331" s="189"/>
      <c r="AB331" s="187"/>
      <c r="AC331" s="189"/>
      <c r="AD331" s="189" t="s">
        <v>853</v>
      </c>
      <c r="AE331" s="102"/>
      <c r="AF331" s="102"/>
      <c r="AG331" s="102"/>
      <c r="AH331" s="102"/>
      <c r="AI331" s="303" t="n">
        <v>44453</v>
      </c>
      <c r="AJ331" s="102"/>
      <c r="AK331" s="102"/>
      <c r="AL331" s="102"/>
      <c r="AM331" s="102"/>
      <c r="AN331" s="100"/>
      <c r="AO331" s="259" t="n">
        <f aca="false">AN331</f>
        <v>0</v>
      </c>
      <c r="AP331" s="260" t="n">
        <f aca="false">O331-AO331</f>
        <v>2</v>
      </c>
    </row>
    <row r="332" customFormat="false" ht="15" hidden="true" customHeight="false" outlineLevel="0" collapsed="false">
      <c r="A332" s="51" t="n">
        <v>483</v>
      </c>
      <c r="B332" s="100" t="n">
        <v>1170</v>
      </c>
      <c r="C332" s="100" t="n">
        <v>4159</v>
      </c>
      <c r="D332" s="52" t="s">
        <v>805</v>
      </c>
      <c r="E332" s="278" t="s">
        <v>612</v>
      </c>
      <c r="F332" s="278" t="s">
        <v>955</v>
      </c>
      <c r="G332" s="75" t="s">
        <v>947</v>
      </c>
      <c r="H332" s="126" t="n">
        <v>2352082.61</v>
      </c>
      <c r="I332" s="75" t="s">
        <v>948</v>
      </c>
      <c r="J332" s="126" t="n">
        <v>929075.77</v>
      </c>
      <c r="K332" s="105" t="s">
        <v>958</v>
      </c>
      <c r="L332" s="278" t="s">
        <v>959</v>
      </c>
      <c r="M332" s="100" t="s">
        <v>960</v>
      </c>
      <c r="N332" s="92" t="str">
        <f aca="false">VLOOKUP(M332,'[5]LISTADO MED Y MAT D CUR FASE 3'!$B$3:$C$1032,2,0)</f>
        <v>Mitomicina. Solución Inyectable Cada frasco ámpula con polvo contiene: Mitomicina 5 mg Envase con un frasco ámpula.</v>
      </c>
      <c r="O332" s="100" t="n">
        <v>30</v>
      </c>
      <c r="P332" s="100" t="n">
        <v>73</v>
      </c>
      <c r="Q332" s="102"/>
      <c r="R332" s="102"/>
      <c r="S332" s="264"/>
      <c r="T332" s="265"/>
      <c r="U332" s="111" t="e">
        <f aca="false">(#REF!*O332)</f>
        <v>#REF!</v>
      </c>
      <c r="V332" s="111" t="e">
        <f aca="false">(#REF!*P332)</f>
        <v>#REF!</v>
      </c>
      <c r="W332" s="265"/>
      <c r="X332" s="265"/>
      <c r="Y332" s="265"/>
      <c r="Z332" s="189" t="s">
        <v>636</v>
      </c>
      <c r="AA332" s="189"/>
      <c r="AB332" s="187"/>
      <c r="AC332" s="189"/>
      <c r="AD332" s="189" t="s">
        <v>853</v>
      </c>
      <c r="AE332" s="102"/>
      <c r="AF332" s="102"/>
      <c r="AG332" s="102"/>
      <c r="AH332" s="102"/>
      <c r="AI332" s="303" t="n">
        <v>44453</v>
      </c>
      <c r="AJ332" s="102"/>
      <c r="AK332" s="102"/>
      <c r="AL332" s="102"/>
      <c r="AM332" s="102"/>
      <c r="AN332" s="100"/>
      <c r="AO332" s="259" t="n">
        <f aca="false">AN332</f>
        <v>0</v>
      </c>
      <c r="AP332" s="260" t="n">
        <f aca="false">O332-AO332</f>
        <v>30</v>
      </c>
    </row>
    <row r="333" customFormat="false" ht="15" hidden="true" customHeight="false" outlineLevel="0" collapsed="false">
      <c r="A333" s="51" t="n">
        <v>484</v>
      </c>
      <c r="B333" s="100" t="n">
        <v>1170</v>
      </c>
      <c r="C333" s="100" t="n">
        <v>4159</v>
      </c>
      <c r="D333" s="52" t="s">
        <v>805</v>
      </c>
      <c r="E333" s="278" t="s">
        <v>612</v>
      </c>
      <c r="F333" s="278" t="s">
        <v>955</v>
      </c>
      <c r="G333" s="75" t="s">
        <v>947</v>
      </c>
      <c r="H333" s="126" t="n">
        <v>2352082.61</v>
      </c>
      <c r="I333" s="75" t="s">
        <v>948</v>
      </c>
      <c r="J333" s="126" t="n">
        <v>929075.77</v>
      </c>
      <c r="K333" s="105" t="s">
        <v>958</v>
      </c>
      <c r="L333" s="278" t="s">
        <v>959</v>
      </c>
      <c r="M333" s="100" t="s">
        <v>576</v>
      </c>
      <c r="N333" s="92" t="str">
        <f aca="false">VLOOKUP(M333,'[5]LISTADO MED Y MAT D CUR FASE 3'!$B$3:$C$1032,2,0)</f>
        <v>Daunorubicina. Solución Inyectable Cada frasco ámpula con liofilizado contiene: Clorhidrato de daunorubicina equivalente a 20 mg de daunorubicina. Envase con un frasco ámpula.</v>
      </c>
      <c r="O333" s="100" t="n">
        <v>1</v>
      </c>
      <c r="P333" s="100" t="n">
        <v>1</v>
      </c>
      <c r="Q333" s="102"/>
      <c r="R333" s="102"/>
      <c r="S333" s="264"/>
      <c r="T333" s="265"/>
      <c r="U333" s="111" t="e">
        <f aca="false">(#REF!*O333)</f>
        <v>#REF!</v>
      </c>
      <c r="V333" s="111" t="e">
        <f aca="false">(#REF!*P333)</f>
        <v>#REF!</v>
      </c>
      <c r="W333" s="265"/>
      <c r="X333" s="265"/>
      <c r="Y333" s="265"/>
      <c r="Z333" s="189" t="s">
        <v>636</v>
      </c>
      <c r="AA333" s="189"/>
      <c r="AB333" s="187"/>
      <c r="AC333" s="189"/>
      <c r="AD333" s="189" t="s">
        <v>853</v>
      </c>
      <c r="AE333" s="102"/>
      <c r="AF333" s="102"/>
      <c r="AG333" s="102"/>
      <c r="AH333" s="102"/>
      <c r="AI333" s="303" t="n">
        <v>44453</v>
      </c>
      <c r="AJ333" s="102"/>
      <c r="AK333" s="102"/>
      <c r="AL333" s="102"/>
      <c r="AM333" s="102"/>
      <c r="AN333" s="100"/>
      <c r="AO333" s="259" t="n">
        <f aca="false">AN333</f>
        <v>0</v>
      </c>
      <c r="AP333" s="260" t="n">
        <f aca="false">O333-AO333</f>
        <v>1</v>
      </c>
    </row>
    <row r="334" customFormat="false" ht="15" hidden="true" customHeight="false" outlineLevel="0" collapsed="false">
      <c r="A334" s="51" t="n">
        <v>485</v>
      </c>
      <c r="B334" s="100" t="n">
        <v>1170</v>
      </c>
      <c r="C334" s="100" t="n">
        <v>4159</v>
      </c>
      <c r="D334" s="52" t="s">
        <v>805</v>
      </c>
      <c r="E334" s="278" t="s">
        <v>612</v>
      </c>
      <c r="F334" s="278" t="s">
        <v>955</v>
      </c>
      <c r="G334" s="75" t="s">
        <v>947</v>
      </c>
      <c r="H334" s="126" t="n">
        <v>2352082.61</v>
      </c>
      <c r="I334" s="75" t="s">
        <v>948</v>
      </c>
      <c r="J334" s="126" t="n">
        <v>929075.77</v>
      </c>
      <c r="K334" s="105" t="s">
        <v>958</v>
      </c>
      <c r="L334" s="278" t="s">
        <v>959</v>
      </c>
      <c r="M334" s="100" t="s">
        <v>584</v>
      </c>
      <c r="N334" s="92" t="str">
        <f aca="false">VLOOKUP(M334,'[5]LISTADO MED Y MAT D CUR FASE 3'!$B$3:$C$1032,2,0)</f>
        <v>Etopósido. Solución Inyectable Cada ampolleta o frasco ámpula contiene: Etopósido 100 mg Envase con 10 ampolletas o frascos ámpula de 5 ml.</v>
      </c>
      <c r="O334" s="100" t="n">
        <v>1</v>
      </c>
      <c r="P334" s="100" t="n">
        <v>1</v>
      </c>
      <c r="Q334" s="102"/>
      <c r="R334" s="102"/>
      <c r="S334" s="264"/>
      <c r="T334" s="265"/>
      <c r="U334" s="111" t="e">
        <f aca="false">(#REF!*O334)</f>
        <v>#REF!</v>
      </c>
      <c r="V334" s="111" t="e">
        <f aca="false">(#REF!*P334)</f>
        <v>#REF!</v>
      </c>
      <c r="W334" s="265"/>
      <c r="X334" s="265"/>
      <c r="Y334" s="265"/>
      <c r="Z334" s="189" t="s">
        <v>636</v>
      </c>
      <c r="AA334" s="189"/>
      <c r="AB334" s="187"/>
      <c r="AC334" s="189"/>
      <c r="AD334" s="189" t="s">
        <v>853</v>
      </c>
      <c r="AE334" s="102"/>
      <c r="AF334" s="102"/>
      <c r="AG334" s="102"/>
      <c r="AH334" s="102"/>
      <c r="AI334" s="303" t="n">
        <v>44453</v>
      </c>
      <c r="AJ334" s="102"/>
      <c r="AK334" s="102"/>
      <c r="AL334" s="102"/>
      <c r="AM334" s="102"/>
      <c r="AN334" s="100"/>
      <c r="AO334" s="259" t="n">
        <f aca="false">AN334</f>
        <v>0</v>
      </c>
      <c r="AP334" s="260" t="n">
        <f aca="false">O334-AO334</f>
        <v>1</v>
      </c>
    </row>
    <row r="335" customFormat="false" ht="15" hidden="true" customHeight="false" outlineLevel="0" collapsed="false">
      <c r="A335" s="51" t="n">
        <v>486</v>
      </c>
      <c r="B335" s="100" t="n">
        <v>1170</v>
      </c>
      <c r="C335" s="100" t="n">
        <v>4159</v>
      </c>
      <c r="D335" s="52" t="s">
        <v>805</v>
      </c>
      <c r="E335" s="278" t="s">
        <v>612</v>
      </c>
      <c r="F335" s="278" t="s">
        <v>955</v>
      </c>
      <c r="G335" s="75" t="s">
        <v>947</v>
      </c>
      <c r="H335" s="126" t="n">
        <v>2352082.61</v>
      </c>
      <c r="I335" s="75" t="s">
        <v>948</v>
      </c>
      <c r="J335" s="126" t="n">
        <v>929075.77</v>
      </c>
      <c r="K335" s="105" t="s">
        <v>958</v>
      </c>
      <c r="L335" s="278" t="s">
        <v>959</v>
      </c>
      <c r="M335" s="100" t="s">
        <v>961</v>
      </c>
      <c r="N335" s="92" t="str">
        <f aca="false">VLOOKUP(M335,'[5]LISTADO MED Y MAT D CUR FASE 3'!$B$3:$C$1032,2,0)</f>
        <v>Ifosfamida. Solución Inyectable. Cada frasco ámpula con polvo o liofilizado contiene: Ifosfamida 1 g. Envase con un frasco ámpula.</v>
      </c>
      <c r="O335" s="100" t="n">
        <v>15</v>
      </c>
      <c r="P335" s="100" t="n">
        <v>36</v>
      </c>
      <c r="Q335" s="102"/>
      <c r="R335" s="102"/>
      <c r="S335" s="264"/>
      <c r="T335" s="265"/>
      <c r="U335" s="111" t="e">
        <f aca="false">(#REF!*O335)</f>
        <v>#REF!</v>
      </c>
      <c r="V335" s="111" t="e">
        <f aca="false">(#REF!*P335)</f>
        <v>#REF!</v>
      </c>
      <c r="W335" s="265"/>
      <c r="X335" s="265"/>
      <c r="Y335" s="265"/>
      <c r="Z335" s="189" t="s">
        <v>636</v>
      </c>
      <c r="AA335" s="189"/>
      <c r="AB335" s="187"/>
      <c r="AC335" s="189"/>
      <c r="AD335" s="189" t="s">
        <v>853</v>
      </c>
      <c r="AE335" s="102"/>
      <c r="AF335" s="102"/>
      <c r="AG335" s="102"/>
      <c r="AH335" s="102"/>
      <c r="AI335" s="303" t="n">
        <v>44453</v>
      </c>
      <c r="AJ335" s="102"/>
      <c r="AK335" s="102"/>
      <c r="AL335" s="102"/>
      <c r="AM335" s="102"/>
      <c r="AN335" s="100"/>
      <c r="AO335" s="259" t="n">
        <f aca="false">AN335</f>
        <v>0</v>
      </c>
      <c r="AP335" s="260" t="n">
        <f aca="false">O335-AO335</f>
        <v>15</v>
      </c>
    </row>
    <row r="336" customFormat="false" ht="15" hidden="true" customHeight="false" outlineLevel="0" collapsed="false">
      <c r="A336" s="51" t="n">
        <v>487</v>
      </c>
      <c r="B336" s="100" t="n">
        <v>1170</v>
      </c>
      <c r="C336" s="100" t="n">
        <v>4159</v>
      </c>
      <c r="D336" s="52" t="s">
        <v>805</v>
      </c>
      <c r="E336" s="278" t="s">
        <v>612</v>
      </c>
      <c r="F336" s="278" t="s">
        <v>955</v>
      </c>
      <c r="G336" s="75" t="s">
        <v>947</v>
      </c>
      <c r="H336" s="126" t="n">
        <v>2352082.61</v>
      </c>
      <c r="I336" s="75" t="s">
        <v>948</v>
      </c>
      <c r="J336" s="126" t="n">
        <v>929075.77</v>
      </c>
      <c r="K336" s="105" t="s">
        <v>958</v>
      </c>
      <c r="L336" s="278" t="s">
        <v>959</v>
      </c>
      <c r="M336" s="100" t="s">
        <v>962</v>
      </c>
      <c r="N336" s="92" t="str">
        <f aca="false">VLOOKUP(M336,'[5]LISTADO MED Y MAT D CUR FASE 3'!$B$3:$C$1032,2,0)</f>
        <v>Idarubicina. Solución Inyectable Cada frasco ámpula contiene: Clorhidrato de idarubicina 5 mg Envase con frasco ámpula con liofilizado o frasco ámpula con 5 ml (1 mg/ml).</v>
      </c>
      <c r="O336" s="100" t="n">
        <v>1</v>
      </c>
      <c r="P336" s="100" t="n">
        <v>1</v>
      </c>
      <c r="Q336" s="102"/>
      <c r="R336" s="102"/>
      <c r="S336" s="264"/>
      <c r="T336" s="265"/>
      <c r="U336" s="111" t="e">
        <f aca="false">(#REF!*O336)</f>
        <v>#REF!</v>
      </c>
      <c r="V336" s="111" t="e">
        <f aca="false">(#REF!*P336)</f>
        <v>#REF!</v>
      </c>
      <c r="W336" s="265"/>
      <c r="X336" s="265"/>
      <c r="Y336" s="265"/>
      <c r="Z336" s="189" t="s">
        <v>636</v>
      </c>
      <c r="AA336" s="189"/>
      <c r="AB336" s="187"/>
      <c r="AC336" s="189"/>
      <c r="AD336" s="189" t="s">
        <v>853</v>
      </c>
      <c r="AE336" s="102"/>
      <c r="AF336" s="102"/>
      <c r="AG336" s="102"/>
      <c r="AH336" s="102"/>
      <c r="AI336" s="303" t="n">
        <v>44453</v>
      </c>
      <c r="AJ336" s="102"/>
      <c r="AK336" s="102"/>
      <c r="AL336" s="102"/>
      <c r="AM336" s="102"/>
      <c r="AN336" s="100"/>
      <c r="AO336" s="259" t="n">
        <f aca="false">AN336</f>
        <v>0</v>
      </c>
      <c r="AP336" s="260" t="n">
        <f aca="false">O336-AO336</f>
        <v>1</v>
      </c>
    </row>
    <row r="337" customFormat="false" ht="15" hidden="true" customHeight="false" outlineLevel="0" collapsed="false">
      <c r="A337" s="51" t="n">
        <v>488</v>
      </c>
      <c r="B337" s="100" t="n">
        <v>1170</v>
      </c>
      <c r="C337" s="100" t="n">
        <v>4161</v>
      </c>
      <c r="D337" s="52" t="s">
        <v>805</v>
      </c>
      <c r="E337" s="278" t="s">
        <v>612</v>
      </c>
      <c r="F337" s="278" t="s">
        <v>955</v>
      </c>
      <c r="G337" s="75" t="s">
        <v>947</v>
      </c>
      <c r="H337" s="126" t="n">
        <v>2352082.61</v>
      </c>
      <c r="I337" s="75" t="s">
        <v>948</v>
      </c>
      <c r="J337" s="126" t="n">
        <v>929075.77</v>
      </c>
      <c r="K337" s="105" t="s">
        <v>963</v>
      </c>
      <c r="L337" s="278" t="s">
        <v>950</v>
      </c>
      <c r="M337" s="100" t="s">
        <v>578</v>
      </c>
      <c r="N337" s="92" t="str">
        <f aca="false">VLOOKUP(M337,'[5]LISTADO MED Y MAT D CUR FASE 3'!$B$3:$C$1032,2,0)</f>
        <v>Doxorrubicina. Solución Inyectable Cada frasco ámpula con liofilizado contiene: Clorhidrato de doxorrubicina 10 mg Envase con un frasco ámpula.</v>
      </c>
      <c r="O337" s="100" t="n">
        <v>46</v>
      </c>
      <c r="P337" s="100" t="n">
        <v>113</v>
      </c>
      <c r="Q337" s="102"/>
      <c r="R337" s="102"/>
      <c r="S337" s="264"/>
      <c r="T337" s="265"/>
      <c r="U337" s="111" t="e">
        <f aca="false">(#REF!*O337)</f>
        <v>#REF!</v>
      </c>
      <c r="V337" s="111" t="e">
        <f aca="false">(#REF!*P337)</f>
        <v>#REF!</v>
      </c>
      <c r="W337" s="265"/>
      <c r="X337" s="265"/>
      <c r="Y337" s="265"/>
      <c r="Z337" s="189" t="s">
        <v>636</v>
      </c>
      <c r="AA337" s="189"/>
      <c r="AB337" s="187"/>
      <c r="AC337" s="189"/>
      <c r="AD337" s="189" t="s">
        <v>853</v>
      </c>
      <c r="AE337" s="102"/>
      <c r="AF337" s="102"/>
      <c r="AG337" s="102"/>
      <c r="AH337" s="102"/>
      <c r="AI337" s="303" t="n">
        <v>44453</v>
      </c>
      <c r="AJ337" s="102"/>
      <c r="AK337" s="102"/>
      <c r="AL337" s="102"/>
      <c r="AM337" s="102"/>
      <c r="AN337" s="100"/>
      <c r="AO337" s="259" t="n">
        <f aca="false">AN337</f>
        <v>0</v>
      </c>
      <c r="AP337" s="260" t="n">
        <f aca="false">O337-AO337</f>
        <v>46</v>
      </c>
    </row>
    <row r="338" customFormat="false" ht="15" hidden="true" customHeight="false" outlineLevel="0" collapsed="false">
      <c r="A338" s="51" t="n">
        <v>489</v>
      </c>
      <c r="B338" s="100" t="n">
        <v>1170</v>
      </c>
      <c r="C338" s="100" t="n">
        <v>4161</v>
      </c>
      <c r="D338" s="52" t="s">
        <v>805</v>
      </c>
      <c r="E338" s="278" t="s">
        <v>612</v>
      </c>
      <c r="F338" s="278" t="s">
        <v>955</v>
      </c>
      <c r="G338" s="75" t="s">
        <v>947</v>
      </c>
      <c r="H338" s="126" t="n">
        <v>2352082.61</v>
      </c>
      <c r="I338" s="75" t="s">
        <v>948</v>
      </c>
      <c r="J338" s="126" t="n">
        <v>929075.77</v>
      </c>
      <c r="K338" s="105" t="s">
        <v>963</v>
      </c>
      <c r="L338" s="278" t="s">
        <v>950</v>
      </c>
      <c r="M338" s="100" t="s">
        <v>964</v>
      </c>
      <c r="N338" s="92" t="str">
        <f aca="false">VLOOKUP(M338,'[5]LISTADO MED Y MAT D CUR FASE 3'!$B$3:$C$1032,2,0)</f>
        <v>Epirubicina. Solución Inyectable Cada envase contiene: Clorhidrato de epirubicina 10 mg Envase con un frasco ámpula con liofilizado o envase con un frasco ámpula con 5 ml de Solución (10 mg/5 ml).</v>
      </c>
      <c r="O338" s="100" t="n">
        <v>18</v>
      </c>
      <c r="P338" s="100" t="n">
        <v>45</v>
      </c>
      <c r="Q338" s="102"/>
      <c r="R338" s="102"/>
      <c r="S338" s="264"/>
      <c r="T338" s="265"/>
      <c r="U338" s="111" t="e">
        <f aca="false">(#REF!*O338)</f>
        <v>#REF!</v>
      </c>
      <c r="V338" s="111" t="e">
        <f aca="false">(#REF!*P338)</f>
        <v>#REF!</v>
      </c>
      <c r="W338" s="265"/>
      <c r="X338" s="265"/>
      <c r="Y338" s="265"/>
      <c r="Z338" s="189" t="s">
        <v>636</v>
      </c>
      <c r="AA338" s="189"/>
      <c r="AB338" s="187"/>
      <c r="AC338" s="189"/>
      <c r="AD338" s="189" t="s">
        <v>853</v>
      </c>
      <c r="AE338" s="102"/>
      <c r="AF338" s="102"/>
      <c r="AG338" s="102"/>
      <c r="AH338" s="102"/>
      <c r="AI338" s="303" t="n">
        <v>44453</v>
      </c>
      <c r="AJ338" s="102"/>
      <c r="AK338" s="102"/>
      <c r="AL338" s="102"/>
      <c r="AM338" s="102"/>
      <c r="AN338" s="100"/>
      <c r="AO338" s="259" t="n">
        <f aca="false">AN338</f>
        <v>0</v>
      </c>
      <c r="AP338" s="260" t="n">
        <f aca="false">O338-AO338</f>
        <v>18</v>
      </c>
    </row>
    <row r="339" customFormat="false" ht="15" hidden="true" customHeight="false" outlineLevel="0" collapsed="false">
      <c r="A339" s="51" t="n">
        <v>490</v>
      </c>
      <c r="B339" s="100" t="n">
        <v>1170</v>
      </c>
      <c r="C339" s="100" t="n">
        <v>4161</v>
      </c>
      <c r="D339" s="52" t="s">
        <v>805</v>
      </c>
      <c r="E339" s="278" t="s">
        <v>612</v>
      </c>
      <c r="F339" s="278" t="s">
        <v>955</v>
      </c>
      <c r="G339" s="75" t="s">
        <v>947</v>
      </c>
      <c r="H339" s="126" t="n">
        <v>2352082.61</v>
      </c>
      <c r="I339" s="75" t="s">
        <v>948</v>
      </c>
      <c r="J339" s="126" t="n">
        <v>929075.77</v>
      </c>
      <c r="K339" s="105" t="s">
        <v>963</v>
      </c>
      <c r="L339" s="278" t="s">
        <v>950</v>
      </c>
      <c r="M339" s="100" t="s">
        <v>572</v>
      </c>
      <c r="N339" s="92" t="str">
        <f aca="false">VLOOKUP(M339,'[5]LISTADO MED Y MAT D CUR FASE 3'!$B$3:$C$1032,2,0)</f>
        <v>Citarabina. Solución Inyectable Cada frasco ámpula o frasco ámpula con liofilizado contiene: Citarabina 500 mg Envase con un frasco ámpula o con un frasco ámpula con liofilizado.</v>
      </c>
      <c r="O339" s="100" t="n">
        <v>1</v>
      </c>
      <c r="P339" s="100" t="n">
        <v>1</v>
      </c>
      <c r="Q339" s="102"/>
      <c r="R339" s="102"/>
      <c r="S339" s="264"/>
      <c r="T339" s="265"/>
      <c r="U339" s="111" t="e">
        <f aca="false">(#REF!*O339)</f>
        <v>#REF!</v>
      </c>
      <c r="V339" s="111" t="e">
        <f aca="false">(#REF!*P339)</f>
        <v>#REF!</v>
      </c>
      <c r="W339" s="265"/>
      <c r="X339" s="265"/>
      <c r="Y339" s="265"/>
      <c r="Z339" s="189" t="s">
        <v>636</v>
      </c>
      <c r="AA339" s="189"/>
      <c r="AB339" s="187"/>
      <c r="AC339" s="189"/>
      <c r="AD339" s="189" t="s">
        <v>853</v>
      </c>
      <c r="AE339" s="102"/>
      <c r="AF339" s="102"/>
      <c r="AG339" s="102"/>
      <c r="AH339" s="102"/>
      <c r="AI339" s="303" t="n">
        <v>44453</v>
      </c>
      <c r="AJ339" s="102"/>
      <c r="AK339" s="102"/>
      <c r="AL339" s="102"/>
      <c r="AM339" s="102"/>
      <c r="AN339" s="100"/>
      <c r="AO339" s="259" t="n">
        <f aca="false">AN339</f>
        <v>0</v>
      </c>
      <c r="AP339" s="260" t="n">
        <f aca="false">O339-AO339</f>
        <v>1</v>
      </c>
    </row>
    <row r="340" customFormat="false" ht="15" hidden="true" customHeight="false" outlineLevel="0" collapsed="false">
      <c r="A340" s="51" t="n">
        <v>491</v>
      </c>
      <c r="B340" s="100" t="n">
        <v>1170</v>
      </c>
      <c r="C340" s="100" t="n">
        <v>4161</v>
      </c>
      <c r="D340" s="52" t="s">
        <v>805</v>
      </c>
      <c r="E340" s="278" t="s">
        <v>612</v>
      </c>
      <c r="F340" s="278" t="s">
        <v>955</v>
      </c>
      <c r="G340" s="75" t="s">
        <v>947</v>
      </c>
      <c r="H340" s="126" t="n">
        <v>2352082.61</v>
      </c>
      <c r="I340" s="75" t="s">
        <v>948</v>
      </c>
      <c r="J340" s="126" t="n">
        <v>929075.77</v>
      </c>
      <c r="K340" s="105" t="s">
        <v>963</v>
      </c>
      <c r="L340" s="278" t="s">
        <v>950</v>
      </c>
      <c r="M340" s="100" t="s">
        <v>586</v>
      </c>
      <c r="N340" s="92" t="str">
        <f aca="false">VLOOKUP(M340,'[5]LISTADO MED Y MAT D CUR FASE 3'!$B$3:$C$1032,2,0)</f>
        <v>Fluorouracilo. Solución Inyectable. Cada ampolleta o frasco ámpula contiene: Fluorouracilo 250 mg. Envase con 10 ampolletas o frascos ámpula con 10 ml.</v>
      </c>
      <c r="O340" s="100" t="n">
        <v>22</v>
      </c>
      <c r="P340" s="100" t="n">
        <v>55</v>
      </c>
      <c r="Q340" s="102"/>
      <c r="R340" s="102"/>
      <c r="S340" s="264"/>
      <c r="T340" s="265"/>
      <c r="U340" s="111" t="e">
        <f aca="false">(#REF!*O340)</f>
        <v>#REF!</v>
      </c>
      <c r="V340" s="111" t="e">
        <f aca="false">(#REF!*P340)</f>
        <v>#REF!</v>
      </c>
      <c r="W340" s="265"/>
      <c r="X340" s="265"/>
      <c r="Y340" s="265"/>
      <c r="Z340" s="189" t="s">
        <v>636</v>
      </c>
      <c r="AA340" s="189"/>
      <c r="AB340" s="187"/>
      <c r="AC340" s="189"/>
      <c r="AD340" s="189" t="s">
        <v>853</v>
      </c>
      <c r="AE340" s="102"/>
      <c r="AF340" s="102"/>
      <c r="AG340" s="102"/>
      <c r="AH340" s="102"/>
      <c r="AI340" s="303" t="n">
        <v>44453</v>
      </c>
      <c r="AJ340" s="102"/>
      <c r="AK340" s="102"/>
      <c r="AL340" s="102"/>
      <c r="AM340" s="102"/>
      <c r="AN340" s="100"/>
      <c r="AO340" s="259" t="n">
        <f aca="false">AN340</f>
        <v>0</v>
      </c>
      <c r="AP340" s="260" t="n">
        <f aca="false">O340-AO340</f>
        <v>22</v>
      </c>
    </row>
    <row r="341" customFormat="false" ht="15" hidden="true" customHeight="false" outlineLevel="0" collapsed="false">
      <c r="A341" s="304" t="n">
        <v>492</v>
      </c>
      <c r="B341" s="204" t="n">
        <v>1170</v>
      </c>
      <c r="C341" s="204" t="n">
        <v>4161</v>
      </c>
      <c r="D341" s="305" t="s">
        <v>805</v>
      </c>
      <c r="E341" s="281" t="s">
        <v>612</v>
      </c>
      <c r="F341" s="281" t="s">
        <v>955</v>
      </c>
      <c r="G341" s="306" t="s">
        <v>947</v>
      </c>
      <c r="H341" s="307" t="n">
        <v>2352082.61</v>
      </c>
      <c r="I341" s="306" t="s">
        <v>948</v>
      </c>
      <c r="J341" s="307" t="n">
        <v>929075.77</v>
      </c>
      <c r="K341" s="202" t="s">
        <v>963</v>
      </c>
      <c r="L341" s="281" t="s">
        <v>950</v>
      </c>
      <c r="M341" s="204" t="s">
        <v>965</v>
      </c>
      <c r="N341" s="231" t="str">
        <f aca="false">VLOOKUP(M341,'[5]LISTADO MED Y MAT D CUR FASE 3'!$B$3:$C$1032,2,0)</f>
        <v>Mitoxantrona. Solución Inyectable Cada frasco ámpula contiene: Clorhidrato de mitoxantrona equivalente a 20 mg de mitoxantrona base Envase con un frasco ámpula con 10 ml.</v>
      </c>
      <c r="O341" s="204" t="n">
        <v>1</v>
      </c>
      <c r="P341" s="204" t="n">
        <v>2</v>
      </c>
      <c r="Q341" s="201"/>
      <c r="R341" s="201"/>
      <c r="S341" s="282"/>
      <c r="T341" s="308"/>
      <c r="U341" s="309" t="e">
        <f aca="false">(#REF!*O341)</f>
        <v>#REF!</v>
      </c>
      <c r="V341" s="309" t="e">
        <f aca="false">(#REF!*P341)</f>
        <v>#REF!</v>
      </c>
      <c r="W341" s="308"/>
      <c r="X341" s="308"/>
      <c r="Y341" s="308"/>
      <c r="Z341" s="310" t="s">
        <v>636</v>
      </c>
      <c r="AA341" s="310"/>
      <c r="AB341" s="311"/>
      <c r="AC341" s="310"/>
      <c r="AD341" s="310" t="s">
        <v>853</v>
      </c>
      <c r="AE341" s="201"/>
      <c r="AF341" s="201"/>
      <c r="AG341" s="201"/>
      <c r="AH341" s="201"/>
      <c r="AI341" s="312" t="n">
        <v>44453</v>
      </c>
      <c r="AJ341" s="201"/>
      <c r="AK341" s="201"/>
      <c r="AL341" s="201"/>
      <c r="AM341" s="201"/>
      <c r="AN341" s="204"/>
      <c r="AO341" s="259" t="n">
        <f aca="false">AN341</f>
        <v>0</v>
      </c>
      <c r="AP341" s="260" t="n">
        <f aca="false">O341-AO341</f>
        <v>1</v>
      </c>
    </row>
    <row r="342" customFormat="false" ht="15" hidden="true" customHeight="false" outlineLevel="0" collapsed="false">
      <c r="A342" s="51" t="n">
        <v>494</v>
      </c>
      <c r="B342" s="100" t="n">
        <v>1325</v>
      </c>
      <c r="C342" s="100" t="n">
        <v>4797</v>
      </c>
      <c r="D342" s="52" t="s">
        <v>805</v>
      </c>
      <c r="E342" s="278" t="s">
        <v>612</v>
      </c>
      <c r="F342" s="278" t="s">
        <v>966</v>
      </c>
      <c r="G342" s="75" t="s">
        <v>967</v>
      </c>
      <c r="H342" s="126" t="n">
        <v>4264250.41</v>
      </c>
      <c r="I342" s="75" t="s">
        <v>968</v>
      </c>
      <c r="J342" s="126" t="n">
        <v>1706680.58</v>
      </c>
      <c r="K342" s="105" t="s">
        <v>969</v>
      </c>
      <c r="L342" s="278" t="s">
        <v>970</v>
      </c>
      <c r="M342" s="100" t="s">
        <v>971</v>
      </c>
      <c r="N342" s="92" t="str">
        <f aca="false">VLOOKUP(M342,'[6]LISTADO MED Y MAT D CUR FASE 3'!$B$3:$C$1032,2,0)</f>
        <v>Meropenem. Solución Inyectable Cada frasco ámpula con polvo contiene: Meropenem trihidratado equivalente a 500 mg de meropenem. Envase con 1 frasco ámpula.</v>
      </c>
      <c r="O342" s="100" t="n">
        <v>186</v>
      </c>
      <c r="P342" s="100" t="n">
        <v>465</v>
      </c>
      <c r="Q342" s="102"/>
      <c r="R342" s="102"/>
      <c r="S342" s="264"/>
      <c r="T342" s="264"/>
      <c r="U342" s="111" t="e">
        <f aca="false">(#REF!*O342)</f>
        <v>#REF!</v>
      </c>
      <c r="V342" s="111" t="e">
        <f aca="false">(#REF!*P342)</f>
        <v>#REF!</v>
      </c>
      <c r="W342" s="265"/>
      <c r="X342" s="265"/>
      <c r="Y342" s="265"/>
      <c r="Z342" s="265"/>
      <c r="AA342" s="102"/>
      <c r="AB342" s="102"/>
      <c r="AC342" s="102"/>
      <c r="AD342" s="102"/>
      <c r="AE342" s="102"/>
      <c r="AF342" s="102"/>
      <c r="AG342" s="102"/>
      <c r="AH342" s="102"/>
      <c r="AI342" s="102"/>
      <c r="AJ342" s="102"/>
      <c r="AK342" s="101"/>
      <c r="AL342" s="313"/>
      <c r="AM342" s="102"/>
      <c r="AN342" s="100"/>
      <c r="AO342" s="259" t="n">
        <f aca="false">AN342</f>
        <v>0</v>
      </c>
      <c r="AP342" s="260" t="n">
        <f aca="false">O342-AO342</f>
        <v>186</v>
      </c>
    </row>
    <row r="343" customFormat="false" ht="15" hidden="true" customHeight="false" outlineLevel="0" collapsed="false">
      <c r="A343" s="51" t="n">
        <v>495</v>
      </c>
      <c r="B343" s="100" t="n">
        <v>1325</v>
      </c>
      <c r="C343" s="100" t="n">
        <v>4800</v>
      </c>
      <c r="D343" s="52" t="s">
        <v>805</v>
      </c>
      <c r="E343" s="278" t="s">
        <v>612</v>
      </c>
      <c r="F343" s="278" t="s">
        <v>972</v>
      </c>
      <c r="G343" s="75" t="s">
        <v>967</v>
      </c>
      <c r="H343" s="126" t="n">
        <v>4264250.41</v>
      </c>
      <c r="I343" s="75" t="s">
        <v>968</v>
      </c>
      <c r="J343" s="126" t="n">
        <v>1706680.58</v>
      </c>
      <c r="K343" s="105" t="s">
        <v>973</v>
      </c>
      <c r="L343" s="278" t="s">
        <v>902</v>
      </c>
      <c r="M343" s="100" t="s">
        <v>974</v>
      </c>
      <c r="N343" s="92" t="str">
        <f aca="false">VLOOKUP(M343,'[6]LISTADO MED Y MAT D CUR FASE 3'!$B$3:$C$1032,2,0)</f>
        <v>Glucosa. Solución Inyectable al 50 % Cada 100 ml contienen: Glucosa anhidra o glucosa 50 g ó Glucosa monohidratada equivalente a 50.0 g de glucosa Envase con 50 ml. Contiene: Glucosa 25.0 g</v>
      </c>
      <c r="O343" s="100" t="n">
        <v>405</v>
      </c>
      <c r="P343" s="100" t="n">
        <v>1012</v>
      </c>
      <c r="Q343" s="102"/>
      <c r="R343" s="102"/>
      <c r="S343" s="264"/>
      <c r="T343" s="264"/>
      <c r="U343" s="111" t="e">
        <f aca="false">(#REF!*O343)</f>
        <v>#REF!</v>
      </c>
      <c r="V343" s="111" t="e">
        <f aca="false">(#REF!*P343)</f>
        <v>#REF!</v>
      </c>
      <c r="W343" s="265"/>
      <c r="X343" s="265"/>
      <c r="Y343" s="265"/>
      <c r="Z343" s="265"/>
      <c r="AA343" s="102"/>
      <c r="AB343" s="102"/>
      <c r="AC343" s="102"/>
      <c r="AD343" s="102"/>
      <c r="AE343" s="102"/>
      <c r="AF343" s="102"/>
      <c r="AG343" s="102"/>
      <c r="AH343" s="102"/>
      <c r="AI343" s="102"/>
      <c r="AJ343" s="102"/>
      <c r="AK343" s="101"/>
      <c r="AL343" s="313"/>
      <c r="AM343" s="102"/>
      <c r="AN343" s="100"/>
      <c r="AO343" s="259" t="n">
        <f aca="false">AN343</f>
        <v>0</v>
      </c>
      <c r="AP343" s="260" t="n">
        <f aca="false">O343-AO343</f>
        <v>405</v>
      </c>
    </row>
    <row r="344" customFormat="false" ht="15" hidden="true" customHeight="false" outlineLevel="0" collapsed="false">
      <c r="A344" s="51" t="n">
        <v>496</v>
      </c>
      <c r="B344" s="100" t="n">
        <v>1325</v>
      </c>
      <c r="C344" s="100" t="n">
        <v>4801</v>
      </c>
      <c r="D344" s="52" t="s">
        <v>805</v>
      </c>
      <c r="E344" s="278" t="s">
        <v>612</v>
      </c>
      <c r="F344" s="278" t="s">
        <v>966</v>
      </c>
      <c r="G344" s="75" t="s">
        <v>967</v>
      </c>
      <c r="H344" s="126" t="n">
        <v>4264250.41</v>
      </c>
      <c r="I344" s="75" t="s">
        <v>968</v>
      </c>
      <c r="J344" s="126" t="n">
        <v>1706680.58</v>
      </c>
      <c r="K344" s="105" t="s">
        <v>975</v>
      </c>
      <c r="L344" s="278" t="s">
        <v>902</v>
      </c>
      <c r="M344" s="100" t="s">
        <v>838</v>
      </c>
      <c r="N344" s="92" t="str">
        <f aca="false">VLOOKUP(M344,'[6]LISTADO MED Y MAT D CUR FASE 3'!$B$3:$C$1032,2,0)</f>
        <v>Levetiracetam. Tableta Cada Tableta contiene: Levetiracetam 500 mg Envase con 60 Tabletas.</v>
      </c>
      <c r="O344" s="100" t="n">
        <v>20</v>
      </c>
      <c r="P344" s="100" t="n">
        <v>50</v>
      </c>
      <c r="Q344" s="102"/>
      <c r="R344" s="102"/>
      <c r="S344" s="264"/>
      <c r="T344" s="264"/>
      <c r="U344" s="111" t="e">
        <f aca="false">(#REF!*O344)</f>
        <v>#REF!</v>
      </c>
      <c r="V344" s="111" t="e">
        <f aca="false">(#REF!*P344)</f>
        <v>#REF!</v>
      </c>
      <c r="W344" s="265"/>
      <c r="X344" s="265"/>
      <c r="Y344" s="265"/>
      <c r="Z344" s="265"/>
      <c r="AA344" s="102"/>
      <c r="AB344" s="102"/>
      <c r="AC344" s="102"/>
      <c r="AD344" s="102"/>
      <c r="AE344" s="102"/>
      <c r="AF344" s="102"/>
      <c r="AG344" s="102"/>
      <c r="AH344" s="102"/>
      <c r="AI344" s="102"/>
      <c r="AJ344" s="102"/>
      <c r="AK344" s="101"/>
      <c r="AL344" s="313"/>
      <c r="AM344" s="102"/>
      <c r="AN344" s="100"/>
      <c r="AO344" s="259" t="n">
        <f aca="false">AN344</f>
        <v>0</v>
      </c>
      <c r="AP344" s="260" t="n">
        <f aca="false">O344-AO344</f>
        <v>20</v>
      </c>
    </row>
    <row r="345" customFormat="false" ht="15" hidden="true" customHeight="false" outlineLevel="0" collapsed="false">
      <c r="A345" s="51" t="n">
        <v>497</v>
      </c>
      <c r="B345" s="100" t="n">
        <v>1325</v>
      </c>
      <c r="C345" s="100" t="n">
        <v>4801</v>
      </c>
      <c r="D345" s="52" t="s">
        <v>805</v>
      </c>
      <c r="E345" s="278" t="s">
        <v>621</v>
      </c>
      <c r="F345" s="278" t="s">
        <v>966</v>
      </c>
      <c r="G345" s="75" t="s">
        <v>967</v>
      </c>
      <c r="H345" s="126" t="n">
        <v>4264250.41</v>
      </c>
      <c r="I345" s="75" t="s">
        <v>968</v>
      </c>
      <c r="J345" s="126" t="n">
        <v>1706680.58</v>
      </c>
      <c r="K345" s="105" t="s">
        <v>975</v>
      </c>
      <c r="L345" s="278" t="s">
        <v>902</v>
      </c>
      <c r="M345" s="100" t="s">
        <v>838</v>
      </c>
      <c r="N345" s="92" t="str">
        <f aca="false">VLOOKUP(M345,'[6]LISTADO MED Y MAT D CUR FASE 3'!$B$3:$C$1032,2,0)</f>
        <v>Levetiracetam. Tableta Cada Tableta contiene: Levetiracetam 500 mg Envase con 60 Tabletas.</v>
      </c>
      <c r="O345" s="100" t="n">
        <v>32</v>
      </c>
      <c r="P345" s="100" t="n">
        <v>80</v>
      </c>
      <c r="Q345" s="102"/>
      <c r="R345" s="102"/>
      <c r="S345" s="264"/>
      <c r="T345" s="264"/>
      <c r="U345" s="111" t="e">
        <f aca="false">(#REF!*O345)</f>
        <v>#REF!</v>
      </c>
      <c r="V345" s="111" t="e">
        <f aca="false">(#REF!*P345)</f>
        <v>#REF!</v>
      </c>
      <c r="W345" s="265"/>
      <c r="X345" s="265"/>
      <c r="Y345" s="265"/>
      <c r="Z345" s="265"/>
      <c r="AA345" s="102"/>
      <c r="AB345" s="102"/>
      <c r="AC345" s="102"/>
      <c r="AD345" s="102"/>
      <c r="AE345" s="102"/>
      <c r="AF345" s="102"/>
      <c r="AG345" s="102"/>
      <c r="AH345" s="102"/>
      <c r="AI345" s="102"/>
      <c r="AJ345" s="102"/>
      <c r="AK345" s="101"/>
      <c r="AL345" s="313"/>
      <c r="AM345" s="102"/>
      <c r="AN345" s="100"/>
      <c r="AO345" s="259" t="n">
        <f aca="false">AN345</f>
        <v>0</v>
      </c>
      <c r="AP345" s="260" t="n">
        <f aca="false">O345-AO345</f>
        <v>32</v>
      </c>
    </row>
    <row r="346" s="164" customFormat="true" ht="33" hidden="false" customHeight="true" outlineLevel="0" collapsed="false">
      <c r="C346" s="9"/>
      <c r="D346" s="10"/>
      <c r="E346" s="314"/>
      <c r="F346" s="12"/>
      <c r="G346" s="12"/>
      <c r="H346" s="12"/>
      <c r="I346" s="12"/>
      <c r="J346" s="12"/>
      <c r="K346" s="314"/>
      <c r="L346" s="315"/>
      <c r="M346" s="316"/>
      <c r="N346" s="315"/>
      <c r="S346" s="13"/>
      <c r="T346" s="13"/>
      <c r="U346" s="14"/>
      <c r="V346" s="14"/>
      <c r="W346" s="14"/>
      <c r="X346" s="14"/>
      <c r="Y346" s="14"/>
      <c r="Z346" s="14"/>
      <c r="AK346" s="317"/>
      <c r="AL346" s="318"/>
      <c r="AN346" s="9"/>
      <c r="AO346" s="319"/>
      <c r="AP346" s="18"/>
      <c r="AQ346" s="320" t="n">
        <f aca="false">SUBTOTAL(9,AQ27:AQ297)</f>
        <v>927206.18</v>
      </c>
    </row>
  </sheetData>
  <autoFilter ref="E4:AP345">
    <filterColumn colId="0">
      <customFilters and="true">
        <customFilter operator="**none**" val=""/>
      </customFilters>
    </filterColumn>
    <filterColumn colId="36">
      <filters>
        <filter val="1"/>
        <filter val="1,152"/>
        <filter val="1,405"/>
        <filter val="1,634"/>
        <filter val="1,780"/>
        <filter val="1,826"/>
        <filter val="1,926"/>
        <filter val="10"/>
        <filter val="10,000"/>
        <filter val="104"/>
        <filter val="107"/>
        <filter val="110"/>
        <filter val="112"/>
        <filter val="12"/>
        <filter val="120"/>
        <filter val="124"/>
        <filter val="129"/>
        <filter val="134"/>
        <filter val="135"/>
        <filter val="138"/>
        <filter val="14"/>
        <filter val="150"/>
        <filter val="152"/>
        <filter val="159"/>
        <filter val="16"/>
        <filter val="172"/>
        <filter val="176"/>
        <filter val="177"/>
        <filter val="18"/>
        <filter val="18,480"/>
        <filter val="184"/>
        <filter val="192"/>
        <filter val="196"/>
        <filter val="2"/>
        <filter val="2,112"/>
        <filter val="2,400"/>
        <filter val="20"/>
        <filter val="204"/>
        <filter val="210"/>
        <filter val="212"/>
        <filter val="22"/>
        <filter val="220"/>
        <filter val="224"/>
        <filter val="234"/>
        <filter val="239"/>
        <filter val="24"/>
        <filter val="242"/>
        <filter val="244"/>
        <filter val="254"/>
        <filter val="256"/>
        <filter val="29"/>
        <filter val="290"/>
        <filter val="30"/>
        <filter val="300"/>
        <filter val="314"/>
        <filter val="320"/>
        <filter val="34"/>
        <filter val="348"/>
        <filter val="36"/>
        <filter val="38"/>
        <filter val="394"/>
        <filter val="4"/>
        <filter val="4,586"/>
        <filter val="4,752"/>
        <filter val="40"/>
        <filter val="400"/>
        <filter val="402"/>
        <filter val="42"/>
        <filter val="44"/>
        <filter val="445"/>
        <filter val="458"/>
        <filter val="48"/>
        <filter val="50"/>
        <filter val="53"/>
        <filter val="59"/>
        <filter val="6"/>
        <filter val="60"/>
        <filter val="62"/>
        <filter val="636"/>
        <filter val="66"/>
        <filter val="68"/>
        <filter val="7"/>
        <filter val="7,083"/>
        <filter val="70"/>
        <filter val="732"/>
        <filter val="74"/>
        <filter val="78"/>
        <filter val="8"/>
        <filter val="80"/>
        <filter val="84"/>
        <filter val="85"/>
        <filter val="857"/>
        <filter val="88"/>
        <filter val="9"/>
        <filter val="92"/>
        <filter val="922"/>
        <filter val="926"/>
        <filter val="938"/>
        <filter val="96"/>
        <filter val="98"/>
      </filters>
    </filterColumn>
  </autoFilter>
  <printOptions headings="false" gridLines="false" gridLinesSet="true" horizontalCentered="false" verticalCentered="false"/>
  <pageMargins left="0.708333333333333" right="0.708333333333333" top="0.747916666666667" bottom="0.747916666666667" header="0.511811023622047" footer="0.511811023622047"/>
  <pageSetup paperSize="1" scale="100" fitToWidth="0"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true">
    <tabColor rgb="FF00B0F0"/>
    <pageSetUpPr fitToPage="false"/>
  </sheetPr>
  <dimension ref="A1:U1184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14.4453125" defaultRowHeight="15.75" zeroHeight="false" outlineLevelRow="0" outlineLevelCol="0"/>
  <cols>
    <col collapsed="false" customWidth="true" hidden="false" outlineLevel="0" max="1" min="1" style="11" width="33"/>
    <col collapsed="false" customWidth="true" hidden="false" outlineLevel="0" max="2" min="2" style="321" width="16.57"/>
    <col collapsed="false" customWidth="true" hidden="false" outlineLevel="0" max="3" min="3" style="321" width="59.86"/>
    <col collapsed="false" customWidth="true" hidden="true" outlineLevel="0" max="4" min="4" style="11" width="34.42"/>
    <col collapsed="false" customWidth="true" hidden="false" outlineLevel="0" max="5" min="5" style="11" width="20.42"/>
    <col collapsed="false" customWidth="true" hidden="true" outlineLevel="0" max="6" min="6" style="9" width="15.86"/>
    <col collapsed="false" customWidth="true" hidden="true" outlineLevel="0" max="7" min="7" style="9" width="10.99"/>
    <col collapsed="false" customWidth="false" hidden="true" outlineLevel="0" max="8" min="8" style="322" width="14.43"/>
    <col collapsed="false" customWidth="true" hidden="true" outlineLevel="0" max="9" min="9" style="322" width="14.7"/>
    <col collapsed="false" customWidth="true" hidden="false" outlineLevel="0" max="10" min="10" style="323" width="12.86"/>
    <col collapsed="false" customWidth="true" hidden="false" outlineLevel="0" max="11" min="11" style="321" width="18.71"/>
    <col collapsed="false" customWidth="true" hidden="false" outlineLevel="0" max="14" min="12" style="9" width="19.57"/>
    <col collapsed="false" customWidth="false" hidden="false" outlineLevel="0" max="15" min="15" style="9" width="14.43"/>
    <col collapsed="false" customWidth="false" hidden="false" outlineLevel="0" max="16" min="16" style="15" width="14.43"/>
    <col collapsed="false" customWidth="true" hidden="false" outlineLevel="0" max="19" min="17" style="9" width="13.01"/>
    <col collapsed="false" customWidth="false" hidden="false" outlineLevel="0" max="20" min="20" style="324" width="14.43"/>
  </cols>
  <sheetData>
    <row r="1" s="331" customFormat="true" ht="15.75" hidden="false" customHeight="true" outlineLevel="0" collapsed="false">
      <c r="A1" s="325"/>
      <c r="B1" s="326"/>
      <c r="C1" s="326"/>
      <c r="D1" s="325"/>
      <c r="E1" s="325"/>
      <c r="F1" s="327"/>
      <c r="G1" s="327"/>
      <c r="H1" s="328"/>
      <c r="I1" s="328"/>
      <c r="J1" s="329"/>
      <c r="K1" s="326"/>
      <c r="L1" s="327"/>
      <c r="M1" s="327"/>
      <c r="N1" s="327"/>
      <c r="O1" s="327"/>
      <c r="P1" s="330"/>
      <c r="Q1" s="327"/>
      <c r="R1" s="327"/>
      <c r="S1" s="327"/>
      <c r="T1" s="327"/>
    </row>
    <row r="2" s="331" customFormat="true" ht="15.75" hidden="false" customHeight="true" outlineLevel="0" collapsed="false">
      <c r="A2" s="325"/>
      <c r="B2" s="326"/>
      <c r="C2" s="326"/>
      <c r="D2" s="325"/>
      <c r="E2" s="325"/>
      <c r="F2" s="327"/>
      <c r="G2" s="327"/>
      <c r="H2" s="328"/>
      <c r="I2" s="328"/>
      <c r="J2" s="329"/>
      <c r="K2" s="326"/>
      <c r="L2" s="327"/>
      <c r="M2" s="327"/>
      <c r="N2" s="327"/>
      <c r="O2" s="327"/>
      <c r="P2" s="330"/>
      <c r="Q2" s="327"/>
      <c r="R2" s="327"/>
      <c r="S2" s="327"/>
      <c r="T2" s="327"/>
    </row>
    <row r="3" s="331" customFormat="true" ht="15.75" hidden="false" customHeight="true" outlineLevel="0" collapsed="false">
      <c r="A3" s="325"/>
      <c r="B3" s="326"/>
      <c r="C3" s="326"/>
      <c r="D3" s="325"/>
      <c r="E3" s="325"/>
      <c r="F3" s="327"/>
      <c r="G3" s="327"/>
      <c r="H3" s="328"/>
      <c r="I3" s="328"/>
      <c r="J3" s="329"/>
      <c r="K3" s="326"/>
      <c r="L3" s="327"/>
      <c r="M3" s="327"/>
      <c r="N3" s="327"/>
      <c r="O3" s="327"/>
      <c r="P3" s="330"/>
      <c r="Q3" s="327"/>
      <c r="R3" s="327"/>
      <c r="S3" s="327"/>
      <c r="T3" s="327"/>
    </row>
    <row r="4" s="331" customFormat="true" ht="15.75" hidden="false" customHeight="true" outlineLevel="0" collapsed="false">
      <c r="A4" s="325"/>
      <c r="B4" s="326"/>
      <c r="C4" s="326"/>
      <c r="D4" s="325"/>
      <c r="E4" s="325"/>
      <c r="F4" s="327"/>
      <c r="G4" s="327"/>
      <c r="H4" s="328"/>
      <c r="I4" s="328"/>
      <c r="J4" s="329"/>
      <c r="K4" s="326"/>
      <c r="L4" s="327"/>
      <c r="M4" s="327"/>
      <c r="N4" s="327"/>
      <c r="O4" s="327"/>
      <c r="P4" s="330"/>
      <c r="Q4" s="327"/>
      <c r="R4" s="327"/>
      <c r="S4" s="327"/>
      <c r="T4" s="327"/>
    </row>
    <row r="5" s="331" customFormat="true" ht="15.75" hidden="false" customHeight="true" outlineLevel="0" collapsed="false">
      <c r="A5" s="325"/>
      <c r="B5" s="326"/>
      <c r="C5" s="326"/>
      <c r="D5" s="325"/>
      <c r="E5" s="325"/>
      <c r="F5" s="327"/>
      <c r="G5" s="327"/>
      <c r="H5" s="328"/>
      <c r="I5" s="328"/>
      <c r="J5" s="329"/>
      <c r="K5" s="326"/>
      <c r="L5" s="327"/>
      <c r="M5" s="327"/>
      <c r="N5" s="327"/>
      <c r="O5" s="327"/>
      <c r="P5" s="330"/>
      <c r="Q5" s="327"/>
      <c r="R5" s="327"/>
      <c r="S5" s="327"/>
      <c r="T5" s="327"/>
    </row>
    <row r="6" s="331" customFormat="true" ht="21" hidden="false" customHeight="true" outlineLevel="0" collapsed="false">
      <c r="A6" s="325"/>
      <c r="B6" s="326"/>
      <c r="C6" s="326"/>
      <c r="D6" s="325"/>
      <c r="E6" s="325"/>
      <c r="F6" s="327"/>
      <c r="G6" s="327"/>
      <c r="H6" s="328"/>
      <c r="I6" s="328"/>
      <c r="J6" s="329"/>
      <c r="K6" s="332" t="s">
        <v>976</v>
      </c>
      <c r="L6" s="332"/>
      <c r="M6" s="327"/>
      <c r="N6" s="327"/>
      <c r="O6" s="327"/>
      <c r="P6" s="330"/>
      <c r="Q6" s="327"/>
      <c r="R6" s="327"/>
      <c r="S6" s="327"/>
      <c r="T6" s="327"/>
    </row>
    <row r="7" s="331" customFormat="true" ht="15.75" hidden="false" customHeight="true" outlineLevel="0" collapsed="false">
      <c r="A7" s="325"/>
      <c r="B7" s="326"/>
      <c r="C7" s="326"/>
      <c r="D7" s="325"/>
      <c r="E7" s="325"/>
      <c r="F7" s="327"/>
      <c r="G7" s="327"/>
      <c r="H7" s="328"/>
      <c r="I7" s="328"/>
      <c r="J7" s="329"/>
      <c r="K7" s="326"/>
      <c r="L7" s="327"/>
      <c r="M7" s="327"/>
      <c r="N7" s="327"/>
      <c r="O7" s="327"/>
      <c r="P7" s="330"/>
      <c r="Q7" s="327"/>
      <c r="R7" s="327"/>
      <c r="S7" s="327"/>
      <c r="T7" s="327"/>
    </row>
    <row r="8" s="340" customFormat="true" ht="34.5" hidden="false" customHeight="true" outlineLevel="0" collapsed="false">
      <c r="A8" s="333" t="s">
        <v>977</v>
      </c>
      <c r="B8" s="334" t="s">
        <v>529</v>
      </c>
      <c r="C8" s="335" t="s">
        <v>978</v>
      </c>
      <c r="D8" s="334" t="s">
        <v>979</v>
      </c>
      <c r="E8" s="334" t="s">
        <v>521</v>
      </c>
      <c r="F8" s="333" t="s">
        <v>980</v>
      </c>
      <c r="G8" s="334" t="s">
        <v>981</v>
      </c>
      <c r="H8" s="334" t="s">
        <v>982</v>
      </c>
      <c r="I8" s="334" t="s">
        <v>983</v>
      </c>
      <c r="J8" s="336" t="s">
        <v>535</v>
      </c>
      <c r="K8" s="334" t="s">
        <v>984</v>
      </c>
      <c r="L8" s="337" t="s">
        <v>985</v>
      </c>
      <c r="M8" s="337" t="s">
        <v>985</v>
      </c>
      <c r="N8" s="337" t="s">
        <v>985</v>
      </c>
      <c r="O8" s="337" t="s">
        <v>986</v>
      </c>
      <c r="P8" s="338" t="s">
        <v>987</v>
      </c>
      <c r="Q8" s="337" t="s">
        <v>988</v>
      </c>
      <c r="R8" s="337" t="s">
        <v>988</v>
      </c>
      <c r="S8" s="337" t="s">
        <v>988</v>
      </c>
      <c r="T8" s="337" t="s">
        <v>989</v>
      </c>
      <c r="U8" s="339" t="s">
        <v>559</v>
      </c>
    </row>
    <row r="9" customFormat="false" ht="15.75" hidden="true" customHeight="false" outlineLevel="0" collapsed="false">
      <c r="A9" s="341"/>
      <c r="B9" s="341" t="s">
        <v>990</v>
      </c>
      <c r="C9" s="341"/>
      <c r="D9" s="341" t="s">
        <v>991</v>
      </c>
      <c r="E9" s="341" t="s">
        <v>992</v>
      </c>
      <c r="F9" s="342" t="s">
        <v>993</v>
      </c>
      <c r="G9" s="341" t="n">
        <v>700</v>
      </c>
      <c r="H9" s="343" t="n">
        <v>5143.19</v>
      </c>
      <c r="I9" s="343" t="n">
        <v>104664</v>
      </c>
      <c r="J9" s="343"/>
      <c r="K9" s="341" t="s">
        <v>994</v>
      </c>
      <c r="L9" s="344"/>
      <c r="M9" s="344"/>
      <c r="N9" s="344"/>
      <c r="O9" s="345"/>
      <c r="P9" s="345"/>
      <c r="Q9" s="346"/>
      <c r="R9" s="346"/>
      <c r="S9" s="346"/>
      <c r="T9" s="345"/>
    </row>
    <row r="10" customFormat="false" ht="15.75" hidden="true" customHeight="false" outlineLevel="0" collapsed="false">
      <c r="A10" s="347"/>
      <c r="B10" s="347" t="s">
        <v>990</v>
      </c>
      <c r="C10" s="347"/>
      <c r="D10" s="347" t="s">
        <v>991</v>
      </c>
      <c r="E10" s="347" t="s">
        <v>995</v>
      </c>
      <c r="F10" s="348" t="s">
        <v>993</v>
      </c>
      <c r="G10" s="347" t="n">
        <v>600</v>
      </c>
      <c r="H10" s="349" t="n">
        <v>4408.45</v>
      </c>
      <c r="I10" s="349" t="n">
        <v>89712</v>
      </c>
      <c r="J10" s="349"/>
      <c r="K10" s="347" t="s">
        <v>994</v>
      </c>
      <c r="L10" s="350"/>
      <c r="M10" s="350"/>
      <c r="N10" s="350"/>
      <c r="O10" s="351"/>
      <c r="P10" s="351"/>
      <c r="Q10" s="352"/>
      <c r="R10" s="352"/>
      <c r="S10" s="352"/>
      <c r="T10" s="351"/>
    </row>
    <row r="11" customFormat="false" ht="15.75" hidden="true" customHeight="false" outlineLevel="0" collapsed="false">
      <c r="A11" s="347"/>
      <c r="B11" s="347" t="s">
        <v>996</v>
      </c>
      <c r="C11" s="347"/>
      <c r="D11" s="347" t="s">
        <v>991</v>
      </c>
      <c r="E11" s="347" t="s">
        <v>997</v>
      </c>
      <c r="F11" s="348" t="s">
        <v>998</v>
      </c>
      <c r="G11" s="347" t="n">
        <v>17</v>
      </c>
      <c r="H11" s="349" t="n">
        <v>4.8</v>
      </c>
      <c r="I11" s="349" t="n">
        <v>97.58</v>
      </c>
      <c r="J11" s="349"/>
      <c r="K11" s="347" t="s">
        <v>994</v>
      </c>
      <c r="L11" s="353" t="s">
        <v>999</v>
      </c>
      <c r="M11" s="353"/>
      <c r="N11" s="353"/>
      <c r="O11" s="351" t="n">
        <v>3137398</v>
      </c>
      <c r="P11" s="351" t="n">
        <v>1880</v>
      </c>
      <c r="Q11" s="352" t="n">
        <v>44393</v>
      </c>
      <c r="R11" s="352"/>
      <c r="S11" s="352"/>
      <c r="T11" s="351" t="n">
        <v>36</v>
      </c>
    </row>
    <row r="12" customFormat="false" ht="15.75" hidden="true" customHeight="false" outlineLevel="0" collapsed="false">
      <c r="A12" s="331"/>
      <c r="B12" s="331" t="s">
        <v>996</v>
      </c>
      <c r="C12" s="331"/>
      <c r="D12" s="331" t="s">
        <v>991</v>
      </c>
      <c r="E12" s="331" t="s">
        <v>992</v>
      </c>
      <c r="F12" s="354" t="s">
        <v>993</v>
      </c>
      <c r="G12" s="331" t="n">
        <v>1654</v>
      </c>
      <c r="H12" s="355" t="n">
        <v>466.53</v>
      </c>
      <c r="I12" s="355" t="n">
        <v>9493.96</v>
      </c>
      <c r="J12" s="355"/>
      <c r="K12" s="331" t="s">
        <v>994</v>
      </c>
      <c r="L12" s="331"/>
      <c r="M12" s="331"/>
      <c r="N12" s="331"/>
      <c r="O12" s="331"/>
      <c r="P12" s="331"/>
      <c r="Q12" s="331"/>
      <c r="R12" s="331"/>
      <c r="S12" s="331"/>
      <c r="T12" s="331"/>
    </row>
    <row r="13" customFormat="false" ht="15.75" hidden="true" customHeight="false" outlineLevel="0" collapsed="false">
      <c r="A13" s="331"/>
      <c r="B13" s="331" t="s">
        <v>996</v>
      </c>
      <c r="C13" s="331"/>
      <c r="D13" s="331" t="s">
        <v>991</v>
      </c>
      <c r="E13" s="331" t="s">
        <v>1000</v>
      </c>
      <c r="F13" s="354" t="s">
        <v>993</v>
      </c>
      <c r="G13" s="331" t="n">
        <v>1170</v>
      </c>
      <c r="H13" s="355" t="n">
        <v>330.01</v>
      </c>
      <c r="I13" s="355" t="n">
        <v>6715.8</v>
      </c>
      <c r="J13" s="355"/>
      <c r="K13" s="331" t="s">
        <v>994</v>
      </c>
      <c r="L13" s="331"/>
      <c r="M13" s="331"/>
      <c r="N13" s="331"/>
      <c r="O13" s="331"/>
      <c r="P13" s="331"/>
      <c r="Q13" s="331"/>
      <c r="R13" s="331"/>
      <c r="S13" s="331"/>
      <c r="T13" s="331"/>
    </row>
    <row r="14" customFormat="false" ht="15.75" hidden="true" customHeight="false" outlineLevel="0" collapsed="false">
      <c r="A14" s="331"/>
      <c r="B14" s="331" t="s">
        <v>996</v>
      </c>
      <c r="C14" s="331"/>
      <c r="D14" s="331" t="s">
        <v>991</v>
      </c>
      <c r="E14" s="331" t="s">
        <v>1001</v>
      </c>
      <c r="F14" s="354" t="s">
        <v>993</v>
      </c>
      <c r="G14" s="331" t="n">
        <v>250</v>
      </c>
      <c r="H14" s="355" t="n">
        <v>70.52</v>
      </c>
      <c r="I14" s="355" t="n">
        <v>1435</v>
      </c>
      <c r="J14" s="355"/>
      <c r="K14" s="331" t="s">
        <v>994</v>
      </c>
      <c r="L14" s="331"/>
      <c r="M14" s="331"/>
      <c r="N14" s="331"/>
      <c r="O14" s="331"/>
      <c r="P14" s="331"/>
      <c r="Q14" s="331"/>
      <c r="R14" s="331"/>
      <c r="S14" s="331"/>
      <c r="T14" s="331"/>
    </row>
    <row r="15" customFormat="false" ht="15.75" hidden="true" customHeight="false" outlineLevel="0" collapsed="false">
      <c r="A15" s="331"/>
      <c r="B15" s="331" t="s">
        <v>996</v>
      </c>
      <c r="C15" s="331"/>
      <c r="D15" s="331" t="s">
        <v>991</v>
      </c>
      <c r="E15" s="331" t="s">
        <v>1002</v>
      </c>
      <c r="F15" s="354" t="s">
        <v>1003</v>
      </c>
      <c r="G15" s="331" t="n">
        <v>374</v>
      </c>
      <c r="H15" s="355" t="n">
        <v>105.49</v>
      </c>
      <c r="I15" s="355" t="n">
        <v>2146.76</v>
      </c>
      <c r="J15" s="355"/>
      <c r="K15" s="331" t="s">
        <v>994</v>
      </c>
      <c r="L15" s="331"/>
      <c r="M15" s="331"/>
      <c r="N15" s="331"/>
      <c r="O15" s="331"/>
      <c r="P15" s="331"/>
      <c r="Q15" s="331"/>
      <c r="R15" s="331"/>
      <c r="S15" s="331"/>
      <c r="T15" s="331"/>
    </row>
    <row r="16" customFormat="false" ht="15.75" hidden="true" customHeight="false" outlineLevel="0" collapsed="false">
      <c r="A16" s="331"/>
      <c r="B16" s="331" t="s">
        <v>996</v>
      </c>
      <c r="C16" s="331"/>
      <c r="D16" s="331" t="s">
        <v>991</v>
      </c>
      <c r="E16" s="331" t="s">
        <v>1004</v>
      </c>
      <c r="F16" s="354" t="s">
        <v>1005</v>
      </c>
      <c r="G16" s="331" t="n">
        <v>6</v>
      </c>
      <c r="H16" s="355" t="n">
        <v>1.69</v>
      </c>
      <c r="I16" s="355" t="n">
        <v>34.44</v>
      </c>
      <c r="J16" s="355"/>
      <c r="K16" s="331" t="s">
        <v>994</v>
      </c>
      <c r="L16" s="331"/>
      <c r="M16" s="331"/>
      <c r="N16" s="331"/>
      <c r="O16" s="331"/>
      <c r="P16" s="331"/>
      <c r="Q16" s="331"/>
      <c r="R16" s="331"/>
      <c r="S16" s="331"/>
      <c r="T16" s="331"/>
    </row>
    <row r="17" customFormat="false" ht="15.75" hidden="true" customHeight="false" outlineLevel="0" collapsed="false">
      <c r="A17" s="356"/>
      <c r="B17" s="356" t="s">
        <v>996</v>
      </c>
      <c r="C17" s="356" t="str">
        <f aca="false">IFERROR(VLOOKUP(B17,'[1]#¡REF!'!$A$1:$C$15201,2,FALSE()),"")</f>
        <v/>
      </c>
      <c r="D17" s="356" t="s">
        <v>991</v>
      </c>
      <c r="E17" s="356" t="s">
        <v>612</v>
      </c>
      <c r="F17" s="357" t="s">
        <v>1006</v>
      </c>
      <c r="G17" s="358" t="n">
        <v>4</v>
      </c>
      <c r="H17" s="359" t="n">
        <v>1.13</v>
      </c>
      <c r="I17" s="359" t="n">
        <v>22.96</v>
      </c>
      <c r="J17" s="360"/>
      <c r="K17" s="356" t="s">
        <v>994</v>
      </c>
      <c r="L17" s="361"/>
      <c r="M17" s="361"/>
      <c r="N17" s="361"/>
      <c r="O17" s="361"/>
      <c r="P17" s="362"/>
      <c r="Q17" s="363"/>
      <c r="R17" s="364"/>
      <c r="S17" s="364"/>
      <c r="T17" s="365"/>
    </row>
    <row r="18" customFormat="false" ht="15.75" hidden="true" customHeight="false" outlineLevel="0" collapsed="false">
      <c r="A18" s="331"/>
      <c r="B18" s="331" t="s">
        <v>1007</v>
      </c>
      <c r="C18" s="331" t="str">
        <f aca="false">IFERROR(VLOOKUP(B18,'[1]#¡REF!'!$A$1:$C$15201,2,FALSE()),"")</f>
        <v/>
      </c>
      <c r="D18" s="331" t="s">
        <v>991</v>
      </c>
      <c r="E18" s="331" t="s">
        <v>997</v>
      </c>
      <c r="F18" s="354" t="s">
        <v>998</v>
      </c>
      <c r="G18" s="331" t="n">
        <v>3275</v>
      </c>
      <c r="H18" s="355" t="n">
        <v>206</v>
      </c>
      <c r="I18" s="355" t="n">
        <v>4192</v>
      </c>
      <c r="J18" s="355"/>
      <c r="K18" s="331" t="s">
        <v>994</v>
      </c>
      <c r="L18" s="331"/>
      <c r="M18" s="331"/>
      <c r="N18" s="331"/>
      <c r="O18" s="331"/>
      <c r="P18" s="331"/>
      <c r="Q18" s="331"/>
      <c r="R18" s="331"/>
      <c r="S18" s="331"/>
      <c r="T18" s="331"/>
    </row>
    <row r="19" customFormat="false" ht="15.75" hidden="true" customHeight="false" outlineLevel="0" collapsed="false">
      <c r="A19" s="331"/>
      <c r="B19" s="331" t="s">
        <v>1007</v>
      </c>
      <c r="C19" s="331" t="str">
        <f aca="false">IFERROR(VLOOKUP(B19,'[1]#¡REF!'!$A$1:$C$15201,2,FALSE()),"")</f>
        <v/>
      </c>
      <c r="D19" s="331" t="s">
        <v>991</v>
      </c>
      <c r="E19" s="331" t="s">
        <v>992</v>
      </c>
      <c r="F19" s="354" t="s">
        <v>993</v>
      </c>
      <c r="G19" s="331" t="n">
        <v>21107</v>
      </c>
      <c r="H19" s="355" t="n">
        <v>1327.61</v>
      </c>
      <c r="I19" s="355" t="n">
        <v>27016.96</v>
      </c>
      <c r="J19" s="355"/>
      <c r="K19" s="331" t="s">
        <v>994</v>
      </c>
      <c r="L19" s="331"/>
      <c r="M19" s="331"/>
      <c r="N19" s="331"/>
      <c r="O19" s="331"/>
      <c r="P19" s="331"/>
      <c r="Q19" s="331"/>
      <c r="R19" s="331"/>
      <c r="S19" s="331"/>
      <c r="T19" s="331"/>
    </row>
    <row r="20" customFormat="false" ht="15.75" hidden="true" customHeight="false" outlineLevel="0" collapsed="false">
      <c r="A20" s="331"/>
      <c r="B20" s="331" t="s">
        <v>1007</v>
      </c>
      <c r="C20" s="331" t="str">
        <f aca="false">IFERROR(VLOOKUP(B20,'[1]#¡REF!'!$A$1:$C$15201,2,FALSE()),"")</f>
        <v/>
      </c>
      <c r="D20" s="331" t="s">
        <v>991</v>
      </c>
      <c r="E20" s="331" t="s">
        <v>1008</v>
      </c>
      <c r="F20" s="354" t="s">
        <v>993</v>
      </c>
      <c r="G20" s="331" t="n">
        <v>18755</v>
      </c>
      <c r="H20" s="355" t="n">
        <v>1179.68</v>
      </c>
      <c r="I20" s="355" t="n">
        <v>24006.4</v>
      </c>
      <c r="J20" s="355"/>
      <c r="K20" s="331" t="s">
        <v>994</v>
      </c>
    </row>
    <row r="21" customFormat="false" ht="15.75" hidden="true" customHeight="false" outlineLevel="0" collapsed="false">
      <c r="A21" s="331"/>
      <c r="B21" s="331" t="s">
        <v>1007</v>
      </c>
      <c r="C21" s="331" t="str">
        <f aca="false">IFERROR(VLOOKUP(B21,'[1]#¡REF!'!$A$1:$C$15201,2,FALSE()),"")</f>
        <v/>
      </c>
      <c r="D21" s="331" t="s">
        <v>991</v>
      </c>
      <c r="E21" s="331" t="s">
        <v>1000</v>
      </c>
      <c r="F21" s="354" t="s">
        <v>993</v>
      </c>
      <c r="G21" s="331" t="n">
        <v>73060</v>
      </c>
      <c r="H21" s="355" t="n">
        <v>4595.42</v>
      </c>
      <c r="I21" s="355" t="n">
        <v>93516.8</v>
      </c>
      <c r="J21" s="355"/>
      <c r="K21" s="331" t="s">
        <v>994</v>
      </c>
    </row>
    <row r="22" customFormat="false" ht="15.75" hidden="true" customHeight="false" outlineLevel="0" collapsed="false">
      <c r="A22" s="331"/>
      <c r="B22" s="331" t="s">
        <v>1007</v>
      </c>
      <c r="C22" s="331" t="str">
        <f aca="false">IFERROR(VLOOKUP(B22,'[1]#¡REF!'!$A$1:$C$15201,2,FALSE()),"")</f>
        <v/>
      </c>
      <c r="D22" s="331" t="s">
        <v>991</v>
      </c>
      <c r="E22" s="331" t="s">
        <v>1009</v>
      </c>
      <c r="F22" s="354" t="s">
        <v>993</v>
      </c>
      <c r="G22" s="331" t="n">
        <v>15372</v>
      </c>
      <c r="H22" s="355" t="n">
        <v>966.89</v>
      </c>
      <c r="I22" s="355" t="n">
        <v>19676.16</v>
      </c>
      <c r="J22" s="355"/>
      <c r="K22" s="331" t="s">
        <v>994</v>
      </c>
    </row>
    <row r="23" customFormat="false" ht="15.75" hidden="true" customHeight="false" outlineLevel="0" collapsed="false">
      <c r="A23" s="331"/>
      <c r="B23" s="331" t="s">
        <v>1007</v>
      </c>
      <c r="C23" s="331" t="str">
        <f aca="false">IFERROR(VLOOKUP(B23,'[1]#¡REF!'!$A$1:$C$15201,2,FALSE()),"")</f>
        <v/>
      </c>
      <c r="D23" s="331" t="s">
        <v>991</v>
      </c>
      <c r="E23" s="331" t="s">
        <v>1010</v>
      </c>
      <c r="F23" s="354" t="s">
        <v>993</v>
      </c>
      <c r="G23" s="331" t="n">
        <v>31799</v>
      </c>
      <c r="H23" s="355" t="n">
        <v>2000.13</v>
      </c>
      <c r="I23" s="355" t="n">
        <v>40702.72</v>
      </c>
      <c r="J23" s="355"/>
      <c r="K23" s="331" t="s">
        <v>994</v>
      </c>
    </row>
    <row r="24" customFormat="false" ht="15.75" hidden="true" customHeight="false" outlineLevel="0" collapsed="false">
      <c r="A24" s="331"/>
      <c r="B24" s="331" t="s">
        <v>1007</v>
      </c>
      <c r="C24" s="331" t="str">
        <f aca="false">IFERROR(VLOOKUP(B24,'[1]#¡REF!'!$A$1:$C$15201,2,FALSE()),"")</f>
        <v/>
      </c>
      <c r="D24" s="331" t="s">
        <v>991</v>
      </c>
      <c r="E24" s="331" t="s">
        <v>1011</v>
      </c>
      <c r="F24" s="354" t="s">
        <v>993</v>
      </c>
      <c r="G24" s="331" t="n">
        <v>195</v>
      </c>
      <c r="H24" s="355" t="n">
        <v>12.27</v>
      </c>
      <c r="I24" s="355" t="n">
        <v>249.6</v>
      </c>
      <c r="J24" s="355"/>
      <c r="K24" s="331" t="s">
        <v>994</v>
      </c>
    </row>
    <row r="25" customFormat="false" ht="15.75" hidden="true" customHeight="false" outlineLevel="0" collapsed="false">
      <c r="A25" s="331"/>
      <c r="B25" s="331" t="s">
        <v>1007</v>
      </c>
      <c r="C25" s="331" t="str">
        <f aca="false">IFERROR(VLOOKUP(B25,'[1]#¡REF!'!$A$1:$C$15201,2,FALSE()),"")</f>
        <v/>
      </c>
      <c r="D25" s="331" t="s">
        <v>991</v>
      </c>
      <c r="E25" s="331" t="s">
        <v>1001</v>
      </c>
      <c r="F25" s="354" t="s">
        <v>993</v>
      </c>
      <c r="G25" s="331" t="n">
        <v>10548</v>
      </c>
      <c r="H25" s="355" t="n">
        <v>663.46</v>
      </c>
      <c r="I25" s="355" t="n">
        <v>13501.44</v>
      </c>
      <c r="J25" s="355"/>
      <c r="K25" s="331" t="s">
        <v>994</v>
      </c>
    </row>
    <row r="26" customFormat="false" ht="15.75" hidden="true" customHeight="false" outlineLevel="0" collapsed="false">
      <c r="A26" s="331"/>
      <c r="B26" s="331" t="s">
        <v>1007</v>
      </c>
      <c r="C26" s="331" t="str">
        <f aca="false">IFERROR(VLOOKUP(B26,'[1]#¡REF!'!$A$1:$C$15201,2,FALSE()),"")</f>
        <v/>
      </c>
      <c r="D26" s="331" t="s">
        <v>991</v>
      </c>
      <c r="E26" s="331" t="s">
        <v>1012</v>
      </c>
      <c r="F26" s="354" t="s">
        <v>993</v>
      </c>
      <c r="G26" s="331" t="n">
        <v>62517</v>
      </c>
      <c r="H26" s="355" t="n">
        <v>3932.27</v>
      </c>
      <c r="I26" s="355" t="n">
        <v>80021.76</v>
      </c>
      <c r="J26" s="355"/>
      <c r="K26" s="331" t="s">
        <v>994</v>
      </c>
    </row>
    <row r="27" customFormat="false" ht="15.75" hidden="true" customHeight="false" outlineLevel="0" collapsed="false">
      <c r="A27" s="331"/>
      <c r="B27" s="331" t="s">
        <v>1007</v>
      </c>
      <c r="C27" s="331" t="str">
        <f aca="false">IFERROR(VLOOKUP(B27,'[1]#¡REF!'!$A$1:$C$15201,2,FALSE()),"")</f>
        <v/>
      </c>
      <c r="D27" s="331" t="s">
        <v>991</v>
      </c>
      <c r="E27" s="331" t="s">
        <v>1013</v>
      </c>
      <c r="F27" s="354" t="s">
        <v>993</v>
      </c>
      <c r="G27" s="331" t="n">
        <v>63</v>
      </c>
      <c r="H27" s="355" t="n">
        <v>3.96</v>
      </c>
      <c r="I27" s="355" t="n">
        <v>80.64</v>
      </c>
      <c r="J27" s="355"/>
      <c r="K27" s="331" t="s">
        <v>994</v>
      </c>
    </row>
    <row r="28" customFormat="false" ht="15.75" hidden="true" customHeight="false" outlineLevel="0" collapsed="false">
      <c r="A28" s="331"/>
      <c r="B28" s="331" t="s">
        <v>1007</v>
      </c>
      <c r="C28" s="331" t="str">
        <f aca="false">IFERROR(VLOOKUP(B28,'[1]#¡REF!'!$A$1:$C$15201,2,FALSE()),"")</f>
        <v/>
      </c>
      <c r="D28" s="331" t="s">
        <v>991</v>
      </c>
      <c r="E28" s="331" t="s">
        <v>1014</v>
      </c>
      <c r="F28" s="354" t="s">
        <v>1015</v>
      </c>
      <c r="G28" s="331" t="n">
        <v>22907</v>
      </c>
      <c r="H28" s="355" t="n">
        <v>1440.83</v>
      </c>
      <c r="I28" s="355" t="n">
        <v>29320.96</v>
      </c>
      <c r="J28" s="355"/>
      <c r="K28" s="331" t="s">
        <v>994</v>
      </c>
    </row>
    <row r="29" customFormat="false" ht="15.75" hidden="true" customHeight="false" outlineLevel="0" collapsed="false">
      <c r="A29" s="331"/>
      <c r="B29" s="331" t="s">
        <v>1007</v>
      </c>
      <c r="C29" s="331" t="str">
        <f aca="false">IFERROR(VLOOKUP(B29,'[1]#¡REF!'!$A$1:$C$15201,2,FALSE()),"")</f>
        <v/>
      </c>
      <c r="D29" s="331" t="s">
        <v>991</v>
      </c>
      <c r="E29" s="331" t="s">
        <v>1002</v>
      </c>
      <c r="F29" s="354" t="s">
        <v>1003</v>
      </c>
      <c r="G29" s="331" t="n">
        <v>1387</v>
      </c>
      <c r="H29" s="355" t="n">
        <v>87.24</v>
      </c>
      <c r="I29" s="355" t="n">
        <v>1775.36</v>
      </c>
      <c r="J29" s="355"/>
      <c r="K29" s="331" t="s">
        <v>994</v>
      </c>
    </row>
    <row r="30" customFormat="false" ht="15.75" hidden="true" customHeight="false" outlineLevel="0" collapsed="false">
      <c r="A30" s="331"/>
      <c r="B30" s="331" t="s">
        <v>1007</v>
      </c>
      <c r="C30" s="331" t="str">
        <f aca="false">IFERROR(VLOOKUP(B30,'[1]#¡REF!'!$A$1:$C$15201,2,FALSE()),"")</f>
        <v/>
      </c>
      <c r="D30" s="331" t="s">
        <v>991</v>
      </c>
      <c r="E30" s="331" t="s">
        <v>1004</v>
      </c>
      <c r="F30" s="354" t="s">
        <v>1005</v>
      </c>
      <c r="G30" s="331" t="n">
        <v>1448</v>
      </c>
      <c r="H30" s="355" t="n">
        <v>91.08</v>
      </c>
      <c r="I30" s="355" t="n">
        <v>1853.44</v>
      </c>
      <c r="J30" s="355"/>
      <c r="K30" s="331" t="s">
        <v>994</v>
      </c>
    </row>
    <row r="31" customFormat="false" ht="15.75" hidden="true" customHeight="false" outlineLevel="0" collapsed="false">
      <c r="A31" s="331"/>
      <c r="B31" s="331" t="s">
        <v>1007</v>
      </c>
      <c r="C31" s="331" t="str">
        <f aca="false">IFERROR(VLOOKUP(B31,'[1]#¡REF!'!$A$1:$C$15201,2,FALSE()),"")</f>
        <v/>
      </c>
      <c r="D31" s="331" t="s">
        <v>1016</v>
      </c>
      <c r="E31" s="331" t="s">
        <v>1017</v>
      </c>
      <c r="F31" s="354" t="s">
        <v>998</v>
      </c>
      <c r="G31" s="331" t="n">
        <v>2300</v>
      </c>
      <c r="H31" s="355" t="n">
        <v>144.67</v>
      </c>
      <c r="I31" s="355" t="n">
        <v>2944</v>
      </c>
      <c r="J31" s="355"/>
      <c r="K31" s="331" t="s">
        <v>994</v>
      </c>
    </row>
    <row r="32" customFormat="false" ht="15.75" hidden="true" customHeight="false" outlineLevel="0" collapsed="false">
      <c r="A32" s="331"/>
      <c r="B32" s="331" t="s">
        <v>1007</v>
      </c>
      <c r="C32" s="331" t="str">
        <f aca="false">IFERROR(VLOOKUP(B32,'[1]#¡REF!'!$A$1:$C$15201,2,FALSE()),"")</f>
        <v/>
      </c>
      <c r="D32" s="331" t="s">
        <v>1016</v>
      </c>
      <c r="E32" s="331" t="s">
        <v>1018</v>
      </c>
      <c r="F32" s="354" t="s">
        <v>993</v>
      </c>
      <c r="G32" s="331" t="n">
        <v>13003</v>
      </c>
      <c r="H32" s="355" t="n">
        <v>817.88</v>
      </c>
      <c r="I32" s="355" t="n">
        <v>16643.84</v>
      </c>
      <c r="J32" s="355"/>
      <c r="K32" s="331" t="s">
        <v>994</v>
      </c>
    </row>
    <row r="33" customFormat="false" ht="15.75" hidden="true" customHeight="false" outlineLevel="0" collapsed="false">
      <c r="A33" s="331"/>
      <c r="B33" s="331" t="s">
        <v>1007</v>
      </c>
      <c r="C33" s="331" t="str">
        <f aca="false">IFERROR(VLOOKUP(B33,'[1]#¡REF!'!$A$1:$C$15201,2,FALSE()),"")</f>
        <v/>
      </c>
      <c r="D33" s="331" t="s">
        <v>1016</v>
      </c>
      <c r="E33" s="331" t="s">
        <v>1019</v>
      </c>
      <c r="F33" s="354" t="s">
        <v>993</v>
      </c>
      <c r="G33" s="331" t="n">
        <v>139</v>
      </c>
      <c r="H33" s="355" t="n">
        <v>8.74</v>
      </c>
      <c r="I33" s="355" t="n">
        <v>177.92</v>
      </c>
      <c r="J33" s="355"/>
      <c r="K33" s="331" t="s">
        <v>994</v>
      </c>
    </row>
    <row r="34" customFormat="false" ht="15.75" hidden="true" customHeight="false" outlineLevel="0" collapsed="false">
      <c r="A34" s="331"/>
      <c r="B34" s="331" t="s">
        <v>1007</v>
      </c>
      <c r="C34" s="331" t="str">
        <f aca="false">IFERROR(VLOOKUP(B34,'[1]#¡REF!'!$A$1:$C$15201,2,FALSE()),"")</f>
        <v/>
      </c>
      <c r="D34" s="331" t="s">
        <v>1016</v>
      </c>
      <c r="E34" s="331" t="s">
        <v>1020</v>
      </c>
      <c r="F34" s="354" t="s">
        <v>993</v>
      </c>
      <c r="G34" s="331" t="n">
        <v>635</v>
      </c>
      <c r="H34" s="355" t="n">
        <v>39.94</v>
      </c>
      <c r="I34" s="355" t="n">
        <v>812.8</v>
      </c>
      <c r="J34" s="355"/>
      <c r="K34" s="331" t="s">
        <v>994</v>
      </c>
    </row>
    <row r="35" customFormat="false" ht="15.75" hidden="true" customHeight="false" outlineLevel="0" collapsed="false">
      <c r="A35" s="331"/>
      <c r="B35" s="331" t="s">
        <v>1007</v>
      </c>
      <c r="C35" s="331" t="str">
        <f aca="false">IFERROR(VLOOKUP(B35,'[1]#¡REF!'!$A$1:$C$15201,2,FALSE()),"")</f>
        <v/>
      </c>
      <c r="D35" s="331" t="s">
        <v>1016</v>
      </c>
      <c r="E35" s="331" t="s">
        <v>1021</v>
      </c>
      <c r="F35" s="354" t="s">
        <v>993</v>
      </c>
      <c r="G35" s="331" t="n">
        <v>63</v>
      </c>
      <c r="H35" s="355" t="n">
        <v>3.96</v>
      </c>
      <c r="I35" s="355" t="n">
        <v>80.64</v>
      </c>
      <c r="J35" s="355"/>
      <c r="K35" s="331" t="s">
        <v>994</v>
      </c>
    </row>
    <row r="36" customFormat="false" ht="15.75" hidden="true" customHeight="false" outlineLevel="0" collapsed="false">
      <c r="A36" s="331"/>
      <c r="B36" s="331" t="s">
        <v>1007</v>
      </c>
      <c r="C36" s="331" t="str">
        <f aca="false">IFERROR(VLOOKUP(B36,'[1]#¡REF!'!$A$1:$C$15201,2,FALSE()),"")</f>
        <v/>
      </c>
      <c r="D36" s="331" t="s">
        <v>1016</v>
      </c>
      <c r="E36" s="331" t="s">
        <v>1022</v>
      </c>
      <c r="F36" s="354" t="s">
        <v>993</v>
      </c>
      <c r="G36" s="331" t="n">
        <v>33</v>
      </c>
      <c r="H36" s="355" t="n">
        <v>2.08</v>
      </c>
      <c r="I36" s="355" t="n">
        <v>42.24</v>
      </c>
      <c r="J36" s="355"/>
      <c r="K36" s="331" t="s">
        <v>994</v>
      </c>
    </row>
    <row r="37" customFormat="false" ht="15.75" hidden="true" customHeight="false" outlineLevel="0" collapsed="false">
      <c r="A37" s="331"/>
      <c r="B37" s="331" t="s">
        <v>1007</v>
      </c>
      <c r="C37" s="331" t="str">
        <f aca="false">IFERROR(VLOOKUP(B37,'[1]#¡REF!'!$A$1:$C$15201,2,FALSE()),"")</f>
        <v/>
      </c>
      <c r="D37" s="331" t="s">
        <v>1016</v>
      </c>
      <c r="E37" s="331" t="s">
        <v>1023</v>
      </c>
      <c r="F37" s="354" t="s">
        <v>993</v>
      </c>
      <c r="G37" s="331" t="n">
        <v>2706</v>
      </c>
      <c r="H37" s="355" t="n">
        <v>170.21</v>
      </c>
      <c r="I37" s="355" t="n">
        <v>3463.68</v>
      </c>
      <c r="J37" s="355"/>
      <c r="K37" s="331" t="s">
        <v>994</v>
      </c>
    </row>
    <row r="38" customFormat="false" ht="15.75" hidden="true" customHeight="false" outlineLevel="0" collapsed="false">
      <c r="A38" s="331"/>
      <c r="B38" s="331" t="s">
        <v>1007</v>
      </c>
      <c r="C38" s="331" t="str">
        <f aca="false">IFERROR(VLOOKUP(B38,'[1]#¡REF!'!$A$1:$C$15201,2,FALSE()),"")</f>
        <v/>
      </c>
      <c r="D38" s="331" t="s">
        <v>1016</v>
      </c>
      <c r="E38" s="331" t="s">
        <v>1024</v>
      </c>
      <c r="F38" s="354" t="s">
        <v>993</v>
      </c>
      <c r="G38" s="331" t="n">
        <v>9362</v>
      </c>
      <c r="H38" s="355" t="n">
        <v>588.86</v>
      </c>
      <c r="I38" s="355" t="n">
        <v>11983.36</v>
      </c>
      <c r="J38" s="355"/>
      <c r="K38" s="331" t="s">
        <v>994</v>
      </c>
    </row>
    <row r="39" customFormat="false" ht="15.75" hidden="true" customHeight="false" outlineLevel="0" collapsed="false">
      <c r="A39" s="331"/>
      <c r="B39" s="331" t="s">
        <v>1007</v>
      </c>
      <c r="C39" s="331" t="str">
        <f aca="false">IFERROR(VLOOKUP(B39,'[1]#¡REF!'!$A$1:$C$15201,2,FALSE()),"")</f>
        <v/>
      </c>
      <c r="D39" s="331" t="s">
        <v>1016</v>
      </c>
      <c r="E39" s="331" t="s">
        <v>1025</v>
      </c>
      <c r="F39" s="354" t="s">
        <v>993</v>
      </c>
      <c r="G39" s="331" t="n">
        <v>24381</v>
      </c>
      <c r="H39" s="355" t="n">
        <v>1533.55</v>
      </c>
      <c r="I39" s="355" t="n">
        <v>31207.68</v>
      </c>
      <c r="J39" s="355"/>
      <c r="K39" s="331" t="s">
        <v>994</v>
      </c>
    </row>
    <row r="40" customFormat="false" ht="15.75" hidden="true" customHeight="false" outlineLevel="0" collapsed="false">
      <c r="A40" s="331"/>
      <c r="B40" s="331" t="s">
        <v>1007</v>
      </c>
      <c r="C40" s="331" t="str">
        <f aca="false">IFERROR(VLOOKUP(B40,'[1]#¡REF!'!$A$1:$C$15201,2,FALSE()),"")</f>
        <v/>
      </c>
      <c r="D40" s="331" t="s">
        <v>1016</v>
      </c>
      <c r="E40" s="331" t="s">
        <v>1026</v>
      </c>
      <c r="F40" s="354" t="s">
        <v>1015</v>
      </c>
      <c r="G40" s="331" t="n">
        <v>1060</v>
      </c>
      <c r="H40" s="355" t="n">
        <v>66.67</v>
      </c>
      <c r="I40" s="355" t="n">
        <v>1356.8</v>
      </c>
      <c r="J40" s="355"/>
      <c r="K40" s="331" t="s">
        <v>994</v>
      </c>
    </row>
    <row r="41" customFormat="false" ht="15.75" hidden="true" customHeight="false" outlineLevel="0" collapsed="false">
      <c r="A41" s="331"/>
      <c r="B41" s="331" t="s">
        <v>1007</v>
      </c>
      <c r="C41" s="331" t="str">
        <f aca="false">IFERROR(VLOOKUP(B41,'[1]#¡REF!'!$A$1:$C$15201,2,FALSE()),"")</f>
        <v/>
      </c>
      <c r="D41" s="331" t="s">
        <v>1016</v>
      </c>
      <c r="E41" s="331" t="s">
        <v>1027</v>
      </c>
      <c r="F41" s="354" t="s">
        <v>1003</v>
      </c>
      <c r="G41" s="331" t="n">
        <v>381</v>
      </c>
      <c r="H41" s="355" t="n">
        <v>23.96</v>
      </c>
      <c r="I41" s="355" t="n">
        <v>487.68</v>
      </c>
      <c r="J41" s="355"/>
      <c r="K41" s="331" t="s">
        <v>994</v>
      </c>
    </row>
    <row r="42" customFormat="false" ht="15.75" hidden="true" customHeight="false" outlineLevel="0" collapsed="false">
      <c r="A42" s="331"/>
      <c r="B42" s="331" t="s">
        <v>1007</v>
      </c>
      <c r="C42" s="331" t="str">
        <f aca="false">IFERROR(VLOOKUP(B42,'[1]#¡REF!'!$A$1:$C$15201,2,FALSE()),"")</f>
        <v/>
      </c>
      <c r="D42" s="331" t="s">
        <v>1016</v>
      </c>
      <c r="E42" s="331" t="s">
        <v>1028</v>
      </c>
      <c r="F42" s="354" t="s">
        <v>1005</v>
      </c>
      <c r="G42" s="331" t="n">
        <v>787</v>
      </c>
      <c r="H42" s="355" t="n">
        <v>49.5</v>
      </c>
      <c r="I42" s="355" t="n">
        <v>1007.36</v>
      </c>
      <c r="J42" s="355"/>
      <c r="K42" s="331" t="s">
        <v>994</v>
      </c>
    </row>
    <row r="43" s="164" customFormat="true" ht="15.75" hidden="true" customHeight="false" outlineLevel="0" collapsed="false">
      <c r="A43" s="149" t="s">
        <v>1029</v>
      </c>
      <c r="B43" s="366" t="s">
        <v>1007</v>
      </c>
      <c r="C43" s="366" t="str">
        <f aca="false">IFERROR(VLOOKUP(B43,'[1]#¡REF!'!$A$1:$C$15201,2,FALSE()),"")</f>
        <v/>
      </c>
      <c r="D43" s="366" t="s">
        <v>1016</v>
      </c>
      <c r="E43" s="366" t="s">
        <v>621</v>
      </c>
      <c r="F43" s="367" t="s">
        <v>1006</v>
      </c>
      <c r="G43" s="368" t="n">
        <v>2706</v>
      </c>
      <c r="H43" s="369" t="n">
        <v>170.21</v>
      </c>
      <c r="I43" s="369" t="n">
        <v>3463.68</v>
      </c>
      <c r="J43" s="370" t="n">
        <v>1.1</v>
      </c>
      <c r="K43" s="366" t="s">
        <v>994</v>
      </c>
      <c r="L43" s="371" t="s">
        <v>1030</v>
      </c>
      <c r="M43" s="371"/>
      <c r="N43" s="371"/>
      <c r="O43" s="371" t="n">
        <v>3130118</v>
      </c>
      <c r="P43" s="157" t="n">
        <v>1868</v>
      </c>
      <c r="Q43" s="372" t="n">
        <v>44393</v>
      </c>
      <c r="R43" s="373"/>
      <c r="S43" s="373"/>
      <c r="T43" s="374" t="n">
        <v>2706</v>
      </c>
    </row>
    <row r="44" customFormat="false" ht="15.75" hidden="true" customHeight="false" outlineLevel="0" collapsed="false">
      <c r="A44" s="331"/>
      <c r="B44" s="331" t="s">
        <v>1031</v>
      </c>
      <c r="C44" s="331" t="str">
        <f aca="false">IFERROR(VLOOKUP(B44,'[1]#¡REF!'!$A$1:$C$15201,2,FALSE()),"")</f>
        <v/>
      </c>
      <c r="D44" s="331" t="s">
        <v>991</v>
      </c>
      <c r="E44" s="331" t="s">
        <v>997</v>
      </c>
      <c r="F44" s="354" t="s">
        <v>998</v>
      </c>
      <c r="G44" s="331" t="n">
        <v>2447</v>
      </c>
      <c r="H44" s="355" t="n">
        <v>146.7</v>
      </c>
      <c r="I44" s="355" t="n">
        <v>2985.34</v>
      </c>
      <c r="J44" s="355"/>
      <c r="K44" s="331" t="s">
        <v>994</v>
      </c>
    </row>
    <row r="45" customFormat="false" ht="15.75" hidden="true" customHeight="false" outlineLevel="0" collapsed="false">
      <c r="A45" s="331"/>
      <c r="B45" s="331" t="s">
        <v>1031</v>
      </c>
      <c r="C45" s="331" t="str">
        <f aca="false">IFERROR(VLOOKUP(B45,'[1]#¡REF!'!$A$1:$C$15201,2,FALSE()),"")</f>
        <v/>
      </c>
      <c r="D45" s="331" t="s">
        <v>991</v>
      </c>
      <c r="E45" s="331" t="s">
        <v>1032</v>
      </c>
      <c r="F45" s="354" t="s">
        <v>998</v>
      </c>
      <c r="G45" s="331" t="n">
        <v>20011</v>
      </c>
      <c r="H45" s="355" t="n">
        <v>1199.68</v>
      </c>
      <c r="I45" s="355" t="n">
        <v>24413.42</v>
      </c>
      <c r="J45" s="355"/>
      <c r="K45" s="331" t="s">
        <v>994</v>
      </c>
    </row>
    <row r="46" customFormat="false" ht="15.75" hidden="true" customHeight="false" outlineLevel="0" collapsed="false">
      <c r="A46" s="331"/>
      <c r="B46" s="331" t="s">
        <v>1031</v>
      </c>
      <c r="C46" s="331" t="str">
        <f aca="false">IFERROR(VLOOKUP(B46,'[1]#¡REF!'!$A$1:$C$15201,2,FALSE()),"")</f>
        <v/>
      </c>
      <c r="D46" s="331" t="s">
        <v>991</v>
      </c>
      <c r="E46" s="331" t="s">
        <v>992</v>
      </c>
      <c r="F46" s="354" t="s">
        <v>993</v>
      </c>
      <c r="G46" s="331" t="n">
        <v>35761</v>
      </c>
      <c r="H46" s="355" t="n">
        <v>2143.9</v>
      </c>
      <c r="I46" s="355" t="n">
        <v>43628.42</v>
      </c>
      <c r="J46" s="355"/>
      <c r="K46" s="331" t="s">
        <v>994</v>
      </c>
    </row>
    <row r="47" customFormat="false" ht="15.75" hidden="true" customHeight="false" outlineLevel="0" collapsed="false">
      <c r="A47" s="331"/>
      <c r="B47" s="331" t="s">
        <v>1031</v>
      </c>
      <c r="C47" s="331" t="str">
        <f aca="false">IFERROR(VLOOKUP(B47,'[1]#¡REF!'!$A$1:$C$15201,2,FALSE()),"")</f>
        <v/>
      </c>
      <c r="D47" s="331" t="s">
        <v>991</v>
      </c>
      <c r="E47" s="331" t="s">
        <v>1008</v>
      </c>
      <c r="F47" s="354" t="s">
        <v>993</v>
      </c>
      <c r="G47" s="331" t="n">
        <v>11941</v>
      </c>
      <c r="H47" s="355" t="n">
        <v>715.87</v>
      </c>
      <c r="I47" s="355" t="n">
        <v>14568.02</v>
      </c>
      <c r="J47" s="355"/>
      <c r="K47" s="331" t="s">
        <v>994</v>
      </c>
    </row>
    <row r="48" customFormat="false" ht="15.75" hidden="true" customHeight="false" outlineLevel="0" collapsed="false">
      <c r="A48" s="331"/>
      <c r="B48" s="331" t="s">
        <v>1031</v>
      </c>
      <c r="C48" s="331" t="str">
        <f aca="false">IFERROR(VLOOKUP(B48,'[1]#¡REF!'!$A$1:$C$15201,2,FALSE()),"")</f>
        <v/>
      </c>
      <c r="D48" s="331" t="s">
        <v>991</v>
      </c>
      <c r="E48" s="331" t="s">
        <v>1000</v>
      </c>
      <c r="F48" s="354" t="s">
        <v>993</v>
      </c>
      <c r="G48" s="331" t="n">
        <v>112890</v>
      </c>
      <c r="H48" s="355" t="n">
        <v>6767.85</v>
      </c>
      <c r="I48" s="355" t="n">
        <v>137725.8</v>
      </c>
      <c r="J48" s="355"/>
      <c r="K48" s="331" t="s">
        <v>994</v>
      </c>
    </row>
    <row r="49" customFormat="false" ht="15.75" hidden="true" customHeight="false" outlineLevel="0" collapsed="false">
      <c r="A49" s="331"/>
      <c r="B49" s="331" t="s">
        <v>1031</v>
      </c>
      <c r="C49" s="331" t="str">
        <f aca="false">IFERROR(VLOOKUP(B49,'[1]#¡REF!'!$A$1:$C$15201,2,FALSE()),"")</f>
        <v/>
      </c>
      <c r="D49" s="331" t="s">
        <v>991</v>
      </c>
      <c r="E49" s="331" t="s">
        <v>1033</v>
      </c>
      <c r="F49" s="354" t="s">
        <v>993</v>
      </c>
      <c r="G49" s="331" t="n">
        <v>15897</v>
      </c>
      <c r="H49" s="355" t="n">
        <v>953.04</v>
      </c>
      <c r="I49" s="355" t="n">
        <v>19394.34</v>
      </c>
      <c r="J49" s="355"/>
      <c r="K49" s="331" t="s">
        <v>994</v>
      </c>
    </row>
    <row r="50" customFormat="false" ht="15.75" hidden="true" customHeight="false" outlineLevel="0" collapsed="false">
      <c r="A50" s="331"/>
      <c r="B50" s="331" t="s">
        <v>1031</v>
      </c>
      <c r="C50" s="331" t="str">
        <f aca="false">IFERROR(VLOOKUP(B50,'[1]#¡REF!'!$A$1:$C$15201,2,FALSE()),"")</f>
        <v/>
      </c>
      <c r="D50" s="331" t="s">
        <v>991</v>
      </c>
      <c r="E50" s="331" t="s">
        <v>1034</v>
      </c>
      <c r="F50" s="354" t="s">
        <v>993</v>
      </c>
      <c r="G50" s="331" t="n">
        <v>14908</v>
      </c>
      <c r="H50" s="355" t="n">
        <v>893.75</v>
      </c>
      <c r="I50" s="355" t="n">
        <v>18187.76</v>
      </c>
      <c r="J50" s="355"/>
      <c r="K50" s="331" t="s">
        <v>994</v>
      </c>
    </row>
    <row r="51" customFormat="false" ht="15.75" hidden="true" customHeight="false" outlineLevel="0" collapsed="false">
      <c r="A51" s="331"/>
      <c r="B51" s="331" t="s">
        <v>1031</v>
      </c>
      <c r="C51" s="331" t="str">
        <f aca="false">IFERROR(VLOOKUP(B51,'[1]#¡REF!'!$A$1:$C$15201,2,FALSE()),"")</f>
        <v/>
      </c>
      <c r="D51" s="331" t="s">
        <v>991</v>
      </c>
      <c r="E51" s="331" t="s">
        <v>1009</v>
      </c>
      <c r="F51" s="354" t="s">
        <v>993</v>
      </c>
      <c r="G51" s="331" t="n">
        <v>88173</v>
      </c>
      <c r="H51" s="355" t="n">
        <v>5286.05</v>
      </c>
      <c r="I51" s="355" t="n">
        <v>107571.06</v>
      </c>
      <c r="J51" s="355"/>
      <c r="K51" s="331" t="s">
        <v>994</v>
      </c>
    </row>
    <row r="52" customFormat="false" ht="15.75" hidden="true" customHeight="false" outlineLevel="0" collapsed="false">
      <c r="A52" s="331"/>
      <c r="B52" s="331" t="s">
        <v>1031</v>
      </c>
      <c r="C52" s="331" t="str">
        <f aca="false">IFERROR(VLOOKUP(B52,'[1]#¡REF!'!$A$1:$C$15201,2,FALSE()),"")</f>
        <v/>
      </c>
      <c r="D52" s="331" t="s">
        <v>991</v>
      </c>
      <c r="E52" s="331" t="s">
        <v>1011</v>
      </c>
      <c r="F52" s="354" t="s">
        <v>993</v>
      </c>
      <c r="G52" s="331" t="n">
        <v>366</v>
      </c>
      <c r="H52" s="355" t="n">
        <v>21.94</v>
      </c>
      <c r="I52" s="355" t="n">
        <v>446.52</v>
      </c>
      <c r="J52" s="355"/>
      <c r="K52" s="331" t="s">
        <v>994</v>
      </c>
    </row>
    <row r="53" customFormat="false" ht="15.75" hidden="true" customHeight="false" outlineLevel="0" collapsed="false">
      <c r="A53" s="331"/>
      <c r="B53" s="331" t="s">
        <v>1031</v>
      </c>
      <c r="C53" s="331" t="str">
        <f aca="false">IFERROR(VLOOKUP(B53,'[1]#¡REF!'!$A$1:$C$15201,2,FALSE()),"")</f>
        <v/>
      </c>
      <c r="D53" s="331" t="s">
        <v>991</v>
      </c>
      <c r="E53" s="331" t="s">
        <v>1001</v>
      </c>
      <c r="F53" s="354" t="s">
        <v>993</v>
      </c>
      <c r="G53" s="331" t="n">
        <v>14908</v>
      </c>
      <c r="H53" s="355" t="n">
        <v>893.75</v>
      </c>
      <c r="I53" s="355" t="n">
        <v>18187.76</v>
      </c>
      <c r="J53" s="355"/>
      <c r="K53" s="331" t="s">
        <v>994</v>
      </c>
    </row>
    <row r="54" customFormat="false" ht="15.75" hidden="true" customHeight="false" outlineLevel="0" collapsed="false">
      <c r="A54" s="331"/>
      <c r="B54" s="331" t="s">
        <v>1031</v>
      </c>
      <c r="C54" s="331" t="str">
        <f aca="false">IFERROR(VLOOKUP(B54,'[1]#¡REF!'!$A$1:$C$15201,2,FALSE()),"")</f>
        <v/>
      </c>
      <c r="D54" s="331" t="s">
        <v>991</v>
      </c>
      <c r="E54" s="331" t="s">
        <v>1012</v>
      </c>
      <c r="F54" s="354" t="s">
        <v>993</v>
      </c>
      <c r="G54" s="331" t="n">
        <v>64356</v>
      </c>
      <c r="H54" s="355" t="n">
        <v>3858.2</v>
      </c>
      <c r="I54" s="355" t="n">
        <v>78514.32</v>
      </c>
      <c r="J54" s="355"/>
      <c r="K54" s="331" t="s">
        <v>994</v>
      </c>
    </row>
    <row r="55" customFormat="false" ht="15.75" hidden="true" customHeight="false" outlineLevel="0" collapsed="false">
      <c r="A55" s="331"/>
      <c r="B55" s="331" t="s">
        <v>1031</v>
      </c>
      <c r="C55" s="331" t="str">
        <f aca="false">IFERROR(VLOOKUP(B55,'[1]#¡REF!'!$A$1:$C$15201,2,FALSE()),"")</f>
        <v/>
      </c>
      <c r="D55" s="331" t="s">
        <v>991</v>
      </c>
      <c r="E55" s="331" t="s">
        <v>1035</v>
      </c>
      <c r="F55" s="354" t="s">
        <v>993</v>
      </c>
      <c r="G55" s="331" t="n">
        <v>392</v>
      </c>
      <c r="H55" s="355" t="n">
        <v>23.5</v>
      </c>
      <c r="I55" s="355" t="n">
        <v>478.24</v>
      </c>
      <c r="J55" s="355"/>
      <c r="K55" s="331" t="s">
        <v>994</v>
      </c>
    </row>
    <row r="56" customFormat="false" ht="15.75" hidden="true" customHeight="false" outlineLevel="0" collapsed="false">
      <c r="A56" s="331"/>
      <c r="B56" s="331" t="s">
        <v>1031</v>
      </c>
      <c r="C56" s="331" t="str">
        <f aca="false">IFERROR(VLOOKUP(B56,'[1]#¡REF!'!$A$1:$C$15201,2,FALSE()),"")</f>
        <v/>
      </c>
      <c r="D56" s="331" t="s">
        <v>991</v>
      </c>
      <c r="E56" s="331" t="s">
        <v>1036</v>
      </c>
      <c r="F56" s="354" t="s">
        <v>993</v>
      </c>
      <c r="G56" s="331" t="n">
        <v>172</v>
      </c>
      <c r="H56" s="355" t="n">
        <v>10.31</v>
      </c>
      <c r="I56" s="355" t="n">
        <v>209.84</v>
      </c>
      <c r="J56" s="355"/>
      <c r="K56" s="331" t="s">
        <v>994</v>
      </c>
    </row>
    <row r="57" customFormat="false" ht="15.75" hidden="true" customHeight="false" outlineLevel="0" collapsed="false">
      <c r="A57" s="331"/>
      <c r="B57" s="331" t="s">
        <v>1031</v>
      </c>
      <c r="C57" s="331" t="str">
        <f aca="false">IFERROR(VLOOKUP(B57,'[1]#¡REF!'!$A$1:$C$15201,2,FALSE()),"")</f>
        <v/>
      </c>
      <c r="D57" s="331" t="s">
        <v>991</v>
      </c>
      <c r="E57" s="331" t="s">
        <v>995</v>
      </c>
      <c r="F57" s="354" t="s">
        <v>993</v>
      </c>
      <c r="G57" s="331" t="n">
        <v>132</v>
      </c>
      <c r="H57" s="355" t="n">
        <v>7.91</v>
      </c>
      <c r="I57" s="355" t="n">
        <v>161.04</v>
      </c>
      <c r="J57" s="355"/>
      <c r="K57" s="331" t="s">
        <v>994</v>
      </c>
    </row>
    <row r="58" customFormat="false" ht="15.75" hidden="true" customHeight="false" outlineLevel="0" collapsed="false">
      <c r="A58" s="331"/>
      <c r="B58" s="331" t="s">
        <v>1031</v>
      </c>
      <c r="C58" s="331" t="str">
        <f aca="false">IFERROR(VLOOKUP(B58,'[1]#¡REF!'!$A$1:$C$15201,2,FALSE()),"")</f>
        <v/>
      </c>
      <c r="D58" s="331" t="s">
        <v>991</v>
      </c>
      <c r="E58" s="331" t="s">
        <v>1013</v>
      </c>
      <c r="F58" s="354" t="s">
        <v>993</v>
      </c>
      <c r="G58" s="331" t="n">
        <v>568</v>
      </c>
      <c r="H58" s="355" t="n">
        <v>34.05</v>
      </c>
      <c r="I58" s="355" t="n">
        <v>692.96</v>
      </c>
      <c r="J58" s="355"/>
      <c r="K58" s="331" t="s">
        <v>994</v>
      </c>
    </row>
    <row r="59" customFormat="false" ht="15.75" hidden="true" customHeight="false" outlineLevel="0" collapsed="false">
      <c r="A59" s="331"/>
      <c r="B59" s="331" t="s">
        <v>1031</v>
      </c>
      <c r="C59" s="331" t="str">
        <f aca="false">IFERROR(VLOOKUP(B59,'[1]#¡REF!'!$A$1:$C$15201,2,FALSE()),"")</f>
        <v/>
      </c>
      <c r="D59" s="331" t="s">
        <v>991</v>
      </c>
      <c r="E59" s="331" t="s">
        <v>1037</v>
      </c>
      <c r="F59" s="354" t="s">
        <v>1038</v>
      </c>
      <c r="G59" s="331" t="n">
        <v>28543</v>
      </c>
      <c r="H59" s="355" t="n">
        <v>1711.18</v>
      </c>
      <c r="I59" s="355" t="n">
        <v>34822.46</v>
      </c>
      <c r="J59" s="355"/>
      <c r="K59" s="331" t="s">
        <v>994</v>
      </c>
    </row>
    <row r="60" customFormat="false" ht="15.75" hidden="true" customHeight="false" outlineLevel="0" collapsed="false">
      <c r="A60" s="331"/>
      <c r="B60" s="331" t="s">
        <v>1031</v>
      </c>
      <c r="C60" s="331" t="str">
        <f aca="false">IFERROR(VLOOKUP(B60,'[1]#¡REF!'!$A$1:$C$15201,2,FALSE()),"")</f>
        <v/>
      </c>
      <c r="D60" s="331" t="s">
        <v>991</v>
      </c>
      <c r="E60" s="331" t="s">
        <v>1014</v>
      </c>
      <c r="F60" s="354" t="s">
        <v>1015</v>
      </c>
      <c r="G60" s="331" t="n">
        <v>439</v>
      </c>
      <c r="H60" s="355" t="n">
        <v>26.32</v>
      </c>
      <c r="I60" s="355" t="n">
        <v>535.58</v>
      </c>
      <c r="J60" s="355"/>
      <c r="K60" s="331" t="s">
        <v>994</v>
      </c>
    </row>
    <row r="61" customFormat="false" ht="15.75" hidden="true" customHeight="false" outlineLevel="0" collapsed="false">
      <c r="A61" s="331"/>
      <c r="B61" s="331" t="s">
        <v>1031</v>
      </c>
      <c r="C61" s="331" t="str">
        <f aca="false">IFERROR(VLOOKUP(B61,'[1]#¡REF!'!$A$1:$C$15201,2,FALSE()),"")</f>
        <v/>
      </c>
      <c r="D61" s="331" t="s">
        <v>991</v>
      </c>
      <c r="E61" s="331" t="s">
        <v>1002</v>
      </c>
      <c r="F61" s="354" t="s">
        <v>1003</v>
      </c>
      <c r="G61" s="331" t="n">
        <v>1315</v>
      </c>
      <c r="H61" s="355" t="n">
        <v>78.84</v>
      </c>
      <c r="I61" s="355" t="n">
        <v>1604.3</v>
      </c>
      <c r="J61" s="355"/>
      <c r="K61" s="331" t="s">
        <v>994</v>
      </c>
    </row>
    <row r="62" customFormat="false" ht="15.75" hidden="true" customHeight="false" outlineLevel="0" collapsed="false">
      <c r="A62" s="331"/>
      <c r="B62" s="331" t="s">
        <v>1031</v>
      </c>
      <c r="C62" s="331" t="str">
        <f aca="false">IFERROR(VLOOKUP(B62,'[1]#¡REF!'!$A$1:$C$15201,2,FALSE()),"")</f>
        <v/>
      </c>
      <c r="D62" s="331" t="s">
        <v>991</v>
      </c>
      <c r="E62" s="331" t="s">
        <v>1004</v>
      </c>
      <c r="F62" s="354" t="s">
        <v>1005</v>
      </c>
      <c r="G62" s="331" t="n">
        <v>2485</v>
      </c>
      <c r="H62" s="355" t="n">
        <v>148.98</v>
      </c>
      <c r="I62" s="355" t="n">
        <v>3031.7</v>
      </c>
      <c r="J62" s="355"/>
      <c r="K62" s="331" t="s">
        <v>994</v>
      </c>
    </row>
    <row r="63" s="164" customFormat="true" ht="15.75" hidden="true" customHeight="false" outlineLevel="0" collapsed="false">
      <c r="A63" s="149" t="s">
        <v>1029</v>
      </c>
      <c r="B63" s="366" t="s">
        <v>1031</v>
      </c>
      <c r="C63" s="149" t="str">
        <f aca="false">IFERROR(VLOOKUP(B63,'[1]#¡REF!'!$A$1:$C$15201,2,FALSE()),"")</f>
        <v/>
      </c>
      <c r="D63" s="366" t="s">
        <v>991</v>
      </c>
      <c r="E63" s="366" t="s">
        <v>612</v>
      </c>
      <c r="F63" s="367" t="s">
        <v>1006</v>
      </c>
      <c r="G63" s="368" t="n">
        <v>21768</v>
      </c>
      <c r="H63" s="369" t="n">
        <v>1305.01</v>
      </c>
      <c r="I63" s="369" t="n">
        <v>26556.96</v>
      </c>
      <c r="J63" s="370" t="n">
        <v>1.05</v>
      </c>
      <c r="K63" s="366" t="s">
        <v>994</v>
      </c>
      <c r="L63" s="375" t="s">
        <v>1039</v>
      </c>
      <c r="M63" s="375"/>
      <c r="N63" s="375"/>
      <c r="O63" s="371" t="n">
        <v>3130118</v>
      </c>
      <c r="P63" s="157" t="n">
        <v>1870</v>
      </c>
      <c r="Q63" s="372" t="n">
        <v>44393</v>
      </c>
      <c r="R63" s="373"/>
      <c r="S63" s="373"/>
      <c r="T63" s="374" t="n">
        <f aca="false">21768</f>
        <v>21768</v>
      </c>
    </row>
    <row r="64" customFormat="false" ht="15.75" hidden="true" customHeight="false" outlineLevel="0" collapsed="false">
      <c r="A64" s="331"/>
      <c r="B64" s="331" t="s">
        <v>1031</v>
      </c>
      <c r="C64" s="331" t="str">
        <f aca="false">IFERROR(VLOOKUP(B64,'[1]#¡REF!'!$A$1:$C$15201,2,FALSE()),"")</f>
        <v/>
      </c>
      <c r="D64" s="331" t="s">
        <v>1016</v>
      </c>
      <c r="E64" s="331" t="s">
        <v>1017</v>
      </c>
      <c r="F64" s="354" t="s">
        <v>998</v>
      </c>
      <c r="G64" s="331" t="n">
        <v>1423</v>
      </c>
      <c r="H64" s="355" t="n">
        <v>85.31</v>
      </c>
      <c r="I64" s="355" t="n">
        <v>1736.06</v>
      </c>
      <c r="J64" s="355"/>
      <c r="K64" s="331" t="s">
        <v>994</v>
      </c>
    </row>
    <row r="65" customFormat="false" ht="15.75" hidden="true" customHeight="false" outlineLevel="0" collapsed="false">
      <c r="A65" s="331"/>
      <c r="B65" s="331" t="s">
        <v>1031</v>
      </c>
      <c r="C65" s="331" t="str">
        <f aca="false">IFERROR(VLOOKUP(B65,'[1]#¡REF!'!$A$1:$C$15201,2,FALSE()),"")</f>
        <v/>
      </c>
      <c r="D65" s="331" t="s">
        <v>1016</v>
      </c>
      <c r="E65" s="331" t="s">
        <v>1040</v>
      </c>
      <c r="F65" s="354" t="s">
        <v>998</v>
      </c>
      <c r="G65" s="331" t="n">
        <v>459</v>
      </c>
      <c r="H65" s="355" t="n">
        <v>27.52</v>
      </c>
      <c r="I65" s="355" t="n">
        <v>559.98</v>
      </c>
      <c r="J65" s="355"/>
      <c r="K65" s="331" t="s">
        <v>994</v>
      </c>
    </row>
    <row r="66" customFormat="false" ht="15.75" hidden="true" customHeight="false" outlineLevel="0" collapsed="false">
      <c r="A66" s="331"/>
      <c r="B66" s="331" t="s">
        <v>1031</v>
      </c>
      <c r="C66" s="331" t="str">
        <f aca="false">IFERROR(VLOOKUP(B66,'[1]#¡REF!'!$A$1:$C$15201,2,FALSE()),"")</f>
        <v/>
      </c>
      <c r="D66" s="331" t="s">
        <v>1016</v>
      </c>
      <c r="E66" s="331" t="s">
        <v>1018</v>
      </c>
      <c r="F66" s="354" t="s">
        <v>993</v>
      </c>
      <c r="G66" s="331" t="n">
        <v>7016</v>
      </c>
      <c r="H66" s="355" t="n">
        <v>420.62</v>
      </c>
      <c r="I66" s="355" t="n">
        <v>8559.52</v>
      </c>
      <c r="J66" s="355"/>
      <c r="K66" s="331" t="s">
        <v>994</v>
      </c>
    </row>
    <row r="67" customFormat="false" ht="15.75" hidden="true" customHeight="false" outlineLevel="0" collapsed="false">
      <c r="A67" s="331"/>
      <c r="B67" s="331" t="s">
        <v>1031</v>
      </c>
      <c r="C67" s="331" t="str">
        <f aca="false">IFERROR(VLOOKUP(B67,'[1]#¡REF!'!$A$1:$C$15201,2,FALSE()),"")</f>
        <v/>
      </c>
      <c r="D67" s="331" t="s">
        <v>1016</v>
      </c>
      <c r="E67" s="331" t="s">
        <v>1019</v>
      </c>
      <c r="F67" s="354" t="s">
        <v>993</v>
      </c>
      <c r="G67" s="331" t="n">
        <v>169</v>
      </c>
      <c r="H67" s="355" t="n">
        <v>10.13</v>
      </c>
      <c r="I67" s="355" t="n">
        <v>206.18</v>
      </c>
      <c r="J67" s="355"/>
      <c r="K67" s="331" t="s">
        <v>994</v>
      </c>
    </row>
    <row r="68" customFormat="false" ht="15.75" hidden="true" customHeight="false" outlineLevel="0" collapsed="false">
      <c r="A68" s="331"/>
      <c r="B68" s="331" t="s">
        <v>1031</v>
      </c>
      <c r="C68" s="331" t="str">
        <f aca="false">IFERROR(VLOOKUP(B68,'[1]#¡REF!'!$A$1:$C$15201,2,FALSE()),"")</f>
        <v/>
      </c>
      <c r="D68" s="331" t="s">
        <v>1016</v>
      </c>
      <c r="E68" s="331" t="s">
        <v>1020</v>
      </c>
      <c r="F68" s="354" t="s">
        <v>993</v>
      </c>
      <c r="G68" s="331" t="n">
        <v>4894</v>
      </c>
      <c r="H68" s="355" t="n">
        <v>293.4</v>
      </c>
      <c r="I68" s="355" t="n">
        <v>5970.68</v>
      </c>
      <c r="J68" s="355"/>
      <c r="K68" s="331" t="s">
        <v>994</v>
      </c>
    </row>
    <row r="69" customFormat="false" ht="15.75" hidden="true" customHeight="false" outlineLevel="0" collapsed="false">
      <c r="A69" s="331"/>
      <c r="B69" s="331" t="s">
        <v>1031</v>
      </c>
      <c r="C69" s="331" t="str">
        <f aca="false">IFERROR(VLOOKUP(B69,'[1]#¡REF!'!$A$1:$C$15201,2,FALSE()),"")</f>
        <v/>
      </c>
      <c r="D69" s="331" t="s">
        <v>1016</v>
      </c>
      <c r="E69" s="331" t="s">
        <v>1021</v>
      </c>
      <c r="F69" s="354" t="s">
        <v>993</v>
      </c>
      <c r="G69" s="331" t="n">
        <v>170</v>
      </c>
      <c r="H69" s="355" t="n">
        <v>10.19</v>
      </c>
      <c r="I69" s="355" t="n">
        <v>207.4</v>
      </c>
      <c r="J69" s="355"/>
      <c r="K69" s="331" t="s">
        <v>994</v>
      </c>
    </row>
    <row r="70" customFormat="false" ht="15.75" hidden="true" customHeight="false" outlineLevel="0" collapsed="false">
      <c r="A70" s="331"/>
      <c r="B70" s="331" t="s">
        <v>1031</v>
      </c>
      <c r="C70" s="331" t="str">
        <f aca="false">IFERROR(VLOOKUP(B70,'[1]#¡REF!'!$A$1:$C$15201,2,FALSE()),"")</f>
        <v/>
      </c>
      <c r="D70" s="331" t="s">
        <v>1016</v>
      </c>
      <c r="E70" s="331" t="s">
        <v>1041</v>
      </c>
      <c r="F70" s="354" t="s">
        <v>993</v>
      </c>
      <c r="G70" s="331" t="n">
        <v>266</v>
      </c>
      <c r="H70" s="355" t="n">
        <v>15.95</v>
      </c>
      <c r="I70" s="355" t="n">
        <v>324.52</v>
      </c>
      <c r="J70" s="355"/>
      <c r="K70" s="331" t="s">
        <v>994</v>
      </c>
    </row>
    <row r="71" customFormat="false" ht="15.75" hidden="true" customHeight="false" outlineLevel="0" collapsed="false">
      <c r="A71" s="331"/>
      <c r="B71" s="331" t="s">
        <v>1031</v>
      </c>
      <c r="C71" s="331" t="str">
        <f aca="false">IFERROR(VLOOKUP(B71,'[1]#¡REF!'!$A$1:$C$15201,2,FALSE()),"")</f>
        <v/>
      </c>
      <c r="D71" s="331" t="s">
        <v>1016</v>
      </c>
      <c r="E71" s="331" t="s">
        <v>1022</v>
      </c>
      <c r="F71" s="354" t="s">
        <v>993</v>
      </c>
      <c r="G71" s="331" t="n">
        <v>123</v>
      </c>
      <c r="H71" s="355" t="n">
        <v>7.37</v>
      </c>
      <c r="I71" s="355" t="n">
        <v>150.06</v>
      </c>
      <c r="J71" s="355"/>
      <c r="K71" s="331" t="s">
        <v>994</v>
      </c>
    </row>
    <row r="72" customFormat="false" ht="15.75" hidden="true" customHeight="false" outlineLevel="0" collapsed="false">
      <c r="A72" s="331"/>
      <c r="B72" s="331" t="s">
        <v>1031</v>
      </c>
      <c r="C72" s="331" t="str">
        <f aca="false">IFERROR(VLOOKUP(B72,'[1]#¡REF!'!$A$1:$C$15201,2,FALSE()),"")</f>
        <v/>
      </c>
      <c r="D72" s="331" t="s">
        <v>1016</v>
      </c>
      <c r="E72" s="331" t="s">
        <v>1023</v>
      </c>
      <c r="F72" s="354" t="s">
        <v>993</v>
      </c>
      <c r="G72" s="331" t="n">
        <v>11644</v>
      </c>
      <c r="H72" s="355" t="n">
        <v>698.07</v>
      </c>
      <c r="I72" s="355" t="n">
        <v>14205.68</v>
      </c>
      <c r="J72" s="355"/>
      <c r="K72" s="331" t="s">
        <v>994</v>
      </c>
    </row>
    <row r="73" customFormat="false" ht="15.75" hidden="true" customHeight="false" outlineLevel="0" collapsed="false">
      <c r="A73" s="331"/>
      <c r="B73" s="331" t="s">
        <v>1031</v>
      </c>
      <c r="C73" s="331" t="str">
        <f aca="false">IFERROR(VLOOKUP(B73,'[1]#¡REF!'!$A$1:$C$15201,2,FALSE()),"")</f>
        <v/>
      </c>
      <c r="D73" s="331" t="s">
        <v>1016</v>
      </c>
      <c r="E73" s="331" t="s">
        <v>1042</v>
      </c>
      <c r="F73" s="354" t="s">
        <v>993</v>
      </c>
      <c r="G73" s="331" t="n">
        <v>19359</v>
      </c>
      <c r="H73" s="355" t="n">
        <v>1160.59</v>
      </c>
      <c r="I73" s="355" t="n">
        <v>23617.98</v>
      </c>
      <c r="J73" s="355"/>
      <c r="K73" s="331" t="s">
        <v>994</v>
      </c>
    </row>
    <row r="74" customFormat="false" ht="15.75" hidden="true" customHeight="false" outlineLevel="0" collapsed="false">
      <c r="A74" s="331"/>
      <c r="B74" s="331" t="s">
        <v>1031</v>
      </c>
      <c r="C74" s="331" t="str">
        <f aca="false">IFERROR(VLOOKUP(B74,'[1]#¡REF!'!$A$1:$C$15201,2,FALSE()),"")</f>
        <v/>
      </c>
      <c r="D74" s="331" t="s">
        <v>1016</v>
      </c>
      <c r="E74" s="331" t="s">
        <v>1024</v>
      </c>
      <c r="F74" s="354" t="s">
        <v>993</v>
      </c>
      <c r="G74" s="331" t="n">
        <v>16736</v>
      </c>
      <c r="H74" s="355" t="n">
        <v>1003.34</v>
      </c>
      <c r="I74" s="355" t="n">
        <v>20417.92</v>
      </c>
      <c r="J74" s="355"/>
      <c r="K74" s="331" t="s">
        <v>994</v>
      </c>
    </row>
    <row r="75" customFormat="false" ht="15.75" hidden="true" customHeight="false" outlineLevel="0" collapsed="false">
      <c r="A75" s="331"/>
      <c r="B75" s="331" t="s">
        <v>1031</v>
      </c>
      <c r="C75" s="331" t="str">
        <f aca="false">IFERROR(VLOOKUP(B75,'[1]#¡REF!'!$A$1:$C$15201,2,FALSE()),"")</f>
        <v/>
      </c>
      <c r="D75" s="331" t="s">
        <v>1016</v>
      </c>
      <c r="E75" s="331" t="s">
        <v>1025</v>
      </c>
      <c r="F75" s="354" t="s">
        <v>993</v>
      </c>
      <c r="G75" s="331" t="n">
        <v>29001</v>
      </c>
      <c r="H75" s="355" t="n">
        <v>1738.63</v>
      </c>
      <c r="I75" s="355" t="n">
        <v>35381.22</v>
      </c>
      <c r="J75" s="355"/>
      <c r="K75" s="331" t="s">
        <v>994</v>
      </c>
    </row>
    <row r="76" customFormat="false" ht="15.75" hidden="true" customHeight="false" outlineLevel="0" collapsed="false">
      <c r="A76" s="331"/>
      <c r="B76" s="331" t="s">
        <v>1031</v>
      </c>
      <c r="C76" s="331" t="str">
        <f aca="false">IFERROR(VLOOKUP(B76,'[1]#¡REF!'!$A$1:$C$15201,2,FALSE()),"")</f>
        <v/>
      </c>
      <c r="D76" s="331" t="s">
        <v>1016</v>
      </c>
      <c r="E76" s="331" t="s">
        <v>1043</v>
      </c>
      <c r="F76" s="354" t="s">
        <v>993</v>
      </c>
      <c r="G76" s="331" t="n">
        <v>1230</v>
      </c>
      <c r="H76" s="355" t="n">
        <v>73.74</v>
      </c>
      <c r="I76" s="355" t="n">
        <v>1500.6</v>
      </c>
      <c r="J76" s="355"/>
      <c r="K76" s="331" t="s">
        <v>994</v>
      </c>
    </row>
    <row r="77" customFormat="false" ht="15.75" hidden="true" customHeight="false" outlineLevel="0" collapsed="false">
      <c r="A77" s="331"/>
      <c r="B77" s="331" t="s">
        <v>1031</v>
      </c>
      <c r="C77" s="331" t="str">
        <f aca="false">IFERROR(VLOOKUP(B77,'[1]#¡REF!'!$A$1:$C$15201,2,FALSE()),"")</f>
        <v/>
      </c>
      <c r="D77" s="331" t="s">
        <v>1016</v>
      </c>
      <c r="E77" s="331" t="s">
        <v>1044</v>
      </c>
      <c r="F77" s="354" t="s">
        <v>993</v>
      </c>
      <c r="G77" s="331" t="n">
        <v>97</v>
      </c>
      <c r="H77" s="355" t="n">
        <v>5.82</v>
      </c>
      <c r="I77" s="355" t="n">
        <v>118.34</v>
      </c>
      <c r="J77" s="355"/>
      <c r="K77" s="331" t="s">
        <v>994</v>
      </c>
    </row>
    <row r="78" customFormat="false" ht="15.75" hidden="true" customHeight="false" outlineLevel="0" collapsed="false">
      <c r="A78" s="331"/>
      <c r="B78" s="331" t="s">
        <v>1031</v>
      </c>
      <c r="C78" s="331" t="str">
        <f aca="false">IFERROR(VLOOKUP(B78,'[1]#¡REF!'!$A$1:$C$15201,2,FALSE()),"")</f>
        <v/>
      </c>
      <c r="D78" s="331" t="s">
        <v>1016</v>
      </c>
      <c r="E78" s="331" t="s">
        <v>1026</v>
      </c>
      <c r="F78" s="354" t="s">
        <v>1015</v>
      </c>
      <c r="G78" s="331" t="n">
        <v>334</v>
      </c>
      <c r="H78" s="355" t="n">
        <v>20.02</v>
      </c>
      <c r="I78" s="355" t="n">
        <v>407.48</v>
      </c>
      <c r="J78" s="355"/>
      <c r="K78" s="331" t="s">
        <v>994</v>
      </c>
    </row>
    <row r="79" customFormat="false" ht="15.75" hidden="true" customHeight="false" outlineLevel="0" collapsed="false">
      <c r="A79" s="331"/>
      <c r="B79" s="331" t="s">
        <v>1031</v>
      </c>
      <c r="C79" s="331" t="str">
        <f aca="false">IFERROR(VLOOKUP(B79,'[1]#¡REF!'!$A$1:$C$15201,2,FALSE()),"")</f>
        <v/>
      </c>
      <c r="D79" s="331" t="s">
        <v>1016</v>
      </c>
      <c r="E79" s="331" t="s">
        <v>1027</v>
      </c>
      <c r="F79" s="354" t="s">
        <v>1003</v>
      </c>
      <c r="G79" s="331" t="n">
        <v>266</v>
      </c>
      <c r="H79" s="355" t="n">
        <v>15.95</v>
      </c>
      <c r="I79" s="355" t="n">
        <v>324.52</v>
      </c>
      <c r="J79" s="355"/>
      <c r="K79" s="331" t="s">
        <v>994</v>
      </c>
    </row>
    <row r="80" customFormat="false" ht="15.75" hidden="true" customHeight="false" outlineLevel="0" collapsed="false">
      <c r="A80" s="331"/>
      <c r="B80" s="331" t="s">
        <v>1031</v>
      </c>
      <c r="C80" s="331" t="str">
        <f aca="false">IFERROR(VLOOKUP(B80,'[1]#¡REF!'!$A$1:$C$15201,2,FALSE()),"")</f>
        <v/>
      </c>
      <c r="D80" s="331" t="s">
        <v>1016</v>
      </c>
      <c r="E80" s="331" t="s">
        <v>1028</v>
      </c>
      <c r="F80" s="354" t="s">
        <v>1005</v>
      </c>
      <c r="G80" s="331" t="n">
        <v>1828</v>
      </c>
      <c r="H80" s="355" t="n">
        <v>109.59</v>
      </c>
      <c r="I80" s="355" t="n">
        <v>2230.16</v>
      </c>
      <c r="J80" s="355"/>
      <c r="K80" s="331" t="s">
        <v>994</v>
      </c>
    </row>
    <row r="81" s="164" customFormat="true" ht="15.75" hidden="true" customHeight="false" outlineLevel="0" collapsed="false">
      <c r="A81" s="149" t="s">
        <v>1029</v>
      </c>
      <c r="B81" s="366" t="s">
        <v>1031</v>
      </c>
      <c r="C81" s="376" t="str">
        <f aca="false">IFERROR(VLOOKUP(B81,'[1]#¡REF!'!$A$1:$C$15201,2,FALSE()),"")</f>
        <v/>
      </c>
      <c r="D81" s="366" t="s">
        <v>1016</v>
      </c>
      <c r="E81" s="366" t="s">
        <v>621</v>
      </c>
      <c r="F81" s="367" t="s">
        <v>1006</v>
      </c>
      <c r="G81" s="368" t="n">
        <v>10227</v>
      </c>
      <c r="H81" s="369" t="n">
        <v>613.12</v>
      </c>
      <c r="I81" s="369" t="n">
        <v>12476.94</v>
      </c>
      <c r="J81" s="370" t="n">
        <v>1.05</v>
      </c>
      <c r="K81" s="366" t="s">
        <v>994</v>
      </c>
      <c r="L81" s="375" t="s">
        <v>1030</v>
      </c>
      <c r="M81" s="375"/>
      <c r="N81" s="375"/>
      <c r="O81" s="371" t="n">
        <v>3130118</v>
      </c>
      <c r="P81" s="157" t="n">
        <v>1870</v>
      </c>
      <c r="Q81" s="372" t="n">
        <v>44393</v>
      </c>
      <c r="R81" s="373"/>
      <c r="S81" s="373"/>
      <c r="T81" s="374" t="n">
        <f aca="false">10227</f>
        <v>10227</v>
      </c>
    </row>
    <row r="82" customFormat="false" ht="15.75" hidden="true" customHeight="false" outlineLevel="0" collapsed="false">
      <c r="A82" s="331"/>
      <c r="B82" s="331" t="s">
        <v>1045</v>
      </c>
      <c r="C82" s="331" t="str">
        <f aca="false">IFERROR(VLOOKUP(B82,'[1]#¡REF!'!$A$1:$C$15201,2,FALSE()),"")</f>
        <v/>
      </c>
      <c r="D82" s="331" t="s">
        <v>991</v>
      </c>
      <c r="E82" s="331" t="s">
        <v>1032</v>
      </c>
      <c r="F82" s="354" t="s">
        <v>998</v>
      </c>
      <c r="G82" s="331" t="n">
        <v>96</v>
      </c>
      <c r="H82" s="355" t="n">
        <v>1072.51</v>
      </c>
      <c r="I82" s="355" t="n">
        <v>21825.6</v>
      </c>
      <c r="J82" s="355"/>
      <c r="K82" s="331" t="s">
        <v>994</v>
      </c>
    </row>
    <row r="83" customFormat="false" ht="15.75" hidden="true" customHeight="false" outlineLevel="0" collapsed="false">
      <c r="A83" s="331"/>
      <c r="B83" s="331" t="s">
        <v>1045</v>
      </c>
      <c r="C83" s="331" t="str">
        <f aca="false">IFERROR(VLOOKUP(B83,'[1]#¡REF!'!$A$1:$C$15201,2,FALSE()),"")</f>
        <v/>
      </c>
      <c r="D83" s="331" t="s">
        <v>991</v>
      </c>
      <c r="E83" s="331" t="s">
        <v>1008</v>
      </c>
      <c r="F83" s="354" t="s">
        <v>993</v>
      </c>
      <c r="G83" s="331" t="n">
        <v>45</v>
      </c>
      <c r="H83" s="355" t="n">
        <v>502.74</v>
      </c>
      <c r="I83" s="355" t="n">
        <v>10230.75</v>
      </c>
      <c r="J83" s="355"/>
      <c r="K83" s="331" t="s">
        <v>994</v>
      </c>
    </row>
    <row r="84" customFormat="false" ht="15.75" hidden="true" customHeight="false" outlineLevel="0" collapsed="false">
      <c r="A84" s="331"/>
      <c r="B84" s="331" t="s">
        <v>1045</v>
      </c>
      <c r="C84" s="331" t="str">
        <f aca="false">IFERROR(VLOOKUP(B84,'[1]#¡REF!'!$A$1:$C$15201,2,FALSE()),"")</f>
        <v/>
      </c>
      <c r="D84" s="331" t="s">
        <v>991</v>
      </c>
      <c r="E84" s="331" t="s">
        <v>1000</v>
      </c>
      <c r="F84" s="354" t="s">
        <v>993</v>
      </c>
      <c r="G84" s="331" t="n">
        <v>523</v>
      </c>
      <c r="H84" s="355" t="n">
        <v>5842.95</v>
      </c>
      <c r="I84" s="355" t="n">
        <v>118904.05</v>
      </c>
      <c r="J84" s="355"/>
      <c r="K84" s="331" t="s">
        <v>994</v>
      </c>
    </row>
    <row r="85" customFormat="false" ht="15.75" hidden="true" customHeight="false" outlineLevel="0" collapsed="false">
      <c r="A85" s="331"/>
      <c r="B85" s="331" t="s">
        <v>1045</v>
      </c>
      <c r="C85" s="331" t="str">
        <f aca="false">IFERROR(VLOOKUP(B85,'[1]#¡REF!'!$A$1:$C$15201,2,FALSE()),"")</f>
        <v/>
      </c>
      <c r="D85" s="331" t="s">
        <v>991</v>
      </c>
      <c r="E85" s="331" t="s">
        <v>1034</v>
      </c>
      <c r="F85" s="354" t="s">
        <v>993</v>
      </c>
      <c r="G85" s="331" t="n">
        <v>115</v>
      </c>
      <c r="H85" s="355" t="n">
        <v>1284.78</v>
      </c>
      <c r="I85" s="355" t="n">
        <v>26145.25</v>
      </c>
      <c r="J85" s="355"/>
      <c r="K85" s="331" t="s">
        <v>994</v>
      </c>
    </row>
    <row r="86" customFormat="false" ht="15.75" hidden="true" customHeight="false" outlineLevel="0" collapsed="false">
      <c r="A86" s="331"/>
      <c r="B86" s="331" t="s">
        <v>1045</v>
      </c>
      <c r="C86" s="331" t="str">
        <f aca="false">IFERROR(VLOOKUP(B86,'[1]#¡REF!'!$A$1:$C$15201,2,FALSE()),"")</f>
        <v/>
      </c>
      <c r="D86" s="331" t="s">
        <v>991</v>
      </c>
      <c r="E86" s="331" t="s">
        <v>1009</v>
      </c>
      <c r="F86" s="354" t="s">
        <v>993</v>
      </c>
      <c r="G86" s="331" t="n">
        <v>10</v>
      </c>
      <c r="H86" s="355" t="n">
        <v>111.72</v>
      </c>
      <c r="I86" s="355" t="n">
        <v>2273.5</v>
      </c>
      <c r="J86" s="355"/>
      <c r="K86" s="331" t="s">
        <v>994</v>
      </c>
    </row>
    <row r="87" customFormat="false" ht="15.75" hidden="true" customHeight="false" outlineLevel="0" collapsed="false">
      <c r="A87" s="331"/>
      <c r="B87" s="331" t="s">
        <v>1045</v>
      </c>
      <c r="C87" s="331" t="str">
        <f aca="false">IFERROR(VLOOKUP(B87,'[1]#¡REF!'!$A$1:$C$15201,2,FALSE()),"")</f>
        <v/>
      </c>
      <c r="D87" s="331" t="s">
        <v>991</v>
      </c>
      <c r="E87" s="331" t="s">
        <v>1046</v>
      </c>
      <c r="F87" s="354" t="s">
        <v>993</v>
      </c>
      <c r="G87" s="331" t="n">
        <v>10</v>
      </c>
      <c r="H87" s="355" t="n">
        <v>111.72</v>
      </c>
      <c r="I87" s="355" t="n">
        <v>2273.5</v>
      </c>
      <c r="J87" s="355"/>
      <c r="K87" s="331" t="s">
        <v>994</v>
      </c>
    </row>
    <row r="88" customFormat="false" ht="15.75" hidden="true" customHeight="false" outlineLevel="0" collapsed="false">
      <c r="A88" s="331"/>
      <c r="B88" s="331" t="s">
        <v>1045</v>
      </c>
      <c r="C88" s="331" t="str">
        <f aca="false">IFERROR(VLOOKUP(B88,'[1]#¡REF!'!$A$1:$C$15201,2,FALSE()),"")</f>
        <v/>
      </c>
      <c r="D88" s="331" t="s">
        <v>991</v>
      </c>
      <c r="E88" s="331" t="s">
        <v>1036</v>
      </c>
      <c r="F88" s="354" t="s">
        <v>993</v>
      </c>
      <c r="G88" s="331" t="n">
        <v>3</v>
      </c>
      <c r="H88" s="355" t="n">
        <v>33.52</v>
      </c>
      <c r="I88" s="355" t="n">
        <v>682.05</v>
      </c>
      <c r="J88" s="355"/>
      <c r="K88" s="331" t="s">
        <v>994</v>
      </c>
    </row>
    <row r="89" customFormat="false" ht="15.75" hidden="true" customHeight="false" outlineLevel="0" collapsed="false">
      <c r="A89" s="331"/>
      <c r="B89" s="331" t="s">
        <v>1045</v>
      </c>
      <c r="C89" s="331" t="str">
        <f aca="false">IFERROR(VLOOKUP(B89,'[1]#¡REF!'!$A$1:$C$15201,2,FALSE()),"")</f>
        <v/>
      </c>
      <c r="D89" s="331" t="s">
        <v>991</v>
      </c>
      <c r="E89" s="331" t="s">
        <v>1037</v>
      </c>
      <c r="F89" s="354" t="s">
        <v>1038</v>
      </c>
      <c r="G89" s="331" t="n">
        <v>182</v>
      </c>
      <c r="H89" s="355" t="n">
        <v>2033.3</v>
      </c>
      <c r="I89" s="355" t="n">
        <v>41377.7</v>
      </c>
      <c r="J89" s="355"/>
      <c r="K89" s="331" t="s">
        <v>994</v>
      </c>
    </row>
    <row r="90" customFormat="false" ht="15.75" hidden="true" customHeight="false" outlineLevel="0" collapsed="false">
      <c r="A90" s="331"/>
      <c r="B90" s="331" t="s">
        <v>1045</v>
      </c>
      <c r="C90" s="331" t="str">
        <f aca="false">IFERROR(VLOOKUP(B90,'[1]#¡REF!'!$A$1:$C$15201,2,FALSE()),"")</f>
        <v/>
      </c>
      <c r="D90" s="331" t="s">
        <v>991</v>
      </c>
      <c r="E90" s="331" t="s">
        <v>1002</v>
      </c>
      <c r="F90" s="354" t="s">
        <v>1003</v>
      </c>
      <c r="G90" s="331" t="n">
        <v>11</v>
      </c>
      <c r="H90" s="355" t="n">
        <v>122.89</v>
      </c>
      <c r="I90" s="355" t="n">
        <v>2500.85</v>
      </c>
      <c r="J90" s="355"/>
      <c r="K90" s="331" t="s">
        <v>994</v>
      </c>
    </row>
    <row r="91" customFormat="false" ht="15.75" hidden="true" customHeight="false" outlineLevel="0" collapsed="false">
      <c r="A91" s="331"/>
      <c r="B91" s="331" t="s">
        <v>1045</v>
      </c>
      <c r="C91" s="331" t="str">
        <f aca="false">IFERROR(VLOOKUP(B91,'[1]#¡REF!'!$A$1:$C$15201,2,FALSE()),"")</f>
        <v/>
      </c>
      <c r="D91" s="331" t="s">
        <v>991</v>
      </c>
      <c r="E91" s="331" t="s">
        <v>1004</v>
      </c>
      <c r="F91" s="354" t="s">
        <v>1005</v>
      </c>
      <c r="G91" s="331" t="n">
        <v>12</v>
      </c>
      <c r="H91" s="355" t="n">
        <v>134.06</v>
      </c>
      <c r="I91" s="355" t="n">
        <v>2728.2</v>
      </c>
      <c r="J91" s="355"/>
      <c r="K91" s="331" t="s">
        <v>994</v>
      </c>
    </row>
    <row r="92" s="378" customFormat="true" ht="30.75" hidden="true" customHeight="false" outlineLevel="0" collapsed="false">
      <c r="A92" s="376" t="s">
        <v>1047</v>
      </c>
      <c r="B92" s="366" t="s">
        <v>1045</v>
      </c>
      <c r="C92" s="149" t="str">
        <f aca="false">IFERROR(VLOOKUP(B92,'[1]#¡REF!'!$A$1:$C$15201,2,FALSE()),"")</f>
        <v/>
      </c>
      <c r="D92" s="366" t="s">
        <v>991</v>
      </c>
      <c r="E92" s="366" t="s">
        <v>612</v>
      </c>
      <c r="F92" s="367" t="s">
        <v>1006</v>
      </c>
      <c r="G92" s="368" t="n">
        <v>133</v>
      </c>
      <c r="H92" s="369" t="n">
        <v>1485.87</v>
      </c>
      <c r="I92" s="369" t="n">
        <v>30237.55</v>
      </c>
      <c r="J92" s="370" t="n">
        <v>227.35</v>
      </c>
      <c r="K92" s="366" t="s">
        <v>994</v>
      </c>
      <c r="L92" s="375" t="s">
        <v>1048</v>
      </c>
      <c r="M92" s="375" t="s">
        <v>1049</v>
      </c>
      <c r="N92" s="375" t="s">
        <v>1050</v>
      </c>
      <c r="O92" s="371" t="n">
        <v>3130119</v>
      </c>
      <c r="P92" s="377" t="s">
        <v>1051</v>
      </c>
      <c r="Q92" s="372" t="n">
        <v>44393</v>
      </c>
      <c r="R92" s="373"/>
      <c r="S92" s="373"/>
      <c r="T92" s="374" t="n">
        <f aca="false">27+53+53</f>
        <v>133</v>
      </c>
    </row>
    <row r="93" customFormat="false" ht="15.75" hidden="true" customHeight="false" outlineLevel="0" collapsed="false">
      <c r="A93" s="331"/>
      <c r="B93" s="331" t="s">
        <v>1052</v>
      </c>
      <c r="C93" s="331" t="str">
        <f aca="false">IFERROR(VLOOKUP(B93,'[1]#¡REF!'!$A$1:$C$15201,2,FALSE()),"")</f>
        <v/>
      </c>
      <c r="D93" s="331" t="s">
        <v>991</v>
      </c>
      <c r="E93" s="331" t="s">
        <v>997</v>
      </c>
      <c r="F93" s="354" t="s">
        <v>998</v>
      </c>
      <c r="G93" s="331" t="n">
        <v>1</v>
      </c>
      <c r="H93" s="355" t="n">
        <v>6.21</v>
      </c>
      <c r="I93" s="355" t="n">
        <v>126.38</v>
      </c>
      <c r="J93" s="355"/>
      <c r="K93" s="331" t="s">
        <v>994</v>
      </c>
    </row>
    <row r="94" customFormat="false" ht="15.75" hidden="true" customHeight="false" outlineLevel="0" collapsed="false">
      <c r="A94" s="331"/>
      <c r="B94" s="331" t="s">
        <v>1052</v>
      </c>
      <c r="C94" s="331" t="str">
        <f aca="false">IFERROR(VLOOKUP(B94,'[1]#¡REF!'!$A$1:$C$15201,2,FALSE()),"")</f>
        <v/>
      </c>
      <c r="D94" s="331" t="s">
        <v>991</v>
      </c>
      <c r="E94" s="331" t="s">
        <v>1000</v>
      </c>
      <c r="F94" s="354" t="s">
        <v>993</v>
      </c>
      <c r="G94" s="331" t="n">
        <v>63</v>
      </c>
      <c r="H94" s="355" t="n">
        <v>391.25</v>
      </c>
      <c r="I94" s="355" t="n">
        <v>7961.94</v>
      </c>
      <c r="J94" s="355"/>
      <c r="K94" s="331" t="s">
        <v>994</v>
      </c>
    </row>
    <row r="95" customFormat="false" ht="15.75" hidden="true" customHeight="false" outlineLevel="0" collapsed="false">
      <c r="A95" s="331"/>
      <c r="B95" s="331" t="s">
        <v>1052</v>
      </c>
      <c r="C95" s="331" t="str">
        <f aca="false">IFERROR(VLOOKUP(B95,'[1]#¡REF!'!$A$1:$C$15201,2,FALSE()),"")</f>
        <v/>
      </c>
      <c r="D95" s="331" t="s">
        <v>991</v>
      </c>
      <c r="E95" s="331" t="s">
        <v>1053</v>
      </c>
      <c r="F95" s="354" t="s">
        <v>993</v>
      </c>
      <c r="G95" s="331" t="n">
        <v>50</v>
      </c>
      <c r="H95" s="355" t="n">
        <v>310.52</v>
      </c>
      <c r="I95" s="355" t="n">
        <v>6319</v>
      </c>
      <c r="J95" s="355"/>
      <c r="K95" s="331" t="s">
        <v>994</v>
      </c>
    </row>
    <row r="96" customFormat="false" ht="15.75" hidden="true" customHeight="false" outlineLevel="0" collapsed="false">
      <c r="A96" s="331"/>
      <c r="B96" s="331" t="s">
        <v>1052</v>
      </c>
      <c r="C96" s="331" t="str">
        <f aca="false">IFERROR(VLOOKUP(B96,'[1]#¡REF!'!$A$1:$C$15201,2,FALSE()),"")</f>
        <v/>
      </c>
      <c r="D96" s="331" t="s">
        <v>991</v>
      </c>
      <c r="E96" s="331" t="s">
        <v>1014</v>
      </c>
      <c r="F96" s="354" t="s">
        <v>1015</v>
      </c>
      <c r="G96" s="331" t="n">
        <v>12</v>
      </c>
      <c r="H96" s="355" t="n">
        <v>74.52</v>
      </c>
      <c r="I96" s="355" t="n">
        <v>1516.56</v>
      </c>
      <c r="J96" s="355"/>
      <c r="K96" s="331" t="s">
        <v>994</v>
      </c>
    </row>
    <row r="97" customFormat="false" ht="15.75" hidden="true" customHeight="false" outlineLevel="0" collapsed="false">
      <c r="A97" s="331"/>
      <c r="B97" s="331" t="s">
        <v>1052</v>
      </c>
      <c r="C97" s="331" t="str">
        <f aca="false">IFERROR(VLOOKUP(B97,'[1]#¡REF!'!$A$1:$C$15201,2,FALSE()),"")</f>
        <v/>
      </c>
      <c r="D97" s="331" t="s">
        <v>991</v>
      </c>
      <c r="E97" s="331" t="s">
        <v>1002</v>
      </c>
      <c r="F97" s="354" t="s">
        <v>1003</v>
      </c>
      <c r="G97" s="331" t="n">
        <v>12</v>
      </c>
      <c r="H97" s="355" t="n">
        <v>74.52</v>
      </c>
      <c r="I97" s="355" t="n">
        <v>1516.56</v>
      </c>
      <c r="J97" s="355"/>
      <c r="K97" s="331" t="s">
        <v>994</v>
      </c>
    </row>
    <row r="98" customFormat="false" ht="15.75" hidden="true" customHeight="false" outlineLevel="0" collapsed="false">
      <c r="A98" s="331"/>
      <c r="B98" s="331" t="s">
        <v>1054</v>
      </c>
      <c r="C98" s="331" t="str">
        <f aca="false">IFERROR(VLOOKUP(B98,'[1]#¡REF!'!$A$1:$C$15201,2,FALSE()),"")</f>
        <v/>
      </c>
      <c r="D98" s="331" t="s">
        <v>991</v>
      </c>
      <c r="E98" s="331" t="s">
        <v>997</v>
      </c>
      <c r="F98" s="354" t="s">
        <v>998</v>
      </c>
      <c r="G98" s="331" t="n">
        <v>1</v>
      </c>
      <c r="H98" s="355" t="n">
        <v>8.74</v>
      </c>
      <c r="I98" s="355" t="n">
        <v>177.84</v>
      </c>
      <c r="J98" s="355"/>
      <c r="K98" s="331" t="s">
        <v>994</v>
      </c>
    </row>
    <row r="99" customFormat="false" ht="15.75" hidden="true" customHeight="false" outlineLevel="0" collapsed="false">
      <c r="A99" s="331"/>
      <c r="B99" s="331" t="s">
        <v>1054</v>
      </c>
      <c r="C99" s="331" t="str">
        <f aca="false">IFERROR(VLOOKUP(B99,'[1]#¡REF!'!$A$1:$C$15201,2,FALSE()),"")</f>
        <v/>
      </c>
      <c r="D99" s="331" t="s">
        <v>991</v>
      </c>
      <c r="E99" s="331" t="s">
        <v>1032</v>
      </c>
      <c r="F99" s="354" t="s">
        <v>998</v>
      </c>
      <c r="G99" s="331" t="n">
        <v>10</v>
      </c>
      <c r="H99" s="355" t="n">
        <v>87.39</v>
      </c>
      <c r="I99" s="355" t="n">
        <v>1778.4</v>
      </c>
      <c r="J99" s="355"/>
      <c r="K99" s="331" t="s">
        <v>994</v>
      </c>
    </row>
    <row r="100" customFormat="false" ht="15.75" hidden="true" customHeight="false" outlineLevel="0" collapsed="false">
      <c r="A100" s="331"/>
      <c r="B100" s="331" t="s">
        <v>1054</v>
      </c>
      <c r="C100" s="331" t="str">
        <f aca="false">IFERROR(VLOOKUP(B100,'[1]#¡REF!'!$A$1:$C$15201,2,FALSE()),"")</f>
        <v/>
      </c>
      <c r="D100" s="331" t="s">
        <v>991</v>
      </c>
      <c r="E100" s="331" t="s">
        <v>1000</v>
      </c>
      <c r="F100" s="354" t="s">
        <v>993</v>
      </c>
      <c r="G100" s="331" t="n">
        <v>17</v>
      </c>
      <c r="H100" s="355" t="n">
        <v>148.56</v>
      </c>
      <c r="I100" s="355" t="n">
        <v>3023.28</v>
      </c>
      <c r="J100" s="355"/>
      <c r="K100" s="331" t="s">
        <v>994</v>
      </c>
    </row>
    <row r="101" customFormat="false" ht="15.75" hidden="true" customHeight="false" outlineLevel="0" collapsed="false">
      <c r="A101" s="331"/>
      <c r="B101" s="331" t="s">
        <v>1054</v>
      </c>
      <c r="C101" s="331" t="str">
        <f aca="false">IFERROR(VLOOKUP(B101,'[1]#¡REF!'!$A$1:$C$15201,2,FALSE()),"")</f>
        <v/>
      </c>
      <c r="D101" s="331" t="s">
        <v>991</v>
      </c>
      <c r="E101" s="331" t="s">
        <v>1053</v>
      </c>
      <c r="F101" s="354" t="s">
        <v>993</v>
      </c>
      <c r="G101" s="331" t="n">
        <v>50</v>
      </c>
      <c r="H101" s="355" t="n">
        <v>436.95</v>
      </c>
      <c r="I101" s="355" t="n">
        <v>8892</v>
      </c>
      <c r="J101" s="355"/>
      <c r="K101" s="331" t="s">
        <v>994</v>
      </c>
    </row>
    <row r="102" customFormat="false" ht="15.75" hidden="true" customHeight="false" outlineLevel="0" collapsed="false">
      <c r="A102" s="331"/>
      <c r="B102" s="331" t="s">
        <v>1054</v>
      </c>
      <c r="C102" s="331" t="str">
        <f aca="false">IFERROR(VLOOKUP(B102,'[1]#¡REF!'!$A$1:$C$15201,2,FALSE()),"")</f>
        <v/>
      </c>
      <c r="D102" s="331" t="s">
        <v>991</v>
      </c>
      <c r="E102" s="331" t="s">
        <v>1002</v>
      </c>
      <c r="F102" s="354" t="s">
        <v>1003</v>
      </c>
      <c r="G102" s="331" t="n">
        <v>1</v>
      </c>
      <c r="H102" s="355" t="n">
        <v>8.74</v>
      </c>
      <c r="I102" s="355" t="n">
        <v>177.84</v>
      </c>
      <c r="J102" s="355"/>
      <c r="K102" s="331" t="s">
        <v>994</v>
      </c>
    </row>
    <row r="103" customFormat="false" ht="15.75" hidden="true" customHeight="false" outlineLevel="0" collapsed="false">
      <c r="A103" s="331"/>
      <c r="B103" s="331" t="s">
        <v>1055</v>
      </c>
      <c r="C103" s="331" t="str">
        <f aca="false">IFERROR(VLOOKUP(B103,'[1]#¡REF!'!$A$1:$C$15201,2,FALSE()),"")</f>
        <v/>
      </c>
      <c r="D103" s="331" t="s">
        <v>991</v>
      </c>
      <c r="E103" s="331" t="s">
        <v>1000</v>
      </c>
      <c r="F103" s="354" t="s">
        <v>993</v>
      </c>
      <c r="G103" s="331" t="n">
        <v>49</v>
      </c>
      <c r="H103" s="355" t="n">
        <v>644.83</v>
      </c>
      <c r="I103" s="355" t="n">
        <v>13122.2</v>
      </c>
      <c r="J103" s="355"/>
      <c r="K103" s="331" t="s">
        <v>994</v>
      </c>
    </row>
    <row r="104" customFormat="false" ht="15.75" hidden="true" customHeight="false" outlineLevel="0" collapsed="false">
      <c r="A104" s="331"/>
      <c r="B104" s="331" t="s">
        <v>1055</v>
      </c>
      <c r="C104" s="331" t="str">
        <f aca="false">IFERROR(VLOOKUP(B104,'[1]#¡REF!'!$A$1:$C$15201,2,FALSE()),"")</f>
        <v/>
      </c>
      <c r="D104" s="331" t="s">
        <v>991</v>
      </c>
      <c r="E104" s="331" t="s">
        <v>1009</v>
      </c>
      <c r="F104" s="354" t="s">
        <v>993</v>
      </c>
      <c r="G104" s="331" t="n">
        <v>2</v>
      </c>
      <c r="H104" s="355" t="n">
        <v>26.32</v>
      </c>
      <c r="I104" s="355" t="n">
        <v>535.6</v>
      </c>
      <c r="J104" s="355"/>
      <c r="K104" s="331" t="s">
        <v>994</v>
      </c>
    </row>
    <row r="105" customFormat="false" ht="15.75" hidden="true" customHeight="false" outlineLevel="0" collapsed="false">
      <c r="A105" s="331"/>
      <c r="B105" s="331" t="s">
        <v>1055</v>
      </c>
      <c r="C105" s="331" t="str">
        <f aca="false">IFERROR(VLOOKUP(B105,'[1]#¡REF!'!$A$1:$C$15201,2,FALSE()),"")</f>
        <v/>
      </c>
      <c r="D105" s="331" t="s">
        <v>991</v>
      </c>
      <c r="E105" s="331" t="s">
        <v>1002</v>
      </c>
      <c r="F105" s="354" t="s">
        <v>1003</v>
      </c>
      <c r="G105" s="331" t="n">
        <v>2</v>
      </c>
      <c r="H105" s="355" t="n">
        <v>26.32</v>
      </c>
      <c r="I105" s="355" t="n">
        <v>535.6</v>
      </c>
      <c r="J105" s="355"/>
      <c r="K105" s="331" t="s">
        <v>994</v>
      </c>
    </row>
    <row r="106" customFormat="false" ht="15.75" hidden="true" customHeight="false" outlineLevel="0" collapsed="false">
      <c r="A106" s="331"/>
      <c r="B106" s="331" t="s">
        <v>1056</v>
      </c>
      <c r="C106" s="331" t="str">
        <f aca="false">IFERROR(VLOOKUP(B106,'[1]#¡REF!'!$A$1:$C$15201,2,FALSE()),"")</f>
        <v/>
      </c>
      <c r="D106" s="331" t="s">
        <v>991</v>
      </c>
      <c r="E106" s="331" t="s">
        <v>1014</v>
      </c>
      <c r="F106" s="354" t="s">
        <v>1015</v>
      </c>
      <c r="G106" s="331" t="n">
        <v>10</v>
      </c>
      <c r="H106" s="355" t="n">
        <v>81.22</v>
      </c>
      <c r="I106" s="355" t="n">
        <v>1652.8</v>
      </c>
      <c r="J106" s="355"/>
      <c r="K106" s="331" t="s">
        <v>994</v>
      </c>
    </row>
    <row r="107" customFormat="false" ht="15.75" hidden="true" customHeight="false" outlineLevel="0" collapsed="false">
      <c r="A107" s="331"/>
      <c r="B107" s="331" t="s">
        <v>1057</v>
      </c>
      <c r="C107" s="331" t="str">
        <f aca="false">IFERROR(VLOOKUP(B107,'[1]#¡REF!'!$A$1:$C$15201,2,FALSE()),"")</f>
        <v/>
      </c>
      <c r="D107" s="331" t="s">
        <v>991</v>
      </c>
      <c r="E107" s="331" t="s">
        <v>997</v>
      </c>
      <c r="F107" s="354" t="s">
        <v>998</v>
      </c>
      <c r="G107" s="331" t="n">
        <v>45</v>
      </c>
      <c r="H107" s="355" t="n">
        <v>346.91</v>
      </c>
      <c r="I107" s="355" t="n">
        <v>7059.6</v>
      </c>
      <c r="J107" s="355"/>
      <c r="K107" s="331" t="s">
        <v>994</v>
      </c>
    </row>
    <row r="108" customFormat="false" ht="15.75" hidden="true" customHeight="false" outlineLevel="0" collapsed="false">
      <c r="A108" s="331"/>
      <c r="B108" s="331" t="s">
        <v>1057</v>
      </c>
      <c r="C108" s="331" t="str">
        <f aca="false">IFERROR(VLOOKUP(B108,'[1]#¡REF!'!$A$1:$C$15201,2,FALSE()),"")</f>
        <v/>
      </c>
      <c r="D108" s="331" t="s">
        <v>991</v>
      </c>
      <c r="E108" s="331" t="s">
        <v>1032</v>
      </c>
      <c r="F108" s="354" t="s">
        <v>998</v>
      </c>
      <c r="G108" s="331" t="n">
        <v>10</v>
      </c>
      <c r="H108" s="355" t="n">
        <v>77.09</v>
      </c>
      <c r="I108" s="355" t="n">
        <v>1568.8</v>
      </c>
      <c r="J108" s="355"/>
      <c r="K108" s="331" t="s">
        <v>994</v>
      </c>
    </row>
    <row r="109" customFormat="false" ht="15.75" hidden="true" customHeight="false" outlineLevel="0" collapsed="false">
      <c r="A109" s="331"/>
      <c r="B109" s="331" t="s">
        <v>1057</v>
      </c>
      <c r="C109" s="331" t="str">
        <f aca="false">IFERROR(VLOOKUP(B109,'[1]#¡REF!'!$A$1:$C$15201,2,FALSE()),"")</f>
        <v/>
      </c>
      <c r="D109" s="331" t="s">
        <v>991</v>
      </c>
      <c r="E109" s="331" t="s">
        <v>992</v>
      </c>
      <c r="F109" s="354" t="s">
        <v>993</v>
      </c>
      <c r="G109" s="331" t="n">
        <v>244</v>
      </c>
      <c r="H109" s="355" t="n">
        <v>1881.02</v>
      </c>
      <c r="I109" s="355" t="n">
        <v>38278.72</v>
      </c>
      <c r="J109" s="355"/>
      <c r="K109" s="331" t="s">
        <v>994</v>
      </c>
    </row>
    <row r="110" customFormat="false" ht="15.75" hidden="true" customHeight="false" outlineLevel="0" collapsed="false">
      <c r="A110" s="331"/>
      <c r="B110" s="331" t="s">
        <v>1057</v>
      </c>
      <c r="C110" s="331" t="str">
        <f aca="false">IFERROR(VLOOKUP(B110,'[1]#¡REF!'!$A$1:$C$15201,2,FALSE()),"")</f>
        <v/>
      </c>
      <c r="D110" s="331" t="s">
        <v>991</v>
      </c>
      <c r="E110" s="331" t="s">
        <v>1000</v>
      </c>
      <c r="F110" s="354" t="s">
        <v>993</v>
      </c>
      <c r="G110" s="331" t="n">
        <v>474</v>
      </c>
      <c r="H110" s="355" t="n">
        <v>3654.11</v>
      </c>
      <c r="I110" s="355" t="n">
        <v>74361.12</v>
      </c>
      <c r="J110" s="355"/>
      <c r="K110" s="331" t="s">
        <v>994</v>
      </c>
    </row>
    <row r="111" customFormat="false" ht="15.75" hidden="true" customHeight="false" outlineLevel="0" collapsed="false">
      <c r="A111" s="331"/>
      <c r="B111" s="331" t="s">
        <v>1057</v>
      </c>
      <c r="C111" s="331" t="str">
        <f aca="false">IFERROR(VLOOKUP(B111,'[1]#¡REF!'!$A$1:$C$15201,2,FALSE()),"")</f>
        <v/>
      </c>
      <c r="D111" s="331" t="s">
        <v>991</v>
      </c>
      <c r="E111" s="331" t="s">
        <v>1053</v>
      </c>
      <c r="F111" s="354" t="s">
        <v>993</v>
      </c>
      <c r="G111" s="331" t="n">
        <v>750</v>
      </c>
      <c r="H111" s="355" t="n">
        <v>5781.82</v>
      </c>
      <c r="I111" s="355" t="n">
        <v>117660</v>
      </c>
      <c r="J111" s="355"/>
      <c r="K111" s="331" t="s">
        <v>994</v>
      </c>
    </row>
    <row r="112" customFormat="false" ht="15.75" hidden="true" customHeight="false" outlineLevel="0" collapsed="false">
      <c r="A112" s="331"/>
      <c r="B112" s="331" t="s">
        <v>1057</v>
      </c>
      <c r="C112" s="331" t="str">
        <f aca="false">IFERROR(VLOOKUP(B112,'[1]#¡REF!'!$A$1:$C$15201,2,FALSE()),"")</f>
        <v/>
      </c>
      <c r="D112" s="331" t="s">
        <v>991</v>
      </c>
      <c r="E112" s="331" t="s">
        <v>1037</v>
      </c>
      <c r="F112" s="354" t="s">
        <v>1038</v>
      </c>
      <c r="G112" s="331" t="n">
        <v>91</v>
      </c>
      <c r="H112" s="355" t="n">
        <v>701.53</v>
      </c>
      <c r="I112" s="355" t="n">
        <v>14276.08</v>
      </c>
      <c r="J112" s="355"/>
      <c r="K112" s="331" t="s">
        <v>994</v>
      </c>
    </row>
    <row r="113" customFormat="false" ht="15.75" hidden="true" customHeight="false" outlineLevel="0" collapsed="false">
      <c r="A113" s="331"/>
      <c r="B113" s="331" t="s">
        <v>1057</v>
      </c>
      <c r="C113" s="331" t="str">
        <f aca="false">IFERROR(VLOOKUP(B113,'[1]#¡REF!'!$A$1:$C$15201,2,FALSE()),"")</f>
        <v/>
      </c>
      <c r="D113" s="331" t="s">
        <v>991</v>
      </c>
      <c r="E113" s="331" t="s">
        <v>1014</v>
      </c>
      <c r="F113" s="354" t="s">
        <v>1015</v>
      </c>
      <c r="G113" s="331" t="n">
        <v>332</v>
      </c>
      <c r="H113" s="355" t="n">
        <v>2559.42</v>
      </c>
      <c r="I113" s="355" t="n">
        <v>52084.16</v>
      </c>
      <c r="J113" s="355"/>
      <c r="K113" s="331" t="s">
        <v>994</v>
      </c>
    </row>
    <row r="114" customFormat="false" ht="15.75" hidden="true" customHeight="false" outlineLevel="0" collapsed="false">
      <c r="A114" s="331"/>
      <c r="B114" s="331" t="s">
        <v>1057</v>
      </c>
      <c r="C114" s="331" t="str">
        <f aca="false">IFERROR(VLOOKUP(B114,'[1]#¡REF!'!$A$1:$C$15201,2,FALSE()),"")</f>
        <v/>
      </c>
      <c r="D114" s="331" t="s">
        <v>991</v>
      </c>
      <c r="E114" s="331" t="s">
        <v>1002</v>
      </c>
      <c r="F114" s="354" t="s">
        <v>1003</v>
      </c>
      <c r="G114" s="331" t="n">
        <v>103</v>
      </c>
      <c r="H114" s="355" t="n">
        <v>794.04</v>
      </c>
      <c r="I114" s="355" t="n">
        <v>16158.64</v>
      </c>
      <c r="J114" s="355"/>
      <c r="K114" s="331" t="s">
        <v>994</v>
      </c>
    </row>
    <row r="115" customFormat="false" ht="15.75" hidden="true" customHeight="false" outlineLevel="0" collapsed="false">
      <c r="A115" s="331"/>
      <c r="B115" s="331" t="s">
        <v>1057</v>
      </c>
      <c r="C115" s="331" t="str">
        <f aca="false">IFERROR(VLOOKUP(B115,'[1]#¡REF!'!$A$1:$C$15201,2,FALSE()),"")</f>
        <v/>
      </c>
      <c r="D115" s="331" t="s">
        <v>991</v>
      </c>
      <c r="E115" s="331" t="s">
        <v>1004</v>
      </c>
      <c r="F115" s="354" t="s">
        <v>1005</v>
      </c>
      <c r="G115" s="331" t="n">
        <v>195</v>
      </c>
      <c r="H115" s="355" t="n">
        <v>1503.27</v>
      </c>
      <c r="I115" s="355" t="n">
        <v>30591.6</v>
      </c>
      <c r="J115" s="355"/>
      <c r="K115" s="331" t="s">
        <v>994</v>
      </c>
    </row>
    <row r="116" customFormat="false" ht="15.75" hidden="true" customHeight="false" outlineLevel="0" collapsed="false">
      <c r="A116" s="356"/>
      <c r="B116" s="356" t="s">
        <v>1057</v>
      </c>
      <c r="C116" s="356" t="str">
        <f aca="false">IFERROR(VLOOKUP(B116,'[1]#¡REF!'!$A$1:$C$15201,2,FALSE()),"")</f>
        <v/>
      </c>
      <c r="D116" s="356" t="s">
        <v>991</v>
      </c>
      <c r="E116" s="356" t="s">
        <v>612</v>
      </c>
      <c r="F116" s="357" t="s">
        <v>1006</v>
      </c>
      <c r="G116" s="358" t="n">
        <v>54</v>
      </c>
      <c r="H116" s="359" t="n">
        <v>416.29</v>
      </c>
      <c r="I116" s="359" t="n">
        <v>8471.52</v>
      </c>
      <c r="J116" s="360"/>
      <c r="K116" s="356" t="s">
        <v>994</v>
      </c>
      <c r="L116" s="379"/>
      <c r="M116" s="379"/>
      <c r="N116" s="379"/>
      <c r="O116" s="379"/>
      <c r="P116" s="101"/>
      <c r="Q116" s="380"/>
      <c r="R116" s="381"/>
      <c r="S116" s="381"/>
      <c r="T116" s="382"/>
    </row>
    <row r="117" customFormat="false" ht="15.75" hidden="true" customHeight="false" outlineLevel="0" collapsed="false">
      <c r="A117" s="331"/>
      <c r="B117" s="331" t="s">
        <v>1058</v>
      </c>
      <c r="C117" s="356" t="str">
        <f aca="false">IFERROR(VLOOKUP(B117,'[1]#¡REF!'!$A$1:$C$15201,2,FALSE()),"")</f>
        <v/>
      </c>
      <c r="D117" s="331" t="s">
        <v>991</v>
      </c>
      <c r="E117" s="331" t="s">
        <v>997</v>
      </c>
      <c r="F117" s="354" t="s">
        <v>998</v>
      </c>
      <c r="G117" s="331" t="n">
        <v>3</v>
      </c>
      <c r="H117" s="355" t="n">
        <v>26.27</v>
      </c>
      <c r="I117" s="355" t="n">
        <v>534.54</v>
      </c>
      <c r="J117" s="355"/>
      <c r="K117" s="331" t="s">
        <v>994</v>
      </c>
    </row>
    <row r="118" customFormat="false" ht="15.75" hidden="true" customHeight="false" outlineLevel="0" collapsed="false">
      <c r="A118" s="331"/>
      <c r="B118" s="331" t="s">
        <v>1058</v>
      </c>
      <c r="C118" s="356" t="str">
        <f aca="false">IFERROR(VLOOKUP(B118,'[1]#¡REF!'!$A$1:$C$15201,2,FALSE()),"")</f>
        <v/>
      </c>
      <c r="D118" s="331" t="s">
        <v>991</v>
      </c>
      <c r="E118" s="331" t="s">
        <v>1032</v>
      </c>
      <c r="F118" s="354" t="s">
        <v>998</v>
      </c>
      <c r="G118" s="331" t="n">
        <v>3</v>
      </c>
      <c r="H118" s="355" t="n">
        <v>26.27</v>
      </c>
      <c r="I118" s="355" t="n">
        <v>534.54</v>
      </c>
      <c r="J118" s="355"/>
      <c r="K118" s="331" t="s">
        <v>994</v>
      </c>
    </row>
    <row r="119" customFormat="false" ht="15.75" hidden="true" customHeight="false" outlineLevel="0" collapsed="false">
      <c r="A119" s="331"/>
      <c r="B119" s="331" t="s">
        <v>1058</v>
      </c>
      <c r="C119" s="331" t="str">
        <f aca="false">IFERROR(VLOOKUP(B119,'[1]#¡REF!'!$A$1:$C$15201,2,FALSE()),"")</f>
        <v/>
      </c>
      <c r="D119" s="331" t="s">
        <v>991</v>
      </c>
      <c r="E119" s="331" t="s">
        <v>992</v>
      </c>
      <c r="F119" s="354" t="s">
        <v>993</v>
      </c>
      <c r="G119" s="331" t="n">
        <v>21</v>
      </c>
      <c r="H119" s="355" t="n">
        <v>183.87</v>
      </c>
      <c r="I119" s="355" t="n">
        <v>3741.78</v>
      </c>
      <c r="J119" s="355"/>
      <c r="K119" s="331" t="s">
        <v>994</v>
      </c>
    </row>
    <row r="120" customFormat="false" ht="15.75" hidden="true" customHeight="false" outlineLevel="0" collapsed="false">
      <c r="A120" s="331"/>
      <c r="B120" s="331" t="s">
        <v>1058</v>
      </c>
      <c r="C120" s="331" t="str">
        <f aca="false">IFERROR(VLOOKUP(B120,'[1]#¡REF!'!$A$1:$C$15201,2,FALSE()),"")</f>
        <v/>
      </c>
      <c r="D120" s="331" t="s">
        <v>991</v>
      </c>
      <c r="E120" s="331" t="s">
        <v>1000</v>
      </c>
      <c r="F120" s="354" t="s">
        <v>993</v>
      </c>
      <c r="G120" s="331" t="n">
        <v>20</v>
      </c>
      <c r="H120" s="355" t="n">
        <v>175.12</v>
      </c>
      <c r="I120" s="355" t="n">
        <v>3563.6</v>
      </c>
      <c r="J120" s="355"/>
      <c r="K120" s="331" t="s">
        <v>994</v>
      </c>
    </row>
    <row r="121" customFormat="false" ht="15.75" hidden="true" customHeight="false" outlineLevel="0" collapsed="false">
      <c r="A121" s="331"/>
      <c r="B121" s="331" t="s">
        <v>1058</v>
      </c>
      <c r="C121" s="331" t="str">
        <f aca="false">IFERROR(VLOOKUP(B121,'[1]#¡REF!'!$A$1:$C$15201,2,FALSE()),"")</f>
        <v/>
      </c>
      <c r="D121" s="331" t="s">
        <v>991</v>
      </c>
      <c r="E121" s="331" t="s">
        <v>1011</v>
      </c>
      <c r="F121" s="354" t="s">
        <v>993</v>
      </c>
      <c r="G121" s="331" t="n">
        <v>6</v>
      </c>
      <c r="H121" s="355" t="n">
        <v>52.53</v>
      </c>
      <c r="I121" s="355" t="n">
        <v>1069.08</v>
      </c>
      <c r="J121" s="355"/>
      <c r="K121" s="331" t="s">
        <v>994</v>
      </c>
    </row>
    <row r="122" customFormat="false" ht="15.75" hidden="true" customHeight="false" outlineLevel="0" collapsed="false">
      <c r="A122" s="331"/>
      <c r="B122" s="331" t="s">
        <v>1058</v>
      </c>
      <c r="C122" s="331" t="str">
        <f aca="false">IFERROR(VLOOKUP(B122,'[1]#¡REF!'!$A$1:$C$15201,2,FALSE()),"")</f>
        <v/>
      </c>
      <c r="D122" s="331" t="s">
        <v>991</v>
      </c>
      <c r="E122" s="331" t="s">
        <v>1002</v>
      </c>
      <c r="F122" s="354" t="s">
        <v>1003</v>
      </c>
      <c r="G122" s="331" t="n">
        <v>25</v>
      </c>
      <c r="H122" s="355" t="n">
        <v>218.89</v>
      </c>
      <c r="I122" s="355" t="n">
        <v>4454.5</v>
      </c>
      <c r="J122" s="355"/>
      <c r="K122" s="331" t="s">
        <v>994</v>
      </c>
    </row>
    <row r="123" customFormat="false" ht="15.75" hidden="true" customHeight="false" outlineLevel="0" collapsed="false">
      <c r="A123" s="331"/>
      <c r="B123" s="331" t="s">
        <v>1058</v>
      </c>
      <c r="C123" s="331" t="str">
        <f aca="false">IFERROR(VLOOKUP(B123,'[1]#¡REF!'!$A$1:$C$15201,2,FALSE()),"")</f>
        <v/>
      </c>
      <c r="D123" s="331" t="s">
        <v>991</v>
      </c>
      <c r="E123" s="331" t="s">
        <v>1004</v>
      </c>
      <c r="F123" s="354" t="s">
        <v>1005</v>
      </c>
      <c r="G123" s="331" t="n">
        <v>4</v>
      </c>
      <c r="H123" s="355" t="n">
        <v>35.02</v>
      </c>
      <c r="I123" s="355" t="n">
        <v>712.72</v>
      </c>
      <c r="J123" s="355"/>
      <c r="K123" s="331" t="s">
        <v>994</v>
      </c>
    </row>
    <row r="124" s="164" customFormat="true" ht="15.75" hidden="true" customHeight="false" outlineLevel="0" collapsed="false">
      <c r="A124" s="366" t="s">
        <v>1059</v>
      </c>
      <c r="B124" s="366" t="s">
        <v>1058</v>
      </c>
      <c r="C124" s="366" t="str">
        <f aca="false">IFERROR(VLOOKUP(B124,'[1]#¡REF!'!$A$1:$C$15201,2,FALSE()),"")</f>
        <v/>
      </c>
      <c r="D124" s="366" t="s">
        <v>991</v>
      </c>
      <c r="E124" s="366" t="s">
        <v>612</v>
      </c>
      <c r="F124" s="367" t="s">
        <v>1006</v>
      </c>
      <c r="G124" s="383" t="n">
        <v>27</v>
      </c>
      <c r="H124" s="384" t="n">
        <v>236.41</v>
      </c>
      <c r="I124" s="384" t="n">
        <v>4810.86</v>
      </c>
      <c r="J124" s="385" t="n">
        <v>153.6</v>
      </c>
      <c r="K124" s="366" t="s">
        <v>994</v>
      </c>
      <c r="L124" s="371" t="s">
        <v>1060</v>
      </c>
      <c r="M124" s="371"/>
      <c r="N124" s="371"/>
      <c r="O124" s="371" t="n">
        <v>3130121</v>
      </c>
      <c r="P124" s="157" t="n">
        <v>2505</v>
      </c>
      <c r="Q124" s="386" t="n">
        <v>44476</v>
      </c>
      <c r="R124" s="387"/>
      <c r="S124" s="387"/>
      <c r="T124" s="374" t="n">
        <v>27</v>
      </c>
    </row>
    <row r="125" customFormat="false" ht="15.75" hidden="true" customHeight="false" outlineLevel="0" collapsed="false">
      <c r="A125" s="331"/>
      <c r="B125" s="331" t="s">
        <v>1061</v>
      </c>
      <c r="C125" s="331" t="str">
        <f aca="false">IFERROR(VLOOKUP(B125,'[1]#¡REF!'!$A$1:$C$15201,2,FALSE()),"")</f>
        <v/>
      </c>
      <c r="D125" s="331" t="s">
        <v>991</v>
      </c>
      <c r="E125" s="331" t="s">
        <v>997</v>
      </c>
      <c r="F125" s="354" t="s">
        <v>998</v>
      </c>
      <c r="G125" s="331" t="n">
        <v>25600</v>
      </c>
      <c r="H125" s="355" t="n">
        <v>1824.08</v>
      </c>
      <c r="I125" s="355" t="n">
        <v>37120</v>
      </c>
      <c r="J125" s="355"/>
      <c r="K125" s="331" t="s">
        <v>994</v>
      </c>
    </row>
    <row r="126" customFormat="false" ht="15.75" hidden="true" customHeight="false" outlineLevel="0" collapsed="false">
      <c r="A126" s="331"/>
      <c r="B126" s="331" t="s">
        <v>1061</v>
      </c>
      <c r="C126" s="331" t="str">
        <f aca="false">IFERROR(VLOOKUP(B126,'[1]#¡REF!'!$A$1:$C$15201,2,FALSE()),"")</f>
        <v/>
      </c>
      <c r="D126" s="331" t="s">
        <v>991</v>
      </c>
      <c r="E126" s="331" t="s">
        <v>992</v>
      </c>
      <c r="F126" s="354" t="s">
        <v>993</v>
      </c>
      <c r="G126" s="331" t="n">
        <v>90506</v>
      </c>
      <c r="H126" s="355" t="n">
        <v>6448.83</v>
      </c>
      <c r="I126" s="355" t="n">
        <v>131233.7</v>
      </c>
      <c r="J126" s="355"/>
      <c r="K126" s="331" t="s">
        <v>994</v>
      </c>
    </row>
    <row r="127" customFormat="false" ht="15.75" hidden="true" customHeight="false" outlineLevel="0" collapsed="false">
      <c r="A127" s="331"/>
      <c r="B127" s="331" t="s">
        <v>1061</v>
      </c>
      <c r="C127" s="331" t="str">
        <f aca="false">IFERROR(VLOOKUP(B127,'[1]#¡REF!'!$A$1:$C$15201,2,FALSE()),"")</f>
        <v/>
      </c>
      <c r="D127" s="331" t="s">
        <v>991</v>
      </c>
      <c r="E127" s="331" t="s">
        <v>1008</v>
      </c>
      <c r="F127" s="354" t="s">
        <v>993</v>
      </c>
      <c r="G127" s="331" t="n">
        <v>26793</v>
      </c>
      <c r="H127" s="355" t="n">
        <v>1909.08</v>
      </c>
      <c r="I127" s="355" t="n">
        <v>38849.85</v>
      </c>
      <c r="J127" s="355"/>
      <c r="K127" s="331" t="s">
        <v>994</v>
      </c>
    </row>
    <row r="128" customFormat="false" ht="15.75" hidden="true" customHeight="false" outlineLevel="0" collapsed="false">
      <c r="A128" s="331"/>
      <c r="B128" s="331" t="s">
        <v>1061</v>
      </c>
      <c r="C128" s="331" t="str">
        <f aca="false">IFERROR(VLOOKUP(B128,'[1]#¡REF!'!$A$1:$C$15201,2,FALSE()),"")</f>
        <v/>
      </c>
      <c r="D128" s="331" t="s">
        <v>991</v>
      </c>
      <c r="E128" s="331" t="s">
        <v>1000</v>
      </c>
      <c r="F128" s="354" t="s">
        <v>993</v>
      </c>
      <c r="G128" s="331" t="n">
        <v>366743</v>
      </c>
      <c r="H128" s="355" t="n">
        <v>26131.57</v>
      </c>
      <c r="I128" s="355" t="n">
        <v>531777.35</v>
      </c>
      <c r="J128" s="355"/>
      <c r="K128" s="331" t="s">
        <v>994</v>
      </c>
    </row>
    <row r="129" customFormat="false" ht="15.75" hidden="true" customHeight="false" outlineLevel="0" collapsed="false">
      <c r="A129" s="331"/>
      <c r="B129" s="331" t="s">
        <v>1061</v>
      </c>
      <c r="C129" s="331" t="str">
        <f aca="false">IFERROR(VLOOKUP(B129,'[1]#¡REF!'!$A$1:$C$15201,2,FALSE()),"")</f>
        <v/>
      </c>
      <c r="D129" s="331" t="s">
        <v>991</v>
      </c>
      <c r="E129" s="331" t="s">
        <v>1036</v>
      </c>
      <c r="F129" s="354" t="s">
        <v>993</v>
      </c>
      <c r="G129" s="331" t="n">
        <v>250</v>
      </c>
      <c r="H129" s="355" t="n">
        <v>17.81</v>
      </c>
      <c r="I129" s="355" t="n">
        <v>362.5</v>
      </c>
      <c r="J129" s="355"/>
      <c r="K129" s="331" t="s">
        <v>994</v>
      </c>
    </row>
    <row r="130" customFormat="false" ht="15.75" hidden="true" customHeight="false" outlineLevel="0" collapsed="false">
      <c r="A130" s="331"/>
      <c r="B130" s="331" t="s">
        <v>1061</v>
      </c>
      <c r="C130" s="331" t="str">
        <f aca="false">IFERROR(VLOOKUP(B130,'[1]#¡REF!'!$A$1:$C$15201,2,FALSE()),"")</f>
        <v/>
      </c>
      <c r="D130" s="331" t="s">
        <v>991</v>
      </c>
      <c r="E130" s="331" t="s">
        <v>1014</v>
      </c>
      <c r="F130" s="354" t="s">
        <v>1015</v>
      </c>
      <c r="G130" s="331" t="n">
        <v>38</v>
      </c>
      <c r="H130" s="355" t="n">
        <v>2.71</v>
      </c>
      <c r="I130" s="355" t="n">
        <v>55.1</v>
      </c>
      <c r="J130" s="355"/>
      <c r="K130" s="331" t="s">
        <v>994</v>
      </c>
    </row>
    <row r="131" customFormat="false" ht="15.75" hidden="true" customHeight="false" outlineLevel="0" collapsed="false">
      <c r="A131" s="331"/>
      <c r="B131" s="331" t="s">
        <v>1061</v>
      </c>
      <c r="C131" s="331" t="str">
        <f aca="false">IFERROR(VLOOKUP(B131,'[1]#¡REF!'!$A$1:$C$15201,2,FALSE()),"")</f>
        <v/>
      </c>
      <c r="D131" s="331" t="s">
        <v>1016</v>
      </c>
      <c r="E131" s="331" t="s">
        <v>1017</v>
      </c>
      <c r="F131" s="354" t="s">
        <v>998</v>
      </c>
      <c r="G131" s="331" t="n">
        <v>16719</v>
      </c>
      <c r="H131" s="355" t="n">
        <v>1191.28</v>
      </c>
      <c r="I131" s="355" t="n">
        <v>24242.55</v>
      </c>
      <c r="J131" s="355"/>
      <c r="K131" s="331" t="s">
        <v>994</v>
      </c>
    </row>
    <row r="132" customFormat="false" ht="15.75" hidden="true" customHeight="false" outlineLevel="0" collapsed="false">
      <c r="A132" s="331"/>
      <c r="B132" s="331" t="s">
        <v>1061</v>
      </c>
      <c r="C132" s="331" t="str">
        <f aca="false">IFERROR(VLOOKUP(B132,'[1]#¡REF!'!$A$1:$C$15201,2,FALSE()),"")</f>
        <v/>
      </c>
      <c r="D132" s="331" t="s">
        <v>1016</v>
      </c>
      <c r="E132" s="331" t="s">
        <v>1040</v>
      </c>
      <c r="F132" s="354" t="s">
        <v>998</v>
      </c>
      <c r="G132" s="331" t="n">
        <v>2849</v>
      </c>
      <c r="H132" s="355" t="n">
        <v>203</v>
      </c>
      <c r="I132" s="355" t="n">
        <v>4131.05</v>
      </c>
      <c r="J132" s="355"/>
      <c r="K132" s="331" t="s">
        <v>994</v>
      </c>
    </row>
    <row r="133" customFormat="false" ht="15.75" hidden="true" customHeight="false" outlineLevel="0" collapsed="false">
      <c r="A133" s="331"/>
      <c r="B133" s="331" t="s">
        <v>1061</v>
      </c>
      <c r="C133" s="331" t="str">
        <f aca="false">IFERROR(VLOOKUP(B133,'[1]#¡REF!'!$A$1:$C$15201,2,FALSE()),"")</f>
        <v/>
      </c>
      <c r="D133" s="331" t="s">
        <v>1016</v>
      </c>
      <c r="E133" s="331" t="s">
        <v>1018</v>
      </c>
      <c r="F133" s="354" t="s">
        <v>993</v>
      </c>
      <c r="G133" s="331" t="n">
        <v>22799</v>
      </c>
      <c r="H133" s="355" t="n">
        <v>1624.5</v>
      </c>
      <c r="I133" s="355" t="n">
        <v>33058.55</v>
      </c>
      <c r="J133" s="355"/>
      <c r="K133" s="331" t="s">
        <v>994</v>
      </c>
    </row>
    <row r="134" customFormat="false" ht="15.75" hidden="true" customHeight="false" outlineLevel="0" collapsed="false">
      <c r="A134" s="331"/>
      <c r="B134" s="331" t="s">
        <v>1061</v>
      </c>
      <c r="C134" s="331" t="str">
        <f aca="false">IFERROR(VLOOKUP(B134,'[1]#¡REF!'!$A$1:$C$15201,2,FALSE()),"")</f>
        <v/>
      </c>
      <c r="D134" s="331" t="s">
        <v>1016</v>
      </c>
      <c r="E134" s="331" t="s">
        <v>1019</v>
      </c>
      <c r="F134" s="354" t="s">
        <v>993</v>
      </c>
      <c r="G134" s="331" t="n">
        <v>22</v>
      </c>
      <c r="H134" s="355" t="n">
        <v>1.57</v>
      </c>
      <c r="I134" s="355" t="n">
        <v>31.9</v>
      </c>
      <c r="J134" s="355"/>
      <c r="K134" s="331" t="s">
        <v>994</v>
      </c>
    </row>
    <row r="135" customFormat="false" ht="15.75" hidden="true" customHeight="false" outlineLevel="0" collapsed="false">
      <c r="A135" s="331"/>
      <c r="B135" s="331" t="s">
        <v>1061</v>
      </c>
      <c r="C135" s="331" t="str">
        <f aca="false">IFERROR(VLOOKUP(B135,'[1]#¡REF!'!$A$1:$C$15201,2,FALSE()),"")</f>
        <v/>
      </c>
      <c r="D135" s="331" t="s">
        <v>1016</v>
      </c>
      <c r="E135" s="331" t="s">
        <v>1020</v>
      </c>
      <c r="F135" s="354" t="s">
        <v>993</v>
      </c>
      <c r="G135" s="331" t="n">
        <v>950</v>
      </c>
      <c r="H135" s="355" t="n">
        <v>67.69</v>
      </c>
      <c r="I135" s="355" t="n">
        <v>1377.5</v>
      </c>
      <c r="J135" s="355"/>
      <c r="K135" s="331" t="s">
        <v>994</v>
      </c>
    </row>
    <row r="136" customFormat="false" ht="15.75" hidden="true" customHeight="false" outlineLevel="0" collapsed="false">
      <c r="A136" s="331"/>
      <c r="B136" s="331" t="s">
        <v>1061</v>
      </c>
      <c r="C136" s="331" t="str">
        <f aca="false">IFERROR(VLOOKUP(B136,'[1]#¡REF!'!$A$1:$C$15201,2,FALSE()),"")</f>
        <v/>
      </c>
      <c r="D136" s="331" t="s">
        <v>1016</v>
      </c>
      <c r="E136" s="331" t="s">
        <v>1021</v>
      </c>
      <c r="F136" s="354" t="s">
        <v>993</v>
      </c>
      <c r="G136" s="331" t="n">
        <v>96</v>
      </c>
      <c r="H136" s="355" t="n">
        <v>6.84</v>
      </c>
      <c r="I136" s="355" t="n">
        <v>139.2</v>
      </c>
      <c r="J136" s="355"/>
      <c r="K136" s="331" t="s">
        <v>994</v>
      </c>
    </row>
    <row r="137" customFormat="false" ht="15.75" hidden="true" customHeight="false" outlineLevel="0" collapsed="false">
      <c r="A137" s="331"/>
      <c r="B137" s="331" t="s">
        <v>1061</v>
      </c>
      <c r="C137" s="331" t="str">
        <f aca="false">IFERROR(VLOOKUP(B137,'[1]#¡REF!'!$A$1:$C$15201,2,FALSE()),"")</f>
        <v/>
      </c>
      <c r="D137" s="331" t="s">
        <v>1016</v>
      </c>
      <c r="E137" s="331" t="s">
        <v>1041</v>
      </c>
      <c r="F137" s="354" t="s">
        <v>993</v>
      </c>
      <c r="G137" s="331" t="n">
        <v>6</v>
      </c>
      <c r="H137" s="355" t="n">
        <v>0.43</v>
      </c>
      <c r="I137" s="355" t="n">
        <v>8.7</v>
      </c>
      <c r="J137" s="355"/>
      <c r="K137" s="331" t="s">
        <v>994</v>
      </c>
    </row>
    <row r="138" customFormat="false" ht="15.75" hidden="true" customHeight="false" outlineLevel="0" collapsed="false">
      <c r="A138" s="331"/>
      <c r="B138" s="331" t="s">
        <v>1061</v>
      </c>
      <c r="C138" s="331" t="str">
        <f aca="false">IFERROR(VLOOKUP(B138,'[1]#¡REF!'!$A$1:$C$15201,2,FALSE()),"")</f>
        <v/>
      </c>
      <c r="D138" s="331" t="s">
        <v>1016</v>
      </c>
      <c r="E138" s="331" t="s">
        <v>1022</v>
      </c>
      <c r="F138" s="354" t="s">
        <v>993</v>
      </c>
      <c r="G138" s="331" t="n">
        <v>51</v>
      </c>
      <c r="H138" s="355" t="n">
        <v>3.63</v>
      </c>
      <c r="I138" s="355" t="n">
        <v>73.95</v>
      </c>
      <c r="J138" s="355"/>
      <c r="K138" s="331" t="s">
        <v>994</v>
      </c>
    </row>
    <row r="139" customFormat="false" ht="15.75" hidden="true" customHeight="false" outlineLevel="0" collapsed="false">
      <c r="A139" s="331"/>
      <c r="B139" s="331" t="s">
        <v>1061</v>
      </c>
      <c r="C139" s="331" t="str">
        <f aca="false">IFERROR(VLOOKUP(B139,'[1]#¡REF!'!$A$1:$C$15201,2,FALSE()),"")</f>
        <v/>
      </c>
      <c r="D139" s="331" t="s">
        <v>1016</v>
      </c>
      <c r="E139" s="331" t="s">
        <v>1023</v>
      </c>
      <c r="F139" s="354" t="s">
        <v>993</v>
      </c>
      <c r="G139" s="331" t="n">
        <v>1891</v>
      </c>
      <c r="H139" s="355" t="n">
        <v>134.74</v>
      </c>
      <c r="I139" s="355" t="n">
        <v>2741.95</v>
      </c>
      <c r="J139" s="355"/>
      <c r="K139" s="331" t="s">
        <v>994</v>
      </c>
    </row>
    <row r="140" customFormat="false" ht="15.75" hidden="true" customHeight="false" outlineLevel="0" collapsed="false">
      <c r="A140" s="331"/>
      <c r="B140" s="331" t="s">
        <v>1061</v>
      </c>
      <c r="C140" s="331" t="str">
        <f aca="false">IFERROR(VLOOKUP(B140,'[1]#¡REF!'!$A$1:$C$15201,2,FALSE()),"")</f>
        <v/>
      </c>
      <c r="D140" s="331" t="s">
        <v>1016</v>
      </c>
      <c r="E140" s="331" t="s">
        <v>1026</v>
      </c>
      <c r="F140" s="354" t="s">
        <v>1015</v>
      </c>
      <c r="G140" s="331" t="n">
        <v>3</v>
      </c>
      <c r="H140" s="355" t="n">
        <v>0.21</v>
      </c>
      <c r="I140" s="355" t="n">
        <v>4.35</v>
      </c>
      <c r="J140" s="355"/>
      <c r="K140" s="331" t="s">
        <v>994</v>
      </c>
    </row>
    <row r="141" customFormat="false" ht="15.75" hidden="true" customHeight="false" outlineLevel="0" collapsed="false">
      <c r="A141" s="331"/>
      <c r="B141" s="331" t="s">
        <v>1061</v>
      </c>
      <c r="C141" s="331" t="str">
        <f aca="false">IFERROR(VLOOKUP(B141,'[1]#¡REF!'!$A$1:$C$15201,2,FALSE()),"")</f>
        <v/>
      </c>
      <c r="D141" s="331" t="s">
        <v>1016</v>
      </c>
      <c r="E141" s="331" t="s">
        <v>1027</v>
      </c>
      <c r="F141" s="354" t="s">
        <v>1003</v>
      </c>
      <c r="G141" s="331" t="n">
        <v>761</v>
      </c>
      <c r="H141" s="355" t="n">
        <v>54.22</v>
      </c>
      <c r="I141" s="355" t="n">
        <v>1103.45</v>
      </c>
      <c r="J141" s="355"/>
      <c r="K141" s="331" t="s">
        <v>994</v>
      </c>
    </row>
    <row r="142" customFormat="false" ht="15.75" hidden="true" customHeight="false" outlineLevel="0" collapsed="false">
      <c r="A142" s="331"/>
      <c r="B142" s="331" t="s">
        <v>1061</v>
      </c>
      <c r="C142" s="331" t="str">
        <f aca="false">IFERROR(VLOOKUP(B142,'[1]#¡REF!'!$A$1:$C$15201,2,FALSE()),"")</f>
        <v/>
      </c>
      <c r="D142" s="331" t="s">
        <v>1016</v>
      </c>
      <c r="E142" s="331" t="s">
        <v>1028</v>
      </c>
      <c r="F142" s="354" t="s">
        <v>1005</v>
      </c>
      <c r="G142" s="331" t="n">
        <v>39</v>
      </c>
      <c r="H142" s="355" t="n">
        <v>2.78</v>
      </c>
      <c r="I142" s="355" t="n">
        <v>56.55</v>
      </c>
      <c r="J142" s="355"/>
      <c r="K142" s="331" t="s">
        <v>994</v>
      </c>
    </row>
    <row r="143" s="164" customFormat="true" ht="15.75" hidden="true" customHeight="false" outlineLevel="0" collapsed="false">
      <c r="A143" s="149" t="s">
        <v>1062</v>
      </c>
      <c r="B143" s="366" t="s">
        <v>1061</v>
      </c>
      <c r="C143" s="376" t="str">
        <f aca="false">IFERROR(VLOOKUP(B143,'[1]#¡REF!'!$A$1:$C$15201,2,FALSE()),"")</f>
        <v/>
      </c>
      <c r="D143" s="366" t="s">
        <v>1016</v>
      </c>
      <c r="E143" s="366" t="s">
        <v>621</v>
      </c>
      <c r="F143" s="367" t="s">
        <v>1006</v>
      </c>
      <c r="G143" s="368" t="n">
        <v>3800</v>
      </c>
      <c r="H143" s="369" t="n">
        <v>270.76</v>
      </c>
      <c r="I143" s="369" t="n">
        <v>5510</v>
      </c>
      <c r="J143" s="370" t="n">
        <v>1.25</v>
      </c>
      <c r="K143" s="366" t="s">
        <v>994</v>
      </c>
      <c r="L143" s="371" t="s">
        <v>1063</v>
      </c>
      <c r="M143" s="371"/>
      <c r="N143" s="371"/>
      <c r="O143" s="371" t="n">
        <v>3130122</v>
      </c>
      <c r="P143" s="157" t="n">
        <v>1837</v>
      </c>
      <c r="Q143" s="372" t="n">
        <v>44393</v>
      </c>
      <c r="R143" s="373"/>
      <c r="S143" s="373"/>
      <c r="T143" s="374" t="n">
        <v>2</v>
      </c>
    </row>
    <row r="144" customFormat="false" ht="15.75" hidden="true" customHeight="false" outlineLevel="0" collapsed="false">
      <c r="A144" s="331"/>
      <c r="B144" s="331" t="s">
        <v>1064</v>
      </c>
      <c r="C144" s="331" t="str">
        <f aca="false">IFERROR(VLOOKUP(B144,'[1]#¡REF!'!$A$1:$C$15201,2,FALSE()),"")</f>
        <v/>
      </c>
      <c r="D144" s="331" t="s">
        <v>991</v>
      </c>
      <c r="E144" s="331" t="s">
        <v>1053</v>
      </c>
      <c r="F144" s="354" t="s">
        <v>993</v>
      </c>
      <c r="G144" s="331" t="n">
        <v>20</v>
      </c>
      <c r="H144" s="355" t="n">
        <v>1.24</v>
      </c>
      <c r="I144" s="355" t="n">
        <v>25.2</v>
      </c>
      <c r="J144" s="355"/>
      <c r="K144" s="331" t="s">
        <v>994</v>
      </c>
    </row>
    <row r="145" customFormat="false" ht="15.75" hidden="true" customHeight="false" outlineLevel="0" collapsed="false">
      <c r="A145" s="331"/>
      <c r="B145" s="331" t="s">
        <v>1064</v>
      </c>
      <c r="C145" s="331" t="str">
        <f aca="false">IFERROR(VLOOKUP(B145,'[1]#¡REF!'!$A$1:$C$15201,2,FALSE()),"")</f>
        <v/>
      </c>
      <c r="D145" s="331" t="s">
        <v>991</v>
      </c>
      <c r="E145" s="331" t="s">
        <v>1009</v>
      </c>
      <c r="F145" s="354" t="s">
        <v>993</v>
      </c>
      <c r="G145" s="331" t="n">
        <v>41529</v>
      </c>
      <c r="H145" s="355" t="n">
        <v>2571.33</v>
      </c>
      <c r="I145" s="355" t="n">
        <v>52326.54</v>
      </c>
      <c r="J145" s="355"/>
      <c r="K145" s="331" t="s">
        <v>994</v>
      </c>
    </row>
    <row r="146" customFormat="false" ht="15.75" hidden="true" customHeight="false" outlineLevel="0" collapsed="false">
      <c r="A146" s="331"/>
      <c r="B146" s="331" t="s">
        <v>1064</v>
      </c>
      <c r="C146" s="331" t="str">
        <f aca="false">IFERROR(VLOOKUP(B146,'[1]#¡REF!'!$A$1:$C$15201,2,FALSE()),"")</f>
        <v/>
      </c>
      <c r="D146" s="331" t="s">
        <v>991</v>
      </c>
      <c r="E146" s="331" t="s">
        <v>1012</v>
      </c>
      <c r="F146" s="354" t="s">
        <v>993</v>
      </c>
      <c r="G146" s="331" t="n">
        <v>6</v>
      </c>
      <c r="H146" s="355" t="n">
        <v>0.37</v>
      </c>
      <c r="I146" s="355" t="n">
        <v>7.56</v>
      </c>
      <c r="J146" s="355"/>
      <c r="K146" s="331" t="s">
        <v>994</v>
      </c>
    </row>
    <row r="147" customFormat="false" ht="15.75" hidden="true" customHeight="false" outlineLevel="0" collapsed="false">
      <c r="A147" s="331"/>
      <c r="B147" s="331" t="s">
        <v>1064</v>
      </c>
      <c r="C147" s="331" t="str">
        <f aca="false">IFERROR(VLOOKUP(B147,'[1]#¡REF!'!$A$1:$C$15201,2,FALSE()),"")</f>
        <v/>
      </c>
      <c r="D147" s="331" t="s">
        <v>991</v>
      </c>
      <c r="E147" s="331" t="s">
        <v>1013</v>
      </c>
      <c r="F147" s="354" t="s">
        <v>993</v>
      </c>
      <c r="G147" s="331" t="n">
        <v>100</v>
      </c>
      <c r="H147" s="355" t="n">
        <v>6.19</v>
      </c>
      <c r="I147" s="355" t="n">
        <v>126</v>
      </c>
      <c r="J147" s="355"/>
      <c r="K147" s="331" t="s">
        <v>994</v>
      </c>
    </row>
    <row r="148" customFormat="false" ht="15.75" hidden="true" customHeight="false" outlineLevel="0" collapsed="false">
      <c r="A148" s="331"/>
      <c r="B148" s="331" t="s">
        <v>1064</v>
      </c>
      <c r="C148" s="331" t="str">
        <f aca="false">IFERROR(VLOOKUP(B148,'[1]#¡REF!'!$A$1:$C$15201,2,FALSE()),"")</f>
        <v/>
      </c>
      <c r="D148" s="331" t="s">
        <v>991</v>
      </c>
      <c r="E148" s="331" t="s">
        <v>1037</v>
      </c>
      <c r="F148" s="354" t="s">
        <v>1038</v>
      </c>
      <c r="G148" s="331" t="n">
        <v>88758</v>
      </c>
      <c r="H148" s="355" t="n">
        <v>5495.58</v>
      </c>
      <c r="I148" s="355" t="n">
        <v>111835.08</v>
      </c>
      <c r="J148" s="355"/>
      <c r="K148" s="331" t="s">
        <v>994</v>
      </c>
    </row>
    <row r="149" customFormat="false" ht="15.75" hidden="true" customHeight="false" outlineLevel="0" collapsed="false">
      <c r="A149" s="331"/>
      <c r="B149" s="331" t="s">
        <v>1064</v>
      </c>
      <c r="C149" s="331" t="str">
        <f aca="false">IFERROR(VLOOKUP(B149,'[1]#¡REF!'!$A$1:$C$15201,2,FALSE()),"")</f>
        <v/>
      </c>
      <c r="D149" s="331" t="s">
        <v>991</v>
      </c>
      <c r="E149" s="331" t="s">
        <v>1014</v>
      </c>
      <c r="F149" s="354" t="s">
        <v>1015</v>
      </c>
      <c r="G149" s="331" t="n">
        <v>83</v>
      </c>
      <c r="H149" s="355" t="n">
        <v>5.14</v>
      </c>
      <c r="I149" s="355" t="n">
        <v>104.58</v>
      </c>
      <c r="J149" s="355"/>
      <c r="K149" s="331" t="s">
        <v>994</v>
      </c>
    </row>
    <row r="150" customFormat="false" ht="15.75" hidden="true" customHeight="false" outlineLevel="0" collapsed="false">
      <c r="A150" s="331"/>
      <c r="B150" s="331" t="s">
        <v>1064</v>
      </c>
      <c r="C150" s="331" t="str">
        <f aca="false">IFERROR(VLOOKUP(B150,'[1]#¡REF!'!$A$1:$C$15201,2,FALSE()),"")</f>
        <v/>
      </c>
      <c r="D150" s="331" t="s">
        <v>991</v>
      </c>
      <c r="E150" s="331" t="s">
        <v>1002</v>
      </c>
      <c r="F150" s="354" t="s">
        <v>1003</v>
      </c>
      <c r="G150" s="331" t="n">
        <v>8321</v>
      </c>
      <c r="H150" s="355" t="n">
        <v>515.21</v>
      </c>
      <c r="I150" s="355" t="n">
        <v>10484.46</v>
      </c>
      <c r="J150" s="355"/>
      <c r="K150" s="331" t="s">
        <v>994</v>
      </c>
    </row>
    <row r="151" customFormat="false" ht="15.75" hidden="true" customHeight="false" outlineLevel="0" collapsed="false">
      <c r="A151" s="331"/>
      <c r="B151" s="331" t="s">
        <v>1064</v>
      </c>
      <c r="C151" s="331" t="str">
        <f aca="false">IFERROR(VLOOKUP(B151,'[1]#¡REF!'!$A$1:$C$15201,2,FALSE()),"")</f>
        <v/>
      </c>
      <c r="D151" s="331" t="s">
        <v>991</v>
      </c>
      <c r="E151" s="331" t="s">
        <v>1004</v>
      </c>
      <c r="F151" s="354" t="s">
        <v>1005</v>
      </c>
      <c r="G151" s="331" t="n">
        <v>3</v>
      </c>
      <c r="H151" s="355" t="n">
        <v>0.19</v>
      </c>
      <c r="I151" s="355" t="n">
        <v>3.78</v>
      </c>
      <c r="J151" s="355"/>
      <c r="K151" s="331" t="s">
        <v>994</v>
      </c>
    </row>
    <row r="152" customFormat="false" ht="15.75" hidden="true" customHeight="false" outlineLevel="0" collapsed="false">
      <c r="A152" s="331"/>
      <c r="B152" s="331" t="s">
        <v>1064</v>
      </c>
      <c r="C152" s="331" t="str">
        <f aca="false">IFERROR(VLOOKUP(B152,'[1]#¡REF!'!$A$1:$C$15201,2,FALSE()),"")</f>
        <v/>
      </c>
      <c r="D152" s="331" t="s">
        <v>1016</v>
      </c>
      <c r="E152" s="331" t="s">
        <v>1017</v>
      </c>
      <c r="F152" s="354" t="s">
        <v>998</v>
      </c>
      <c r="G152" s="331" t="n">
        <v>108</v>
      </c>
      <c r="H152" s="355" t="n">
        <v>6.69</v>
      </c>
      <c r="I152" s="355" t="n">
        <v>136.08</v>
      </c>
      <c r="J152" s="355"/>
      <c r="K152" s="331" t="s">
        <v>994</v>
      </c>
    </row>
    <row r="153" customFormat="false" ht="15.75" hidden="true" customHeight="false" outlineLevel="0" collapsed="false">
      <c r="A153" s="331"/>
      <c r="B153" s="331" t="s">
        <v>1064</v>
      </c>
      <c r="C153" s="331" t="str">
        <f aca="false">IFERROR(VLOOKUP(B153,'[1]#¡REF!'!$A$1:$C$15201,2,FALSE()),"")</f>
        <v/>
      </c>
      <c r="D153" s="331" t="s">
        <v>1016</v>
      </c>
      <c r="E153" s="331" t="s">
        <v>1040</v>
      </c>
      <c r="F153" s="354" t="s">
        <v>998</v>
      </c>
      <c r="G153" s="331" t="n">
        <v>1298</v>
      </c>
      <c r="H153" s="355" t="n">
        <v>80.37</v>
      </c>
      <c r="I153" s="355" t="n">
        <v>1635.48</v>
      </c>
      <c r="J153" s="355"/>
      <c r="K153" s="331" t="s">
        <v>994</v>
      </c>
    </row>
    <row r="154" customFormat="false" ht="15.75" hidden="true" customHeight="false" outlineLevel="0" collapsed="false">
      <c r="A154" s="331"/>
      <c r="B154" s="331" t="s">
        <v>1064</v>
      </c>
      <c r="C154" s="331" t="str">
        <f aca="false">IFERROR(VLOOKUP(B154,'[1]#¡REF!'!$A$1:$C$15201,2,FALSE()),"")</f>
        <v/>
      </c>
      <c r="D154" s="331" t="s">
        <v>1016</v>
      </c>
      <c r="E154" s="331" t="s">
        <v>1019</v>
      </c>
      <c r="F154" s="354" t="s">
        <v>993</v>
      </c>
      <c r="G154" s="331" t="n">
        <v>56</v>
      </c>
      <c r="H154" s="355" t="n">
        <v>3.47</v>
      </c>
      <c r="I154" s="355" t="n">
        <v>70.56</v>
      </c>
      <c r="J154" s="355"/>
      <c r="K154" s="331" t="s">
        <v>994</v>
      </c>
    </row>
    <row r="155" customFormat="false" ht="15.75" hidden="true" customHeight="false" outlineLevel="0" collapsed="false">
      <c r="A155" s="331"/>
      <c r="B155" s="331" t="s">
        <v>1064</v>
      </c>
      <c r="C155" s="331" t="str">
        <f aca="false">IFERROR(VLOOKUP(B155,'[1]#¡REF!'!$A$1:$C$15201,2,FALSE()),"")</f>
        <v/>
      </c>
      <c r="D155" s="331" t="s">
        <v>1016</v>
      </c>
      <c r="E155" s="331" t="s">
        <v>1020</v>
      </c>
      <c r="F155" s="354" t="s">
        <v>993</v>
      </c>
      <c r="G155" s="331" t="n">
        <v>1298</v>
      </c>
      <c r="H155" s="355" t="n">
        <v>80.37</v>
      </c>
      <c r="I155" s="355" t="n">
        <v>1635.48</v>
      </c>
      <c r="J155" s="355"/>
      <c r="K155" s="331" t="s">
        <v>994</v>
      </c>
    </row>
    <row r="156" customFormat="false" ht="15.75" hidden="true" customHeight="false" outlineLevel="0" collapsed="false">
      <c r="A156" s="331"/>
      <c r="B156" s="331" t="s">
        <v>1064</v>
      </c>
      <c r="C156" s="331" t="str">
        <f aca="false">IFERROR(VLOOKUP(B156,'[1]#¡REF!'!$A$1:$C$15201,2,FALSE()),"")</f>
        <v/>
      </c>
      <c r="D156" s="331" t="s">
        <v>1016</v>
      </c>
      <c r="E156" s="331" t="s">
        <v>1021</v>
      </c>
      <c r="F156" s="354" t="s">
        <v>993</v>
      </c>
      <c r="G156" s="331" t="n">
        <v>98</v>
      </c>
      <c r="H156" s="355" t="n">
        <v>6.07</v>
      </c>
      <c r="I156" s="355" t="n">
        <v>123.48</v>
      </c>
      <c r="J156" s="355"/>
      <c r="K156" s="331" t="s">
        <v>994</v>
      </c>
    </row>
    <row r="157" customFormat="false" ht="15.75" hidden="true" customHeight="false" outlineLevel="0" collapsed="false">
      <c r="A157" s="331"/>
      <c r="B157" s="331" t="s">
        <v>1064</v>
      </c>
      <c r="C157" s="331" t="str">
        <f aca="false">IFERROR(VLOOKUP(B157,'[1]#¡REF!'!$A$1:$C$15201,2,FALSE()),"")</f>
        <v/>
      </c>
      <c r="D157" s="331" t="s">
        <v>1016</v>
      </c>
      <c r="E157" s="331" t="s">
        <v>1041</v>
      </c>
      <c r="F157" s="354" t="s">
        <v>993</v>
      </c>
      <c r="G157" s="331" t="n">
        <v>6</v>
      </c>
      <c r="H157" s="355" t="n">
        <v>0.37</v>
      </c>
      <c r="I157" s="355" t="n">
        <v>7.56</v>
      </c>
      <c r="J157" s="355"/>
      <c r="K157" s="331" t="s">
        <v>994</v>
      </c>
    </row>
    <row r="158" customFormat="false" ht="15.75" hidden="true" customHeight="false" outlineLevel="0" collapsed="false">
      <c r="A158" s="331"/>
      <c r="B158" s="331" t="s">
        <v>1064</v>
      </c>
      <c r="C158" s="331" t="str">
        <f aca="false">IFERROR(VLOOKUP(B158,'[1]#¡REF!'!$A$1:$C$15201,2,FALSE()),"")</f>
        <v/>
      </c>
      <c r="D158" s="331" t="s">
        <v>1016</v>
      </c>
      <c r="E158" s="331" t="s">
        <v>1022</v>
      </c>
      <c r="F158" s="354" t="s">
        <v>993</v>
      </c>
      <c r="G158" s="331" t="n">
        <v>7</v>
      </c>
      <c r="H158" s="355" t="n">
        <v>0.43</v>
      </c>
      <c r="I158" s="355" t="n">
        <v>8.82</v>
      </c>
      <c r="J158" s="355"/>
      <c r="K158" s="331" t="s">
        <v>994</v>
      </c>
    </row>
    <row r="159" customFormat="false" ht="15.75" hidden="true" customHeight="false" outlineLevel="0" collapsed="false">
      <c r="A159" s="331"/>
      <c r="B159" s="331" t="s">
        <v>1064</v>
      </c>
      <c r="C159" s="331" t="str">
        <f aca="false">IFERROR(VLOOKUP(B159,'[1]#¡REF!'!$A$1:$C$15201,2,FALSE()),"")</f>
        <v/>
      </c>
      <c r="D159" s="331" t="s">
        <v>1016</v>
      </c>
      <c r="E159" s="331" t="s">
        <v>1023</v>
      </c>
      <c r="F159" s="354" t="s">
        <v>993</v>
      </c>
      <c r="G159" s="331" t="n">
        <v>3244</v>
      </c>
      <c r="H159" s="355" t="n">
        <v>200.86</v>
      </c>
      <c r="I159" s="355" t="n">
        <v>4087.44</v>
      </c>
      <c r="J159" s="355"/>
      <c r="K159" s="331" t="s">
        <v>994</v>
      </c>
    </row>
    <row r="160" customFormat="false" ht="15.75" hidden="true" customHeight="false" outlineLevel="0" collapsed="false">
      <c r="A160" s="331"/>
      <c r="B160" s="331" t="s">
        <v>1064</v>
      </c>
      <c r="C160" s="331" t="str">
        <f aca="false">IFERROR(VLOOKUP(B160,'[1]#¡REF!'!$A$1:$C$15201,2,FALSE()),"")</f>
        <v/>
      </c>
      <c r="D160" s="331" t="s">
        <v>1016</v>
      </c>
      <c r="E160" s="331" t="s">
        <v>1042</v>
      </c>
      <c r="F160" s="354" t="s">
        <v>993</v>
      </c>
      <c r="G160" s="331" t="n">
        <v>56770</v>
      </c>
      <c r="H160" s="355" t="n">
        <v>3515</v>
      </c>
      <c r="I160" s="355" t="n">
        <v>71530.2</v>
      </c>
      <c r="J160" s="355"/>
      <c r="K160" s="331" t="s">
        <v>994</v>
      </c>
    </row>
    <row r="161" customFormat="false" ht="15.75" hidden="true" customHeight="false" outlineLevel="0" collapsed="false">
      <c r="A161" s="331"/>
      <c r="B161" s="331" t="s">
        <v>1064</v>
      </c>
      <c r="C161" s="331" t="str">
        <f aca="false">IFERROR(VLOOKUP(B161,'[1]#¡REF!'!$A$1:$C$15201,2,FALSE()),"")</f>
        <v/>
      </c>
      <c r="D161" s="331" t="s">
        <v>1016</v>
      </c>
      <c r="E161" s="331" t="s">
        <v>1065</v>
      </c>
      <c r="F161" s="354" t="s">
        <v>993</v>
      </c>
      <c r="G161" s="331" t="n">
        <v>6</v>
      </c>
      <c r="H161" s="355" t="n">
        <v>0.37</v>
      </c>
      <c r="I161" s="355" t="n">
        <v>7.56</v>
      </c>
      <c r="J161" s="355"/>
      <c r="K161" s="331" t="s">
        <v>994</v>
      </c>
    </row>
    <row r="162" customFormat="false" ht="15.75" hidden="true" customHeight="false" outlineLevel="0" collapsed="false">
      <c r="A162" s="331"/>
      <c r="B162" s="331" t="s">
        <v>1064</v>
      </c>
      <c r="C162" s="331" t="str">
        <f aca="false">IFERROR(VLOOKUP(B162,'[1]#¡REF!'!$A$1:$C$15201,2,FALSE()),"")</f>
        <v/>
      </c>
      <c r="D162" s="331" t="s">
        <v>1016</v>
      </c>
      <c r="E162" s="331" t="s">
        <v>1043</v>
      </c>
      <c r="F162" s="354" t="s">
        <v>993</v>
      </c>
      <c r="G162" s="331" t="n">
        <v>811</v>
      </c>
      <c r="H162" s="355" t="n">
        <v>50.21</v>
      </c>
      <c r="I162" s="355" t="n">
        <v>1021.86</v>
      </c>
      <c r="J162" s="355"/>
      <c r="K162" s="331" t="s">
        <v>994</v>
      </c>
    </row>
    <row r="163" customFormat="false" ht="15.75" hidden="true" customHeight="false" outlineLevel="0" collapsed="false">
      <c r="A163" s="331"/>
      <c r="B163" s="331" t="s">
        <v>1064</v>
      </c>
      <c r="C163" s="331" t="str">
        <f aca="false">IFERROR(VLOOKUP(B163,'[1]#¡REF!'!$A$1:$C$15201,2,FALSE()),"")</f>
        <v/>
      </c>
      <c r="D163" s="331" t="s">
        <v>1016</v>
      </c>
      <c r="E163" s="331" t="s">
        <v>1026</v>
      </c>
      <c r="F163" s="354" t="s">
        <v>1015</v>
      </c>
      <c r="G163" s="331" t="n">
        <v>36</v>
      </c>
      <c r="H163" s="355" t="n">
        <v>2.23</v>
      </c>
      <c r="I163" s="355" t="n">
        <v>45.36</v>
      </c>
      <c r="J163" s="355"/>
      <c r="K163" s="331" t="s">
        <v>994</v>
      </c>
    </row>
    <row r="164" customFormat="false" ht="15.75" hidden="true" customHeight="false" outlineLevel="0" collapsed="false">
      <c r="A164" s="331"/>
      <c r="B164" s="331" t="s">
        <v>1064</v>
      </c>
      <c r="C164" s="331" t="str">
        <f aca="false">IFERROR(VLOOKUP(B164,'[1]#¡REF!'!$A$1:$C$15201,2,FALSE()),"")</f>
        <v/>
      </c>
      <c r="D164" s="331" t="s">
        <v>1016</v>
      </c>
      <c r="E164" s="331" t="s">
        <v>1027</v>
      </c>
      <c r="F164" s="354" t="s">
        <v>1003</v>
      </c>
      <c r="G164" s="331" t="n">
        <v>1622</v>
      </c>
      <c r="H164" s="355" t="n">
        <v>100.43</v>
      </c>
      <c r="I164" s="355" t="n">
        <v>2043.72</v>
      </c>
      <c r="J164" s="355"/>
      <c r="K164" s="331" t="s">
        <v>994</v>
      </c>
    </row>
    <row r="165" customFormat="false" ht="15.75" hidden="true" customHeight="false" outlineLevel="0" collapsed="false">
      <c r="A165" s="331"/>
      <c r="B165" s="331" t="s">
        <v>1064</v>
      </c>
      <c r="C165" s="331" t="str">
        <f aca="false">IFERROR(VLOOKUP(B165,'[1]#¡REF!'!$A$1:$C$15201,2,FALSE()),"")</f>
        <v/>
      </c>
      <c r="D165" s="331" t="s">
        <v>1016</v>
      </c>
      <c r="E165" s="331" t="s">
        <v>1028</v>
      </c>
      <c r="F165" s="354" t="s">
        <v>1005</v>
      </c>
      <c r="G165" s="331" t="n">
        <v>1751</v>
      </c>
      <c r="H165" s="355" t="n">
        <v>108.42</v>
      </c>
      <c r="I165" s="355" t="n">
        <v>2206.26</v>
      </c>
      <c r="J165" s="355"/>
      <c r="K165" s="331" t="s">
        <v>994</v>
      </c>
    </row>
    <row r="166" s="164" customFormat="true" ht="15.75" hidden="true" customHeight="false" outlineLevel="0" collapsed="false">
      <c r="A166" s="149" t="s">
        <v>1062</v>
      </c>
      <c r="B166" s="366" t="s">
        <v>1064</v>
      </c>
      <c r="C166" s="376" t="str">
        <f aca="false">IFERROR(VLOOKUP(B166,'[1]#¡REF!'!$A$1:$C$15201,2,FALSE()),"")</f>
        <v/>
      </c>
      <c r="D166" s="366" t="s">
        <v>1016</v>
      </c>
      <c r="E166" s="366" t="s">
        <v>621</v>
      </c>
      <c r="F166" s="367" t="s">
        <v>1006</v>
      </c>
      <c r="G166" s="368" t="n">
        <v>4866</v>
      </c>
      <c r="H166" s="369" t="n">
        <v>301.29</v>
      </c>
      <c r="I166" s="369" t="n">
        <v>6131.16</v>
      </c>
      <c r="J166" s="370" t="n">
        <v>1.09</v>
      </c>
      <c r="K166" s="366" t="s">
        <v>994</v>
      </c>
      <c r="L166" s="371" t="s">
        <v>1063</v>
      </c>
      <c r="M166" s="371"/>
      <c r="N166" s="371"/>
      <c r="O166" s="371" t="n">
        <v>3130122</v>
      </c>
      <c r="P166" s="157" t="n">
        <v>1835</v>
      </c>
      <c r="Q166" s="372" t="n">
        <v>44393</v>
      </c>
      <c r="R166" s="373"/>
      <c r="S166" s="373"/>
      <c r="T166" s="374" t="n">
        <v>30</v>
      </c>
    </row>
    <row r="167" customFormat="false" ht="15.75" hidden="true" customHeight="false" outlineLevel="0" collapsed="false">
      <c r="A167" s="331"/>
      <c r="B167" s="331" t="s">
        <v>1007</v>
      </c>
      <c r="C167" s="331" t="str">
        <f aca="false">IFERROR(VLOOKUP(B167,'[1]#¡REF!'!$A$1:$C$15201,2,FALSE()),"")</f>
        <v/>
      </c>
      <c r="D167" s="331" t="s">
        <v>991</v>
      </c>
      <c r="E167" s="331" t="s">
        <v>997</v>
      </c>
      <c r="F167" s="354" t="s">
        <v>998</v>
      </c>
      <c r="G167" s="331" t="n">
        <v>2649</v>
      </c>
      <c r="H167" s="355" t="n">
        <v>143.19</v>
      </c>
      <c r="I167" s="355" t="n">
        <v>2913.9</v>
      </c>
      <c r="J167" s="388"/>
      <c r="K167" s="331" t="s">
        <v>994</v>
      </c>
    </row>
    <row r="168" customFormat="false" ht="15.75" hidden="true" customHeight="false" outlineLevel="0" collapsed="false">
      <c r="A168" s="331"/>
      <c r="B168" s="331" t="s">
        <v>1007</v>
      </c>
      <c r="C168" s="331" t="str">
        <f aca="false">IFERROR(VLOOKUP(B168,'[1]#¡REF!'!$A$1:$C$15201,2,FALSE()),"")</f>
        <v/>
      </c>
      <c r="D168" s="331" t="s">
        <v>991</v>
      </c>
      <c r="E168" s="331" t="s">
        <v>992</v>
      </c>
      <c r="F168" s="354" t="s">
        <v>993</v>
      </c>
      <c r="G168" s="331" t="n">
        <v>2537</v>
      </c>
      <c r="H168" s="355" t="n">
        <v>137.14</v>
      </c>
      <c r="I168" s="355" t="n">
        <v>2790.7</v>
      </c>
      <c r="J168" s="389"/>
      <c r="K168" s="331" t="s">
        <v>994</v>
      </c>
    </row>
    <row r="169" customFormat="false" ht="15.75" hidden="true" customHeight="false" outlineLevel="0" collapsed="false">
      <c r="A169" s="331"/>
      <c r="B169" s="331" t="s">
        <v>1007</v>
      </c>
      <c r="C169" s="331" t="str">
        <f aca="false">IFERROR(VLOOKUP(B169,'[1]#¡REF!'!$A$1:$C$15201,2,FALSE()),"")</f>
        <v/>
      </c>
      <c r="D169" s="331" t="s">
        <v>991</v>
      </c>
      <c r="E169" s="331" t="s">
        <v>1008</v>
      </c>
      <c r="F169" s="354" t="s">
        <v>993</v>
      </c>
      <c r="G169" s="331" t="n">
        <v>3311</v>
      </c>
      <c r="H169" s="355" t="n">
        <v>178.97</v>
      </c>
      <c r="I169" s="355" t="n">
        <v>3642.1</v>
      </c>
      <c r="J169" s="389"/>
      <c r="K169" s="331" t="s">
        <v>994</v>
      </c>
    </row>
    <row r="170" customFormat="false" ht="15.75" hidden="true" customHeight="false" outlineLevel="0" collapsed="false">
      <c r="A170" s="331"/>
      <c r="B170" s="331" t="s">
        <v>1007</v>
      </c>
      <c r="C170" s="331" t="str">
        <f aca="false">IFERROR(VLOOKUP(B170,'[1]#¡REF!'!$A$1:$C$15201,2,FALSE()),"")</f>
        <v/>
      </c>
      <c r="D170" s="331" t="s">
        <v>991</v>
      </c>
      <c r="E170" s="331" t="s">
        <v>1000</v>
      </c>
      <c r="F170" s="354" t="s">
        <v>993</v>
      </c>
      <c r="G170" s="331" t="n">
        <v>21178</v>
      </c>
      <c r="H170" s="355" t="n">
        <v>1144.76</v>
      </c>
      <c r="I170" s="355" t="n">
        <v>23295.8</v>
      </c>
      <c r="J170" s="389"/>
      <c r="K170" s="331" t="s">
        <v>994</v>
      </c>
    </row>
    <row r="171" customFormat="false" ht="15.75" hidden="true" customHeight="false" outlineLevel="0" collapsed="false">
      <c r="A171" s="331"/>
      <c r="B171" s="331" t="s">
        <v>1007</v>
      </c>
      <c r="C171" s="331" t="str">
        <f aca="false">IFERROR(VLOOKUP(B171,'[1]#¡REF!'!$A$1:$C$15201,2,FALSE()),"")</f>
        <v/>
      </c>
      <c r="D171" s="331" t="s">
        <v>991</v>
      </c>
      <c r="E171" s="331" t="s">
        <v>1009</v>
      </c>
      <c r="F171" s="354" t="s">
        <v>993</v>
      </c>
      <c r="G171" s="331" t="n">
        <v>4456</v>
      </c>
      <c r="H171" s="355" t="n">
        <v>240.86</v>
      </c>
      <c r="I171" s="355" t="n">
        <v>4901.6</v>
      </c>
      <c r="J171" s="389"/>
      <c r="K171" s="331" t="s">
        <v>994</v>
      </c>
    </row>
    <row r="172" customFormat="false" ht="15.75" hidden="true" customHeight="false" outlineLevel="0" collapsed="false">
      <c r="A172" s="331"/>
      <c r="B172" s="331" t="s">
        <v>1007</v>
      </c>
      <c r="C172" s="331" t="str">
        <f aca="false">IFERROR(VLOOKUP(B172,'[1]#¡REF!'!$A$1:$C$15201,2,FALSE()),"")</f>
        <v/>
      </c>
      <c r="D172" s="331" t="s">
        <v>991</v>
      </c>
      <c r="E172" s="331" t="s">
        <v>1010</v>
      </c>
      <c r="F172" s="354" t="s">
        <v>993</v>
      </c>
      <c r="G172" s="331" t="n">
        <v>5614</v>
      </c>
      <c r="H172" s="355" t="n">
        <v>303.46</v>
      </c>
      <c r="I172" s="355" t="n">
        <v>6175.4</v>
      </c>
      <c r="J172" s="389"/>
      <c r="K172" s="331" t="s">
        <v>994</v>
      </c>
    </row>
    <row r="173" customFormat="false" ht="15.75" hidden="true" customHeight="false" outlineLevel="0" collapsed="false">
      <c r="A173" s="331"/>
      <c r="B173" s="331" t="s">
        <v>1007</v>
      </c>
      <c r="C173" s="331" t="str">
        <f aca="false">IFERROR(VLOOKUP(B173,'[1]#¡REF!'!$A$1:$C$15201,2,FALSE()),"")</f>
        <v/>
      </c>
      <c r="D173" s="331" t="s">
        <v>991</v>
      </c>
      <c r="E173" s="331" t="s">
        <v>1011</v>
      </c>
      <c r="F173" s="354" t="s">
        <v>993</v>
      </c>
      <c r="G173" s="331" t="n">
        <v>100</v>
      </c>
      <c r="H173" s="355" t="n">
        <v>5.41</v>
      </c>
      <c r="I173" s="355" t="n">
        <v>110</v>
      </c>
      <c r="J173" s="389"/>
      <c r="K173" s="331" t="s">
        <v>994</v>
      </c>
    </row>
    <row r="174" customFormat="false" ht="15.75" hidden="true" customHeight="false" outlineLevel="0" collapsed="false">
      <c r="A174" s="331"/>
      <c r="B174" s="331" t="s">
        <v>1007</v>
      </c>
      <c r="C174" s="331" t="str">
        <f aca="false">IFERROR(VLOOKUP(B174,'[1]#¡REF!'!$A$1:$C$15201,2,FALSE()),"")</f>
        <v/>
      </c>
      <c r="D174" s="331" t="s">
        <v>991</v>
      </c>
      <c r="E174" s="331" t="s">
        <v>1001</v>
      </c>
      <c r="F174" s="354" t="s">
        <v>993</v>
      </c>
      <c r="G174" s="331" t="n">
        <v>2208</v>
      </c>
      <c r="H174" s="355" t="n">
        <v>119.35</v>
      </c>
      <c r="I174" s="355" t="n">
        <v>2428.8</v>
      </c>
      <c r="J174" s="389"/>
      <c r="K174" s="331" t="s">
        <v>994</v>
      </c>
    </row>
    <row r="175" customFormat="false" ht="15.75" hidden="true" customHeight="false" outlineLevel="0" collapsed="false">
      <c r="A175" s="331"/>
      <c r="B175" s="331" t="s">
        <v>1007</v>
      </c>
      <c r="C175" s="331" t="str">
        <f aca="false">IFERROR(VLOOKUP(B175,'[1]#¡REF!'!$A$1:$C$15201,2,FALSE()),"")</f>
        <v/>
      </c>
      <c r="D175" s="331" t="s">
        <v>991</v>
      </c>
      <c r="E175" s="331" t="s">
        <v>1012</v>
      </c>
      <c r="F175" s="354" t="s">
        <v>993</v>
      </c>
      <c r="G175" s="331" t="n">
        <v>11038</v>
      </c>
      <c r="H175" s="355" t="n">
        <v>596.65</v>
      </c>
      <c r="I175" s="355" t="n">
        <v>12141.8</v>
      </c>
      <c r="J175" s="389"/>
      <c r="K175" s="331" t="s">
        <v>994</v>
      </c>
    </row>
    <row r="176" customFormat="false" ht="15.75" hidden="true" customHeight="false" outlineLevel="0" collapsed="false">
      <c r="A176" s="331"/>
      <c r="B176" s="331" t="s">
        <v>1007</v>
      </c>
      <c r="C176" s="331" t="str">
        <f aca="false">IFERROR(VLOOKUP(B176,'[1]#¡REF!'!$A$1:$C$15201,2,FALSE()),"")</f>
        <v/>
      </c>
      <c r="D176" s="331" t="s">
        <v>991</v>
      </c>
      <c r="E176" s="331" t="s">
        <v>1013</v>
      </c>
      <c r="F176" s="354" t="s">
        <v>993</v>
      </c>
      <c r="G176" s="331" t="n">
        <v>435</v>
      </c>
      <c r="H176" s="355" t="n">
        <v>23.51</v>
      </c>
      <c r="I176" s="355" t="n">
        <v>478.5</v>
      </c>
      <c r="J176" s="389"/>
      <c r="K176" s="331" t="s">
        <v>994</v>
      </c>
    </row>
    <row r="177" customFormat="false" ht="15.75" hidden="true" customHeight="false" outlineLevel="0" collapsed="false">
      <c r="A177" s="331"/>
      <c r="B177" s="331" t="s">
        <v>1007</v>
      </c>
      <c r="C177" s="331" t="str">
        <f aca="false">IFERROR(VLOOKUP(B177,'[1]#¡REF!'!$A$1:$C$15201,2,FALSE()),"")</f>
        <v/>
      </c>
      <c r="D177" s="331" t="s">
        <v>991</v>
      </c>
      <c r="E177" s="331" t="s">
        <v>1002</v>
      </c>
      <c r="F177" s="354" t="s">
        <v>1003</v>
      </c>
      <c r="G177" s="331" t="n">
        <v>586</v>
      </c>
      <c r="H177" s="355" t="n">
        <v>31.68</v>
      </c>
      <c r="I177" s="355" t="n">
        <v>644.6</v>
      </c>
      <c r="J177" s="389"/>
      <c r="K177" s="331" t="s">
        <v>994</v>
      </c>
    </row>
    <row r="178" customFormat="false" ht="15.75" hidden="true" customHeight="false" outlineLevel="0" collapsed="false">
      <c r="A178" s="331"/>
      <c r="B178" s="331" t="s">
        <v>1007</v>
      </c>
      <c r="C178" s="331" t="str">
        <f aca="false">IFERROR(VLOOKUP(B178,'[1]#¡REF!'!$A$1:$C$15201,2,FALSE()),"")</f>
        <v/>
      </c>
      <c r="D178" s="331" t="s">
        <v>991</v>
      </c>
      <c r="E178" s="331" t="s">
        <v>1004</v>
      </c>
      <c r="F178" s="354" t="s">
        <v>1005</v>
      </c>
      <c r="G178" s="331" t="n">
        <v>606</v>
      </c>
      <c r="H178" s="355" t="n">
        <v>32.76</v>
      </c>
      <c r="I178" s="355" t="n">
        <v>666.6</v>
      </c>
      <c r="J178" s="389"/>
      <c r="K178" s="331" t="s">
        <v>994</v>
      </c>
    </row>
    <row r="179" customFormat="false" ht="15.75" hidden="true" customHeight="false" outlineLevel="0" collapsed="false">
      <c r="A179" s="331"/>
      <c r="B179" s="331" t="s">
        <v>1007</v>
      </c>
      <c r="C179" s="331" t="str">
        <f aca="false">IFERROR(VLOOKUP(B179,'[1]#¡REF!'!$A$1:$C$15201,2,FALSE()),"")</f>
        <v/>
      </c>
      <c r="D179" s="331" t="s">
        <v>1016</v>
      </c>
      <c r="E179" s="331" t="s">
        <v>1017</v>
      </c>
      <c r="F179" s="354" t="s">
        <v>998</v>
      </c>
      <c r="G179" s="331" t="n">
        <v>961</v>
      </c>
      <c r="H179" s="355" t="n">
        <v>51.95</v>
      </c>
      <c r="I179" s="355" t="n">
        <v>1057.1</v>
      </c>
      <c r="J179" s="389"/>
      <c r="K179" s="331" t="s">
        <v>994</v>
      </c>
    </row>
    <row r="180" customFormat="false" ht="15.75" hidden="true" customHeight="false" outlineLevel="0" collapsed="false">
      <c r="A180" s="331"/>
      <c r="B180" s="331" t="s">
        <v>1007</v>
      </c>
      <c r="C180" s="331" t="str">
        <f aca="false">IFERROR(VLOOKUP(B180,'[1]#¡REF!'!$A$1:$C$15201,2,FALSE()),"")</f>
        <v/>
      </c>
      <c r="D180" s="331" t="s">
        <v>1016</v>
      </c>
      <c r="E180" s="331" t="s">
        <v>1018</v>
      </c>
      <c r="F180" s="354" t="s">
        <v>993</v>
      </c>
      <c r="G180" s="331" t="n">
        <v>2296</v>
      </c>
      <c r="H180" s="355" t="n">
        <v>124.11</v>
      </c>
      <c r="I180" s="355" t="n">
        <v>2525.6</v>
      </c>
      <c r="J180" s="389"/>
      <c r="K180" s="331" t="s">
        <v>994</v>
      </c>
    </row>
    <row r="181" customFormat="false" ht="15.75" hidden="true" customHeight="false" outlineLevel="0" collapsed="false">
      <c r="A181" s="331"/>
      <c r="B181" s="331" t="s">
        <v>1007</v>
      </c>
      <c r="C181" s="331" t="str">
        <f aca="false">IFERROR(VLOOKUP(B181,'[1]#¡REF!'!$A$1:$C$15201,2,FALSE()),"")</f>
        <v/>
      </c>
      <c r="D181" s="331" t="s">
        <v>1016</v>
      </c>
      <c r="E181" s="331" t="s">
        <v>1019</v>
      </c>
      <c r="F181" s="354" t="s">
        <v>993</v>
      </c>
      <c r="G181" s="331" t="n">
        <v>72</v>
      </c>
      <c r="H181" s="355" t="n">
        <v>3.89</v>
      </c>
      <c r="I181" s="355" t="n">
        <v>79.2</v>
      </c>
      <c r="J181" s="389"/>
      <c r="K181" s="331" t="s">
        <v>994</v>
      </c>
    </row>
    <row r="182" customFormat="false" ht="15.75" hidden="true" customHeight="false" outlineLevel="0" collapsed="false">
      <c r="A182" s="331"/>
      <c r="B182" s="331" t="s">
        <v>1007</v>
      </c>
      <c r="C182" s="331" t="str">
        <f aca="false">IFERROR(VLOOKUP(B182,'[1]#¡REF!'!$A$1:$C$15201,2,FALSE()),"")</f>
        <v/>
      </c>
      <c r="D182" s="331" t="s">
        <v>1016</v>
      </c>
      <c r="E182" s="331" t="s">
        <v>1020</v>
      </c>
      <c r="F182" s="354" t="s">
        <v>993</v>
      </c>
      <c r="G182" s="331" t="n">
        <v>325</v>
      </c>
      <c r="H182" s="355" t="n">
        <v>17.57</v>
      </c>
      <c r="I182" s="355" t="n">
        <v>357.5</v>
      </c>
      <c r="J182" s="389"/>
      <c r="K182" s="331" t="s">
        <v>994</v>
      </c>
    </row>
    <row r="183" customFormat="false" ht="15.75" hidden="true" customHeight="false" outlineLevel="0" collapsed="false">
      <c r="A183" s="331"/>
      <c r="B183" s="331" t="s">
        <v>1007</v>
      </c>
      <c r="C183" s="331" t="str">
        <f aca="false">IFERROR(VLOOKUP(B183,'[1]#¡REF!'!$A$1:$C$15201,2,FALSE()),"")</f>
        <v/>
      </c>
      <c r="D183" s="331" t="s">
        <v>1016</v>
      </c>
      <c r="E183" s="331" t="s">
        <v>1021</v>
      </c>
      <c r="F183" s="354" t="s">
        <v>993</v>
      </c>
      <c r="G183" s="331" t="n">
        <v>33</v>
      </c>
      <c r="H183" s="355" t="n">
        <v>1.78</v>
      </c>
      <c r="I183" s="355" t="n">
        <v>36.3</v>
      </c>
      <c r="J183" s="389"/>
      <c r="K183" s="331" t="s">
        <v>994</v>
      </c>
    </row>
    <row r="184" customFormat="false" ht="15.75" hidden="true" customHeight="false" outlineLevel="0" collapsed="false">
      <c r="A184" s="331"/>
      <c r="B184" s="331" t="s">
        <v>1007</v>
      </c>
      <c r="C184" s="331" t="str">
        <f aca="false">IFERROR(VLOOKUP(B184,'[1]#¡REF!'!$A$1:$C$15201,2,FALSE()),"")</f>
        <v/>
      </c>
      <c r="D184" s="331" t="s">
        <v>1016</v>
      </c>
      <c r="E184" s="331" t="s">
        <v>1022</v>
      </c>
      <c r="F184" s="354" t="s">
        <v>993</v>
      </c>
      <c r="G184" s="331" t="n">
        <v>17</v>
      </c>
      <c r="H184" s="355" t="n">
        <v>0.92</v>
      </c>
      <c r="I184" s="355" t="n">
        <v>18.7</v>
      </c>
      <c r="J184" s="389"/>
      <c r="K184" s="331" t="s">
        <v>994</v>
      </c>
    </row>
    <row r="185" customFormat="false" ht="15.75" hidden="true" customHeight="false" outlineLevel="0" collapsed="false">
      <c r="A185" s="331"/>
      <c r="B185" s="331" t="s">
        <v>1007</v>
      </c>
      <c r="C185" s="331" t="str">
        <f aca="false">IFERROR(VLOOKUP(B185,'[1]#¡REF!'!$A$1:$C$15201,2,FALSE()),"")</f>
        <v/>
      </c>
      <c r="D185" s="331" t="s">
        <v>1016</v>
      </c>
      <c r="E185" s="331" t="s">
        <v>1023</v>
      </c>
      <c r="F185" s="354" t="s">
        <v>993</v>
      </c>
      <c r="G185" s="331" t="n">
        <v>1131</v>
      </c>
      <c r="H185" s="355" t="n">
        <v>61.14</v>
      </c>
      <c r="I185" s="355" t="n">
        <v>1244.1</v>
      </c>
      <c r="J185" s="389"/>
      <c r="K185" s="331" t="s">
        <v>994</v>
      </c>
    </row>
    <row r="186" customFormat="false" ht="15.75" hidden="true" customHeight="false" outlineLevel="0" collapsed="false">
      <c r="A186" s="331"/>
      <c r="B186" s="331" t="s">
        <v>1007</v>
      </c>
      <c r="C186" s="331" t="str">
        <f aca="false">IFERROR(VLOOKUP(B186,'[1]#¡REF!'!$A$1:$C$15201,2,FALSE()),"")</f>
        <v/>
      </c>
      <c r="D186" s="331" t="s">
        <v>1016</v>
      </c>
      <c r="E186" s="331" t="s">
        <v>1024</v>
      </c>
      <c r="F186" s="354" t="s">
        <v>993</v>
      </c>
      <c r="G186" s="331" t="n">
        <v>1653</v>
      </c>
      <c r="H186" s="355" t="n">
        <v>89.35</v>
      </c>
      <c r="I186" s="355" t="n">
        <v>1818.3</v>
      </c>
      <c r="J186" s="389"/>
      <c r="K186" s="331" t="s">
        <v>994</v>
      </c>
    </row>
    <row r="187" customFormat="false" ht="15.75" hidden="true" customHeight="false" outlineLevel="0" collapsed="false">
      <c r="A187" s="331"/>
      <c r="B187" s="331" t="s">
        <v>1007</v>
      </c>
      <c r="C187" s="331" t="str">
        <f aca="false">IFERROR(VLOOKUP(B187,'[1]#¡REF!'!$A$1:$C$15201,2,FALSE()),"")</f>
        <v/>
      </c>
      <c r="D187" s="331" t="s">
        <v>1016</v>
      </c>
      <c r="E187" s="331" t="s">
        <v>1025</v>
      </c>
      <c r="F187" s="354" t="s">
        <v>993</v>
      </c>
      <c r="G187" s="331" t="n">
        <v>4305</v>
      </c>
      <c r="H187" s="355" t="n">
        <v>232.7</v>
      </c>
      <c r="I187" s="355" t="n">
        <v>4735.5</v>
      </c>
      <c r="J187" s="389"/>
      <c r="K187" s="331" t="s">
        <v>994</v>
      </c>
    </row>
    <row r="188" customFormat="false" ht="15.75" hidden="true" customHeight="false" outlineLevel="0" collapsed="false">
      <c r="A188" s="331"/>
      <c r="B188" s="331" t="s">
        <v>1007</v>
      </c>
      <c r="C188" s="331" t="str">
        <f aca="false">IFERROR(VLOOKUP(B188,'[1]#¡REF!'!$A$1:$C$15201,2,FALSE()),"")</f>
        <v/>
      </c>
      <c r="D188" s="331" t="s">
        <v>1016</v>
      </c>
      <c r="E188" s="331" t="s">
        <v>1027</v>
      </c>
      <c r="F188" s="354" t="s">
        <v>1003</v>
      </c>
      <c r="G188" s="331" t="n">
        <v>195</v>
      </c>
      <c r="H188" s="355" t="n">
        <v>10.54</v>
      </c>
      <c r="I188" s="355" t="n">
        <v>214.5</v>
      </c>
      <c r="J188" s="389"/>
      <c r="K188" s="331" t="s">
        <v>994</v>
      </c>
    </row>
    <row r="189" customFormat="false" ht="15.75" hidden="true" customHeight="false" outlineLevel="0" collapsed="false">
      <c r="A189" s="331"/>
      <c r="B189" s="331" t="s">
        <v>1007</v>
      </c>
      <c r="C189" s="331" t="str">
        <f aca="false">IFERROR(VLOOKUP(B189,'[1]#¡REF!'!$A$1:$C$15201,2,FALSE()),"")</f>
        <v/>
      </c>
      <c r="D189" s="331" t="s">
        <v>1016</v>
      </c>
      <c r="E189" s="331" t="s">
        <v>1028</v>
      </c>
      <c r="F189" s="354" t="s">
        <v>1005</v>
      </c>
      <c r="G189" s="331" t="n">
        <v>403</v>
      </c>
      <c r="H189" s="355" t="n">
        <v>21.78</v>
      </c>
      <c r="I189" s="355" t="n">
        <v>443.3</v>
      </c>
      <c r="J189" s="390"/>
      <c r="K189" s="331" t="s">
        <v>994</v>
      </c>
    </row>
    <row r="190" customFormat="false" ht="15.75" hidden="true" customHeight="false" outlineLevel="0" collapsed="false">
      <c r="A190" s="356"/>
      <c r="B190" s="356" t="s">
        <v>1007</v>
      </c>
      <c r="C190" s="356" t="str">
        <f aca="false">IFERROR(VLOOKUP(B190,'[1]#¡REF!'!$A$1:$C$15201,2,FALSE()),"")</f>
        <v/>
      </c>
      <c r="D190" s="356" t="s">
        <v>1016</v>
      </c>
      <c r="E190" s="356" t="s">
        <v>621</v>
      </c>
      <c r="F190" s="357" t="s">
        <v>1006</v>
      </c>
      <c r="G190" s="358" t="n">
        <v>1131</v>
      </c>
      <c r="H190" s="359" t="n">
        <v>61.14</v>
      </c>
      <c r="I190" s="359" t="n">
        <v>1244.1</v>
      </c>
      <c r="J190" s="360"/>
      <c r="K190" s="356" t="s">
        <v>994</v>
      </c>
      <c r="L190" s="379"/>
      <c r="M190" s="379"/>
      <c r="N190" s="379"/>
      <c r="O190" s="379"/>
      <c r="P190" s="101"/>
      <c r="Q190" s="380"/>
      <c r="R190" s="381"/>
      <c r="S190" s="381"/>
      <c r="T190" s="382"/>
    </row>
    <row r="191" customFormat="false" ht="15.75" hidden="true" customHeight="false" outlineLevel="0" collapsed="false">
      <c r="A191" s="331"/>
      <c r="B191" s="331" t="s">
        <v>1066</v>
      </c>
      <c r="C191" s="331" t="str">
        <f aca="false">IFERROR(VLOOKUP(B191,'[1]#¡REF!'!$A$1:$C$15201,2,FALSE()),"")</f>
        <v/>
      </c>
      <c r="D191" s="331" t="s">
        <v>991</v>
      </c>
      <c r="E191" s="331" t="s">
        <v>1010</v>
      </c>
      <c r="F191" s="354" t="s">
        <v>993</v>
      </c>
      <c r="G191" s="331" t="n">
        <v>47883</v>
      </c>
      <c r="H191" s="355" t="n">
        <v>3811.82</v>
      </c>
      <c r="I191" s="355" t="n">
        <v>77570.46</v>
      </c>
      <c r="J191" s="388"/>
      <c r="K191" s="331" t="s">
        <v>994</v>
      </c>
    </row>
    <row r="192" customFormat="false" ht="15.75" hidden="true" customHeight="false" outlineLevel="0" collapsed="false">
      <c r="A192" s="331"/>
      <c r="B192" s="331" t="s">
        <v>1066</v>
      </c>
      <c r="C192" s="331" t="str">
        <f aca="false">IFERROR(VLOOKUP(B192,'[1]#¡REF!'!$A$1:$C$15201,2,FALSE()),"")</f>
        <v/>
      </c>
      <c r="D192" s="331" t="s">
        <v>991</v>
      </c>
      <c r="E192" s="331" t="s">
        <v>1014</v>
      </c>
      <c r="F192" s="354" t="s">
        <v>1015</v>
      </c>
      <c r="G192" s="331" t="n">
        <v>340</v>
      </c>
      <c r="H192" s="355" t="n">
        <v>27.07</v>
      </c>
      <c r="I192" s="355" t="n">
        <v>550.8</v>
      </c>
      <c r="J192" s="389"/>
      <c r="K192" s="331" t="s">
        <v>994</v>
      </c>
    </row>
    <row r="193" customFormat="false" ht="15.75" hidden="true" customHeight="false" outlineLevel="0" collapsed="false">
      <c r="A193" s="331"/>
      <c r="B193" s="331" t="s">
        <v>1066</v>
      </c>
      <c r="C193" s="331" t="str">
        <f aca="false">IFERROR(VLOOKUP(B193,'[1]#¡REF!'!$A$1:$C$15201,2,FALSE()),"")</f>
        <v/>
      </c>
      <c r="D193" s="331" t="s">
        <v>1016</v>
      </c>
      <c r="E193" s="331" t="s">
        <v>1017</v>
      </c>
      <c r="F193" s="354" t="s">
        <v>998</v>
      </c>
      <c r="G193" s="331" t="n">
        <v>49</v>
      </c>
      <c r="H193" s="355" t="n">
        <v>3.9</v>
      </c>
      <c r="I193" s="355" t="n">
        <v>79.38</v>
      </c>
      <c r="J193" s="389"/>
      <c r="K193" s="331" t="s">
        <v>994</v>
      </c>
    </row>
    <row r="194" customFormat="false" ht="15.75" hidden="true" customHeight="false" outlineLevel="0" collapsed="false">
      <c r="A194" s="331"/>
      <c r="B194" s="331" t="s">
        <v>1066</v>
      </c>
      <c r="C194" s="331" t="str">
        <f aca="false">IFERROR(VLOOKUP(B194,'[1]#¡REF!'!$A$1:$C$15201,2,FALSE()),"")</f>
        <v/>
      </c>
      <c r="D194" s="331" t="s">
        <v>1016</v>
      </c>
      <c r="E194" s="331" t="s">
        <v>1019</v>
      </c>
      <c r="F194" s="354" t="s">
        <v>993</v>
      </c>
      <c r="G194" s="331" t="n">
        <v>215</v>
      </c>
      <c r="H194" s="355" t="n">
        <v>17.12</v>
      </c>
      <c r="I194" s="355" t="n">
        <v>348.3</v>
      </c>
      <c r="J194" s="389"/>
      <c r="K194" s="331" t="s">
        <v>994</v>
      </c>
    </row>
    <row r="195" customFormat="false" ht="15.75" hidden="true" customHeight="false" outlineLevel="0" collapsed="false">
      <c r="A195" s="331"/>
      <c r="B195" s="331" t="s">
        <v>1066</v>
      </c>
      <c r="C195" s="331" t="str">
        <f aca="false">IFERROR(VLOOKUP(B195,'[1]#¡REF!'!$A$1:$C$15201,2,FALSE()),"")</f>
        <v/>
      </c>
      <c r="D195" s="331" t="s">
        <v>1016</v>
      </c>
      <c r="E195" s="331" t="s">
        <v>1021</v>
      </c>
      <c r="F195" s="354" t="s">
        <v>993</v>
      </c>
      <c r="G195" s="331" t="n">
        <v>98</v>
      </c>
      <c r="H195" s="355" t="n">
        <v>7.8</v>
      </c>
      <c r="I195" s="355" t="n">
        <v>158.76</v>
      </c>
      <c r="J195" s="389"/>
      <c r="K195" s="331" t="s">
        <v>994</v>
      </c>
    </row>
    <row r="196" customFormat="false" ht="15.75" hidden="true" customHeight="false" outlineLevel="0" collapsed="false">
      <c r="A196" s="331"/>
      <c r="B196" s="331" t="s">
        <v>1066</v>
      </c>
      <c r="C196" s="331" t="str">
        <f aca="false">IFERROR(VLOOKUP(B196,'[1]#¡REF!'!$A$1:$C$15201,2,FALSE()),"")</f>
        <v/>
      </c>
      <c r="D196" s="331" t="s">
        <v>1016</v>
      </c>
      <c r="E196" s="331" t="s">
        <v>1022</v>
      </c>
      <c r="F196" s="354" t="s">
        <v>993</v>
      </c>
      <c r="G196" s="331" t="n">
        <v>13</v>
      </c>
      <c r="H196" s="355" t="n">
        <v>1.03</v>
      </c>
      <c r="I196" s="355" t="n">
        <v>21.06</v>
      </c>
      <c r="J196" s="389"/>
      <c r="K196" s="331" t="s">
        <v>994</v>
      </c>
    </row>
    <row r="197" customFormat="false" ht="15.75" hidden="true" customHeight="false" outlineLevel="0" collapsed="false">
      <c r="A197" s="331"/>
      <c r="B197" s="331" t="s">
        <v>1066</v>
      </c>
      <c r="C197" s="331" t="str">
        <f aca="false">IFERROR(VLOOKUP(B197,'[1]#¡REF!'!$A$1:$C$15201,2,FALSE()),"")</f>
        <v/>
      </c>
      <c r="D197" s="331" t="s">
        <v>1016</v>
      </c>
      <c r="E197" s="331" t="s">
        <v>1023</v>
      </c>
      <c r="F197" s="354" t="s">
        <v>993</v>
      </c>
      <c r="G197" s="331" t="n">
        <v>1950</v>
      </c>
      <c r="H197" s="355" t="n">
        <v>155.23</v>
      </c>
      <c r="I197" s="355" t="n">
        <v>3159</v>
      </c>
      <c r="J197" s="389"/>
      <c r="K197" s="331" t="s">
        <v>994</v>
      </c>
    </row>
    <row r="198" customFormat="false" ht="15.75" hidden="true" customHeight="false" outlineLevel="0" collapsed="false">
      <c r="A198" s="331"/>
      <c r="B198" s="331" t="s">
        <v>1066</v>
      </c>
      <c r="C198" s="331" t="str">
        <f aca="false">IFERROR(VLOOKUP(B198,'[1]#¡REF!'!$A$1:$C$15201,2,FALSE()),"")</f>
        <v/>
      </c>
      <c r="D198" s="331" t="s">
        <v>1016</v>
      </c>
      <c r="E198" s="331" t="s">
        <v>1026</v>
      </c>
      <c r="F198" s="354" t="s">
        <v>1015</v>
      </c>
      <c r="G198" s="331" t="n">
        <v>43</v>
      </c>
      <c r="H198" s="355" t="n">
        <v>3.42</v>
      </c>
      <c r="I198" s="355" t="n">
        <v>69.66</v>
      </c>
      <c r="J198" s="389"/>
      <c r="K198" s="331" t="s">
        <v>994</v>
      </c>
    </row>
    <row r="199" customFormat="false" ht="15.75" hidden="true" customHeight="false" outlineLevel="0" collapsed="false">
      <c r="A199" s="331"/>
      <c r="B199" s="331" t="s">
        <v>1066</v>
      </c>
      <c r="C199" s="331" t="str">
        <f aca="false">IFERROR(VLOOKUP(B199,'[1]#¡REF!'!$A$1:$C$15201,2,FALSE()),"")</f>
        <v/>
      </c>
      <c r="D199" s="331" t="s">
        <v>1016</v>
      </c>
      <c r="E199" s="331" t="s">
        <v>1027</v>
      </c>
      <c r="F199" s="354" t="s">
        <v>1003</v>
      </c>
      <c r="G199" s="331" t="n">
        <v>585</v>
      </c>
      <c r="H199" s="355" t="n">
        <v>46.57</v>
      </c>
      <c r="I199" s="355" t="n">
        <v>947.7</v>
      </c>
      <c r="J199" s="389"/>
      <c r="K199" s="331" t="s">
        <v>994</v>
      </c>
    </row>
    <row r="200" customFormat="false" ht="15.75" hidden="true" customHeight="false" outlineLevel="0" collapsed="false">
      <c r="A200" s="331"/>
      <c r="B200" s="331" t="s">
        <v>1066</v>
      </c>
      <c r="C200" s="331" t="str">
        <f aca="false">IFERROR(VLOOKUP(B200,'[1]#¡REF!'!$A$1:$C$15201,2,FALSE()),"")</f>
        <v/>
      </c>
      <c r="D200" s="331" t="s">
        <v>1016</v>
      </c>
      <c r="E200" s="331" t="s">
        <v>1028</v>
      </c>
      <c r="F200" s="354" t="s">
        <v>1005</v>
      </c>
      <c r="G200" s="331" t="n">
        <v>585</v>
      </c>
      <c r="H200" s="355" t="n">
        <v>46.57</v>
      </c>
      <c r="I200" s="355" t="n">
        <v>947.7</v>
      </c>
      <c r="J200" s="390"/>
      <c r="K200" s="331" t="s">
        <v>994</v>
      </c>
    </row>
    <row r="201" customFormat="false" ht="15.75" hidden="true" customHeight="false" outlineLevel="0" collapsed="false">
      <c r="A201" s="356"/>
      <c r="B201" s="356" t="s">
        <v>1066</v>
      </c>
      <c r="C201" s="356" t="str">
        <f aca="false">IFERROR(VLOOKUP(B201,'[1]#¡REF!'!$A$1:$C$15201,2,FALSE()),"")</f>
        <v/>
      </c>
      <c r="D201" s="356" t="s">
        <v>1016</v>
      </c>
      <c r="E201" s="356" t="s">
        <v>621</v>
      </c>
      <c r="F201" s="357" t="s">
        <v>1006</v>
      </c>
      <c r="G201" s="358" t="n">
        <v>1950</v>
      </c>
      <c r="H201" s="359" t="n">
        <v>155.23</v>
      </c>
      <c r="I201" s="359" t="n">
        <v>3159</v>
      </c>
      <c r="J201" s="360"/>
      <c r="K201" s="356" t="s">
        <v>994</v>
      </c>
      <c r="L201" s="379"/>
      <c r="M201" s="379"/>
      <c r="N201" s="379"/>
      <c r="O201" s="379"/>
      <c r="P201" s="101"/>
      <c r="Q201" s="380"/>
      <c r="R201" s="381"/>
      <c r="S201" s="381"/>
      <c r="T201" s="382"/>
    </row>
    <row r="202" customFormat="false" ht="15.75" hidden="true" customHeight="false" outlineLevel="0" collapsed="false">
      <c r="A202" s="331"/>
      <c r="B202" s="331" t="s">
        <v>1067</v>
      </c>
      <c r="C202" s="331" t="str">
        <f aca="false">IFERROR(VLOOKUP(B202,'[1]#¡REF!'!$A$1:$C$15201,2,FALSE()),"")</f>
        <v/>
      </c>
      <c r="D202" s="331" t="s">
        <v>991</v>
      </c>
      <c r="E202" s="331" t="s">
        <v>1010</v>
      </c>
      <c r="F202" s="354" t="s">
        <v>993</v>
      </c>
      <c r="G202" s="331" t="n">
        <v>5550</v>
      </c>
      <c r="H202" s="355" t="n">
        <v>300</v>
      </c>
      <c r="I202" s="355" t="n">
        <v>6105</v>
      </c>
      <c r="J202" s="388"/>
      <c r="K202" s="331" t="s">
        <v>994</v>
      </c>
    </row>
    <row r="203" customFormat="false" ht="15.75" hidden="true" customHeight="false" outlineLevel="0" collapsed="false">
      <c r="A203" s="331"/>
      <c r="B203" s="331" t="s">
        <v>1067</v>
      </c>
      <c r="C203" s="331" t="str">
        <f aca="false">IFERROR(VLOOKUP(B203,'[1]#¡REF!'!$A$1:$C$15201,2,FALSE()),"")</f>
        <v/>
      </c>
      <c r="D203" s="331" t="s">
        <v>991</v>
      </c>
      <c r="E203" s="331" t="s">
        <v>1004</v>
      </c>
      <c r="F203" s="354" t="s">
        <v>1005</v>
      </c>
      <c r="G203" s="331" t="n">
        <v>1</v>
      </c>
      <c r="H203" s="355" t="n">
        <v>0.05</v>
      </c>
      <c r="I203" s="355" t="n">
        <v>1.1</v>
      </c>
      <c r="J203" s="390"/>
      <c r="K203" s="331" t="s">
        <v>994</v>
      </c>
    </row>
    <row r="204" customFormat="false" ht="15.75" hidden="true" customHeight="false" outlineLevel="0" collapsed="false">
      <c r="A204" s="356"/>
      <c r="B204" s="356" t="s">
        <v>1067</v>
      </c>
      <c r="C204" s="356" t="str">
        <f aca="false">IFERROR(VLOOKUP(B204,'[1]#¡REF!'!$A$1:$C$15201,2,FALSE()),"")</f>
        <v/>
      </c>
      <c r="D204" s="356" t="s">
        <v>991</v>
      </c>
      <c r="E204" s="356" t="s">
        <v>612</v>
      </c>
      <c r="F204" s="357" t="s">
        <v>1006</v>
      </c>
      <c r="G204" s="358" t="n">
        <v>4</v>
      </c>
      <c r="H204" s="359" t="n">
        <v>0.22</v>
      </c>
      <c r="I204" s="359" t="n">
        <v>4.4</v>
      </c>
      <c r="J204" s="360"/>
      <c r="K204" s="356" t="s">
        <v>994</v>
      </c>
      <c r="L204" s="379"/>
      <c r="M204" s="379"/>
      <c r="N204" s="379"/>
      <c r="O204" s="379"/>
      <c r="P204" s="101"/>
      <c r="Q204" s="380"/>
      <c r="R204" s="381"/>
      <c r="S204" s="381"/>
      <c r="T204" s="382"/>
    </row>
    <row r="205" customFormat="false" ht="15.75" hidden="true" customHeight="false" outlineLevel="0" collapsed="false">
      <c r="A205" s="331"/>
      <c r="B205" s="331" t="s">
        <v>1067</v>
      </c>
      <c r="C205" s="331" t="str">
        <f aca="false">IFERROR(VLOOKUP(B205,'[1]#¡REF!'!$A$1:$C$15201,2,FALSE()),"")</f>
        <v/>
      </c>
      <c r="D205" s="331" t="s">
        <v>1016</v>
      </c>
      <c r="E205" s="331" t="s">
        <v>1017</v>
      </c>
      <c r="F205" s="354" t="s">
        <v>998</v>
      </c>
      <c r="G205" s="331" t="n">
        <v>4</v>
      </c>
      <c r="H205" s="355" t="n">
        <v>0.22</v>
      </c>
      <c r="I205" s="355" t="n">
        <v>4.4</v>
      </c>
      <c r="J205" s="388"/>
      <c r="K205" s="331" t="s">
        <v>994</v>
      </c>
    </row>
    <row r="206" customFormat="false" ht="15.75" hidden="true" customHeight="false" outlineLevel="0" collapsed="false">
      <c r="A206" s="331"/>
      <c r="B206" s="331" t="s">
        <v>1067</v>
      </c>
      <c r="C206" s="331" t="str">
        <f aca="false">IFERROR(VLOOKUP(B206,'[1]#¡REF!'!$A$1:$C$15201,2,FALSE()),"")</f>
        <v/>
      </c>
      <c r="D206" s="331" t="s">
        <v>1016</v>
      </c>
      <c r="E206" s="331" t="s">
        <v>1019</v>
      </c>
      <c r="F206" s="354" t="s">
        <v>993</v>
      </c>
      <c r="G206" s="331" t="n">
        <v>91</v>
      </c>
      <c r="H206" s="355" t="n">
        <v>4.92</v>
      </c>
      <c r="I206" s="355" t="n">
        <v>100.1</v>
      </c>
      <c r="J206" s="389"/>
      <c r="K206" s="331" t="s">
        <v>994</v>
      </c>
    </row>
    <row r="207" customFormat="false" ht="15.75" hidden="true" customHeight="false" outlineLevel="0" collapsed="false">
      <c r="A207" s="331"/>
      <c r="B207" s="331" t="s">
        <v>1067</v>
      </c>
      <c r="C207" s="331" t="str">
        <f aca="false">IFERROR(VLOOKUP(B207,'[1]#¡REF!'!$A$1:$C$15201,2,FALSE()),"")</f>
        <v/>
      </c>
      <c r="D207" s="331" t="s">
        <v>1016</v>
      </c>
      <c r="E207" s="331" t="s">
        <v>1021</v>
      </c>
      <c r="F207" s="354" t="s">
        <v>993</v>
      </c>
      <c r="G207" s="331" t="n">
        <v>33</v>
      </c>
      <c r="H207" s="355" t="n">
        <v>1.78</v>
      </c>
      <c r="I207" s="355" t="n">
        <v>36.3</v>
      </c>
      <c r="J207" s="389"/>
      <c r="K207" s="331" t="s">
        <v>994</v>
      </c>
    </row>
    <row r="208" customFormat="false" ht="15.75" hidden="true" customHeight="false" outlineLevel="0" collapsed="false">
      <c r="A208" s="331"/>
      <c r="B208" s="331" t="s">
        <v>1067</v>
      </c>
      <c r="C208" s="331" t="str">
        <f aca="false">IFERROR(VLOOKUP(B208,'[1]#¡REF!'!$A$1:$C$15201,2,FALSE()),"")</f>
        <v/>
      </c>
      <c r="D208" s="331" t="s">
        <v>1016</v>
      </c>
      <c r="E208" s="331" t="s">
        <v>1022</v>
      </c>
      <c r="F208" s="354" t="s">
        <v>993</v>
      </c>
      <c r="G208" s="331" t="n">
        <v>17</v>
      </c>
      <c r="H208" s="355" t="n">
        <v>0.92</v>
      </c>
      <c r="I208" s="355" t="n">
        <v>18.7</v>
      </c>
      <c r="J208" s="389"/>
      <c r="K208" s="331" t="s">
        <v>994</v>
      </c>
    </row>
    <row r="209" customFormat="false" ht="15.75" hidden="true" customHeight="false" outlineLevel="0" collapsed="false">
      <c r="A209" s="331"/>
      <c r="B209" s="331" t="s">
        <v>1067</v>
      </c>
      <c r="C209" s="331" t="str">
        <f aca="false">IFERROR(VLOOKUP(B209,'[1]#¡REF!'!$A$1:$C$15201,2,FALSE()),"")</f>
        <v/>
      </c>
      <c r="D209" s="331" t="s">
        <v>1016</v>
      </c>
      <c r="E209" s="331" t="s">
        <v>1023</v>
      </c>
      <c r="F209" s="354" t="s">
        <v>993</v>
      </c>
      <c r="G209" s="331" t="n">
        <v>3500</v>
      </c>
      <c r="H209" s="355" t="n">
        <v>189.19</v>
      </c>
      <c r="I209" s="355" t="n">
        <v>3850</v>
      </c>
      <c r="J209" s="389"/>
      <c r="K209" s="331" t="s">
        <v>994</v>
      </c>
    </row>
    <row r="210" customFormat="false" ht="15.75" hidden="true" customHeight="false" outlineLevel="0" collapsed="false">
      <c r="A210" s="331"/>
      <c r="B210" s="331" t="s">
        <v>1067</v>
      </c>
      <c r="C210" s="331" t="str">
        <f aca="false">IFERROR(VLOOKUP(B210,'[1]#¡REF!'!$A$1:$C$15201,2,FALSE()),"")</f>
        <v/>
      </c>
      <c r="D210" s="331" t="s">
        <v>1016</v>
      </c>
      <c r="E210" s="331" t="s">
        <v>1027</v>
      </c>
      <c r="F210" s="354" t="s">
        <v>1003</v>
      </c>
      <c r="G210" s="331" t="n">
        <v>65</v>
      </c>
      <c r="H210" s="355" t="n">
        <v>3.51</v>
      </c>
      <c r="I210" s="355" t="n">
        <v>71.5</v>
      </c>
      <c r="J210" s="389"/>
      <c r="K210" s="331" t="s">
        <v>994</v>
      </c>
    </row>
    <row r="211" customFormat="false" ht="15.75" hidden="true" customHeight="false" outlineLevel="0" collapsed="false">
      <c r="A211" s="331"/>
      <c r="B211" s="331" t="s">
        <v>1067</v>
      </c>
      <c r="C211" s="331" t="str">
        <f aca="false">IFERROR(VLOOKUP(B211,'[1]#¡REF!'!$A$1:$C$15201,2,FALSE()),"")</f>
        <v/>
      </c>
      <c r="D211" s="331" t="s">
        <v>1016</v>
      </c>
      <c r="E211" s="331" t="s">
        <v>1028</v>
      </c>
      <c r="F211" s="354" t="s">
        <v>1005</v>
      </c>
      <c r="G211" s="331" t="n">
        <v>364</v>
      </c>
      <c r="H211" s="355" t="n">
        <v>19.68</v>
      </c>
      <c r="I211" s="355" t="n">
        <v>400.4</v>
      </c>
      <c r="J211" s="390"/>
      <c r="K211" s="331" t="s">
        <v>994</v>
      </c>
    </row>
    <row r="212" customFormat="false" ht="15.75" hidden="true" customHeight="false" outlineLevel="0" collapsed="false">
      <c r="A212" s="356"/>
      <c r="B212" s="356" t="s">
        <v>1067</v>
      </c>
      <c r="C212" s="356" t="str">
        <f aca="false">IFERROR(VLOOKUP(B212,'[1]#¡REF!'!$A$1:$C$15201,2,FALSE()),"")</f>
        <v/>
      </c>
      <c r="D212" s="356" t="s">
        <v>1016</v>
      </c>
      <c r="E212" s="356" t="s">
        <v>621</v>
      </c>
      <c r="F212" s="357" t="s">
        <v>1006</v>
      </c>
      <c r="G212" s="358" t="n">
        <v>650</v>
      </c>
      <c r="H212" s="359" t="n">
        <v>35.14</v>
      </c>
      <c r="I212" s="359" t="n">
        <v>715</v>
      </c>
      <c r="J212" s="360"/>
      <c r="K212" s="356" t="s">
        <v>994</v>
      </c>
      <c r="L212" s="379"/>
      <c r="M212" s="379"/>
      <c r="N212" s="379"/>
      <c r="O212" s="379"/>
      <c r="P212" s="101"/>
      <c r="Q212" s="380"/>
      <c r="R212" s="381"/>
      <c r="S212" s="381"/>
      <c r="T212" s="382"/>
    </row>
    <row r="213" customFormat="false" ht="15.75" hidden="true" customHeight="false" outlineLevel="0" collapsed="false">
      <c r="A213" s="331"/>
      <c r="B213" s="331" t="s">
        <v>1068</v>
      </c>
      <c r="C213" s="331" t="str">
        <f aca="false">IFERROR(VLOOKUP(B213,'[1]#¡REF!'!$A$1:$C$15201,2,FALSE()),"")</f>
        <v/>
      </c>
      <c r="D213" s="331" t="s">
        <v>991</v>
      </c>
      <c r="E213" s="331" t="s">
        <v>992</v>
      </c>
      <c r="F213" s="354" t="s">
        <v>993</v>
      </c>
      <c r="G213" s="331" t="n">
        <v>87</v>
      </c>
      <c r="H213" s="355" t="n">
        <v>10.43</v>
      </c>
      <c r="I213" s="355" t="n">
        <v>212.28</v>
      </c>
      <c r="J213" s="388"/>
      <c r="K213" s="331" t="s">
        <v>994</v>
      </c>
    </row>
    <row r="214" customFormat="false" ht="15.75" hidden="true" customHeight="false" outlineLevel="0" collapsed="false">
      <c r="A214" s="331"/>
      <c r="B214" s="331" t="s">
        <v>1068</v>
      </c>
      <c r="C214" s="331" t="str">
        <f aca="false">IFERROR(VLOOKUP(B214,'[1]#¡REF!'!$A$1:$C$15201,2,FALSE()),"")</f>
        <v/>
      </c>
      <c r="D214" s="331" t="s">
        <v>991</v>
      </c>
      <c r="E214" s="331" t="s">
        <v>1000</v>
      </c>
      <c r="F214" s="354" t="s">
        <v>993</v>
      </c>
      <c r="G214" s="331" t="n">
        <v>76</v>
      </c>
      <c r="H214" s="355" t="n">
        <v>9.11</v>
      </c>
      <c r="I214" s="355" t="n">
        <v>185.44</v>
      </c>
      <c r="J214" s="389"/>
      <c r="K214" s="331" t="s">
        <v>994</v>
      </c>
    </row>
    <row r="215" customFormat="false" ht="15.75" hidden="true" customHeight="false" outlineLevel="0" collapsed="false">
      <c r="A215" s="331"/>
      <c r="B215" s="331" t="s">
        <v>1068</v>
      </c>
      <c r="C215" s="331" t="str">
        <f aca="false">IFERROR(VLOOKUP(B215,'[1]#¡REF!'!$A$1:$C$15201,2,FALSE()),"")</f>
        <v/>
      </c>
      <c r="D215" s="331" t="s">
        <v>991</v>
      </c>
      <c r="E215" s="331" t="s">
        <v>1033</v>
      </c>
      <c r="F215" s="354" t="s">
        <v>993</v>
      </c>
      <c r="G215" s="331" t="n">
        <v>288</v>
      </c>
      <c r="H215" s="355" t="n">
        <v>34.53</v>
      </c>
      <c r="I215" s="355" t="n">
        <v>702.72</v>
      </c>
      <c r="J215" s="389"/>
      <c r="K215" s="331" t="s">
        <v>994</v>
      </c>
    </row>
    <row r="216" customFormat="false" ht="15.75" hidden="true" customHeight="false" outlineLevel="0" collapsed="false">
      <c r="A216" s="331"/>
      <c r="B216" s="331" t="s">
        <v>1068</v>
      </c>
      <c r="C216" s="331" t="str">
        <f aca="false">IFERROR(VLOOKUP(B216,'[1]#¡REF!'!$A$1:$C$15201,2,FALSE()),"")</f>
        <v/>
      </c>
      <c r="D216" s="331" t="s">
        <v>991</v>
      </c>
      <c r="E216" s="331" t="s">
        <v>1009</v>
      </c>
      <c r="F216" s="354" t="s">
        <v>993</v>
      </c>
      <c r="G216" s="331" t="n">
        <v>15</v>
      </c>
      <c r="H216" s="355" t="n">
        <v>1.8</v>
      </c>
      <c r="I216" s="355" t="n">
        <v>36.6</v>
      </c>
      <c r="J216" s="389"/>
      <c r="K216" s="331" t="s">
        <v>994</v>
      </c>
    </row>
    <row r="217" customFormat="false" ht="15.75" hidden="true" customHeight="false" outlineLevel="0" collapsed="false">
      <c r="A217" s="331"/>
      <c r="B217" s="331" t="s">
        <v>1068</v>
      </c>
      <c r="C217" s="331" t="str">
        <f aca="false">IFERROR(VLOOKUP(B217,'[1]#¡REF!'!$A$1:$C$15201,2,FALSE()),"")</f>
        <v/>
      </c>
      <c r="D217" s="331" t="s">
        <v>991</v>
      </c>
      <c r="E217" s="331" t="s">
        <v>1036</v>
      </c>
      <c r="F217" s="354" t="s">
        <v>993</v>
      </c>
      <c r="G217" s="331" t="n">
        <v>12</v>
      </c>
      <c r="H217" s="355" t="n">
        <v>1.44</v>
      </c>
      <c r="I217" s="355" t="n">
        <v>29.28</v>
      </c>
      <c r="J217" s="389"/>
      <c r="K217" s="331" t="s">
        <v>994</v>
      </c>
    </row>
    <row r="218" customFormat="false" ht="15.75" hidden="true" customHeight="false" outlineLevel="0" collapsed="false">
      <c r="A218" s="331"/>
      <c r="B218" s="331" t="s">
        <v>1068</v>
      </c>
      <c r="C218" s="331" t="str">
        <f aca="false">IFERROR(VLOOKUP(B218,'[1]#¡REF!'!$A$1:$C$15201,2,FALSE()),"")</f>
        <v/>
      </c>
      <c r="D218" s="331" t="s">
        <v>991</v>
      </c>
      <c r="E218" s="331" t="s">
        <v>1013</v>
      </c>
      <c r="F218" s="354" t="s">
        <v>993</v>
      </c>
      <c r="G218" s="331" t="n">
        <v>108</v>
      </c>
      <c r="H218" s="355" t="n">
        <v>12.95</v>
      </c>
      <c r="I218" s="355" t="n">
        <v>263.52</v>
      </c>
      <c r="J218" s="389"/>
      <c r="K218" s="331" t="s">
        <v>994</v>
      </c>
    </row>
    <row r="219" customFormat="false" ht="15.75" hidden="true" customHeight="false" outlineLevel="0" collapsed="false">
      <c r="A219" s="331"/>
      <c r="B219" s="331" t="s">
        <v>1068</v>
      </c>
      <c r="C219" s="331" t="str">
        <f aca="false">IFERROR(VLOOKUP(B219,'[1]#¡REF!'!$A$1:$C$15201,2,FALSE()),"")</f>
        <v/>
      </c>
      <c r="D219" s="331" t="s">
        <v>991</v>
      </c>
      <c r="E219" s="331" t="s">
        <v>1037</v>
      </c>
      <c r="F219" s="354" t="s">
        <v>1038</v>
      </c>
      <c r="G219" s="331" t="n">
        <v>238</v>
      </c>
      <c r="H219" s="355" t="n">
        <v>28.54</v>
      </c>
      <c r="I219" s="355" t="n">
        <v>580.72</v>
      </c>
      <c r="J219" s="389"/>
      <c r="K219" s="331" t="s">
        <v>994</v>
      </c>
    </row>
    <row r="220" customFormat="false" ht="15.75" hidden="true" customHeight="false" outlineLevel="0" collapsed="false">
      <c r="A220" s="331"/>
      <c r="B220" s="331" t="s">
        <v>1068</v>
      </c>
      <c r="C220" s="331" t="str">
        <f aca="false">IFERROR(VLOOKUP(B220,'[1]#¡REF!'!$A$1:$C$15201,2,FALSE()),"")</f>
        <v/>
      </c>
      <c r="D220" s="331" t="s">
        <v>991</v>
      </c>
      <c r="E220" s="331" t="s">
        <v>1002</v>
      </c>
      <c r="F220" s="354" t="s">
        <v>1003</v>
      </c>
      <c r="G220" s="331" t="n">
        <v>11</v>
      </c>
      <c r="H220" s="355" t="n">
        <v>1.32</v>
      </c>
      <c r="I220" s="355" t="n">
        <v>26.84</v>
      </c>
      <c r="J220" s="389"/>
      <c r="K220" s="331" t="s">
        <v>994</v>
      </c>
    </row>
    <row r="221" customFormat="false" ht="15.75" hidden="true" customHeight="false" outlineLevel="0" collapsed="false">
      <c r="A221" s="331"/>
      <c r="B221" s="331" t="s">
        <v>1068</v>
      </c>
      <c r="C221" s="331" t="str">
        <f aca="false">IFERROR(VLOOKUP(B221,'[1]#¡REF!'!$A$1:$C$15201,2,FALSE()),"")</f>
        <v/>
      </c>
      <c r="D221" s="331" t="s">
        <v>991</v>
      </c>
      <c r="E221" s="331" t="s">
        <v>1004</v>
      </c>
      <c r="F221" s="354" t="s">
        <v>1005</v>
      </c>
      <c r="G221" s="331" t="n">
        <v>24</v>
      </c>
      <c r="H221" s="355" t="n">
        <v>2.88</v>
      </c>
      <c r="I221" s="355" t="n">
        <v>58.56</v>
      </c>
      <c r="J221" s="390"/>
      <c r="K221" s="331" t="s">
        <v>994</v>
      </c>
    </row>
    <row r="222" s="164" customFormat="true" ht="15.75" hidden="true" customHeight="false" outlineLevel="0" collapsed="false">
      <c r="A222" s="366" t="s">
        <v>1069</v>
      </c>
      <c r="B222" s="366" t="s">
        <v>1068</v>
      </c>
      <c r="C222" s="366" t="str">
        <f aca="false">IFERROR(VLOOKUP(B222,'[1]#¡REF!'!$A$1:$C$15201,2,FALSE()),"")</f>
        <v/>
      </c>
      <c r="D222" s="366" t="s">
        <v>991</v>
      </c>
      <c r="E222" s="366" t="s">
        <v>612</v>
      </c>
      <c r="F222" s="367" t="s">
        <v>1006</v>
      </c>
      <c r="G222" s="368" t="n">
        <v>1257</v>
      </c>
      <c r="H222" s="369" t="n">
        <v>153.23</v>
      </c>
      <c r="I222" s="369" t="n">
        <v>3118.32</v>
      </c>
      <c r="J222" s="370" t="n">
        <v>2.1</v>
      </c>
      <c r="K222" s="366" t="s">
        <v>994</v>
      </c>
      <c r="L222" s="375" t="s">
        <v>1070</v>
      </c>
      <c r="M222" s="375" t="s">
        <v>1071</v>
      </c>
      <c r="N222" s="375" t="s">
        <v>1072</v>
      </c>
      <c r="O222" s="371" t="n">
        <v>3130140</v>
      </c>
      <c r="P222" s="273" t="s">
        <v>1073</v>
      </c>
      <c r="Q222" s="391" t="n">
        <v>44476</v>
      </c>
      <c r="R222" s="392" t="n">
        <v>44476</v>
      </c>
      <c r="S222" s="392" t="n">
        <v>44476</v>
      </c>
      <c r="T222" s="374" t="n">
        <f aca="false">475+342+461</f>
        <v>1278</v>
      </c>
    </row>
    <row r="223" customFormat="false" ht="15.75" hidden="true" customHeight="false" outlineLevel="0" collapsed="false">
      <c r="A223" s="331"/>
      <c r="B223" s="331" t="s">
        <v>1056</v>
      </c>
      <c r="C223" s="331" t="str">
        <f aca="false">IFERROR(VLOOKUP(B223,'[1]#¡REF!'!$A$1:$C$15201,2,FALSE()),"")</f>
        <v/>
      </c>
      <c r="D223" s="331" t="s">
        <v>991</v>
      </c>
      <c r="E223" s="331" t="s">
        <v>997</v>
      </c>
      <c r="F223" s="354" t="s">
        <v>998</v>
      </c>
      <c r="G223" s="331" t="n">
        <v>1</v>
      </c>
      <c r="H223" s="355" t="n">
        <v>9.1</v>
      </c>
      <c r="I223" s="355" t="n">
        <v>185.24</v>
      </c>
      <c r="J223" s="388"/>
      <c r="K223" s="331" t="s">
        <v>994</v>
      </c>
    </row>
    <row r="224" customFormat="false" ht="15.75" hidden="true" customHeight="false" outlineLevel="0" collapsed="false">
      <c r="A224" s="331"/>
      <c r="B224" s="331" t="s">
        <v>1056</v>
      </c>
      <c r="C224" s="331" t="str">
        <f aca="false">IFERROR(VLOOKUP(B224,'[1]#¡REF!'!$A$1:$C$15201,2,FALSE()),"")</f>
        <v/>
      </c>
      <c r="D224" s="331" t="s">
        <v>991</v>
      </c>
      <c r="E224" s="331" t="s">
        <v>1032</v>
      </c>
      <c r="F224" s="354" t="s">
        <v>998</v>
      </c>
      <c r="G224" s="331" t="n">
        <v>24</v>
      </c>
      <c r="H224" s="355" t="n">
        <v>218.46</v>
      </c>
      <c r="I224" s="355" t="n">
        <v>4445.76</v>
      </c>
      <c r="J224" s="389"/>
      <c r="K224" s="331" t="s">
        <v>994</v>
      </c>
    </row>
    <row r="225" customFormat="false" ht="15.75" hidden="true" customHeight="false" outlineLevel="0" collapsed="false">
      <c r="A225" s="331"/>
      <c r="B225" s="331" t="s">
        <v>1056</v>
      </c>
      <c r="C225" s="331" t="str">
        <f aca="false">IFERROR(VLOOKUP(B225,'[1]#¡REF!'!$A$1:$C$15201,2,FALSE()),"")</f>
        <v/>
      </c>
      <c r="D225" s="331" t="s">
        <v>991</v>
      </c>
      <c r="E225" s="331" t="s">
        <v>992</v>
      </c>
      <c r="F225" s="354" t="s">
        <v>993</v>
      </c>
      <c r="G225" s="331" t="n">
        <v>17</v>
      </c>
      <c r="H225" s="355" t="n">
        <v>154.75</v>
      </c>
      <c r="I225" s="355" t="n">
        <v>3149.08</v>
      </c>
      <c r="J225" s="389"/>
      <c r="K225" s="331" t="s">
        <v>994</v>
      </c>
    </row>
    <row r="226" customFormat="false" ht="15.75" hidden="true" customHeight="false" outlineLevel="0" collapsed="false">
      <c r="A226" s="331"/>
      <c r="B226" s="331" t="s">
        <v>1056</v>
      </c>
      <c r="C226" s="331" t="str">
        <f aca="false">IFERROR(VLOOKUP(B226,'[1]#¡REF!'!$A$1:$C$15201,2,FALSE()),"")</f>
        <v/>
      </c>
      <c r="D226" s="331" t="s">
        <v>991</v>
      </c>
      <c r="E226" s="331" t="s">
        <v>1000</v>
      </c>
      <c r="F226" s="354" t="s">
        <v>993</v>
      </c>
      <c r="G226" s="331" t="n">
        <v>78</v>
      </c>
      <c r="H226" s="355" t="n">
        <v>710.01</v>
      </c>
      <c r="I226" s="355" t="n">
        <v>14448.72</v>
      </c>
      <c r="J226" s="389"/>
      <c r="K226" s="331" t="s">
        <v>994</v>
      </c>
    </row>
    <row r="227" customFormat="false" ht="15.75" hidden="true" customHeight="false" outlineLevel="0" collapsed="false">
      <c r="A227" s="331"/>
      <c r="B227" s="331" t="s">
        <v>1056</v>
      </c>
      <c r="C227" s="331" t="str">
        <f aca="false">IFERROR(VLOOKUP(B227,'[1]#¡REF!'!$A$1:$C$15201,2,FALSE()),"")</f>
        <v/>
      </c>
      <c r="D227" s="331" t="s">
        <v>991</v>
      </c>
      <c r="E227" s="331" t="s">
        <v>1009</v>
      </c>
      <c r="F227" s="354" t="s">
        <v>993</v>
      </c>
      <c r="G227" s="331" t="n">
        <v>8</v>
      </c>
      <c r="H227" s="355" t="n">
        <v>72.82</v>
      </c>
      <c r="I227" s="355" t="n">
        <v>1481.92</v>
      </c>
      <c r="J227" s="389"/>
      <c r="K227" s="331" t="s">
        <v>994</v>
      </c>
    </row>
    <row r="228" customFormat="false" ht="15.75" hidden="true" customHeight="false" outlineLevel="0" collapsed="false">
      <c r="A228" s="331"/>
      <c r="B228" s="331" t="s">
        <v>1056</v>
      </c>
      <c r="C228" s="331" t="str">
        <f aca="false">IFERROR(VLOOKUP(B228,'[1]#¡REF!'!$A$1:$C$15201,2,FALSE()),"")</f>
        <v/>
      </c>
      <c r="D228" s="331" t="s">
        <v>991</v>
      </c>
      <c r="E228" s="331" t="s">
        <v>1035</v>
      </c>
      <c r="F228" s="354" t="s">
        <v>993</v>
      </c>
      <c r="G228" s="331" t="n">
        <v>3</v>
      </c>
      <c r="H228" s="355" t="n">
        <v>27.31</v>
      </c>
      <c r="I228" s="355" t="n">
        <v>555.72</v>
      </c>
      <c r="J228" s="389"/>
      <c r="K228" s="331" t="s">
        <v>994</v>
      </c>
    </row>
    <row r="229" customFormat="false" ht="15.75" hidden="true" customHeight="false" outlineLevel="0" collapsed="false">
      <c r="A229" s="331"/>
      <c r="B229" s="331" t="s">
        <v>1056</v>
      </c>
      <c r="C229" s="331" t="str">
        <f aca="false">IFERROR(VLOOKUP(B229,'[1]#¡REF!'!$A$1:$C$15201,2,FALSE()),"")</f>
        <v/>
      </c>
      <c r="D229" s="331" t="s">
        <v>991</v>
      </c>
      <c r="E229" s="331" t="s">
        <v>1037</v>
      </c>
      <c r="F229" s="354" t="s">
        <v>1038</v>
      </c>
      <c r="G229" s="331" t="n">
        <v>6</v>
      </c>
      <c r="H229" s="355" t="n">
        <v>54.62</v>
      </c>
      <c r="I229" s="355" t="n">
        <v>1111.44</v>
      </c>
      <c r="J229" s="389"/>
      <c r="K229" s="331" t="s">
        <v>994</v>
      </c>
    </row>
    <row r="230" customFormat="false" ht="15.75" hidden="true" customHeight="false" outlineLevel="0" collapsed="false">
      <c r="A230" s="331"/>
      <c r="B230" s="331" t="s">
        <v>1056</v>
      </c>
      <c r="C230" s="331" t="str">
        <f aca="false">IFERROR(VLOOKUP(B230,'[1]#¡REF!'!$A$1:$C$15201,2,FALSE()),"")</f>
        <v/>
      </c>
      <c r="D230" s="331" t="s">
        <v>991</v>
      </c>
      <c r="E230" s="331" t="s">
        <v>1002</v>
      </c>
      <c r="F230" s="354" t="s">
        <v>1003</v>
      </c>
      <c r="G230" s="331" t="n">
        <v>3</v>
      </c>
      <c r="H230" s="355" t="n">
        <v>27.31</v>
      </c>
      <c r="I230" s="355" t="n">
        <v>555.72</v>
      </c>
      <c r="J230" s="389"/>
      <c r="K230" s="331" t="s">
        <v>994</v>
      </c>
    </row>
    <row r="231" customFormat="false" ht="15.75" hidden="true" customHeight="false" outlineLevel="0" collapsed="false">
      <c r="A231" s="331"/>
      <c r="B231" s="331" t="s">
        <v>1056</v>
      </c>
      <c r="C231" s="331" t="str">
        <f aca="false">IFERROR(VLOOKUP(B231,'[1]#¡REF!'!$A$1:$C$15201,2,FALSE()),"")</f>
        <v/>
      </c>
      <c r="D231" s="331" t="s">
        <v>991</v>
      </c>
      <c r="E231" s="331" t="s">
        <v>1004</v>
      </c>
      <c r="F231" s="354" t="s">
        <v>1005</v>
      </c>
      <c r="G231" s="331" t="n">
        <v>15</v>
      </c>
      <c r="H231" s="355" t="n">
        <v>136.54</v>
      </c>
      <c r="I231" s="355" t="n">
        <v>2778.6</v>
      </c>
      <c r="J231" s="390"/>
      <c r="K231" s="331" t="s">
        <v>994</v>
      </c>
    </row>
    <row r="232" customFormat="false" ht="15.75" hidden="true" customHeight="false" outlineLevel="0" collapsed="false">
      <c r="A232" s="356"/>
      <c r="B232" s="356" t="s">
        <v>1056</v>
      </c>
      <c r="C232" s="356" t="str">
        <f aca="false">IFERROR(VLOOKUP(B232,'[1]#¡REF!'!$A$1:$C$15201,2,FALSE()),"")</f>
        <v/>
      </c>
      <c r="D232" s="356" t="s">
        <v>991</v>
      </c>
      <c r="E232" s="356" t="s">
        <v>612</v>
      </c>
      <c r="F232" s="357" t="s">
        <v>1006</v>
      </c>
      <c r="G232" s="358" t="n">
        <v>6</v>
      </c>
      <c r="H232" s="359" t="n">
        <v>54.62</v>
      </c>
      <c r="I232" s="359" t="n">
        <v>1111.44</v>
      </c>
      <c r="J232" s="360"/>
      <c r="K232" s="356" t="s">
        <v>994</v>
      </c>
      <c r="L232" s="379"/>
      <c r="M232" s="379"/>
      <c r="N232" s="379"/>
      <c r="O232" s="379"/>
      <c r="P232" s="101"/>
      <c r="Q232" s="380"/>
      <c r="R232" s="381"/>
      <c r="S232" s="381"/>
      <c r="T232" s="382"/>
    </row>
    <row r="233" customFormat="false" ht="15.75" hidden="true" customHeight="false" outlineLevel="0" collapsed="false">
      <c r="A233" s="331"/>
      <c r="B233" s="331" t="s">
        <v>1074</v>
      </c>
      <c r="C233" s="331" t="str">
        <f aca="false">IFERROR(VLOOKUP(B233,'[1]#¡REF!'!$A$1:$C$15201,2,FALSE()),"")</f>
        <v/>
      </c>
      <c r="D233" s="331" t="s">
        <v>991</v>
      </c>
      <c r="E233" s="331" t="s">
        <v>997</v>
      </c>
      <c r="F233" s="354" t="s">
        <v>998</v>
      </c>
      <c r="G233" s="331" t="n">
        <v>131</v>
      </c>
      <c r="H233" s="355" t="n">
        <v>841.43</v>
      </c>
      <c r="I233" s="355" t="n">
        <v>17123.01</v>
      </c>
      <c r="J233" s="388"/>
      <c r="K233" s="331" t="s">
        <v>994</v>
      </c>
    </row>
    <row r="234" customFormat="false" ht="15.75" hidden="true" customHeight="false" outlineLevel="0" collapsed="false">
      <c r="A234" s="331"/>
      <c r="B234" s="331" t="s">
        <v>1074</v>
      </c>
      <c r="C234" s="331" t="str">
        <f aca="false">IFERROR(VLOOKUP(B234,'[1]#¡REF!'!$A$1:$C$15201,2,FALSE()),"")</f>
        <v/>
      </c>
      <c r="D234" s="331" t="s">
        <v>991</v>
      </c>
      <c r="E234" s="331" t="s">
        <v>1032</v>
      </c>
      <c r="F234" s="354" t="s">
        <v>998</v>
      </c>
      <c r="G234" s="331" t="n">
        <v>10</v>
      </c>
      <c r="H234" s="355" t="n">
        <v>64.23</v>
      </c>
      <c r="I234" s="355" t="n">
        <v>1307.1</v>
      </c>
      <c r="J234" s="389"/>
      <c r="K234" s="331" t="s">
        <v>994</v>
      </c>
    </row>
    <row r="235" customFormat="false" ht="15.75" hidden="true" customHeight="false" outlineLevel="0" collapsed="false">
      <c r="A235" s="331"/>
      <c r="B235" s="331" t="s">
        <v>1074</v>
      </c>
      <c r="C235" s="331" t="str">
        <f aca="false">IFERROR(VLOOKUP(B235,'[1]#¡REF!'!$A$1:$C$15201,2,FALSE()),"")</f>
        <v/>
      </c>
      <c r="D235" s="331" t="s">
        <v>991</v>
      </c>
      <c r="E235" s="331" t="s">
        <v>1008</v>
      </c>
      <c r="F235" s="354" t="s">
        <v>993</v>
      </c>
      <c r="G235" s="331" t="n">
        <v>625</v>
      </c>
      <c r="H235" s="355" t="n">
        <v>4014.43</v>
      </c>
      <c r="I235" s="355" t="n">
        <v>81693.75</v>
      </c>
      <c r="J235" s="389"/>
      <c r="K235" s="331" t="s">
        <v>994</v>
      </c>
    </row>
    <row r="236" customFormat="false" ht="15.75" hidden="true" customHeight="false" outlineLevel="0" collapsed="false">
      <c r="A236" s="331"/>
      <c r="B236" s="331" t="s">
        <v>1074</v>
      </c>
      <c r="C236" s="331" t="str">
        <f aca="false">IFERROR(VLOOKUP(B236,'[1]#¡REF!'!$A$1:$C$15201,2,FALSE()),"")</f>
        <v/>
      </c>
      <c r="D236" s="331" t="s">
        <v>991</v>
      </c>
      <c r="E236" s="331" t="s">
        <v>1000</v>
      </c>
      <c r="F236" s="354" t="s">
        <v>993</v>
      </c>
      <c r="G236" s="331" t="n">
        <v>3139</v>
      </c>
      <c r="H236" s="355" t="n">
        <v>20162.1</v>
      </c>
      <c r="I236" s="355" t="n">
        <v>410298.69</v>
      </c>
      <c r="J236" s="389"/>
      <c r="K236" s="331" t="s">
        <v>994</v>
      </c>
    </row>
    <row r="237" customFormat="false" ht="15.75" hidden="true" customHeight="false" outlineLevel="0" collapsed="false">
      <c r="A237" s="331"/>
      <c r="B237" s="331" t="s">
        <v>1074</v>
      </c>
      <c r="C237" s="331" t="str">
        <f aca="false">IFERROR(VLOOKUP(B237,'[1]#¡REF!'!$A$1:$C$15201,2,FALSE()),"")</f>
        <v/>
      </c>
      <c r="D237" s="331" t="s">
        <v>991</v>
      </c>
      <c r="E237" s="331" t="s">
        <v>1075</v>
      </c>
      <c r="F237" s="354" t="s">
        <v>993</v>
      </c>
      <c r="G237" s="331" t="n">
        <v>38</v>
      </c>
      <c r="H237" s="355" t="n">
        <v>244.08</v>
      </c>
      <c r="I237" s="355" t="n">
        <v>4966.98</v>
      </c>
      <c r="J237" s="389"/>
      <c r="K237" s="331" t="s">
        <v>994</v>
      </c>
    </row>
    <row r="238" customFormat="false" ht="15.75" hidden="true" customHeight="false" outlineLevel="0" collapsed="false">
      <c r="A238" s="331"/>
      <c r="B238" s="331" t="s">
        <v>1074</v>
      </c>
      <c r="C238" s="331" t="str">
        <f aca="false">IFERROR(VLOOKUP(B238,'[1]#¡REF!'!$A$1:$C$15201,2,FALSE()),"")</f>
        <v/>
      </c>
      <c r="D238" s="331" t="s">
        <v>991</v>
      </c>
      <c r="E238" s="331" t="s">
        <v>1033</v>
      </c>
      <c r="F238" s="354" t="s">
        <v>993</v>
      </c>
      <c r="G238" s="331" t="n">
        <v>40</v>
      </c>
      <c r="H238" s="355" t="n">
        <v>256.92</v>
      </c>
      <c r="I238" s="355" t="n">
        <v>5228.4</v>
      </c>
      <c r="J238" s="389"/>
      <c r="K238" s="331" t="s">
        <v>994</v>
      </c>
    </row>
    <row r="239" customFormat="false" ht="15.75" hidden="true" customHeight="false" outlineLevel="0" collapsed="false">
      <c r="A239" s="331"/>
      <c r="B239" s="331" t="s">
        <v>1074</v>
      </c>
      <c r="C239" s="331" t="str">
        <f aca="false">IFERROR(VLOOKUP(B239,'[1]#¡REF!'!$A$1:$C$15201,2,FALSE()),"")</f>
        <v/>
      </c>
      <c r="D239" s="331" t="s">
        <v>991</v>
      </c>
      <c r="E239" s="331" t="s">
        <v>1053</v>
      </c>
      <c r="F239" s="354" t="s">
        <v>993</v>
      </c>
      <c r="G239" s="331" t="n">
        <v>600</v>
      </c>
      <c r="H239" s="355" t="n">
        <v>3853.86</v>
      </c>
      <c r="I239" s="355" t="n">
        <v>78426</v>
      </c>
      <c r="J239" s="389"/>
      <c r="K239" s="331" t="s">
        <v>994</v>
      </c>
    </row>
    <row r="240" customFormat="false" ht="15.75" hidden="true" customHeight="false" outlineLevel="0" collapsed="false">
      <c r="A240" s="331"/>
      <c r="B240" s="331" t="s">
        <v>1074</v>
      </c>
      <c r="C240" s="331" t="str">
        <f aca="false">IFERROR(VLOOKUP(B240,'[1]#¡REF!'!$A$1:$C$15201,2,FALSE()),"")</f>
        <v/>
      </c>
      <c r="D240" s="331" t="s">
        <v>991</v>
      </c>
      <c r="E240" s="331" t="s">
        <v>1034</v>
      </c>
      <c r="F240" s="354" t="s">
        <v>993</v>
      </c>
      <c r="G240" s="331" t="n">
        <v>18</v>
      </c>
      <c r="H240" s="355" t="n">
        <v>115.62</v>
      </c>
      <c r="I240" s="355" t="n">
        <v>2352.78</v>
      </c>
      <c r="J240" s="389"/>
      <c r="K240" s="331" t="s">
        <v>994</v>
      </c>
    </row>
    <row r="241" customFormat="false" ht="15.75" hidden="true" customHeight="false" outlineLevel="0" collapsed="false">
      <c r="A241" s="331"/>
      <c r="B241" s="331" t="s">
        <v>1074</v>
      </c>
      <c r="C241" s="331" t="str">
        <f aca="false">IFERROR(VLOOKUP(B241,'[1]#¡REF!'!$A$1:$C$15201,2,FALSE()),"")</f>
        <v/>
      </c>
      <c r="D241" s="331" t="s">
        <v>991</v>
      </c>
      <c r="E241" s="331" t="s">
        <v>1011</v>
      </c>
      <c r="F241" s="354" t="s">
        <v>993</v>
      </c>
      <c r="G241" s="331" t="n">
        <v>1636</v>
      </c>
      <c r="H241" s="355" t="n">
        <v>10508.18</v>
      </c>
      <c r="I241" s="355" t="n">
        <v>213841.56</v>
      </c>
      <c r="J241" s="389"/>
      <c r="K241" s="331" t="s">
        <v>994</v>
      </c>
    </row>
    <row r="242" customFormat="false" ht="15.75" hidden="true" customHeight="false" outlineLevel="0" collapsed="false">
      <c r="A242" s="331"/>
      <c r="B242" s="331" t="s">
        <v>1074</v>
      </c>
      <c r="C242" s="331" t="str">
        <f aca="false">IFERROR(VLOOKUP(B242,'[1]#¡REF!'!$A$1:$C$15201,2,FALSE()),"")</f>
        <v/>
      </c>
      <c r="D242" s="331" t="s">
        <v>991</v>
      </c>
      <c r="E242" s="331" t="s">
        <v>1014</v>
      </c>
      <c r="F242" s="354" t="s">
        <v>1015</v>
      </c>
      <c r="G242" s="331" t="n">
        <v>1793</v>
      </c>
      <c r="H242" s="355" t="n">
        <v>11516.61</v>
      </c>
      <c r="I242" s="355" t="n">
        <v>234363.03</v>
      </c>
      <c r="J242" s="390"/>
      <c r="K242" s="331" t="s">
        <v>994</v>
      </c>
    </row>
    <row r="243" s="378" customFormat="true" ht="15.75" hidden="true" customHeight="false" outlineLevel="0" collapsed="false">
      <c r="A243" s="376" t="s">
        <v>1076</v>
      </c>
      <c r="B243" s="366" t="s">
        <v>1074</v>
      </c>
      <c r="C243" s="149" t="str">
        <f aca="false">IFERROR(VLOOKUP(B243,'[1]#¡REF!'!$A$1:$C$15201,2,FALSE()),"")</f>
        <v/>
      </c>
      <c r="D243" s="366" t="s">
        <v>991</v>
      </c>
      <c r="E243" s="366" t="s">
        <v>612</v>
      </c>
      <c r="F243" s="367" t="s">
        <v>1006</v>
      </c>
      <c r="G243" s="368" t="n">
        <v>357</v>
      </c>
      <c r="H243" s="369" t="n">
        <v>2293.05</v>
      </c>
      <c r="I243" s="369" t="n">
        <v>46663.47</v>
      </c>
      <c r="J243" s="370" t="n">
        <v>130.71</v>
      </c>
      <c r="K243" s="366" t="s">
        <v>994</v>
      </c>
      <c r="L243" s="375" t="s">
        <v>1077</v>
      </c>
      <c r="M243" s="375" t="s">
        <v>1078</v>
      </c>
      <c r="N243" s="375" t="s">
        <v>1079</v>
      </c>
      <c r="O243" s="371" t="n">
        <v>3130142</v>
      </c>
      <c r="P243" s="377" t="s">
        <v>1080</v>
      </c>
      <c r="Q243" s="372" t="n">
        <v>44393</v>
      </c>
      <c r="R243" s="373"/>
      <c r="S243" s="373"/>
      <c r="T243" s="374" t="n">
        <f aca="false">119+119+119</f>
        <v>357</v>
      </c>
    </row>
    <row r="244" customFormat="false" ht="15.75" hidden="true" customHeight="false" outlineLevel="0" collapsed="false">
      <c r="A244" s="331"/>
      <c r="B244" s="331" t="s">
        <v>957</v>
      </c>
      <c r="C244" s="331" t="str">
        <f aca="false">IFERROR(VLOOKUP(B244,'[1]#¡REF!'!$A$1:$C$15201,2,FALSE()),"")</f>
        <v/>
      </c>
      <c r="D244" s="331" t="s">
        <v>991</v>
      </c>
      <c r="E244" s="331" t="s">
        <v>997</v>
      </c>
      <c r="F244" s="354" t="s">
        <v>998</v>
      </c>
      <c r="G244" s="331" t="n">
        <v>21</v>
      </c>
      <c r="H244" s="355" t="n">
        <v>365.9</v>
      </c>
      <c r="I244" s="355" t="n">
        <v>7329</v>
      </c>
      <c r="J244" s="388"/>
      <c r="K244" s="331" t="s">
        <v>994</v>
      </c>
    </row>
    <row r="245" customFormat="false" ht="15.75" hidden="true" customHeight="false" outlineLevel="0" collapsed="false">
      <c r="A245" s="331"/>
      <c r="B245" s="331" t="s">
        <v>957</v>
      </c>
      <c r="C245" s="331" t="str">
        <f aca="false">IFERROR(VLOOKUP(B245,'[1]#¡REF!'!$A$1:$C$15201,2,FALSE()),"")</f>
        <v/>
      </c>
      <c r="D245" s="331" t="s">
        <v>991</v>
      </c>
      <c r="E245" s="331" t="s">
        <v>992</v>
      </c>
      <c r="F245" s="354" t="s">
        <v>993</v>
      </c>
      <c r="G245" s="331" t="n">
        <v>23</v>
      </c>
      <c r="H245" s="355" t="n">
        <v>400.75</v>
      </c>
      <c r="I245" s="355" t="n">
        <v>8027</v>
      </c>
      <c r="J245" s="389"/>
      <c r="K245" s="331" t="s">
        <v>994</v>
      </c>
    </row>
    <row r="246" customFormat="false" ht="15.75" hidden="true" customHeight="false" outlineLevel="0" collapsed="false">
      <c r="A246" s="331"/>
      <c r="B246" s="331" t="s">
        <v>957</v>
      </c>
      <c r="C246" s="331" t="str">
        <f aca="false">IFERROR(VLOOKUP(B246,'[1]#¡REF!'!$A$1:$C$15201,2,FALSE()),"")</f>
        <v/>
      </c>
      <c r="D246" s="331" t="s">
        <v>991</v>
      </c>
      <c r="E246" s="331" t="s">
        <v>1000</v>
      </c>
      <c r="F246" s="354" t="s">
        <v>993</v>
      </c>
      <c r="G246" s="331" t="n">
        <v>167</v>
      </c>
      <c r="H246" s="355" t="n">
        <v>2909.79</v>
      </c>
      <c r="I246" s="355" t="n">
        <v>58283</v>
      </c>
      <c r="J246" s="389"/>
      <c r="K246" s="331" t="s">
        <v>994</v>
      </c>
    </row>
    <row r="247" customFormat="false" ht="15.75" hidden="true" customHeight="false" outlineLevel="0" collapsed="false">
      <c r="A247" s="331"/>
      <c r="B247" s="331" t="s">
        <v>957</v>
      </c>
      <c r="C247" s="331" t="str">
        <f aca="false">IFERROR(VLOOKUP(B247,'[1]#¡REF!'!$A$1:$C$15201,2,FALSE()),"")</f>
        <v/>
      </c>
      <c r="D247" s="331" t="s">
        <v>991</v>
      </c>
      <c r="E247" s="331" t="s">
        <v>1053</v>
      </c>
      <c r="F247" s="354" t="s">
        <v>993</v>
      </c>
      <c r="G247" s="331" t="n">
        <v>45</v>
      </c>
      <c r="H247" s="355" t="n">
        <v>784.07</v>
      </c>
      <c r="I247" s="355" t="n">
        <v>15705</v>
      </c>
      <c r="J247" s="389"/>
      <c r="K247" s="331" t="s">
        <v>994</v>
      </c>
    </row>
    <row r="248" customFormat="false" ht="15.75" hidden="true" customHeight="false" outlineLevel="0" collapsed="false">
      <c r="A248" s="331"/>
      <c r="B248" s="331" t="s">
        <v>957</v>
      </c>
      <c r="C248" s="331" t="str">
        <f aca="false">IFERROR(VLOOKUP(B248,'[1]#¡REF!'!$A$1:$C$15201,2,FALSE()),"")</f>
        <v/>
      </c>
      <c r="D248" s="331" t="s">
        <v>991</v>
      </c>
      <c r="E248" s="331" t="s">
        <v>1009</v>
      </c>
      <c r="F248" s="354" t="s">
        <v>993</v>
      </c>
      <c r="G248" s="331" t="n">
        <v>40</v>
      </c>
      <c r="H248" s="355" t="n">
        <v>696.95</v>
      </c>
      <c r="I248" s="355" t="n">
        <v>13960</v>
      </c>
      <c r="J248" s="389"/>
      <c r="K248" s="331" t="s">
        <v>994</v>
      </c>
    </row>
    <row r="249" customFormat="false" ht="15.75" hidden="true" customHeight="false" outlineLevel="0" collapsed="false">
      <c r="A249" s="331"/>
      <c r="B249" s="331" t="s">
        <v>957</v>
      </c>
      <c r="C249" s="331" t="str">
        <f aca="false">IFERROR(VLOOKUP(B249,'[1]#¡REF!'!$A$1:$C$15201,2,FALSE()),"")</f>
        <v/>
      </c>
      <c r="D249" s="331" t="s">
        <v>991</v>
      </c>
      <c r="E249" s="331" t="s">
        <v>1011</v>
      </c>
      <c r="F249" s="354" t="s">
        <v>993</v>
      </c>
      <c r="G249" s="331" t="n">
        <v>624</v>
      </c>
      <c r="H249" s="355" t="n">
        <v>10872.49</v>
      </c>
      <c r="I249" s="355" t="n">
        <v>217776</v>
      </c>
      <c r="J249" s="389"/>
      <c r="K249" s="331" t="s">
        <v>994</v>
      </c>
    </row>
    <row r="250" customFormat="false" ht="15.75" hidden="true" customHeight="false" outlineLevel="0" collapsed="false">
      <c r="A250" s="331"/>
      <c r="B250" s="331" t="s">
        <v>957</v>
      </c>
      <c r="C250" s="331" t="str">
        <f aca="false">IFERROR(VLOOKUP(B250,'[1]#¡REF!'!$A$1:$C$15201,2,FALSE()),"")</f>
        <v/>
      </c>
      <c r="D250" s="331" t="s">
        <v>991</v>
      </c>
      <c r="E250" s="331" t="s">
        <v>1037</v>
      </c>
      <c r="F250" s="354" t="s">
        <v>1038</v>
      </c>
      <c r="G250" s="331" t="n">
        <v>96</v>
      </c>
      <c r="H250" s="355" t="n">
        <v>1672.69</v>
      </c>
      <c r="I250" s="355" t="n">
        <v>33504</v>
      </c>
      <c r="J250" s="389"/>
      <c r="K250" s="331" t="s">
        <v>994</v>
      </c>
    </row>
    <row r="251" customFormat="false" ht="15.75" hidden="true" customHeight="false" outlineLevel="0" collapsed="false">
      <c r="A251" s="331"/>
      <c r="B251" s="331" t="s">
        <v>957</v>
      </c>
      <c r="C251" s="331" t="str">
        <f aca="false">IFERROR(VLOOKUP(B251,'[1]#¡REF!'!$A$1:$C$15201,2,FALSE()),"")</f>
        <v/>
      </c>
      <c r="D251" s="331" t="s">
        <v>991</v>
      </c>
      <c r="E251" s="331" t="s">
        <v>1004</v>
      </c>
      <c r="F251" s="354" t="s">
        <v>1005</v>
      </c>
      <c r="G251" s="331" t="n">
        <v>7</v>
      </c>
      <c r="H251" s="355" t="n">
        <v>121.97</v>
      </c>
      <c r="I251" s="355" t="n">
        <v>2443</v>
      </c>
      <c r="J251" s="390"/>
      <c r="K251" s="331" t="s">
        <v>994</v>
      </c>
    </row>
    <row r="252" customFormat="false" ht="15.75" hidden="true" customHeight="false" outlineLevel="0" collapsed="false">
      <c r="A252" s="331"/>
      <c r="B252" s="331" t="s">
        <v>174</v>
      </c>
      <c r="C252" s="331" t="str">
        <f aca="false">IFERROR(VLOOKUP(B252,'[1]#¡REF!'!$A$1:$C$15201,2,FALSE()),"")</f>
        <v/>
      </c>
      <c r="D252" s="331" t="s">
        <v>991</v>
      </c>
      <c r="E252" s="331" t="s">
        <v>997</v>
      </c>
      <c r="F252" s="354" t="s">
        <v>998</v>
      </c>
      <c r="G252" s="331" t="n">
        <v>375</v>
      </c>
      <c r="H252" s="355" t="n">
        <v>453.07</v>
      </c>
      <c r="I252" s="355" t="n">
        <v>9075</v>
      </c>
      <c r="J252" s="388"/>
      <c r="K252" s="331" t="s">
        <v>994</v>
      </c>
    </row>
    <row r="253" customFormat="false" ht="15.75" hidden="true" customHeight="false" outlineLevel="0" collapsed="false">
      <c r="A253" s="331"/>
      <c r="B253" s="331" t="s">
        <v>174</v>
      </c>
      <c r="C253" s="331" t="str">
        <f aca="false">IFERROR(VLOOKUP(B253,'[1]#¡REF!'!$A$1:$C$15201,2,FALSE()),"")</f>
        <v/>
      </c>
      <c r="D253" s="331" t="s">
        <v>991</v>
      </c>
      <c r="E253" s="331" t="s">
        <v>992</v>
      </c>
      <c r="F253" s="354" t="s">
        <v>993</v>
      </c>
      <c r="G253" s="331" t="n">
        <v>612</v>
      </c>
      <c r="H253" s="355" t="n">
        <v>739.41</v>
      </c>
      <c r="I253" s="355" t="n">
        <v>14810.4</v>
      </c>
      <c r="J253" s="389"/>
      <c r="K253" s="331" t="s">
        <v>994</v>
      </c>
    </row>
    <row r="254" customFormat="false" ht="15.75" hidden="true" customHeight="false" outlineLevel="0" collapsed="false">
      <c r="A254" s="331"/>
      <c r="B254" s="331" t="s">
        <v>174</v>
      </c>
      <c r="C254" s="331" t="str">
        <f aca="false">IFERROR(VLOOKUP(B254,'[1]#¡REF!'!$A$1:$C$15201,2,FALSE()),"")</f>
        <v/>
      </c>
      <c r="D254" s="331" t="s">
        <v>991</v>
      </c>
      <c r="E254" s="331" t="s">
        <v>1000</v>
      </c>
      <c r="F254" s="354" t="s">
        <v>993</v>
      </c>
      <c r="G254" s="331" t="n">
        <v>1404</v>
      </c>
      <c r="H254" s="355" t="n">
        <v>1696.3</v>
      </c>
      <c r="I254" s="355" t="n">
        <v>33976.8</v>
      </c>
      <c r="J254" s="389"/>
      <c r="K254" s="331" t="s">
        <v>994</v>
      </c>
    </row>
    <row r="255" customFormat="false" ht="15.75" hidden="true" customHeight="false" outlineLevel="0" collapsed="false">
      <c r="A255" s="331"/>
      <c r="B255" s="331" t="s">
        <v>174</v>
      </c>
      <c r="C255" s="331" t="str">
        <f aca="false">IFERROR(VLOOKUP(B255,'[1]#¡REF!'!$A$1:$C$15201,2,FALSE()),"")</f>
        <v/>
      </c>
      <c r="D255" s="331" t="s">
        <v>991</v>
      </c>
      <c r="E255" s="331" t="s">
        <v>1011</v>
      </c>
      <c r="F255" s="354" t="s">
        <v>993</v>
      </c>
      <c r="G255" s="331" t="n">
        <v>3750</v>
      </c>
      <c r="H255" s="355" t="n">
        <v>4530.7</v>
      </c>
      <c r="I255" s="355" t="n">
        <v>90750</v>
      </c>
      <c r="J255" s="389"/>
      <c r="K255" s="331" t="s">
        <v>994</v>
      </c>
    </row>
    <row r="256" customFormat="false" ht="15.75" hidden="true" customHeight="false" outlineLevel="0" collapsed="false">
      <c r="A256" s="331"/>
      <c r="B256" s="331" t="s">
        <v>174</v>
      </c>
      <c r="C256" s="331" t="str">
        <f aca="false">IFERROR(VLOOKUP(B256,'[1]#¡REF!'!$A$1:$C$15201,2,FALSE()),"")</f>
        <v/>
      </c>
      <c r="D256" s="331" t="s">
        <v>991</v>
      </c>
      <c r="E256" s="331" t="s">
        <v>1001</v>
      </c>
      <c r="F256" s="354" t="s">
        <v>993</v>
      </c>
      <c r="G256" s="331" t="n">
        <v>314</v>
      </c>
      <c r="H256" s="355" t="n">
        <v>379.37</v>
      </c>
      <c r="I256" s="355" t="n">
        <v>7598.8</v>
      </c>
      <c r="J256" s="389"/>
      <c r="K256" s="331" t="s">
        <v>994</v>
      </c>
    </row>
    <row r="257" customFormat="false" ht="15.75" hidden="true" customHeight="false" outlineLevel="0" collapsed="false">
      <c r="A257" s="331"/>
      <c r="B257" s="331" t="s">
        <v>174</v>
      </c>
      <c r="C257" s="331" t="str">
        <f aca="false">IFERROR(VLOOKUP(B257,'[1]#¡REF!'!$A$1:$C$15201,2,FALSE()),"")</f>
        <v/>
      </c>
      <c r="D257" s="331" t="s">
        <v>991</v>
      </c>
      <c r="E257" s="331" t="s">
        <v>1012</v>
      </c>
      <c r="F257" s="354" t="s">
        <v>993</v>
      </c>
      <c r="G257" s="331" t="n">
        <v>123</v>
      </c>
      <c r="H257" s="355" t="n">
        <v>148.61</v>
      </c>
      <c r="I257" s="355" t="n">
        <v>2976.6</v>
      </c>
      <c r="J257" s="389"/>
      <c r="K257" s="331" t="s">
        <v>994</v>
      </c>
    </row>
    <row r="258" customFormat="false" ht="15.75" hidden="true" customHeight="false" outlineLevel="0" collapsed="false">
      <c r="A258" s="331"/>
      <c r="B258" s="331" t="s">
        <v>174</v>
      </c>
      <c r="C258" s="331" t="str">
        <f aca="false">IFERROR(VLOOKUP(B258,'[1]#¡REF!'!$A$1:$C$15201,2,FALSE()),"")</f>
        <v/>
      </c>
      <c r="D258" s="331" t="s">
        <v>991</v>
      </c>
      <c r="E258" s="331" t="s">
        <v>1037</v>
      </c>
      <c r="F258" s="354" t="s">
        <v>1038</v>
      </c>
      <c r="G258" s="331" t="n">
        <v>1209</v>
      </c>
      <c r="H258" s="355" t="n">
        <v>1460.7</v>
      </c>
      <c r="I258" s="355" t="n">
        <v>29257.8</v>
      </c>
      <c r="J258" s="389"/>
      <c r="K258" s="331" t="s">
        <v>994</v>
      </c>
    </row>
    <row r="259" customFormat="false" ht="15.75" hidden="true" customHeight="false" outlineLevel="0" collapsed="false">
      <c r="A259" s="331"/>
      <c r="B259" s="331" t="s">
        <v>174</v>
      </c>
      <c r="C259" s="331" t="str">
        <f aca="false">IFERROR(VLOOKUP(B259,'[1]#¡REF!'!$A$1:$C$15201,2,FALSE()),"")</f>
        <v/>
      </c>
      <c r="D259" s="331" t="s">
        <v>991</v>
      </c>
      <c r="E259" s="331" t="s">
        <v>1014</v>
      </c>
      <c r="F259" s="354" t="s">
        <v>1015</v>
      </c>
      <c r="G259" s="331" t="n">
        <v>40</v>
      </c>
      <c r="H259" s="355" t="n">
        <v>48.33</v>
      </c>
      <c r="I259" s="355" t="n">
        <v>968</v>
      </c>
      <c r="J259" s="389"/>
      <c r="K259" s="331" t="s">
        <v>994</v>
      </c>
    </row>
    <row r="260" customFormat="false" ht="15.75" hidden="true" customHeight="false" outlineLevel="0" collapsed="false">
      <c r="A260" s="331"/>
      <c r="B260" s="331" t="s">
        <v>174</v>
      </c>
      <c r="C260" s="331" t="str">
        <f aca="false">IFERROR(VLOOKUP(B260,'[1]#¡REF!'!$A$1:$C$15201,2,FALSE()),"")</f>
        <v/>
      </c>
      <c r="D260" s="331" t="s">
        <v>991</v>
      </c>
      <c r="E260" s="331" t="s">
        <v>1002</v>
      </c>
      <c r="F260" s="354" t="s">
        <v>1003</v>
      </c>
      <c r="G260" s="331" t="n">
        <v>222</v>
      </c>
      <c r="H260" s="355" t="n">
        <v>268.22</v>
      </c>
      <c r="I260" s="355" t="n">
        <v>5372.4</v>
      </c>
      <c r="J260" s="389"/>
      <c r="K260" s="331" t="s">
        <v>994</v>
      </c>
    </row>
    <row r="261" customFormat="false" ht="15.75" hidden="true" customHeight="false" outlineLevel="0" collapsed="false">
      <c r="A261" s="331"/>
      <c r="B261" s="331" t="s">
        <v>174</v>
      </c>
      <c r="C261" s="331" t="str">
        <f aca="false">IFERROR(VLOOKUP(B261,'[1]#¡REF!'!$A$1:$C$15201,2,FALSE()),"")</f>
        <v/>
      </c>
      <c r="D261" s="331" t="s">
        <v>991</v>
      </c>
      <c r="E261" s="331" t="s">
        <v>1004</v>
      </c>
      <c r="F261" s="354" t="s">
        <v>1005</v>
      </c>
      <c r="G261" s="331" t="n">
        <v>24</v>
      </c>
      <c r="H261" s="355" t="n">
        <v>29</v>
      </c>
      <c r="I261" s="355" t="n">
        <v>580.8</v>
      </c>
      <c r="J261" s="390"/>
      <c r="K261" s="331" t="s">
        <v>994</v>
      </c>
    </row>
    <row r="262" customFormat="false" ht="15.75" hidden="true" customHeight="false" outlineLevel="0" collapsed="false">
      <c r="A262" s="356"/>
      <c r="B262" s="356" t="s">
        <v>174</v>
      </c>
      <c r="C262" s="356" t="str">
        <f aca="false">IFERROR(VLOOKUP(B262,'[1]#¡REF!'!$A$1:$C$15201,2,FALSE()),"")</f>
        <v/>
      </c>
      <c r="D262" s="356" t="s">
        <v>991</v>
      </c>
      <c r="E262" s="356" t="s">
        <v>612</v>
      </c>
      <c r="F262" s="357" t="s">
        <v>1006</v>
      </c>
      <c r="G262" s="361" t="n">
        <v>375</v>
      </c>
      <c r="H262" s="393" t="n">
        <v>453.07</v>
      </c>
      <c r="I262" s="393" t="n">
        <v>9075</v>
      </c>
      <c r="J262" s="394"/>
      <c r="K262" s="356" t="s">
        <v>994</v>
      </c>
      <c r="L262" s="379"/>
      <c r="M262" s="379"/>
      <c r="N262" s="379"/>
      <c r="O262" s="379"/>
      <c r="P262" s="279"/>
      <c r="Q262" s="395"/>
      <c r="R262" s="396"/>
      <c r="S262" s="396"/>
      <c r="T262" s="382"/>
    </row>
    <row r="263" customFormat="false" ht="15.75" hidden="true" customHeight="false" outlineLevel="0" collapsed="false">
      <c r="A263" s="331"/>
      <c r="B263" s="331" t="s">
        <v>1081</v>
      </c>
      <c r="C263" s="331" t="str">
        <f aca="false">IFERROR(VLOOKUP(B263,'[1]#¡REF!'!$A$1:$C$15201,2,FALSE()),"")</f>
        <v/>
      </c>
      <c r="D263" s="331" t="s">
        <v>991</v>
      </c>
      <c r="E263" s="331" t="s">
        <v>1000</v>
      </c>
      <c r="F263" s="354" t="s">
        <v>993</v>
      </c>
      <c r="G263" s="331" t="n">
        <v>56</v>
      </c>
      <c r="H263" s="355" t="n">
        <v>10170.3</v>
      </c>
      <c r="I263" s="355" t="n">
        <v>203711.2</v>
      </c>
      <c r="J263" s="388"/>
      <c r="K263" s="331" t="s">
        <v>994</v>
      </c>
    </row>
    <row r="264" customFormat="false" ht="15.75" hidden="true" customHeight="false" outlineLevel="0" collapsed="false">
      <c r="A264" s="331"/>
      <c r="B264" s="331" t="s">
        <v>1081</v>
      </c>
      <c r="C264" s="331" t="str">
        <f aca="false">IFERROR(VLOOKUP(B264,'[1]#¡REF!'!$A$1:$C$15201,2,FALSE()),"")</f>
        <v/>
      </c>
      <c r="D264" s="331" t="s">
        <v>991</v>
      </c>
      <c r="E264" s="331" t="s">
        <v>1053</v>
      </c>
      <c r="F264" s="354" t="s">
        <v>993</v>
      </c>
      <c r="G264" s="331" t="n">
        <v>5</v>
      </c>
      <c r="H264" s="355" t="n">
        <v>908.06</v>
      </c>
      <c r="I264" s="355" t="n">
        <v>18188.5</v>
      </c>
      <c r="J264" s="389"/>
      <c r="K264" s="331" t="s">
        <v>994</v>
      </c>
    </row>
    <row r="265" customFormat="false" ht="15.75" hidden="true" customHeight="false" outlineLevel="0" collapsed="false">
      <c r="A265" s="331"/>
      <c r="B265" s="331" t="s">
        <v>1081</v>
      </c>
      <c r="C265" s="331" t="str">
        <f aca="false">IFERROR(VLOOKUP(B265,'[1]#¡REF!'!$A$1:$C$15201,2,FALSE()),"")</f>
        <v/>
      </c>
      <c r="D265" s="331" t="s">
        <v>991</v>
      </c>
      <c r="E265" s="331" t="s">
        <v>1011</v>
      </c>
      <c r="F265" s="354" t="s">
        <v>993</v>
      </c>
      <c r="G265" s="331" t="n">
        <v>639</v>
      </c>
      <c r="H265" s="355" t="n">
        <v>116050.43</v>
      </c>
      <c r="I265" s="355" t="n">
        <v>2324490.3</v>
      </c>
      <c r="J265" s="389"/>
      <c r="K265" s="331" t="s">
        <v>994</v>
      </c>
    </row>
    <row r="266" customFormat="false" ht="15.75" hidden="true" customHeight="false" outlineLevel="0" collapsed="false">
      <c r="A266" s="331"/>
      <c r="B266" s="331" t="s">
        <v>1081</v>
      </c>
      <c r="C266" s="331" t="str">
        <f aca="false">IFERROR(VLOOKUP(B266,'[1]#¡REF!'!$A$1:$C$15201,2,FALSE()),"")</f>
        <v/>
      </c>
      <c r="D266" s="331" t="s">
        <v>991</v>
      </c>
      <c r="E266" s="331" t="s">
        <v>1037</v>
      </c>
      <c r="F266" s="354" t="s">
        <v>1038</v>
      </c>
      <c r="G266" s="331" t="n">
        <v>158</v>
      </c>
      <c r="H266" s="355" t="n">
        <v>28694.79</v>
      </c>
      <c r="I266" s="355" t="n">
        <v>574756.6</v>
      </c>
      <c r="J266" s="389"/>
      <c r="K266" s="331" t="s">
        <v>994</v>
      </c>
    </row>
    <row r="267" customFormat="false" ht="15.75" hidden="true" customHeight="false" outlineLevel="0" collapsed="false">
      <c r="A267" s="331"/>
      <c r="B267" s="331" t="s">
        <v>1081</v>
      </c>
      <c r="C267" s="331" t="str">
        <f aca="false">IFERROR(VLOOKUP(B267,'[1]#¡REF!'!$A$1:$C$15201,2,FALSE()),"")</f>
        <v/>
      </c>
      <c r="D267" s="331" t="s">
        <v>991</v>
      </c>
      <c r="E267" s="331" t="s">
        <v>1014</v>
      </c>
      <c r="F267" s="354" t="s">
        <v>1015</v>
      </c>
      <c r="G267" s="331" t="n">
        <v>3</v>
      </c>
      <c r="H267" s="355" t="n">
        <v>544.84</v>
      </c>
      <c r="I267" s="355" t="n">
        <v>10913.1</v>
      </c>
      <c r="J267" s="389"/>
      <c r="K267" s="331" t="s">
        <v>994</v>
      </c>
    </row>
    <row r="268" customFormat="false" ht="15.75" hidden="true" customHeight="false" outlineLevel="0" collapsed="false">
      <c r="A268" s="331"/>
      <c r="B268" s="331" t="s">
        <v>1081</v>
      </c>
      <c r="C268" s="331" t="str">
        <f aca="false">IFERROR(VLOOKUP(B268,'[1]#¡REF!'!$A$1:$C$15201,2,FALSE()),"")</f>
        <v/>
      </c>
      <c r="D268" s="331" t="s">
        <v>991</v>
      </c>
      <c r="E268" s="331" t="s">
        <v>1002</v>
      </c>
      <c r="F268" s="354" t="s">
        <v>1003</v>
      </c>
      <c r="G268" s="331" t="n">
        <v>41</v>
      </c>
      <c r="H268" s="355" t="n">
        <v>7446.12</v>
      </c>
      <c r="I268" s="355" t="n">
        <v>149145.7</v>
      </c>
      <c r="J268" s="390"/>
      <c r="K268" s="331" t="s">
        <v>994</v>
      </c>
    </row>
    <row r="269" customFormat="false" ht="15.75" hidden="true" customHeight="false" outlineLevel="0" collapsed="false">
      <c r="A269" s="356"/>
      <c r="B269" s="356" t="s">
        <v>1081</v>
      </c>
      <c r="C269" s="356" t="str">
        <f aca="false">IFERROR(VLOOKUP(B269,'[1]#¡REF!'!$A$1:$C$15201,2,FALSE()),"")</f>
        <v/>
      </c>
      <c r="D269" s="356" t="s">
        <v>991</v>
      </c>
      <c r="E269" s="356" t="s">
        <v>612</v>
      </c>
      <c r="F269" s="357" t="s">
        <v>1006</v>
      </c>
      <c r="G269" s="361" t="n">
        <v>111</v>
      </c>
      <c r="H269" s="393" t="n">
        <v>20159</v>
      </c>
      <c r="I269" s="393" t="n">
        <v>403784.7</v>
      </c>
      <c r="J269" s="394"/>
      <c r="K269" s="356" t="s">
        <v>994</v>
      </c>
      <c r="L269" s="379"/>
      <c r="M269" s="379"/>
      <c r="N269" s="379"/>
      <c r="O269" s="379"/>
      <c r="P269" s="279"/>
      <c r="Q269" s="395"/>
      <c r="R269" s="396"/>
      <c r="S269" s="396"/>
      <c r="T269" s="382"/>
    </row>
    <row r="270" customFormat="false" ht="15.75" hidden="true" customHeight="false" outlineLevel="0" collapsed="false">
      <c r="A270" s="331"/>
      <c r="B270" s="331" t="s">
        <v>1082</v>
      </c>
      <c r="C270" s="331" t="str">
        <f aca="false">IFERROR(VLOOKUP(B270,'[1]#¡REF!'!$A$1:$C$15201,2,FALSE()),"")</f>
        <v/>
      </c>
      <c r="D270" s="331" t="s">
        <v>991</v>
      </c>
      <c r="E270" s="331" t="s">
        <v>997</v>
      </c>
      <c r="F270" s="354" t="s">
        <v>998</v>
      </c>
      <c r="G270" s="331" t="n">
        <v>60</v>
      </c>
      <c r="H270" s="355" t="n">
        <v>62939.04</v>
      </c>
      <c r="I270" s="355" t="n">
        <v>1260669</v>
      </c>
      <c r="J270" s="388"/>
      <c r="K270" s="331" t="s">
        <v>994</v>
      </c>
    </row>
    <row r="271" customFormat="false" ht="15.75" hidden="true" customHeight="false" outlineLevel="0" collapsed="false">
      <c r="A271" s="331"/>
      <c r="B271" s="331" t="s">
        <v>1082</v>
      </c>
      <c r="C271" s="331" t="str">
        <f aca="false">IFERROR(VLOOKUP(B271,'[1]#¡REF!'!$A$1:$C$15201,2,FALSE()),"")</f>
        <v/>
      </c>
      <c r="D271" s="331" t="s">
        <v>991</v>
      </c>
      <c r="E271" s="331" t="s">
        <v>992</v>
      </c>
      <c r="F271" s="354" t="s">
        <v>993</v>
      </c>
      <c r="G271" s="331" t="n">
        <v>317</v>
      </c>
      <c r="H271" s="355" t="n">
        <v>309450.27</v>
      </c>
      <c r="I271" s="355" t="n">
        <v>6198289.25</v>
      </c>
      <c r="J271" s="389"/>
      <c r="K271" s="331" t="s">
        <v>994</v>
      </c>
    </row>
    <row r="272" customFormat="false" ht="15.75" hidden="true" customHeight="false" outlineLevel="0" collapsed="false">
      <c r="A272" s="331"/>
      <c r="B272" s="331" t="s">
        <v>1082</v>
      </c>
      <c r="C272" s="331" t="str">
        <f aca="false">IFERROR(VLOOKUP(B272,'[1]#¡REF!'!$A$1:$C$15201,2,FALSE()),"")</f>
        <v/>
      </c>
      <c r="D272" s="331" t="s">
        <v>991</v>
      </c>
      <c r="E272" s="331" t="s">
        <v>1000</v>
      </c>
      <c r="F272" s="354" t="s">
        <v>993</v>
      </c>
      <c r="G272" s="331" t="n">
        <v>457</v>
      </c>
      <c r="H272" s="355" t="n">
        <v>464699.9</v>
      </c>
      <c r="I272" s="355" t="n">
        <v>9307939.45</v>
      </c>
      <c r="J272" s="389"/>
      <c r="K272" s="331" t="s">
        <v>994</v>
      </c>
    </row>
    <row r="273" customFormat="false" ht="15.75" hidden="true" customHeight="false" outlineLevel="0" collapsed="false">
      <c r="A273" s="331"/>
      <c r="B273" s="331" t="s">
        <v>1082</v>
      </c>
      <c r="C273" s="331" t="str">
        <f aca="false">IFERROR(VLOOKUP(B273,'[1]#¡REF!'!$A$1:$C$15201,2,FALSE()),"")</f>
        <v/>
      </c>
      <c r="D273" s="331" t="s">
        <v>991</v>
      </c>
      <c r="E273" s="331" t="s">
        <v>1011</v>
      </c>
      <c r="F273" s="354" t="s">
        <v>993</v>
      </c>
      <c r="G273" s="331" t="n">
        <v>91</v>
      </c>
      <c r="H273" s="355" t="n">
        <v>90212.62</v>
      </c>
      <c r="I273" s="355" t="n">
        <v>1806958.9</v>
      </c>
      <c r="J273" s="389"/>
      <c r="K273" s="331" t="s">
        <v>994</v>
      </c>
    </row>
    <row r="274" customFormat="false" ht="15.75" hidden="true" customHeight="false" outlineLevel="0" collapsed="false">
      <c r="A274" s="331"/>
      <c r="B274" s="331" t="s">
        <v>1082</v>
      </c>
      <c r="C274" s="331" t="str">
        <f aca="false">IFERROR(VLOOKUP(B274,'[1]#¡REF!'!$A$1:$C$15201,2,FALSE()),"")</f>
        <v/>
      </c>
      <c r="D274" s="331" t="s">
        <v>991</v>
      </c>
      <c r="E274" s="331" t="s">
        <v>1001</v>
      </c>
      <c r="F274" s="354" t="s">
        <v>993</v>
      </c>
      <c r="G274" s="331" t="n">
        <v>76</v>
      </c>
      <c r="H274" s="355" t="n">
        <v>76575.83</v>
      </c>
      <c r="I274" s="355" t="n">
        <v>1533813.95</v>
      </c>
      <c r="J274" s="389"/>
      <c r="K274" s="331" t="s">
        <v>994</v>
      </c>
    </row>
    <row r="275" customFormat="false" ht="15.75" hidden="true" customHeight="false" outlineLevel="0" collapsed="false">
      <c r="A275" s="331"/>
      <c r="B275" s="331" t="s">
        <v>1082</v>
      </c>
      <c r="C275" s="331" t="str">
        <f aca="false">IFERROR(VLOOKUP(B275,'[1]#¡REF!'!$A$1:$C$15201,2,FALSE()),"")</f>
        <v/>
      </c>
      <c r="D275" s="331" t="s">
        <v>991</v>
      </c>
      <c r="E275" s="331" t="s">
        <v>1037</v>
      </c>
      <c r="F275" s="354" t="s">
        <v>1038</v>
      </c>
      <c r="G275" s="331" t="n">
        <v>198</v>
      </c>
      <c r="H275" s="355" t="n">
        <v>207698.83</v>
      </c>
      <c r="I275" s="355" t="n">
        <v>4160207.7</v>
      </c>
      <c r="J275" s="389"/>
      <c r="K275" s="331" t="s">
        <v>994</v>
      </c>
    </row>
    <row r="276" customFormat="false" ht="15.75" hidden="true" customHeight="false" outlineLevel="0" collapsed="false">
      <c r="A276" s="331"/>
      <c r="B276" s="331" t="s">
        <v>1082</v>
      </c>
      <c r="C276" s="331" t="str">
        <f aca="false">IFERROR(VLOOKUP(B276,'[1]#¡REF!'!$A$1:$C$15201,2,FALSE()),"")</f>
        <v/>
      </c>
      <c r="D276" s="331" t="s">
        <v>991</v>
      </c>
      <c r="E276" s="331" t="s">
        <v>1002</v>
      </c>
      <c r="F276" s="354" t="s">
        <v>1003</v>
      </c>
      <c r="G276" s="331" t="n">
        <v>42</v>
      </c>
      <c r="H276" s="355" t="n">
        <v>38812.41</v>
      </c>
      <c r="I276" s="355" t="n">
        <v>777412.55</v>
      </c>
      <c r="J276" s="390"/>
      <c r="K276" s="331" t="s">
        <v>994</v>
      </c>
    </row>
    <row r="277" customFormat="false" ht="15.75" hidden="true" customHeight="false" outlineLevel="0" collapsed="false">
      <c r="A277" s="356"/>
      <c r="B277" s="356" t="s">
        <v>1082</v>
      </c>
      <c r="C277" s="356" t="str">
        <f aca="false">IFERROR(VLOOKUP(B277,'[1]#¡REF!'!$A$1:$C$15201,2,FALSE()),"")</f>
        <v/>
      </c>
      <c r="D277" s="356" t="s">
        <v>991</v>
      </c>
      <c r="E277" s="356" t="s">
        <v>612</v>
      </c>
      <c r="F277" s="357" t="s">
        <v>1006</v>
      </c>
      <c r="G277" s="361" t="n">
        <v>10</v>
      </c>
      <c r="H277" s="393" t="n">
        <v>10489.84</v>
      </c>
      <c r="I277" s="393" t="n">
        <v>210111.5</v>
      </c>
      <c r="J277" s="394"/>
      <c r="K277" s="356" t="s">
        <v>994</v>
      </c>
      <c r="L277" s="379"/>
      <c r="M277" s="379"/>
      <c r="N277" s="379"/>
      <c r="O277" s="379"/>
      <c r="P277" s="279"/>
      <c r="Q277" s="395"/>
      <c r="R277" s="396"/>
      <c r="S277" s="396"/>
      <c r="T277" s="382"/>
    </row>
    <row r="278" customFormat="false" ht="15.75" hidden="true" customHeight="false" outlineLevel="0" collapsed="false">
      <c r="A278" s="331"/>
      <c r="B278" s="331" t="s">
        <v>276</v>
      </c>
      <c r="C278" s="331" t="str">
        <f aca="false">IFERROR(VLOOKUP(B278,'[1]#¡REF!'!$A$1:$C$15201,2,FALSE()),"")</f>
        <v/>
      </c>
      <c r="D278" s="331" t="s">
        <v>991</v>
      </c>
      <c r="E278" s="331" t="s">
        <v>997</v>
      </c>
      <c r="F278" s="354" t="s">
        <v>998</v>
      </c>
      <c r="G278" s="331" t="n">
        <v>5</v>
      </c>
      <c r="H278" s="355" t="n">
        <v>2712.53</v>
      </c>
      <c r="I278" s="355" t="n">
        <v>55200</v>
      </c>
      <c r="J278" s="388"/>
      <c r="K278" s="331" t="s">
        <v>994</v>
      </c>
    </row>
    <row r="279" customFormat="false" ht="15.75" hidden="true" customHeight="false" outlineLevel="0" collapsed="false">
      <c r="A279" s="331"/>
      <c r="B279" s="331" t="s">
        <v>276</v>
      </c>
      <c r="C279" s="331" t="str">
        <f aca="false">IFERROR(VLOOKUP(B279,'[1]#¡REF!'!$A$1:$C$15201,2,FALSE()),"")</f>
        <v/>
      </c>
      <c r="D279" s="331" t="s">
        <v>991</v>
      </c>
      <c r="E279" s="331" t="s">
        <v>1032</v>
      </c>
      <c r="F279" s="354" t="s">
        <v>998</v>
      </c>
      <c r="G279" s="331" t="n">
        <v>1</v>
      </c>
      <c r="H279" s="355" t="n">
        <v>542.51</v>
      </c>
      <c r="I279" s="355" t="n">
        <v>11040</v>
      </c>
      <c r="J279" s="389"/>
      <c r="K279" s="331" t="s">
        <v>994</v>
      </c>
    </row>
    <row r="280" customFormat="false" ht="15.75" hidden="true" customHeight="false" outlineLevel="0" collapsed="false">
      <c r="A280" s="331"/>
      <c r="B280" s="331" t="s">
        <v>276</v>
      </c>
      <c r="C280" s="331" t="str">
        <f aca="false">IFERROR(VLOOKUP(B280,'[1]#¡REF!'!$A$1:$C$15201,2,FALSE()),"")</f>
        <v/>
      </c>
      <c r="D280" s="331" t="s">
        <v>991</v>
      </c>
      <c r="E280" s="331" t="s">
        <v>992</v>
      </c>
      <c r="F280" s="354" t="s">
        <v>993</v>
      </c>
      <c r="G280" s="331" t="n">
        <v>13</v>
      </c>
      <c r="H280" s="355" t="n">
        <v>7052.58</v>
      </c>
      <c r="I280" s="355" t="n">
        <v>143520</v>
      </c>
      <c r="J280" s="389"/>
      <c r="K280" s="331" t="s">
        <v>994</v>
      </c>
    </row>
    <row r="281" customFormat="false" ht="15.75" hidden="true" customHeight="false" outlineLevel="0" collapsed="false">
      <c r="A281" s="331"/>
      <c r="B281" s="331" t="s">
        <v>276</v>
      </c>
      <c r="C281" s="331" t="str">
        <f aca="false">IFERROR(VLOOKUP(B281,'[1]#¡REF!'!$A$1:$C$15201,2,FALSE()),"")</f>
        <v/>
      </c>
      <c r="D281" s="331" t="s">
        <v>991</v>
      </c>
      <c r="E281" s="331" t="s">
        <v>1083</v>
      </c>
      <c r="F281" s="354" t="s">
        <v>993</v>
      </c>
      <c r="G281" s="331" t="n">
        <v>12</v>
      </c>
      <c r="H281" s="355" t="n">
        <v>6510.07</v>
      </c>
      <c r="I281" s="355" t="n">
        <v>132480</v>
      </c>
      <c r="J281" s="389"/>
      <c r="K281" s="331" t="s">
        <v>994</v>
      </c>
    </row>
    <row r="282" customFormat="false" ht="15.75" hidden="true" customHeight="false" outlineLevel="0" collapsed="false">
      <c r="A282" s="331"/>
      <c r="B282" s="331" t="s">
        <v>276</v>
      </c>
      <c r="C282" s="331" t="str">
        <f aca="false">IFERROR(VLOOKUP(B282,'[1]#¡REF!'!$A$1:$C$15201,2,FALSE()),"")</f>
        <v/>
      </c>
      <c r="D282" s="331" t="s">
        <v>991</v>
      </c>
      <c r="E282" s="331" t="s">
        <v>1000</v>
      </c>
      <c r="F282" s="354" t="s">
        <v>993</v>
      </c>
      <c r="G282" s="331" t="n">
        <v>90</v>
      </c>
      <c r="H282" s="355" t="n">
        <v>48825.55</v>
      </c>
      <c r="I282" s="355" t="n">
        <v>993600</v>
      </c>
      <c r="J282" s="389"/>
      <c r="K282" s="331" t="s">
        <v>994</v>
      </c>
    </row>
    <row r="283" customFormat="false" ht="15.75" hidden="true" customHeight="false" outlineLevel="0" collapsed="false">
      <c r="A283" s="331"/>
      <c r="B283" s="331" t="s">
        <v>276</v>
      </c>
      <c r="C283" s="331" t="str">
        <f aca="false">IFERROR(VLOOKUP(B283,'[1]#¡REF!'!$A$1:$C$15201,2,FALSE()),"")</f>
        <v/>
      </c>
      <c r="D283" s="331" t="s">
        <v>991</v>
      </c>
      <c r="E283" s="331" t="s">
        <v>1034</v>
      </c>
      <c r="F283" s="354" t="s">
        <v>993</v>
      </c>
      <c r="G283" s="331" t="n">
        <v>9</v>
      </c>
      <c r="H283" s="355" t="n">
        <v>4882.56</v>
      </c>
      <c r="I283" s="355" t="n">
        <v>99360</v>
      </c>
      <c r="J283" s="389"/>
      <c r="K283" s="331" t="s">
        <v>994</v>
      </c>
    </row>
    <row r="284" customFormat="false" ht="15.75" hidden="true" customHeight="false" outlineLevel="0" collapsed="false">
      <c r="A284" s="331"/>
      <c r="B284" s="331" t="s">
        <v>276</v>
      </c>
      <c r="C284" s="331" t="str">
        <f aca="false">IFERROR(VLOOKUP(B284,'[1]#¡REF!'!$A$1:$C$15201,2,FALSE()),"")</f>
        <v/>
      </c>
      <c r="D284" s="331" t="s">
        <v>991</v>
      </c>
      <c r="E284" s="331" t="s">
        <v>1010</v>
      </c>
      <c r="F284" s="354" t="s">
        <v>993</v>
      </c>
      <c r="G284" s="331" t="n">
        <v>15</v>
      </c>
      <c r="H284" s="355" t="n">
        <v>8137.59</v>
      </c>
      <c r="I284" s="355" t="n">
        <v>165600</v>
      </c>
      <c r="J284" s="389"/>
      <c r="K284" s="331" t="s">
        <v>994</v>
      </c>
    </row>
    <row r="285" customFormat="false" ht="15.75" hidden="true" customHeight="false" outlineLevel="0" collapsed="false">
      <c r="A285" s="331"/>
      <c r="B285" s="331" t="s">
        <v>276</v>
      </c>
      <c r="C285" s="331" t="str">
        <f aca="false">IFERROR(VLOOKUP(B285,'[1]#¡REF!'!$A$1:$C$15201,2,FALSE()),"")</f>
        <v/>
      </c>
      <c r="D285" s="331" t="s">
        <v>991</v>
      </c>
      <c r="E285" s="331" t="s">
        <v>1011</v>
      </c>
      <c r="F285" s="354" t="s">
        <v>993</v>
      </c>
      <c r="G285" s="331" t="n">
        <v>4</v>
      </c>
      <c r="H285" s="355" t="n">
        <v>2170.02</v>
      </c>
      <c r="I285" s="355" t="n">
        <v>44160</v>
      </c>
      <c r="J285" s="389"/>
      <c r="K285" s="331" t="s">
        <v>994</v>
      </c>
    </row>
    <row r="286" customFormat="false" ht="15.75" hidden="true" customHeight="false" outlineLevel="0" collapsed="false">
      <c r="A286" s="331"/>
      <c r="B286" s="331" t="s">
        <v>276</v>
      </c>
      <c r="C286" s="331" t="str">
        <f aca="false">IFERROR(VLOOKUP(B286,'[1]#¡REF!'!$A$1:$C$15201,2,FALSE()),"")</f>
        <v/>
      </c>
      <c r="D286" s="331" t="s">
        <v>991</v>
      </c>
      <c r="E286" s="331" t="s">
        <v>1001</v>
      </c>
      <c r="F286" s="354" t="s">
        <v>993</v>
      </c>
      <c r="G286" s="331" t="n">
        <v>9</v>
      </c>
      <c r="H286" s="355" t="n">
        <v>4882.56</v>
      </c>
      <c r="I286" s="355" t="n">
        <v>99360</v>
      </c>
      <c r="J286" s="389"/>
      <c r="K286" s="331" t="s">
        <v>994</v>
      </c>
    </row>
    <row r="287" customFormat="false" ht="15.75" hidden="true" customHeight="false" outlineLevel="0" collapsed="false">
      <c r="A287" s="331"/>
      <c r="B287" s="331" t="s">
        <v>276</v>
      </c>
      <c r="C287" s="331" t="str">
        <f aca="false">IFERROR(VLOOKUP(B287,'[1]#¡REF!'!$A$1:$C$15201,2,FALSE()),"")</f>
        <v/>
      </c>
      <c r="D287" s="331" t="s">
        <v>991</v>
      </c>
      <c r="E287" s="331" t="s">
        <v>1084</v>
      </c>
      <c r="F287" s="354" t="s">
        <v>993</v>
      </c>
      <c r="G287" s="331" t="n">
        <v>97</v>
      </c>
      <c r="H287" s="355" t="n">
        <v>52623.1</v>
      </c>
      <c r="I287" s="355" t="n">
        <v>1070880</v>
      </c>
      <c r="J287" s="389"/>
      <c r="K287" s="331" t="s">
        <v>994</v>
      </c>
    </row>
    <row r="288" customFormat="false" ht="15.75" hidden="true" customHeight="false" outlineLevel="0" collapsed="false">
      <c r="A288" s="331"/>
      <c r="B288" s="331" t="s">
        <v>276</v>
      </c>
      <c r="C288" s="331" t="str">
        <f aca="false">IFERROR(VLOOKUP(B288,'[1]#¡REF!'!$A$1:$C$15201,2,FALSE()),"")</f>
        <v/>
      </c>
      <c r="D288" s="331" t="s">
        <v>991</v>
      </c>
      <c r="E288" s="331" t="s">
        <v>1012</v>
      </c>
      <c r="F288" s="354" t="s">
        <v>993</v>
      </c>
      <c r="G288" s="331" t="n">
        <v>9</v>
      </c>
      <c r="H288" s="355" t="n">
        <v>4882.56</v>
      </c>
      <c r="I288" s="355" t="n">
        <v>99360</v>
      </c>
      <c r="J288" s="389"/>
      <c r="K288" s="331" t="s">
        <v>994</v>
      </c>
    </row>
    <row r="289" customFormat="false" ht="15.75" hidden="true" customHeight="false" outlineLevel="0" collapsed="false">
      <c r="A289" s="331"/>
      <c r="B289" s="331" t="s">
        <v>276</v>
      </c>
      <c r="C289" s="331" t="str">
        <f aca="false">IFERROR(VLOOKUP(B289,'[1]#¡REF!'!$A$1:$C$15201,2,FALSE()),"")</f>
        <v/>
      </c>
      <c r="D289" s="331" t="s">
        <v>991</v>
      </c>
      <c r="E289" s="331" t="s">
        <v>1035</v>
      </c>
      <c r="F289" s="354" t="s">
        <v>993</v>
      </c>
      <c r="G289" s="331" t="n">
        <v>5</v>
      </c>
      <c r="H289" s="355" t="n">
        <v>2712.53</v>
      </c>
      <c r="I289" s="355" t="n">
        <v>55200</v>
      </c>
      <c r="J289" s="389"/>
      <c r="K289" s="331" t="s">
        <v>994</v>
      </c>
    </row>
    <row r="290" customFormat="false" ht="15.75" hidden="true" customHeight="false" outlineLevel="0" collapsed="false">
      <c r="A290" s="331"/>
      <c r="B290" s="331" t="s">
        <v>276</v>
      </c>
      <c r="C290" s="331" t="str">
        <f aca="false">IFERROR(VLOOKUP(B290,'[1]#¡REF!'!$A$1:$C$15201,2,FALSE()),"")</f>
        <v/>
      </c>
      <c r="D290" s="331" t="s">
        <v>991</v>
      </c>
      <c r="E290" s="331" t="s">
        <v>1002</v>
      </c>
      <c r="F290" s="354" t="s">
        <v>1003</v>
      </c>
      <c r="G290" s="331" t="n">
        <v>11</v>
      </c>
      <c r="H290" s="355" t="n">
        <v>5967.57</v>
      </c>
      <c r="I290" s="355" t="n">
        <v>121440</v>
      </c>
      <c r="J290" s="390"/>
      <c r="K290" s="331" t="s">
        <v>994</v>
      </c>
    </row>
    <row r="291" customFormat="false" ht="15.75" hidden="true" customHeight="false" outlineLevel="0" collapsed="false">
      <c r="A291" s="356"/>
      <c r="B291" s="356" t="s">
        <v>276</v>
      </c>
      <c r="C291" s="356" t="str">
        <f aca="false">IFERROR(VLOOKUP(B291,'[1]#¡REF!'!$A$1:$C$15201,2,FALSE()),"")</f>
        <v/>
      </c>
      <c r="D291" s="356" t="s">
        <v>991</v>
      </c>
      <c r="E291" s="356" t="s">
        <v>612</v>
      </c>
      <c r="F291" s="357" t="s">
        <v>1006</v>
      </c>
      <c r="G291" s="361" t="n">
        <v>11</v>
      </c>
      <c r="H291" s="393" t="n">
        <v>5967.57</v>
      </c>
      <c r="I291" s="393" t="n">
        <v>121440</v>
      </c>
      <c r="J291" s="394"/>
      <c r="K291" s="356" t="s">
        <v>994</v>
      </c>
      <c r="L291" s="379"/>
      <c r="M291" s="379"/>
      <c r="N291" s="379"/>
      <c r="O291" s="379"/>
      <c r="P291" s="279"/>
      <c r="Q291" s="395"/>
      <c r="R291" s="396"/>
      <c r="S291" s="396"/>
      <c r="T291" s="382"/>
    </row>
    <row r="292" customFormat="false" ht="15.75" hidden="true" customHeight="false" outlineLevel="0" collapsed="false">
      <c r="A292" s="331"/>
      <c r="B292" s="331" t="s">
        <v>1085</v>
      </c>
      <c r="C292" s="331" t="str">
        <f aca="false">IFERROR(VLOOKUP(B292,'[1]#¡REF!'!$A$1:$C$15201,2,FALSE()),"")</f>
        <v/>
      </c>
      <c r="D292" s="331" t="s">
        <v>991</v>
      </c>
      <c r="E292" s="331" t="s">
        <v>1032</v>
      </c>
      <c r="F292" s="354" t="s">
        <v>998</v>
      </c>
      <c r="G292" s="331" t="n">
        <v>5</v>
      </c>
      <c r="H292" s="355" t="n">
        <v>785.77</v>
      </c>
      <c r="I292" s="355" t="n">
        <v>15990.4</v>
      </c>
      <c r="J292" s="388"/>
      <c r="K292" s="331" t="s">
        <v>994</v>
      </c>
    </row>
    <row r="293" customFormat="false" ht="15.75" hidden="true" customHeight="false" outlineLevel="0" collapsed="false">
      <c r="A293" s="331"/>
      <c r="B293" s="331" t="s">
        <v>1085</v>
      </c>
      <c r="C293" s="331" t="str">
        <f aca="false">IFERROR(VLOOKUP(B293,'[1]#¡REF!'!$A$1:$C$15201,2,FALSE()),"")</f>
        <v/>
      </c>
      <c r="D293" s="331" t="s">
        <v>991</v>
      </c>
      <c r="E293" s="331" t="s">
        <v>1083</v>
      </c>
      <c r="F293" s="354" t="s">
        <v>993</v>
      </c>
      <c r="G293" s="331" t="n">
        <v>36</v>
      </c>
      <c r="H293" s="355" t="n">
        <v>5657.54</v>
      </c>
      <c r="I293" s="355" t="n">
        <v>115130.88</v>
      </c>
      <c r="J293" s="389"/>
      <c r="K293" s="331" t="s">
        <v>994</v>
      </c>
    </row>
    <row r="294" customFormat="false" ht="15.75" hidden="true" customHeight="false" outlineLevel="0" collapsed="false">
      <c r="A294" s="331"/>
      <c r="B294" s="331" t="s">
        <v>1085</v>
      </c>
      <c r="C294" s="331" t="str">
        <f aca="false">IFERROR(VLOOKUP(B294,'[1]#¡REF!'!$A$1:$C$15201,2,FALSE()),"")</f>
        <v/>
      </c>
      <c r="D294" s="331" t="s">
        <v>991</v>
      </c>
      <c r="E294" s="331" t="s">
        <v>1000</v>
      </c>
      <c r="F294" s="354" t="s">
        <v>993</v>
      </c>
      <c r="G294" s="331" t="n">
        <v>16</v>
      </c>
      <c r="H294" s="355" t="n">
        <v>2514.46</v>
      </c>
      <c r="I294" s="355" t="n">
        <v>51169.28</v>
      </c>
      <c r="J294" s="389"/>
      <c r="K294" s="331" t="s">
        <v>994</v>
      </c>
    </row>
    <row r="295" customFormat="false" ht="15.75" hidden="true" customHeight="false" outlineLevel="0" collapsed="false">
      <c r="A295" s="331"/>
      <c r="B295" s="331" t="s">
        <v>1085</v>
      </c>
      <c r="C295" s="331" t="str">
        <f aca="false">IFERROR(VLOOKUP(B295,'[1]#¡REF!'!$A$1:$C$15201,2,FALSE()),"")</f>
        <v/>
      </c>
      <c r="D295" s="331" t="s">
        <v>991</v>
      </c>
      <c r="E295" s="331" t="s">
        <v>1053</v>
      </c>
      <c r="F295" s="354" t="s">
        <v>993</v>
      </c>
      <c r="G295" s="331" t="n">
        <v>115</v>
      </c>
      <c r="H295" s="355" t="n">
        <v>18072.69</v>
      </c>
      <c r="I295" s="355" t="n">
        <v>367779.2</v>
      </c>
      <c r="J295" s="389"/>
      <c r="K295" s="331" t="s">
        <v>994</v>
      </c>
    </row>
    <row r="296" customFormat="false" ht="15.75" hidden="true" customHeight="false" outlineLevel="0" collapsed="false">
      <c r="A296" s="331"/>
      <c r="B296" s="331" t="s">
        <v>1085</v>
      </c>
      <c r="C296" s="331" t="str">
        <f aca="false">IFERROR(VLOOKUP(B296,'[1]#¡REF!'!$A$1:$C$15201,2,FALSE()),"")</f>
        <v/>
      </c>
      <c r="D296" s="331" t="s">
        <v>991</v>
      </c>
      <c r="E296" s="331" t="s">
        <v>1034</v>
      </c>
      <c r="F296" s="354" t="s">
        <v>993</v>
      </c>
      <c r="G296" s="331" t="n">
        <v>18</v>
      </c>
      <c r="H296" s="355" t="n">
        <v>2828.77</v>
      </c>
      <c r="I296" s="355" t="n">
        <v>57565.44</v>
      </c>
      <c r="J296" s="389"/>
      <c r="K296" s="331" t="s">
        <v>994</v>
      </c>
    </row>
    <row r="297" customFormat="false" ht="15.75" hidden="true" customHeight="false" outlineLevel="0" collapsed="false">
      <c r="A297" s="331"/>
      <c r="B297" s="331" t="s">
        <v>1085</v>
      </c>
      <c r="C297" s="331" t="str">
        <f aca="false">IFERROR(VLOOKUP(B297,'[1]#¡REF!'!$A$1:$C$15201,2,FALSE()),"")</f>
        <v/>
      </c>
      <c r="D297" s="331" t="s">
        <v>991</v>
      </c>
      <c r="E297" s="331" t="s">
        <v>1012</v>
      </c>
      <c r="F297" s="354" t="s">
        <v>993</v>
      </c>
      <c r="G297" s="331" t="n">
        <v>9</v>
      </c>
      <c r="H297" s="355" t="n">
        <v>1414.38</v>
      </c>
      <c r="I297" s="355" t="n">
        <v>28782.72</v>
      </c>
      <c r="J297" s="389"/>
      <c r="K297" s="331" t="s">
        <v>994</v>
      </c>
    </row>
    <row r="298" customFormat="false" ht="15.75" hidden="true" customHeight="false" outlineLevel="0" collapsed="false">
      <c r="A298" s="331"/>
      <c r="B298" s="331" t="s">
        <v>1085</v>
      </c>
      <c r="C298" s="331" t="str">
        <f aca="false">IFERROR(VLOOKUP(B298,'[1]#¡REF!'!$A$1:$C$15201,2,FALSE()),"")</f>
        <v/>
      </c>
      <c r="D298" s="331" t="s">
        <v>991</v>
      </c>
      <c r="E298" s="331" t="s">
        <v>1014</v>
      </c>
      <c r="F298" s="354" t="s">
        <v>1015</v>
      </c>
      <c r="G298" s="331" t="n">
        <v>7</v>
      </c>
      <c r="H298" s="355" t="n">
        <v>1100.08</v>
      </c>
      <c r="I298" s="355" t="n">
        <v>22386.56</v>
      </c>
      <c r="J298" s="389"/>
      <c r="K298" s="331" t="s">
        <v>994</v>
      </c>
    </row>
    <row r="299" customFormat="false" ht="15.75" hidden="true" customHeight="false" outlineLevel="0" collapsed="false">
      <c r="A299" s="331"/>
      <c r="B299" s="331" t="s">
        <v>1085</v>
      </c>
      <c r="C299" s="331" t="str">
        <f aca="false">IFERROR(VLOOKUP(B299,'[1]#¡REF!'!$A$1:$C$15201,2,FALSE()),"")</f>
        <v/>
      </c>
      <c r="D299" s="331" t="s">
        <v>991</v>
      </c>
      <c r="E299" s="331" t="s">
        <v>1004</v>
      </c>
      <c r="F299" s="354" t="s">
        <v>1005</v>
      </c>
      <c r="G299" s="331" t="n">
        <v>3</v>
      </c>
      <c r="H299" s="355" t="n">
        <v>471.46</v>
      </c>
      <c r="I299" s="355" t="n">
        <v>9594.24</v>
      </c>
      <c r="J299" s="389"/>
      <c r="K299" s="331" t="s">
        <v>994</v>
      </c>
    </row>
    <row r="300" customFormat="false" ht="15.75" hidden="true" customHeight="false" outlineLevel="0" collapsed="false">
      <c r="A300" s="331"/>
      <c r="B300" s="331" t="s">
        <v>1086</v>
      </c>
      <c r="C300" s="331" t="str">
        <f aca="false">IFERROR(VLOOKUP(B300,'[1]#¡REF!'!$A$1:$C$15201,2,FALSE()),"")</f>
        <v/>
      </c>
      <c r="D300" s="331" t="s">
        <v>991</v>
      </c>
      <c r="E300" s="331" t="s">
        <v>997</v>
      </c>
      <c r="F300" s="354" t="s">
        <v>998</v>
      </c>
      <c r="G300" s="331" t="n">
        <v>120</v>
      </c>
      <c r="H300" s="355" t="n">
        <v>27553.89</v>
      </c>
      <c r="I300" s="355" t="n">
        <v>560721.6</v>
      </c>
      <c r="J300" s="389"/>
      <c r="K300" s="331" t="s">
        <v>994</v>
      </c>
    </row>
    <row r="301" customFormat="false" ht="15.75" hidden="true" customHeight="false" outlineLevel="0" collapsed="false">
      <c r="A301" s="331"/>
      <c r="B301" s="331" t="s">
        <v>1087</v>
      </c>
      <c r="C301" s="331" t="str">
        <f aca="false">IFERROR(VLOOKUP(B301,'[1]#¡REF!'!$A$1:$C$15201,2,FALSE()),"")</f>
        <v/>
      </c>
      <c r="D301" s="331" t="s">
        <v>991</v>
      </c>
      <c r="E301" s="331" t="s">
        <v>1008</v>
      </c>
      <c r="F301" s="354" t="s">
        <v>993</v>
      </c>
      <c r="G301" s="331" t="n">
        <v>2</v>
      </c>
      <c r="H301" s="355" t="n">
        <v>2323.22</v>
      </c>
      <c r="I301" s="355" t="n">
        <v>47277.46</v>
      </c>
      <c r="J301" s="389"/>
      <c r="K301" s="331" t="s">
        <v>994</v>
      </c>
    </row>
    <row r="302" customFormat="false" ht="15.75" hidden="true" customHeight="false" outlineLevel="0" collapsed="false">
      <c r="A302" s="331"/>
      <c r="B302" s="331" t="s">
        <v>1087</v>
      </c>
      <c r="C302" s="331" t="str">
        <f aca="false">IFERROR(VLOOKUP(B302,'[1]#¡REF!'!$A$1:$C$15201,2,FALSE()),"")</f>
        <v/>
      </c>
      <c r="D302" s="331" t="s">
        <v>991</v>
      </c>
      <c r="E302" s="331" t="s">
        <v>1083</v>
      </c>
      <c r="F302" s="354" t="s">
        <v>993</v>
      </c>
      <c r="G302" s="331" t="n">
        <v>3</v>
      </c>
      <c r="H302" s="355" t="n">
        <v>3484.83</v>
      </c>
      <c r="I302" s="355" t="n">
        <v>70916.19</v>
      </c>
      <c r="J302" s="389"/>
      <c r="K302" s="331" t="s">
        <v>994</v>
      </c>
    </row>
    <row r="303" customFormat="false" ht="15.75" hidden="true" customHeight="false" outlineLevel="0" collapsed="false">
      <c r="A303" s="331"/>
      <c r="B303" s="331" t="s">
        <v>1087</v>
      </c>
      <c r="C303" s="331" t="str">
        <f aca="false">IFERROR(VLOOKUP(B303,'[1]#¡REF!'!$A$1:$C$15201,2,FALSE()),"")</f>
        <v/>
      </c>
      <c r="D303" s="331" t="s">
        <v>991</v>
      </c>
      <c r="E303" s="331" t="s">
        <v>1000</v>
      </c>
      <c r="F303" s="354" t="s">
        <v>993</v>
      </c>
      <c r="G303" s="331" t="n">
        <v>8</v>
      </c>
      <c r="H303" s="355" t="n">
        <v>9292.87</v>
      </c>
      <c r="I303" s="355" t="n">
        <v>189109.84</v>
      </c>
      <c r="J303" s="389"/>
      <c r="K303" s="331" t="s">
        <v>994</v>
      </c>
    </row>
    <row r="304" customFormat="false" ht="15.75" hidden="true" customHeight="false" outlineLevel="0" collapsed="false">
      <c r="A304" s="331"/>
      <c r="B304" s="331" t="s">
        <v>1087</v>
      </c>
      <c r="C304" s="331" t="str">
        <f aca="false">IFERROR(VLOOKUP(B304,'[1]#¡REF!'!$A$1:$C$15201,2,FALSE()),"")</f>
        <v/>
      </c>
      <c r="D304" s="331" t="s">
        <v>991</v>
      </c>
      <c r="E304" s="331" t="s">
        <v>1033</v>
      </c>
      <c r="F304" s="354" t="s">
        <v>993</v>
      </c>
      <c r="G304" s="331" t="n">
        <v>4</v>
      </c>
      <c r="H304" s="355" t="n">
        <v>4646.43</v>
      </c>
      <c r="I304" s="355" t="n">
        <v>94554.92</v>
      </c>
      <c r="J304" s="389"/>
      <c r="K304" s="331" t="s">
        <v>994</v>
      </c>
    </row>
    <row r="305" customFormat="false" ht="15.75" hidden="true" customHeight="false" outlineLevel="0" collapsed="false">
      <c r="A305" s="331"/>
      <c r="B305" s="331" t="s">
        <v>1087</v>
      </c>
      <c r="C305" s="331" t="str">
        <f aca="false">IFERROR(VLOOKUP(B305,'[1]#¡REF!'!$A$1:$C$15201,2,FALSE()),"")</f>
        <v/>
      </c>
      <c r="D305" s="331" t="s">
        <v>991</v>
      </c>
      <c r="E305" s="331" t="s">
        <v>1034</v>
      </c>
      <c r="F305" s="354" t="s">
        <v>993</v>
      </c>
      <c r="G305" s="331" t="n">
        <v>24</v>
      </c>
      <c r="H305" s="355" t="n">
        <v>27878.6</v>
      </c>
      <c r="I305" s="355" t="n">
        <v>567329.52</v>
      </c>
      <c r="J305" s="389"/>
      <c r="K305" s="331" t="s">
        <v>994</v>
      </c>
    </row>
    <row r="306" customFormat="false" ht="15.75" hidden="true" customHeight="false" outlineLevel="0" collapsed="false">
      <c r="A306" s="331"/>
      <c r="B306" s="331" t="s">
        <v>1087</v>
      </c>
      <c r="C306" s="331" t="str">
        <f aca="false">IFERROR(VLOOKUP(B306,'[1]#¡REF!'!$A$1:$C$15201,2,FALSE()),"")</f>
        <v/>
      </c>
      <c r="D306" s="331" t="s">
        <v>991</v>
      </c>
      <c r="E306" s="331" t="s">
        <v>1035</v>
      </c>
      <c r="F306" s="354" t="s">
        <v>993</v>
      </c>
      <c r="G306" s="331" t="n">
        <v>22</v>
      </c>
      <c r="H306" s="355" t="n">
        <v>25555.38</v>
      </c>
      <c r="I306" s="355" t="n">
        <v>520052.06</v>
      </c>
      <c r="J306" s="389"/>
      <c r="K306" s="331" t="s">
        <v>994</v>
      </c>
    </row>
    <row r="307" customFormat="false" ht="15.75" hidden="true" customHeight="false" outlineLevel="0" collapsed="false">
      <c r="A307" s="331"/>
      <c r="B307" s="331" t="s">
        <v>316</v>
      </c>
      <c r="C307" s="331" t="str">
        <f aca="false">IFERROR(VLOOKUP(B307,'[1]#¡REF!'!$A$1:$C$15201,2,FALSE()),"")</f>
        <v/>
      </c>
      <c r="D307" s="331" t="s">
        <v>991</v>
      </c>
      <c r="E307" s="331" t="s">
        <v>997</v>
      </c>
      <c r="F307" s="354" t="s">
        <v>998</v>
      </c>
      <c r="G307" s="331" t="n">
        <v>60</v>
      </c>
      <c r="H307" s="355" t="n">
        <v>12987.74</v>
      </c>
      <c r="I307" s="355" t="n">
        <v>264300.6</v>
      </c>
      <c r="J307" s="389"/>
      <c r="K307" s="331" t="s">
        <v>994</v>
      </c>
    </row>
    <row r="308" customFormat="false" ht="15.75" hidden="true" customHeight="false" outlineLevel="0" collapsed="false">
      <c r="A308" s="331"/>
      <c r="B308" s="331" t="s">
        <v>316</v>
      </c>
      <c r="C308" s="331" t="str">
        <f aca="false">IFERROR(VLOOKUP(B308,'[1]#¡REF!'!$A$1:$C$15201,2,FALSE()),"")</f>
        <v/>
      </c>
      <c r="D308" s="331" t="s">
        <v>991</v>
      </c>
      <c r="E308" s="331" t="s">
        <v>1000</v>
      </c>
      <c r="F308" s="354" t="s">
        <v>993</v>
      </c>
      <c r="G308" s="331" t="n">
        <v>140</v>
      </c>
      <c r="H308" s="355" t="n">
        <v>30304.74</v>
      </c>
      <c r="I308" s="355" t="n">
        <v>616701.4</v>
      </c>
      <c r="J308" s="389"/>
      <c r="K308" s="331" t="s">
        <v>994</v>
      </c>
    </row>
    <row r="309" customFormat="false" ht="15.75" hidden="true" customHeight="false" outlineLevel="0" collapsed="false">
      <c r="A309" s="331"/>
      <c r="B309" s="331" t="s">
        <v>316</v>
      </c>
      <c r="C309" s="331" t="str">
        <f aca="false">IFERROR(VLOOKUP(B309,'[1]#¡REF!'!$A$1:$C$15201,2,FALSE()),"")</f>
        <v/>
      </c>
      <c r="D309" s="331" t="s">
        <v>991</v>
      </c>
      <c r="E309" s="331" t="s">
        <v>1011</v>
      </c>
      <c r="F309" s="354" t="s">
        <v>993</v>
      </c>
      <c r="G309" s="331" t="n">
        <v>403</v>
      </c>
      <c r="H309" s="355" t="n">
        <v>87234.35</v>
      </c>
      <c r="I309" s="355" t="n">
        <v>1775219.03</v>
      </c>
      <c r="J309" s="389"/>
      <c r="K309" s="331" t="s">
        <v>994</v>
      </c>
    </row>
    <row r="310" customFormat="false" ht="15.75" hidden="true" customHeight="false" outlineLevel="0" collapsed="false">
      <c r="A310" s="331"/>
      <c r="B310" s="331" t="s">
        <v>316</v>
      </c>
      <c r="C310" s="331" t="str">
        <f aca="false">IFERROR(VLOOKUP(B310,'[1]#¡REF!'!$A$1:$C$15201,2,FALSE()),"")</f>
        <v/>
      </c>
      <c r="D310" s="331" t="s">
        <v>991</v>
      </c>
      <c r="E310" s="331" t="s">
        <v>1037</v>
      </c>
      <c r="F310" s="354" t="s">
        <v>1038</v>
      </c>
      <c r="G310" s="331" t="n">
        <v>216</v>
      </c>
      <c r="H310" s="355" t="n">
        <v>46755.88</v>
      </c>
      <c r="I310" s="355" t="n">
        <v>951482.16</v>
      </c>
      <c r="J310" s="389"/>
      <c r="K310" s="331" t="s">
        <v>994</v>
      </c>
    </row>
    <row r="311" customFormat="false" ht="15.75" hidden="true" customHeight="false" outlineLevel="0" collapsed="false">
      <c r="A311" s="331"/>
      <c r="B311" s="331" t="s">
        <v>316</v>
      </c>
      <c r="C311" s="331" t="str">
        <f aca="false">IFERROR(VLOOKUP(B311,'[1]#¡REF!'!$A$1:$C$15201,2,FALSE()),"")</f>
        <v/>
      </c>
      <c r="D311" s="331" t="s">
        <v>991</v>
      </c>
      <c r="E311" s="331" t="s">
        <v>1014</v>
      </c>
      <c r="F311" s="354" t="s">
        <v>1015</v>
      </c>
      <c r="G311" s="331" t="n">
        <v>288</v>
      </c>
      <c r="H311" s="355" t="n">
        <v>62341.17</v>
      </c>
      <c r="I311" s="355" t="n">
        <v>1268642.88</v>
      </c>
      <c r="J311" s="390"/>
      <c r="K311" s="331" t="s">
        <v>994</v>
      </c>
    </row>
    <row r="312" customFormat="false" ht="15.75" hidden="true" customHeight="false" outlineLevel="0" collapsed="false">
      <c r="A312" s="356"/>
      <c r="B312" s="356" t="s">
        <v>316</v>
      </c>
      <c r="C312" s="356" t="str">
        <f aca="false">IFERROR(VLOOKUP(B312,'[1]#¡REF!'!$A$1:$C$15201,2,FALSE()),"")</f>
        <v/>
      </c>
      <c r="D312" s="356" t="s">
        <v>991</v>
      </c>
      <c r="E312" s="356" t="s">
        <v>612</v>
      </c>
      <c r="F312" s="357" t="s">
        <v>1006</v>
      </c>
      <c r="G312" s="361" t="n">
        <v>135</v>
      </c>
      <c r="H312" s="393" t="n">
        <v>29222.43</v>
      </c>
      <c r="I312" s="393" t="n">
        <v>594676.35</v>
      </c>
      <c r="J312" s="394"/>
      <c r="K312" s="356" t="s">
        <v>994</v>
      </c>
      <c r="L312" s="379"/>
      <c r="M312" s="379"/>
      <c r="N312" s="379"/>
      <c r="O312" s="379"/>
      <c r="P312" s="279"/>
      <c r="Q312" s="395"/>
      <c r="R312" s="396"/>
      <c r="S312" s="396"/>
      <c r="T312" s="382"/>
    </row>
    <row r="313" customFormat="false" ht="15.75" hidden="true" customHeight="false" outlineLevel="0" collapsed="false">
      <c r="A313" s="331"/>
      <c r="B313" s="331" t="s">
        <v>1088</v>
      </c>
      <c r="C313" s="331" t="str">
        <f aca="false">IFERROR(VLOOKUP(B313,'[1]#¡REF!'!$A$1:$C$15201,2,FALSE()),"")</f>
        <v/>
      </c>
      <c r="D313" s="331" t="s">
        <v>1016</v>
      </c>
      <c r="E313" s="331" t="s">
        <v>1023</v>
      </c>
      <c r="F313" s="354" t="s">
        <v>993</v>
      </c>
      <c r="G313" s="331" t="n">
        <v>1</v>
      </c>
      <c r="H313" s="355" t="n">
        <v>96.03</v>
      </c>
      <c r="I313" s="355" t="n">
        <v>1954.22</v>
      </c>
      <c r="J313" s="388"/>
      <c r="K313" s="331" t="s">
        <v>994</v>
      </c>
    </row>
    <row r="314" customFormat="false" ht="15.75" hidden="true" customHeight="false" outlineLevel="0" collapsed="false">
      <c r="A314" s="331"/>
      <c r="B314" s="331" t="s">
        <v>1089</v>
      </c>
      <c r="C314" s="331" t="str">
        <f aca="false">IFERROR(VLOOKUP(B314,'[1]#¡REF!'!$A$1:$C$15201,2,FALSE()),"")</f>
        <v/>
      </c>
      <c r="D314" s="331" t="s">
        <v>991</v>
      </c>
      <c r="E314" s="331" t="s">
        <v>1009</v>
      </c>
      <c r="F314" s="354" t="s">
        <v>993</v>
      </c>
      <c r="G314" s="331" t="n">
        <v>20</v>
      </c>
      <c r="H314" s="355" t="n">
        <v>2560.82</v>
      </c>
      <c r="I314" s="355" t="n">
        <v>52112.64</v>
      </c>
      <c r="J314" s="389"/>
      <c r="K314" s="331" t="s">
        <v>994</v>
      </c>
    </row>
    <row r="315" customFormat="false" ht="15.75" hidden="true" customHeight="false" outlineLevel="0" collapsed="false">
      <c r="A315" s="331"/>
      <c r="B315" s="331" t="s">
        <v>1090</v>
      </c>
      <c r="C315" s="331" t="str">
        <f aca="false">IFERROR(VLOOKUP(B315,'[1]#¡REF!'!$A$1:$C$15201,2,FALSE()),"")</f>
        <v/>
      </c>
      <c r="D315" s="331" t="s">
        <v>991</v>
      </c>
      <c r="E315" s="331" t="s">
        <v>997</v>
      </c>
      <c r="F315" s="354" t="s">
        <v>998</v>
      </c>
      <c r="G315" s="331" t="n">
        <v>120</v>
      </c>
      <c r="H315" s="355" t="n">
        <v>45082.88</v>
      </c>
      <c r="I315" s="355" t="n">
        <v>917436.67</v>
      </c>
      <c r="J315" s="389"/>
      <c r="K315" s="331" t="s">
        <v>994</v>
      </c>
    </row>
    <row r="316" customFormat="false" ht="15.75" hidden="true" customHeight="false" outlineLevel="0" collapsed="false">
      <c r="A316" s="331"/>
      <c r="B316" s="331" t="s">
        <v>1090</v>
      </c>
      <c r="C316" s="331" t="str">
        <f aca="false">IFERROR(VLOOKUP(B316,'[1]#¡REF!'!$A$1:$C$15201,2,FALSE()),"")</f>
        <v/>
      </c>
      <c r="D316" s="331" t="s">
        <v>991</v>
      </c>
      <c r="E316" s="331" t="s">
        <v>1011</v>
      </c>
      <c r="F316" s="354" t="s">
        <v>993</v>
      </c>
      <c r="G316" s="331" t="n">
        <v>103</v>
      </c>
      <c r="H316" s="355" t="n">
        <v>38696.14</v>
      </c>
      <c r="I316" s="355" t="n">
        <v>787466.48</v>
      </c>
      <c r="J316" s="389"/>
      <c r="K316" s="331" t="s">
        <v>994</v>
      </c>
    </row>
    <row r="317" customFormat="false" ht="15.75" hidden="true" customHeight="false" outlineLevel="0" collapsed="false">
      <c r="A317" s="331"/>
      <c r="B317" s="331" t="s">
        <v>1090</v>
      </c>
      <c r="C317" s="331" t="str">
        <f aca="false">IFERROR(VLOOKUP(B317,'[1]#¡REF!'!$A$1:$C$15201,2,FALSE()),"")</f>
        <v/>
      </c>
      <c r="D317" s="331" t="s">
        <v>991</v>
      </c>
      <c r="E317" s="331" t="s">
        <v>1037</v>
      </c>
      <c r="F317" s="354" t="s">
        <v>1038</v>
      </c>
      <c r="G317" s="331" t="n">
        <v>447</v>
      </c>
      <c r="H317" s="355" t="n">
        <v>167933.74</v>
      </c>
      <c r="I317" s="355" t="n">
        <v>3417451.6</v>
      </c>
      <c r="J317" s="389"/>
      <c r="K317" s="331" t="s">
        <v>994</v>
      </c>
    </row>
    <row r="318" customFormat="false" ht="15.75" hidden="true" customHeight="false" outlineLevel="0" collapsed="false">
      <c r="A318" s="331"/>
      <c r="B318" s="331" t="s">
        <v>1090</v>
      </c>
      <c r="C318" s="331" t="str">
        <f aca="false">IFERROR(VLOOKUP(B318,'[1]#¡REF!'!$A$1:$C$15201,2,FALSE()),"")</f>
        <v/>
      </c>
      <c r="D318" s="331" t="s">
        <v>991</v>
      </c>
      <c r="E318" s="331" t="s">
        <v>1014</v>
      </c>
      <c r="F318" s="354" t="s">
        <v>1015</v>
      </c>
      <c r="G318" s="331" t="n">
        <v>56</v>
      </c>
      <c r="H318" s="355" t="n">
        <v>21038.68</v>
      </c>
      <c r="I318" s="355" t="n">
        <v>428137.11</v>
      </c>
      <c r="J318" s="389"/>
      <c r="K318" s="331" t="s">
        <v>994</v>
      </c>
    </row>
    <row r="319" customFormat="false" ht="15.75" hidden="true" customHeight="false" outlineLevel="0" collapsed="false">
      <c r="A319" s="331"/>
      <c r="B319" s="331" t="s">
        <v>1090</v>
      </c>
      <c r="C319" s="331" t="str">
        <f aca="false">IFERROR(VLOOKUP(B319,'[1]#¡REF!'!$A$1:$C$15201,2,FALSE()),"")</f>
        <v/>
      </c>
      <c r="D319" s="331" t="s">
        <v>991</v>
      </c>
      <c r="E319" s="331" t="s">
        <v>1002</v>
      </c>
      <c r="F319" s="354" t="s">
        <v>1003</v>
      </c>
      <c r="G319" s="331" t="n">
        <v>66</v>
      </c>
      <c r="H319" s="355" t="n">
        <v>24795.59</v>
      </c>
      <c r="I319" s="355" t="n">
        <v>504590.17</v>
      </c>
      <c r="J319" s="389"/>
      <c r="K319" s="331" t="s">
        <v>994</v>
      </c>
    </row>
    <row r="320" customFormat="false" ht="15.75" hidden="true" customHeight="false" outlineLevel="0" collapsed="false">
      <c r="A320" s="331"/>
      <c r="B320" s="331" t="s">
        <v>1090</v>
      </c>
      <c r="C320" s="331" t="str">
        <f aca="false">IFERROR(VLOOKUP(B320,'[1]#¡REF!'!$A$1:$C$15201,2,FALSE()),"")</f>
        <v/>
      </c>
      <c r="D320" s="331" t="s">
        <v>991</v>
      </c>
      <c r="E320" s="331" t="s">
        <v>1004</v>
      </c>
      <c r="F320" s="354" t="s">
        <v>1005</v>
      </c>
      <c r="G320" s="331" t="n">
        <v>162</v>
      </c>
      <c r="H320" s="355" t="n">
        <v>60861.89</v>
      </c>
      <c r="I320" s="355" t="n">
        <v>1238539.51</v>
      </c>
      <c r="J320" s="390"/>
      <c r="K320" s="331" t="s">
        <v>994</v>
      </c>
    </row>
    <row r="321" customFormat="false" ht="15.75" hidden="true" customHeight="false" outlineLevel="0" collapsed="false">
      <c r="A321" s="331"/>
      <c r="B321" s="331" t="s">
        <v>332</v>
      </c>
      <c r="C321" s="331" t="str">
        <f aca="false">IFERROR(VLOOKUP(B321,'[1]#¡REF!'!$A$1:$C$15201,2,FALSE()),"")</f>
        <v/>
      </c>
      <c r="D321" s="331" t="s">
        <v>991</v>
      </c>
      <c r="E321" s="331" t="s">
        <v>1032</v>
      </c>
      <c r="F321" s="354" t="s">
        <v>998</v>
      </c>
      <c r="G321" s="331" t="n">
        <v>6</v>
      </c>
      <c r="H321" s="355" t="n">
        <v>208.93</v>
      </c>
      <c r="I321" s="355" t="n">
        <v>4251.66</v>
      </c>
      <c r="J321" s="388"/>
      <c r="K321" s="331" t="s">
        <v>994</v>
      </c>
    </row>
    <row r="322" customFormat="false" ht="15.75" hidden="true" customHeight="false" outlineLevel="0" collapsed="false">
      <c r="A322" s="331"/>
      <c r="B322" s="331" t="s">
        <v>332</v>
      </c>
      <c r="C322" s="331" t="str">
        <f aca="false">IFERROR(VLOOKUP(B322,'[1]#¡REF!'!$A$1:$C$15201,2,FALSE()),"")</f>
        <v/>
      </c>
      <c r="D322" s="331" t="s">
        <v>991</v>
      </c>
      <c r="E322" s="331" t="s">
        <v>1053</v>
      </c>
      <c r="F322" s="354" t="s">
        <v>993</v>
      </c>
      <c r="G322" s="331" t="n">
        <v>60</v>
      </c>
      <c r="H322" s="355" t="n">
        <v>2089.27</v>
      </c>
      <c r="I322" s="355" t="n">
        <v>42516.6</v>
      </c>
      <c r="J322" s="389"/>
      <c r="K322" s="331" t="s">
        <v>994</v>
      </c>
    </row>
    <row r="323" customFormat="false" ht="15.75" hidden="true" customHeight="false" outlineLevel="0" collapsed="false">
      <c r="A323" s="331"/>
      <c r="B323" s="331" t="s">
        <v>332</v>
      </c>
      <c r="C323" s="331" t="str">
        <f aca="false">IFERROR(VLOOKUP(B323,'[1]#¡REF!'!$A$1:$C$15201,2,FALSE()),"")</f>
        <v/>
      </c>
      <c r="D323" s="331" t="s">
        <v>991</v>
      </c>
      <c r="E323" s="331" t="s">
        <v>1009</v>
      </c>
      <c r="F323" s="354" t="s">
        <v>993</v>
      </c>
      <c r="G323" s="331" t="n">
        <v>42</v>
      </c>
      <c r="H323" s="355" t="n">
        <v>1462.49</v>
      </c>
      <c r="I323" s="355" t="n">
        <v>29761.62</v>
      </c>
      <c r="J323" s="389"/>
      <c r="K323" s="331" t="s">
        <v>994</v>
      </c>
    </row>
    <row r="324" customFormat="false" ht="15.75" hidden="true" customHeight="false" outlineLevel="0" collapsed="false">
      <c r="A324" s="331"/>
      <c r="B324" s="331" t="s">
        <v>332</v>
      </c>
      <c r="C324" s="331" t="str">
        <f aca="false">IFERROR(VLOOKUP(B324,'[1]#¡REF!'!$A$1:$C$15201,2,FALSE()),"")</f>
        <v/>
      </c>
      <c r="D324" s="331" t="s">
        <v>991</v>
      </c>
      <c r="E324" s="331" t="s">
        <v>1011</v>
      </c>
      <c r="F324" s="354" t="s">
        <v>993</v>
      </c>
      <c r="G324" s="331" t="n">
        <v>1099</v>
      </c>
      <c r="H324" s="355" t="n">
        <v>38268.42</v>
      </c>
      <c r="I324" s="355" t="n">
        <v>778762.39</v>
      </c>
      <c r="J324" s="389"/>
      <c r="K324" s="331" t="s">
        <v>994</v>
      </c>
    </row>
    <row r="325" customFormat="false" ht="15.75" hidden="true" customHeight="false" outlineLevel="0" collapsed="false">
      <c r="A325" s="331"/>
      <c r="B325" s="331" t="s">
        <v>332</v>
      </c>
      <c r="C325" s="331" t="str">
        <f aca="false">IFERROR(VLOOKUP(B325,'[1]#¡REF!'!$A$1:$C$15201,2,FALSE()),"")</f>
        <v/>
      </c>
      <c r="D325" s="331" t="s">
        <v>991</v>
      </c>
      <c r="E325" s="331" t="s">
        <v>1002</v>
      </c>
      <c r="F325" s="354" t="s">
        <v>1003</v>
      </c>
      <c r="G325" s="331" t="n">
        <v>44</v>
      </c>
      <c r="H325" s="355" t="n">
        <v>1532.13</v>
      </c>
      <c r="I325" s="355" t="n">
        <v>31178.84</v>
      </c>
      <c r="J325" s="390"/>
      <c r="K325" s="331" t="s">
        <v>994</v>
      </c>
    </row>
    <row r="326" customFormat="false" ht="15.75" hidden="true" customHeight="false" outlineLevel="0" collapsed="false">
      <c r="A326" s="331"/>
      <c r="B326" s="331" t="s">
        <v>486</v>
      </c>
      <c r="C326" s="331" t="str">
        <f aca="false">IFERROR(VLOOKUP(B326,'[1]#¡REF!'!$A$1:$C$15201,2,FALSE()),"")</f>
        <v/>
      </c>
      <c r="D326" s="331" t="s">
        <v>1016</v>
      </c>
      <c r="E326" s="331" t="s">
        <v>1017</v>
      </c>
      <c r="F326" s="354" t="s">
        <v>998</v>
      </c>
      <c r="G326" s="331" t="n">
        <v>4</v>
      </c>
      <c r="H326" s="355" t="n">
        <v>92.68</v>
      </c>
      <c r="I326" s="355" t="n">
        <v>1885.96</v>
      </c>
      <c r="J326" s="388"/>
      <c r="K326" s="331" t="s">
        <v>994</v>
      </c>
    </row>
    <row r="327" customFormat="false" ht="15.75" hidden="true" customHeight="false" outlineLevel="0" collapsed="false">
      <c r="A327" s="331"/>
      <c r="B327" s="331" t="s">
        <v>486</v>
      </c>
      <c r="C327" s="331" t="str">
        <f aca="false">IFERROR(VLOOKUP(B327,'[1]#¡REF!'!$A$1:$C$15201,2,FALSE()),"")</f>
        <v/>
      </c>
      <c r="D327" s="331" t="s">
        <v>1016</v>
      </c>
      <c r="E327" s="331" t="s">
        <v>1091</v>
      </c>
      <c r="F327" s="354" t="s">
        <v>993</v>
      </c>
      <c r="G327" s="331" t="n">
        <v>24</v>
      </c>
      <c r="H327" s="355" t="n">
        <v>556.06</v>
      </c>
      <c r="I327" s="355" t="n">
        <v>11315.76</v>
      </c>
      <c r="J327" s="389"/>
      <c r="K327" s="331" t="s">
        <v>994</v>
      </c>
    </row>
    <row r="328" customFormat="false" ht="15.75" hidden="true" customHeight="false" outlineLevel="0" collapsed="false">
      <c r="A328" s="331"/>
      <c r="B328" s="331" t="s">
        <v>486</v>
      </c>
      <c r="C328" s="331" t="str">
        <f aca="false">IFERROR(VLOOKUP(B328,'[1]#¡REF!'!$A$1:$C$15201,2,FALSE()),"")</f>
        <v/>
      </c>
      <c r="D328" s="331" t="s">
        <v>1016</v>
      </c>
      <c r="E328" s="331" t="s">
        <v>1019</v>
      </c>
      <c r="F328" s="354" t="s">
        <v>993</v>
      </c>
      <c r="G328" s="331" t="n">
        <v>7</v>
      </c>
      <c r="H328" s="355" t="n">
        <v>162.18</v>
      </c>
      <c r="I328" s="355" t="n">
        <v>3300.43</v>
      </c>
      <c r="J328" s="389"/>
      <c r="K328" s="331" t="s">
        <v>994</v>
      </c>
    </row>
    <row r="329" customFormat="false" ht="15.75" hidden="true" customHeight="false" outlineLevel="0" collapsed="false">
      <c r="A329" s="331"/>
      <c r="B329" s="331" t="s">
        <v>486</v>
      </c>
      <c r="C329" s="331" t="str">
        <f aca="false">IFERROR(VLOOKUP(B329,'[1]#¡REF!'!$A$1:$C$15201,2,FALSE()),"")</f>
        <v/>
      </c>
      <c r="D329" s="331" t="s">
        <v>1016</v>
      </c>
      <c r="E329" s="331" t="s">
        <v>1020</v>
      </c>
      <c r="F329" s="354" t="s">
        <v>993</v>
      </c>
      <c r="G329" s="331" t="n">
        <v>17</v>
      </c>
      <c r="H329" s="355" t="n">
        <v>393.87</v>
      </c>
      <c r="I329" s="355" t="n">
        <v>8015.33</v>
      </c>
      <c r="J329" s="389"/>
      <c r="K329" s="331" t="s">
        <v>994</v>
      </c>
    </row>
    <row r="330" customFormat="false" ht="15.75" hidden="true" customHeight="false" outlineLevel="0" collapsed="false">
      <c r="A330" s="331"/>
      <c r="B330" s="331" t="s">
        <v>486</v>
      </c>
      <c r="C330" s="331" t="str">
        <f aca="false">IFERROR(VLOOKUP(B330,'[1]#¡REF!'!$A$1:$C$15201,2,FALSE()),"")</f>
        <v/>
      </c>
      <c r="D330" s="331" t="s">
        <v>1016</v>
      </c>
      <c r="E330" s="331" t="s">
        <v>1023</v>
      </c>
      <c r="F330" s="354" t="s">
        <v>993</v>
      </c>
      <c r="G330" s="331" t="n">
        <v>1</v>
      </c>
      <c r="H330" s="355" t="n">
        <v>23.17</v>
      </c>
      <c r="I330" s="355" t="n">
        <v>471.49</v>
      </c>
      <c r="J330" s="389"/>
      <c r="K330" s="331" t="s">
        <v>994</v>
      </c>
    </row>
    <row r="331" customFormat="false" ht="15.75" hidden="true" customHeight="false" outlineLevel="0" collapsed="false">
      <c r="A331" s="331"/>
      <c r="B331" s="331" t="s">
        <v>486</v>
      </c>
      <c r="C331" s="331" t="str">
        <f aca="false">IFERROR(VLOOKUP(B331,'[1]#¡REF!'!$A$1:$C$15201,2,FALSE()),"")</f>
        <v/>
      </c>
      <c r="D331" s="331" t="s">
        <v>1016</v>
      </c>
      <c r="E331" s="331" t="s">
        <v>1092</v>
      </c>
      <c r="F331" s="354" t="s">
        <v>993</v>
      </c>
      <c r="G331" s="331" t="n">
        <v>25</v>
      </c>
      <c r="H331" s="355" t="n">
        <v>579.23</v>
      </c>
      <c r="I331" s="355" t="n">
        <v>11787.25</v>
      </c>
      <c r="J331" s="389"/>
      <c r="K331" s="331" t="s">
        <v>994</v>
      </c>
    </row>
    <row r="332" customFormat="false" ht="15.75" hidden="true" customHeight="false" outlineLevel="0" collapsed="false">
      <c r="A332" s="331"/>
      <c r="B332" s="331" t="s">
        <v>486</v>
      </c>
      <c r="C332" s="331" t="str">
        <f aca="false">IFERROR(VLOOKUP(B332,'[1]#¡REF!'!$A$1:$C$15201,2,FALSE()),"")</f>
        <v/>
      </c>
      <c r="D332" s="331" t="s">
        <v>1016</v>
      </c>
      <c r="E332" s="331" t="s">
        <v>1025</v>
      </c>
      <c r="F332" s="354" t="s">
        <v>993</v>
      </c>
      <c r="G332" s="331" t="n">
        <v>30</v>
      </c>
      <c r="H332" s="355" t="n">
        <v>695.07</v>
      </c>
      <c r="I332" s="355" t="n">
        <v>14144.7</v>
      </c>
      <c r="J332" s="389"/>
      <c r="K332" s="331" t="s">
        <v>994</v>
      </c>
    </row>
    <row r="333" customFormat="false" ht="15.75" hidden="true" customHeight="false" outlineLevel="0" collapsed="false">
      <c r="A333" s="331"/>
      <c r="B333" s="331" t="s">
        <v>486</v>
      </c>
      <c r="C333" s="331" t="str">
        <f aca="false">IFERROR(VLOOKUP(B333,'[1]#¡REF!'!$A$1:$C$15201,2,FALSE()),"")</f>
        <v/>
      </c>
      <c r="D333" s="331" t="s">
        <v>1016</v>
      </c>
      <c r="E333" s="331" t="s">
        <v>1093</v>
      </c>
      <c r="F333" s="354" t="s">
        <v>1038</v>
      </c>
      <c r="G333" s="331" t="n">
        <v>5</v>
      </c>
      <c r="H333" s="355" t="n">
        <v>115.85</v>
      </c>
      <c r="I333" s="355" t="n">
        <v>2357.45</v>
      </c>
      <c r="J333" s="389"/>
      <c r="K333" s="331" t="s">
        <v>994</v>
      </c>
    </row>
    <row r="334" customFormat="false" ht="15.75" hidden="true" customHeight="false" outlineLevel="0" collapsed="false">
      <c r="A334" s="331"/>
      <c r="B334" s="331" t="s">
        <v>486</v>
      </c>
      <c r="C334" s="331" t="str">
        <f aca="false">IFERROR(VLOOKUP(B334,'[1]#¡REF!'!$A$1:$C$15201,2,FALSE()),"")</f>
        <v/>
      </c>
      <c r="D334" s="331" t="s">
        <v>1016</v>
      </c>
      <c r="E334" s="331" t="s">
        <v>1027</v>
      </c>
      <c r="F334" s="354" t="s">
        <v>1003</v>
      </c>
      <c r="G334" s="331" t="n">
        <v>6</v>
      </c>
      <c r="H334" s="355" t="n">
        <v>139.01</v>
      </c>
      <c r="I334" s="355" t="n">
        <v>2828.94</v>
      </c>
      <c r="J334" s="389"/>
      <c r="K334" s="331" t="s">
        <v>994</v>
      </c>
    </row>
    <row r="335" customFormat="false" ht="15.75" hidden="true" customHeight="false" outlineLevel="0" collapsed="false">
      <c r="A335" s="331"/>
      <c r="B335" s="331" t="s">
        <v>486</v>
      </c>
      <c r="C335" s="331" t="str">
        <f aca="false">IFERROR(VLOOKUP(B335,'[1]#¡REF!'!$A$1:$C$15201,2,FALSE()),"")</f>
        <v/>
      </c>
      <c r="D335" s="331" t="s">
        <v>1016</v>
      </c>
      <c r="E335" s="331" t="s">
        <v>1028</v>
      </c>
      <c r="F335" s="354" t="s">
        <v>1005</v>
      </c>
      <c r="G335" s="331" t="n">
        <v>2</v>
      </c>
      <c r="H335" s="355" t="n">
        <v>46.34</v>
      </c>
      <c r="I335" s="355" t="n">
        <v>942.98</v>
      </c>
      <c r="J335" s="390"/>
      <c r="K335" s="331" t="s">
        <v>994</v>
      </c>
    </row>
    <row r="336" customFormat="false" ht="15.75" hidden="true" customHeight="false" outlineLevel="0" collapsed="false">
      <c r="A336" s="331"/>
      <c r="B336" s="331" t="s">
        <v>1094</v>
      </c>
      <c r="C336" s="331" t="str">
        <f aca="false">IFERROR(VLOOKUP(B336,'[1]#¡REF!'!$A$1:$C$15201,2,FALSE()),"")</f>
        <v/>
      </c>
      <c r="D336" s="331" t="s">
        <v>991</v>
      </c>
      <c r="E336" s="331" t="s">
        <v>1034</v>
      </c>
      <c r="F336" s="354" t="s">
        <v>993</v>
      </c>
      <c r="G336" s="331" t="n">
        <v>244</v>
      </c>
      <c r="H336" s="355" t="n">
        <v>54384.06</v>
      </c>
      <c r="I336" s="355" t="n">
        <v>1106715.68</v>
      </c>
      <c r="J336" s="388"/>
      <c r="K336" s="331" t="s">
        <v>994</v>
      </c>
    </row>
    <row r="337" customFormat="false" ht="15.75" hidden="true" customHeight="false" outlineLevel="0" collapsed="false">
      <c r="A337" s="331"/>
      <c r="B337" s="331" t="s">
        <v>1094</v>
      </c>
      <c r="C337" s="331" t="str">
        <f aca="false">IFERROR(VLOOKUP(B337,'[1]#¡REF!'!$A$1:$C$15201,2,FALSE()),"")</f>
        <v/>
      </c>
      <c r="D337" s="331" t="s">
        <v>991</v>
      </c>
      <c r="E337" s="331" t="s">
        <v>1012</v>
      </c>
      <c r="F337" s="354" t="s">
        <v>993</v>
      </c>
      <c r="G337" s="331" t="n">
        <v>51</v>
      </c>
      <c r="H337" s="355" t="n">
        <v>11367.16</v>
      </c>
      <c r="I337" s="355" t="n">
        <v>231321.72</v>
      </c>
      <c r="J337" s="389"/>
      <c r="K337" s="331" t="s">
        <v>994</v>
      </c>
    </row>
    <row r="338" customFormat="false" ht="15.75" hidden="true" customHeight="false" outlineLevel="0" collapsed="false">
      <c r="A338" s="331"/>
      <c r="B338" s="331" t="s">
        <v>1095</v>
      </c>
      <c r="C338" s="331" t="str">
        <f aca="false">IFERROR(VLOOKUP(B338,'[1]#¡REF!'!$A$1:$C$15201,2,FALSE()),"")</f>
        <v/>
      </c>
      <c r="D338" s="331" t="s">
        <v>991</v>
      </c>
      <c r="E338" s="331" t="s">
        <v>1032</v>
      </c>
      <c r="F338" s="354" t="s">
        <v>998</v>
      </c>
      <c r="G338" s="331" t="n">
        <v>2</v>
      </c>
      <c r="H338" s="355" t="n">
        <v>712.64</v>
      </c>
      <c r="I338" s="355" t="n">
        <v>14502.14</v>
      </c>
      <c r="J338" s="389"/>
      <c r="K338" s="331" t="s">
        <v>994</v>
      </c>
    </row>
    <row r="339" customFormat="false" ht="15.75" hidden="true" customHeight="false" outlineLevel="0" collapsed="false">
      <c r="A339" s="331"/>
      <c r="B339" s="331" t="s">
        <v>1095</v>
      </c>
      <c r="C339" s="331" t="str">
        <f aca="false">IFERROR(VLOOKUP(B339,'[1]#¡REF!'!$A$1:$C$15201,2,FALSE()),"")</f>
        <v/>
      </c>
      <c r="D339" s="331" t="s">
        <v>991</v>
      </c>
      <c r="E339" s="331" t="s">
        <v>1083</v>
      </c>
      <c r="F339" s="354" t="s">
        <v>993</v>
      </c>
      <c r="G339" s="331" t="n">
        <v>15</v>
      </c>
      <c r="H339" s="355" t="n">
        <v>5344.77</v>
      </c>
      <c r="I339" s="355" t="n">
        <v>108766.05</v>
      </c>
      <c r="J339" s="389"/>
      <c r="K339" s="331" t="s">
        <v>994</v>
      </c>
    </row>
    <row r="340" customFormat="false" ht="15.75" hidden="true" customHeight="false" outlineLevel="0" collapsed="false">
      <c r="A340" s="331"/>
      <c r="B340" s="331" t="s">
        <v>1095</v>
      </c>
      <c r="C340" s="331" t="str">
        <f aca="false">IFERROR(VLOOKUP(B340,'[1]#¡REF!'!$A$1:$C$15201,2,FALSE()),"")</f>
        <v/>
      </c>
      <c r="D340" s="331" t="s">
        <v>991</v>
      </c>
      <c r="E340" s="331" t="s">
        <v>1009</v>
      </c>
      <c r="F340" s="354" t="s">
        <v>993</v>
      </c>
      <c r="G340" s="331" t="n">
        <v>12</v>
      </c>
      <c r="H340" s="355" t="n">
        <v>4275.82</v>
      </c>
      <c r="I340" s="355" t="n">
        <v>87012.84</v>
      </c>
      <c r="J340" s="389"/>
      <c r="K340" s="331" t="s">
        <v>994</v>
      </c>
    </row>
    <row r="341" customFormat="false" ht="15.75" hidden="true" customHeight="false" outlineLevel="0" collapsed="false">
      <c r="A341" s="331"/>
      <c r="B341" s="331" t="s">
        <v>1095</v>
      </c>
      <c r="C341" s="331" t="str">
        <f aca="false">IFERROR(VLOOKUP(B341,'[1]#¡REF!'!$A$1:$C$15201,2,FALSE()),"")</f>
        <v/>
      </c>
      <c r="D341" s="331" t="s">
        <v>991</v>
      </c>
      <c r="E341" s="331" t="s">
        <v>1037</v>
      </c>
      <c r="F341" s="354" t="s">
        <v>1038</v>
      </c>
      <c r="G341" s="331" t="n">
        <v>24</v>
      </c>
      <c r="H341" s="355" t="n">
        <v>8551.63</v>
      </c>
      <c r="I341" s="355" t="n">
        <v>174025.68</v>
      </c>
      <c r="J341" s="390"/>
      <c r="K341" s="331" t="s">
        <v>994</v>
      </c>
    </row>
    <row r="342" customFormat="false" ht="15.75" hidden="true" customHeight="false" outlineLevel="0" collapsed="false">
      <c r="A342" s="331"/>
      <c r="B342" s="331" t="s">
        <v>1096</v>
      </c>
      <c r="C342" s="331" t="str">
        <f aca="false">IFERROR(VLOOKUP(B342,'[1]#¡REF!'!$A$1:$C$15201,2,FALSE()),"")</f>
        <v/>
      </c>
      <c r="D342" s="331" t="s">
        <v>991</v>
      </c>
      <c r="E342" s="331" t="s">
        <v>997</v>
      </c>
      <c r="F342" s="354" t="s">
        <v>998</v>
      </c>
      <c r="G342" s="331" t="n">
        <v>5</v>
      </c>
      <c r="H342" s="355" t="n">
        <v>6877.6</v>
      </c>
      <c r="I342" s="355" t="n">
        <v>139959.25</v>
      </c>
      <c r="J342" s="388"/>
      <c r="K342" s="331" t="s">
        <v>994</v>
      </c>
    </row>
    <row r="343" customFormat="false" ht="15.75" hidden="true" customHeight="false" outlineLevel="0" collapsed="false">
      <c r="A343" s="331"/>
      <c r="B343" s="331" t="s">
        <v>1096</v>
      </c>
      <c r="C343" s="331" t="str">
        <f aca="false">IFERROR(VLOOKUP(B343,'[1]#¡REF!'!$A$1:$C$15201,2,FALSE()),"")</f>
        <v/>
      </c>
      <c r="D343" s="331" t="s">
        <v>991</v>
      </c>
      <c r="E343" s="331" t="s">
        <v>1032</v>
      </c>
      <c r="F343" s="354" t="s">
        <v>998</v>
      </c>
      <c r="G343" s="331" t="n">
        <v>2</v>
      </c>
      <c r="H343" s="355" t="n">
        <v>2751.04</v>
      </c>
      <c r="I343" s="355" t="n">
        <v>55983.7</v>
      </c>
      <c r="J343" s="389"/>
      <c r="K343" s="331" t="s">
        <v>994</v>
      </c>
    </row>
    <row r="344" customFormat="false" ht="15.75" hidden="true" customHeight="false" outlineLevel="0" collapsed="false">
      <c r="A344" s="331"/>
      <c r="B344" s="331" t="s">
        <v>1096</v>
      </c>
      <c r="C344" s="331" t="str">
        <f aca="false">IFERROR(VLOOKUP(B344,'[1]#¡REF!'!$A$1:$C$15201,2,FALSE()),"")</f>
        <v/>
      </c>
      <c r="D344" s="331" t="s">
        <v>991</v>
      </c>
      <c r="E344" s="331" t="s">
        <v>1034</v>
      </c>
      <c r="F344" s="354" t="s">
        <v>993</v>
      </c>
      <c r="G344" s="331" t="n">
        <v>3</v>
      </c>
      <c r="H344" s="355" t="n">
        <v>4126.56</v>
      </c>
      <c r="I344" s="355" t="n">
        <v>83975.55</v>
      </c>
      <c r="J344" s="389"/>
      <c r="K344" s="331" t="s">
        <v>994</v>
      </c>
    </row>
    <row r="345" customFormat="false" ht="15.75" hidden="true" customHeight="false" outlineLevel="0" collapsed="false">
      <c r="A345" s="331"/>
      <c r="B345" s="331" t="s">
        <v>1096</v>
      </c>
      <c r="C345" s="331" t="str">
        <f aca="false">IFERROR(VLOOKUP(B345,'[1]#¡REF!'!$A$1:$C$15201,2,FALSE()),"")</f>
        <v/>
      </c>
      <c r="D345" s="331" t="s">
        <v>991</v>
      </c>
      <c r="E345" s="331" t="s">
        <v>1010</v>
      </c>
      <c r="F345" s="354" t="s">
        <v>993</v>
      </c>
      <c r="G345" s="331" t="n">
        <v>12</v>
      </c>
      <c r="H345" s="355" t="n">
        <v>16506.25</v>
      </c>
      <c r="I345" s="355" t="n">
        <v>335902.2</v>
      </c>
      <c r="J345" s="389"/>
      <c r="K345" s="331" t="s">
        <v>994</v>
      </c>
    </row>
    <row r="346" customFormat="false" ht="15.75" hidden="true" customHeight="false" outlineLevel="0" collapsed="false">
      <c r="A346" s="331"/>
      <c r="B346" s="331" t="s">
        <v>1096</v>
      </c>
      <c r="C346" s="331" t="str">
        <f aca="false">IFERROR(VLOOKUP(B346,'[1]#¡REF!'!$A$1:$C$15201,2,FALSE()),"")</f>
        <v/>
      </c>
      <c r="D346" s="331" t="s">
        <v>991</v>
      </c>
      <c r="E346" s="331" t="s">
        <v>1001</v>
      </c>
      <c r="F346" s="354" t="s">
        <v>993</v>
      </c>
      <c r="G346" s="331" t="n">
        <v>5</v>
      </c>
      <c r="H346" s="355" t="n">
        <v>6877.6</v>
      </c>
      <c r="I346" s="355" t="n">
        <v>139959.25</v>
      </c>
      <c r="J346" s="389"/>
      <c r="K346" s="331" t="s">
        <v>994</v>
      </c>
    </row>
    <row r="347" customFormat="false" ht="15.75" hidden="true" customHeight="false" outlineLevel="0" collapsed="false">
      <c r="A347" s="331"/>
      <c r="B347" s="331" t="s">
        <v>1096</v>
      </c>
      <c r="C347" s="331" t="str">
        <f aca="false">IFERROR(VLOOKUP(B347,'[1]#¡REF!'!$A$1:$C$15201,2,FALSE()),"")</f>
        <v/>
      </c>
      <c r="D347" s="331" t="s">
        <v>991</v>
      </c>
      <c r="E347" s="331" t="s">
        <v>1012</v>
      </c>
      <c r="F347" s="354" t="s">
        <v>993</v>
      </c>
      <c r="G347" s="331" t="n">
        <v>6</v>
      </c>
      <c r="H347" s="355" t="n">
        <v>8253.13</v>
      </c>
      <c r="I347" s="355" t="n">
        <v>167951.1</v>
      </c>
      <c r="J347" s="390"/>
      <c r="K347" s="331" t="s">
        <v>994</v>
      </c>
    </row>
    <row r="348" customFormat="false" ht="15.75" hidden="true" customHeight="false" outlineLevel="0" collapsed="false">
      <c r="A348" s="356"/>
      <c r="B348" s="356" t="s">
        <v>1097</v>
      </c>
      <c r="C348" s="356" t="str">
        <f aca="false">IFERROR(VLOOKUP(B348,'[1]#¡REF!'!$A$1:$C$15201,2,FALSE()),"")</f>
        <v/>
      </c>
      <c r="D348" s="356" t="s">
        <v>991</v>
      </c>
      <c r="E348" s="356" t="s">
        <v>612</v>
      </c>
      <c r="F348" s="357" t="s">
        <v>1006</v>
      </c>
      <c r="G348" s="361" t="n">
        <v>14</v>
      </c>
      <c r="H348" s="393" t="n">
        <v>407.62</v>
      </c>
      <c r="I348" s="393" t="n">
        <v>8295</v>
      </c>
      <c r="J348" s="394"/>
      <c r="K348" s="356" t="s">
        <v>994</v>
      </c>
      <c r="L348" s="379"/>
      <c r="M348" s="379"/>
      <c r="N348" s="379"/>
      <c r="O348" s="379"/>
      <c r="P348" s="279"/>
      <c r="Q348" s="395"/>
      <c r="R348" s="397"/>
      <c r="S348" s="397"/>
      <c r="T348" s="398"/>
    </row>
    <row r="349" customFormat="false" ht="15.75" hidden="true" customHeight="false" outlineLevel="0" collapsed="false">
      <c r="A349" s="331"/>
      <c r="B349" s="331" t="s">
        <v>1097</v>
      </c>
      <c r="C349" s="331" t="str">
        <f aca="false">IFERROR(VLOOKUP(B349,'[1]#¡REF!'!$A$1:$C$15201,2,FALSE()),"")</f>
        <v/>
      </c>
      <c r="D349" s="331" t="s">
        <v>1016</v>
      </c>
      <c r="E349" s="331" t="s">
        <v>1017</v>
      </c>
      <c r="F349" s="354" t="s">
        <v>998</v>
      </c>
      <c r="G349" s="331" t="n">
        <v>5</v>
      </c>
      <c r="H349" s="355" t="n">
        <v>145.58</v>
      </c>
      <c r="I349" s="355" t="n">
        <v>2962.5</v>
      </c>
      <c r="J349" s="388"/>
      <c r="K349" s="331" t="s">
        <v>994</v>
      </c>
    </row>
    <row r="350" customFormat="false" ht="15.75" hidden="true" customHeight="false" outlineLevel="0" collapsed="false">
      <c r="A350" s="331"/>
      <c r="B350" s="331" t="s">
        <v>1097</v>
      </c>
      <c r="C350" s="331" t="str">
        <f aca="false">IFERROR(VLOOKUP(B350,'[1]#¡REF!'!$A$1:$C$15201,2,FALSE()),"")</f>
        <v/>
      </c>
      <c r="D350" s="331" t="s">
        <v>1016</v>
      </c>
      <c r="E350" s="331" t="s">
        <v>1091</v>
      </c>
      <c r="F350" s="354" t="s">
        <v>993</v>
      </c>
      <c r="G350" s="331" t="n">
        <v>13</v>
      </c>
      <c r="H350" s="355" t="n">
        <v>378.5</v>
      </c>
      <c r="I350" s="355" t="n">
        <v>7702.5</v>
      </c>
      <c r="J350" s="389"/>
      <c r="K350" s="331" t="s">
        <v>994</v>
      </c>
    </row>
    <row r="351" customFormat="false" ht="15.75" hidden="true" customHeight="false" outlineLevel="0" collapsed="false">
      <c r="A351" s="331"/>
      <c r="B351" s="331" t="s">
        <v>1097</v>
      </c>
      <c r="C351" s="331" t="str">
        <f aca="false">IFERROR(VLOOKUP(B351,'[1]#¡REF!'!$A$1:$C$15201,2,FALSE()),"")</f>
        <v/>
      </c>
      <c r="D351" s="331" t="s">
        <v>1016</v>
      </c>
      <c r="E351" s="331" t="s">
        <v>1020</v>
      </c>
      <c r="F351" s="354" t="s">
        <v>993</v>
      </c>
      <c r="G351" s="331" t="n">
        <v>673</v>
      </c>
      <c r="H351" s="355" t="n">
        <v>19594.72</v>
      </c>
      <c r="I351" s="355" t="n">
        <v>398752.5</v>
      </c>
      <c r="J351" s="389"/>
      <c r="K351" s="331" t="s">
        <v>994</v>
      </c>
    </row>
    <row r="352" customFormat="false" ht="15.75" hidden="true" customHeight="false" outlineLevel="0" collapsed="false">
      <c r="A352" s="331"/>
      <c r="B352" s="331" t="s">
        <v>1097</v>
      </c>
      <c r="C352" s="331" t="str">
        <f aca="false">IFERROR(VLOOKUP(B352,'[1]#¡REF!'!$A$1:$C$15201,2,FALSE()),"")</f>
        <v/>
      </c>
      <c r="D352" s="331" t="s">
        <v>1016</v>
      </c>
      <c r="E352" s="331" t="s">
        <v>1025</v>
      </c>
      <c r="F352" s="354" t="s">
        <v>993</v>
      </c>
      <c r="G352" s="331" t="n">
        <v>42</v>
      </c>
      <c r="H352" s="355" t="n">
        <v>1222.85</v>
      </c>
      <c r="I352" s="355" t="n">
        <v>24885</v>
      </c>
      <c r="J352" s="389"/>
      <c r="K352" s="331" t="s">
        <v>994</v>
      </c>
    </row>
    <row r="353" customFormat="false" ht="15.75" hidden="true" customHeight="false" outlineLevel="0" collapsed="false">
      <c r="A353" s="331"/>
      <c r="B353" s="331" t="s">
        <v>1097</v>
      </c>
      <c r="C353" s="331" t="str">
        <f aca="false">IFERROR(VLOOKUP(B353,'[1]#¡REF!'!$A$1:$C$15201,2,FALSE()),"")</f>
        <v/>
      </c>
      <c r="D353" s="331" t="s">
        <v>1016</v>
      </c>
      <c r="E353" s="331" t="s">
        <v>1093</v>
      </c>
      <c r="F353" s="354" t="s">
        <v>1038</v>
      </c>
      <c r="G353" s="331" t="n">
        <v>5</v>
      </c>
      <c r="H353" s="355" t="n">
        <v>145.58</v>
      </c>
      <c r="I353" s="355" t="n">
        <v>2962.5</v>
      </c>
      <c r="J353" s="389"/>
      <c r="K353" s="331" t="s">
        <v>994</v>
      </c>
    </row>
    <row r="354" customFormat="false" ht="15.75" hidden="true" customHeight="false" outlineLevel="0" collapsed="false">
      <c r="A354" s="331"/>
      <c r="B354" s="331" t="s">
        <v>1097</v>
      </c>
      <c r="C354" s="331" t="str">
        <f aca="false">IFERROR(VLOOKUP(B354,'[1]#¡REF!'!$A$1:$C$15201,2,FALSE()),"")</f>
        <v/>
      </c>
      <c r="D354" s="331" t="s">
        <v>1016</v>
      </c>
      <c r="E354" s="331" t="s">
        <v>1026</v>
      </c>
      <c r="F354" s="354" t="s">
        <v>1015</v>
      </c>
      <c r="G354" s="331" t="n">
        <v>29</v>
      </c>
      <c r="H354" s="355" t="n">
        <v>844.35</v>
      </c>
      <c r="I354" s="355" t="n">
        <v>17182.5</v>
      </c>
      <c r="J354" s="389"/>
      <c r="K354" s="331" t="s">
        <v>994</v>
      </c>
    </row>
    <row r="355" customFormat="false" ht="15.75" hidden="true" customHeight="false" outlineLevel="0" collapsed="false">
      <c r="A355" s="331"/>
      <c r="B355" s="331" t="s">
        <v>1097</v>
      </c>
      <c r="C355" s="331" t="str">
        <f aca="false">IFERROR(VLOOKUP(B355,'[1]#¡REF!'!$A$1:$C$15201,2,FALSE()),"")</f>
        <v/>
      </c>
      <c r="D355" s="331" t="s">
        <v>1016</v>
      </c>
      <c r="E355" s="331" t="s">
        <v>1027</v>
      </c>
      <c r="F355" s="354" t="s">
        <v>1003</v>
      </c>
      <c r="G355" s="331" t="n">
        <v>1</v>
      </c>
      <c r="H355" s="355" t="n">
        <v>29.12</v>
      </c>
      <c r="I355" s="355" t="n">
        <v>592.5</v>
      </c>
      <c r="J355" s="389"/>
      <c r="K355" s="331" t="s">
        <v>994</v>
      </c>
    </row>
    <row r="356" customFormat="false" ht="15.75" hidden="true" customHeight="false" outlineLevel="0" collapsed="false">
      <c r="A356" s="331"/>
      <c r="B356" s="331" t="s">
        <v>1097</v>
      </c>
      <c r="C356" s="331" t="str">
        <f aca="false">IFERROR(VLOOKUP(B356,'[1]#¡REF!'!$A$1:$C$15201,2,FALSE()),"")</f>
        <v/>
      </c>
      <c r="D356" s="331" t="s">
        <v>1016</v>
      </c>
      <c r="E356" s="331" t="s">
        <v>1028</v>
      </c>
      <c r="F356" s="354" t="s">
        <v>1005</v>
      </c>
      <c r="G356" s="331" t="n">
        <v>3</v>
      </c>
      <c r="H356" s="355" t="n">
        <v>87.35</v>
      </c>
      <c r="I356" s="355" t="n">
        <v>1777.5</v>
      </c>
      <c r="J356" s="390"/>
      <c r="K356" s="331" t="s">
        <v>994</v>
      </c>
    </row>
    <row r="357" customFormat="false" ht="15.75" hidden="true" customHeight="false" outlineLevel="0" collapsed="false">
      <c r="A357" s="399"/>
      <c r="B357" s="356" t="s">
        <v>1097</v>
      </c>
      <c r="C357" s="356" t="str">
        <f aca="false">IFERROR(VLOOKUP(B357,'[1]#¡REF!'!$A$1:$C$15201,2,FALSE()),"")</f>
        <v/>
      </c>
      <c r="D357" s="399" t="s">
        <v>1016</v>
      </c>
      <c r="E357" s="399" t="s">
        <v>621</v>
      </c>
      <c r="F357" s="357" t="s">
        <v>1006</v>
      </c>
      <c r="G357" s="361" t="n">
        <v>19</v>
      </c>
      <c r="H357" s="400" t="n">
        <v>553.19</v>
      </c>
      <c r="I357" s="400" t="n">
        <v>11257.5</v>
      </c>
      <c r="J357" s="360"/>
      <c r="K357" s="356" t="s">
        <v>994</v>
      </c>
      <c r="L357" s="379"/>
      <c r="M357" s="379"/>
      <c r="N357" s="379"/>
      <c r="O357" s="379"/>
      <c r="P357" s="279"/>
      <c r="Q357" s="395"/>
      <c r="R357" s="396"/>
      <c r="S357" s="396"/>
      <c r="T357" s="382"/>
    </row>
    <row r="358" customFormat="false" ht="15.75" hidden="true" customHeight="false" outlineLevel="0" collapsed="false">
      <c r="A358" s="331"/>
      <c r="B358" s="331" t="s">
        <v>1098</v>
      </c>
      <c r="C358" s="331" t="str">
        <f aca="false">IFERROR(VLOOKUP(B358,'[1]#¡REF!'!$A$1:$C$15201,2,FALSE()),"")</f>
        <v/>
      </c>
      <c r="D358" s="331" t="s">
        <v>991</v>
      </c>
      <c r="E358" s="331" t="s">
        <v>1034</v>
      </c>
      <c r="F358" s="354" t="s">
        <v>993</v>
      </c>
      <c r="G358" s="331" t="n">
        <v>378</v>
      </c>
      <c r="H358" s="355" t="n">
        <v>45360</v>
      </c>
      <c r="I358" s="355" t="n">
        <v>923076</v>
      </c>
      <c r="J358" s="388"/>
      <c r="K358" s="331" t="s">
        <v>994</v>
      </c>
    </row>
    <row r="359" customFormat="false" ht="15.75" hidden="true" customHeight="false" outlineLevel="0" collapsed="false">
      <c r="A359" s="331"/>
      <c r="B359" s="331" t="s">
        <v>1099</v>
      </c>
      <c r="C359" s="331" t="str">
        <f aca="false">IFERROR(VLOOKUP(B359,'[1]#¡REF!'!$A$1:$C$15201,2,FALSE()),"")</f>
        <v/>
      </c>
      <c r="D359" s="331" t="s">
        <v>991</v>
      </c>
      <c r="E359" s="331" t="s">
        <v>1032</v>
      </c>
      <c r="F359" s="354" t="s">
        <v>998</v>
      </c>
      <c r="G359" s="331" t="n">
        <v>35</v>
      </c>
      <c r="H359" s="355" t="n">
        <v>8400</v>
      </c>
      <c r="I359" s="355" t="n">
        <v>170940</v>
      </c>
      <c r="J359" s="389"/>
      <c r="K359" s="331" t="s">
        <v>994</v>
      </c>
    </row>
    <row r="360" customFormat="false" ht="15.75" hidden="true" customHeight="false" outlineLevel="0" collapsed="false">
      <c r="A360" s="331"/>
      <c r="B360" s="331" t="s">
        <v>1099</v>
      </c>
      <c r="C360" s="331" t="str">
        <f aca="false">IFERROR(VLOOKUP(B360,'[1]#¡REF!'!$A$1:$C$15201,2,FALSE()),"")</f>
        <v/>
      </c>
      <c r="D360" s="331" t="s">
        <v>991</v>
      </c>
      <c r="E360" s="331" t="s">
        <v>1034</v>
      </c>
      <c r="F360" s="354" t="s">
        <v>993</v>
      </c>
      <c r="G360" s="331" t="n">
        <v>505</v>
      </c>
      <c r="H360" s="355" t="n">
        <v>121200</v>
      </c>
      <c r="I360" s="355" t="n">
        <v>2466420</v>
      </c>
      <c r="J360" s="389"/>
      <c r="K360" s="331" t="s">
        <v>994</v>
      </c>
    </row>
    <row r="361" customFormat="false" ht="15.75" hidden="true" customHeight="false" outlineLevel="0" collapsed="false">
      <c r="A361" s="331"/>
      <c r="B361" s="331" t="s">
        <v>1100</v>
      </c>
      <c r="C361" s="331" t="str">
        <f aca="false">IFERROR(VLOOKUP(B361,'[1]#¡REF!'!$A$1:$C$15201,2,FALSE()),"")</f>
        <v/>
      </c>
      <c r="D361" s="331" t="s">
        <v>991</v>
      </c>
      <c r="E361" s="331" t="s">
        <v>1034</v>
      </c>
      <c r="F361" s="354" t="s">
        <v>993</v>
      </c>
      <c r="G361" s="331" t="n">
        <v>330</v>
      </c>
      <c r="H361" s="355" t="n">
        <v>21770.27</v>
      </c>
      <c r="I361" s="355" t="n">
        <v>443025</v>
      </c>
      <c r="J361" s="390"/>
      <c r="K361" s="331" t="s">
        <v>994</v>
      </c>
    </row>
    <row r="362" customFormat="false" ht="15.75" hidden="true" customHeight="false" outlineLevel="0" collapsed="false">
      <c r="A362" s="331"/>
      <c r="B362" s="331" t="s">
        <v>1101</v>
      </c>
      <c r="C362" s="331" t="str">
        <f aca="false">IFERROR(VLOOKUP(B362,'[1]#¡REF!'!$A$1:$C$15201,2,FALSE()),"")</f>
        <v/>
      </c>
      <c r="D362" s="331" t="s">
        <v>991</v>
      </c>
      <c r="E362" s="331" t="s">
        <v>997</v>
      </c>
      <c r="F362" s="354" t="s">
        <v>998</v>
      </c>
      <c r="G362" s="331" t="n">
        <v>30</v>
      </c>
      <c r="H362" s="355" t="n">
        <v>6996.29</v>
      </c>
      <c r="I362" s="355" t="n">
        <v>142374.6</v>
      </c>
      <c r="J362" s="388"/>
      <c r="K362" s="331" t="s">
        <v>994</v>
      </c>
    </row>
    <row r="363" customFormat="false" ht="15.75" hidden="true" customHeight="false" outlineLevel="0" collapsed="false">
      <c r="A363" s="331"/>
      <c r="B363" s="331" t="s">
        <v>1101</v>
      </c>
      <c r="C363" s="331" t="str">
        <f aca="false">IFERROR(VLOOKUP(B363,'[1]#¡REF!'!$A$1:$C$15201,2,FALSE()),"")</f>
        <v/>
      </c>
      <c r="D363" s="331" t="s">
        <v>991</v>
      </c>
      <c r="E363" s="331" t="s">
        <v>992</v>
      </c>
      <c r="F363" s="354" t="s">
        <v>993</v>
      </c>
      <c r="G363" s="331" t="n">
        <v>349</v>
      </c>
      <c r="H363" s="355" t="n">
        <v>81390.23</v>
      </c>
      <c r="I363" s="355" t="n">
        <v>1656291.18</v>
      </c>
      <c r="J363" s="389"/>
      <c r="K363" s="331" t="s">
        <v>994</v>
      </c>
    </row>
    <row r="364" customFormat="false" ht="15.75" hidden="true" customHeight="false" outlineLevel="0" collapsed="false">
      <c r="A364" s="331"/>
      <c r="B364" s="331" t="s">
        <v>1101</v>
      </c>
      <c r="C364" s="331" t="str">
        <f aca="false">IFERROR(VLOOKUP(B364,'[1]#¡REF!'!$A$1:$C$15201,2,FALSE()),"")</f>
        <v/>
      </c>
      <c r="D364" s="331" t="s">
        <v>991</v>
      </c>
      <c r="E364" s="331" t="s">
        <v>1000</v>
      </c>
      <c r="F364" s="354" t="s">
        <v>993</v>
      </c>
      <c r="G364" s="331" t="n">
        <v>108</v>
      </c>
      <c r="H364" s="355" t="n">
        <v>25186.66</v>
      </c>
      <c r="I364" s="355" t="n">
        <v>512548.56</v>
      </c>
      <c r="J364" s="389"/>
      <c r="K364" s="331" t="s">
        <v>994</v>
      </c>
    </row>
    <row r="365" customFormat="false" ht="15.75" hidden="true" customHeight="false" outlineLevel="0" collapsed="false">
      <c r="A365" s="331"/>
      <c r="B365" s="331" t="s">
        <v>1101</v>
      </c>
      <c r="C365" s="331" t="str">
        <f aca="false">IFERROR(VLOOKUP(B365,'[1]#¡REF!'!$A$1:$C$15201,2,FALSE()),"")</f>
        <v/>
      </c>
      <c r="D365" s="331" t="s">
        <v>991</v>
      </c>
      <c r="E365" s="331" t="s">
        <v>1034</v>
      </c>
      <c r="F365" s="354" t="s">
        <v>993</v>
      </c>
      <c r="G365" s="331" t="n">
        <v>45</v>
      </c>
      <c r="H365" s="355" t="n">
        <v>10494.44</v>
      </c>
      <c r="I365" s="355" t="n">
        <v>213561.9</v>
      </c>
      <c r="J365" s="389"/>
      <c r="K365" s="331" t="s">
        <v>994</v>
      </c>
    </row>
    <row r="366" customFormat="false" ht="15.75" hidden="true" customHeight="false" outlineLevel="0" collapsed="false">
      <c r="A366" s="331"/>
      <c r="B366" s="331" t="s">
        <v>1101</v>
      </c>
      <c r="C366" s="331" t="str">
        <f aca="false">IFERROR(VLOOKUP(B366,'[1]#¡REF!'!$A$1:$C$15201,2,FALSE()),"")</f>
        <v/>
      </c>
      <c r="D366" s="331" t="s">
        <v>991</v>
      </c>
      <c r="E366" s="331" t="s">
        <v>1011</v>
      </c>
      <c r="F366" s="354" t="s">
        <v>993</v>
      </c>
      <c r="G366" s="331" t="n">
        <v>300</v>
      </c>
      <c r="H366" s="355" t="n">
        <v>69962.95</v>
      </c>
      <c r="I366" s="355" t="n">
        <v>1423746</v>
      </c>
      <c r="J366" s="389"/>
      <c r="K366" s="331" t="s">
        <v>994</v>
      </c>
    </row>
    <row r="367" customFormat="false" ht="15.75" hidden="true" customHeight="false" outlineLevel="0" collapsed="false">
      <c r="A367" s="331"/>
      <c r="B367" s="331" t="s">
        <v>1101</v>
      </c>
      <c r="C367" s="331" t="str">
        <f aca="false">IFERROR(VLOOKUP(B367,'[1]#¡REF!'!$A$1:$C$15201,2,FALSE()),"")</f>
        <v/>
      </c>
      <c r="D367" s="331" t="s">
        <v>991</v>
      </c>
      <c r="E367" s="331" t="s">
        <v>1012</v>
      </c>
      <c r="F367" s="354" t="s">
        <v>993</v>
      </c>
      <c r="G367" s="331" t="n">
        <v>6</v>
      </c>
      <c r="H367" s="355" t="n">
        <v>1399.26</v>
      </c>
      <c r="I367" s="355" t="n">
        <v>28474.92</v>
      </c>
      <c r="J367" s="389"/>
      <c r="K367" s="331" t="s">
        <v>994</v>
      </c>
    </row>
    <row r="368" customFormat="false" ht="15.75" hidden="true" customHeight="false" outlineLevel="0" collapsed="false">
      <c r="A368" s="331"/>
      <c r="B368" s="331" t="s">
        <v>1101</v>
      </c>
      <c r="C368" s="331" t="str">
        <f aca="false">IFERROR(VLOOKUP(B368,'[1]#¡REF!'!$A$1:$C$15201,2,FALSE()),"")</f>
        <v/>
      </c>
      <c r="D368" s="331" t="s">
        <v>991</v>
      </c>
      <c r="E368" s="331" t="s">
        <v>1037</v>
      </c>
      <c r="F368" s="354" t="s">
        <v>1038</v>
      </c>
      <c r="G368" s="331" t="n">
        <v>1098</v>
      </c>
      <c r="H368" s="355" t="n">
        <v>256064.4</v>
      </c>
      <c r="I368" s="355" t="n">
        <v>5210910.36</v>
      </c>
      <c r="J368" s="389"/>
      <c r="K368" s="331" t="s">
        <v>994</v>
      </c>
    </row>
    <row r="369" customFormat="false" ht="15.75" hidden="true" customHeight="false" outlineLevel="0" collapsed="false">
      <c r="A369" s="331"/>
      <c r="B369" s="331" t="s">
        <v>1101</v>
      </c>
      <c r="C369" s="331" t="str">
        <f aca="false">IFERROR(VLOOKUP(B369,'[1]#¡REF!'!$A$1:$C$15201,2,FALSE()),"")</f>
        <v/>
      </c>
      <c r="D369" s="331" t="s">
        <v>991</v>
      </c>
      <c r="E369" s="331" t="s">
        <v>1014</v>
      </c>
      <c r="F369" s="354" t="s">
        <v>1015</v>
      </c>
      <c r="G369" s="331" t="n">
        <v>29</v>
      </c>
      <c r="H369" s="355" t="n">
        <v>6763.09</v>
      </c>
      <c r="I369" s="355" t="n">
        <v>137628.78</v>
      </c>
      <c r="J369" s="389"/>
      <c r="K369" s="331" t="s">
        <v>994</v>
      </c>
    </row>
    <row r="370" customFormat="false" ht="15.75" hidden="true" customHeight="false" outlineLevel="0" collapsed="false">
      <c r="A370" s="331"/>
      <c r="B370" s="331" t="s">
        <v>1101</v>
      </c>
      <c r="C370" s="331" t="str">
        <f aca="false">IFERROR(VLOOKUP(B370,'[1]#¡REF!'!$A$1:$C$15201,2,FALSE()),"")</f>
        <v/>
      </c>
      <c r="D370" s="331" t="s">
        <v>991</v>
      </c>
      <c r="E370" s="331" t="s">
        <v>1002</v>
      </c>
      <c r="F370" s="354" t="s">
        <v>1003</v>
      </c>
      <c r="G370" s="331" t="n">
        <v>66</v>
      </c>
      <c r="H370" s="355" t="n">
        <v>15391.85</v>
      </c>
      <c r="I370" s="355" t="n">
        <v>313224.12</v>
      </c>
      <c r="J370" s="389"/>
      <c r="K370" s="331" t="s">
        <v>994</v>
      </c>
    </row>
    <row r="371" customFormat="false" ht="15.75" hidden="true" customHeight="false" outlineLevel="0" collapsed="false">
      <c r="A371" s="331"/>
      <c r="B371" s="331" t="s">
        <v>1101</v>
      </c>
      <c r="C371" s="331" t="str">
        <f aca="false">IFERROR(VLOOKUP(B371,'[1]#¡REF!'!$A$1:$C$15201,2,FALSE()),"")</f>
        <v/>
      </c>
      <c r="D371" s="331" t="s">
        <v>991</v>
      </c>
      <c r="E371" s="331" t="s">
        <v>1004</v>
      </c>
      <c r="F371" s="354" t="s">
        <v>1005</v>
      </c>
      <c r="G371" s="331" t="n">
        <v>3</v>
      </c>
      <c r="H371" s="355" t="n">
        <v>699.63</v>
      </c>
      <c r="I371" s="355" t="n">
        <v>14237.46</v>
      </c>
      <c r="J371" s="390"/>
      <c r="K371" s="331" t="s">
        <v>994</v>
      </c>
    </row>
    <row r="372" customFormat="false" ht="15.75" hidden="true" customHeight="false" outlineLevel="0" collapsed="false">
      <c r="A372" s="331"/>
      <c r="B372" s="331" t="s">
        <v>1102</v>
      </c>
      <c r="C372" s="331" t="str">
        <f aca="false">IFERROR(VLOOKUP(B372,'[1]#¡REF!'!$A$1:$C$15201,2,FALSE()),"")</f>
        <v/>
      </c>
      <c r="D372" s="331" t="s">
        <v>991</v>
      </c>
      <c r="E372" s="331" t="s">
        <v>997</v>
      </c>
      <c r="F372" s="354" t="s">
        <v>998</v>
      </c>
      <c r="G372" s="331" t="n">
        <v>60</v>
      </c>
      <c r="H372" s="355" t="n">
        <v>50846.27</v>
      </c>
      <c r="I372" s="355" t="n">
        <v>1034721.6</v>
      </c>
      <c r="J372" s="388"/>
      <c r="K372" s="331" t="s">
        <v>994</v>
      </c>
    </row>
    <row r="373" customFormat="false" ht="15.75" hidden="true" customHeight="false" outlineLevel="0" collapsed="false">
      <c r="A373" s="331"/>
      <c r="B373" s="331" t="s">
        <v>1102</v>
      </c>
      <c r="C373" s="331" t="str">
        <f aca="false">IFERROR(VLOOKUP(B373,'[1]#¡REF!'!$A$1:$C$15201,2,FALSE()),"")</f>
        <v/>
      </c>
      <c r="D373" s="331" t="s">
        <v>991</v>
      </c>
      <c r="E373" s="331" t="s">
        <v>992</v>
      </c>
      <c r="F373" s="354" t="s">
        <v>993</v>
      </c>
      <c r="G373" s="331" t="n">
        <v>139</v>
      </c>
      <c r="H373" s="355" t="n">
        <v>117793.86</v>
      </c>
      <c r="I373" s="355" t="n">
        <v>2397105.04</v>
      </c>
      <c r="J373" s="389"/>
      <c r="K373" s="331" t="s">
        <v>994</v>
      </c>
    </row>
    <row r="374" customFormat="false" ht="15.75" hidden="true" customHeight="false" outlineLevel="0" collapsed="false">
      <c r="A374" s="331"/>
      <c r="B374" s="331" t="s">
        <v>1102</v>
      </c>
      <c r="C374" s="331" t="str">
        <f aca="false">IFERROR(VLOOKUP(B374,'[1]#¡REF!'!$A$1:$C$15201,2,FALSE()),"")</f>
        <v/>
      </c>
      <c r="D374" s="331" t="s">
        <v>991</v>
      </c>
      <c r="E374" s="331" t="s">
        <v>1000</v>
      </c>
      <c r="F374" s="354" t="s">
        <v>993</v>
      </c>
      <c r="G374" s="331" t="n">
        <v>56</v>
      </c>
      <c r="H374" s="355" t="n">
        <v>47456.52</v>
      </c>
      <c r="I374" s="355" t="n">
        <v>965740.16</v>
      </c>
      <c r="J374" s="389"/>
      <c r="K374" s="331" t="s">
        <v>994</v>
      </c>
    </row>
    <row r="375" customFormat="false" ht="15.75" hidden="true" customHeight="false" outlineLevel="0" collapsed="false">
      <c r="A375" s="331"/>
      <c r="B375" s="331" t="s">
        <v>1102</v>
      </c>
      <c r="C375" s="331" t="str">
        <f aca="false">IFERROR(VLOOKUP(B375,'[1]#¡REF!'!$A$1:$C$15201,2,FALSE()),"")</f>
        <v/>
      </c>
      <c r="D375" s="331" t="s">
        <v>991</v>
      </c>
      <c r="E375" s="331" t="s">
        <v>1053</v>
      </c>
      <c r="F375" s="354" t="s">
        <v>993</v>
      </c>
      <c r="G375" s="331" t="n">
        <v>60</v>
      </c>
      <c r="H375" s="355" t="n">
        <v>50846.27</v>
      </c>
      <c r="I375" s="355" t="n">
        <v>1034721.6</v>
      </c>
      <c r="J375" s="389"/>
      <c r="K375" s="331" t="s">
        <v>994</v>
      </c>
    </row>
    <row r="376" customFormat="false" ht="15.75" hidden="true" customHeight="false" outlineLevel="0" collapsed="false">
      <c r="A376" s="331"/>
      <c r="B376" s="331" t="s">
        <v>1102</v>
      </c>
      <c r="C376" s="331" t="str">
        <f aca="false">IFERROR(VLOOKUP(B376,'[1]#¡REF!'!$A$1:$C$15201,2,FALSE()),"")</f>
        <v/>
      </c>
      <c r="D376" s="331" t="s">
        <v>991</v>
      </c>
      <c r="E376" s="331" t="s">
        <v>1011</v>
      </c>
      <c r="F376" s="354" t="s">
        <v>993</v>
      </c>
      <c r="G376" s="331" t="n">
        <v>468</v>
      </c>
      <c r="H376" s="355" t="n">
        <v>396600.91</v>
      </c>
      <c r="I376" s="355" t="n">
        <v>8070828.48</v>
      </c>
      <c r="J376" s="389"/>
      <c r="K376" s="331" t="s">
        <v>994</v>
      </c>
    </row>
    <row r="377" customFormat="false" ht="15.75" hidden="true" customHeight="false" outlineLevel="0" collapsed="false">
      <c r="A377" s="331"/>
      <c r="B377" s="331" t="s">
        <v>1102</v>
      </c>
      <c r="C377" s="331" t="str">
        <f aca="false">IFERROR(VLOOKUP(B377,'[1]#¡REF!'!$A$1:$C$15201,2,FALSE()),"")</f>
        <v/>
      </c>
      <c r="D377" s="331" t="s">
        <v>991</v>
      </c>
      <c r="E377" s="331" t="s">
        <v>1014</v>
      </c>
      <c r="F377" s="354" t="s">
        <v>1015</v>
      </c>
      <c r="G377" s="331" t="n">
        <v>32</v>
      </c>
      <c r="H377" s="355" t="n">
        <v>27118.01</v>
      </c>
      <c r="I377" s="355" t="n">
        <v>551851.52</v>
      </c>
      <c r="J377" s="389"/>
      <c r="K377" s="331" t="s">
        <v>994</v>
      </c>
    </row>
    <row r="378" customFormat="false" ht="15.75" hidden="true" customHeight="false" outlineLevel="0" collapsed="false">
      <c r="A378" s="331"/>
      <c r="B378" s="331" t="s">
        <v>1102</v>
      </c>
      <c r="C378" s="331" t="str">
        <f aca="false">IFERROR(VLOOKUP(B378,'[1]#¡REF!'!$A$1:$C$15201,2,FALSE()),"")</f>
        <v/>
      </c>
      <c r="D378" s="331" t="s">
        <v>991</v>
      </c>
      <c r="E378" s="331" t="s">
        <v>1002</v>
      </c>
      <c r="F378" s="354" t="s">
        <v>1003</v>
      </c>
      <c r="G378" s="331" t="n">
        <v>66</v>
      </c>
      <c r="H378" s="355" t="n">
        <v>55930.9</v>
      </c>
      <c r="I378" s="355" t="n">
        <v>1138193.76</v>
      </c>
      <c r="J378" s="389"/>
      <c r="K378" s="331" t="s">
        <v>994</v>
      </c>
    </row>
    <row r="379" customFormat="false" ht="15.75" hidden="true" customHeight="false" outlineLevel="0" collapsed="false">
      <c r="A379" s="331"/>
      <c r="B379" s="331" t="s">
        <v>1102</v>
      </c>
      <c r="C379" s="331" t="str">
        <f aca="false">IFERROR(VLOOKUP(B379,'[1]#¡REF!'!$A$1:$C$15201,2,FALSE()),"")</f>
        <v/>
      </c>
      <c r="D379" s="331" t="s">
        <v>991</v>
      </c>
      <c r="E379" s="331" t="s">
        <v>1004</v>
      </c>
      <c r="F379" s="354" t="s">
        <v>1005</v>
      </c>
      <c r="G379" s="331" t="n">
        <v>60</v>
      </c>
      <c r="H379" s="355" t="n">
        <v>50846.27</v>
      </c>
      <c r="I379" s="355" t="n">
        <v>1034721.6</v>
      </c>
      <c r="J379" s="390"/>
      <c r="K379" s="331" t="s">
        <v>994</v>
      </c>
    </row>
    <row r="380" customFormat="false" ht="15.75" hidden="true" customHeight="false" outlineLevel="0" collapsed="false">
      <c r="A380" s="331"/>
      <c r="B380" s="331" t="s">
        <v>1103</v>
      </c>
      <c r="C380" s="331" t="str">
        <f aca="false">IFERROR(VLOOKUP(B380,'[1]#¡REF!'!$A$1:$C$15201,2,FALSE()),"")</f>
        <v/>
      </c>
      <c r="D380" s="331" t="s">
        <v>991</v>
      </c>
      <c r="E380" s="331" t="s">
        <v>1034</v>
      </c>
      <c r="F380" s="354" t="s">
        <v>993</v>
      </c>
      <c r="G380" s="331" t="n">
        <v>15</v>
      </c>
      <c r="H380" s="355" t="n">
        <v>16547.91</v>
      </c>
      <c r="I380" s="355" t="n">
        <v>336750</v>
      </c>
      <c r="J380" s="388"/>
      <c r="K380" s="331" t="s">
        <v>994</v>
      </c>
    </row>
    <row r="381" customFormat="false" ht="15.75" hidden="true" customHeight="false" outlineLevel="0" collapsed="false">
      <c r="A381" s="331"/>
      <c r="B381" s="331" t="s">
        <v>1104</v>
      </c>
      <c r="C381" s="331" t="str">
        <f aca="false">IFERROR(VLOOKUP(B381,'[1]#¡REF!'!$A$1:$C$15201,2,FALSE()),"")</f>
        <v/>
      </c>
      <c r="D381" s="331" t="s">
        <v>991</v>
      </c>
      <c r="E381" s="331" t="s">
        <v>1032</v>
      </c>
      <c r="F381" s="354" t="s">
        <v>998</v>
      </c>
      <c r="G381" s="331" t="n">
        <v>16</v>
      </c>
      <c r="H381" s="355" t="n">
        <v>6541.52</v>
      </c>
      <c r="I381" s="355" t="n">
        <v>133120</v>
      </c>
      <c r="J381" s="389"/>
      <c r="K381" s="331" t="s">
        <v>994</v>
      </c>
    </row>
    <row r="382" customFormat="false" ht="15.75" hidden="true" customHeight="false" outlineLevel="0" collapsed="false">
      <c r="A382" s="331"/>
      <c r="B382" s="331" t="s">
        <v>1104</v>
      </c>
      <c r="C382" s="331" t="str">
        <f aca="false">IFERROR(VLOOKUP(B382,'[1]#¡REF!'!$A$1:$C$15201,2,FALSE()),"")</f>
        <v/>
      </c>
      <c r="D382" s="331" t="s">
        <v>991</v>
      </c>
      <c r="E382" s="331" t="s">
        <v>1034</v>
      </c>
      <c r="F382" s="354" t="s">
        <v>993</v>
      </c>
      <c r="G382" s="331" t="n">
        <v>24</v>
      </c>
      <c r="H382" s="355" t="n">
        <v>9812.29</v>
      </c>
      <c r="I382" s="355" t="n">
        <v>199680</v>
      </c>
      <c r="J382" s="389"/>
      <c r="K382" s="331" t="s">
        <v>994</v>
      </c>
    </row>
    <row r="383" customFormat="false" ht="15.75" hidden="true" customHeight="false" outlineLevel="0" collapsed="false">
      <c r="A383" s="331"/>
      <c r="B383" s="331" t="s">
        <v>1104</v>
      </c>
      <c r="C383" s="331" t="str">
        <f aca="false">IFERROR(VLOOKUP(B383,'[1]#¡REF!'!$A$1:$C$15201,2,FALSE()),"")</f>
        <v/>
      </c>
      <c r="D383" s="331" t="s">
        <v>991</v>
      </c>
      <c r="E383" s="331" t="s">
        <v>1012</v>
      </c>
      <c r="F383" s="354" t="s">
        <v>993</v>
      </c>
      <c r="G383" s="331" t="n">
        <v>9</v>
      </c>
      <c r="H383" s="355" t="n">
        <v>3679.61</v>
      </c>
      <c r="I383" s="355" t="n">
        <v>74880</v>
      </c>
      <c r="J383" s="389"/>
      <c r="K383" s="331" t="s">
        <v>994</v>
      </c>
    </row>
    <row r="384" customFormat="false" ht="15.75" hidden="true" customHeight="false" outlineLevel="0" collapsed="false">
      <c r="A384" s="331"/>
      <c r="B384" s="331" t="s">
        <v>1105</v>
      </c>
      <c r="C384" s="331" t="str">
        <f aca="false">IFERROR(VLOOKUP(B384,'[1]#¡REF!'!$A$1:$C$15201,2,FALSE()),"")</f>
        <v/>
      </c>
      <c r="D384" s="331" t="s">
        <v>991</v>
      </c>
      <c r="E384" s="331" t="s">
        <v>1034</v>
      </c>
      <c r="F384" s="354" t="s">
        <v>993</v>
      </c>
      <c r="G384" s="331" t="n">
        <v>17</v>
      </c>
      <c r="H384" s="355" t="n">
        <v>13900.74</v>
      </c>
      <c r="I384" s="355" t="n">
        <v>282880</v>
      </c>
      <c r="J384" s="389"/>
      <c r="K384" s="331" t="s">
        <v>994</v>
      </c>
    </row>
    <row r="385" customFormat="false" ht="15.75" hidden="true" customHeight="false" outlineLevel="0" collapsed="false">
      <c r="A385" s="331"/>
      <c r="B385" s="331" t="s">
        <v>1106</v>
      </c>
      <c r="C385" s="331" t="str">
        <f aca="false">IFERROR(VLOOKUP(B385,'[1]#¡REF!'!$A$1:$C$15201,2,FALSE()),"")</f>
        <v/>
      </c>
      <c r="D385" s="331" t="s">
        <v>991</v>
      </c>
      <c r="E385" s="331" t="s">
        <v>1032</v>
      </c>
      <c r="F385" s="354" t="s">
        <v>998</v>
      </c>
      <c r="G385" s="331" t="n">
        <v>6</v>
      </c>
      <c r="H385" s="355" t="n">
        <v>1.33</v>
      </c>
      <c r="I385" s="355" t="n">
        <v>27</v>
      </c>
      <c r="J385" s="389"/>
      <c r="K385" s="331" t="s">
        <v>994</v>
      </c>
    </row>
    <row r="386" customFormat="false" ht="15.75" hidden="true" customHeight="false" outlineLevel="0" collapsed="false">
      <c r="A386" s="331"/>
      <c r="B386" s="331" t="s">
        <v>1106</v>
      </c>
      <c r="C386" s="331" t="str">
        <f aca="false">IFERROR(VLOOKUP(B386,'[1]#¡REF!'!$A$1:$C$15201,2,FALSE()),"")</f>
        <v/>
      </c>
      <c r="D386" s="331" t="s">
        <v>991</v>
      </c>
      <c r="E386" s="331" t="s">
        <v>992</v>
      </c>
      <c r="F386" s="354" t="s">
        <v>993</v>
      </c>
      <c r="G386" s="331" t="n">
        <v>5</v>
      </c>
      <c r="H386" s="355" t="n">
        <v>1.11</v>
      </c>
      <c r="I386" s="355" t="n">
        <v>22.5</v>
      </c>
      <c r="J386" s="389"/>
      <c r="K386" s="331" t="s">
        <v>994</v>
      </c>
    </row>
    <row r="387" customFormat="false" ht="15.75" hidden="true" customHeight="false" outlineLevel="0" collapsed="false">
      <c r="A387" s="331"/>
      <c r="B387" s="331" t="s">
        <v>1106</v>
      </c>
      <c r="C387" s="331" t="str">
        <f aca="false">IFERROR(VLOOKUP(B387,'[1]#¡REF!'!$A$1:$C$15201,2,FALSE()),"")</f>
        <v/>
      </c>
      <c r="D387" s="331" t="s">
        <v>991</v>
      </c>
      <c r="E387" s="331" t="s">
        <v>1008</v>
      </c>
      <c r="F387" s="354" t="s">
        <v>993</v>
      </c>
      <c r="G387" s="331" t="n">
        <v>2</v>
      </c>
      <c r="H387" s="355" t="n">
        <v>0.44</v>
      </c>
      <c r="I387" s="355" t="n">
        <v>9</v>
      </c>
      <c r="J387" s="389"/>
      <c r="K387" s="331" t="s">
        <v>994</v>
      </c>
    </row>
    <row r="388" customFormat="false" ht="15.75" hidden="true" customHeight="false" outlineLevel="0" collapsed="false">
      <c r="A388" s="331"/>
      <c r="B388" s="331" t="s">
        <v>1106</v>
      </c>
      <c r="C388" s="331" t="str">
        <f aca="false">IFERROR(VLOOKUP(B388,'[1]#¡REF!'!$A$1:$C$15201,2,FALSE()),"")</f>
        <v/>
      </c>
      <c r="D388" s="331" t="s">
        <v>991</v>
      </c>
      <c r="E388" s="331" t="s">
        <v>1083</v>
      </c>
      <c r="F388" s="354" t="s">
        <v>993</v>
      </c>
      <c r="G388" s="331" t="n">
        <v>3</v>
      </c>
      <c r="H388" s="355" t="n">
        <v>0.66</v>
      </c>
      <c r="I388" s="355" t="n">
        <v>13.5</v>
      </c>
      <c r="J388" s="389"/>
      <c r="K388" s="331" t="s">
        <v>994</v>
      </c>
    </row>
    <row r="389" customFormat="false" ht="15.75" hidden="true" customHeight="false" outlineLevel="0" collapsed="false">
      <c r="A389" s="331"/>
      <c r="B389" s="331" t="s">
        <v>1106</v>
      </c>
      <c r="C389" s="331" t="str">
        <f aca="false">IFERROR(VLOOKUP(B389,'[1]#¡REF!'!$A$1:$C$15201,2,FALSE()),"")</f>
        <v/>
      </c>
      <c r="D389" s="331" t="s">
        <v>991</v>
      </c>
      <c r="E389" s="331" t="s">
        <v>1000</v>
      </c>
      <c r="F389" s="354" t="s">
        <v>993</v>
      </c>
      <c r="G389" s="331" t="n">
        <v>9</v>
      </c>
      <c r="H389" s="355" t="n">
        <v>1.99</v>
      </c>
      <c r="I389" s="355" t="n">
        <v>40.5</v>
      </c>
      <c r="J389" s="389"/>
      <c r="K389" s="331" t="s">
        <v>994</v>
      </c>
    </row>
    <row r="390" customFormat="false" ht="15.75" hidden="true" customHeight="false" outlineLevel="0" collapsed="false">
      <c r="A390" s="331"/>
      <c r="B390" s="331" t="s">
        <v>1106</v>
      </c>
      <c r="C390" s="331" t="str">
        <f aca="false">IFERROR(VLOOKUP(B390,'[1]#¡REF!'!$A$1:$C$15201,2,FALSE()),"")</f>
        <v/>
      </c>
      <c r="D390" s="331" t="s">
        <v>991</v>
      </c>
      <c r="E390" s="331" t="s">
        <v>1033</v>
      </c>
      <c r="F390" s="354" t="s">
        <v>993</v>
      </c>
      <c r="G390" s="331" t="n">
        <v>9</v>
      </c>
      <c r="H390" s="355" t="n">
        <v>1.99</v>
      </c>
      <c r="I390" s="355" t="n">
        <v>40.5</v>
      </c>
      <c r="J390" s="389"/>
      <c r="K390" s="331" t="s">
        <v>994</v>
      </c>
    </row>
    <row r="391" customFormat="false" ht="15.75" hidden="true" customHeight="false" outlineLevel="0" collapsed="false">
      <c r="A391" s="331"/>
      <c r="B391" s="331" t="s">
        <v>1106</v>
      </c>
      <c r="C391" s="331" t="str">
        <f aca="false">IFERROR(VLOOKUP(B391,'[1]#¡REF!'!$A$1:$C$15201,2,FALSE()),"")</f>
        <v/>
      </c>
      <c r="D391" s="331" t="s">
        <v>991</v>
      </c>
      <c r="E391" s="331" t="s">
        <v>1053</v>
      </c>
      <c r="F391" s="354" t="s">
        <v>993</v>
      </c>
      <c r="G391" s="331" t="n">
        <v>3</v>
      </c>
      <c r="H391" s="355" t="n">
        <v>0.66</v>
      </c>
      <c r="I391" s="355" t="n">
        <v>13.5</v>
      </c>
      <c r="J391" s="389"/>
      <c r="K391" s="331" t="s">
        <v>994</v>
      </c>
    </row>
    <row r="392" customFormat="false" ht="15.75" hidden="true" customHeight="false" outlineLevel="0" collapsed="false">
      <c r="A392" s="331"/>
      <c r="B392" s="331" t="s">
        <v>1106</v>
      </c>
      <c r="C392" s="331" t="str">
        <f aca="false">IFERROR(VLOOKUP(B392,'[1]#¡REF!'!$A$1:$C$15201,2,FALSE()),"")</f>
        <v/>
      </c>
      <c r="D392" s="331" t="s">
        <v>991</v>
      </c>
      <c r="E392" s="331" t="s">
        <v>1034</v>
      </c>
      <c r="F392" s="354" t="s">
        <v>993</v>
      </c>
      <c r="G392" s="331" t="n">
        <v>45</v>
      </c>
      <c r="H392" s="355" t="n">
        <v>9.95</v>
      </c>
      <c r="I392" s="355" t="n">
        <v>202.5</v>
      </c>
      <c r="J392" s="389"/>
      <c r="K392" s="331" t="s">
        <v>994</v>
      </c>
    </row>
    <row r="393" customFormat="false" ht="15.75" hidden="true" customHeight="false" outlineLevel="0" collapsed="false">
      <c r="A393" s="331"/>
      <c r="B393" s="331" t="s">
        <v>1106</v>
      </c>
      <c r="C393" s="331" t="str">
        <f aca="false">IFERROR(VLOOKUP(B393,'[1]#¡REF!'!$A$1:$C$15201,2,FALSE()),"")</f>
        <v/>
      </c>
      <c r="D393" s="331" t="s">
        <v>991</v>
      </c>
      <c r="E393" s="331" t="s">
        <v>1035</v>
      </c>
      <c r="F393" s="354" t="s">
        <v>993</v>
      </c>
      <c r="G393" s="331" t="n">
        <v>6</v>
      </c>
      <c r="H393" s="355" t="n">
        <v>1.33</v>
      </c>
      <c r="I393" s="355" t="n">
        <v>27</v>
      </c>
      <c r="J393" s="389"/>
      <c r="K393" s="331" t="s">
        <v>994</v>
      </c>
    </row>
    <row r="394" customFormat="false" ht="15.75" hidden="true" customHeight="false" outlineLevel="0" collapsed="false">
      <c r="A394" s="331"/>
      <c r="B394" s="331" t="s">
        <v>1106</v>
      </c>
      <c r="C394" s="331" t="str">
        <f aca="false">IFERROR(VLOOKUP(B394,'[1]#¡REF!'!$A$1:$C$15201,2,FALSE()),"")</f>
        <v/>
      </c>
      <c r="D394" s="331" t="s">
        <v>991</v>
      </c>
      <c r="E394" s="331" t="s">
        <v>1037</v>
      </c>
      <c r="F394" s="354" t="s">
        <v>1038</v>
      </c>
      <c r="G394" s="331" t="n">
        <v>34</v>
      </c>
      <c r="H394" s="355" t="n">
        <v>7.52</v>
      </c>
      <c r="I394" s="355" t="n">
        <v>153</v>
      </c>
      <c r="J394" s="390"/>
      <c r="K394" s="331" t="s">
        <v>994</v>
      </c>
    </row>
    <row r="395" customFormat="false" ht="15.75" hidden="true" customHeight="false" outlineLevel="0" collapsed="false">
      <c r="A395" s="399"/>
      <c r="B395" s="356" t="s">
        <v>1106</v>
      </c>
      <c r="C395" s="356" t="str">
        <f aca="false">IFERROR(VLOOKUP(B395,'[1]#¡REF!'!$A$1:$C$15201,2,FALSE()),"")</f>
        <v/>
      </c>
      <c r="D395" s="356" t="s">
        <v>991</v>
      </c>
      <c r="E395" s="356" t="s">
        <v>612</v>
      </c>
      <c r="F395" s="357" t="s">
        <v>1006</v>
      </c>
      <c r="G395" s="361" t="n">
        <v>4</v>
      </c>
      <c r="H395" s="393" t="n">
        <v>0.88</v>
      </c>
      <c r="I395" s="393" t="n">
        <v>18</v>
      </c>
      <c r="J395" s="394"/>
      <c r="K395" s="356" t="s">
        <v>994</v>
      </c>
      <c r="L395" s="371"/>
      <c r="M395" s="371"/>
      <c r="N395" s="371"/>
      <c r="O395" s="371"/>
      <c r="P395" s="273"/>
      <c r="Q395" s="401"/>
      <c r="R395" s="402"/>
      <c r="S395" s="402"/>
      <c r="T395" s="403"/>
    </row>
    <row r="396" customFormat="false" ht="15.75" hidden="true" customHeight="false" outlineLevel="0" collapsed="false">
      <c r="A396" s="331"/>
      <c r="B396" s="331" t="s">
        <v>1106</v>
      </c>
      <c r="C396" s="331" t="str">
        <f aca="false">IFERROR(VLOOKUP(B396,'[1]#¡REF!'!$A$1:$C$15201,2,FALSE()),"")</f>
        <v/>
      </c>
      <c r="D396" s="331" t="s">
        <v>1016</v>
      </c>
      <c r="E396" s="331" t="s">
        <v>1040</v>
      </c>
      <c r="F396" s="354" t="s">
        <v>998</v>
      </c>
      <c r="G396" s="331" t="n">
        <v>1</v>
      </c>
      <c r="H396" s="355" t="n">
        <v>0.22</v>
      </c>
      <c r="I396" s="355" t="n">
        <v>4.5</v>
      </c>
      <c r="J396" s="388"/>
      <c r="K396" s="331" t="s">
        <v>994</v>
      </c>
    </row>
    <row r="397" customFormat="false" ht="15.75" hidden="true" customHeight="false" outlineLevel="0" collapsed="false">
      <c r="A397" s="331"/>
      <c r="B397" s="331" t="s">
        <v>1106</v>
      </c>
      <c r="C397" s="331" t="str">
        <f aca="false">IFERROR(VLOOKUP(B397,'[1]#¡REF!'!$A$1:$C$15201,2,FALSE()),"")</f>
        <v/>
      </c>
      <c r="D397" s="331" t="s">
        <v>1016</v>
      </c>
      <c r="E397" s="331" t="s">
        <v>1091</v>
      </c>
      <c r="F397" s="354" t="s">
        <v>993</v>
      </c>
      <c r="G397" s="331" t="n">
        <v>32</v>
      </c>
      <c r="H397" s="355" t="n">
        <v>7.08</v>
      </c>
      <c r="I397" s="355" t="n">
        <v>144</v>
      </c>
      <c r="J397" s="389"/>
      <c r="K397" s="331" t="s">
        <v>994</v>
      </c>
    </row>
    <row r="398" customFormat="false" ht="15.75" hidden="true" customHeight="false" outlineLevel="0" collapsed="false">
      <c r="A398" s="331"/>
      <c r="B398" s="331" t="s">
        <v>1106</v>
      </c>
      <c r="C398" s="331" t="str">
        <f aca="false">IFERROR(VLOOKUP(B398,'[1]#¡REF!'!$A$1:$C$15201,2,FALSE()),"")</f>
        <v/>
      </c>
      <c r="D398" s="331" t="s">
        <v>1016</v>
      </c>
      <c r="E398" s="331" t="s">
        <v>1018</v>
      </c>
      <c r="F398" s="354" t="s">
        <v>993</v>
      </c>
      <c r="G398" s="331" t="n">
        <v>1</v>
      </c>
      <c r="H398" s="355" t="n">
        <v>0.22</v>
      </c>
      <c r="I398" s="355" t="n">
        <v>4.5</v>
      </c>
      <c r="J398" s="389"/>
      <c r="K398" s="331" t="s">
        <v>994</v>
      </c>
    </row>
    <row r="399" customFormat="false" ht="15.75" hidden="true" customHeight="false" outlineLevel="0" collapsed="false">
      <c r="A399" s="331"/>
      <c r="B399" s="331" t="s">
        <v>1106</v>
      </c>
      <c r="C399" s="331" t="str">
        <f aca="false">IFERROR(VLOOKUP(B399,'[1]#¡REF!'!$A$1:$C$15201,2,FALSE()),"")</f>
        <v/>
      </c>
      <c r="D399" s="331" t="s">
        <v>1016</v>
      </c>
      <c r="E399" s="331" t="s">
        <v>1020</v>
      </c>
      <c r="F399" s="354" t="s">
        <v>993</v>
      </c>
      <c r="G399" s="331" t="n">
        <v>360</v>
      </c>
      <c r="H399" s="355" t="n">
        <v>79.61</v>
      </c>
      <c r="I399" s="355" t="n">
        <v>1620</v>
      </c>
      <c r="J399" s="389"/>
      <c r="K399" s="331" t="s">
        <v>994</v>
      </c>
    </row>
    <row r="400" customFormat="false" ht="15.75" hidden="true" customHeight="false" outlineLevel="0" collapsed="false">
      <c r="A400" s="331"/>
      <c r="B400" s="331" t="s">
        <v>1106</v>
      </c>
      <c r="C400" s="331" t="str">
        <f aca="false">IFERROR(VLOOKUP(B400,'[1]#¡REF!'!$A$1:$C$15201,2,FALSE()),"")</f>
        <v/>
      </c>
      <c r="D400" s="331" t="s">
        <v>1016</v>
      </c>
      <c r="E400" s="331" t="s">
        <v>1021</v>
      </c>
      <c r="F400" s="354" t="s">
        <v>993</v>
      </c>
      <c r="G400" s="331" t="n">
        <v>9</v>
      </c>
      <c r="H400" s="355" t="n">
        <v>1.99</v>
      </c>
      <c r="I400" s="355" t="n">
        <v>40.5</v>
      </c>
      <c r="J400" s="389"/>
      <c r="K400" s="331" t="s">
        <v>994</v>
      </c>
    </row>
    <row r="401" customFormat="false" ht="15.75" hidden="true" customHeight="false" outlineLevel="0" collapsed="false">
      <c r="A401" s="331"/>
      <c r="B401" s="331" t="s">
        <v>1106</v>
      </c>
      <c r="C401" s="331" t="str">
        <f aca="false">IFERROR(VLOOKUP(B401,'[1]#¡REF!'!$A$1:$C$15201,2,FALSE()),"")</f>
        <v/>
      </c>
      <c r="D401" s="331" t="s">
        <v>1016</v>
      </c>
      <c r="E401" s="331" t="s">
        <v>1041</v>
      </c>
      <c r="F401" s="354" t="s">
        <v>993</v>
      </c>
      <c r="G401" s="331" t="n">
        <v>3</v>
      </c>
      <c r="H401" s="355" t="n">
        <v>0.66</v>
      </c>
      <c r="I401" s="355" t="n">
        <v>13.5</v>
      </c>
      <c r="J401" s="389"/>
      <c r="K401" s="331" t="s">
        <v>994</v>
      </c>
    </row>
    <row r="402" customFormat="false" ht="15.75" hidden="true" customHeight="false" outlineLevel="0" collapsed="false">
      <c r="A402" s="331"/>
      <c r="B402" s="331" t="s">
        <v>1106</v>
      </c>
      <c r="C402" s="331" t="str">
        <f aca="false">IFERROR(VLOOKUP(B402,'[1]#¡REF!'!$A$1:$C$15201,2,FALSE()),"")</f>
        <v/>
      </c>
      <c r="D402" s="331" t="s">
        <v>1016</v>
      </c>
      <c r="E402" s="331" t="s">
        <v>1022</v>
      </c>
      <c r="F402" s="354" t="s">
        <v>993</v>
      </c>
      <c r="G402" s="331" t="n">
        <v>5</v>
      </c>
      <c r="H402" s="355" t="n">
        <v>1.11</v>
      </c>
      <c r="I402" s="355" t="n">
        <v>22.5</v>
      </c>
      <c r="J402" s="389"/>
      <c r="K402" s="331" t="s">
        <v>994</v>
      </c>
    </row>
    <row r="403" customFormat="false" ht="15.75" hidden="true" customHeight="false" outlineLevel="0" collapsed="false">
      <c r="A403" s="331"/>
      <c r="B403" s="331" t="s">
        <v>1106</v>
      </c>
      <c r="C403" s="331" t="str">
        <f aca="false">IFERROR(VLOOKUP(B403,'[1]#¡REF!'!$A$1:$C$15201,2,FALSE()),"")</f>
        <v/>
      </c>
      <c r="D403" s="331" t="s">
        <v>1016</v>
      </c>
      <c r="E403" s="331" t="s">
        <v>1023</v>
      </c>
      <c r="F403" s="354" t="s">
        <v>993</v>
      </c>
      <c r="G403" s="331" t="n">
        <v>43</v>
      </c>
      <c r="H403" s="355" t="n">
        <v>9.51</v>
      </c>
      <c r="I403" s="355" t="n">
        <v>193.5</v>
      </c>
      <c r="J403" s="389"/>
      <c r="K403" s="331" t="s">
        <v>994</v>
      </c>
    </row>
    <row r="404" customFormat="false" ht="15.75" hidden="true" customHeight="false" outlineLevel="0" collapsed="false">
      <c r="A404" s="331"/>
      <c r="B404" s="331" t="s">
        <v>1106</v>
      </c>
      <c r="C404" s="331" t="str">
        <f aca="false">IFERROR(VLOOKUP(B404,'[1]#¡REF!'!$A$1:$C$15201,2,FALSE()),"")</f>
        <v/>
      </c>
      <c r="D404" s="331" t="s">
        <v>1016</v>
      </c>
      <c r="E404" s="331" t="s">
        <v>1065</v>
      </c>
      <c r="F404" s="354" t="s">
        <v>993</v>
      </c>
      <c r="G404" s="331" t="n">
        <v>173</v>
      </c>
      <c r="H404" s="355" t="n">
        <v>38.26</v>
      </c>
      <c r="I404" s="355" t="n">
        <v>778.5</v>
      </c>
      <c r="J404" s="389"/>
      <c r="K404" s="331" t="s">
        <v>994</v>
      </c>
    </row>
    <row r="405" customFormat="false" ht="15.75" hidden="true" customHeight="false" outlineLevel="0" collapsed="false">
      <c r="A405" s="331"/>
      <c r="B405" s="331" t="s">
        <v>1106</v>
      </c>
      <c r="C405" s="331" t="str">
        <f aca="false">IFERROR(VLOOKUP(B405,'[1]#¡REF!'!$A$1:$C$15201,2,FALSE()),"")</f>
        <v/>
      </c>
      <c r="D405" s="331" t="s">
        <v>1016</v>
      </c>
      <c r="E405" s="331" t="s">
        <v>1093</v>
      </c>
      <c r="F405" s="354" t="s">
        <v>1038</v>
      </c>
      <c r="G405" s="331" t="n">
        <v>1</v>
      </c>
      <c r="H405" s="355" t="n">
        <v>0.22</v>
      </c>
      <c r="I405" s="355" t="n">
        <v>4.5</v>
      </c>
      <c r="J405" s="389"/>
      <c r="K405" s="331" t="s">
        <v>994</v>
      </c>
    </row>
    <row r="406" customFormat="false" ht="15.75" hidden="true" customHeight="false" outlineLevel="0" collapsed="false">
      <c r="A406" s="331"/>
      <c r="B406" s="331" t="s">
        <v>1106</v>
      </c>
      <c r="C406" s="331" t="str">
        <f aca="false">IFERROR(VLOOKUP(B406,'[1]#¡REF!'!$A$1:$C$15201,2,FALSE()),"")</f>
        <v/>
      </c>
      <c r="D406" s="331" t="s">
        <v>1016</v>
      </c>
      <c r="E406" s="331" t="s">
        <v>1027</v>
      </c>
      <c r="F406" s="354" t="s">
        <v>1003</v>
      </c>
      <c r="G406" s="331" t="n">
        <v>1</v>
      </c>
      <c r="H406" s="355" t="n">
        <v>0.22</v>
      </c>
      <c r="I406" s="355" t="n">
        <v>4.5</v>
      </c>
      <c r="J406" s="389"/>
      <c r="K406" s="331" t="s">
        <v>994</v>
      </c>
    </row>
    <row r="407" customFormat="false" ht="15.75" hidden="true" customHeight="false" outlineLevel="0" collapsed="false">
      <c r="A407" s="331"/>
      <c r="B407" s="331" t="s">
        <v>1106</v>
      </c>
      <c r="C407" s="331" t="str">
        <f aca="false">IFERROR(VLOOKUP(B407,'[1]#¡REF!'!$A$1:$C$15201,2,FALSE()),"")</f>
        <v/>
      </c>
      <c r="D407" s="331" t="s">
        <v>1016</v>
      </c>
      <c r="E407" s="331" t="s">
        <v>1028</v>
      </c>
      <c r="F407" s="354" t="s">
        <v>1005</v>
      </c>
      <c r="G407" s="331" t="n">
        <v>3</v>
      </c>
      <c r="H407" s="355" t="n">
        <v>0.66</v>
      </c>
      <c r="I407" s="355" t="n">
        <v>13.5</v>
      </c>
      <c r="J407" s="390"/>
      <c r="K407" s="331" t="s">
        <v>994</v>
      </c>
    </row>
    <row r="408" customFormat="false" ht="15.75" hidden="true" customHeight="false" outlineLevel="0" collapsed="false">
      <c r="A408" s="331"/>
      <c r="B408" s="331" t="s">
        <v>96</v>
      </c>
      <c r="C408" s="331" t="str">
        <f aca="false">IFERROR(VLOOKUP(B408,'[1]#¡REF!'!$A$1:$C$15201,2,FALSE()),"")</f>
        <v/>
      </c>
      <c r="D408" s="331" t="s">
        <v>991</v>
      </c>
      <c r="E408" s="331" t="s">
        <v>997</v>
      </c>
      <c r="F408" s="354" t="s">
        <v>998</v>
      </c>
      <c r="G408" s="331" t="n">
        <v>9</v>
      </c>
      <c r="H408" s="355" t="n">
        <v>2.79</v>
      </c>
      <c r="I408" s="355" t="n">
        <v>56.7</v>
      </c>
      <c r="J408" s="388"/>
      <c r="K408" s="331" t="s">
        <v>994</v>
      </c>
    </row>
    <row r="409" customFormat="false" ht="15.75" hidden="true" customHeight="false" outlineLevel="0" collapsed="false">
      <c r="A409" s="331"/>
      <c r="B409" s="331" t="s">
        <v>96</v>
      </c>
      <c r="C409" s="331" t="str">
        <f aca="false">IFERROR(VLOOKUP(B409,'[1]#¡REF!'!$A$1:$C$15201,2,FALSE()),"")</f>
        <v/>
      </c>
      <c r="D409" s="331" t="s">
        <v>991</v>
      </c>
      <c r="E409" s="331" t="s">
        <v>1032</v>
      </c>
      <c r="F409" s="354" t="s">
        <v>998</v>
      </c>
      <c r="G409" s="331" t="n">
        <v>5</v>
      </c>
      <c r="H409" s="355" t="n">
        <v>1.55</v>
      </c>
      <c r="I409" s="355" t="n">
        <v>31.5</v>
      </c>
      <c r="J409" s="389"/>
      <c r="K409" s="331" t="s">
        <v>994</v>
      </c>
    </row>
    <row r="410" customFormat="false" ht="15.75" hidden="true" customHeight="false" outlineLevel="0" collapsed="false">
      <c r="A410" s="331"/>
      <c r="B410" s="331" t="s">
        <v>96</v>
      </c>
      <c r="C410" s="331" t="str">
        <f aca="false">IFERROR(VLOOKUP(B410,'[1]#¡REF!'!$A$1:$C$15201,2,FALSE()),"")</f>
        <v/>
      </c>
      <c r="D410" s="331" t="s">
        <v>991</v>
      </c>
      <c r="E410" s="331" t="s">
        <v>992</v>
      </c>
      <c r="F410" s="354" t="s">
        <v>993</v>
      </c>
      <c r="G410" s="331" t="n">
        <v>10</v>
      </c>
      <c r="H410" s="355" t="n">
        <v>3.1</v>
      </c>
      <c r="I410" s="355" t="n">
        <v>63</v>
      </c>
      <c r="J410" s="389"/>
      <c r="K410" s="331" t="s">
        <v>994</v>
      </c>
    </row>
    <row r="411" customFormat="false" ht="15.75" hidden="true" customHeight="false" outlineLevel="0" collapsed="false">
      <c r="A411" s="331"/>
      <c r="B411" s="331" t="s">
        <v>96</v>
      </c>
      <c r="C411" s="331" t="str">
        <f aca="false">IFERROR(VLOOKUP(B411,'[1]#¡REF!'!$A$1:$C$15201,2,FALSE()),"")</f>
        <v/>
      </c>
      <c r="D411" s="331" t="s">
        <v>991</v>
      </c>
      <c r="E411" s="331" t="s">
        <v>1083</v>
      </c>
      <c r="F411" s="354" t="s">
        <v>993</v>
      </c>
      <c r="G411" s="331" t="n">
        <v>8</v>
      </c>
      <c r="H411" s="355" t="n">
        <v>2.48</v>
      </c>
      <c r="I411" s="355" t="n">
        <v>50.4</v>
      </c>
      <c r="J411" s="389"/>
      <c r="K411" s="331" t="s">
        <v>994</v>
      </c>
    </row>
    <row r="412" customFormat="false" ht="15.75" hidden="true" customHeight="false" outlineLevel="0" collapsed="false">
      <c r="A412" s="331"/>
      <c r="B412" s="331" t="s">
        <v>96</v>
      </c>
      <c r="C412" s="331" t="str">
        <f aca="false">IFERROR(VLOOKUP(B412,'[1]#¡REF!'!$A$1:$C$15201,2,FALSE()),"")</f>
        <v/>
      </c>
      <c r="D412" s="331" t="s">
        <v>991</v>
      </c>
      <c r="E412" s="331" t="s">
        <v>1000</v>
      </c>
      <c r="F412" s="354" t="s">
        <v>993</v>
      </c>
      <c r="G412" s="331" t="n">
        <v>16</v>
      </c>
      <c r="H412" s="355" t="n">
        <v>4.95</v>
      </c>
      <c r="I412" s="355" t="n">
        <v>100.8</v>
      </c>
      <c r="J412" s="389"/>
      <c r="K412" s="331" t="s">
        <v>994</v>
      </c>
    </row>
    <row r="413" customFormat="false" ht="15.75" hidden="true" customHeight="false" outlineLevel="0" collapsed="false">
      <c r="A413" s="331"/>
      <c r="B413" s="331" t="s">
        <v>96</v>
      </c>
      <c r="C413" s="331" t="str">
        <f aca="false">IFERROR(VLOOKUP(B413,'[1]#¡REF!'!$A$1:$C$15201,2,FALSE()),"")</f>
        <v/>
      </c>
      <c r="D413" s="331" t="s">
        <v>991</v>
      </c>
      <c r="E413" s="331" t="s">
        <v>1053</v>
      </c>
      <c r="F413" s="354" t="s">
        <v>993</v>
      </c>
      <c r="G413" s="331" t="n">
        <v>6</v>
      </c>
      <c r="H413" s="355" t="n">
        <v>1.86</v>
      </c>
      <c r="I413" s="355" t="n">
        <v>37.8</v>
      </c>
      <c r="J413" s="389"/>
      <c r="K413" s="331" t="s">
        <v>994</v>
      </c>
    </row>
    <row r="414" customFormat="false" ht="15.75" hidden="true" customHeight="false" outlineLevel="0" collapsed="false">
      <c r="A414" s="331"/>
      <c r="B414" s="331" t="s">
        <v>96</v>
      </c>
      <c r="C414" s="331" t="str">
        <f aca="false">IFERROR(VLOOKUP(B414,'[1]#¡REF!'!$A$1:$C$15201,2,FALSE()),"")</f>
        <v/>
      </c>
      <c r="D414" s="331" t="s">
        <v>991</v>
      </c>
      <c r="E414" s="331" t="s">
        <v>1034</v>
      </c>
      <c r="F414" s="354" t="s">
        <v>993</v>
      </c>
      <c r="G414" s="331" t="n">
        <v>17</v>
      </c>
      <c r="H414" s="355" t="n">
        <v>5.26</v>
      </c>
      <c r="I414" s="355" t="n">
        <v>107.1</v>
      </c>
      <c r="J414" s="389"/>
      <c r="K414" s="331" t="s">
        <v>994</v>
      </c>
    </row>
    <row r="415" customFormat="false" ht="15.75" hidden="true" customHeight="false" outlineLevel="0" collapsed="false">
      <c r="A415" s="331"/>
      <c r="B415" s="331" t="s">
        <v>96</v>
      </c>
      <c r="C415" s="331" t="str">
        <f aca="false">IFERROR(VLOOKUP(B415,'[1]#¡REF!'!$A$1:$C$15201,2,FALSE()),"")</f>
        <v/>
      </c>
      <c r="D415" s="331" t="s">
        <v>991</v>
      </c>
      <c r="E415" s="331" t="s">
        <v>1010</v>
      </c>
      <c r="F415" s="354" t="s">
        <v>993</v>
      </c>
      <c r="G415" s="331" t="n">
        <v>8</v>
      </c>
      <c r="H415" s="355" t="n">
        <v>2.48</v>
      </c>
      <c r="I415" s="355" t="n">
        <v>50.4</v>
      </c>
      <c r="J415" s="389"/>
      <c r="K415" s="331" t="s">
        <v>994</v>
      </c>
    </row>
    <row r="416" customFormat="false" ht="15.75" hidden="true" customHeight="false" outlineLevel="0" collapsed="false">
      <c r="A416" s="331"/>
      <c r="B416" s="331" t="s">
        <v>96</v>
      </c>
      <c r="C416" s="331" t="str">
        <f aca="false">IFERROR(VLOOKUP(B416,'[1]#¡REF!'!$A$1:$C$15201,2,FALSE()),"")</f>
        <v/>
      </c>
      <c r="D416" s="331" t="s">
        <v>991</v>
      </c>
      <c r="E416" s="331" t="s">
        <v>1012</v>
      </c>
      <c r="F416" s="354" t="s">
        <v>993</v>
      </c>
      <c r="G416" s="331" t="n">
        <v>19</v>
      </c>
      <c r="H416" s="355" t="n">
        <v>5.88</v>
      </c>
      <c r="I416" s="355" t="n">
        <v>119.7</v>
      </c>
      <c r="J416" s="389"/>
      <c r="K416" s="331" t="s">
        <v>994</v>
      </c>
    </row>
    <row r="417" customFormat="false" ht="15.75" hidden="true" customHeight="false" outlineLevel="0" collapsed="false">
      <c r="A417" s="331"/>
      <c r="B417" s="331" t="s">
        <v>96</v>
      </c>
      <c r="C417" s="331" t="str">
        <f aca="false">IFERROR(VLOOKUP(B417,'[1]#¡REF!'!$A$1:$C$15201,2,FALSE()),"")</f>
        <v/>
      </c>
      <c r="D417" s="331" t="s">
        <v>991</v>
      </c>
      <c r="E417" s="331" t="s">
        <v>1036</v>
      </c>
      <c r="F417" s="354" t="s">
        <v>993</v>
      </c>
      <c r="G417" s="331" t="n">
        <v>11</v>
      </c>
      <c r="H417" s="355" t="n">
        <v>3.41</v>
      </c>
      <c r="I417" s="355" t="n">
        <v>69.3</v>
      </c>
      <c r="J417" s="389"/>
      <c r="K417" s="331" t="s">
        <v>994</v>
      </c>
    </row>
    <row r="418" customFormat="false" ht="15.75" hidden="true" customHeight="false" outlineLevel="0" collapsed="false">
      <c r="A418" s="331"/>
      <c r="B418" s="331" t="s">
        <v>96</v>
      </c>
      <c r="C418" s="331" t="str">
        <f aca="false">IFERROR(VLOOKUP(B418,'[1]#¡REF!'!$A$1:$C$15201,2,FALSE()),"")</f>
        <v/>
      </c>
      <c r="D418" s="331" t="s">
        <v>991</v>
      </c>
      <c r="E418" s="331" t="s">
        <v>995</v>
      </c>
      <c r="F418" s="354" t="s">
        <v>993</v>
      </c>
      <c r="G418" s="331" t="n">
        <v>37</v>
      </c>
      <c r="H418" s="355" t="n">
        <v>11.45</v>
      </c>
      <c r="I418" s="355" t="n">
        <v>233.1</v>
      </c>
      <c r="J418" s="389"/>
      <c r="K418" s="331" t="s">
        <v>994</v>
      </c>
    </row>
    <row r="419" customFormat="false" ht="15.75" hidden="true" customHeight="false" outlineLevel="0" collapsed="false">
      <c r="A419" s="331"/>
      <c r="B419" s="331" t="s">
        <v>96</v>
      </c>
      <c r="C419" s="331" t="str">
        <f aca="false">IFERROR(VLOOKUP(B419,'[1]#¡REF!'!$A$1:$C$15201,2,FALSE()),"")</f>
        <v/>
      </c>
      <c r="D419" s="331" t="s">
        <v>991</v>
      </c>
      <c r="E419" s="331" t="s">
        <v>1037</v>
      </c>
      <c r="F419" s="354" t="s">
        <v>1038</v>
      </c>
      <c r="G419" s="331" t="n">
        <v>18</v>
      </c>
      <c r="H419" s="355" t="n">
        <v>5.57</v>
      </c>
      <c r="I419" s="355" t="n">
        <v>113.4</v>
      </c>
      <c r="J419" s="389"/>
      <c r="K419" s="331" t="s">
        <v>994</v>
      </c>
    </row>
    <row r="420" customFormat="false" ht="15.75" hidden="true" customHeight="false" outlineLevel="0" collapsed="false">
      <c r="A420" s="331"/>
      <c r="B420" s="331" t="s">
        <v>96</v>
      </c>
      <c r="C420" s="331" t="str">
        <f aca="false">IFERROR(VLOOKUP(B420,'[1]#¡REF!'!$A$1:$C$15201,2,FALSE()),"")</f>
        <v/>
      </c>
      <c r="D420" s="331" t="s">
        <v>991</v>
      </c>
      <c r="E420" s="331" t="s">
        <v>1004</v>
      </c>
      <c r="F420" s="354" t="s">
        <v>1005</v>
      </c>
      <c r="G420" s="331" t="n">
        <v>2</v>
      </c>
      <c r="H420" s="355" t="n">
        <v>0.62</v>
      </c>
      <c r="I420" s="355" t="n">
        <v>12.6</v>
      </c>
      <c r="J420" s="390"/>
      <c r="K420" s="331" t="s">
        <v>994</v>
      </c>
    </row>
    <row r="421" customFormat="false" ht="15.75" hidden="true" customHeight="false" outlineLevel="0" collapsed="false">
      <c r="A421" s="356"/>
      <c r="B421" s="356" t="s">
        <v>96</v>
      </c>
      <c r="C421" s="356" t="str">
        <f aca="false">IFERROR(VLOOKUP(B421,'[1]#¡REF!'!$A$1:$C$15201,2,FALSE()),"")</f>
        <v/>
      </c>
      <c r="D421" s="356" t="s">
        <v>991</v>
      </c>
      <c r="E421" s="356" t="s">
        <v>612</v>
      </c>
      <c r="F421" s="357" t="s">
        <v>1006</v>
      </c>
      <c r="G421" s="361" t="n">
        <v>31</v>
      </c>
      <c r="H421" s="393" t="n">
        <v>9.6</v>
      </c>
      <c r="I421" s="393" t="n">
        <v>195.3</v>
      </c>
      <c r="J421" s="394"/>
      <c r="K421" s="356" t="s">
        <v>994</v>
      </c>
      <c r="L421" s="379"/>
      <c r="M421" s="379"/>
      <c r="N421" s="379"/>
      <c r="O421" s="379"/>
      <c r="P421" s="279"/>
      <c r="Q421" s="395"/>
      <c r="R421" s="396"/>
      <c r="S421" s="396"/>
      <c r="T421" s="382"/>
    </row>
    <row r="422" customFormat="false" ht="15.75" hidden="true" customHeight="false" outlineLevel="0" collapsed="false">
      <c r="A422" s="331"/>
      <c r="B422" s="331" t="s">
        <v>96</v>
      </c>
      <c r="C422" s="331" t="str">
        <f aca="false">IFERROR(VLOOKUP(B422,'[1]#¡REF!'!$A$1:$C$15201,2,FALSE()),"")</f>
        <v/>
      </c>
      <c r="D422" s="331" t="s">
        <v>1016</v>
      </c>
      <c r="E422" s="331" t="s">
        <v>1017</v>
      </c>
      <c r="F422" s="354" t="s">
        <v>998</v>
      </c>
      <c r="G422" s="331" t="n">
        <v>1</v>
      </c>
      <c r="H422" s="355" t="n">
        <v>0.31</v>
      </c>
      <c r="I422" s="355" t="n">
        <v>6.3</v>
      </c>
      <c r="J422" s="388"/>
      <c r="K422" s="331" t="s">
        <v>994</v>
      </c>
    </row>
    <row r="423" customFormat="false" ht="15.75" hidden="true" customHeight="false" outlineLevel="0" collapsed="false">
      <c r="A423" s="331"/>
      <c r="B423" s="331" t="s">
        <v>96</v>
      </c>
      <c r="C423" s="331" t="str">
        <f aca="false">IFERROR(VLOOKUP(B423,'[1]#¡REF!'!$A$1:$C$15201,2,FALSE()),"")</f>
        <v/>
      </c>
      <c r="D423" s="331" t="s">
        <v>1016</v>
      </c>
      <c r="E423" s="331" t="s">
        <v>1040</v>
      </c>
      <c r="F423" s="354" t="s">
        <v>998</v>
      </c>
      <c r="G423" s="331" t="n">
        <v>1</v>
      </c>
      <c r="H423" s="355" t="n">
        <v>0.31</v>
      </c>
      <c r="I423" s="355" t="n">
        <v>6.3</v>
      </c>
      <c r="J423" s="389"/>
      <c r="K423" s="331" t="s">
        <v>994</v>
      </c>
    </row>
    <row r="424" customFormat="false" ht="15.75" hidden="true" customHeight="false" outlineLevel="0" collapsed="false">
      <c r="A424" s="331"/>
      <c r="B424" s="331" t="s">
        <v>96</v>
      </c>
      <c r="C424" s="331" t="str">
        <f aca="false">IFERROR(VLOOKUP(B424,'[1]#¡REF!'!$A$1:$C$15201,2,FALSE()),"")</f>
        <v/>
      </c>
      <c r="D424" s="331" t="s">
        <v>1016</v>
      </c>
      <c r="E424" s="331" t="s">
        <v>1091</v>
      </c>
      <c r="F424" s="354" t="s">
        <v>993</v>
      </c>
      <c r="G424" s="331" t="n">
        <v>7</v>
      </c>
      <c r="H424" s="355" t="n">
        <v>2.17</v>
      </c>
      <c r="I424" s="355" t="n">
        <v>44.1</v>
      </c>
      <c r="J424" s="389"/>
      <c r="K424" s="331" t="s">
        <v>994</v>
      </c>
    </row>
    <row r="425" customFormat="false" ht="15.75" hidden="true" customHeight="false" outlineLevel="0" collapsed="false">
      <c r="A425" s="331"/>
      <c r="B425" s="331" t="s">
        <v>96</v>
      </c>
      <c r="C425" s="331" t="str">
        <f aca="false">IFERROR(VLOOKUP(B425,'[1]#¡REF!'!$A$1:$C$15201,2,FALSE()),"")</f>
        <v/>
      </c>
      <c r="D425" s="331" t="s">
        <v>1016</v>
      </c>
      <c r="E425" s="331" t="s">
        <v>1019</v>
      </c>
      <c r="F425" s="354" t="s">
        <v>993</v>
      </c>
      <c r="G425" s="331" t="n">
        <v>14</v>
      </c>
      <c r="H425" s="355" t="n">
        <v>4.33</v>
      </c>
      <c r="I425" s="355" t="n">
        <v>88.2</v>
      </c>
      <c r="J425" s="389"/>
      <c r="K425" s="331" t="s">
        <v>994</v>
      </c>
    </row>
    <row r="426" customFormat="false" ht="15.75" hidden="true" customHeight="false" outlineLevel="0" collapsed="false">
      <c r="A426" s="331"/>
      <c r="B426" s="331" t="s">
        <v>96</v>
      </c>
      <c r="C426" s="331" t="str">
        <f aca="false">IFERROR(VLOOKUP(B426,'[1]#¡REF!'!$A$1:$C$15201,2,FALSE()),"")</f>
        <v/>
      </c>
      <c r="D426" s="331" t="s">
        <v>1016</v>
      </c>
      <c r="E426" s="331" t="s">
        <v>1020</v>
      </c>
      <c r="F426" s="354" t="s">
        <v>993</v>
      </c>
      <c r="G426" s="331" t="n">
        <v>195</v>
      </c>
      <c r="H426" s="355" t="n">
        <v>60.37</v>
      </c>
      <c r="I426" s="355" t="n">
        <v>1228.5</v>
      </c>
      <c r="J426" s="389"/>
      <c r="K426" s="331" t="s">
        <v>994</v>
      </c>
    </row>
    <row r="427" customFormat="false" ht="15.75" hidden="true" customHeight="false" outlineLevel="0" collapsed="false">
      <c r="A427" s="331"/>
      <c r="B427" s="331" t="s">
        <v>96</v>
      </c>
      <c r="C427" s="331" t="str">
        <f aca="false">IFERROR(VLOOKUP(B427,'[1]#¡REF!'!$A$1:$C$15201,2,FALSE()),"")</f>
        <v/>
      </c>
      <c r="D427" s="331" t="s">
        <v>1016</v>
      </c>
      <c r="E427" s="331" t="s">
        <v>1041</v>
      </c>
      <c r="F427" s="354" t="s">
        <v>993</v>
      </c>
      <c r="G427" s="331" t="n">
        <v>7</v>
      </c>
      <c r="H427" s="355" t="n">
        <v>2.17</v>
      </c>
      <c r="I427" s="355" t="n">
        <v>44.1</v>
      </c>
      <c r="J427" s="389"/>
      <c r="K427" s="331" t="s">
        <v>994</v>
      </c>
    </row>
    <row r="428" customFormat="false" ht="15.75" hidden="true" customHeight="false" outlineLevel="0" collapsed="false">
      <c r="A428" s="331"/>
      <c r="B428" s="331" t="s">
        <v>96</v>
      </c>
      <c r="C428" s="331" t="str">
        <f aca="false">IFERROR(VLOOKUP(B428,'[1]#¡REF!'!$A$1:$C$15201,2,FALSE()),"")</f>
        <v/>
      </c>
      <c r="D428" s="331" t="s">
        <v>1016</v>
      </c>
      <c r="E428" s="331" t="s">
        <v>1022</v>
      </c>
      <c r="F428" s="354" t="s">
        <v>993</v>
      </c>
      <c r="G428" s="331" t="n">
        <v>6</v>
      </c>
      <c r="H428" s="355" t="n">
        <v>1.86</v>
      </c>
      <c r="I428" s="355" t="n">
        <v>37.8</v>
      </c>
      <c r="J428" s="389"/>
      <c r="K428" s="331" t="s">
        <v>994</v>
      </c>
    </row>
    <row r="429" customFormat="false" ht="15.75" hidden="true" customHeight="false" outlineLevel="0" collapsed="false">
      <c r="A429" s="331"/>
      <c r="B429" s="331" t="s">
        <v>96</v>
      </c>
      <c r="C429" s="331" t="str">
        <f aca="false">IFERROR(VLOOKUP(B429,'[1]#¡REF!'!$A$1:$C$15201,2,FALSE()),"")</f>
        <v/>
      </c>
      <c r="D429" s="331" t="s">
        <v>1016</v>
      </c>
      <c r="E429" s="331" t="s">
        <v>1023</v>
      </c>
      <c r="F429" s="354" t="s">
        <v>993</v>
      </c>
      <c r="G429" s="331" t="n">
        <v>11</v>
      </c>
      <c r="H429" s="355" t="n">
        <v>3.41</v>
      </c>
      <c r="I429" s="355" t="n">
        <v>69.3</v>
      </c>
      <c r="J429" s="389"/>
      <c r="K429" s="331" t="s">
        <v>994</v>
      </c>
    </row>
    <row r="430" customFormat="false" ht="15.75" hidden="true" customHeight="false" outlineLevel="0" collapsed="false">
      <c r="A430" s="331"/>
      <c r="B430" s="331" t="s">
        <v>96</v>
      </c>
      <c r="C430" s="331" t="str">
        <f aca="false">IFERROR(VLOOKUP(B430,'[1]#¡REF!'!$A$1:$C$15201,2,FALSE()),"")</f>
        <v/>
      </c>
      <c r="D430" s="331" t="s">
        <v>1016</v>
      </c>
      <c r="E430" s="331" t="s">
        <v>1025</v>
      </c>
      <c r="F430" s="354" t="s">
        <v>993</v>
      </c>
      <c r="G430" s="331" t="n">
        <v>6</v>
      </c>
      <c r="H430" s="355" t="n">
        <v>1.86</v>
      </c>
      <c r="I430" s="355" t="n">
        <v>37.8</v>
      </c>
      <c r="J430" s="389"/>
      <c r="K430" s="331" t="s">
        <v>994</v>
      </c>
    </row>
    <row r="431" customFormat="false" ht="15.75" hidden="true" customHeight="false" outlineLevel="0" collapsed="false">
      <c r="A431" s="331"/>
      <c r="B431" s="331" t="s">
        <v>96</v>
      </c>
      <c r="C431" s="331" t="str">
        <f aca="false">IFERROR(VLOOKUP(B431,'[1]#¡REF!'!$A$1:$C$15201,2,FALSE()),"")</f>
        <v/>
      </c>
      <c r="D431" s="331" t="s">
        <v>1016</v>
      </c>
      <c r="E431" s="331" t="s">
        <v>1065</v>
      </c>
      <c r="F431" s="354" t="s">
        <v>993</v>
      </c>
      <c r="G431" s="331" t="n">
        <v>10</v>
      </c>
      <c r="H431" s="355" t="n">
        <v>3.1</v>
      </c>
      <c r="I431" s="355" t="n">
        <v>63</v>
      </c>
      <c r="J431" s="389"/>
      <c r="K431" s="331" t="s">
        <v>994</v>
      </c>
    </row>
    <row r="432" customFormat="false" ht="15.75" hidden="true" customHeight="false" outlineLevel="0" collapsed="false">
      <c r="A432" s="331"/>
      <c r="B432" s="331" t="s">
        <v>96</v>
      </c>
      <c r="C432" s="331" t="str">
        <f aca="false">IFERROR(VLOOKUP(B432,'[1]#¡REF!'!$A$1:$C$15201,2,FALSE()),"")</f>
        <v/>
      </c>
      <c r="D432" s="331" t="s">
        <v>1016</v>
      </c>
      <c r="E432" s="331" t="s">
        <v>1043</v>
      </c>
      <c r="F432" s="354" t="s">
        <v>993</v>
      </c>
      <c r="G432" s="331" t="n">
        <v>7</v>
      </c>
      <c r="H432" s="355" t="n">
        <v>2.17</v>
      </c>
      <c r="I432" s="355" t="n">
        <v>44.1</v>
      </c>
      <c r="J432" s="389"/>
      <c r="K432" s="331" t="s">
        <v>994</v>
      </c>
    </row>
    <row r="433" customFormat="false" ht="15.75" hidden="true" customHeight="false" outlineLevel="0" collapsed="false">
      <c r="A433" s="331"/>
      <c r="B433" s="331" t="s">
        <v>96</v>
      </c>
      <c r="C433" s="331" t="str">
        <f aca="false">IFERROR(VLOOKUP(B433,'[1]#¡REF!'!$A$1:$C$15201,2,FALSE()),"")</f>
        <v/>
      </c>
      <c r="D433" s="331" t="s">
        <v>1016</v>
      </c>
      <c r="E433" s="331" t="s">
        <v>1093</v>
      </c>
      <c r="F433" s="354" t="s">
        <v>1038</v>
      </c>
      <c r="G433" s="331" t="n">
        <v>2</v>
      </c>
      <c r="H433" s="355" t="n">
        <v>0.62</v>
      </c>
      <c r="I433" s="355" t="n">
        <v>12.6</v>
      </c>
      <c r="J433" s="389"/>
      <c r="K433" s="331" t="s">
        <v>994</v>
      </c>
    </row>
    <row r="434" customFormat="false" ht="15.75" hidden="true" customHeight="false" outlineLevel="0" collapsed="false">
      <c r="A434" s="331"/>
      <c r="B434" s="331" t="s">
        <v>96</v>
      </c>
      <c r="C434" s="331" t="str">
        <f aca="false">IFERROR(VLOOKUP(B434,'[1]#¡REF!'!$A$1:$C$15201,2,FALSE()),"")</f>
        <v/>
      </c>
      <c r="D434" s="331" t="s">
        <v>1016</v>
      </c>
      <c r="E434" s="331" t="s">
        <v>1027</v>
      </c>
      <c r="F434" s="354" t="s">
        <v>1003</v>
      </c>
      <c r="G434" s="331" t="n">
        <v>1</v>
      </c>
      <c r="H434" s="355" t="n">
        <v>0.31</v>
      </c>
      <c r="I434" s="355" t="n">
        <v>6.3</v>
      </c>
      <c r="J434" s="389"/>
      <c r="K434" s="331" t="s">
        <v>994</v>
      </c>
    </row>
    <row r="435" customFormat="false" ht="15.75" hidden="true" customHeight="false" outlineLevel="0" collapsed="false">
      <c r="A435" s="331"/>
      <c r="B435" s="331" t="s">
        <v>96</v>
      </c>
      <c r="C435" s="331" t="str">
        <f aca="false">IFERROR(VLOOKUP(B435,'[1]#¡REF!'!$A$1:$C$15201,2,FALSE()),"")</f>
        <v/>
      </c>
      <c r="D435" s="331" t="s">
        <v>1016</v>
      </c>
      <c r="E435" s="331" t="s">
        <v>1028</v>
      </c>
      <c r="F435" s="354" t="s">
        <v>1005</v>
      </c>
      <c r="G435" s="331" t="n">
        <v>1</v>
      </c>
      <c r="H435" s="355" t="n">
        <v>0.31</v>
      </c>
      <c r="I435" s="355" t="n">
        <v>6.3</v>
      </c>
      <c r="J435" s="390"/>
      <c r="K435" s="331" t="s">
        <v>994</v>
      </c>
    </row>
    <row r="436" customFormat="false" ht="15.75" hidden="true" customHeight="false" outlineLevel="0" collapsed="false">
      <c r="A436" s="399"/>
      <c r="B436" s="356" t="s">
        <v>96</v>
      </c>
      <c r="C436" s="356" t="str">
        <f aca="false">IFERROR(VLOOKUP(B436,'[1]#¡REF!'!$A$1:$C$15201,2,FALSE()),"")</f>
        <v/>
      </c>
      <c r="D436" s="399" t="s">
        <v>1016</v>
      </c>
      <c r="E436" s="399" t="s">
        <v>621</v>
      </c>
      <c r="F436" s="357" t="s">
        <v>1006</v>
      </c>
      <c r="G436" s="361" t="n">
        <v>1</v>
      </c>
      <c r="H436" s="400" t="n">
        <v>0.31</v>
      </c>
      <c r="I436" s="400" t="n">
        <v>6.3</v>
      </c>
      <c r="J436" s="360"/>
      <c r="K436" s="356" t="s">
        <v>994</v>
      </c>
      <c r="L436" s="379"/>
      <c r="M436" s="379"/>
      <c r="N436" s="379"/>
      <c r="O436" s="379"/>
      <c r="P436" s="279"/>
      <c r="Q436" s="395"/>
      <c r="R436" s="396"/>
      <c r="S436" s="396"/>
      <c r="T436" s="382"/>
    </row>
    <row r="437" customFormat="false" ht="15.75" hidden="true" customHeight="false" outlineLevel="0" collapsed="false">
      <c r="A437" s="331"/>
      <c r="B437" s="331" t="s">
        <v>1107</v>
      </c>
      <c r="C437" s="331" t="str">
        <f aca="false">IFERROR(VLOOKUP(B437,'[1]#¡REF!'!$A$1:$C$15201,2,FALSE()),"")</f>
        <v/>
      </c>
      <c r="D437" s="331" t="s">
        <v>991</v>
      </c>
      <c r="E437" s="331" t="s">
        <v>1032</v>
      </c>
      <c r="F437" s="354" t="s">
        <v>998</v>
      </c>
      <c r="G437" s="331" t="n">
        <v>6</v>
      </c>
      <c r="H437" s="355" t="n">
        <v>2.7</v>
      </c>
      <c r="I437" s="355" t="n">
        <v>54.9</v>
      </c>
      <c r="J437" s="388"/>
      <c r="K437" s="331" t="s">
        <v>994</v>
      </c>
    </row>
    <row r="438" customFormat="false" ht="15.75" hidden="true" customHeight="false" outlineLevel="0" collapsed="false">
      <c r="A438" s="331"/>
      <c r="B438" s="331" t="s">
        <v>1107</v>
      </c>
      <c r="C438" s="331" t="str">
        <f aca="false">IFERROR(VLOOKUP(B438,'[1]#¡REF!'!$A$1:$C$15201,2,FALSE()),"")</f>
        <v/>
      </c>
      <c r="D438" s="331" t="s">
        <v>991</v>
      </c>
      <c r="E438" s="331" t="s">
        <v>992</v>
      </c>
      <c r="F438" s="354" t="s">
        <v>993</v>
      </c>
      <c r="G438" s="331" t="n">
        <v>3</v>
      </c>
      <c r="H438" s="355" t="n">
        <v>1.35</v>
      </c>
      <c r="I438" s="355" t="n">
        <v>27.45</v>
      </c>
      <c r="J438" s="389"/>
      <c r="K438" s="331" t="s">
        <v>994</v>
      </c>
    </row>
    <row r="439" customFormat="false" ht="15.75" hidden="true" customHeight="false" outlineLevel="0" collapsed="false">
      <c r="A439" s="331"/>
      <c r="B439" s="331" t="s">
        <v>1107</v>
      </c>
      <c r="C439" s="331" t="str">
        <f aca="false">IFERROR(VLOOKUP(B439,'[1]#¡REF!'!$A$1:$C$15201,2,FALSE()),"")</f>
        <v/>
      </c>
      <c r="D439" s="331" t="s">
        <v>991</v>
      </c>
      <c r="E439" s="331" t="s">
        <v>1000</v>
      </c>
      <c r="F439" s="354" t="s">
        <v>993</v>
      </c>
      <c r="G439" s="331" t="n">
        <v>5</v>
      </c>
      <c r="H439" s="355" t="n">
        <v>2.25</v>
      </c>
      <c r="I439" s="355" t="n">
        <v>45.75</v>
      </c>
      <c r="J439" s="389"/>
      <c r="K439" s="331" t="s">
        <v>994</v>
      </c>
    </row>
    <row r="440" customFormat="false" ht="15.75" hidden="true" customHeight="false" outlineLevel="0" collapsed="false">
      <c r="A440" s="331"/>
      <c r="B440" s="331" t="s">
        <v>1107</v>
      </c>
      <c r="C440" s="331" t="str">
        <f aca="false">IFERROR(VLOOKUP(B440,'[1]#¡REF!'!$A$1:$C$15201,2,FALSE()),"")</f>
        <v/>
      </c>
      <c r="D440" s="331" t="s">
        <v>991</v>
      </c>
      <c r="E440" s="331" t="s">
        <v>1034</v>
      </c>
      <c r="F440" s="354" t="s">
        <v>993</v>
      </c>
      <c r="G440" s="331" t="n">
        <v>12</v>
      </c>
      <c r="H440" s="355" t="n">
        <v>5.4</v>
      </c>
      <c r="I440" s="355" t="n">
        <v>109.8</v>
      </c>
      <c r="J440" s="389"/>
      <c r="K440" s="331" t="s">
        <v>994</v>
      </c>
    </row>
    <row r="441" customFormat="false" ht="15.75" hidden="true" customHeight="false" outlineLevel="0" collapsed="false">
      <c r="A441" s="331"/>
      <c r="B441" s="331" t="s">
        <v>1107</v>
      </c>
      <c r="C441" s="331" t="str">
        <f aca="false">IFERROR(VLOOKUP(B441,'[1]#¡REF!'!$A$1:$C$15201,2,FALSE()),"")</f>
        <v/>
      </c>
      <c r="D441" s="331" t="s">
        <v>991</v>
      </c>
      <c r="E441" s="331" t="s">
        <v>1012</v>
      </c>
      <c r="F441" s="354" t="s">
        <v>993</v>
      </c>
      <c r="G441" s="331" t="n">
        <v>12</v>
      </c>
      <c r="H441" s="355" t="n">
        <v>5.4</v>
      </c>
      <c r="I441" s="355" t="n">
        <v>109.8</v>
      </c>
      <c r="J441" s="389"/>
      <c r="K441" s="331" t="s">
        <v>994</v>
      </c>
    </row>
    <row r="442" customFormat="false" ht="15.75" hidden="true" customHeight="false" outlineLevel="0" collapsed="false">
      <c r="A442" s="331"/>
      <c r="B442" s="331" t="s">
        <v>1107</v>
      </c>
      <c r="C442" s="331" t="str">
        <f aca="false">IFERROR(VLOOKUP(B442,'[1]#¡REF!'!$A$1:$C$15201,2,FALSE()),"")</f>
        <v/>
      </c>
      <c r="D442" s="331" t="s">
        <v>991</v>
      </c>
      <c r="E442" s="331" t="s">
        <v>1037</v>
      </c>
      <c r="F442" s="354" t="s">
        <v>1038</v>
      </c>
      <c r="G442" s="331" t="n">
        <v>6</v>
      </c>
      <c r="H442" s="355" t="n">
        <v>2.7</v>
      </c>
      <c r="I442" s="355" t="n">
        <v>54.9</v>
      </c>
      <c r="J442" s="389"/>
      <c r="K442" s="331" t="s">
        <v>994</v>
      </c>
    </row>
    <row r="443" customFormat="false" ht="15.75" hidden="true" customHeight="false" outlineLevel="0" collapsed="false">
      <c r="A443" s="331"/>
      <c r="B443" s="331" t="s">
        <v>1107</v>
      </c>
      <c r="C443" s="331" t="str">
        <f aca="false">IFERROR(VLOOKUP(B443,'[1]#¡REF!'!$A$1:$C$15201,2,FALSE()),"")</f>
        <v/>
      </c>
      <c r="D443" s="331" t="s">
        <v>991</v>
      </c>
      <c r="E443" s="331" t="s">
        <v>1004</v>
      </c>
      <c r="F443" s="354" t="s">
        <v>1005</v>
      </c>
      <c r="G443" s="331" t="n">
        <v>1</v>
      </c>
      <c r="H443" s="355" t="n">
        <v>0.45</v>
      </c>
      <c r="I443" s="355" t="n">
        <v>9.15</v>
      </c>
      <c r="J443" s="390"/>
      <c r="K443" s="331" t="s">
        <v>994</v>
      </c>
    </row>
    <row r="444" customFormat="false" ht="15.75" hidden="true" customHeight="false" outlineLevel="0" collapsed="false">
      <c r="A444" s="356"/>
      <c r="B444" s="356" t="s">
        <v>1107</v>
      </c>
      <c r="C444" s="356" t="str">
        <f aca="false">IFERROR(VLOOKUP(B444,'[1]#¡REF!'!$A$1:$C$15201,2,FALSE()),"")</f>
        <v/>
      </c>
      <c r="D444" s="356" t="s">
        <v>991</v>
      </c>
      <c r="E444" s="356" t="s">
        <v>612</v>
      </c>
      <c r="F444" s="357" t="s">
        <v>1006</v>
      </c>
      <c r="G444" s="361" t="n">
        <v>6</v>
      </c>
      <c r="H444" s="393" t="n">
        <v>2.7</v>
      </c>
      <c r="I444" s="393" t="n">
        <v>54.9</v>
      </c>
      <c r="J444" s="394"/>
      <c r="K444" s="356" t="s">
        <v>994</v>
      </c>
      <c r="L444" s="379"/>
      <c r="M444" s="379"/>
      <c r="N444" s="379"/>
      <c r="O444" s="379"/>
      <c r="P444" s="279"/>
      <c r="Q444" s="395"/>
      <c r="R444" s="396"/>
      <c r="S444" s="396"/>
      <c r="T444" s="382"/>
    </row>
    <row r="445" customFormat="false" ht="15.75" hidden="true" customHeight="false" outlineLevel="0" collapsed="false">
      <c r="A445" s="331"/>
      <c r="B445" s="331" t="s">
        <v>1107</v>
      </c>
      <c r="C445" s="331" t="str">
        <f aca="false">IFERROR(VLOOKUP(B445,'[1]#¡REF!'!$A$1:$C$15201,2,FALSE()),"")</f>
        <v/>
      </c>
      <c r="D445" s="331" t="s">
        <v>1016</v>
      </c>
      <c r="E445" s="331" t="s">
        <v>1017</v>
      </c>
      <c r="F445" s="354" t="s">
        <v>998</v>
      </c>
      <c r="G445" s="331" t="n">
        <v>3</v>
      </c>
      <c r="H445" s="355" t="n">
        <v>1.35</v>
      </c>
      <c r="I445" s="355" t="n">
        <v>27.45</v>
      </c>
      <c r="J445" s="388"/>
      <c r="K445" s="331" t="s">
        <v>994</v>
      </c>
    </row>
    <row r="446" customFormat="false" ht="15.75" hidden="true" customHeight="false" outlineLevel="0" collapsed="false">
      <c r="A446" s="331"/>
      <c r="B446" s="331" t="s">
        <v>1107</v>
      </c>
      <c r="C446" s="331" t="str">
        <f aca="false">IFERROR(VLOOKUP(B446,'[1]#¡REF!'!$A$1:$C$15201,2,FALSE()),"")</f>
        <v/>
      </c>
      <c r="D446" s="331" t="s">
        <v>1016</v>
      </c>
      <c r="E446" s="331" t="s">
        <v>1091</v>
      </c>
      <c r="F446" s="354" t="s">
        <v>993</v>
      </c>
      <c r="G446" s="331" t="n">
        <v>1</v>
      </c>
      <c r="H446" s="355" t="n">
        <v>0.45</v>
      </c>
      <c r="I446" s="355" t="n">
        <v>9.15</v>
      </c>
      <c r="J446" s="389"/>
      <c r="K446" s="331" t="s">
        <v>994</v>
      </c>
    </row>
    <row r="447" customFormat="false" ht="15.75" hidden="true" customHeight="false" outlineLevel="0" collapsed="false">
      <c r="A447" s="331"/>
      <c r="B447" s="331" t="s">
        <v>1107</v>
      </c>
      <c r="C447" s="331" t="str">
        <f aca="false">IFERROR(VLOOKUP(B447,'[1]#¡REF!'!$A$1:$C$15201,2,FALSE()),"")</f>
        <v/>
      </c>
      <c r="D447" s="331" t="s">
        <v>1016</v>
      </c>
      <c r="E447" s="331" t="s">
        <v>1020</v>
      </c>
      <c r="F447" s="354" t="s">
        <v>993</v>
      </c>
      <c r="G447" s="331" t="n">
        <v>15</v>
      </c>
      <c r="H447" s="355" t="n">
        <v>6.74</v>
      </c>
      <c r="I447" s="355" t="n">
        <v>137.25</v>
      </c>
      <c r="J447" s="389"/>
      <c r="K447" s="331" t="s">
        <v>994</v>
      </c>
    </row>
    <row r="448" customFormat="false" ht="15.75" hidden="true" customHeight="false" outlineLevel="0" collapsed="false">
      <c r="A448" s="331"/>
      <c r="B448" s="331" t="s">
        <v>1107</v>
      </c>
      <c r="C448" s="331" t="str">
        <f aca="false">IFERROR(VLOOKUP(B448,'[1]#¡REF!'!$A$1:$C$15201,2,FALSE()),"")</f>
        <v/>
      </c>
      <c r="D448" s="331" t="s">
        <v>1016</v>
      </c>
      <c r="E448" s="331" t="s">
        <v>1041</v>
      </c>
      <c r="F448" s="354" t="s">
        <v>993</v>
      </c>
      <c r="G448" s="331" t="n">
        <v>2</v>
      </c>
      <c r="H448" s="355" t="n">
        <v>0.9</v>
      </c>
      <c r="I448" s="355" t="n">
        <v>18.3</v>
      </c>
      <c r="J448" s="389"/>
      <c r="K448" s="331" t="s">
        <v>994</v>
      </c>
    </row>
    <row r="449" customFormat="false" ht="15.75" hidden="true" customHeight="false" outlineLevel="0" collapsed="false">
      <c r="A449" s="331"/>
      <c r="B449" s="331" t="s">
        <v>1107</v>
      </c>
      <c r="C449" s="331" t="str">
        <f aca="false">IFERROR(VLOOKUP(B449,'[1]#¡REF!'!$A$1:$C$15201,2,FALSE()),"")</f>
        <v/>
      </c>
      <c r="D449" s="331" t="s">
        <v>1016</v>
      </c>
      <c r="E449" s="331" t="s">
        <v>1022</v>
      </c>
      <c r="F449" s="354" t="s">
        <v>993</v>
      </c>
      <c r="G449" s="331" t="n">
        <v>3</v>
      </c>
      <c r="H449" s="355" t="n">
        <v>1.35</v>
      </c>
      <c r="I449" s="355" t="n">
        <v>27.45</v>
      </c>
      <c r="J449" s="389"/>
      <c r="K449" s="331" t="s">
        <v>994</v>
      </c>
    </row>
    <row r="450" customFormat="false" ht="15.75" hidden="true" customHeight="false" outlineLevel="0" collapsed="false">
      <c r="A450" s="331"/>
      <c r="B450" s="331" t="s">
        <v>1107</v>
      </c>
      <c r="C450" s="331" t="str">
        <f aca="false">IFERROR(VLOOKUP(B450,'[1]#¡REF!'!$A$1:$C$15201,2,FALSE()),"")</f>
        <v/>
      </c>
      <c r="D450" s="331" t="s">
        <v>1016</v>
      </c>
      <c r="E450" s="331" t="s">
        <v>1023</v>
      </c>
      <c r="F450" s="354" t="s">
        <v>993</v>
      </c>
      <c r="G450" s="331" t="n">
        <v>1</v>
      </c>
      <c r="H450" s="355" t="n">
        <v>0.45</v>
      </c>
      <c r="I450" s="355" t="n">
        <v>9.15</v>
      </c>
      <c r="J450" s="389"/>
      <c r="K450" s="331" t="s">
        <v>994</v>
      </c>
    </row>
    <row r="451" customFormat="false" ht="15.75" hidden="true" customHeight="false" outlineLevel="0" collapsed="false">
      <c r="A451" s="331"/>
      <c r="B451" s="331" t="s">
        <v>1107</v>
      </c>
      <c r="C451" s="331" t="str">
        <f aca="false">IFERROR(VLOOKUP(B451,'[1]#¡REF!'!$A$1:$C$15201,2,FALSE()),"")</f>
        <v/>
      </c>
      <c r="D451" s="331" t="s">
        <v>1016</v>
      </c>
      <c r="E451" s="331" t="s">
        <v>1065</v>
      </c>
      <c r="F451" s="354" t="s">
        <v>993</v>
      </c>
      <c r="G451" s="331" t="n">
        <v>5</v>
      </c>
      <c r="H451" s="355" t="n">
        <v>2.25</v>
      </c>
      <c r="I451" s="355" t="n">
        <v>45.75</v>
      </c>
      <c r="J451" s="389"/>
      <c r="K451" s="331" t="s">
        <v>994</v>
      </c>
    </row>
    <row r="452" customFormat="false" ht="15.75" hidden="true" customHeight="false" outlineLevel="0" collapsed="false">
      <c r="A452" s="331"/>
      <c r="B452" s="331" t="s">
        <v>1107</v>
      </c>
      <c r="C452" s="331" t="str">
        <f aca="false">IFERROR(VLOOKUP(B452,'[1]#¡REF!'!$A$1:$C$15201,2,FALSE()),"")</f>
        <v/>
      </c>
      <c r="D452" s="331" t="s">
        <v>1016</v>
      </c>
      <c r="E452" s="331" t="s">
        <v>1043</v>
      </c>
      <c r="F452" s="354" t="s">
        <v>993</v>
      </c>
      <c r="G452" s="331" t="n">
        <v>2</v>
      </c>
      <c r="H452" s="355" t="n">
        <v>0.9</v>
      </c>
      <c r="I452" s="355" t="n">
        <v>18.3</v>
      </c>
      <c r="J452" s="389"/>
      <c r="K452" s="331" t="s">
        <v>994</v>
      </c>
    </row>
    <row r="453" customFormat="false" ht="15.75" hidden="true" customHeight="false" outlineLevel="0" collapsed="false">
      <c r="A453" s="331"/>
      <c r="B453" s="331" t="s">
        <v>1107</v>
      </c>
      <c r="C453" s="331" t="str">
        <f aca="false">IFERROR(VLOOKUP(B453,'[1]#¡REF!'!$A$1:$C$15201,2,FALSE()),"")</f>
        <v/>
      </c>
      <c r="D453" s="331" t="s">
        <v>1016</v>
      </c>
      <c r="E453" s="331" t="s">
        <v>1093</v>
      </c>
      <c r="F453" s="354" t="s">
        <v>1038</v>
      </c>
      <c r="G453" s="331" t="n">
        <v>3</v>
      </c>
      <c r="H453" s="355" t="n">
        <v>1.35</v>
      </c>
      <c r="I453" s="355" t="n">
        <v>27.45</v>
      </c>
      <c r="J453" s="389"/>
      <c r="K453" s="331" t="s">
        <v>994</v>
      </c>
    </row>
    <row r="454" customFormat="false" ht="15.75" hidden="true" customHeight="false" outlineLevel="0" collapsed="false">
      <c r="A454" s="331"/>
      <c r="B454" s="331" t="s">
        <v>1107</v>
      </c>
      <c r="C454" s="331" t="str">
        <f aca="false">IFERROR(VLOOKUP(B454,'[1]#¡REF!'!$A$1:$C$15201,2,FALSE()),"")</f>
        <v/>
      </c>
      <c r="D454" s="331" t="s">
        <v>1016</v>
      </c>
      <c r="E454" s="331" t="s">
        <v>1027</v>
      </c>
      <c r="F454" s="354" t="s">
        <v>1003</v>
      </c>
      <c r="G454" s="331" t="n">
        <v>3</v>
      </c>
      <c r="H454" s="355" t="n">
        <v>1.35</v>
      </c>
      <c r="I454" s="355" t="n">
        <v>27.45</v>
      </c>
      <c r="J454" s="389"/>
      <c r="K454" s="331" t="s">
        <v>994</v>
      </c>
    </row>
    <row r="455" customFormat="false" ht="15.75" hidden="true" customHeight="false" outlineLevel="0" collapsed="false">
      <c r="A455" s="331"/>
      <c r="B455" s="331" t="s">
        <v>1107</v>
      </c>
      <c r="C455" s="331" t="str">
        <f aca="false">IFERROR(VLOOKUP(B455,'[1]#¡REF!'!$A$1:$C$15201,2,FALSE()),"")</f>
        <v/>
      </c>
      <c r="D455" s="331" t="s">
        <v>1016</v>
      </c>
      <c r="E455" s="331" t="s">
        <v>1028</v>
      </c>
      <c r="F455" s="354" t="s">
        <v>1005</v>
      </c>
      <c r="G455" s="331" t="n">
        <v>3</v>
      </c>
      <c r="H455" s="355" t="n">
        <v>1.35</v>
      </c>
      <c r="I455" s="355" t="n">
        <v>27.45</v>
      </c>
      <c r="J455" s="390"/>
      <c r="K455" s="331" t="s">
        <v>994</v>
      </c>
    </row>
    <row r="456" customFormat="false" ht="15.75" hidden="true" customHeight="false" outlineLevel="0" collapsed="false">
      <c r="A456" s="331"/>
      <c r="B456" s="331" t="s">
        <v>394</v>
      </c>
      <c r="C456" s="331" t="str">
        <f aca="false">IFERROR(VLOOKUP(B456,'[1]#¡REF!'!$A$1:$C$15201,2,FALSE()),"")</f>
        <v/>
      </c>
      <c r="D456" s="331" t="s">
        <v>991</v>
      </c>
      <c r="E456" s="331" t="s">
        <v>997</v>
      </c>
      <c r="F456" s="354" t="s">
        <v>998</v>
      </c>
      <c r="G456" s="331" t="n">
        <v>2</v>
      </c>
      <c r="H456" s="355" t="n">
        <v>1.96</v>
      </c>
      <c r="I456" s="355" t="n">
        <v>39.9</v>
      </c>
      <c r="J456" s="388"/>
      <c r="K456" s="331" t="s">
        <v>994</v>
      </c>
    </row>
    <row r="457" customFormat="false" ht="15.75" hidden="true" customHeight="false" outlineLevel="0" collapsed="false">
      <c r="A457" s="331"/>
      <c r="B457" s="331" t="s">
        <v>394</v>
      </c>
      <c r="C457" s="331" t="str">
        <f aca="false">IFERROR(VLOOKUP(B457,'[1]#¡REF!'!$A$1:$C$15201,2,FALSE()),"")</f>
        <v/>
      </c>
      <c r="D457" s="331" t="s">
        <v>991</v>
      </c>
      <c r="E457" s="331" t="s">
        <v>1032</v>
      </c>
      <c r="F457" s="354" t="s">
        <v>998</v>
      </c>
      <c r="G457" s="331" t="n">
        <v>10</v>
      </c>
      <c r="H457" s="355" t="n">
        <v>9.8</v>
      </c>
      <c r="I457" s="355" t="n">
        <v>199.5</v>
      </c>
      <c r="J457" s="389"/>
      <c r="K457" s="331" t="s">
        <v>994</v>
      </c>
    </row>
    <row r="458" customFormat="false" ht="15.75" hidden="true" customHeight="false" outlineLevel="0" collapsed="false">
      <c r="A458" s="331"/>
      <c r="B458" s="331" t="s">
        <v>394</v>
      </c>
      <c r="C458" s="331" t="str">
        <f aca="false">IFERROR(VLOOKUP(B458,'[1]#¡REF!'!$A$1:$C$15201,2,FALSE()),"")</f>
        <v/>
      </c>
      <c r="D458" s="331" t="s">
        <v>991</v>
      </c>
      <c r="E458" s="331" t="s">
        <v>1000</v>
      </c>
      <c r="F458" s="354" t="s">
        <v>993</v>
      </c>
      <c r="G458" s="331" t="n">
        <v>20</v>
      </c>
      <c r="H458" s="355" t="n">
        <v>19.61</v>
      </c>
      <c r="I458" s="355" t="n">
        <v>399</v>
      </c>
      <c r="J458" s="389"/>
      <c r="K458" s="331" t="s">
        <v>994</v>
      </c>
    </row>
    <row r="459" customFormat="false" ht="15.75" hidden="true" customHeight="false" outlineLevel="0" collapsed="false">
      <c r="A459" s="331"/>
      <c r="B459" s="331" t="s">
        <v>394</v>
      </c>
      <c r="C459" s="331" t="str">
        <f aca="false">IFERROR(VLOOKUP(B459,'[1]#¡REF!'!$A$1:$C$15201,2,FALSE()),"")</f>
        <v/>
      </c>
      <c r="D459" s="331" t="s">
        <v>991</v>
      </c>
      <c r="E459" s="331" t="s">
        <v>1053</v>
      </c>
      <c r="F459" s="354" t="s">
        <v>993</v>
      </c>
      <c r="G459" s="331" t="n">
        <v>10</v>
      </c>
      <c r="H459" s="355" t="n">
        <v>9.8</v>
      </c>
      <c r="I459" s="355" t="n">
        <v>199.5</v>
      </c>
      <c r="J459" s="389"/>
      <c r="K459" s="331" t="s">
        <v>994</v>
      </c>
    </row>
    <row r="460" customFormat="false" ht="15.75" hidden="true" customHeight="false" outlineLevel="0" collapsed="false">
      <c r="A460" s="331"/>
      <c r="B460" s="331" t="s">
        <v>394</v>
      </c>
      <c r="C460" s="331" t="str">
        <f aca="false">IFERROR(VLOOKUP(B460,'[1]#¡REF!'!$A$1:$C$15201,2,FALSE()),"")</f>
        <v/>
      </c>
      <c r="D460" s="331" t="s">
        <v>991</v>
      </c>
      <c r="E460" s="331" t="s">
        <v>1034</v>
      </c>
      <c r="F460" s="354" t="s">
        <v>993</v>
      </c>
      <c r="G460" s="331" t="n">
        <v>21</v>
      </c>
      <c r="H460" s="355" t="n">
        <v>20.59</v>
      </c>
      <c r="I460" s="355" t="n">
        <v>418.95</v>
      </c>
      <c r="J460" s="389"/>
      <c r="K460" s="331" t="s">
        <v>994</v>
      </c>
    </row>
    <row r="461" customFormat="false" ht="15.75" hidden="true" customHeight="false" outlineLevel="0" collapsed="false">
      <c r="A461" s="331"/>
      <c r="B461" s="331" t="s">
        <v>394</v>
      </c>
      <c r="C461" s="331" t="str">
        <f aca="false">IFERROR(VLOOKUP(B461,'[1]#¡REF!'!$A$1:$C$15201,2,FALSE()),"")</f>
        <v/>
      </c>
      <c r="D461" s="331" t="s">
        <v>991</v>
      </c>
      <c r="E461" s="331" t="s">
        <v>1010</v>
      </c>
      <c r="F461" s="354" t="s">
        <v>993</v>
      </c>
      <c r="G461" s="331" t="n">
        <v>58</v>
      </c>
      <c r="H461" s="355" t="n">
        <v>56.86</v>
      </c>
      <c r="I461" s="355" t="n">
        <v>1157.1</v>
      </c>
      <c r="J461" s="389"/>
      <c r="K461" s="331" t="s">
        <v>994</v>
      </c>
    </row>
    <row r="462" customFormat="false" ht="15.75" hidden="true" customHeight="false" outlineLevel="0" collapsed="false">
      <c r="A462" s="331"/>
      <c r="B462" s="331" t="s">
        <v>394</v>
      </c>
      <c r="C462" s="331" t="str">
        <f aca="false">IFERROR(VLOOKUP(B462,'[1]#¡REF!'!$A$1:$C$15201,2,FALSE()),"")</f>
        <v/>
      </c>
      <c r="D462" s="331" t="s">
        <v>991</v>
      </c>
      <c r="E462" s="331" t="s">
        <v>1011</v>
      </c>
      <c r="F462" s="354" t="s">
        <v>993</v>
      </c>
      <c r="G462" s="331" t="n">
        <v>29</v>
      </c>
      <c r="H462" s="355" t="n">
        <v>28.43</v>
      </c>
      <c r="I462" s="355" t="n">
        <v>578.55</v>
      </c>
      <c r="J462" s="389"/>
      <c r="K462" s="331" t="s">
        <v>994</v>
      </c>
    </row>
    <row r="463" customFormat="false" ht="15.75" hidden="true" customHeight="false" outlineLevel="0" collapsed="false">
      <c r="A463" s="331"/>
      <c r="B463" s="331" t="s">
        <v>394</v>
      </c>
      <c r="C463" s="331" t="str">
        <f aca="false">IFERROR(VLOOKUP(B463,'[1]#¡REF!'!$A$1:$C$15201,2,FALSE()),"")</f>
        <v/>
      </c>
      <c r="D463" s="331" t="s">
        <v>991</v>
      </c>
      <c r="E463" s="331" t="s">
        <v>1046</v>
      </c>
      <c r="F463" s="354" t="s">
        <v>993</v>
      </c>
      <c r="G463" s="331" t="n">
        <v>8</v>
      </c>
      <c r="H463" s="355" t="n">
        <v>7.84</v>
      </c>
      <c r="I463" s="355" t="n">
        <v>159.6</v>
      </c>
      <c r="J463" s="389"/>
      <c r="K463" s="331" t="s">
        <v>994</v>
      </c>
    </row>
    <row r="464" customFormat="false" ht="15.75" hidden="true" customHeight="false" outlineLevel="0" collapsed="false">
      <c r="A464" s="331"/>
      <c r="B464" s="331" t="s">
        <v>394</v>
      </c>
      <c r="C464" s="331" t="str">
        <f aca="false">IFERROR(VLOOKUP(B464,'[1]#¡REF!'!$A$1:$C$15201,2,FALSE()),"")</f>
        <v/>
      </c>
      <c r="D464" s="331" t="s">
        <v>991</v>
      </c>
      <c r="E464" s="331" t="s">
        <v>1012</v>
      </c>
      <c r="F464" s="354" t="s">
        <v>993</v>
      </c>
      <c r="G464" s="331" t="n">
        <v>9</v>
      </c>
      <c r="H464" s="355" t="n">
        <v>8.82</v>
      </c>
      <c r="I464" s="355" t="n">
        <v>179.55</v>
      </c>
      <c r="J464" s="389"/>
      <c r="K464" s="331" t="s">
        <v>994</v>
      </c>
    </row>
    <row r="465" customFormat="false" ht="15.75" hidden="true" customHeight="false" outlineLevel="0" collapsed="false">
      <c r="A465" s="331"/>
      <c r="B465" s="331" t="s">
        <v>394</v>
      </c>
      <c r="C465" s="331" t="str">
        <f aca="false">IFERROR(VLOOKUP(B465,'[1]#¡REF!'!$A$1:$C$15201,2,FALSE()),"")</f>
        <v/>
      </c>
      <c r="D465" s="331" t="s">
        <v>991</v>
      </c>
      <c r="E465" s="331" t="s">
        <v>1036</v>
      </c>
      <c r="F465" s="354" t="s">
        <v>993</v>
      </c>
      <c r="G465" s="331" t="n">
        <v>138</v>
      </c>
      <c r="H465" s="355" t="n">
        <v>135.29</v>
      </c>
      <c r="I465" s="355" t="n">
        <v>2753.1</v>
      </c>
      <c r="J465" s="389"/>
      <c r="K465" s="331" t="s">
        <v>994</v>
      </c>
    </row>
    <row r="466" customFormat="false" ht="15.75" hidden="true" customHeight="false" outlineLevel="0" collapsed="false">
      <c r="A466" s="331"/>
      <c r="B466" s="331" t="s">
        <v>394</v>
      </c>
      <c r="C466" s="331" t="str">
        <f aca="false">IFERROR(VLOOKUP(B466,'[1]#¡REF!'!$A$1:$C$15201,2,FALSE()),"")</f>
        <v/>
      </c>
      <c r="D466" s="331" t="s">
        <v>991</v>
      </c>
      <c r="E466" s="331" t="s">
        <v>995</v>
      </c>
      <c r="F466" s="354" t="s">
        <v>993</v>
      </c>
      <c r="G466" s="331" t="n">
        <v>50</v>
      </c>
      <c r="H466" s="355" t="n">
        <v>49.02</v>
      </c>
      <c r="I466" s="355" t="n">
        <v>997.5</v>
      </c>
      <c r="J466" s="389"/>
      <c r="K466" s="331" t="s">
        <v>994</v>
      </c>
    </row>
    <row r="467" customFormat="false" ht="15.75" hidden="true" customHeight="false" outlineLevel="0" collapsed="false">
      <c r="A467" s="331"/>
      <c r="B467" s="331" t="s">
        <v>394</v>
      </c>
      <c r="C467" s="331" t="str">
        <f aca="false">IFERROR(VLOOKUP(B467,'[1]#¡REF!'!$A$1:$C$15201,2,FALSE()),"")</f>
        <v/>
      </c>
      <c r="D467" s="331" t="s">
        <v>991</v>
      </c>
      <c r="E467" s="331" t="s">
        <v>1013</v>
      </c>
      <c r="F467" s="354" t="s">
        <v>993</v>
      </c>
      <c r="G467" s="331" t="n">
        <v>100</v>
      </c>
      <c r="H467" s="355" t="n">
        <v>98.03</v>
      </c>
      <c r="I467" s="355" t="n">
        <v>1995</v>
      </c>
      <c r="J467" s="389"/>
      <c r="K467" s="331" t="s">
        <v>994</v>
      </c>
    </row>
    <row r="468" customFormat="false" ht="15.75" hidden="true" customHeight="false" outlineLevel="0" collapsed="false">
      <c r="A468" s="331"/>
      <c r="B468" s="331" t="s">
        <v>394</v>
      </c>
      <c r="C468" s="331" t="str">
        <f aca="false">IFERROR(VLOOKUP(B468,'[1]#¡REF!'!$A$1:$C$15201,2,FALSE()),"")</f>
        <v/>
      </c>
      <c r="D468" s="331" t="s">
        <v>991</v>
      </c>
      <c r="E468" s="331" t="s">
        <v>1037</v>
      </c>
      <c r="F468" s="354" t="s">
        <v>1038</v>
      </c>
      <c r="G468" s="331" t="n">
        <v>4</v>
      </c>
      <c r="H468" s="355" t="n">
        <v>3.92</v>
      </c>
      <c r="I468" s="355" t="n">
        <v>79.8</v>
      </c>
      <c r="J468" s="389"/>
      <c r="K468" s="331" t="s">
        <v>994</v>
      </c>
    </row>
    <row r="469" customFormat="false" ht="15.75" hidden="true" customHeight="false" outlineLevel="0" collapsed="false">
      <c r="A469" s="331"/>
      <c r="B469" s="331" t="s">
        <v>394</v>
      </c>
      <c r="C469" s="331" t="str">
        <f aca="false">IFERROR(VLOOKUP(B469,'[1]#¡REF!'!$A$1:$C$15201,2,FALSE()),"")</f>
        <v/>
      </c>
      <c r="D469" s="331" t="s">
        <v>1016</v>
      </c>
      <c r="E469" s="331" t="s">
        <v>1017</v>
      </c>
      <c r="F469" s="354" t="s">
        <v>998</v>
      </c>
      <c r="G469" s="331" t="n">
        <v>15</v>
      </c>
      <c r="H469" s="355" t="n">
        <v>14.71</v>
      </c>
      <c r="I469" s="355" t="n">
        <v>299.25</v>
      </c>
      <c r="J469" s="389"/>
      <c r="K469" s="331" t="s">
        <v>994</v>
      </c>
    </row>
    <row r="470" customFormat="false" ht="15.75" hidden="true" customHeight="false" outlineLevel="0" collapsed="false">
      <c r="A470" s="331"/>
      <c r="B470" s="331" t="s">
        <v>394</v>
      </c>
      <c r="C470" s="331" t="str">
        <f aca="false">IFERROR(VLOOKUP(B470,'[1]#¡REF!'!$A$1:$C$15201,2,FALSE()),"")</f>
        <v/>
      </c>
      <c r="D470" s="331" t="s">
        <v>1016</v>
      </c>
      <c r="E470" s="331" t="s">
        <v>1091</v>
      </c>
      <c r="F470" s="354" t="s">
        <v>993</v>
      </c>
      <c r="G470" s="331" t="n">
        <v>18</v>
      </c>
      <c r="H470" s="355" t="n">
        <v>17.65</v>
      </c>
      <c r="I470" s="355" t="n">
        <v>359.1</v>
      </c>
      <c r="J470" s="389"/>
      <c r="K470" s="331" t="s">
        <v>994</v>
      </c>
    </row>
    <row r="471" customFormat="false" ht="15.75" hidden="true" customHeight="false" outlineLevel="0" collapsed="false">
      <c r="A471" s="331"/>
      <c r="B471" s="331" t="s">
        <v>394</v>
      </c>
      <c r="C471" s="331" t="str">
        <f aca="false">IFERROR(VLOOKUP(B471,'[1]#¡REF!'!$A$1:$C$15201,2,FALSE()),"")</f>
        <v/>
      </c>
      <c r="D471" s="331" t="s">
        <v>1016</v>
      </c>
      <c r="E471" s="331" t="s">
        <v>1018</v>
      </c>
      <c r="F471" s="354" t="s">
        <v>993</v>
      </c>
      <c r="G471" s="331" t="n">
        <v>3</v>
      </c>
      <c r="H471" s="355" t="n">
        <v>2.94</v>
      </c>
      <c r="I471" s="355" t="n">
        <v>59.85</v>
      </c>
      <c r="J471" s="389"/>
      <c r="K471" s="331" t="s">
        <v>994</v>
      </c>
    </row>
    <row r="472" customFormat="false" ht="15.75" hidden="true" customHeight="false" outlineLevel="0" collapsed="false">
      <c r="A472" s="331"/>
      <c r="B472" s="331" t="s">
        <v>394</v>
      </c>
      <c r="C472" s="331" t="str">
        <f aca="false">IFERROR(VLOOKUP(B472,'[1]#¡REF!'!$A$1:$C$15201,2,FALSE()),"")</f>
        <v/>
      </c>
      <c r="D472" s="331" t="s">
        <v>1016</v>
      </c>
      <c r="E472" s="331" t="s">
        <v>1019</v>
      </c>
      <c r="F472" s="354" t="s">
        <v>993</v>
      </c>
      <c r="G472" s="331" t="n">
        <v>398</v>
      </c>
      <c r="H472" s="355" t="n">
        <v>390.18</v>
      </c>
      <c r="I472" s="355" t="n">
        <v>7940.1</v>
      </c>
      <c r="J472" s="389"/>
      <c r="K472" s="331" t="s">
        <v>994</v>
      </c>
    </row>
    <row r="473" customFormat="false" ht="15.75" hidden="true" customHeight="false" outlineLevel="0" collapsed="false">
      <c r="A473" s="331"/>
      <c r="B473" s="331" t="s">
        <v>394</v>
      </c>
      <c r="C473" s="331" t="str">
        <f aca="false">IFERROR(VLOOKUP(B473,'[1]#¡REF!'!$A$1:$C$15201,2,FALSE()),"")</f>
        <v/>
      </c>
      <c r="D473" s="331" t="s">
        <v>1016</v>
      </c>
      <c r="E473" s="331" t="s">
        <v>1020</v>
      </c>
      <c r="F473" s="354" t="s">
        <v>993</v>
      </c>
      <c r="G473" s="331" t="n">
        <v>203</v>
      </c>
      <c r="H473" s="355" t="n">
        <v>199.01</v>
      </c>
      <c r="I473" s="355" t="n">
        <v>4049.85</v>
      </c>
      <c r="J473" s="389"/>
      <c r="K473" s="331" t="s">
        <v>994</v>
      </c>
    </row>
    <row r="474" customFormat="false" ht="15.75" hidden="true" customHeight="false" outlineLevel="0" collapsed="false">
      <c r="A474" s="331"/>
      <c r="B474" s="331" t="s">
        <v>394</v>
      </c>
      <c r="C474" s="331" t="str">
        <f aca="false">IFERROR(VLOOKUP(B474,'[1]#¡REF!'!$A$1:$C$15201,2,FALSE()),"")</f>
        <v/>
      </c>
      <c r="D474" s="331" t="s">
        <v>1016</v>
      </c>
      <c r="E474" s="331" t="s">
        <v>1021</v>
      </c>
      <c r="F474" s="354" t="s">
        <v>993</v>
      </c>
      <c r="G474" s="331" t="n">
        <v>9</v>
      </c>
      <c r="H474" s="355" t="n">
        <v>8.82</v>
      </c>
      <c r="I474" s="355" t="n">
        <v>179.55</v>
      </c>
      <c r="J474" s="389"/>
      <c r="K474" s="331" t="s">
        <v>994</v>
      </c>
    </row>
    <row r="475" customFormat="false" ht="15.75" hidden="true" customHeight="false" outlineLevel="0" collapsed="false">
      <c r="A475" s="331"/>
      <c r="B475" s="331" t="s">
        <v>394</v>
      </c>
      <c r="C475" s="331" t="str">
        <f aca="false">IFERROR(VLOOKUP(B475,'[1]#¡REF!'!$A$1:$C$15201,2,FALSE()),"")</f>
        <v/>
      </c>
      <c r="D475" s="331" t="s">
        <v>1016</v>
      </c>
      <c r="E475" s="331" t="s">
        <v>1041</v>
      </c>
      <c r="F475" s="354" t="s">
        <v>993</v>
      </c>
      <c r="G475" s="331" t="n">
        <v>1</v>
      </c>
      <c r="H475" s="355" t="n">
        <v>0.98</v>
      </c>
      <c r="I475" s="355" t="n">
        <v>19.95</v>
      </c>
      <c r="J475" s="389"/>
      <c r="K475" s="331" t="s">
        <v>994</v>
      </c>
    </row>
    <row r="476" customFormat="false" ht="15.75" hidden="true" customHeight="false" outlineLevel="0" collapsed="false">
      <c r="A476" s="331"/>
      <c r="B476" s="331" t="s">
        <v>394</v>
      </c>
      <c r="C476" s="331" t="str">
        <f aca="false">IFERROR(VLOOKUP(B476,'[1]#¡REF!'!$A$1:$C$15201,2,FALSE()),"")</f>
        <v/>
      </c>
      <c r="D476" s="331" t="s">
        <v>1016</v>
      </c>
      <c r="E476" s="331" t="s">
        <v>1022</v>
      </c>
      <c r="F476" s="354" t="s">
        <v>993</v>
      </c>
      <c r="G476" s="331" t="n">
        <v>126</v>
      </c>
      <c r="H476" s="355" t="n">
        <v>123.52</v>
      </c>
      <c r="I476" s="355" t="n">
        <v>2513.7</v>
      </c>
      <c r="J476" s="389"/>
      <c r="K476" s="331" t="s">
        <v>994</v>
      </c>
    </row>
    <row r="477" customFormat="false" ht="15.75" hidden="true" customHeight="false" outlineLevel="0" collapsed="false">
      <c r="A477" s="331"/>
      <c r="B477" s="331" t="s">
        <v>394</v>
      </c>
      <c r="C477" s="331" t="str">
        <f aca="false">IFERROR(VLOOKUP(B477,'[1]#¡REF!'!$A$1:$C$15201,2,FALSE()),"")</f>
        <v/>
      </c>
      <c r="D477" s="331" t="s">
        <v>1016</v>
      </c>
      <c r="E477" s="331" t="s">
        <v>1023</v>
      </c>
      <c r="F477" s="354" t="s">
        <v>993</v>
      </c>
      <c r="G477" s="331" t="n">
        <v>4</v>
      </c>
      <c r="H477" s="355" t="n">
        <v>3.92</v>
      </c>
      <c r="I477" s="355" t="n">
        <v>79.8</v>
      </c>
      <c r="J477" s="389"/>
      <c r="K477" s="331" t="s">
        <v>994</v>
      </c>
    </row>
    <row r="478" customFormat="false" ht="15.75" hidden="true" customHeight="false" outlineLevel="0" collapsed="false">
      <c r="A478" s="331"/>
      <c r="B478" s="331" t="s">
        <v>394</v>
      </c>
      <c r="C478" s="331" t="str">
        <f aca="false">IFERROR(VLOOKUP(B478,'[1]#¡REF!'!$A$1:$C$15201,2,FALSE()),"")</f>
        <v/>
      </c>
      <c r="D478" s="331" t="s">
        <v>1016</v>
      </c>
      <c r="E478" s="331" t="s">
        <v>1025</v>
      </c>
      <c r="F478" s="354" t="s">
        <v>993</v>
      </c>
      <c r="G478" s="331" t="n">
        <v>154</v>
      </c>
      <c r="H478" s="355" t="n">
        <v>150.97</v>
      </c>
      <c r="I478" s="355" t="n">
        <v>3072.3</v>
      </c>
      <c r="J478" s="389"/>
      <c r="K478" s="331" t="s">
        <v>994</v>
      </c>
    </row>
    <row r="479" customFormat="false" ht="15.75" hidden="true" customHeight="false" outlineLevel="0" collapsed="false">
      <c r="A479" s="331"/>
      <c r="B479" s="331" t="s">
        <v>394</v>
      </c>
      <c r="C479" s="331" t="str">
        <f aca="false">IFERROR(VLOOKUP(B479,'[1]#¡REF!'!$A$1:$C$15201,2,FALSE()),"")</f>
        <v/>
      </c>
      <c r="D479" s="331" t="s">
        <v>1016</v>
      </c>
      <c r="E479" s="331" t="s">
        <v>1043</v>
      </c>
      <c r="F479" s="354" t="s">
        <v>993</v>
      </c>
      <c r="G479" s="331" t="n">
        <v>9</v>
      </c>
      <c r="H479" s="355" t="n">
        <v>8.82</v>
      </c>
      <c r="I479" s="355" t="n">
        <v>179.55</v>
      </c>
      <c r="J479" s="389"/>
      <c r="K479" s="331" t="s">
        <v>994</v>
      </c>
    </row>
    <row r="480" customFormat="false" ht="15.75" hidden="true" customHeight="false" outlineLevel="0" collapsed="false">
      <c r="A480" s="331"/>
      <c r="B480" s="331" t="s">
        <v>394</v>
      </c>
      <c r="C480" s="331" t="str">
        <f aca="false">IFERROR(VLOOKUP(B480,'[1]#¡REF!'!$A$1:$C$15201,2,FALSE()),"")</f>
        <v/>
      </c>
      <c r="D480" s="331" t="s">
        <v>1016</v>
      </c>
      <c r="E480" s="331" t="s">
        <v>1093</v>
      </c>
      <c r="F480" s="354" t="s">
        <v>1038</v>
      </c>
      <c r="G480" s="331" t="n">
        <v>15</v>
      </c>
      <c r="H480" s="355" t="n">
        <v>14.71</v>
      </c>
      <c r="I480" s="355" t="n">
        <v>299.25</v>
      </c>
      <c r="J480" s="389"/>
      <c r="K480" s="331" t="s">
        <v>994</v>
      </c>
    </row>
    <row r="481" customFormat="false" ht="15.75" hidden="true" customHeight="false" outlineLevel="0" collapsed="false">
      <c r="A481" s="331"/>
      <c r="B481" s="331" t="s">
        <v>394</v>
      </c>
      <c r="C481" s="331" t="str">
        <f aca="false">IFERROR(VLOOKUP(B481,'[1]#¡REF!'!$A$1:$C$15201,2,FALSE()),"")</f>
        <v/>
      </c>
      <c r="D481" s="331" t="s">
        <v>1016</v>
      </c>
      <c r="E481" s="331" t="s">
        <v>1027</v>
      </c>
      <c r="F481" s="354" t="s">
        <v>1003</v>
      </c>
      <c r="G481" s="331" t="n">
        <v>15</v>
      </c>
      <c r="H481" s="355" t="n">
        <v>14.71</v>
      </c>
      <c r="I481" s="355" t="n">
        <v>299.25</v>
      </c>
      <c r="J481" s="389"/>
      <c r="K481" s="331" t="s">
        <v>994</v>
      </c>
    </row>
    <row r="482" customFormat="false" ht="15.75" hidden="true" customHeight="false" outlineLevel="0" collapsed="false">
      <c r="A482" s="331"/>
      <c r="B482" s="331" t="s">
        <v>394</v>
      </c>
      <c r="C482" s="331" t="str">
        <f aca="false">IFERROR(VLOOKUP(B482,'[1]#¡REF!'!$A$1:$C$15201,2,FALSE()),"")</f>
        <v/>
      </c>
      <c r="D482" s="331" t="s">
        <v>1016</v>
      </c>
      <c r="E482" s="331" t="s">
        <v>1028</v>
      </c>
      <c r="F482" s="354" t="s">
        <v>1005</v>
      </c>
      <c r="G482" s="331" t="n">
        <v>15</v>
      </c>
      <c r="H482" s="355" t="n">
        <v>14.71</v>
      </c>
      <c r="I482" s="355" t="n">
        <v>299.25</v>
      </c>
      <c r="J482" s="390"/>
      <c r="K482" s="331" t="s">
        <v>994</v>
      </c>
    </row>
    <row r="483" customFormat="false" ht="15.75" hidden="true" customHeight="false" outlineLevel="0" collapsed="false">
      <c r="A483" s="399"/>
      <c r="B483" s="356" t="s">
        <v>394</v>
      </c>
      <c r="C483" s="356" t="str">
        <f aca="false">IFERROR(VLOOKUP(B483,'[1]#¡REF!'!$A$1:$C$15201,2,FALSE()),"")</f>
        <v/>
      </c>
      <c r="D483" s="399" t="s">
        <v>1016</v>
      </c>
      <c r="E483" s="399" t="s">
        <v>621</v>
      </c>
      <c r="F483" s="357" t="s">
        <v>1006</v>
      </c>
      <c r="G483" s="361" t="n">
        <v>24</v>
      </c>
      <c r="H483" s="400" t="n">
        <v>23.53</v>
      </c>
      <c r="I483" s="400" t="n">
        <v>478.8</v>
      </c>
      <c r="J483" s="360"/>
      <c r="K483" s="356" t="s">
        <v>994</v>
      </c>
      <c r="L483" s="379"/>
      <c r="M483" s="379"/>
      <c r="N483" s="379"/>
      <c r="O483" s="379"/>
      <c r="P483" s="279"/>
      <c r="Q483" s="395"/>
      <c r="R483" s="396"/>
      <c r="S483" s="396"/>
      <c r="T483" s="382"/>
    </row>
    <row r="484" customFormat="false" ht="15.75" hidden="true" customHeight="false" outlineLevel="0" collapsed="false">
      <c r="A484" s="331"/>
      <c r="B484" s="331" t="s">
        <v>396</v>
      </c>
      <c r="C484" s="331" t="str">
        <f aca="false">IFERROR(VLOOKUP(B484,'[1]#¡REF!'!$A$1:$C$15201,2,FALSE()),"")</f>
        <v/>
      </c>
      <c r="D484" s="331" t="s">
        <v>991</v>
      </c>
      <c r="E484" s="331" t="s">
        <v>1032</v>
      </c>
      <c r="F484" s="354" t="s">
        <v>998</v>
      </c>
      <c r="G484" s="331" t="n">
        <v>1</v>
      </c>
      <c r="H484" s="355" t="n">
        <v>0.66</v>
      </c>
      <c r="I484" s="355" t="n">
        <v>13.42</v>
      </c>
      <c r="J484" s="388"/>
      <c r="K484" s="331" t="s">
        <v>994</v>
      </c>
    </row>
    <row r="485" customFormat="false" ht="15.75" hidden="true" customHeight="false" outlineLevel="0" collapsed="false">
      <c r="A485" s="331"/>
      <c r="B485" s="331" t="s">
        <v>396</v>
      </c>
      <c r="C485" s="331" t="str">
        <f aca="false">IFERROR(VLOOKUP(B485,'[1]#¡REF!'!$A$1:$C$15201,2,FALSE()),"")</f>
        <v/>
      </c>
      <c r="D485" s="331" t="s">
        <v>991</v>
      </c>
      <c r="E485" s="331" t="s">
        <v>1000</v>
      </c>
      <c r="F485" s="354" t="s">
        <v>993</v>
      </c>
      <c r="G485" s="331" t="n">
        <v>7</v>
      </c>
      <c r="H485" s="355" t="n">
        <v>4.62</v>
      </c>
      <c r="I485" s="355" t="n">
        <v>93.94</v>
      </c>
      <c r="J485" s="389"/>
      <c r="K485" s="331" t="s">
        <v>994</v>
      </c>
    </row>
    <row r="486" customFormat="false" ht="15.75" hidden="true" customHeight="false" outlineLevel="0" collapsed="false">
      <c r="A486" s="331"/>
      <c r="B486" s="331" t="s">
        <v>396</v>
      </c>
      <c r="C486" s="331" t="str">
        <f aca="false">IFERROR(VLOOKUP(B486,'[1]#¡REF!'!$A$1:$C$15201,2,FALSE()),"")</f>
        <v/>
      </c>
      <c r="D486" s="331" t="s">
        <v>991</v>
      </c>
      <c r="E486" s="331" t="s">
        <v>1033</v>
      </c>
      <c r="F486" s="354" t="s">
        <v>993</v>
      </c>
      <c r="G486" s="331" t="n">
        <v>20</v>
      </c>
      <c r="H486" s="355" t="n">
        <v>13.19</v>
      </c>
      <c r="I486" s="355" t="n">
        <v>268.4</v>
      </c>
      <c r="J486" s="389"/>
      <c r="K486" s="331" t="s">
        <v>994</v>
      </c>
    </row>
    <row r="487" customFormat="false" ht="15.75" hidden="true" customHeight="false" outlineLevel="0" collapsed="false">
      <c r="A487" s="331"/>
      <c r="B487" s="331" t="s">
        <v>396</v>
      </c>
      <c r="C487" s="331" t="str">
        <f aca="false">IFERROR(VLOOKUP(B487,'[1]#¡REF!'!$A$1:$C$15201,2,FALSE()),"")</f>
        <v/>
      </c>
      <c r="D487" s="331" t="s">
        <v>991</v>
      </c>
      <c r="E487" s="331" t="s">
        <v>1053</v>
      </c>
      <c r="F487" s="354" t="s">
        <v>993</v>
      </c>
      <c r="G487" s="331" t="n">
        <v>46</v>
      </c>
      <c r="H487" s="355" t="n">
        <v>30.34</v>
      </c>
      <c r="I487" s="355" t="n">
        <v>617.32</v>
      </c>
      <c r="J487" s="389"/>
      <c r="K487" s="331" t="s">
        <v>994</v>
      </c>
    </row>
    <row r="488" customFormat="false" ht="15.75" hidden="true" customHeight="false" outlineLevel="0" collapsed="false">
      <c r="A488" s="331"/>
      <c r="B488" s="331" t="s">
        <v>396</v>
      </c>
      <c r="C488" s="331" t="str">
        <f aca="false">IFERROR(VLOOKUP(B488,'[1]#¡REF!'!$A$1:$C$15201,2,FALSE()),"")</f>
        <v/>
      </c>
      <c r="D488" s="331" t="s">
        <v>991</v>
      </c>
      <c r="E488" s="331" t="s">
        <v>1034</v>
      </c>
      <c r="F488" s="354" t="s">
        <v>993</v>
      </c>
      <c r="G488" s="331" t="n">
        <v>28</v>
      </c>
      <c r="H488" s="355" t="n">
        <v>18.46</v>
      </c>
      <c r="I488" s="355" t="n">
        <v>375.76</v>
      </c>
      <c r="J488" s="389"/>
      <c r="K488" s="331" t="s">
        <v>994</v>
      </c>
    </row>
    <row r="489" customFormat="false" ht="15.75" hidden="true" customHeight="false" outlineLevel="0" collapsed="false">
      <c r="A489" s="331"/>
      <c r="B489" s="331" t="s">
        <v>396</v>
      </c>
      <c r="C489" s="331" t="str">
        <f aca="false">IFERROR(VLOOKUP(B489,'[1]#¡REF!'!$A$1:$C$15201,2,FALSE()),"")</f>
        <v/>
      </c>
      <c r="D489" s="331" t="s">
        <v>991</v>
      </c>
      <c r="E489" s="331" t="s">
        <v>1046</v>
      </c>
      <c r="F489" s="354" t="s">
        <v>993</v>
      </c>
      <c r="G489" s="331" t="n">
        <v>5</v>
      </c>
      <c r="H489" s="355" t="n">
        <v>3.3</v>
      </c>
      <c r="I489" s="355" t="n">
        <v>67.1</v>
      </c>
      <c r="J489" s="389"/>
      <c r="K489" s="331" t="s">
        <v>994</v>
      </c>
    </row>
    <row r="490" customFormat="false" ht="15.75" hidden="true" customHeight="false" outlineLevel="0" collapsed="false">
      <c r="A490" s="331"/>
      <c r="B490" s="331" t="s">
        <v>396</v>
      </c>
      <c r="C490" s="331" t="str">
        <f aca="false">IFERROR(VLOOKUP(B490,'[1]#¡REF!'!$A$1:$C$15201,2,FALSE()),"")</f>
        <v/>
      </c>
      <c r="D490" s="331" t="s">
        <v>991</v>
      </c>
      <c r="E490" s="331" t="s">
        <v>1012</v>
      </c>
      <c r="F490" s="354" t="s">
        <v>993</v>
      </c>
      <c r="G490" s="331" t="n">
        <v>5</v>
      </c>
      <c r="H490" s="355" t="n">
        <v>3.3</v>
      </c>
      <c r="I490" s="355" t="n">
        <v>67.1</v>
      </c>
      <c r="J490" s="389"/>
      <c r="K490" s="331" t="s">
        <v>994</v>
      </c>
    </row>
    <row r="491" customFormat="false" ht="15.75" hidden="true" customHeight="false" outlineLevel="0" collapsed="false">
      <c r="A491" s="331"/>
      <c r="B491" s="331" t="s">
        <v>396</v>
      </c>
      <c r="C491" s="331" t="str">
        <f aca="false">IFERROR(VLOOKUP(B491,'[1]#¡REF!'!$A$1:$C$15201,2,FALSE()),"")</f>
        <v/>
      </c>
      <c r="D491" s="331" t="s">
        <v>991</v>
      </c>
      <c r="E491" s="331" t="s">
        <v>1035</v>
      </c>
      <c r="F491" s="354" t="s">
        <v>993</v>
      </c>
      <c r="G491" s="331" t="n">
        <v>22</v>
      </c>
      <c r="H491" s="355" t="n">
        <v>14.51</v>
      </c>
      <c r="I491" s="355" t="n">
        <v>295.24</v>
      </c>
      <c r="J491" s="389"/>
      <c r="K491" s="331" t="s">
        <v>994</v>
      </c>
    </row>
    <row r="492" customFormat="false" ht="15.75" hidden="true" customHeight="false" outlineLevel="0" collapsed="false">
      <c r="A492" s="331"/>
      <c r="B492" s="331" t="s">
        <v>396</v>
      </c>
      <c r="C492" s="331" t="str">
        <f aca="false">IFERROR(VLOOKUP(B492,'[1]#¡REF!'!$A$1:$C$15201,2,FALSE()),"")</f>
        <v/>
      </c>
      <c r="D492" s="331" t="s">
        <v>991</v>
      </c>
      <c r="E492" s="331" t="s">
        <v>1036</v>
      </c>
      <c r="F492" s="354" t="s">
        <v>993</v>
      </c>
      <c r="G492" s="331" t="n">
        <v>25</v>
      </c>
      <c r="H492" s="355" t="n">
        <v>16.49</v>
      </c>
      <c r="I492" s="355" t="n">
        <v>335.5</v>
      </c>
      <c r="J492" s="389"/>
      <c r="K492" s="331" t="s">
        <v>994</v>
      </c>
    </row>
    <row r="493" customFormat="false" ht="15.75" hidden="true" customHeight="false" outlineLevel="0" collapsed="false">
      <c r="A493" s="331"/>
      <c r="B493" s="331" t="s">
        <v>396</v>
      </c>
      <c r="C493" s="331" t="str">
        <f aca="false">IFERROR(VLOOKUP(B493,'[1]#¡REF!'!$A$1:$C$15201,2,FALSE()),"")</f>
        <v/>
      </c>
      <c r="D493" s="331" t="s">
        <v>991</v>
      </c>
      <c r="E493" s="331" t="s">
        <v>1013</v>
      </c>
      <c r="F493" s="354" t="s">
        <v>993</v>
      </c>
      <c r="G493" s="331" t="n">
        <v>30</v>
      </c>
      <c r="H493" s="355" t="n">
        <v>19.78</v>
      </c>
      <c r="I493" s="355" t="n">
        <v>402.6</v>
      </c>
      <c r="J493" s="389"/>
      <c r="K493" s="331" t="s">
        <v>994</v>
      </c>
    </row>
    <row r="494" customFormat="false" ht="15.75" hidden="true" customHeight="false" outlineLevel="0" collapsed="false">
      <c r="A494" s="331"/>
      <c r="B494" s="331" t="s">
        <v>396</v>
      </c>
      <c r="C494" s="331" t="str">
        <f aca="false">IFERROR(VLOOKUP(B494,'[1]#¡REF!'!$A$1:$C$15201,2,FALSE()),"")</f>
        <v/>
      </c>
      <c r="D494" s="331" t="s">
        <v>1016</v>
      </c>
      <c r="E494" s="331" t="s">
        <v>1017</v>
      </c>
      <c r="F494" s="354" t="s">
        <v>998</v>
      </c>
      <c r="G494" s="331" t="n">
        <v>1</v>
      </c>
      <c r="H494" s="355" t="n">
        <v>0.66</v>
      </c>
      <c r="I494" s="355" t="n">
        <v>13.42</v>
      </c>
      <c r="J494" s="389"/>
      <c r="K494" s="331" t="s">
        <v>994</v>
      </c>
    </row>
    <row r="495" customFormat="false" ht="15.75" hidden="true" customHeight="false" outlineLevel="0" collapsed="false">
      <c r="A495" s="331"/>
      <c r="B495" s="331" t="s">
        <v>396</v>
      </c>
      <c r="C495" s="331" t="str">
        <f aca="false">IFERROR(VLOOKUP(B495,'[1]#¡REF!'!$A$1:$C$15201,2,FALSE()),"")</f>
        <v/>
      </c>
      <c r="D495" s="331" t="s">
        <v>1016</v>
      </c>
      <c r="E495" s="331" t="s">
        <v>1040</v>
      </c>
      <c r="F495" s="354" t="s">
        <v>998</v>
      </c>
      <c r="G495" s="331" t="n">
        <v>1</v>
      </c>
      <c r="H495" s="355" t="n">
        <v>0.66</v>
      </c>
      <c r="I495" s="355" t="n">
        <v>13.42</v>
      </c>
      <c r="J495" s="389"/>
      <c r="K495" s="331" t="s">
        <v>994</v>
      </c>
    </row>
    <row r="496" customFormat="false" ht="15.75" hidden="true" customHeight="false" outlineLevel="0" collapsed="false">
      <c r="A496" s="331"/>
      <c r="B496" s="331" t="s">
        <v>396</v>
      </c>
      <c r="C496" s="331" t="str">
        <f aca="false">IFERROR(VLOOKUP(B496,'[1]#¡REF!'!$A$1:$C$15201,2,FALSE()),"")</f>
        <v/>
      </c>
      <c r="D496" s="331" t="s">
        <v>1016</v>
      </c>
      <c r="E496" s="331" t="s">
        <v>1091</v>
      </c>
      <c r="F496" s="354" t="s">
        <v>993</v>
      </c>
      <c r="G496" s="331" t="n">
        <v>46</v>
      </c>
      <c r="H496" s="355" t="n">
        <v>30.34</v>
      </c>
      <c r="I496" s="355" t="n">
        <v>617.32</v>
      </c>
      <c r="J496" s="389"/>
      <c r="K496" s="331" t="s">
        <v>994</v>
      </c>
    </row>
    <row r="497" customFormat="false" ht="15.75" hidden="true" customHeight="false" outlineLevel="0" collapsed="false">
      <c r="A497" s="331"/>
      <c r="B497" s="331" t="s">
        <v>396</v>
      </c>
      <c r="C497" s="331" t="str">
        <f aca="false">IFERROR(VLOOKUP(B497,'[1]#¡REF!'!$A$1:$C$15201,2,FALSE()),"")</f>
        <v/>
      </c>
      <c r="D497" s="331" t="s">
        <v>1016</v>
      </c>
      <c r="E497" s="331" t="s">
        <v>1019</v>
      </c>
      <c r="F497" s="354" t="s">
        <v>993</v>
      </c>
      <c r="G497" s="331" t="n">
        <v>199</v>
      </c>
      <c r="H497" s="355" t="n">
        <v>131.23</v>
      </c>
      <c r="I497" s="355" t="n">
        <v>2670.58</v>
      </c>
      <c r="J497" s="389"/>
      <c r="K497" s="331" t="s">
        <v>994</v>
      </c>
    </row>
    <row r="498" customFormat="false" ht="15.75" hidden="true" customHeight="false" outlineLevel="0" collapsed="false">
      <c r="A498" s="331"/>
      <c r="B498" s="331" t="s">
        <v>396</v>
      </c>
      <c r="C498" s="331" t="str">
        <f aca="false">IFERROR(VLOOKUP(B498,'[1]#¡REF!'!$A$1:$C$15201,2,FALSE()),"")</f>
        <v/>
      </c>
      <c r="D498" s="331" t="s">
        <v>1016</v>
      </c>
      <c r="E498" s="331" t="s">
        <v>1020</v>
      </c>
      <c r="F498" s="354" t="s">
        <v>993</v>
      </c>
      <c r="G498" s="331" t="n">
        <v>283</v>
      </c>
      <c r="H498" s="355" t="n">
        <v>186.63</v>
      </c>
      <c r="I498" s="355" t="n">
        <v>3797.86</v>
      </c>
      <c r="J498" s="389"/>
      <c r="K498" s="331" t="s">
        <v>994</v>
      </c>
    </row>
    <row r="499" customFormat="false" ht="15.75" hidden="true" customHeight="false" outlineLevel="0" collapsed="false">
      <c r="A499" s="331"/>
      <c r="B499" s="331" t="s">
        <v>396</v>
      </c>
      <c r="C499" s="331" t="str">
        <f aca="false">IFERROR(VLOOKUP(B499,'[1]#¡REF!'!$A$1:$C$15201,2,FALSE()),"")</f>
        <v/>
      </c>
      <c r="D499" s="331" t="s">
        <v>1016</v>
      </c>
      <c r="E499" s="331" t="s">
        <v>1021</v>
      </c>
      <c r="F499" s="354" t="s">
        <v>993</v>
      </c>
      <c r="G499" s="331" t="n">
        <v>3</v>
      </c>
      <c r="H499" s="355" t="n">
        <v>1.98</v>
      </c>
      <c r="I499" s="355" t="n">
        <v>40.26</v>
      </c>
      <c r="J499" s="389"/>
      <c r="K499" s="331" t="s">
        <v>994</v>
      </c>
    </row>
    <row r="500" customFormat="false" ht="15.75" hidden="true" customHeight="false" outlineLevel="0" collapsed="false">
      <c r="A500" s="331"/>
      <c r="B500" s="331" t="s">
        <v>396</v>
      </c>
      <c r="C500" s="331" t="str">
        <f aca="false">IFERROR(VLOOKUP(B500,'[1]#¡REF!'!$A$1:$C$15201,2,FALSE()),"")</f>
        <v/>
      </c>
      <c r="D500" s="331" t="s">
        <v>1016</v>
      </c>
      <c r="E500" s="331" t="s">
        <v>1041</v>
      </c>
      <c r="F500" s="354" t="s">
        <v>993</v>
      </c>
      <c r="G500" s="331" t="n">
        <v>9</v>
      </c>
      <c r="H500" s="355" t="n">
        <v>5.94</v>
      </c>
      <c r="I500" s="355" t="n">
        <v>120.78</v>
      </c>
      <c r="J500" s="389"/>
      <c r="K500" s="331" t="s">
        <v>994</v>
      </c>
    </row>
    <row r="501" customFormat="false" ht="15.75" hidden="true" customHeight="false" outlineLevel="0" collapsed="false">
      <c r="A501" s="331"/>
      <c r="B501" s="331" t="s">
        <v>396</v>
      </c>
      <c r="C501" s="331" t="str">
        <f aca="false">IFERROR(VLOOKUP(B501,'[1]#¡REF!'!$A$1:$C$15201,2,FALSE()),"")</f>
        <v/>
      </c>
      <c r="D501" s="331" t="s">
        <v>1016</v>
      </c>
      <c r="E501" s="331" t="s">
        <v>1022</v>
      </c>
      <c r="F501" s="354" t="s">
        <v>993</v>
      </c>
      <c r="G501" s="331" t="n">
        <v>24</v>
      </c>
      <c r="H501" s="355" t="n">
        <v>15.83</v>
      </c>
      <c r="I501" s="355" t="n">
        <v>322.08</v>
      </c>
      <c r="J501" s="389"/>
      <c r="K501" s="331" t="s">
        <v>994</v>
      </c>
    </row>
    <row r="502" customFormat="false" ht="15.75" hidden="true" customHeight="false" outlineLevel="0" collapsed="false">
      <c r="A502" s="331"/>
      <c r="B502" s="331" t="s">
        <v>396</v>
      </c>
      <c r="C502" s="331" t="str">
        <f aca="false">IFERROR(VLOOKUP(B502,'[1]#¡REF!'!$A$1:$C$15201,2,FALSE()),"")</f>
        <v/>
      </c>
      <c r="D502" s="331" t="s">
        <v>1016</v>
      </c>
      <c r="E502" s="331" t="s">
        <v>1023</v>
      </c>
      <c r="F502" s="354" t="s">
        <v>993</v>
      </c>
      <c r="G502" s="331" t="n">
        <v>3</v>
      </c>
      <c r="H502" s="355" t="n">
        <v>1.98</v>
      </c>
      <c r="I502" s="355" t="n">
        <v>40.26</v>
      </c>
      <c r="J502" s="389"/>
      <c r="K502" s="331" t="s">
        <v>994</v>
      </c>
    </row>
    <row r="503" customFormat="false" ht="15.75" hidden="true" customHeight="false" outlineLevel="0" collapsed="false">
      <c r="A503" s="331"/>
      <c r="B503" s="331" t="s">
        <v>396</v>
      </c>
      <c r="C503" s="331" t="str">
        <f aca="false">IFERROR(VLOOKUP(B503,'[1]#¡REF!'!$A$1:$C$15201,2,FALSE()),"")</f>
        <v/>
      </c>
      <c r="D503" s="331" t="s">
        <v>1016</v>
      </c>
      <c r="E503" s="331" t="s">
        <v>1024</v>
      </c>
      <c r="F503" s="354" t="s">
        <v>993</v>
      </c>
      <c r="G503" s="331" t="n">
        <v>3</v>
      </c>
      <c r="H503" s="355" t="n">
        <v>1.98</v>
      </c>
      <c r="I503" s="355" t="n">
        <v>40.26</v>
      </c>
      <c r="J503" s="389"/>
      <c r="K503" s="331" t="s">
        <v>994</v>
      </c>
    </row>
    <row r="504" customFormat="false" ht="15.75" hidden="true" customHeight="false" outlineLevel="0" collapsed="false">
      <c r="A504" s="331"/>
      <c r="B504" s="331" t="s">
        <v>396</v>
      </c>
      <c r="C504" s="331" t="str">
        <f aca="false">IFERROR(VLOOKUP(B504,'[1]#¡REF!'!$A$1:$C$15201,2,FALSE()),"")</f>
        <v/>
      </c>
      <c r="D504" s="331" t="s">
        <v>1016</v>
      </c>
      <c r="E504" s="331" t="s">
        <v>1025</v>
      </c>
      <c r="F504" s="354" t="s">
        <v>993</v>
      </c>
      <c r="G504" s="331" t="n">
        <v>7</v>
      </c>
      <c r="H504" s="355" t="n">
        <v>4.62</v>
      </c>
      <c r="I504" s="355" t="n">
        <v>93.94</v>
      </c>
      <c r="J504" s="389"/>
      <c r="K504" s="331" t="s">
        <v>994</v>
      </c>
    </row>
    <row r="505" customFormat="false" ht="15.75" hidden="true" customHeight="false" outlineLevel="0" collapsed="false">
      <c r="A505" s="331"/>
      <c r="B505" s="331" t="s">
        <v>396</v>
      </c>
      <c r="C505" s="331" t="str">
        <f aca="false">IFERROR(VLOOKUP(B505,'[1]#¡REF!'!$A$1:$C$15201,2,FALSE()),"")</f>
        <v/>
      </c>
      <c r="D505" s="331" t="s">
        <v>1016</v>
      </c>
      <c r="E505" s="331" t="s">
        <v>1065</v>
      </c>
      <c r="F505" s="354" t="s">
        <v>993</v>
      </c>
      <c r="G505" s="331" t="n">
        <v>10</v>
      </c>
      <c r="H505" s="355" t="n">
        <v>6.59</v>
      </c>
      <c r="I505" s="355" t="n">
        <v>134.2</v>
      </c>
      <c r="J505" s="389"/>
      <c r="K505" s="331" t="s">
        <v>994</v>
      </c>
    </row>
    <row r="506" customFormat="false" ht="15.75" hidden="true" customHeight="false" outlineLevel="0" collapsed="false">
      <c r="A506" s="331"/>
      <c r="B506" s="331" t="s">
        <v>396</v>
      </c>
      <c r="C506" s="331" t="str">
        <f aca="false">IFERROR(VLOOKUP(B506,'[1]#¡REF!'!$A$1:$C$15201,2,FALSE()),"")</f>
        <v/>
      </c>
      <c r="D506" s="331" t="s">
        <v>1016</v>
      </c>
      <c r="E506" s="331" t="s">
        <v>1043</v>
      </c>
      <c r="F506" s="354" t="s">
        <v>993</v>
      </c>
      <c r="G506" s="331" t="n">
        <v>16</v>
      </c>
      <c r="H506" s="355" t="n">
        <v>10.55</v>
      </c>
      <c r="I506" s="355" t="n">
        <v>214.72</v>
      </c>
      <c r="J506" s="389"/>
      <c r="K506" s="331" t="s">
        <v>994</v>
      </c>
    </row>
    <row r="507" customFormat="false" ht="15.75" hidden="true" customHeight="false" outlineLevel="0" collapsed="false">
      <c r="A507" s="331"/>
      <c r="B507" s="331" t="s">
        <v>396</v>
      </c>
      <c r="C507" s="331" t="str">
        <f aca="false">IFERROR(VLOOKUP(B507,'[1]#¡REF!'!$A$1:$C$15201,2,FALSE()),"")</f>
        <v/>
      </c>
      <c r="D507" s="331" t="s">
        <v>1016</v>
      </c>
      <c r="E507" s="331" t="s">
        <v>1093</v>
      </c>
      <c r="F507" s="354" t="s">
        <v>1038</v>
      </c>
      <c r="G507" s="331" t="n">
        <v>1</v>
      </c>
      <c r="H507" s="355" t="n">
        <v>0.66</v>
      </c>
      <c r="I507" s="355" t="n">
        <v>13.42</v>
      </c>
      <c r="J507" s="389"/>
      <c r="K507" s="331" t="s">
        <v>994</v>
      </c>
    </row>
    <row r="508" customFormat="false" ht="15.75" hidden="true" customHeight="false" outlineLevel="0" collapsed="false">
      <c r="A508" s="331"/>
      <c r="B508" s="331" t="s">
        <v>396</v>
      </c>
      <c r="C508" s="331" t="str">
        <f aca="false">IFERROR(VLOOKUP(B508,'[1]#¡REF!'!$A$1:$C$15201,2,FALSE()),"")</f>
        <v/>
      </c>
      <c r="D508" s="331" t="s">
        <v>1016</v>
      </c>
      <c r="E508" s="331" t="s">
        <v>1027</v>
      </c>
      <c r="F508" s="354" t="s">
        <v>1003</v>
      </c>
      <c r="G508" s="331" t="n">
        <v>2</v>
      </c>
      <c r="H508" s="355" t="n">
        <v>1.32</v>
      </c>
      <c r="I508" s="355" t="n">
        <v>26.84</v>
      </c>
      <c r="J508" s="389"/>
      <c r="K508" s="331" t="s">
        <v>994</v>
      </c>
    </row>
    <row r="509" customFormat="false" ht="15.75" hidden="true" customHeight="false" outlineLevel="0" collapsed="false">
      <c r="A509" s="331"/>
      <c r="B509" s="331" t="s">
        <v>396</v>
      </c>
      <c r="C509" s="331" t="str">
        <f aca="false">IFERROR(VLOOKUP(B509,'[1]#¡REF!'!$A$1:$C$15201,2,FALSE()),"")</f>
        <v/>
      </c>
      <c r="D509" s="331" t="s">
        <v>1016</v>
      </c>
      <c r="E509" s="331" t="s">
        <v>1028</v>
      </c>
      <c r="F509" s="354" t="s">
        <v>1005</v>
      </c>
      <c r="G509" s="331" t="n">
        <v>8</v>
      </c>
      <c r="H509" s="355" t="n">
        <v>5.28</v>
      </c>
      <c r="I509" s="355" t="n">
        <v>107.36</v>
      </c>
      <c r="J509" s="390"/>
      <c r="K509" s="331" t="s">
        <v>994</v>
      </c>
    </row>
    <row r="510" customFormat="false" ht="15.75" hidden="true" customHeight="false" outlineLevel="0" collapsed="false">
      <c r="A510" s="399"/>
      <c r="B510" s="356" t="s">
        <v>396</v>
      </c>
      <c r="C510" s="356" t="str">
        <f aca="false">IFERROR(VLOOKUP(B510,'[1]#¡REF!'!$A$1:$C$15201,2,FALSE()),"")</f>
        <v/>
      </c>
      <c r="D510" s="399" t="s">
        <v>1016</v>
      </c>
      <c r="E510" s="399" t="s">
        <v>621</v>
      </c>
      <c r="F510" s="357" t="s">
        <v>1006</v>
      </c>
      <c r="G510" s="361" t="n">
        <v>2</v>
      </c>
      <c r="H510" s="400" t="n">
        <v>1.32</v>
      </c>
      <c r="I510" s="400" t="n">
        <v>26.84</v>
      </c>
      <c r="J510" s="360"/>
      <c r="K510" s="356" t="s">
        <v>994</v>
      </c>
      <c r="L510" s="379"/>
      <c r="M510" s="379"/>
      <c r="N510" s="379"/>
      <c r="O510" s="379"/>
      <c r="P510" s="279"/>
      <c r="Q510" s="395"/>
      <c r="R510" s="396"/>
      <c r="S510" s="396"/>
      <c r="T510" s="382"/>
    </row>
    <row r="511" customFormat="false" ht="15.75" hidden="true" customHeight="false" outlineLevel="0" collapsed="false">
      <c r="A511" s="331"/>
      <c r="B511" s="331" t="s">
        <v>404</v>
      </c>
      <c r="C511" s="331" t="str">
        <f aca="false">IFERROR(VLOOKUP(B511,'[1]#¡REF!'!$A$1:$C$15201,2,FALSE()),"")</f>
        <v/>
      </c>
      <c r="D511" s="331" t="s">
        <v>991</v>
      </c>
      <c r="E511" s="331" t="s">
        <v>1032</v>
      </c>
      <c r="F511" s="354" t="s">
        <v>998</v>
      </c>
      <c r="G511" s="331" t="n">
        <v>5</v>
      </c>
      <c r="H511" s="355" t="n">
        <v>3.01</v>
      </c>
      <c r="I511" s="355" t="n">
        <v>61.2</v>
      </c>
      <c r="J511" s="388"/>
      <c r="K511" s="331" t="s">
        <v>994</v>
      </c>
    </row>
    <row r="512" customFormat="false" ht="15.75" hidden="true" customHeight="false" outlineLevel="0" collapsed="false">
      <c r="A512" s="331"/>
      <c r="B512" s="331" t="s">
        <v>404</v>
      </c>
      <c r="C512" s="331" t="str">
        <f aca="false">IFERROR(VLOOKUP(B512,'[1]#¡REF!'!$A$1:$C$15201,2,FALSE()),"")</f>
        <v/>
      </c>
      <c r="D512" s="331" t="s">
        <v>991</v>
      </c>
      <c r="E512" s="331" t="s">
        <v>1034</v>
      </c>
      <c r="F512" s="354" t="s">
        <v>993</v>
      </c>
      <c r="G512" s="331" t="n">
        <v>14</v>
      </c>
      <c r="H512" s="355" t="n">
        <v>8.42</v>
      </c>
      <c r="I512" s="355" t="n">
        <v>171.36</v>
      </c>
      <c r="J512" s="389"/>
      <c r="K512" s="331" t="s">
        <v>994</v>
      </c>
    </row>
    <row r="513" customFormat="false" ht="15.75" hidden="true" customHeight="false" outlineLevel="0" collapsed="false">
      <c r="A513" s="331"/>
      <c r="B513" s="331" t="s">
        <v>404</v>
      </c>
      <c r="C513" s="331" t="str">
        <f aca="false">IFERROR(VLOOKUP(B513,'[1]#¡REF!'!$A$1:$C$15201,2,FALSE()),"")</f>
        <v/>
      </c>
      <c r="D513" s="331" t="s">
        <v>991</v>
      </c>
      <c r="E513" s="331" t="s">
        <v>1010</v>
      </c>
      <c r="F513" s="354" t="s">
        <v>993</v>
      </c>
      <c r="G513" s="331" t="n">
        <v>8</v>
      </c>
      <c r="H513" s="355" t="n">
        <v>4.81</v>
      </c>
      <c r="I513" s="355" t="n">
        <v>97.92</v>
      </c>
      <c r="J513" s="389"/>
      <c r="K513" s="331" t="s">
        <v>994</v>
      </c>
    </row>
    <row r="514" customFormat="false" ht="15.75" hidden="true" customHeight="false" outlineLevel="0" collapsed="false">
      <c r="A514" s="331"/>
      <c r="B514" s="331" t="s">
        <v>404</v>
      </c>
      <c r="C514" s="331" t="str">
        <f aca="false">IFERROR(VLOOKUP(B514,'[1]#¡REF!'!$A$1:$C$15201,2,FALSE()),"")</f>
        <v/>
      </c>
      <c r="D514" s="331" t="s">
        <v>991</v>
      </c>
      <c r="E514" s="331" t="s">
        <v>1012</v>
      </c>
      <c r="F514" s="354" t="s">
        <v>993</v>
      </c>
      <c r="G514" s="331" t="n">
        <v>10</v>
      </c>
      <c r="H514" s="355" t="n">
        <v>6.01</v>
      </c>
      <c r="I514" s="355" t="n">
        <v>122.4</v>
      </c>
      <c r="J514" s="389"/>
      <c r="K514" s="331" t="s">
        <v>994</v>
      </c>
    </row>
    <row r="515" customFormat="false" ht="15.75" hidden="true" customHeight="false" outlineLevel="0" collapsed="false">
      <c r="A515" s="331"/>
      <c r="B515" s="331" t="s">
        <v>404</v>
      </c>
      <c r="C515" s="331" t="str">
        <f aca="false">IFERROR(VLOOKUP(B515,'[1]#¡REF!'!$A$1:$C$15201,2,FALSE()),"")</f>
        <v/>
      </c>
      <c r="D515" s="331" t="s">
        <v>1016</v>
      </c>
      <c r="E515" s="331" t="s">
        <v>1040</v>
      </c>
      <c r="F515" s="354" t="s">
        <v>998</v>
      </c>
      <c r="G515" s="331" t="n">
        <v>1</v>
      </c>
      <c r="H515" s="355" t="n">
        <v>0.6</v>
      </c>
      <c r="I515" s="355" t="n">
        <v>12.24</v>
      </c>
      <c r="J515" s="389"/>
      <c r="K515" s="331" t="s">
        <v>994</v>
      </c>
    </row>
    <row r="516" customFormat="false" ht="15.75" hidden="true" customHeight="false" outlineLevel="0" collapsed="false">
      <c r="A516" s="331"/>
      <c r="B516" s="331" t="s">
        <v>404</v>
      </c>
      <c r="C516" s="331" t="str">
        <f aca="false">IFERROR(VLOOKUP(B516,'[1]#¡REF!'!$A$1:$C$15201,2,FALSE()),"")</f>
        <v/>
      </c>
      <c r="D516" s="331" t="s">
        <v>1016</v>
      </c>
      <c r="E516" s="331" t="s">
        <v>1019</v>
      </c>
      <c r="F516" s="354" t="s">
        <v>993</v>
      </c>
      <c r="G516" s="331" t="n">
        <v>19</v>
      </c>
      <c r="H516" s="355" t="n">
        <v>11.43</v>
      </c>
      <c r="I516" s="355" t="n">
        <v>232.56</v>
      </c>
      <c r="J516" s="389"/>
      <c r="K516" s="331" t="s">
        <v>994</v>
      </c>
    </row>
    <row r="517" customFormat="false" ht="15.75" hidden="true" customHeight="false" outlineLevel="0" collapsed="false">
      <c r="A517" s="331"/>
      <c r="B517" s="331" t="s">
        <v>404</v>
      </c>
      <c r="C517" s="331" t="str">
        <f aca="false">IFERROR(VLOOKUP(B517,'[1]#¡REF!'!$A$1:$C$15201,2,FALSE()),"")</f>
        <v/>
      </c>
      <c r="D517" s="331" t="s">
        <v>1016</v>
      </c>
      <c r="E517" s="331" t="s">
        <v>1020</v>
      </c>
      <c r="F517" s="354" t="s">
        <v>993</v>
      </c>
      <c r="G517" s="331" t="n">
        <v>8</v>
      </c>
      <c r="H517" s="355" t="n">
        <v>4.81</v>
      </c>
      <c r="I517" s="355" t="n">
        <v>97.92</v>
      </c>
      <c r="J517" s="389"/>
      <c r="K517" s="331" t="s">
        <v>994</v>
      </c>
    </row>
    <row r="518" customFormat="false" ht="15.75" hidden="true" customHeight="false" outlineLevel="0" collapsed="false">
      <c r="A518" s="331"/>
      <c r="B518" s="331" t="s">
        <v>404</v>
      </c>
      <c r="C518" s="331" t="str">
        <f aca="false">IFERROR(VLOOKUP(B518,'[1]#¡REF!'!$A$1:$C$15201,2,FALSE()),"")</f>
        <v/>
      </c>
      <c r="D518" s="331" t="s">
        <v>1016</v>
      </c>
      <c r="E518" s="331" t="s">
        <v>1041</v>
      </c>
      <c r="F518" s="354" t="s">
        <v>993</v>
      </c>
      <c r="G518" s="331" t="n">
        <v>2</v>
      </c>
      <c r="H518" s="355" t="n">
        <v>1.2</v>
      </c>
      <c r="I518" s="355" t="n">
        <v>24.48</v>
      </c>
      <c r="J518" s="389"/>
      <c r="K518" s="331" t="s">
        <v>994</v>
      </c>
    </row>
    <row r="519" customFormat="false" ht="15.75" hidden="true" customHeight="false" outlineLevel="0" collapsed="false">
      <c r="A519" s="331"/>
      <c r="B519" s="331" t="s">
        <v>404</v>
      </c>
      <c r="C519" s="331" t="str">
        <f aca="false">IFERROR(VLOOKUP(B519,'[1]#¡REF!'!$A$1:$C$15201,2,FALSE()),"")</f>
        <v/>
      </c>
      <c r="D519" s="331" t="s">
        <v>1016</v>
      </c>
      <c r="E519" s="331" t="s">
        <v>1022</v>
      </c>
      <c r="F519" s="354" t="s">
        <v>993</v>
      </c>
      <c r="G519" s="331" t="n">
        <v>2</v>
      </c>
      <c r="H519" s="355" t="n">
        <v>1.2</v>
      </c>
      <c r="I519" s="355" t="n">
        <v>24.48</v>
      </c>
      <c r="J519" s="389"/>
      <c r="K519" s="331" t="s">
        <v>994</v>
      </c>
    </row>
    <row r="520" customFormat="false" ht="15.75" hidden="true" customHeight="false" outlineLevel="0" collapsed="false">
      <c r="A520" s="331"/>
      <c r="B520" s="331" t="s">
        <v>404</v>
      </c>
      <c r="C520" s="331" t="str">
        <f aca="false">IFERROR(VLOOKUP(B520,'[1]#¡REF!'!$A$1:$C$15201,2,FALSE()),"")</f>
        <v/>
      </c>
      <c r="D520" s="331" t="s">
        <v>1016</v>
      </c>
      <c r="E520" s="331" t="s">
        <v>1023</v>
      </c>
      <c r="F520" s="354" t="s">
        <v>993</v>
      </c>
      <c r="G520" s="331" t="n">
        <v>6</v>
      </c>
      <c r="H520" s="355" t="n">
        <v>3.61</v>
      </c>
      <c r="I520" s="355" t="n">
        <v>73.44</v>
      </c>
      <c r="J520" s="389"/>
      <c r="K520" s="331" t="s">
        <v>994</v>
      </c>
    </row>
    <row r="521" customFormat="false" ht="15.75" hidden="true" customHeight="false" outlineLevel="0" collapsed="false">
      <c r="A521" s="331"/>
      <c r="B521" s="331" t="s">
        <v>404</v>
      </c>
      <c r="C521" s="331" t="str">
        <f aca="false">IFERROR(VLOOKUP(B521,'[1]#¡REF!'!$A$1:$C$15201,2,FALSE()),"")</f>
        <v/>
      </c>
      <c r="D521" s="331" t="s">
        <v>1016</v>
      </c>
      <c r="E521" s="331" t="s">
        <v>1025</v>
      </c>
      <c r="F521" s="354" t="s">
        <v>993</v>
      </c>
      <c r="G521" s="331" t="n">
        <v>5</v>
      </c>
      <c r="H521" s="355" t="n">
        <v>3.01</v>
      </c>
      <c r="I521" s="355" t="n">
        <v>61.2</v>
      </c>
      <c r="J521" s="389"/>
      <c r="K521" s="331" t="s">
        <v>994</v>
      </c>
    </row>
    <row r="522" customFormat="false" ht="15.75" hidden="true" customHeight="false" outlineLevel="0" collapsed="false">
      <c r="A522" s="331"/>
      <c r="B522" s="331" t="s">
        <v>404</v>
      </c>
      <c r="C522" s="331" t="str">
        <f aca="false">IFERROR(VLOOKUP(B522,'[1]#¡REF!'!$A$1:$C$15201,2,FALSE()),"")</f>
        <v/>
      </c>
      <c r="D522" s="331" t="s">
        <v>1016</v>
      </c>
      <c r="E522" s="331" t="s">
        <v>1065</v>
      </c>
      <c r="F522" s="354" t="s">
        <v>993</v>
      </c>
      <c r="G522" s="331" t="n">
        <v>11</v>
      </c>
      <c r="H522" s="355" t="n">
        <v>6.62</v>
      </c>
      <c r="I522" s="355" t="n">
        <v>134.64</v>
      </c>
      <c r="J522" s="389"/>
      <c r="K522" s="331" t="s">
        <v>994</v>
      </c>
    </row>
    <row r="523" customFormat="false" ht="15.75" hidden="true" customHeight="false" outlineLevel="0" collapsed="false">
      <c r="A523" s="331"/>
      <c r="B523" s="331" t="s">
        <v>404</v>
      </c>
      <c r="C523" s="331" t="str">
        <f aca="false">IFERROR(VLOOKUP(B523,'[1]#¡REF!'!$A$1:$C$15201,2,FALSE()),"")</f>
        <v/>
      </c>
      <c r="D523" s="331" t="s">
        <v>1016</v>
      </c>
      <c r="E523" s="331" t="s">
        <v>1043</v>
      </c>
      <c r="F523" s="354" t="s">
        <v>993</v>
      </c>
      <c r="G523" s="331" t="n">
        <v>5</v>
      </c>
      <c r="H523" s="355" t="n">
        <v>3.01</v>
      </c>
      <c r="I523" s="355" t="n">
        <v>61.2</v>
      </c>
      <c r="J523" s="389"/>
      <c r="K523" s="331" t="s">
        <v>994</v>
      </c>
    </row>
    <row r="524" customFormat="false" ht="15.75" hidden="true" customHeight="false" outlineLevel="0" collapsed="false">
      <c r="A524" s="331"/>
      <c r="B524" s="331" t="s">
        <v>404</v>
      </c>
      <c r="C524" s="331" t="str">
        <f aca="false">IFERROR(VLOOKUP(B524,'[1]#¡REF!'!$A$1:$C$15201,2,FALSE()),"")</f>
        <v/>
      </c>
      <c r="D524" s="331" t="s">
        <v>1016</v>
      </c>
      <c r="E524" s="331" t="s">
        <v>1093</v>
      </c>
      <c r="F524" s="354" t="s">
        <v>1038</v>
      </c>
      <c r="G524" s="331" t="n">
        <v>1</v>
      </c>
      <c r="H524" s="355" t="n">
        <v>0.6</v>
      </c>
      <c r="I524" s="355" t="n">
        <v>12.24</v>
      </c>
      <c r="J524" s="389"/>
      <c r="K524" s="331" t="s">
        <v>994</v>
      </c>
    </row>
    <row r="525" customFormat="false" ht="15.75" hidden="true" customHeight="false" outlineLevel="0" collapsed="false">
      <c r="A525" s="331"/>
      <c r="B525" s="331" t="s">
        <v>404</v>
      </c>
      <c r="C525" s="331" t="str">
        <f aca="false">IFERROR(VLOOKUP(B525,'[1]#¡REF!'!$A$1:$C$15201,2,FALSE()),"")</f>
        <v/>
      </c>
      <c r="D525" s="331" t="s">
        <v>1016</v>
      </c>
      <c r="E525" s="331" t="s">
        <v>1027</v>
      </c>
      <c r="F525" s="354" t="s">
        <v>1003</v>
      </c>
      <c r="G525" s="331" t="n">
        <v>1</v>
      </c>
      <c r="H525" s="355" t="n">
        <v>0.6</v>
      </c>
      <c r="I525" s="355" t="n">
        <v>12.24</v>
      </c>
      <c r="J525" s="389"/>
      <c r="K525" s="331" t="s">
        <v>994</v>
      </c>
    </row>
    <row r="526" customFormat="false" ht="15.75" hidden="true" customHeight="false" outlineLevel="0" collapsed="false">
      <c r="A526" s="331"/>
      <c r="B526" s="331" t="s">
        <v>404</v>
      </c>
      <c r="C526" s="331" t="str">
        <f aca="false">IFERROR(VLOOKUP(B526,'[1]#¡REF!'!$A$1:$C$15201,2,FALSE()),"")</f>
        <v/>
      </c>
      <c r="D526" s="331" t="s">
        <v>1016</v>
      </c>
      <c r="E526" s="331" t="s">
        <v>1028</v>
      </c>
      <c r="F526" s="354" t="s">
        <v>1005</v>
      </c>
      <c r="G526" s="331" t="n">
        <v>2</v>
      </c>
      <c r="H526" s="355" t="n">
        <v>1.2</v>
      </c>
      <c r="I526" s="355" t="n">
        <v>24.48</v>
      </c>
      <c r="J526" s="390"/>
      <c r="K526" s="331" t="s">
        <v>994</v>
      </c>
    </row>
    <row r="527" customFormat="false" ht="15.75" hidden="true" customHeight="false" outlineLevel="0" collapsed="false">
      <c r="A527" s="399"/>
      <c r="B527" s="356" t="s">
        <v>404</v>
      </c>
      <c r="C527" s="356" t="str">
        <f aca="false">IFERROR(VLOOKUP(B527,'[1]#¡REF!'!$A$1:$C$15201,2,FALSE()),"")</f>
        <v/>
      </c>
      <c r="D527" s="399" t="s">
        <v>1016</v>
      </c>
      <c r="E527" s="399" t="s">
        <v>621</v>
      </c>
      <c r="F527" s="357" t="s">
        <v>1006</v>
      </c>
      <c r="G527" s="361" t="n">
        <v>1</v>
      </c>
      <c r="H527" s="400" t="n">
        <v>0.6</v>
      </c>
      <c r="I527" s="400" t="n">
        <v>12.24</v>
      </c>
      <c r="J527" s="360"/>
      <c r="K527" s="356" t="s">
        <v>994</v>
      </c>
      <c r="L527" s="379"/>
      <c r="M527" s="379"/>
      <c r="N527" s="379"/>
      <c r="O527" s="379"/>
      <c r="P527" s="279"/>
      <c r="Q527" s="395"/>
      <c r="R527" s="396"/>
      <c r="S527" s="396"/>
      <c r="T527" s="382"/>
    </row>
    <row r="528" customFormat="false" ht="15.75" hidden="true" customHeight="false" outlineLevel="0" collapsed="false">
      <c r="A528" s="331"/>
      <c r="B528" s="331" t="s">
        <v>1108</v>
      </c>
      <c r="C528" s="331" t="str">
        <f aca="false">IFERROR(VLOOKUP(B528,'[1]#¡REF!'!$A$1:$C$15201,2,FALSE()),"")</f>
        <v/>
      </c>
      <c r="D528" s="331" t="s">
        <v>991</v>
      </c>
      <c r="E528" s="331" t="s">
        <v>997</v>
      </c>
      <c r="F528" s="354" t="s">
        <v>998</v>
      </c>
      <c r="G528" s="331" t="n">
        <v>4</v>
      </c>
      <c r="H528" s="355" t="n">
        <v>1.99</v>
      </c>
      <c r="I528" s="355" t="n">
        <v>40.56</v>
      </c>
      <c r="J528" s="388"/>
      <c r="K528" s="331" t="s">
        <v>994</v>
      </c>
    </row>
    <row r="529" customFormat="false" ht="15.75" hidden="true" customHeight="false" outlineLevel="0" collapsed="false">
      <c r="A529" s="331"/>
      <c r="B529" s="331" t="s">
        <v>1108</v>
      </c>
      <c r="C529" s="331" t="str">
        <f aca="false">IFERROR(VLOOKUP(B529,'[1]#¡REF!'!$A$1:$C$15201,2,FALSE()),"")</f>
        <v/>
      </c>
      <c r="D529" s="331" t="s">
        <v>991</v>
      </c>
      <c r="E529" s="331" t="s">
        <v>1032</v>
      </c>
      <c r="F529" s="354" t="s">
        <v>998</v>
      </c>
      <c r="G529" s="331" t="n">
        <v>1</v>
      </c>
      <c r="H529" s="355" t="n">
        <v>0.5</v>
      </c>
      <c r="I529" s="355" t="n">
        <v>10.14</v>
      </c>
      <c r="J529" s="389"/>
      <c r="K529" s="331" t="s">
        <v>994</v>
      </c>
    </row>
    <row r="530" customFormat="false" ht="15.75" hidden="true" customHeight="false" outlineLevel="0" collapsed="false">
      <c r="A530" s="331"/>
      <c r="B530" s="331" t="s">
        <v>1108</v>
      </c>
      <c r="C530" s="331" t="str">
        <f aca="false">IFERROR(VLOOKUP(B530,'[1]#¡REF!'!$A$1:$C$15201,2,FALSE()),"")</f>
        <v/>
      </c>
      <c r="D530" s="331" t="s">
        <v>991</v>
      </c>
      <c r="E530" s="331" t="s">
        <v>1000</v>
      </c>
      <c r="F530" s="354" t="s">
        <v>993</v>
      </c>
      <c r="G530" s="331" t="n">
        <v>16</v>
      </c>
      <c r="H530" s="355" t="n">
        <v>7.97</v>
      </c>
      <c r="I530" s="355" t="n">
        <v>162.24</v>
      </c>
      <c r="J530" s="389"/>
      <c r="K530" s="331" t="s">
        <v>994</v>
      </c>
    </row>
    <row r="531" customFormat="false" ht="15.75" hidden="true" customHeight="false" outlineLevel="0" collapsed="false">
      <c r="A531" s="331"/>
      <c r="B531" s="331" t="s">
        <v>1108</v>
      </c>
      <c r="C531" s="331" t="str">
        <f aca="false">IFERROR(VLOOKUP(B531,'[1]#¡REF!'!$A$1:$C$15201,2,FALSE()),"")</f>
        <v/>
      </c>
      <c r="D531" s="331" t="s">
        <v>991</v>
      </c>
      <c r="E531" s="331" t="s">
        <v>1033</v>
      </c>
      <c r="F531" s="354" t="s">
        <v>993</v>
      </c>
      <c r="G531" s="331" t="n">
        <v>20</v>
      </c>
      <c r="H531" s="355" t="n">
        <v>9.97</v>
      </c>
      <c r="I531" s="355" t="n">
        <v>202.8</v>
      </c>
      <c r="J531" s="389"/>
      <c r="K531" s="331" t="s">
        <v>994</v>
      </c>
    </row>
    <row r="532" customFormat="false" ht="15.75" hidden="true" customHeight="false" outlineLevel="0" collapsed="false">
      <c r="A532" s="331"/>
      <c r="B532" s="331" t="s">
        <v>1108</v>
      </c>
      <c r="C532" s="331" t="str">
        <f aca="false">IFERROR(VLOOKUP(B532,'[1]#¡REF!'!$A$1:$C$15201,2,FALSE()),"")</f>
        <v/>
      </c>
      <c r="D532" s="331" t="s">
        <v>991</v>
      </c>
      <c r="E532" s="331" t="s">
        <v>1034</v>
      </c>
      <c r="F532" s="354" t="s">
        <v>993</v>
      </c>
      <c r="G532" s="331" t="n">
        <v>70</v>
      </c>
      <c r="H532" s="355" t="n">
        <v>34.88</v>
      </c>
      <c r="I532" s="355" t="n">
        <v>709.8</v>
      </c>
      <c r="J532" s="389"/>
      <c r="K532" s="331" t="s">
        <v>994</v>
      </c>
    </row>
    <row r="533" customFormat="false" ht="15.75" hidden="true" customHeight="false" outlineLevel="0" collapsed="false">
      <c r="A533" s="331"/>
      <c r="B533" s="331" t="s">
        <v>1108</v>
      </c>
      <c r="C533" s="331" t="str">
        <f aca="false">IFERROR(VLOOKUP(B533,'[1]#¡REF!'!$A$1:$C$15201,2,FALSE()),"")</f>
        <v/>
      </c>
      <c r="D533" s="331" t="s">
        <v>991</v>
      </c>
      <c r="E533" s="331" t="s">
        <v>1010</v>
      </c>
      <c r="F533" s="354" t="s">
        <v>993</v>
      </c>
      <c r="G533" s="331" t="n">
        <v>93</v>
      </c>
      <c r="H533" s="355" t="n">
        <v>46.34</v>
      </c>
      <c r="I533" s="355" t="n">
        <v>943.02</v>
      </c>
      <c r="J533" s="389"/>
      <c r="K533" s="331" t="s">
        <v>994</v>
      </c>
    </row>
    <row r="534" customFormat="false" ht="15.75" hidden="true" customHeight="false" outlineLevel="0" collapsed="false">
      <c r="A534" s="331"/>
      <c r="B534" s="331" t="s">
        <v>1108</v>
      </c>
      <c r="C534" s="331" t="str">
        <f aca="false">IFERROR(VLOOKUP(B534,'[1]#¡REF!'!$A$1:$C$15201,2,FALSE()),"")</f>
        <v/>
      </c>
      <c r="D534" s="331" t="s">
        <v>991</v>
      </c>
      <c r="E534" s="331" t="s">
        <v>1084</v>
      </c>
      <c r="F534" s="354" t="s">
        <v>993</v>
      </c>
      <c r="G534" s="331" t="n">
        <v>6</v>
      </c>
      <c r="H534" s="355" t="n">
        <v>2.99</v>
      </c>
      <c r="I534" s="355" t="n">
        <v>60.84</v>
      </c>
      <c r="J534" s="389"/>
      <c r="K534" s="331" t="s">
        <v>994</v>
      </c>
    </row>
    <row r="535" customFormat="false" ht="15.75" hidden="true" customHeight="false" outlineLevel="0" collapsed="false">
      <c r="A535" s="331"/>
      <c r="B535" s="331" t="s">
        <v>1108</v>
      </c>
      <c r="C535" s="331" t="str">
        <f aca="false">IFERROR(VLOOKUP(B535,'[1]#¡REF!'!$A$1:$C$15201,2,FALSE()),"")</f>
        <v/>
      </c>
      <c r="D535" s="331" t="s">
        <v>991</v>
      </c>
      <c r="E535" s="331" t="s">
        <v>1046</v>
      </c>
      <c r="F535" s="354" t="s">
        <v>993</v>
      </c>
      <c r="G535" s="331" t="n">
        <v>5</v>
      </c>
      <c r="H535" s="355" t="n">
        <v>2.49</v>
      </c>
      <c r="I535" s="355" t="n">
        <v>50.7</v>
      </c>
      <c r="J535" s="389"/>
      <c r="K535" s="331" t="s">
        <v>994</v>
      </c>
    </row>
    <row r="536" customFormat="false" ht="15.75" hidden="true" customHeight="false" outlineLevel="0" collapsed="false">
      <c r="A536" s="331"/>
      <c r="B536" s="331" t="s">
        <v>1108</v>
      </c>
      <c r="C536" s="331" t="str">
        <f aca="false">IFERROR(VLOOKUP(B536,'[1]#¡REF!'!$A$1:$C$15201,2,FALSE()),"")</f>
        <v/>
      </c>
      <c r="D536" s="331" t="s">
        <v>991</v>
      </c>
      <c r="E536" s="331" t="s">
        <v>1012</v>
      </c>
      <c r="F536" s="354" t="s">
        <v>993</v>
      </c>
      <c r="G536" s="331" t="n">
        <v>18</v>
      </c>
      <c r="H536" s="355" t="n">
        <v>8.97</v>
      </c>
      <c r="I536" s="355" t="n">
        <v>182.52</v>
      </c>
      <c r="J536" s="389"/>
      <c r="K536" s="331" t="s">
        <v>994</v>
      </c>
    </row>
    <row r="537" customFormat="false" ht="15.75" hidden="true" customHeight="false" outlineLevel="0" collapsed="false">
      <c r="A537" s="331"/>
      <c r="B537" s="331" t="s">
        <v>1108</v>
      </c>
      <c r="C537" s="331" t="str">
        <f aca="false">IFERROR(VLOOKUP(B537,'[1]#¡REF!'!$A$1:$C$15201,2,FALSE()),"")</f>
        <v/>
      </c>
      <c r="D537" s="331" t="s">
        <v>991</v>
      </c>
      <c r="E537" s="331" t="s">
        <v>1035</v>
      </c>
      <c r="F537" s="354" t="s">
        <v>993</v>
      </c>
      <c r="G537" s="331" t="n">
        <v>23</v>
      </c>
      <c r="H537" s="355" t="n">
        <v>11.46</v>
      </c>
      <c r="I537" s="355" t="n">
        <v>233.22</v>
      </c>
      <c r="J537" s="389"/>
      <c r="K537" s="331" t="s">
        <v>994</v>
      </c>
    </row>
    <row r="538" customFormat="false" ht="15.75" hidden="true" customHeight="false" outlineLevel="0" collapsed="false">
      <c r="A538" s="331"/>
      <c r="B538" s="331" t="s">
        <v>1108</v>
      </c>
      <c r="C538" s="331" t="str">
        <f aca="false">IFERROR(VLOOKUP(B538,'[1]#¡REF!'!$A$1:$C$15201,2,FALSE()),"")</f>
        <v/>
      </c>
      <c r="D538" s="331" t="s">
        <v>991</v>
      </c>
      <c r="E538" s="331" t="s">
        <v>1036</v>
      </c>
      <c r="F538" s="354" t="s">
        <v>993</v>
      </c>
      <c r="G538" s="331" t="n">
        <v>60</v>
      </c>
      <c r="H538" s="355" t="n">
        <v>29.9</v>
      </c>
      <c r="I538" s="355" t="n">
        <v>608.4</v>
      </c>
      <c r="J538" s="389"/>
      <c r="K538" s="331" t="s">
        <v>994</v>
      </c>
    </row>
    <row r="539" customFormat="false" ht="15.75" hidden="true" customHeight="false" outlineLevel="0" collapsed="false">
      <c r="A539" s="331"/>
      <c r="B539" s="331" t="s">
        <v>1108</v>
      </c>
      <c r="C539" s="331" t="str">
        <f aca="false">IFERROR(VLOOKUP(B539,'[1]#¡REF!'!$A$1:$C$15201,2,FALSE()),"")</f>
        <v/>
      </c>
      <c r="D539" s="331" t="s">
        <v>991</v>
      </c>
      <c r="E539" s="331" t="s">
        <v>1013</v>
      </c>
      <c r="F539" s="354" t="s">
        <v>993</v>
      </c>
      <c r="G539" s="331" t="n">
        <v>25</v>
      </c>
      <c r="H539" s="355" t="n">
        <v>12.46</v>
      </c>
      <c r="I539" s="355" t="n">
        <v>253.5</v>
      </c>
      <c r="J539" s="389"/>
      <c r="K539" s="331" t="s">
        <v>994</v>
      </c>
    </row>
    <row r="540" customFormat="false" ht="15.75" hidden="true" customHeight="false" outlineLevel="0" collapsed="false">
      <c r="A540" s="331"/>
      <c r="B540" s="331" t="s">
        <v>1108</v>
      </c>
      <c r="C540" s="331" t="str">
        <f aca="false">IFERROR(VLOOKUP(B540,'[1]#¡REF!'!$A$1:$C$15201,2,FALSE()),"")</f>
        <v/>
      </c>
      <c r="D540" s="331" t="s">
        <v>1016</v>
      </c>
      <c r="E540" s="331" t="s">
        <v>1040</v>
      </c>
      <c r="F540" s="354" t="s">
        <v>998</v>
      </c>
      <c r="G540" s="331" t="n">
        <v>1</v>
      </c>
      <c r="H540" s="355" t="n">
        <v>0.5</v>
      </c>
      <c r="I540" s="355" t="n">
        <v>10.14</v>
      </c>
      <c r="J540" s="389"/>
      <c r="K540" s="331" t="s">
        <v>994</v>
      </c>
    </row>
    <row r="541" customFormat="false" ht="15.75" hidden="true" customHeight="false" outlineLevel="0" collapsed="false">
      <c r="A541" s="331"/>
      <c r="B541" s="331" t="s">
        <v>1108</v>
      </c>
      <c r="C541" s="331" t="str">
        <f aca="false">IFERROR(VLOOKUP(B541,'[1]#¡REF!'!$A$1:$C$15201,2,FALSE()),"")</f>
        <v/>
      </c>
      <c r="D541" s="331" t="s">
        <v>1016</v>
      </c>
      <c r="E541" s="331" t="s">
        <v>1019</v>
      </c>
      <c r="F541" s="354" t="s">
        <v>993</v>
      </c>
      <c r="G541" s="331" t="n">
        <v>68</v>
      </c>
      <c r="H541" s="355" t="n">
        <v>33.88</v>
      </c>
      <c r="I541" s="355" t="n">
        <v>689.52</v>
      </c>
      <c r="J541" s="389"/>
      <c r="K541" s="331" t="s">
        <v>994</v>
      </c>
    </row>
    <row r="542" customFormat="false" ht="15.75" hidden="true" customHeight="false" outlineLevel="0" collapsed="false">
      <c r="A542" s="331"/>
      <c r="B542" s="331" t="s">
        <v>1108</v>
      </c>
      <c r="C542" s="331" t="str">
        <f aca="false">IFERROR(VLOOKUP(B542,'[1]#¡REF!'!$A$1:$C$15201,2,FALSE()),"")</f>
        <v/>
      </c>
      <c r="D542" s="331" t="s">
        <v>1016</v>
      </c>
      <c r="E542" s="331" t="s">
        <v>1020</v>
      </c>
      <c r="F542" s="354" t="s">
        <v>993</v>
      </c>
      <c r="G542" s="331" t="n">
        <v>28</v>
      </c>
      <c r="H542" s="355" t="n">
        <v>13.95</v>
      </c>
      <c r="I542" s="355" t="n">
        <v>283.92</v>
      </c>
      <c r="J542" s="389"/>
      <c r="K542" s="331" t="s">
        <v>994</v>
      </c>
    </row>
    <row r="543" customFormat="false" ht="15.75" hidden="true" customHeight="false" outlineLevel="0" collapsed="false">
      <c r="A543" s="331"/>
      <c r="B543" s="331" t="s">
        <v>1108</v>
      </c>
      <c r="C543" s="331" t="str">
        <f aca="false">IFERROR(VLOOKUP(B543,'[1]#¡REF!'!$A$1:$C$15201,2,FALSE()),"")</f>
        <v/>
      </c>
      <c r="D543" s="331" t="s">
        <v>1016</v>
      </c>
      <c r="E543" s="331" t="s">
        <v>1041</v>
      </c>
      <c r="F543" s="354" t="s">
        <v>993</v>
      </c>
      <c r="G543" s="331" t="n">
        <v>3</v>
      </c>
      <c r="H543" s="355" t="n">
        <v>1.49</v>
      </c>
      <c r="I543" s="355" t="n">
        <v>30.42</v>
      </c>
      <c r="J543" s="389"/>
      <c r="K543" s="331" t="s">
        <v>994</v>
      </c>
    </row>
    <row r="544" customFormat="false" ht="15.75" hidden="true" customHeight="false" outlineLevel="0" collapsed="false">
      <c r="A544" s="331"/>
      <c r="B544" s="331" t="s">
        <v>1108</v>
      </c>
      <c r="C544" s="331" t="str">
        <f aca="false">IFERROR(VLOOKUP(B544,'[1]#¡REF!'!$A$1:$C$15201,2,FALSE()),"")</f>
        <v/>
      </c>
      <c r="D544" s="331" t="s">
        <v>1016</v>
      </c>
      <c r="E544" s="331" t="s">
        <v>1022</v>
      </c>
      <c r="F544" s="354" t="s">
        <v>993</v>
      </c>
      <c r="G544" s="331" t="n">
        <v>4</v>
      </c>
      <c r="H544" s="355" t="n">
        <v>1.99</v>
      </c>
      <c r="I544" s="355" t="n">
        <v>40.56</v>
      </c>
      <c r="J544" s="389"/>
      <c r="K544" s="331" t="s">
        <v>994</v>
      </c>
    </row>
    <row r="545" customFormat="false" ht="15.75" hidden="true" customHeight="false" outlineLevel="0" collapsed="false">
      <c r="A545" s="331"/>
      <c r="B545" s="331" t="s">
        <v>1108</v>
      </c>
      <c r="C545" s="331" t="str">
        <f aca="false">IFERROR(VLOOKUP(B545,'[1]#¡REF!'!$A$1:$C$15201,2,FALSE()),"")</f>
        <v/>
      </c>
      <c r="D545" s="331" t="s">
        <v>1016</v>
      </c>
      <c r="E545" s="331" t="s">
        <v>1023</v>
      </c>
      <c r="F545" s="354" t="s">
        <v>993</v>
      </c>
      <c r="G545" s="331" t="n">
        <v>6</v>
      </c>
      <c r="H545" s="355" t="n">
        <v>2.99</v>
      </c>
      <c r="I545" s="355" t="n">
        <v>60.84</v>
      </c>
      <c r="J545" s="389"/>
      <c r="K545" s="331" t="s">
        <v>994</v>
      </c>
    </row>
    <row r="546" customFormat="false" ht="15.75" hidden="true" customHeight="false" outlineLevel="0" collapsed="false">
      <c r="A546" s="331"/>
      <c r="B546" s="331" t="s">
        <v>1108</v>
      </c>
      <c r="C546" s="331" t="str">
        <f aca="false">IFERROR(VLOOKUP(B546,'[1]#¡REF!'!$A$1:$C$15201,2,FALSE()),"")</f>
        <v/>
      </c>
      <c r="D546" s="331" t="s">
        <v>1016</v>
      </c>
      <c r="E546" s="331" t="s">
        <v>1025</v>
      </c>
      <c r="F546" s="354" t="s">
        <v>993</v>
      </c>
      <c r="G546" s="331" t="n">
        <v>13</v>
      </c>
      <c r="H546" s="355" t="n">
        <v>6.48</v>
      </c>
      <c r="I546" s="355" t="n">
        <v>131.82</v>
      </c>
      <c r="J546" s="389"/>
      <c r="K546" s="331" t="s">
        <v>994</v>
      </c>
    </row>
    <row r="547" customFormat="false" ht="15.75" hidden="true" customHeight="false" outlineLevel="0" collapsed="false">
      <c r="A547" s="331"/>
      <c r="B547" s="331" t="s">
        <v>1108</v>
      </c>
      <c r="C547" s="331" t="str">
        <f aca="false">IFERROR(VLOOKUP(B547,'[1]#¡REF!'!$A$1:$C$15201,2,FALSE()),"")</f>
        <v/>
      </c>
      <c r="D547" s="331" t="s">
        <v>1016</v>
      </c>
      <c r="E547" s="331" t="s">
        <v>1065</v>
      </c>
      <c r="F547" s="354" t="s">
        <v>993</v>
      </c>
      <c r="G547" s="331" t="n">
        <v>3</v>
      </c>
      <c r="H547" s="355" t="n">
        <v>1.49</v>
      </c>
      <c r="I547" s="355" t="n">
        <v>30.42</v>
      </c>
      <c r="J547" s="389"/>
      <c r="K547" s="331" t="s">
        <v>994</v>
      </c>
    </row>
    <row r="548" customFormat="false" ht="15.75" hidden="true" customHeight="false" outlineLevel="0" collapsed="false">
      <c r="A548" s="331"/>
      <c r="B548" s="331" t="s">
        <v>1108</v>
      </c>
      <c r="C548" s="331" t="str">
        <f aca="false">IFERROR(VLOOKUP(B548,'[1]#¡REF!'!$A$1:$C$15201,2,FALSE()),"")</f>
        <v/>
      </c>
      <c r="D548" s="331" t="s">
        <v>1016</v>
      </c>
      <c r="E548" s="331" t="s">
        <v>1043</v>
      </c>
      <c r="F548" s="354" t="s">
        <v>993</v>
      </c>
      <c r="G548" s="331" t="n">
        <v>1</v>
      </c>
      <c r="H548" s="355" t="n">
        <v>0.5</v>
      </c>
      <c r="I548" s="355" t="n">
        <v>10.14</v>
      </c>
      <c r="J548" s="389"/>
      <c r="K548" s="331" t="s">
        <v>994</v>
      </c>
    </row>
    <row r="549" customFormat="false" ht="15.75" hidden="true" customHeight="false" outlineLevel="0" collapsed="false">
      <c r="A549" s="331"/>
      <c r="B549" s="331" t="s">
        <v>1108</v>
      </c>
      <c r="C549" s="331" t="str">
        <f aca="false">IFERROR(VLOOKUP(B549,'[1]#¡REF!'!$A$1:$C$15201,2,FALSE()),"")</f>
        <v/>
      </c>
      <c r="D549" s="331" t="s">
        <v>1016</v>
      </c>
      <c r="E549" s="331" t="s">
        <v>1093</v>
      </c>
      <c r="F549" s="354" t="s">
        <v>1038</v>
      </c>
      <c r="G549" s="331" t="n">
        <v>1</v>
      </c>
      <c r="H549" s="355" t="n">
        <v>0.5</v>
      </c>
      <c r="I549" s="355" t="n">
        <v>10.14</v>
      </c>
      <c r="J549" s="389"/>
      <c r="K549" s="331" t="s">
        <v>994</v>
      </c>
    </row>
    <row r="550" customFormat="false" ht="15.75" hidden="true" customHeight="false" outlineLevel="0" collapsed="false">
      <c r="A550" s="331"/>
      <c r="B550" s="331" t="s">
        <v>1108</v>
      </c>
      <c r="C550" s="331" t="str">
        <f aca="false">IFERROR(VLOOKUP(B550,'[1]#¡REF!'!$A$1:$C$15201,2,FALSE()),"")</f>
        <v/>
      </c>
      <c r="D550" s="331" t="s">
        <v>1016</v>
      </c>
      <c r="E550" s="331" t="s">
        <v>1027</v>
      </c>
      <c r="F550" s="354" t="s">
        <v>1003</v>
      </c>
      <c r="G550" s="331" t="n">
        <v>3</v>
      </c>
      <c r="H550" s="355" t="n">
        <v>1.49</v>
      </c>
      <c r="I550" s="355" t="n">
        <v>30.42</v>
      </c>
      <c r="J550" s="389"/>
      <c r="K550" s="331" t="s">
        <v>994</v>
      </c>
    </row>
    <row r="551" customFormat="false" ht="15.75" hidden="true" customHeight="false" outlineLevel="0" collapsed="false">
      <c r="A551" s="331"/>
      <c r="B551" s="331" t="s">
        <v>1108</v>
      </c>
      <c r="C551" s="331" t="str">
        <f aca="false">IFERROR(VLOOKUP(B551,'[1]#¡REF!'!$A$1:$C$15201,2,FALSE()),"")</f>
        <v/>
      </c>
      <c r="D551" s="331" t="s">
        <v>1016</v>
      </c>
      <c r="E551" s="331" t="s">
        <v>1028</v>
      </c>
      <c r="F551" s="354" t="s">
        <v>1005</v>
      </c>
      <c r="G551" s="331" t="n">
        <v>6</v>
      </c>
      <c r="H551" s="355" t="n">
        <v>2.99</v>
      </c>
      <c r="I551" s="355" t="n">
        <v>60.84</v>
      </c>
      <c r="J551" s="390"/>
      <c r="K551" s="331" t="s">
        <v>994</v>
      </c>
    </row>
    <row r="552" customFormat="false" ht="15.75" hidden="true" customHeight="false" outlineLevel="0" collapsed="false">
      <c r="A552" s="399"/>
      <c r="B552" s="356" t="s">
        <v>1108</v>
      </c>
      <c r="C552" s="356" t="str">
        <f aca="false">IFERROR(VLOOKUP(B552,'[1]#¡REF!'!$A$1:$C$15201,2,FALSE()),"")</f>
        <v/>
      </c>
      <c r="D552" s="399" t="s">
        <v>1016</v>
      </c>
      <c r="E552" s="399" t="s">
        <v>621</v>
      </c>
      <c r="F552" s="357" t="s">
        <v>1006</v>
      </c>
      <c r="G552" s="361" t="n">
        <v>1</v>
      </c>
      <c r="H552" s="400" t="n">
        <v>0.5</v>
      </c>
      <c r="I552" s="400" t="n">
        <v>10.14</v>
      </c>
      <c r="J552" s="360"/>
      <c r="K552" s="356" t="s">
        <v>994</v>
      </c>
      <c r="L552" s="379"/>
      <c r="M552" s="379"/>
      <c r="N552" s="379"/>
      <c r="O552" s="379"/>
      <c r="P552" s="279"/>
      <c r="Q552" s="395"/>
      <c r="R552" s="396"/>
      <c r="S552" s="396"/>
      <c r="T552" s="382"/>
    </row>
    <row r="553" customFormat="false" ht="15.75" hidden="true" customHeight="false" outlineLevel="0" collapsed="false">
      <c r="A553" s="331"/>
      <c r="B553" s="331" t="s">
        <v>406</v>
      </c>
      <c r="C553" s="331" t="str">
        <f aca="false">IFERROR(VLOOKUP(B553,'[1]#¡REF!'!$A$1:$C$15201,2,FALSE()),"")</f>
        <v/>
      </c>
      <c r="D553" s="331" t="s">
        <v>991</v>
      </c>
      <c r="E553" s="331" t="s">
        <v>1032</v>
      </c>
      <c r="F553" s="354" t="s">
        <v>998</v>
      </c>
      <c r="G553" s="331" t="n">
        <v>24</v>
      </c>
      <c r="H553" s="355" t="n">
        <v>13.75</v>
      </c>
      <c r="I553" s="355" t="n">
        <v>279.84</v>
      </c>
      <c r="J553" s="388"/>
      <c r="K553" s="331" t="s">
        <v>994</v>
      </c>
    </row>
    <row r="554" customFormat="false" ht="15.75" hidden="true" customHeight="false" outlineLevel="0" collapsed="false">
      <c r="A554" s="331"/>
      <c r="B554" s="331" t="s">
        <v>406</v>
      </c>
      <c r="C554" s="331" t="str">
        <f aca="false">IFERROR(VLOOKUP(B554,'[1]#¡REF!'!$A$1:$C$15201,2,FALSE()),"")</f>
        <v/>
      </c>
      <c r="D554" s="331" t="s">
        <v>991</v>
      </c>
      <c r="E554" s="331" t="s">
        <v>1008</v>
      </c>
      <c r="F554" s="354" t="s">
        <v>993</v>
      </c>
      <c r="G554" s="331" t="n">
        <v>4</v>
      </c>
      <c r="H554" s="355" t="n">
        <v>2.29</v>
      </c>
      <c r="I554" s="355" t="n">
        <v>46.64</v>
      </c>
      <c r="J554" s="389"/>
      <c r="K554" s="331" t="s">
        <v>994</v>
      </c>
    </row>
    <row r="555" customFormat="false" ht="15.75" hidden="true" customHeight="false" outlineLevel="0" collapsed="false">
      <c r="A555" s="331"/>
      <c r="B555" s="331" t="s">
        <v>406</v>
      </c>
      <c r="C555" s="331" t="str">
        <f aca="false">IFERROR(VLOOKUP(B555,'[1]#¡REF!'!$A$1:$C$15201,2,FALSE()),"")</f>
        <v/>
      </c>
      <c r="D555" s="331" t="s">
        <v>991</v>
      </c>
      <c r="E555" s="331" t="s">
        <v>1083</v>
      </c>
      <c r="F555" s="354" t="s">
        <v>993</v>
      </c>
      <c r="G555" s="331" t="n">
        <v>9</v>
      </c>
      <c r="H555" s="355" t="n">
        <v>5.16</v>
      </c>
      <c r="I555" s="355" t="n">
        <v>104.94</v>
      </c>
      <c r="J555" s="389"/>
      <c r="K555" s="331" t="s">
        <v>994</v>
      </c>
    </row>
    <row r="556" customFormat="false" ht="15.75" hidden="true" customHeight="false" outlineLevel="0" collapsed="false">
      <c r="A556" s="331"/>
      <c r="B556" s="331" t="s">
        <v>406</v>
      </c>
      <c r="C556" s="331" t="str">
        <f aca="false">IFERROR(VLOOKUP(B556,'[1]#¡REF!'!$A$1:$C$15201,2,FALSE()),"")</f>
        <v/>
      </c>
      <c r="D556" s="331" t="s">
        <v>991</v>
      </c>
      <c r="E556" s="331" t="s">
        <v>1034</v>
      </c>
      <c r="F556" s="354" t="s">
        <v>993</v>
      </c>
      <c r="G556" s="331" t="n">
        <v>188</v>
      </c>
      <c r="H556" s="355" t="n">
        <v>107.72</v>
      </c>
      <c r="I556" s="355" t="n">
        <v>2192.08</v>
      </c>
      <c r="J556" s="389"/>
      <c r="K556" s="331" t="s">
        <v>994</v>
      </c>
    </row>
    <row r="557" customFormat="false" ht="15.75" hidden="true" customHeight="false" outlineLevel="0" collapsed="false">
      <c r="A557" s="331"/>
      <c r="B557" s="331" t="s">
        <v>406</v>
      </c>
      <c r="C557" s="331" t="str">
        <f aca="false">IFERROR(VLOOKUP(B557,'[1]#¡REF!'!$A$1:$C$15201,2,FALSE()),"")</f>
        <v/>
      </c>
      <c r="D557" s="331" t="s">
        <v>991</v>
      </c>
      <c r="E557" s="331" t="s">
        <v>1012</v>
      </c>
      <c r="F557" s="354" t="s">
        <v>993</v>
      </c>
      <c r="G557" s="331" t="n">
        <v>37</v>
      </c>
      <c r="H557" s="355" t="n">
        <v>21.2</v>
      </c>
      <c r="I557" s="355" t="n">
        <v>431.42</v>
      </c>
      <c r="J557" s="389"/>
      <c r="K557" s="331" t="s">
        <v>994</v>
      </c>
    </row>
    <row r="558" customFormat="false" ht="15.75" hidden="true" customHeight="false" outlineLevel="0" collapsed="false">
      <c r="A558" s="331"/>
      <c r="B558" s="331" t="s">
        <v>406</v>
      </c>
      <c r="C558" s="331" t="str">
        <f aca="false">IFERROR(VLOOKUP(B558,'[1]#¡REF!'!$A$1:$C$15201,2,FALSE()),"")</f>
        <v/>
      </c>
      <c r="D558" s="331" t="s">
        <v>991</v>
      </c>
      <c r="E558" s="331" t="s">
        <v>1035</v>
      </c>
      <c r="F558" s="354" t="s">
        <v>993</v>
      </c>
      <c r="G558" s="331" t="n">
        <v>7</v>
      </c>
      <c r="H558" s="355" t="n">
        <v>4.01</v>
      </c>
      <c r="I558" s="355" t="n">
        <v>81.62</v>
      </c>
      <c r="J558" s="389"/>
      <c r="K558" s="331" t="s">
        <v>994</v>
      </c>
    </row>
    <row r="559" customFormat="false" ht="15.75" hidden="true" customHeight="false" outlineLevel="0" collapsed="false">
      <c r="A559" s="331"/>
      <c r="B559" s="331" t="s">
        <v>406</v>
      </c>
      <c r="C559" s="331" t="str">
        <f aca="false">IFERROR(VLOOKUP(B559,'[1]#¡REF!'!$A$1:$C$15201,2,FALSE()),"")</f>
        <v/>
      </c>
      <c r="D559" s="331" t="s">
        <v>991</v>
      </c>
      <c r="E559" s="331" t="s">
        <v>1037</v>
      </c>
      <c r="F559" s="354" t="s">
        <v>1038</v>
      </c>
      <c r="G559" s="331" t="n">
        <v>40</v>
      </c>
      <c r="H559" s="355" t="n">
        <v>22.92</v>
      </c>
      <c r="I559" s="355" t="n">
        <v>466.4</v>
      </c>
      <c r="J559" s="389"/>
      <c r="K559" s="331" t="s">
        <v>994</v>
      </c>
    </row>
    <row r="560" customFormat="false" ht="15.75" hidden="true" customHeight="false" outlineLevel="0" collapsed="false">
      <c r="A560" s="331"/>
      <c r="B560" s="331" t="s">
        <v>406</v>
      </c>
      <c r="C560" s="331" t="str">
        <f aca="false">IFERROR(VLOOKUP(B560,'[1]#¡REF!'!$A$1:$C$15201,2,FALSE()),"")</f>
        <v/>
      </c>
      <c r="D560" s="331" t="s">
        <v>1016</v>
      </c>
      <c r="E560" s="331" t="s">
        <v>1040</v>
      </c>
      <c r="F560" s="354" t="s">
        <v>998</v>
      </c>
      <c r="G560" s="331" t="n">
        <v>1</v>
      </c>
      <c r="H560" s="355" t="n">
        <v>0.57</v>
      </c>
      <c r="I560" s="355" t="n">
        <v>11.66</v>
      </c>
      <c r="J560" s="389"/>
      <c r="K560" s="331" t="s">
        <v>994</v>
      </c>
    </row>
    <row r="561" customFormat="false" ht="15.75" hidden="true" customHeight="false" outlineLevel="0" collapsed="false">
      <c r="A561" s="331"/>
      <c r="B561" s="331" t="s">
        <v>406</v>
      </c>
      <c r="C561" s="331" t="str">
        <f aca="false">IFERROR(VLOOKUP(B561,'[1]#¡REF!'!$A$1:$C$15201,2,FALSE()),"")</f>
        <v/>
      </c>
      <c r="D561" s="331" t="s">
        <v>1016</v>
      </c>
      <c r="E561" s="331" t="s">
        <v>1018</v>
      </c>
      <c r="F561" s="354" t="s">
        <v>993</v>
      </c>
      <c r="G561" s="331" t="n">
        <v>7</v>
      </c>
      <c r="H561" s="355" t="n">
        <v>4.01</v>
      </c>
      <c r="I561" s="355" t="n">
        <v>81.62</v>
      </c>
      <c r="J561" s="389"/>
      <c r="K561" s="331" t="s">
        <v>994</v>
      </c>
    </row>
    <row r="562" customFormat="false" ht="15.75" hidden="true" customHeight="false" outlineLevel="0" collapsed="false">
      <c r="A562" s="331"/>
      <c r="B562" s="331" t="s">
        <v>406</v>
      </c>
      <c r="C562" s="331" t="str">
        <f aca="false">IFERROR(VLOOKUP(B562,'[1]#¡REF!'!$A$1:$C$15201,2,FALSE()),"")</f>
        <v/>
      </c>
      <c r="D562" s="331" t="s">
        <v>1016</v>
      </c>
      <c r="E562" s="331" t="s">
        <v>1019</v>
      </c>
      <c r="F562" s="354" t="s">
        <v>993</v>
      </c>
      <c r="G562" s="331" t="n">
        <v>120</v>
      </c>
      <c r="H562" s="355" t="n">
        <v>68.76</v>
      </c>
      <c r="I562" s="355" t="n">
        <v>1399.2</v>
      </c>
      <c r="J562" s="389"/>
      <c r="K562" s="331" t="s">
        <v>994</v>
      </c>
    </row>
    <row r="563" customFormat="false" ht="15.75" hidden="true" customHeight="false" outlineLevel="0" collapsed="false">
      <c r="A563" s="331"/>
      <c r="B563" s="331" t="s">
        <v>406</v>
      </c>
      <c r="C563" s="331" t="str">
        <f aca="false">IFERROR(VLOOKUP(B563,'[1]#¡REF!'!$A$1:$C$15201,2,FALSE()),"")</f>
        <v/>
      </c>
      <c r="D563" s="331" t="s">
        <v>1016</v>
      </c>
      <c r="E563" s="331" t="s">
        <v>1020</v>
      </c>
      <c r="F563" s="354" t="s">
        <v>993</v>
      </c>
      <c r="G563" s="331" t="n">
        <v>47</v>
      </c>
      <c r="H563" s="355" t="n">
        <v>26.93</v>
      </c>
      <c r="I563" s="355" t="n">
        <v>548.02</v>
      </c>
      <c r="J563" s="389"/>
      <c r="K563" s="331" t="s">
        <v>994</v>
      </c>
    </row>
    <row r="564" customFormat="false" ht="15.75" hidden="true" customHeight="false" outlineLevel="0" collapsed="false">
      <c r="A564" s="331"/>
      <c r="B564" s="331" t="s">
        <v>406</v>
      </c>
      <c r="C564" s="331" t="str">
        <f aca="false">IFERROR(VLOOKUP(B564,'[1]#¡REF!'!$A$1:$C$15201,2,FALSE()),"")</f>
        <v/>
      </c>
      <c r="D564" s="331" t="s">
        <v>1016</v>
      </c>
      <c r="E564" s="331" t="s">
        <v>1041</v>
      </c>
      <c r="F564" s="354" t="s">
        <v>993</v>
      </c>
      <c r="G564" s="331" t="n">
        <v>4</v>
      </c>
      <c r="H564" s="355" t="n">
        <v>2.29</v>
      </c>
      <c r="I564" s="355" t="n">
        <v>46.64</v>
      </c>
      <c r="J564" s="389"/>
      <c r="K564" s="331" t="s">
        <v>994</v>
      </c>
    </row>
    <row r="565" customFormat="false" ht="15.75" hidden="true" customHeight="false" outlineLevel="0" collapsed="false">
      <c r="A565" s="331"/>
      <c r="B565" s="331" t="s">
        <v>406</v>
      </c>
      <c r="C565" s="331" t="str">
        <f aca="false">IFERROR(VLOOKUP(B565,'[1]#¡REF!'!$A$1:$C$15201,2,FALSE()),"")</f>
        <v/>
      </c>
      <c r="D565" s="331" t="s">
        <v>1016</v>
      </c>
      <c r="E565" s="331" t="s">
        <v>1022</v>
      </c>
      <c r="F565" s="354" t="s">
        <v>993</v>
      </c>
      <c r="G565" s="331" t="n">
        <v>7</v>
      </c>
      <c r="H565" s="355" t="n">
        <v>4.01</v>
      </c>
      <c r="I565" s="355" t="n">
        <v>81.62</v>
      </c>
      <c r="J565" s="389"/>
      <c r="K565" s="331" t="s">
        <v>994</v>
      </c>
    </row>
    <row r="566" customFormat="false" ht="15.75" hidden="true" customHeight="false" outlineLevel="0" collapsed="false">
      <c r="A566" s="331"/>
      <c r="B566" s="331" t="s">
        <v>406</v>
      </c>
      <c r="C566" s="331" t="str">
        <f aca="false">IFERROR(VLOOKUP(B566,'[1]#¡REF!'!$A$1:$C$15201,2,FALSE()),"")</f>
        <v/>
      </c>
      <c r="D566" s="331" t="s">
        <v>1016</v>
      </c>
      <c r="E566" s="331" t="s">
        <v>1023</v>
      </c>
      <c r="F566" s="354" t="s">
        <v>993</v>
      </c>
      <c r="G566" s="331" t="n">
        <v>21</v>
      </c>
      <c r="H566" s="355" t="n">
        <v>12.03</v>
      </c>
      <c r="I566" s="355" t="n">
        <v>244.86</v>
      </c>
      <c r="J566" s="389"/>
      <c r="K566" s="331" t="s">
        <v>994</v>
      </c>
    </row>
    <row r="567" customFormat="false" ht="15.75" hidden="true" customHeight="false" outlineLevel="0" collapsed="false">
      <c r="A567" s="331"/>
      <c r="B567" s="331" t="s">
        <v>406</v>
      </c>
      <c r="C567" s="331" t="str">
        <f aca="false">IFERROR(VLOOKUP(B567,'[1]#¡REF!'!$A$1:$C$15201,2,FALSE()),"")</f>
        <v/>
      </c>
      <c r="D567" s="331" t="s">
        <v>1016</v>
      </c>
      <c r="E567" s="331" t="s">
        <v>1025</v>
      </c>
      <c r="F567" s="354" t="s">
        <v>993</v>
      </c>
      <c r="G567" s="331" t="n">
        <v>6</v>
      </c>
      <c r="H567" s="355" t="n">
        <v>3.44</v>
      </c>
      <c r="I567" s="355" t="n">
        <v>69.96</v>
      </c>
      <c r="J567" s="389"/>
      <c r="K567" s="331" t="s">
        <v>994</v>
      </c>
    </row>
    <row r="568" customFormat="false" ht="15.75" hidden="true" customHeight="false" outlineLevel="0" collapsed="false">
      <c r="A568" s="331"/>
      <c r="B568" s="331" t="s">
        <v>406</v>
      </c>
      <c r="C568" s="331" t="str">
        <f aca="false">IFERROR(VLOOKUP(B568,'[1]#¡REF!'!$A$1:$C$15201,2,FALSE()),"")</f>
        <v/>
      </c>
      <c r="D568" s="331" t="s">
        <v>1016</v>
      </c>
      <c r="E568" s="331" t="s">
        <v>1065</v>
      </c>
      <c r="F568" s="354" t="s">
        <v>993</v>
      </c>
      <c r="G568" s="331" t="n">
        <v>37</v>
      </c>
      <c r="H568" s="355" t="n">
        <v>21.2</v>
      </c>
      <c r="I568" s="355" t="n">
        <v>431.42</v>
      </c>
      <c r="J568" s="389"/>
      <c r="K568" s="331" t="s">
        <v>994</v>
      </c>
    </row>
    <row r="569" customFormat="false" ht="15.75" hidden="true" customHeight="false" outlineLevel="0" collapsed="false">
      <c r="A569" s="331"/>
      <c r="B569" s="331" t="s">
        <v>406</v>
      </c>
      <c r="C569" s="331" t="str">
        <f aca="false">IFERROR(VLOOKUP(B569,'[1]#¡REF!'!$A$1:$C$15201,2,FALSE()),"")</f>
        <v/>
      </c>
      <c r="D569" s="331" t="s">
        <v>1016</v>
      </c>
      <c r="E569" s="331" t="s">
        <v>1043</v>
      </c>
      <c r="F569" s="354" t="s">
        <v>993</v>
      </c>
      <c r="G569" s="331" t="n">
        <v>4</v>
      </c>
      <c r="H569" s="355" t="n">
        <v>2.29</v>
      </c>
      <c r="I569" s="355" t="n">
        <v>46.64</v>
      </c>
      <c r="J569" s="389"/>
      <c r="K569" s="331" t="s">
        <v>994</v>
      </c>
    </row>
    <row r="570" customFormat="false" ht="15.75" hidden="true" customHeight="false" outlineLevel="0" collapsed="false">
      <c r="A570" s="331"/>
      <c r="B570" s="331" t="s">
        <v>406</v>
      </c>
      <c r="C570" s="331" t="str">
        <f aca="false">IFERROR(VLOOKUP(B570,'[1]#¡REF!'!$A$1:$C$15201,2,FALSE()),"")</f>
        <v/>
      </c>
      <c r="D570" s="331" t="s">
        <v>1016</v>
      </c>
      <c r="E570" s="331" t="s">
        <v>1093</v>
      </c>
      <c r="F570" s="354" t="s">
        <v>1038</v>
      </c>
      <c r="G570" s="331" t="n">
        <v>1</v>
      </c>
      <c r="H570" s="355" t="n">
        <v>0.57</v>
      </c>
      <c r="I570" s="355" t="n">
        <v>11.66</v>
      </c>
      <c r="J570" s="389"/>
      <c r="K570" s="331" t="s">
        <v>994</v>
      </c>
    </row>
    <row r="571" customFormat="false" ht="15.75" hidden="true" customHeight="false" outlineLevel="0" collapsed="false">
      <c r="A571" s="331"/>
      <c r="B571" s="331" t="s">
        <v>406</v>
      </c>
      <c r="C571" s="331" t="str">
        <f aca="false">IFERROR(VLOOKUP(B571,'[1]#¡REF!'!$A$1:$C$15201,2,FALSE()),"")</f>
        <v/>
      </c>
      <c r="D571" s="331" t="s">
        <v>1016</v>
      </c>
      <c r="E571" s="331" t="s">
        <v>1027</v>
      </c>
      <c r="F571" s="354" t="s">
        <v>1003</v>
      </c>
      <c r="G571" s="331" t="n">
        <v>3</v>
      </c>
      <c r="H571" s="355" t="n">
        <v>1.72</v>
      </c>
      <c r="I571" s="355" t="n">
        <v>34.98</v>
      </c>
      <c r="J571" s="389"/>
      <c r="K571" s="331" t="s">
        <v>994</v>
      </c>
    </row>
    <row r="572" customFormat="false" ht="15.75" hidden="true" customHeight="false" outlineLevel="0" collapsed="false">
      <c r="A572" s="331"/>
      <c r="B572" s="331" t="s">
        <v>406</v>
      </c>
      <c r="C572" s="331" t="str">
        <f aca="false">IFERROR(VLOOKUP(B572,'[1]#¡REF!'!$A$1:$C$15201,2,FALSE()),"")</f>
        <v/>
      </c>
      <c r="D572" s="331" t="s">
        <v>1016</v>
      </c>
      <c r="E572" s="331" t="s">
        <v>1028</v>
      </c>
      <c r="F572" s="354" t="s">
        <v>1005</v>
      </c>
      <c r="G572" s="331" t="n">
        <v>3</v>
      </c>
      <c r="H572" s="355" t="n">
        <v>1.72</v>
      </c>
      <c r="I572" s="355" t="n">
        <v>34.98</v>
      </c>
      <c r="J572" s="390"/>
      <c r="K572" s="331" t="s">
        <v>994</v>
      </c>
    </row>
    <row r="573" customFormat="false" ht="15.75" hidden="true" customHeight="false" outlineLevel="0" collapsed="false">
      <c r="A573" s="399"/>
      <c r="B573" s="356" t="s">
        <v>406</v>
      </c>
      <c r="C573" s="356" t="str">
        <f aca="false">IFERROR(VLOOKUP(B573,'[1]#¡REF!'!$A$1:$C$15201,2,FALSE()),"")</f>
        <v/>
      </c>
      <c r="D573" s="399" t="s">
        <v>1016</v>
      </c>
      <c r="E573" s="399" t="s">
        <v>621</v>
      </c>
      <c r="F573" s="357" t="s">
        <v>1006</v>
      </c>
      <c r="G573" s="361" t="n">
        <v>1</v>
      </c>
      <c r="H573" s="400" t="n">
        <v>0.57</v>
      </c>
      <c r="I573" s="400" t="n">
        <v>11.66</v>
      </c>
      <c r="J573" s="360"/>
      <c r="K573" s="356" t="s">
        <v>994</v>
      </c>
      <c r="L573" s="379"/>
      <c r="M573" s="379"/>
      <c r="N573" s="379"/>
      <c r="O573" s="379"/>
      <c r="P573" s="279"/>
      <c r="Q573" s="395"/>
      <c r="R573" s="396"/>
      <c r="S573" s="396"/>
      <c r="T573" s="382"/>
    </row>
    <row r="574" customFormat="false" ht="15.75" hidden="true" customHeight="false" outlineLevel="0" collapsed="false">
      <c r="A574" s="331"/>
      <c r="B574" s="331" t="s">
        <v>1109</v>
      </c>
      <c r="C574" s="331" t="str">
        <f aca="false">IFERROR(VLOOKUP(B574,'[1]#¡REF!'!$A$1:$C$15201,2,FALSE()),"")</f>
        <v/>
      </c>
      <c r="D574" s="331" t="s">
        <v>991</v>
      </c>
      <c r="E574" s="331" t="s">
        <v>997</v>
      </c>
      <c r="F574" s="354" t="s">
        <v>998</v>
      </c>
      <c r="G574" s="331" t="n">
        <v>15</v>
      </c>
      <c r="H574" s="355" t="n">
        <v>4.16</v>
      </c>
      <c r="I574" s="355" t="n">
        <v>84.75</v>
      </c>
      <c r="J574" s="388"/>
      <c r="K574" s="331" t="s">
        <v>994</v>
      </c>
    </row>
    <row r="575" customFormat="false" ht="15.75" hidden="true" customHeight="false" outlineLevel="0" collapsed="false">
      <c r="A575" s="331"/>
      <c r="B575" s="331" t="s">
        <v>1109</v>
      </c>
      <c r="C575" s="331" t="str">
        <f aca="false">IFERROR(VLOOKUP(B575,'[1]#¡REF!'!$A$1:$C$15201,2,FALSE()),"")</f>
        <v/>
      </c>
      <c r="D575" s="331" t="s">
        <v>991</v>
      </c>
      <c r="E575" s="331" t="s">
        <v>992</v>
      </c>
      <c r="F575" s="354" t="s">
        <v>993</v>
      </c>
      <c r="G575" s="331" t="n">
        <v>17</v>
      </c>
      <c r="H575" s="355" t="n">
        <v>4.72</v>
      </c>
      <c r="I575" s="355" t="n">
        <v>96.05</v>
      </c>
      <c r="J575" s="389"/>
      <c r="K575" s="331" t="s">
        <v>994</v>
      </c>
    </row>
    <row r="576" customFormat="false" ht="15.75" hidden="true" customHeight="false" outlineLevel="0" collapsed="false">
      <c r="A576" s="331"/>
      <c r="B576" s="331" t="s">
        <v>1109</v>
      </c>
      <c r="C576" s="331" t="str">
        <f aca="false">IFERROR(VLOOKUP(B576,'[1]#¡REF!'!$A$1:$C$15201,2,FALSE()),"")</f>
        <v/>
      </c>
      <c r="D576" s="331" t="s">
        <v>991</v>
      </c>
      <c r="E576" s="331" t="s">
        <v>1083</v>
      </c>
      <c r="F576" s="354" t="s">
        <v>993</v>
      </c>
      <c r="G576" s="331" t="n">
        <v>10</v>
      </c>
      <c r="H576" s="355" t="n">
        <v>2.78</v>
      </c>
      <c r="I576" s="355" t="n">
        <v>56.5</v>
      </c>
      <c r="J576" s="389"/>
      <c r="K576" s="331" t="s">
        <v>994</v>
      </c>
    </row>
    <row r="577" customFormat="false" ht="15.75" hidden="true" customHeight="false" outlineLevel="0" collapsed="false">
      <c r="A577" s="331"/>
      <c r="B577" s="331" t="s">
        <v>1109</v>
      </c>
      <c r="C577" s="331" t="str">
        <f aca="false">IFERROR(VLOOKUP(B577,'[1]#¡REF!'!$A$1:$C$15201,2,FALSE()),"")</f>
        <v/>
      </c>
      <c r="D577" s="331" t="s">
        <v>991</v>
      </c>
      <c r="E577" s="331" t="s">
        <v>1000</v>
      </c>
      <c r="F577" s="354" t="s">
        <v>993</v>
      </c>
      <c r="G577" s="331" t="n">
        <v>262</v>
      </c>
      <c r="H577" s="355" t="n">
        <v>72.74</v>
      </c>
      <c r="I577" s="355" t="n">
        <v>1480.3</v>
      </c>
      <c r="J577" s="389"/>
      <c r="K577" s="331" t="s">
        <v>994</v>
      </c>
    </row>
    <row r="578" customFormat="false" ht="15.75" hidden="true" customHeight="false" outlineLevel="0" collapsed="false">
      <c r="A578" s="331"/>
      <c r="B578" s="331" t="s">
        <v>1109</v>
      </c>
      <c r="C578" s="331" t="str">
        <f aca="false">IFERROR(VLOOKUP(B578,'[1]#¡REF!'!$A$1:$C$15201,2,FALSE()),"")</f>
        <v/>
      </c>
      <c r="D578" s="331" t="s">
        <v>991</v>
      </c>
      <c r="E578" s="331" t="s">
        <v>1075</v>
      </c>
      <c r="F578" s="354" t="s">
        <v>993</v>
      </c>
      <c r="G578" s="331" t="n">
        <v>6</v>
      </c>
      <c r="H578" s="355" t="n">
        <v>1.67</v>
      </c>
      <c r="I578" s="355" t="n">
        <v>33.9</v>
      </c>
      <c r="J578" s="389"/>
      <c r="K578" s="331" t="s">
        <v>994</v>
      </c>
    </row>
    <row r="579" customFormat="false" ht="15.75" hidden="true" customHeight="false" outlineLevel="0" collapsed="false">
      <c r="A579" s="331"/>
      <c r="B579" s="331" t="s">
        <v>1109</v>
      </c>
      <c r="C579" s="331" t="str">
        <f aca="false">IFERROR(VLOOKUP(B579,'[1]#¡REF!'!$A$1:$C$15201,2,FALSE()),"")</f>
        <v/>
      </c>
      <c r="D579" s="331" t="s">
        <v>991</v>
      </c>
      <c r="E579" s="331" t="s">
        <v>1033</v>
      </c>
      <c r="F579" s="354" t="s">
        <v>993</v>
      </c>
      <c r="G579" s="331" t="n">
        <v>12</v>
      </c>
      <c r="H579" s="355" t="n">
        <v>3.33</v>
      </c>
      <c r="I579" s="355" t="n">
        <v>67.8</v>
      </c>
      <c r="J579" s="389"/>
      <c r="K579" s="331" t="s">
        <v>994</v>
      </c>
    </row>
    <row r="580" customFormat="false" ht="15.75" hidden="true" customHeight="false" outlineLevel="0" collapsed="false">
      <c r="A580" s="331"/>
      <c r="B580" s="331" t="s">
        <v>1109</v>
      </c>
      <c r="C580" s="331" t="str">
        <f aca="false">IFERROR(VLOOKUP(B580,'[1]#¡REF!'!$A$1:$C$15201,2,FALSE()),"")</f>
        <v/>
      </c>
      <c r="D580" s="331" t="s">
        <v>991</v>
      </c>
      <c r="E580" s="331" t="s">
        <v>1053</v>
      </c>
      <c r="F580" s="354" t="s">
        <v>993</v>
      </c>
      <c r="G580" s="331" t="n">
        <v>24</v>
      </c>
      <c r="H580" s="355" t="n">
        <v>6.66</v>
      </c>
      <c r="I580" s="355" t="n">
        <v>135.6</v>
      </c>
      <c r="J580" s="389"/>
      <c r="K580" s="331" t="s">
        <v>994</v>
      </c>
    </row>
    <row r="581" customFormat="false" ht="15.75" hidden="true" customHeight="false" outlineLevel="0" collapsed="false">
      <c r="A581" s="331"/>
      <c r="B581" s="331" t="s">
        <v>1109</v>
      </c>
      <c r="C581" s="331" t="str">
        <f aca="false">IFERROR(VLOOKUP(B581,'[1]#¡REF!'!$A$1:$C$15201,2,FALSE()),"")</f>
        <v/>
      </c>
      <c r="D581" s="331" t="s">
        <v>991</v>
      </c>
      <c r="E581" s="331" t="s">
        <v>1034</v>
      </c>
      <c r="F581" s="354" t="s">
        <v>993</v>
      </c>
      <c r="G581" s="331" t="n">
        <v>25</v>
      </c>
      <c r="H581" s="355" t="n">
        <v>6.94</v>
      </c>
      <c r="I581" s="355" t="n">
        <v>141.25</v>
      </c>
      <c r="J581" s="389"/>
      <c r="K581" s="331" t="s">
        <v>994</v>
      </c>
    </row>
    <row r="582" customFormat="false" ht="15.75" hidden="true" customHeight="false" outlineLevel="0" collapsed="false">
      <c r="A582" s="331"/>
      <c r="B582" s="331" t="s">
        <v>1109</v>
      </c>
      <c r="C582" s="331" t="str">
        <f aca="false">IFERROR(VLOOKUP(B582,'[1]#¡REF!'!$A$1:$C$15201,2,FALSE()),"")</f>
        <v/>
      </c>
      <c r="D582" s="331" t="s">
        <v>991</v>
      </c>
      <c r="E582" s="331" t="s">
        <v>1010</v>
      </c>
      <c r="F582" s="354" t="s">
        <v>993</v>
      </c>
      <c r="G582" s="331" t="n">
        <v>43</v>
      </c>
      <c r="H582" s="355" t="n">
        <v>11.94</v>
      </c>
      <c r="I582" s="355" t="n">
        <v>242.95</v>
      </c>
      <c r="J582" s="389"/>
      <c r="K582" s="331" t="s">
        <v>994</v>
      </c>
    </row>
    <row r="583" customFormat="false" ht="15.75" hidden="true" customHeight="false" outlineLevel="0" collapsed="false">
      <c r="A583" s="331"/>
      <c r="B583" s="331" t="s">
        <v>1109</v>
      </c>
      <c r="C583" s="331" t="str">
        <f aca="false">IFERROR(VLOOKUP(B583,'[1]#¡REF!'!$A$1:$C$15201,2,FALSE()),"")</f>
        <v/>
      </c>
      <c r="D583" s="331" t="s">
        <v>991</v>
      </c>
      <c r="E583" s="331" t="s">
        <v>1001</v>
      </c>
      <c r="F583" s="354" t="s">
        <v>993</v>
      </c>
      <c r="G583" s="331" t="n">
        <v>10</v>
      </c>
      <c r="H583" s="355" t="n">
        <v>2.78</v>
      </c>
      <c r="I583" s="355" t="n">
        <v>56.5</v>
      </c>
      <c r="J583" s="389"/>
      <c r="K583" s="331" t="s">
        <v>994</v>
      </c>
    </row>
    <row r="584" customFormat="false" ht="15.75" hidden="true" customHeight="false" outlineLevel="0" collapsed="false">
      <c r="A584" s="331"/>
      <c r="B584" s="331" t="s">
        <v>1109</v>
      </c>
      <c r="C584" s="331" t="str">
        <f aca="false">IFERROR(VLOOKUP(B584,'[1]#¡REF!'!$A$1:$C$15201,2,FALSE()),"")</f>
        <v/>
      </c>
      <c r="D584" s="331" t="s">
        <v>991</v>
      </c>
      <c r="E584" s="331" t="s">
        <v>1084</v>
      </c>
      <c r="F584" s="354" t="s">
        <v>993</v>
      </c>
      <c r="G584" s="331" t="n">
        <v>18</v>
      </c>
      <c r="H584" s="355" t="n">
        <v>5</v>
      </c>
      <c r="I584" s="355" t="n">
        <v>101.7</v>
      </c>
      <c r="J584" s="389"/>
      <c r="K584" s="331" t="s">
        <v>994</v>
      </c>
    </row>
    <row r="585" customFormat="false" ht="15.75" hidden="true" customHeight="false" outlineLevel="0" collapsed="false">
      <c r="A585" s="331"/>
      <c r="B585" s="331" t="s">
        <v>1109</v>
      </c>
      <c r="C585" s="331" t="str">
        <f aca="false">IFERROR(VLOOKUP(B585,'[1]#¡REF!'!$A$1:$C$15201,2,FALSE()),"")</f>
        <v/>
      </c>
      <c r="D585" s="331" t="s">
        <v>991</v>
      </c>
      <c r="E585" s="331" t="s">
        <v>1012</v>
      </c>
      <c r="F585" s="354" t="s">
        <v>993</v>
      </c>
      <c r="G585" s="331" t="n">
        <v>2</v>
      </c>
      <c r="H585" s="355" t="n">
        <v>0.56</v>
      </c>
      <c r="I585" s="355" t="n">
        <v>11.3</v>
      </c>
      <c r="J585" s="389"/>
      <c r="K585" s="331" t="s">
        <v>994</v>
      </c>
    </row>
    <row r="586" customFormat="false" ht="15.75" hidden="true" customHeight="false" outlineLevel="0" collapsed="false">
      <c r="A586" s="331"/>
      <c r="B586" s="331" t="s">
        <v>1109</v>
      </c>
      <c r="C586" s="331" t="str">
        <f aca="false">IFERROR(VLOOKUP(B586,'[1]#¡REF!'!$A$1:$C$15201,2,FALSE()),"")</f>
        <v/>
      </c>
      <c r="D586" s="331" t="s">
        <v>991</v>
      </c>
      <c r="E586" s="331" t="s">
        <v>1035</v>
      </c>
      <c r="F586" s="354" t="s">
        <v>993</v>
      </c>
      <c r="G586" s="331" t="n">
        <v>8</v>
      </c>
      <c r="H586" s="355" t="n">
        <v>2.22</v>
      </c>
      <c r="I586" s="355" t="n">
        <v>45.2</v>
      </c>
      <c r="J586" s="389"/>
      <c r="K586" s="331" t="s">
        <v>994</v>
      </c>
    </row>
    <row r="587" customFormat="false" ht="15.75" hidden="true" customHeight="false" outlineLevel="0" collapsed="false">
      <c r="A587" s="331"/>
      <c r="B587" s="331" t="s">
        <v>1109</v>
      </c>
      <c r="C587" s="331" t="str">
        <f aca="false">IFERROR(VLOOKUP(B587,'[1]#¡REF!'!$A$1:$C$15201,2,FALSE()),"")</f>
        <v/>
      </c>
      <c r="D587" s="331" t="s">
        <v>991</v>
      </c>
      <c r="E587" s="331" t="s">
        <v>1036</v>
      </c>
      <c r="F587" s="354" t="s">
        <v>993</v>
      </c>
      <c r="G587" s="331" t="n">
        <v>20</v>
      </c>
      <c r="H587" s="355" t="n">
        <v>5.55</v>
      </c>
      <c r="I587" s="355" t="n">
        <v>113</v>
      </c>
      <c r="J587" s="389"/>
      <c r="K587" s="331" t="s">
        <v>994</v>
      </c>
    </row>
    <row r="588" customFormat="false" ht="15.75" hidden="true" customHeight="false" outlineLevel="0" collapsed="false">
      <c r="A588" s="331"/>
      <c r="B588" s="331" t="s">
        <v>1109</v>
      </c>
      <c r="C588" s="331" t="str">
        <f aca="false">IFERROR(VLOOKUP(B588,'[1]#¡REF!'!$A$1:$C$15201,2,FALSE()),"")</f>
        <v/>
      </c>
      <c r="D588" s="331" t="s">
        <v>991</v>
      </c>
      <c r="E588" s="331" t="s">
        <v>1013</v>
      </c>
      <c r="F588" s="354" t="s">
        <v>993</v>
      </c>
      <c r="G588" s="331" t="n">
        <v>12</v>
      </c>
      <c r="H588" s="355" t="n">
        <v>3.33</v>
      </c>
      <c r="I588" s="355" t="n">
        <v>67.8</v>
      </c>
      <c r="J588" s="389"/>
      <c r="K588" s="331" t="s">
        <v>994</v>
      </c>
    </row>
    <row r="589" customFormat="false" ht="15.75" hidden="true" customHeight="false" outlineLevel="0" collapsed="false">
      <c r="A589" s="331"/>
      <c r="B589" s="331" t="s">
        <v>1109</v>
      </c>
      <c r="C589" s="331" t="str">
        <f aca="false">IFERROR(VLOOKUP(B589,'[1]#¡REF!'!$A$1:$C$15201,2,FALSE()),"")</f>
        <v/>
      </c>
      <c r="D589" s="331" t="s">
        <v>991</v>
      </c>
      <c r="E589" s="331" t="s">
        <v>1037</v>
      </c>
      <c r="F589" s="354" t="s">
        <v>1038</v>
      </c>
      <c r="G589" s="331" t="n">
        <v>33</v>
      </c>
      <c r="H589" s="355" t="n">
        <v>9.16</v>
      </c>
      <c r="I589" s="355" t="n">
        <v>186.45</v>
      </c>
      <c r="J589" s="389"/>
      <c r="K589" s="331" t="s">
        <v>994</v>
      </c>
    </row>
    <row r="590" customFormat="false" ht="15.75" hidden="true" customHeight="false" outlineLevel="0" collapsed="false">
      <c r="A590" s="331"/>
      <c r="B590" s="331" t="s">
        <v>1109</v>
      </c>
      <c r="C590" s="331" t="str">
        <f aca="false">IFERROR(VLOOKUP(B590,'[1]#¡REF!'!$A$1:$C$15201,2,FALSE()),"")</f>
        <v/>
      </c>
      <c r="D590" s="331" t="s">
        <v>991</v>
      </c>
      <c r="E590" s="331" t="s">
        <v>1004</v>
      </c>
      <c r="F590" s="354" t="s">
        <v>1005</v>
      </c>
      <c r="G590" s="331" t="n">
        <v>2</v>
      </c>
      <c r="H590" s="355" t="n">
        <v>0.56</v>
      </c>
      <c r="I590" s="355" t="n">
        <v>11.3</v>
      </c>
      <c r="J590" s="390"/>
      <c r="K590" s="331" t="s">
        <v>994</v>
      </c>
    </row>
    <row r="591" customFormat="false" ht="15.75" hidden="true" customHeight="false" outlineLevel="0" collapsed="false">
      <c r="A591" s="356"/>
      <c r="B591" s="356" t="s">
        <v>1109</v>
      </c>
      <c r="C591" s="356" t="str">
        <f aca="false">IFERROR(VLOOKUP(B591,'[1]#¡REF!'!$A$1:$C$15201,2,FALSE()),"")</f>
        <v/>
      </c>
      <c r="D591" s="356" t="s">
        <v>991</v>
      </c>
      <c r="E591" s="356" t="s">
        <v>612</v>
      </c>
      <c r="F591" s="357" t="s">
        <v>1006</v>
      </c>
      <c r="G591" s="361" t="n">
        <v>80</v>
      </c>
      <c r="H591" s="393" t="n">
        <v>22.21</v>
      </c>
      <c r="I591" s="393" t="n">
        <v>452</v>
      </c>
      <c r="J591" s="394"/>
      <c r="K591" s="356" t="s">
        <v>994</v>
      </c>
      <c r="L591" s="379"/>
      <c r="M591" s="379"/>
      <c r="N591" s="379"/>
      <c r="O591" s="379"/>
      <c r="P591" s="279"/>
      <c r="Q591" s="395"/>
      <c r="R591" s="396"/>
      <c r="S591" s="396"/>
      <c r="T591" s="382"/>
    </row>
    <row r="592" customFormat="false" ht="15.75" hidden="true" customHeight="false" outlineLevel="0" collapsed="false">
      <c r="A592" s="331"/>
      <c r="B592" s="331" t="s">
        <v>1109</v>
      </c>
      <c r="C592" s="331" t="str">
        <f aca="false">IFERROR(VLOOKUP(B592,'[1]#¡REF!'!$A$1:$C$15201,2,FALSE()),"")</f>
        <v/>
      </c>
      <c r="D592" s="331" t="s">
        <v>1016</v>
      </c>
      <c r="E592" s="331" t="s">
        <v>1017</v>
      </c>
      <c r="F592" s="354" t="s">
        <v>998</v>
      </c>
      <c r="G592" s="331" t="n">
        <v>48</v>
      </c>
      <c r="H592" s="355" t="n">
        <v>13.33</v>
      </c>
      <c r="I592" s="355" t="n">
        <v>271.2</v>
      </c>
      <c r="J592" s="388"/>
      <c r="K592" s="331" t="s">
        <v>994</v>
      </c>
    </row>
    <row r="593" customFormat="false" ht="15.75" hidden="true" customHeight="false" outlineLevel="0" collapsed="false">
      <c r="A593" s="331"/>
      <c r="B593" s="331" t="s">
        <v>1109</v>
      </c>
      <c r="C593" s="331" t="str">
        <f aca="false">IFERROR(VLOOKUP(B593,'[1]#¡REF!'!$A$1:$C$15201,2,FALSE()),"")</f>
        <v/>
      </c>
      <c r="D593" s="331" t="s">
        <v>1016</v>
      </c>
      <c r="E593" s="331" t="s">
        <v>1091</v>
      </c>
      <c r="F593" s="354" t="s">
        <v>993</v>
      </c>
      <c r="G593" s="331" t="n">
        <v>78</v>
      </c>
      <c r="H593" s="355" t="n">
        <v>21.66</v>
      </c>
      <c r="I593" s="355" t="n">
        <v>440.7</v>
      </c>
      <c r="J593" s="389"/>
      <c r="K593" s="331" t="s">
        <v>994</v>
      </c>
    </row>
    <row r="594" customFormat="false" ht="15.75" hidden="true" customHeight="false" outlineLevel="0" collapsed="false">
      <c r="A594" s="331"/>
      <c r="B594" s="331" t="s">
        <v>1109</v>
      </c>
      <c r="C594" s="331" t="str">
        <f aca="false">IFERROR(VLOOKUP(B594,'[1]#¡REF!'!$A$1:$C$15201,2,FALSE()),"")</f>
        <v/>
      </c>
      <c r="D594" s="331" t="s">
        <v>1016</v>
      </c>
      <c r="E594" s="331" t="s">
        <v>1018</v>
      </c>
      <c r="F594" s="354" t="s">
        <v>993</v>
      </c>
      <c r="G594" s="331" t="n">
        <v>10</v>
      </c>
      <c r="H594" s="355" t="n">
        <v>2.78</v>
      </c>
      <c r="I594" s="355" t="n">
        <v>56.5</v>
      </c>
      <c r="J594" s="389"/>
      <c r="K594" s="331" t="s">
        <v>994</v>
      </c>
    </row>
    <row r="595" customFormat="false" ht="15.75" hidden="true" customHeight="false" outlineLevel="0" collapsed="false">
      <c r="A595" s="331"/>
      <c r="B595" s="331" t="s">
        <v>1109</v>
      </c>
      <c r="C595" s="331" t="str">
        <f aca="false">IFERROR(VLOOKUP(B595,'[1]#¡REF!'!$A$1:$C$15201,2,FALSE()),"")</f>
        <v/>
      </c>
      <c r="D595" s="331" t="s">
        <v>1016</v>
      </c>
      <c r="E595" s="331" t="s">
        <v>1019</v>
      </c>
      <c r="F595" s="354" t="s">
        <v>993</v>
      </c>
      <c r="G595" s="331" t="n">
        <v>69</v>
      </c>
      <c r="H595" s="355" t="n">
        <v>19.16</v>
      </c>
      <c r="I595" s="355" t="n">
        <v>389.85</v>
      </c>
      <c r="J595" s="389"/>
      <c r="K595" s="331" t="s">
        <v>994</v>
      </c>
    </row>
    <row r="596" customFormat="false" ht="15.75" hidden="true" customHeight="false" outlineLevel="0" collapsed="false">
      <c r="A596" s="331"/>
      <c r="B596" s="331" t="s">
        <v>1109</v>
      </c>
      <c r="C596" s="331" t="str">
        <f aca="false">IFERROR(VLOOKUP(B596,'[1]#¡REF!'!$A$1:$C$15201,2,FALSE()),"")</f>
        <v/>
      </c>
      <c r="D596" s="331" t="s">
        <v>1016</v>
      </c>
      <c r="E596" s="331" t="s">
        <v>1020</v>
      </c>
      <c r="F596" s="354" t="s">
        <v>993</v>
      </c>
      <c r="G596" s="331" t="n">
        <v>65</v>
      </c>
      <c r="H596" s="355" t="n">
        <v>18.05</v>
      </c>
      <c r="I596" s="355" t="n">
        <v>367.25</v>
      </c>
      <c r="J596" s="389"/>
      <c r="K596" s="331" t="s">
        <v>994</v>
      </c>
    </row>
    <row r="597" customFormat="false" ht="15.75" hidden="true" customHeight="false" outlineLevel="0" collapsed="false">
      <c r="A597" s="331"/>
      <c r="B597" s="331" t="s">
        <v>1109</v>
      </c>
      <c r="C597" s="331" t="str">
        <f aca="false">IFERROR(VLOOKUP(B597,'[1]#¡REF!'!$A$1:$C$15201,2,FALSE()),"")</f>
        <v/>
      </c>
      <c r="D597" s="331" t="s">
        <v>1016</v>
      </c>
      <c r="E597" s="331" t="s">
        <v>1041</v>
      </c>
      <c r="F597" s="354" t="s">
        <v>993</v>
      </c>
      <c r="G597" s="331" t="n">
        <v>8</v>
      </c>
      <c r="H597" s="355" t="n">
        <v>2.22</v>
      </c>
      <c r="I597" s="355" t="n">
        <v>45.2</v>
      </c>
      <c r="J597" s="389"/>
      <c r="K597" s="331" t="s">
        <v>994</v>
      </c>
    </row>
    <row r="598" customFormat="false" ht="15.75" hidden="true" customHeight="false" outlineLevel="0" collapsed="false">
      <c r="A598" s="331"/>
      <c r="B598" s="331" t="s">
        <v>1109</v>
      </c>
      <c r="C598" s="331" t="str">
        <f aca="false">IFERROR(VLOOKUP(B598,'[1]#¡REF!'!$A$1:$C$15201,2,FALSE()),"")</f>
        <v/>
      </c>
      <c r="D598" s="331" t="s">
        <v>1016</v>
      </c>
      <c r="E598" s="331" t="s">
        <v>1022</v>
      </c>
      <c r="F598" s="354" t="s">
        <v>993</v>
      </c>
      <c r="G598" s="331" t="n">
        <v>1</v>
      </c>
      <c r="H598" s="355" t="n">
        <v>0.28</v>
      </c>
      <c r="I598" s="355" t="n">
        <v>5.65</v>
      </c>
      <c r="J598" s="389"/>
      <c r="K598" s="331" t="s">
        <v>994</v>
      </c>
    </row>
    <row r="599" customFormat="false" ht="15.75" hidden="true" customHeight="false" outlineLevel="0" collapsed="false">
      <c r="A599" s="331"/>
      <c r="B599" s="331" t="s">
        <v>1109</v>
      </c>
      <c r="C599" s="331" t="str">
        <f aca="false">IFERROR(VLOOKUP(B599,'[1]#¡REF!'!$A$1:$C$15201,2,FALSE()),"")</f>
        <v/>
      </c>
      <c r="D599" s="331" t="s">
        <v>1016</v>
      </c>
      <c r="E599" s="331" t="s">
        <v>1023</v>
      </c>
      <c r="F599" s="354" t="s">
        <v>993</v>
      </c>
      <c r="G599" s="331" t="n">
        <v>13</v>
      </c>
      <c r="H599" s="355" t="n">
        <v>3.61</v>
      </c>
      <c r="I599" s="355" t="n">
        <v>73.45</v>
      </c>
      <c r="J599" s="389"/>
      <c r="K599" s="331" t="s">
        <v>994</v>
      </c>
    </row>
    <row r="600" customFormat="false" ht="15.75" hidden="true" customHeight="false" outlineLevel="0" collapsed="false">
      <c r="A600" s="331"/>
      <c r="B600" s="331" t="s">
        <v>1109</v>
      </c>
      <c r="C600" s="331" t="str">
        <f aca="false">IFERROR(VLOOKUP(B600,'[1]#¡REF!'!$A$1:$C$15201,2,FALSE()),"")</f>
        <v/>
      </c>
      <c r="D600" s="331" t="s">
        <v>1016</v>
      </c>
      <c r="E600" s="331" t="s">
        <v>1092</v>
      </c>
      <c r="F600" s="354" t="s">
        <v>993</v>
      </c>
      <c r="G600" s="331" t="n">
        <v>704</v>
      </c>
      <c r="H600" s="355" t="n">
        <v>195.46</v>
      </c>
      <c r="I600" s="355" t="n">
        <v>3977.6</v>
      </c>
      <c r="J600" s="389"/>
      <c r="K600" s="331" t="s">
        <v>994</v>
      </c>
    </row>
    <row r="601" customFormat="false" ht="15.75" hidden="true" customHeight="false" outlineLevel="0" collapsed="false">
      <c r="A601" s="331"/>
      <c r="B601" s="331" t="s">
        <v>1109</v>
      </c>
      <c r="C601" s="331" t="str">
        <f aca="false">IFERROR(VLOOKUP(B601,'[1]#¡REF!'!$A$1:$C$15201,2,FALSE()),"")</f>
        <v/>
      </c>
      <c r="D601" s="331" t="s">
        <v>1016</v>
      </c>
      <c r="E601" s="331" t="s">
        <v>1024</v>
      </c>
      <c r="F601" s="354" t="s">
        <v>993</v>
      </c>
      <c r="G601" s="331" t="n">
        <v>1</v>
      </c>
      <c r="H601" s="355" t="n">
        <v>0.28</v>
      </c>
      <c r="I601" s="355" t="n">
        <v>5.65</v>
      </c>
      <c r="J601" s="389"/>
      <c r="K601" s="331" t="s">
        <v>994</v>
      </c>
    </row>
    <row r="602" customFormat="false" ht="15.75" hidden="true" customHeight="false" outlineLevel="0" collapsed="false">
      <c r="A602" s="331"/>
      <c r="B602" s="331" t="s">
        <v>1109</v>
      </c>
      <c r="C602" s="331" t="str">
        <f aca="false">IFERROR(VLOOKUP(B602,'[1]#¡REF!'!$A$1:$C$15201,2,FALSE()),"")</f>
        <v/>
      </c>
      <c r="D602" s="331" t="s">
        <v>1016</v>
      </c>
      <c r="E602" s="331" t="s">
        <v>1025</v>
      </c>
      <c r="F602" s="354" t="s">
        <v>993</v>
      </c>
      <c r="G602" s="331" t="n">
        <v>4388</v>
      </c>
      <c r="H602" s="355" t="n">
        <v>1218.29</v>
      </c>
      <c r="I602" s="355" t="n">
        <v>24792.2</v>
      </c>
      <c r="J602" s="389"/>
      <c r="K602" s="331" t="s">
        <v>994</v>
      </c>
    </row>
    <row r="603" customFormat="false" ht="15.75" hidden="true" customHeight="false" outlineLevel="0" collapsed="false">
      <c r="A603" s="331"/>
      <c r="B603" s="331" t="s">
        <v>1109</v>
      </c>
      <c r="C603" s="331" t="str">
        <f aca="false">IFERROR(VLOOKUP(B603,'[1]#¡REF!'!$A$1:$C$15201,2,FALSE()),"")</f>
        <v/>
      </c>
      <c r="D603" s="331" t="s">
        <v>1016</v>
      </c>
      <c r="E603" s="331" t="s">
        <v>1065</v>
      </c>
      <c r="F603" s="354" t="s">
        <v>993</v>
      </c>
      <c r="G603" s="331" t="n">
        <v>9</v>
      </c>
      <c r="H603" s="355" t="n">
        <v>2.5</v>
      </c>
      <c r="I603" s="355" t="n">
        <v>50.85</v>
      </c>
      <c r="J603" s="389"/>
      <c r="K603" s="331" t="s">
        <v>994</v>
      </c>
    </row>
    <row r="604" customFormat="false" ht="15.75" hidden="true" customHeight="false" outlineLevel="0" collapsed="false">
      <c r="A604" s="331"/>
      <c r="B604" s="331" t="s">
        <v>1109</v>
      </c>
      <c r="C604" s="331" t="str">
        <f aca="false">IFERROR(VLOOKUP(B604,'[1]#¡REF!'!$A$1:$C$15201,2,FALSE()),"")</f>
        <v/>
      </c>
      <c r="D604" s="331" t="s">
        <v>1016</v>
      </c>
      <c r="E604" s="331" t="s">
        <v>1043</v>
      </c>
      <c r="F604" s="354" t="s">
        <v>993</v>
      </c>
      <c r="G604" s="331" t="n">
        <v>1</v>
      </c>
      <c r="H604" s="355" t="n">
        <v>0.28</v>
      </c>
      <c r="I604" s="355" t="n">
        <v>5.65</v>
      </c>
      <c r="J604" s="389"/>
      <c r="K604" s="331" t="s">
        <v>994</v>
      </c>
    </row>
    <row r="605" customFormat="false" ht="15.75" hidden="true" customHeight="false" outlineLevel="0" collapsed="false">
      <c r="A605" s="331"/>
      <c r="B605" s="331" t="s">
        <v>1109</v>
      </c>
      <c r="C605" s="331" t="str">
        <f aca="false">IFERROR(VLOOKUP(B605,'[1]#¡REF!'!$A$1:$C$15201,2,FALSE()),"")</f>
        <v/>
      </c>
      <c r="D605" s="331" t="s">
        <v>1016</v>
      </c>
      <c r="E605" s="331" t="s">
        <v>1093</v>
      </c>
      <c r="F605" s="354" t="s">
        <v>1038</v>
      </c>
      <c r="G605" s="331" t="n">
        <v>12</v>
      </c>
      <c r="H605" s="355" t="n">
        <v>3.33</v>
      </c>
      <c r="I605" s="355" t="n">
        <v>67.8</v>
      </c>
      <c r="J605" s="389"/>
      <c r="K605" s="331" t="s">
        <v>994</v>
      </c>
    </row>
    <row r="606" customFormat="false" ht="15.75" hidden="true" customHeight="false" outlineLevel="0" collapsed="false">
      <c r="A606" s="331"/>
      <c r="B606" s="331" t="s">
        <v>1109</v>
      </c>
      <c r="C606" s="331" t="str">
        <f aca="false">IFERROR(VLOOKUP(B606,'[1]#¡REF!'!$A$1:$C$15201,2,FALSE()),"")</f>
        <v/>
      </c>
      <c r="D606" s="331" t="s">
        <v>1016</v>
      </c>
      <c r="E606" s="331" t="s">
        <v>1027</v>
      </c>
      <c r="F606" s="354" t="s">
        <v>1003</v>
      </c>
      <c r="G606" s="331" t="n">
        <v>25</v>
      </c>
      <c r="H606" s="355" t="n">
        <v>6.94</v>
      </c>
      <c r="I606" s="355" t="n">
        <v>141.25</v>
      </c>
      <c r="J606" s="389"/>
      <c r="K606" s="331" t="s">
        <v>994</v>
      </c>
    </row>
    <row r="607" customFormat="false" ht="15.75" hidden="true" customHeight="false" outlineLevel="0" collapsed="false">
      <c r="A607" s="331"/>
      <c r="B607" s="331" t="s">
        <v>1109</v>
      </c>
      <c r="C607" s="331" t="str">
        <f aca="false">IFERROR(VLOOKUP(B607,'[1]#¡REF!'!$A$1:$C$15201,2,FALSE()),"")</f>
        <v/>
      </c>
      <c r="D607" s="331" t="s">
        <v>1016</v>
      </c>
      <c r="E607" s="331" t="s">
        <v>1028</v>
      </c>
      <c r="F607" s="354" t="s">
        <v>1005</v>
      </c>
      <c r="G607" s="331" t="n">
        <v>9</v>
      </c>
      <c r="H607" s="355" t="n">
        <v>2.5</v>
      </c>
      <c r="I607" s="355" t="n">
        <v>50.85</v>
      </c>
      <c r="J607" s="390"/>
      <c r="K607" s="331" t="s">
        <v>994</v>
      </c>
    </row>
    <row r="608" customFormat="false" ht="15.75" hidden="true" customHeight="false" outlineLevel="0" collapsed="false">
      <c r="A608" s="399"/>
      <c r="B608" s="356" t="s">
        <v>1109</v>
      </c>
      <c r="C608" s="356" t="str">
        <f aca="false">IFERROR(VLOOKUP(B608,'[1]#¡REF!'!$A$1:$C$15201,2,FALSE()),"")</f>
        <v/>
      </c>
      <c r="D608" s="399" t="s">
        <v>1016</v>
      </c>
      <c r="E608" s="399" t="s">
        <v>621</v>
      </c>
      <c r="F608" s="357" t="s">
        <v>1006</v>
      </c>
      <c r="G608" s="361" t="n">
        <v>115</v>
      </c>
      <c r="H608" s="400" t="n">
        <v>31.93</v>
      </c>
      <c r="I608" s="400" t="n">
        <v>649.75</v>
      </c>
      <c r="J608" s="360"/>
      <c r="K608" s="356" t="s">
        <v>994</v>
      </c>
      <c r="L608" s="379"/>
      <c r="M608" s="379"/>
      <c r="N608" s="379"/>
      <c r="O608" s="379"/>
      <c r="P608" s="279"/>
      <c r="Q608" s="395"/>
      <c r="R608" s="396"/>
      <c r="S608" s="396"/>
      <c r="T608" s="382"/>
    </row>
    <row r="609" customFormat="false" ht="15.75" hidden="true" customHeight="false" outlineLevel="0" collapsed="false">
      <c r="A609" s="331"/>
      <c r="B609" s="331" t="s">
        <v>44</v>
      </c>
      <c r="C609" s="331" t="str">
        <f aca="false">IFERROR(VLOOKUP(B609,'[1]#¡REF!'!$A$1:$C$15201,2,FALSE()),"")</f>
        <v/>
      </c>
      <c r="D609" s="331" t="s">
        <v>991</v>
      </c>
      <c r="E609" s="331" t="s">
        <v>997</v>
      </c>
      <c r="F609" s="354" t="s">
        <v>998</v>
      </c>
      <c r="G609" s="331" t="n">
        <v>9</v>
      </c>
      <c r="H609" s="355" t="n">
        <v>2.25</v>
      </c>
      <c r="I609" s="355" t="n">
        <v>45.72</v>
      </c>
      <c r="J609" s="388"/>
      <c r="K609" s="331" t="s">
        <v>994</v>
      </c>
    </row>
    <row r="610" customFormat="false" ht="15.75" hidden="true" customHeight="false" outlineLevel="0" collapsed="false">
      <c r="A610" s="331"/>
      <c r="B610" s="331" t="s">
        <v>44</v>
      </c>
      <c r="C610" s="331" t="str">
        <f aca="false">IFERROR(VLOOKUP(B610,'[1]#¡REF!'!$A$1:$C$15201,2,FALSE()),"")</f>
        <v/>
      </c>
      <c r="D610" s="331" t="s">
        <v>991</v>
      </c>
      <c r="E610" s="331" t="s">
        <v>1000</v>
      </c>
      <c r="F610" s="354" t="s">
        <v>993</v>
      </c>
      <c r="G610" s="331" t="n">
        <v>13</v>
      </c>
      <c r="H610" s="355" t="n">
        <v>3.25</v>
      </c>
      <c r="I610" s="355" t="n">
        <v>66.04</v>
      </c>
      <c r="J610" s="389"/>
      <c r="K610" s="331" t="s">
        <v>994</v>
      </c>
    </row>
    <row r="611" customFormat="false" ht="15.75" hidden="true" customHeight="false" outlineLevel="0" collapsed="false">
      <c r="A611" s="331"/>
      <c r="B611" s="331" t="s">
        <v>44</v>
      </c>
      <c r="C611" s="331" t="str">
        <f aca="false">IFERROR(VLOOKUP(B611,'[1]#¡REF!'!$A$1:$C$15201,2,FALSE()),"")</f>
        <v/>
      </c>
      <c r="D611" s="331" t="s">
        <v>991</v>
      </c>
      <c r="E611" s="331" t="s">
        <v>1053</v>
      </c>
      <c r="F611" s="354" t="s">
        <v>993</v>
      </c>
      <c r="G611" s="331" t="n">
        <v>5</v>
      </c>
      <c r="H611" s="355" t="n">
        <v>1.25</v>
      </c>
      <c r="I611" s="355" t="n">
        <v>25.4</v>
      </c>
      <c r="J611" s="389"/>
      <c r="K611" s="331" t="s">
        <v>994</v>
      </c>
    </row>
    <row r="612" customFormat="false" ht="15.75" hidden="true" customHeight="false" outlineLevel="0" collapsed="false">
      <c r="A612" s="331"/>
      <c r="B612" s="331" t="s">
        <v>44</v>
      </c>
      <c r="C612" s="331" t="str">
        <f aca="false">IFERROR(VLOOKUP(B612,'[1]#¡REF!'!$A$1:$C$15201,2,FALSE()),"")</f>
        <v/>
      </c>
      <c r="D612" s="331" t="s">
        <v>991</v>
      </c>
      <c r="E612" s="331" t="s">
        <v>1010</v>
      </c>
      <c r="F612" s="354" t="s">
        <v>993</v>
      </c>
      <c r="G612" s="331" t="n">
        <v>15</v>
      </c>
      <c r="H612" s="355" t="n">
        <v>3.74</v>
      </c>
      <c r="I612" s="355" t="n">
        <v>76.2</v>
      </c>
      <c r="J612" s="389"/>
      <c r="K612" s="331" t="s">
        <v>994</v>
      </c>
    </row>
    <row r="613" customFormat="false" ht="15.75" hidden="true" customHeight="false" outlineLevel="0" collapsed="false">
      <c r="A613" s="331"/>
      <c r="B613" s="331" t="s">
        <v>44</v>
      </c>
      <c r="C613" s="331" t="str">
        <f aca="false">IFERROR(VLOOKUP(B613,'[1]#¡REF!'!$A$1:$C$15201,2,FALSE()),"")</f>
        <v/>
      </c>
      <c r="D613" s="331" t="s">
        <v>991</v>
      </c>
      <c r="E613" s="331" t="s">
        <v>1035</v>
      </c>
      <c r="F613" s="354" t="s">
        <v>993</v>
      </c>
      <c r="G613" s="331" t="n">
        <v>4</v>
      </c>
      <c r="H613" s="355" t="n">
        <v>1</v>
      </c>
      <c r="I613" s="355" t="n">
        <v>20.32</v>
      </c>
      <c r="J613" s="389"/>
      <c r="K613" s="331" t="s">
        <v>994</v>
      </c>
    </row>
    <row r="614" customFormat="false" ht="15.75" hidden="true" customHeight="false" outlineLevel="0" collapsed="false">
      <c r="A614" s="331"/>
      <c r="B614" s="331" t="s">
        <v>44</v>
      </c>
      <c r="C614" s="331" t="str">
        <f aca="false">IFERROR(VLOOKUP(B614,'[1]#¡REF!'!$A$1:$C$15201,2,FALSE()),"")</f>
        <v/>
      </c>
      <c r="D614" s="331" t="s">
        <v>991</v>
      </c>
      <c r="E614" s="331" t="s">
        <v>1013</v>
      </c>
      <c r="F614" s="354" t="s">
        <v>993</v>
      </c>
      <c r="G614" s="331" t="n">
        <v>100</v>
      </c>
      <c r="H614" s="355" t="n">
        <v>24.96</v>
      </c>
      <c r="I614" s="355" t="n">
        <v>508</v>
      </c>
      <c r="J614" s="389"/>
      <c r="K614" s="331" t="s">
        <v>994</v>
      </c>
    </row>
    <row r="615" customFormat="false" ht="15.75" hidden="true" customHeight="false" outlineLevel="0" collapsed="false">
      <c r="A615" s="331"/>
      <c r="B615" s="331" t="s">
        <v>44</v>
      </c>
      <c r="C615" s="331" t="str">
        <f aca="false">IFERROR(VLOOKUP(B615,'[1]#¡REF!'!$A$1:$C$15201,2,FALSE()),"")</f>
        <v/>
      </c>
      <c r="D615" s="331" t="s">
        <v>991</v>
      </c>
      <c r="E615" s="331" t="s">
        <v>1037</v>
      </c>
      <c r="F615" s="354" t="s">
        <v>1038</v>
      </c>
      <c r="G615" s="331" t="n">
        <v>13</v>
      </c>
      <c r="H615" s="355" t="n">
        <v>3.25</v>
      </c>
      <c r="I615" s="355" t="n">
        <v>66.04</v>
      </c>
      <c r="J615" s="390"/>
      <c r="K615" s="331" t="s">
        <v>994</v>
      </c>
    </row>
    <row r="616" customFormat="false" ht="15.75" hidden="true" customHeight="false" outlineLevel="0" collapsed="false">
      <c r="A616" s="356"/>
      <c r="B616" s="356" t="s">
        <v>44</v>
      </c>
      <c r="C616" s="356" t="str">
        <f aca="false">IFERROR(VLOOKUP(B616,'[1]#¡REF!'!$A$1:$C$15201,2,FALSE()),"")</f>
        <v/>
      </c>
      <c r="D616" s="356" t="s">
        <v>991</v>
      </c>
      <c r="E616" s="356" t="s">
        <v>612</v>
      </c>
      <c r="F616" s="357" t="s">
        <v>1006</v>
      </c>
      <c r="G616" s="361" t="n">
        <v>77</v>
      </c>
      <c r="H616" s="393" t="n">
        <v>19.22</v>
      </c>
      <c r="I616" s="393" t="n">
        <v>391.16</v>
      </c>
      <c r="J616" s="394"/>
      <c r="K616" s="356" t="s">
        <v>994</v>
      </c>
      <c r="L616" s="379"/>
      <c r="M616" s="379"/>
      <c r="N616" s="379"/>
      <c r="O616" s="379"/>
      <c r="P616" s="279"/>
      <c r="Q616" s="395"/>
      <c r="R616" s="396"/>
      <c r="S616" s="396"/>
      <c r="T616" s="382"/>
    </row>
    <row r="617" customFormat="false" ht="15.75" hidden="true" customHeight="false" outlineLevel="0" collapsed="false">
      <c r="A617" s="331"/>
      <c r="B617" s="331" t="s">
        <v>44</v>
      </c>
      <c r="C617" s="331" t="str">
        <f aca="false">IFERROR(VLOOKUP(B617,'[1]#¡REF!'!$A$1:$C$15201,2,FALSE()),"")</f>
        <v/>
      </c>
      <c r="D617" s="331" t="s">
        <v>1016</v>
      </c>
      <c r="E617" s="331" t="s">
        <v>1017</v>
      </c>
      <c r="F617" s="354" t="s">
        <v>998</v>
      </c>
      <c r="G617" s="331" t="n">
        <v>6</v>
      </c>
      <c r="H617" s="355" t="n">
        <v>1.5</v>
      </c>
      <c r="I617" s="355" t="n">
        <v>30.48</v>
      </c>
      <c r="J617" s="388"/>
      <c r="K617" s="331" t="s">
        <v>994</v>
      </c>
    </row>
    <row r="618" customFormat="false" ht="15.75" hidden="true" customHeight="false" outlineLevel="0" collapsed="false">
      <c r="A618" s="331"/>
      <c r="B618" s="331" t="s">
        <v>44</v>
      </c>
      <c r="C618" s="331" t="str">
        <f aca="false">IFERROR(VLOOKUP(B618,'[1]#¡REF!'!$A$1:$C$15201,2,FALSE()),"")</f>
        <v/>
      </c>
      <c r="D618" s="331" t="s">
        <v>1016</v>
      </c>
      <c r="E618" s="331" t="s">
        <v>1091</v>
      </c>
      <c r="F618" s="354" t="s">
        <v>993</v>
      </c>
      <c r="G618" s="331" t="n">
        <v>21</v>
      </c>
      <c r="H618" s="355" t="n">
        <v>5.24</v>
      </c>
      <c r="I618" s="355" t="n">
        <v>106.68</v>
      </c>
      <c r="J618" s="389"/>
      <c r="K618" s="331" t="s">
        <v>994</v>
      </c>
    </row>
    <row r="619" customFormat="false" ht="15.75" hidden="true" customHeight="false" outlineLevel="0" collapsed="false">
      <c r="A619" s="331"/>
      <c r="B619" s="331" t="s">
        <v>44</v>
      </c>
      <c r="C619" s="331" t="str">
        <f aca="false">IFERROR(VLOOKUP(B619,'[1]#¡REF!'!$A$1:$C$15201,2,FALSE()),"")</f>
        <v/>
      </c>
      <c r="D619" s="331" t="s">
        <v>1016</v>
      </c>
      <c r="E619" s="331" t="s">
        <v>1020</v>
      </c>
      <c r="F619" s="354" t="s">
        <v>993</v>
      </c>
      <c r="G619" s="331" t="n">
        <v>54</v>
      </c>
      <c r="H619" s="355" t="n">
        <v>13.48</v>
      </c>
      <c r="I619" s="355" t="n">
        <v>274.32</v>
      </c>
      <c r="J619" s="389"/>
      <c r="K619" s="331" t="s">
        <v>994</v>
      </c>
    </row>
    <row r="620" customFormat="false" ht="15.75" hidden="true" customHeight="false" outlineLevel="0" collapsed="false">
      <c r="A620" s="331"/>
      <c r="B620" s="331" t="s">
        <v>44</v>
      </c>
      <c r="C620" s="331" t="str">
        <f aca="false">IFERROR(VLOOKUP(B620,'[1]#¡REF!'!$A$1:$C$15201,2,FALSE()),"")</f>
        <v/>
      </c>
      <c r="D620" s="331" t="s">
        <v>1016</v>
      </c>
      <c r="E620" s="331" t="s">
        <v>1021</v>
      </c>
      <c r="F620" s="354" t="s">
        <v>993</v>
      </c>
      <c r="G620" s="331" t="n">
        <v>2</v>
      </c>
      <c r="H620" s="355" t="n">
        <v>0.5</v>
      </c>
      <c r="I620" s="355" t="n">
        <v>10.16</v>
      </c>
      <c r="J620" s="389"/>
      <c r="K620" s="331" t="s">
        <v>994</v>
      </c>
    </row>
    <row r="621" customFormat="false" ht="15.75" hidden="true" customHeight="false" outlineLevel="0" collapsed="false">
      <c r="A621" s="331"/>
      <c r="B621" s="331" t="s">
        <v>44</v>
      </c>
      <c r="C621" s="331" t="str">
        <f aca="false">IFERROR(VLOOKUP(B621,'[1]#¡REF!'!$A$1:$C$15201,2,FALSE()),"")</f>
        <v/>
      </c>
      <c r="D621" s="331" t="s">
        <v>1016</v>
      </c>
      <c r="E621" s="331" t="s">
        <v>1041</v>
      </c>
      <c r="F621" s="354" t="s">
        <v>993</v>
      </c>
      <c r="G621" s="331" t="n">
        <v>4</v>
      </c>
      <c r="H621" s="355" t="n">
        <v>1</v>
      </c>
      <c r="I621" s="355" t="n">
        <v>20.32</v>
      </c>
      <c r="J621" s="389"/>
      <c r="K621" s="331" t="s">
        <v>994</v>
      </c>
    </row>
    <row r="622" customFormat="false" ht="15.75" hidden="true" customHeight="false" outlineLevel="0" collapsed="false">
      <c r="A622" s="331"/>
      <c r="B622" s="331" t="s">
        <v>44</v>
      </c>
      <c r="C622" s="331" t="str">
        <f aca="false">IFERROR(VLOOKUP(B622,'[1]#¡REF!'!$A$1:$C$15201,2,FALSE()),"")</f>
        <v/>
      </c>
      <c r="D622" s="331" t="s">
        <v>1016</v>
      </c>
      <c r="E622" s="331" t="s">
        <v>1022</v>
      </c>
      <c r="F622" s="354" t="s">
        <v>993</v>
      </c>
      <c r="G622" s="331" t="n">
        <v>6</v>
      </c>
      <c r="H622" s="355" t="n">
        <v>1.5</v>
      </c>
      <c r="I622" s="355" t="n">
        <v>30.48</v>
      </c>
      <c r="J622" s="389"/>
      <c r="K622" s="331" t="s">
        <v>994</v>
      </c>
    </row>
    <row r="623" customFormat="false" ht="15.75" hidden="true" customHeight="false" outlineLevel="0" collapsed="false">
      <c r="A623" s="331"/>
      <c r="B623" s="331" t="s">
        <v>44</v>
      </c>
      <c r="C623" s="331" t="str">
        <f aca="false">IFERROR(VLOOKUP(B623,'[1]#¡REF!'!$A$1:$C$15201,2,FALSE()),"")</f>
        <v/>
      </c>
      <c r="D623" s="331" t="s">
        <v>1016</v>
      </c>
      <c r="E623" s="331" t="s">
        <v>1042</v>
      </c>
      <c r="F623" s="354" t="s">
        <v>993</v>
      </c>
      <c r="G623" s="331" t="n">
        <v>2</v>
      </c>
      <c r="H623" s="355" t="n">
        <v>0.5</v>
      </c>
      <c r="I623" s="355" t="n">
        <v>10.16</v>
      </c>
      <c r="J623" s="389"/>
      <c r="K623" s="331" t="s">
        <v>994</v>
      </c>
    </row>
    <row r="624" customFormat="false" ht="15.75" hidden="true" customHeight="false" outlineLevel="0" collapsed="false">
      <c r="A624" s="331"/>
      <c r="B624" s="331" t="s">
        <v>44</v>
      </c>
      <c r="C624" s="331" t="str">
        <f aca="false">IFERROR(VLOOKUP(B624,'[1]#¡REF!'!$A$1:$C$15201,2,FALSE()),"")</f>
        <v/>
      </c>
      <c r="D624" s="331" t="s">
        <v>1016</v>
      </c>
      <c r="E624" s="331" t="s">
        <v>1092</v>
      </c>
      <c r="F624" s="354" t="s">
        <v>993</v>
      </c>
      <c r="G624" s="331" t="n">
        <v>135</v>
      </c>
      <c r="H624" s="355" t="n">
        <v>33.7</v>
      </c>
      <c r="I624" s="355" t="n">
        <v>685.8</v>
      </c>
      <c r="J624" s="389"/>
      <c r="K624" s="331" t="s">
        <v>994</v>
      </c>
    </row>
    <row r="625" customFormat="false" ht="15.75" hidden="true" customHeight="false" outlineLevel="0" collapsed="false">
      <c r="A625" s="331"/>
      <c r="B625" s="331" t="s">
        <v>44</v>
      </c>
      <c r="C625" s="331" t="str">
        <f aca="false">IFERROR(VLOOKUP(B625,'[1]#¡REF!'!$A$1:$C$15201,2,FALSE()),"")</f>
        <v/>
      </c>
      <c r="D625" s="331" t="s">
        <v>1016</v>
      </c>
      <c r="E625" s="331" t="s">
        <v>1025</v>
      </c>
      <c r="F625" s="354" t="s">
        <v>993</v>
      </c>
      <c r="G625" s="331" t="n">
        <v>391</v>
      </c>
      <c r="H625" s="355" t="n">
        <v>97.61</v>
      </c>
      <c r="I625" s="355" t="n">
        <v>1986.28</v>
      </c>
      <c r="J625" s="389"/>
      <c r="K625" s="331" t="s">
        <v>994</v>
      </c>
    </row>
    <row r="626" customFormat="false" ht="15.75" hidden="true" customHeight="false" outlineLevel="0" collapsed="false">
      <c r="A626" s="331"/>
      <c r="B626" s="331" t="s">
        <v>44</v>
      </c>
      <c r="C626" s="331" t="str">
        <f aca="false">IFERROR(VLOOKUP(B626,'[1]#¡REF!'!$A$1:$C$15201,2,FALSE()),"")</f>
        <v/>
      </c>
      <c r="D626" s="331" t="s">
        <v>1016</v>
      </c>
      <c r="E626" s="331" t="s">
        <v>1110</v>
      </c>
      <c r="F626" s="354" t="s">
        <v>993</v>
      </c>
      <c r="G626" s="331" t="n">
        <v>3</v>
      </c>
      <c r="H626" s="355" t="n">
        <v>0.75</v>
      </c>
      <c r="I626" s="355" t="n">
        <v>15.24</v>
      </c>
      <c r="J626" s="389"/>
      <c r="K626" s="331" t="s">
        <v>994</v>
      </c>
    </row>
    <row r="627" customFormat="false" ht="15.75" hidden="true" customHeight="false" outlineLevel="0" collapsed="false">
      <c r="A627" s="331"/>
      <c r="B627" s="331" t="s">
        <v>44</v>
      </c>
      <c r="C627" s="331" t="str">
        <f aca="false">IFERROR(VLOOKUP(B627,'[1]#¡REF!'!$A$1:$C$15201,2,FALSE()),"")</f>
        <v/>
      </c>
      <c r="D627" s="331" t="s">
        <v>1016</v>
      </c>
      <c r="E627" s="331" t="s">
        <v>1065</v>
      </c>
      <c r="F627" s="354" t="s">
        <v>993</v>
      </c>
      <c r="G627" s="331" t="n">
        <v>1</v>
      </c>
      <c r="H627" s="355" t="n">
        <v>0.25</v>
      </c>
      <c r="I627" s="355" t="n">
        <v>5.08</v>
      </c>
      <c r="J627" s="389"/>
      <c r="K627" s="331" t="s">
        <v>994</v>
      </c>
    </row>
    <row r="628" customFormat="false" ht="15.75" hidden="true" customHeight="false" outlineLevel="0" collapsed="false">
      <c r="A628" s="331"/>
      <c r="B628" s="331" t="s">
        <v>44</v>
      </c>
      <c r="C628" s="331" t="str">
        <f aca="false">IFERROR(VLOOKUP(B628,'[1]#¡REF!'!$A$1:$C$15201,2,FALSE()),"")</f>
        <v/>
      </c>
      <c r="D628" s="331" t="s">
        <v>1016</v>
      </c>
      <c r="E628" s="331" t="s">
        <v>1093</v>
      </c>
      <c r="F628" s="354" t="s">
        <v>1038</v>
      </c>
      <c r="G628" s="331" t="n">
        <v>1</v>
      </c>
      <c r="H628" s="355" t="n">
        <v>0.25</v>
      </c>
      <c r="I628" s="355" t="n">
        <v>5.08</v>
      </c>
      <c r="J628" s="389"/>
      <c r="K628" s="331" t="s">
        <v>994</v>
      </c>
    </row>
    <row r="629" customFormat="false" ht="15.75" hidden="true" customHeight="false" outlineLevel="0" collapsed="false">
      <c r="A629" s="331"/>
      <c r="B629" s="331" t="s">
        <v>44</v>
      </c>
      <c r="C629" s="331" t="str">
        <f aca="false">IFERROR(VLOOKUP(B629,'[1]#¡REF!'!$A$1:$C$15201,2,FALSE()),"")</f>
        <v/>
      </c>
      <c r="D629" s="331" t="s">
        <v>1016</v>
      </c>
      <c r="E629" s="331" t="s">
        <v>1027</v>
      </c>
      <c r="F629" s="354" t="s">
        <v>1003</v>
      </c>
      <c r="G629" s="331" t="n">
        <v>6</v>
      </c>
      <c r="H629" s="355" t="n">
        <v>1.5</v>
      </c>
      <c r="I629" s="355" t="n">
        <v>30.48</v>
      </c>
      <c r="J629" s="389"/>
      <c r="K629" s="331" t="s">
        <v>994</v>
      </c>
    </row>
    <row r="630" customFormat="false" ht="15.75" hidden="true" customHeight="false" outlineLevel="0" collapsed="false">
      <c r="A630" s="331"/>
      <c r="B630" s="331" t="s">
        <v>44</v>
      </c>
      <c r="C630" s="331" t="str">
        <f aca="false">IFERROR(VLOOKUP(B630,'[1]#¡REF!'!$A$1:$C$15201,2,FALSE()),"")</f>
        <v/>
      </c>
      <c r="D630" s="331" t="s">
        <v>1016</v>
      </c>
      <c r="E630" s="331" t="s">
        <v>1028</v>
      </c>
      <c r="F630" s="354" t="s">
        <v>1005</v>
      </c>
      <c r="G630" s="331" t="n">
        <v>4</v>
      </c>
      <c r="H630" s="355" t="n">
        <v>1</v>
      </c>
      <c r="I630" s="355" t="n">
        <v>20.32</v>
      </c>
      <c r="J630" s="390"/>
      <c r="K630" s="331" t="s">
        <v>994</v>
      </c>
    </row>
    <row r="631" customFormat="false" ht="15.75" hidden="true" customHeight="false" outlineLevel="0" collapsed="false">
      <c r="A631" s="399"/>
      <c r="B631" s="356" t="s">
        <v>44</v>
      </c>
      <c r="C631" s="356" t="str">
        <f aca="false">IFERROR(VLOOKUP(B631,'[1]#¡REF!'!$A$1:$C$15201,2,FALSE()),"")</f>
        <v/>
      </c>
      <c r="D631" s="399" t="s">
        <v>1016</v>
      </c>
      <c r="E631" s="399" t="s">
        <v>621</v>
      </c>
      <c r="F631" s="357" t="s">
        <v>1006</v>
      </c>
      <c r="G631" s="361" t="n">
        <v>9</v>
      </c>
      <c r="H631" s="400" t="n">
        <v>2.25</v>
      </c>
      <c r="I631" s="400" t="n">
        <v>45.72</v>
      </c>
      <c r="J631" s="360"/>
      <c r="K631" s="356" t="s">
        <v>994</v>
      </c>
      <c r="L631" s="379"/>
      <c r="M631" s="379"/>
      <c r="N631" s="379"/>
      <c r="O631" s="379"/>
      <c r="P631" s="279"/>
      <c r="Q631" s="395"/>
      <c r="R631" s="396"/>
      <c r="S631" s="396"/>
      <c r="T631" s="382"/>
    </row>
    <row r="632" customFormat="false" ht="15.75" hidden="true" customHeight="false" outlineLevel="0" collapsed="false">
      <c r="A632" s="331"/>
      <c r="B632" s="331" t="s">
        <v>1111</v>
      </c>
      <c r="C632" s="331" t="str">
        <f aca="false">IFERROR(VLOOKUP(B632,'[1]#¡REF!'!$A$1:$C$15201,2,FALSE()),"")</f>
        <v/>
      </c>
      <c r="D632" s="331" t="s">
        <v>991</v>
      </c>
      <c r="E632" s="331" t="s">
        <v>997</v>
      </c>
      <c r="F632" s="354" t="s">
        <v>998</v>
      </c>
      <c r="G632" s="331" t="n">
        <v>9</v>
      </c>
      <c r="H632" s="355" t="n">
        <v>1.93</v>
      </c>
      <c r="I632" s="355" t="n">
        <v>39.33</v>
      </c>
      <c r="J632" s="388"/>
      <c r="K632" s="331" t="s">
        <v>994</v>
      </c>
    </row>
    <row r="633" customFormat="false" ht="15.75" hidden="true" customHeight="false" outlineLevel="0" collapsed="false">
      <c r="A633" s="331"/>
      <c r="B633" s="331" t="s">
        <v>1111</v>
      </c>
      <c r="C633" s="331" t="str">
        <f aca="false">IFERROR(VLOOKUP(B633,'[1]#¡REF!'!$A$1:$C$15201,2,FALSE()),"")</f>
        <v/>
      </c>
      <c r="D633" s="331" t="s">
        <v>991</v>
      </c>
      <c r="E633" s="331" t="s">
        <v>1032</v>
      </c>
      <c r="F633" s="354" t="s">
        <v>998</v>
      </c>
      <c r="G633" s="331" t="n">
        <v>96</v>
      </c>
      <c r="H633" s="355" t="n">
        <v>20.62</v>
      </c>
      <c r="I633" s="355" t="n">
        <v>419.52</v>
      </c>
      <c r="J633" s="389"/>
      <c r="K633" s="331" t="s">
        <v>994</v>
      </c>
    </row>
    <row r="634" customFormat="false" ht="15.75" hidden="true" customHeight="false" outlineLevel="0" collapsed="false">
      <c r="A634" s="331"/>
      <c r="B634" s="331" t="s">
        <v>1111</v>
      </c>
      <c r="C634" s="331" t="str">
        <f aca="false">IFERROR(VLOOKUP(B634,'[1]#¡REF!'!$A$1:$C$15201,2,FALSE()),"")</f>
        <v/>
      </c>
      <c r="D634" s="331" t="s">
        <v>991</v>
      </c>
      <c r="E634" s="331" t="s">
        <v>992</v>
      </c>
      <c r="F634" s="354" t="s">
        <v>993</v>
      </c>
      <c r="G634" s="331" t="n">
        <v>31</v>
      </c>
      <c r="H634" s="355" t="n">
        <v>6.66</v>
      </c>
      <c r="I634" s="355" t="n">
        <v>135.47</v>
      </c>
      <c r="J634" s="389"/>
      <c r="K634" s="331" t="s">
        <v>994</v>
      </c>
    </row>
    <row r="635" customFormat="false" ht="15.75" hidden="true" customHeight="false" outlineLevel="0" collapsed="false">
      <c r="A635" s="331"/>
      <c r="B635" s="331" t="s">
        <v>1111</v>
      </c>
      <c r="C635" s="331" t="str">
        <f aca="false">IFERROR(VLOOKUP(B635,'[1]#¡REF!'!$A$1:$C$15201,2,FALSE()),"")</f>
        <v/>
      </c>
      <c r="D635" s="331" t="s">
        <v>991</v>
      </c>
      <c r="E635" s="331" t="s">
        <v>1008</v>
      </c>
      <c r="F635" s="354" t="s">
        <v>993</v>
      </c>
      <c r="G635" s="331" t="n">
        <v>29</v>
      </c>
      <c r="H635" s="355" t="n">
        <v>6.23</v>
      </c>
      <c r="I635" s="355" t="n">
        <v>126.73</v>
      </c>
      <c r="J635" s="389"/>
      <c r="K635" s="331" t="s">
        <v>994</v>
      </c>
    </row>
    <row r="636" customFormat="false" ht="15.75" hidden="true" customHeight="false" outlineLevel="0" collapsed="false">
      <c r="A636" s="331"/>
      <c r="B636" s="331" t="s">
        <v>1111</v>
      </c>
      <c r="C636" s="331" t="str">
        <f aca="false">IFERROR(VLOOKUP(B636,'[1]#¡REF!'!$A$1:$C$15201,2,FALSE()),"")</f>
        <v/>
      </c>
      <c r="D636" s="331" t="s">
        <v>991</v>
      </c>
      <c r="E636" s="331" t="s">
        <v>1000</v>
      </c>
      <c r="F636" s="354" t="s">
        <v>993</v>
      </c>
      <c r="G636" s="331" t="n">
        <v>34</v>
      </c>
      <c r="H636" s="355" t="n">
        <v>7.3</v>
      </c>
      <c r="I636" s="355" t="n">
        <v>148.58</v>
      </c>
      <c r="J636" s="389"/>
      <c r="K636" s="331" t="s">
        <v>994</v>
      </c>
    </row>
    <row r="637" customFormat="false" ht="15.75" hidden="true" customHeight="false" outlineLevel="0" collapsed="false">
      <c r="A637" s="331"/>
      <c r="B637" s="331" t="s">
        <v>1111</v>
      </c>
      <c r="C637" s="331" t="str">
        <f aca="false">IFERROR(VLOOKUP(B637,'[1]#¡REF!'!$A$1:$C$15201,2,FALSE()),"")</f>
        <v/>
      </c>
      <c r="D637" s="331" t="s">
        <v>991</v>
      </c>
      <c r="E637" s="331" t="s">
        <v>1053</v>
      </c>
      <c r="F637" s="354" t="s">
        <v>993</v>
      </c>
      <c r="G637" s="331" t="n">
        <v>15</v>
      </c>
      <c r="H637" s="355" t="n">
        <v>3.22</v>
      </c>
      <c r="I637" s="355" t="n">
        <v>65.55</v>
      </c>
      <c r="J637" s="389"/>
      <c r="K637" s="331" t="s">
        <v>994</v>
      </c>
    </row>
    <row r="638" customFormat="false" ht="15.75" hidden="true" customHeight="false" outlineLevel="0" collapsed="false">
      <c r="A638" s="331"/>
      <c r="B638" s="331" t="s">
        <v>1111</v>
      </c>
      <c r="C638" s="331" t="str">
        <f aca="false">IFERROR(VLOOKUP(B638,'[1]#¡REF!'!$A$1:$C$15201,2,FALSE()),"")</f>
        <v/>
      </c>
      <c r="D638" s="331" t="s">
        <v>991</v>
      </c>
      <c r="E638" s="331" t="s">
        <v>1034</v>
      </c>
      <c r="F638" s="354" t="s">
        <v>993</v>
      </c>
      <c r="G638" s="331" t="n">
        <v>24</v>
      </c>
      <c r="H638" s="355" t="n">
        <v>5.15</v>
      </c>
      <c r="I638" s="355" t="n">
        <v>104.88</v>
      </c>
      <c r="J638" s="389"/>
      <c r="K638" s="331" t="s">
        <v>994</v>
      </c>
    </row>
    <row r="639" customFormat="false" ht="15.75" hidden="true" customHeight="false" outlineLevel="0" collapsed="false">
      <c r="A639" s="331"/>
      <c r="B639" s="331" t="s">
        <v>1111</v>
      </c>
      <c r="C639" s="331" t="str">
        <f aca="false">IFERROR(VLOOKUP(B639,'[1]#¡REF!'!$A$1:$C$15201,2,FALSE()),"")</f>
        <v/>
      </c>
      <c r="D639" s="331" t="s">
        <v>991</v>
      </c>
      <c r="E639" s="331" t="s">
        <v>1009</v>
      </c>
      <c r="F639" s="354" t="s">
        <v>993</v>
      </c>
      <c r="G639" s="331" t="n">
        <v>38</v>
      </c>
      <c r="H639" s="355" t="n">
        <v>8.16</v>
      </c>
      <c r="I639" s="355" t="n">
        <v>166.06</v>
      </c>
      <c r="J639" s="389"/>
      <c r="K639" s="331" t="s">
        <v>994</v>
      </c>
    </row>
    <row r="640" customFormat="false" ht="15.75" hidden="true" customHeight="false" outlineLevel="0" collapsed="false">
      <c r="A640" s="331"/>
      <c r="B640" s="331" t="s">
        <v>1111</v>
      </c>
      <c r="C640" s="331" t="str">
        <f aca="false">IFERROR(VLOOKUP(B640,'[1]#¡REF!'!$A$1:$C$15201,2,FALSE()),"")</f>
        <v/>
      </c>
      <c r="D640" s="331" t="s">
        <v>991</v>
      </c>
      <c r="E640" s="331" t="s">
        <v>1010</v>
      </c>
      <c r="F640" s="354" t="s">
        <v>993</v>
      </c>
      <c r="G640" s="331" t="n">
        <v>15</v>
      </c>
      <c r="H640" s="355" t="n">
        <v>3.22</v>
      </c>
      <c r="I640" s="355" t="n">
        <v>65.55</v>
      </c>
      <c r="J640" s="389"/>
      <c r="K640" s="331" t="s">
        <v>994</v>
      </c>
    </row>
    <row r="641" customFormat="false" ht="15.75" hidden="true" customHeight="false" outlineLevel="0" collapsed="false">
      <c r="A641" s="331"/>
      <c r="B641" s="331" t="s">
        <v>1111</v>
      </c>
      <c r="C641" s="331" t="str">
        <f aca="false">IFERROR(VLOOKUP(B641,'[1]#¡REF!'!$A$1:$C$15201,2,FALSE()),"")</f>
        <v/>
      </c>
      <c r="D641" s="331" t="s">
        <v>991</v>
      </c>
      <c r="E641" s="331" t="s">
        <v>1046</v>
      </c>
      <c r="F641" s="354" t="s">
        <v>993</v>
      </c>
      <c r="G641" s="331" t="n">
        <v>5</v>
      </c>
      <c r="H641" s="355" t="n">
        <v>1.07</v>
      </c>
      <c r="I641" s="355" t="n">
        <v>21.85</v>
      </c>
      <c r="J641" s="389"/>
      <c r="K641" s="331" t="s">
        <v>994</v>
      </c>
    </row>
    <row r="642" customFormat="false" ht="15.75" hidden="true" customHeight="false" outlineLevel="0" collapsed="false">
      <c r="A642" s="331"/>
      <c r="B642" s="331" t="s">
        <v>1111</v>
      </c>
      <c r="C642" s="331" t="str">
        <f aca="false">IFERROR(VLOOKUP(B642,'[1]#¡REF!'!$A$1:$C$15201,2,FALSE()),"")</f>
        <v/>
      </c>
      <c r="D642" s="331" t="s">
        <v>991</v>
      </c>
      <c r="E642" s="331" t="s">
        <v>1012</v>
      </c>
      <c r="F642" s="354" t="s">
        <v>993</v>
      </c>
      <c r="G642" s="331" t="n">
        <v>3049</v>
      </c>
      <c r="H642" s="355" t="n">
        <v>654.75</v>
      </c>
      <c r="I642" s="355" t="n">
        <v>13324.13</v>
      </c>
      <c r="J642" s="389"/>
      <c r="K642" s="331" t="s">
        <v>994</v>
      </c>
    </row>
    <row r="643" customFormat="false" ht="15.75" hidden="true" customHeight="false" outlineLevel="0" collapsed="false">
      <c r="A643" s="331"/>
      <c r="B643" s="331" t="s">
        <v>1111</v>
      </c>
      <c r="C643" s="331" t="str">
        <f aca="false">IFERROR(VLOOKUP(B643,'[1]#¡REF!'!$A$1:$C$15201,2,FALSE()),"")</f>
        <v/>
      </c>
      <c r="D643" s="331" t="s">
        <v>991</v>
      </c>
      <c r="E643" s="331" t="s">
        <v>1036</v>
      </c>
      <c r="F643" s="354" t="s">
        <v>993</v>
      </c>
      <c r="G643" s="331" t="n">
        <v>80</v>
      </c>
      <c r="H643" s="355" t="n">
        <v>17.18</v>
      </c>
      <c r="I643" s="355" t="n">
        <v>349.6</v>
      </c>
      <c r="J643" s="389"/>
      <c r="K643" s="331" t="s">
        <v>994</v>
      </c>
    </row>
    <row r="644" customFormat="false" ht="15.75" hidden="true" customHeight="false" outlineLevel="0" collapsed="false">
      <c r="A644" s="331"/>
      <c r="B644" s="331" t="s">
        <v>1111</v>
      </c>
      <c r="C644" s="331" t="str">
        <f aca="false">IFERROR(VLOOKUP(B644,'[1]#¡REF!'!$A$1:$C$15201,2,FALSE()),"")</f>
        <v/>
      </c>
      <c r="D644" s="331" t="s">
        <v>991</v>
      </c>
      <c r="E644" s="331" t="s">
        <v>995</v>
      </c>
      <c r="F644" s="354" t="s">
        <v>993</v>
      </c>
      <c r="G644" s="331" t="n">
        <v>250</v>
      </c>
      <c r="H644" s="355" t="n">
        <v>53.69</v>
      </c>
      <c r="I644" s="355" t="n">
        <v>1092.5</v>
      </c>
      <c r="J644" s="389"/>
      <c r="K644" s="331" t="s">
        <v>994</v>
      </c>
    </row>
    <row r="645" customFormat="false" ht="15.75" hidden="true" customHeight="false" outlineLevel="0" collapsed="false">
      <c r="A645" s="331"/>
      <c r="B645" s="331" t="s">
        <v>1111</v>
      </c>
      <c r="C645" s="331" t="str">
        <f aca="false">IFERROR(VLOOKUP(B645,'[1]#¡REF!'!$A$1:$C$15201,2,FALSE()),"")</f>
        <v/>
      </c>
      <c r="D645" s="331" t="s">
        <v>991</v>
      </c>
      <c r="E645" s="331" t="s">
        <v>1013</v>
      </c>
      <c r="F645" s="354" t="s">
        <v>993</v>
      </c>
      <c r="G645" s="331" t="n">
        <v>100</v>
      </c>
      <c r="H645" s="355" t="n">
        <v>21.47</v>
      </c>
      <c r="I645" s="355" t="n">
        <v>437</v>
      </c>
      <c r="J645" s="389"/>
      <c r="K645" s="331" t="s">
        <v>994</v>
      </c>
    </row>
    <row r="646" customFormat="false" ht="15.75" hidden="true" customHeight="false" outlineLevel="0" collapsed="false">
      <c r="A646" s="331"/>
      <c r="B646" s="331" t="s">
        <v>1111</v>
      </c>
      <c r="C646" s="331" t="str">
        <f aca="false">IFERROR(VLOOKUP(B646,'[1]#¡REF!'!$A$1:$C$15201,2,FALSE()),"")</f>
        <v/>
      </c>
      <c r="D646" s="331" t="s">
        <v>991</v>
      </c>
      <c r="E646" s="331" t="s">
        <v>1037</v>
      </c>
      <c r="F646" s="354" t="s">
        <v>1038</v>
      </c>
      <c r="G646" s="331" t="n">
        <v>40</v>
      </c>
      <c r="H646" s="355" t="n">
        <v>8.59</v>
      </c>
      <c r="I646" s="355" t="n">
        <v>174.8</v>
      </c>
      <c r="J646" s="390"/>
      <c r="K646" s="331" t="s">
        <v>994</v>
      </c>
    </row>
    <row r="647" customFormat="false" ht="15.75" hidden="true" customHeight="false" outlineLevel="0" collapsed="false">
      <c r="A647" s="356"/>
      <c r="B647" s="356" t="s">
        <v>1111</v>
      </c>
      <c r="C647" s="356" t="str">
        <f aca="false">IFERROR(VLOOKUP(B647,'[1]#¡REF!'!$A$1:$C$15201,2,FALSE()),"")</f>
        <v/>
      </c>
      <c r="D647" s="356" t="s">
        <v>991</v>
      </c>
      <c r="E647" s="356" t="s">
        <v>612</v>
      </c>
      <c r="F647" s="357" t="s">
        <v>1006</v>
      </c>
      <c r="G647" s="361" t="n">
        <v>82</v>
      </c>
      <c r="H647" s="393" t="n">
        <v>17.61</v>
      </c>
      <c r="I647" s="393" t="n">
        <v>358.34</v>
      </c>
      <c r="J647" s="394"/>
      <c r="K647" s="356" t="s">
        <v>994</v>
      </c>
      <c r="L647" s="379"/>
      <c r="M647" s="379"/>
      <c r="N647" s="379"/>
      <c r="O647" s="379"/>
      <c r="P647" s="279"/>
      <c r="Q647" s="395"/>
      <c r="R647" s="396"/>
      <c r="S647" s="396"/>
      <c r="T647" s="382"/>
    </row>
    <row r="648" customFormat="false" ht="15.75" hidden="true" customHeight="false" outlineLevel="0" collapsed="false">
      <c r="A648" s="331"/>
      <c r="B648" s="331" t="s">
        <v>1111</v>
      </c>
      <c r="C648" s="331" t="str">
        <f aca="false">IFERROR(VLOOKUP(B648,'[1]#¡REF!'!$A$1:$C$15201,2,FALSE()),"")</f>
        <v/>
      </c>
      <c r="D648" s="331" t="s">
        <v>1016</v>
      </c>
      <c r="E648" s="331" t="s">
        <v>1017</v>
      </c>
      <c r="F648" s="354" t="s">
        <v>998</v>
      </c>
      <c r="G648" s="331" t="n">
        <v>13</v>
      </c>
      <c r="H648" s="355" t="n">
        <v>2.79</v>
      </c>
      <c r="I648" s="355" t="n">
        <v>56.81</v>
      </c>
      <c r="J648" s="388"/>
      <c r="K648" s="331" t="s">
        <v>994</v>
      </c>
    </row>
    <row r="649" customFormat="false" ht="15.75" hidden="true" customHeight="false" outlineLevel="0" collapsed="false">
      <c r="A649" s="331"/>
      <c r="B649" s="331" t="s">
        <v>1111</v>
      </c>
      <c r="C649" s="331" t="str">
        <f aca="false">IFERROR(VLOOKUP(B649,'[1]#¡REF!'!$A$1:$C$15201,2,FALSE()),"")</f>
        <v/>
      </c>
      <c r="D649" s="331" t="s">
        <v>1016</v>
      </c>
      <c r="E649" s="331" t="s">
        <v>1091</v>
      </c>
      <c r="F649" s="354" t="s">
        <v>993</v>
      </c>
      <c r="G649" s="331" t="n">
        <v>6</v>
      </c>
      <c r="H649" s="355" t="n">
        <v>1.29</v>
      </c>
      <c r="I649" s="355" t="n">
        <v>26.22</v>
      </c>
      <c r="J649" s="389"/>
      <c r="K649" s="331" t="s">
        <v>994</v>
      </c>
    </row>
    <row r="650" customFormat="false" ht="15.75" hidden="true" customHeight="false" outlineLevel="0" collapsed="false">
      <c r="A650" s="331"/>
      <c r="B650" s="331" t="s">
        <v>1111</v>
      </c>
      <c r="C650" s="331" t="str">
        <f aca="false">IFERROR(VLOOKUP(B650,'[1]#¡REF!'!$A$1:$C$15201,2,FALSE()),"")</f>
        <v/>
      </c>
      <c r="D650" s="331" t="s">
        <v>1016</v>
      </c>
      <c r="E650" s="331" t="s">
        <v>1020</v>
      </c>
      <c r="F650" s="354" t="s">
        <v>993</v>
      </c>
      <c r="G650" s="331" t="n">
        <v>176</v>
      </c>
      <c r="H650" s="355" t="n">
        <v>37.79</v>
      </c>
      <c r="I650" s="355" t="n">
        <v>769.12</v>
      </c>
      <c r="J650" s="389"/>
      <c r="K650" s="331" t="s">
        <v>994</v>
      </c>
    </row>
    <row r="651" customFormat="false" ht="15.75" hidden="true" customHeight="false" outlineLevel="0" collapsed="false">
      <c r="A651" s="331"/>
      <c r="B651" s="331" t="s">
        <v>1111</v>
      </c>
      <c r="C651" s="331" t="str">
        <f aca="false">IFERROR(VLOOKUP(B651,'[1]#¡REF!'!$A$1:$C$15201,2,FALSE()),"")</f>
        <v/>
      </c>
      <c r="D651" s="331" t="s">
        <v>1016</v>
      </c>
      <c r="E651" s="331" t="s">
        <v>1041</v>
      </c>
      <c r="F651" s="354" t="s">
        <v>993</v>
      </c>
      <c r="G651" s="331" t="n">
        <v>6</v>
      </c>
      <c r="H651" s="355" t="n">
        <v>1.29</v>
      </c>
      <c r="I651" s="355" t="n">
        <v>26.22</v>
      </c>
      <c r="J651" s="389"/>
      <c r="K651" s="331" t="s">
        <v>994</v>
      </c>
    </row>
    <row r="652" customFormat="false" ht="15.75" hidden="true" customHeight="false" outlineLevel="0" collapsed="false">
      <c r="A652" s="331"/>
      <c r="B652" s="331" t="s">
        <v>1111</v>
      </c>
      <c r="C652" s="331" t="str">
        <f aca="false">IFERROR(VLOOKUP(B652,'[1]#¡REF!'!$A$1:$C$15201,2,FALSE()),"")</f>
        <v/>
      </c>
      <c r="D652" s="331" t="s">
        <v>1016</v>
      </c>
      <c r="E652" s="331" t="s">
        <v>1023</v>
      </c>
      <c r="F652" s="354" t="s">
        <v>993</v>
      </c>
      <c r="G652" s="331" t="n">
        <v>3</v>
      </c>
      <c r="H652" s="355" t="n">
        <v>0.64</v>
      </c>
      <c r="I652" s="355" t="n">
        <v>13.11</v>
      </c>
      <c r="J652" s="389"/>
      <c r="K652" s="331" t="s">
        <v>994</v>
      </c>
    </row>
    <row r="653" customFormat="false" ht="15.75" hidden="true" customHeight="false" outlineLevel="0" collapsed="false">
      <c r="A653" s="331"/>
      <c r="B653" s="331" t="s">
        <v>1111</v>
      </c>
      <c r="C653" s="331" t="str">
        <f aca="false">IFERROR(VLOOKUP(B653,'[1]#¡REF!'!$A$1:$C$15201,2,FALSE()),"")</f>
        <v/>
      </c>
      <c r="D653" s="331" t="s">
        <v>1016</v>
      </c>
      <c r="E653" s="331" t="s">
        <v>1025</v>
      </c>
      <c r="F653" s="354" t="s">
        <v>993</v>
      </c>
      <c r="G653" s="331" t="n">
        <v>29</v>
      </c>
      <c r="H653" s="355" t="n">
        <v>6.23</v>
      </c>
      <c r="I653" s="355" t="n">
        <v>126.73</v>
      </c>
      <c r="J653" s="389"/>
      <c r="K653" s="331" t="s">
        <v>994</v>
      </c>
    </row>
    <row r="654" customFormat="false" ht="15.75" hidden="true" customHeight="false" outlineLevel="0" collapsed="false">
      <c r="A654" s="331"/>
      <c r="B654" s="331" t="s">
        <v>1111</v>
      </c>
      <c r="C654" s="331" t="str">
        <f aca="false">IFERROR(VLOOKUP(B654,'[1]#¡REF!'!$A$1:$C$15201,2,FALSE()),"")</f>
        <v/>
      </c>
      <c r="D654" s="331" t="s">
        <v>1016</v>
      </c>
      <c r="E654" s="331" t="s">
        <v>1065</v>
      </c>
      <c r="F654" s="354" t="s">
        <v>993</v>
      </c>
      <c r="G654" s="331" t="n">
        <v>426</v>
      </c>
      <c r="H654" s="355" t="n">
        <v>91.48</v>
      </c>
      <c r="I654" s="355" t="n">
        <v>1861.62</v>
      </c>
      <c r="J654" s="389"/>
      <c r="K654" s="331" t="s">
        <v>994</v>
      </c>
    </row>
    <row r="655" customFormat="false" ht="15.75" hidden="true" customHeight="false" outlineLevel="0" collapsed="false">
      <c r="A655" s="331"/>
      <c r="B655" s="331" t="s">
        <v>1111</v>
      </c>
      <c r="C655" s="331" t="str">
        <f aca="false">IFERROR(VLOOKUP(B655,'[1]#¡REF!'!$A$1:$C$15201,2,FALSE()),"")</f>
        <v/>
      </c>
      <c r="D655" s="331" t="s">
        <v>1016</v>
      </c>
      <c r="E655" s="331" t="s">
        <v>1043</v>
      </c>
      <c r="F655" s="354" t="s">
        <v>993</v>
      </c>
      <c r="G655" s="331" t="n">
        <v>9</v>
      </c>
      <c r="H655" s="355" t="n">
        <v>1.93</v>
      </c>
      <c r="I655" s="355" t="n">
        <v>39.33</v>
      </c>
      <c r="J655" s="389"/>
      <c r="K655" s="331" t="s">
        <v>994</v>
      </c>
    </row>
    <row r="656" customFormat="false" ht="15.75" hidden="true" customHeight="false" outlineLevel="0" collapsed="false">
      <c r="A656" s="331"/>
      <c r="B656" s="331" t="s">
        <v>1111</v>
      </c>
      <c r="C656" s="331" t="str">
        <f aca="false">IFERROR(VLOOKUP(B656,'[1]#¡REF!'!$A$1:$C$15201,2,FALSE()),"")</f>
        <v/>
      </c>
      <c r="D656" s="331" t="s">
        <v>1016</v>
      </c>
      <c r="E656" s="331" t="s">
        <v>1093</v>
      </c>
      <c r="F656" s="354" t="s">
        <v>1038</v>
      </c>
      <c r="G656" s="331" t="n">
        <v>10</v>
      </c>
      <c r="H656" s="355" t="n">
        <v>2.15</v>
      </c>
      <c r="I656" s="355" t="n">
        <v>43.7</v>
      </c>
      <c r="J656" s="389"/>
      <c r="K656" s="331" t="s">
        <v>994</v>
      </c>
    </row>
    <row r="657" customFormat="false" ht="15.75" hidden="true" customHeight="false" outlineLevel="0" collapsed="false">
      <c r="A657" s="331"/>
      <c r="B657" s="331" t="s">
        <v>1111</v>
      </c>
      <c r="C657" s="331" t="str">
        <f aca="false">IFERROR(VLOOKUP(B657,'[1]#¡REF!'!$A$1:$C$15201,2,FALSE()),"")</f>
        <v/>
      </c>
      <c r="D657" s="331" t="s">
        <v>1016</v>
      </c>
      <c r="E657" s="331" t="s">
        <v>1027</v>
      </c>
      <c r="F657" s="354" t="s">
        <v>1003</v>
      </c>
      <c r="G657" s="331" t="n">
        <v>11</v>
      </c>
      <c r="H657" s="355" t="n">
        <v>2.36</v>
      </c>
      <c r="I657" s="355" t="n">
        <v>48.07</v>
      </c>
      <c r="J657" s="389"/>
      <c r="K657" s="331" t="s">
        <v>994</v>
      </c>
    </row>
    <row r="658" customFormat="false" ht="15.75" hidden="true" customHeight="false" outlineLevel="0" collapsed="false">
      <c r="A658" s="331"/>
      <c r="B658" s="331" t="s">
        <v>1111</v>
      </c>
      <c r="C658" s="331" t="str">
        <f aca="false">IFERROR(VLOOKUP(B658,'[1]#¡REF!'!$A$1:$C$15201,2,FALSE()),"")</f>
        <v/>
      </c>
      <c r="D658" s="331" t="s">
        <v>1016</v>
      </c>
      <c r="E658" s="331" t="s">
        <v>1028</v>
      </c>
      <c r="F658" s="354" t="s">
        <v>1005</v>
      </c>
      <c r="G658" s="331" t="n">
        <v>10</v>
      </c>
      <c r="H658" s="355" t="n">
        <v>2.15</v>
      </c>
      <c r="I658" s="355" t="n">
        <v>43.7</v>
      </c>
      <c r="J658" s="390"/>
      <c r="K658" s="331" t="s">
        <v>994</v>
      </c>
    </row>
    <row r="659" customFormat="false" ht="15.75" hidden="true" customHeight="false" outlineLevel="0" collapsed="false">
      <c r="A659" s="399"/>
      <c r="B659" s="356" t="s">
        <v>1111</v>
      </c>
      <c r="C659" s="356" t="str">
        <f aca="false">IFERROR(VLOOKUP(B659,'[1]#¡REF!'!$A$1:$C$15201,2,FALSE()),"")</f>
        <v/>
      </c>
      <c r="D659" s="399" t="s">
        <v>1016</v>
      </c>
      <c r="E659" s="399" t="s">
        <v>621</v>
      </c>
      <c r="F659" s="357" t="s">
        <v>1006</v>
      </c>
      <c r="G659" s="361" t="n">
        <v>16</v>
      </c>
      <c r="H659" s="400" t="n">
        <v>3.44</v>
      </c>
      <c r="I659" s="400" t="n">
        <v>69.92</v>
      </c>
      <c r="J659" s="360"/>
      <c r="K659" s="356" t="s">
        <v>994</v>
      </c>
      <c r="L659" s="379"/>
      <c r="M659" s="379"/>
      <c r="N659" s="379"/>
      <c r="O659" s="379"/>
      <c r="P659" s="279"/>
      <c r="Q659" s="395"/>
      <c r="R659" s="396"/>
      <c r="S659" s="396"/>
      <c r="T659" s="382"/>
    </row>
    <row r="660" customFormat="false" ht="15.75" hidden="true" customHeight="false" outlineLevel="0" collapsed="false">
      <c r="A660" s="331"/>
      <c r="B660" s="331" t="s">
        <v>1112</v>
      </c>
      <c r="C660" s="331" t="str">
        <f aca="false">IFERROR(VLOOKUP(B660,'[1]#¡REF!'!$A$1:$C$15201,2,FALSE()),"")</f>
        <v/>
      </c>
      <c r="D660" s="331" t="s">
        <v>991</v>
      </c>
      <c r="E660" s="331" t="s">
        <v>997</v>
      </c>
      <c r="F660" s="354" t="s">
        <v>998</v>
      </c>
      <c r="G660" s="331" t="n">
        <v>9</v>
      </c>
      <c r="H660" s="355" t="n">
        <v>2.06</v>
      </c>
      <c r="I660" s="355" t="n">
        <v>41.94</v>
      </c>
      <c r="J660" s="388"/>
      <c r="K660" s="331" t="s">
        <v>994</v>
      </c>
    </row>
    <row r="661" customFormat="false" ht="15.75" hidden="true" customHeight="false" outlineLevel="0" collapsed="false">
      <c r="A661" s="331"/>
      <c r="B661" s="331" t="s">
        <v>1112</v>
      </c>
      <c r="C661" s="331" t="str">
        <f aca="false">IFERROR(VLOOKUP(B661,'[1]#¡REF!'!$A$1:$C$15201,2,FALSE()),"")</f>
        <v/>
      </c>
      <c r="D661" s="331" t="s">
        <v>991</v>
      </c>
      <c r="E661" s="331" t="s">
        <v>992</v>
      </c>
      <c r="F661" s="354" t="s">
        <v>993</v>
      </c>
      <c r="G661" s="331" t="n">
        <v>54</v>
      </c>
      <c r="H661" s="355" t="n">
        <v>12.37</v>
      </c>
      <c r="I661" s="355" t="n">
        <v>251.64</v>
      </c>
      <c r="J661" s="389"/>
      <c r="K661" s="331" t="s">
        <v>994</v>
      </c>
    </row>
    <row r="662" customFormat="false" ht="15.75" hidden="true" customHeight="false" outlineLevel="0" collapsed="false">
      <c r="A662" s="331"/>
      <c r="B662" s="331" t="s">
        <v>1112</v>
      </c>
      <c r="C662" s="331" t="str">
        <f aca="false">IFERROR(VLOOKUP(B662,'[1]#¡REF!'!$A$1:$C$15201,2,FALSE()),"")</f>
        <v/>
      </c>
      <c r="D662" s="331" t="s">
        <v>991</v>
      </c>
      <c r="E662" s="331" t="s">
        <v>1000</v>
      </c>
      <c r="F662" s="354" t="s">
        <v>993</v>
      </c>
      <c r="G662" s="331" t="n">
        <v>234</v>
      </c>
      <c r="H662" s="355" t="n">
        <v>53.58</v>
      </c>
      <c r="I662" s="355" t="n">
        <v>1090.44</v>
      </c>
      <c r="J662" s="389"/>
      <c r="K662" s="331" t="s">
        <v>994</v>
      </c>
    </row>
    <row r="663" customFormat="false" ht="15.75" hidden="true" customHeight="false" outlineLevel="0" collapsed="false">
      <c r="A663" s="331"/>
      <c r="B663" s="331" t="s">
        <v>1112</v>
      </c>
      <c r="C663" s="331" t="str">
        <f aca="false">IFERROR(VLOOKUP(B663,'[1]#¡REF!'!$A$1:$C$15201,2,FALSE()),"")</f>
        <v/>
      </c>
      <c r="D663" s="331" t="s">
        <v>991</v>
      </c>
      <c r="E663" s="331" t="s">
        <v>1033</v>
      </c>
      <c r="F663" s="354" t="s">
        <v>993</v>
      </c>
      <c r="G663" s="331" t="n">
        <v>24</v>
      </c>
      <c r="H663" s="355" t="n">
        <v>5.5</v>
      </c>
      <c r="I663" s="355" t="n">
        <v>111.84</v>
      </c>
      <c r="J663" s="389"/>
      <c r="K663" s="331" t="s">
        <v>994</v>
      </c>
    </row>
    <row r="664" customFormat="false" ht="15.75" hidden="true" customHeight="false" outlineLevel="0" collapsed="false">
      <c r="A664" s="331"/>
      <c r="B664" s="331" t="s">
        <v>1112</v>
      </c>
      <c r="C664" s="331" t="str">
        <f aca="false">IFERROR(VLOOKUP(B664,'[1]#¡REF!'!$A$1:$C$15201,2,FALSE()),"")</f>
        <v/>
      </c>
      <c r="D664" s="331" t="s">
        <v>991</v>
      </c>
      <c r="E664" s="331" t="s">
        <v>1053</v>
      </c>
      <c r="F664" s="354" t="s">
        <v>993</v>
      </c>
      <c r="G664" s="331" t="n">
        <v>53</v>
      </c>
      <c r="H664" s="355" t="n">
        <v>12.14</v>
      </c>
      <c r="I664" s="355" t="n">
        <v>246.98</v>
      </c>
      <c r="J664" s="389"/>
      <c r="K664" s="331" t="s">
        <v>994</v>
      </c>
    </row>
    <row r="665" customFormat="false" ht="15.75" hidden="true" customHeight="false" outlineLevel="0" collapsed="false">
      <c r="A665" s="331"/>
      <c r="B665" s="331" t="s">
        <v>1112</v>
      </c>
      <c r="C665" s="331" t="str">
        <f aca="false">IFERROR(VLOOKUP(B665,'[1]#¡REF!'!$A$1:$C$15201,2,FALSE()),"")</f>
        <v/>
      </c>
      <c r="D665" s="331" t="s">
        <v>991</v>
      </c>
      <c r="E665" s="331" t="s">
        <v>1034</v>
      </c>
      <c r="F665" s="354" t="s">
        <v>993</v>
      </c>
      <c r="G665" s="331" t="n">
        <v>126</v>
      </c>
      <c r="H665" s="355" t="n">
        <v>28.85</v>
      </c>
      <c r="I665" s="355" t="n">
        <v>587.16</v>
      </c>
      <c r="J665" s="389"/>
      <c r="K665" s="331" t="s">
        <v>994</v>
      </c>
    </row>
    <row r="666" customFormat="false" ht="15.75" hidden="true" customHeight="false" outlineLevel="0" collapsed="false">
      <c r="A666" s="331"/>
      <c r="B666" s="331" t="s">
        <v>1112</v>
      </c>
      <c r="C666" s="331" t="str">
        <f aca="false">IFERROR(VLOOKUP(B666,'[1]#¡REF!'!$A$1:$C$15201,2,FALSE()),"")</f>
        <v/>
      </c>
      <c r="D666" s="331" t="s">
        <v>991</v>
      </c>
      <c r="E666" s="331" t="s">
        <v>1010</v>
      </c>
      <c r="F666" s="354" t="s">
        <v>993</v>
      </c>
      <c r="G666" s="331" t="n">
        <v>55</v>
      </c>
      <c r="H666" s="355" t="n">
        <v>12.59</v>
      </c>
      <c r="I666" s="355" t="n">
        <v>256.3</v>
      </c>
      <c r="J666" s="389"/>
      <c r="K666" s="331" t="s">
        <v>994</v>
      </c>
    </row>
    <row r="667" customFormat="false" ht="15.75" hidden="true" customHeight="false" outlineLevel="0" collapsed="false">
      <c r="A667" s="331"/>
      <c r="B667" s="331" t="s">
        <v>1112</v>
      </c>
      <c r="C667" s="331" t="str">
        <f aca="false">IFERROR(VLOOKUP(B667,'[1]#¡REF!'!$A$1:$C$15201,2,FALSE()),"")</f>
        <v/>
      </c>
      <c r="D667" s="331" t="s">
        <v>991</v>
      </c>
      <c r="E667" s="331" t="s">
        <v>1084</v>
      </c>
      <c r="F667" s="354" t="s">
        <v>993</v>
      </c>
      <c r="G667" s="331" t="n">
        <v>32</v>
      </c>
      <c r="H667" s="355" t="n">
        <v>7.33</v>
      </c>
      <c r="I667" s="355" t="n">
        <v>149.12</v>
      </c>
      <c r="J667" s="389"/>
      <c r="K667" s="331" t="s">
        <v>994</v>
      </c>
    </row>
    <row r="668" customFormat="false" ht="15.75" hidden="true" customHeight="false" outlineLevel="0" collapsed="false">
      <c r="A668" s="331"/>
      <c r="B668" s="331" t="s">
        <v>1112</v>
      </c>
      <c r="C668" s="331" t="str">
        <f aca="false">IFERROR(VLOOKUP(B668,'[1]#¡REF!'!$A$1:$C$15201,2,FALSE()),"")</f>
        <v/>
      </c>
      <c r="D668" s="331" t="s">
        <v>991</v>
      </c>
      <c r="E668" s="331" t="s">
        <v>1046</v>
      </c>
      <c r="F668" s="354" t="s">
        <v>993</v>
      </c>
      <c r="G668" s="331" t="n">
        <v>5</v>
      </c>
      <c r="H668" s="355" t="n">
        <v>1.14</v>
      </c>
      <c r="I668" s="355" t="n">
        <v>23.3</v>
      </c>
      <c r="J668" s="389"/>
      <c r="K668" s="331" t="s">
        <v>994</v>
      </c>
    </row>
    <row r="669" customFormat="false" ht="15.75" hidden="true" customHeight="false" outlineLevel="0" collapsed="false">
      <c r="A669" s="331"/>
      <c r="B669" s="331" t="s">
        <v>1112</v>
      </c>
      <c r="C669" s="331" t="str">
        <f aca="false">IFERROR(VLOOKUP(B669,'[1]#¡REF!'!$A$1:$C$15201,2,FALSE()),"")</f>
        <v/>
      </c>
      <c r="D669" s="331" t="s">
        <v>991</v>
      </c>
      <c r="E669" s="331" t="s">
        <v>1012</v>
      </c>
      <c r="F669" s="354" t="s">
        <v>993</v>
      </c>
      <c r="G669" s="331" t="n">
        <v>24</v>
      </c>
      <c r="H669" s="355" t="n">
        <v>5.5</v>
      </c>
      <c r="I669" s="355" t="n">
        <v>111.84</v>
      </c>
      <c r="J669" s="389"/>
      <c r="K669" s="331" t="s">
        <v>994</v>
      </c>
    </row>
    <row r="670" customFormat="false" ht="15.75" hidden="true" customHeight="false" outlineLevel="0" collapsed="false">
      <c r="A670" s="331"/>
      <c r="B670" s="331" t="s">
        <v>1112</v>
      </c>
      <c r="C670" s="331" t="str">
        <f aca="false">IFERROR(VLOOKUP(B670,'[1]#¡REF!'!$A$1:$C$15201,2,FALSE()),"")</f>
        <v/>
      </c>
      <c r="D670" s="331" t="s">
        <v>991</v>
      </c>
      <c r="E670" s="331" t="s">
        <v>1035</v>
      </c>
      <c r="F670" s="354" t="s">
        <v>993</v>
      </c>
      <c r="G670" s="331" t="n">
        <v>66</v>
      </c>
      <c r="H670" s="355" t="n">
        <v>15.11</v>
      </c>
      <c r="I670" s="355" t="n">
        <v>307.56</v>
      </c>
      <c r="J670" s="389"/>
      <c r="K670" s="331" t="s">
        <v>994</v>
      </c>
    </row>
    <row r="671" customFormat="false" ht="15.75" hidden="true" customHeight="false" outlineLevel="0" collapsed="false">
      <c r="A671" s="331"/>
      <c r="B671" s="331" t="s">
        <v>1112</v>
      </c>
      <c r="C671" s="331" t="str">
        <f aca="false">IFERROR(VLOOKUP(B671,'[1]#¡REF!'!$A$1:$C$15201,2,FALSE()),"")</f>
        <v/>
      </c>
      <c r="D671" s="331" t="s">
        <v>991</v>
      </c>
      <c r="E671" s="331" t="s">
        <v>1036</v>
      </c>
      <c r="F671" s="354" t="s">
        <v>993</v>
      </c>
      <c r="G671" s="331" t="n">
        <v>200</v>
      </c>
      <c r="H671" s="355" t="n">
        <v>45.8</v>
      </c>
      <c r="I671" s="355" t="n">
        <v>932</v>
      </c>
      <c r="J671" s="389"/>
      <c r="K671" s="331" t="s">
        <v>994</v>
      </c>
    </row>
    <row r="672" customFormat="false" ht="15.75" hidden="true" customHeight="false" outlineLevel="0" collapsed="false">
      <c r="A672" s="331"/>
      <c r="B672" s="331" t="s">
        <v>1112</v>
      </c>
      <c r="C672" s="331" t="str">
        <f aca="false">IFERROR(VLOOKUP(B672,'[1]#¡REF!'!$A$1:$C$15201,2,FALSE()),"")</f>
        <v/>
      </c>
      <c r="D672" s="331" t="s">
        <v>991</v>
      </c>
      <c r="E672" s="331" t="s">
        <v>1013</v>
      </c>
      <c r="F672" s="354" t="s">
        <v>993</v>
      </c>
      <c r="G672" s="331" t="n">
        <v>150</v>
      </c>
      <c r="H672" s="355" t="n">
        <v>34.35</v>
      </c>
      <c r="I672" s="355" t="n">
        <v>699</v>
      </c>
      <c r="J672" s="389"/>
      <c r="K672" s="331" t="s">
        <v>994</v>
      </c>
    </row>
    <row r="673" customFormat="false" ht="15.75" hidden="true" customHeight="false" outlineLevel="0" collapsed="false">
      <c r="A673" s="331"/>
      <c r="B673" s="331" t="s">
        <v>1112</v>
      </c>
      <c r="C673" s="331" t="str">
        <f aca="false">IFERROR(VLOOKUP(B673,'[1]#¡REF!'!$A$1:$C$15201,2,FALSE()),"")</f>
        <v/>
      </c>
      <c r="D673" s="331" t="s">
        <v>991</v>
      </c>
      <c r="E673" s="331" t="s">
        <v>1037</v>
      </c>
      <c r="F673" s="354" t="s">
        <v>1038</v>
      </c>
      <c r="G673" s="331" t="n">
        <v>24</v>
      </c>
      <c r="H673" s="355" t="n">
        <v>5.5</v>
      </c>
      <c r="I673" s="355" t="n">
        <v>111.84</v>
      </c>
      <c r="J673" s="389"/>
      <c r="K673" s="331" t="s">
        <v>994</v>
      </c>
    </row>
    <row r="674" customFormat="false" ht="15.75" hidden="true" customHeight="false" outlineLevel="0" collapsed="false">
      <c r="A674" s="331"/>
      <c r="B674" s="331" t="s">
        <v>1112</v>
      </c>
      <c r="C674" s="331" t="str">
        <f aca="false">IFERROR(VLOOKUP(B674,'[1]#¡REF!'!$A$1:$C$15201,2,FALSE()),"")</f>
        <v/>
      </c>
      <c r="D674" s="331" t="s">
        <v>991</v>
      </c>
      <c r="E674" s="331" t="s">
        <v>1002</v>
      </c>
      <c r="F674" s="354" t="s">
        <v>1003</v>
      </c>
      <c r="G674" s="331" t="n">
        <v>45</v>
      </c>
      <c r="H674" s="355" t="n">
        <v>10.3</v>
      </c>
      <c r="I674" s="355" t="n">
        <v>209.7</v>
      </c>
      <c r="J674" s="390"/>
      <c r="K674" s="331" t="s">
        <v>994</v>
      </c>
    </row>
    <row r="675" customFormat="false" ht="15.75" hidden="true" customHeight="false" outlineLevel="0" collapsed="false">
      <c r="A675" s="356"/>
      <c r="B675" s="356" t="s">
        <v>1112</v>
      </c>
      <c r="C675" s="356" t="str">
        <f aca="false">IFERROR(VLOOKUP(B675,'[1]#¡REF!'!$A$1:$C$15201,2,FALSE()),"")</f>
        <v/>
      </c>
      <c r="D675" s="356" t="s">
        <v>991</v>
      </c>
      <c r="E675" s="356" t="s">
        <v>612</v>
      </c>
      <c r="F675" s="357" t="s">
        <v>1006</v>
      </c>
      <c r="G675" s="361" t="n">
        <v>43</v>
      </c>
      <c r="H675" s="393" t="n">
        <v>9.85</v>
      </c>
      <c r="I675" s="393" t="n">
        <v>200.38</v>
      </c>
      <c r="J675" s="394"/>
      <c r="K675" s="356" t="s">
        <v>994</v>
      </c>
      <c r="L675" s="379"/>
      <c r="M675" s="379"/>
      <c r="N675" s="379"/>
      <c r="O675" s="379"/>
      <c r="P675" s="279"/>
      <c r="Q675" s="395"/>
      <c r="R675" s="396"/>
      <c r="S675" s="396"/>
      <c r="T675" s="382"/>
    </row>
    <row r="676" customFormat="false" ht="15.75" hidden="true" customHeight="false" outlineLevel="0" collapsed="false">
      <c r="A676" s="331"/>
      <c r="B676" s="331" t="s">
        <v>1112</v>
      </c>
      <c r="C676" s="331" t="str">
        <f aca="false">IFERROR(VLOOKUP(B676,'[1]#¡REF!'!$A$1:$C$15201,2,FALSE()),"")</f>
        <v/>
      </c>
      <c r="D676" s="331" t="s">
        <v>1016</v>
      </c>
      <c r="E676" s="331" t="s">
        <v>1017</v>
      </c>
      <c r="F676" s="354" t="s">
        <v>998</v>
      </c>
      <c r="G676" s="331" t="n">
        <v>73</v>
      </c>
      <c r="H676" s="355" t="n">
        <v>16.72</v>
      </c>
      <c r="I676" s="355" t="n">
        <v>340.18</v>
      </c>
      <c r="J676" s="388"/>
      <c r="K676" s="331" t="s">
        <v>994</v>
      </c>
    </row>
    <row r="677" customFormat="false" ht="15.75" hidden="true" customHeight="false" outlineLevel="0" collapsed="false">
      <c r="A677" s="331"/>
      <c r="B677" s="331" t="s">
        <v>1112</v>
      </c>
      <c r="C677" s="331" t="str">
        <f aca="false">IFERROR(VLOOKUP(B677,'[1]#¡REF!'!$A$1:$C$15201,2,FALSE()),"")</f>
        <v/>
      </c>
      <c r="D677" s="331" t="s">
        <v>1016</v>
      </c>
      <c r="E677" s="331" t="s">
        <v>1040</v>
      </c>
      <c r="F677" s="354" t="s">
        <v>998</v>
      </c>
      <c r="G677" s="331" t="n">
        <v>3</v>
      </c>
      <c r="H677" s="355" t="n">
        <v>0.69</v>
      </c>
      <c r="I677" s="355" t="n">
        <v>13.98</v>
      </c>
      <c r="J677" s="389"/>
      <c r="K677" s="331" t="s">
        <v>994</v>
      </c>
    </row>
    <row r="678" customFormat="false" ht="15.75" hidden="true" customHeight="false" outlineLevel="0" collapsed="false">
      <c r="A678" s="331"/>
      <c r="B678" s="331" t="s">
        <v>1112</v>
      </c>
      <c r="C678" s="331" t="str">
        <f aca="false">IFERROR(VLOOKUP(B678,'[1]#¡REF!'!$A$1:$C$15201,2,FALSE()),"")</f>
        <v/>
      </c>
      <c r="D678" s="331" t="s">
        <v>1016</v>
      </c>
      <c r="E678" s="331" t="s">
        <v>1091</v>
      </c>
      <c r="F678" s="354" t="s">
        <v>993</v>
      </c>
      <c r="G678" s="331" t="n">
        <v>114</v>
      </c>
      <c r="H678" s="355" t="n">
        <v>26.11</v>
      </c>
      <c r="I678" s="355" t="n">
        <v>531.24</v>
      </c>
      <c r="J678" s="389"/>
      <c r="K678" s="331" t="s">
        <v>994</v>
      </c>
    </row>
    <row r="679" customFormat="false" ht="15.75" hidden="true" customHeight="false" outlineLevel="0" collapsed="false">
      <c r="A679" s="331"/>
      <c r="B679" s="331" t="s">
        <v>1112</v>
      </c>
      <c r="C679" s="331" t="str">
        <f aca="false">IFERROR(VLOOKUP(B679,'[1]#¡REF!'!$A$1:$C$15201,2,FALSE()),"")</f>
        <v/>
      </c>
      <c r="D679" s="331" t="s">
        <v>1016</v>
      </c>
      <c r="E679" s="331" t="s">
        <v>1018</v>
      </c>
      <c r="F679" s="354" t="s">
        <v>993</v>
      </c>
      <c r="G679" s="331" t="n">
        <v>4</v>
      </c>
      <c r="H679" s="355" t="n">
        <v>0.92</v>
      </c>
      <c r="I679" s="355" t="n">
        <v>18.64</v>
      </c>
      <c r="J679" s="389"/>
      <c r="K679" s="331" t="s">
        <v>994</v>
      </c>
    </row>
    <row r="680" customFormat="false" ht="15.75" hidden="true" customHeight="false" outlineLevel="0" collapsed="false">
      <c r="A680" s="331"/>
      <c r="B680" s="331" t="s">
        <v>1112</v>
      </c>
      <c r="C680" s="331" t="str">
        <f aca="false">IFERROR(VLOOKUP(B680,'[1]#¡REF!'!$A$1:$C$15201,2,FALSE()),"")</f>
        <v/>
      </c>
      <c r="D680" s="331" t="s">
        <v>1016</v>
      </c>
      <c r="E680" s="331" t="s">
        <v>1019</v>
      </c>
      <c r="F680" s="354" t="s">
        <v>993</v>
      </c>
      <c r="G680" s="331" t="n">
        <v>150</v>
      </c>
      <c r="H680" s="355" t="n">
        <v>34.35</v>
      </c>
      <c r="I680" s="355" t="n">
        <v>699</v>
      </c>
      <c r="J680" s="389"/>
      <c r="K680" s="331" t="s">
        <v>994</v>
      </c>
    </row>
    <row r="681" customFormat="false" ht="15.75" hidden="true" customHeight="false" outlineLevel="0" collapsed="false">
      <c r="A681" s="331"/>
      <c r="B681" s="331" t="s">
        <v>1112</v>
      </c>
      <c r="C681" s="331" t="str">
        <f aca="false">IFERROR(VLOOKUP(B681,'[1]#¡REF!'!$A$1:$C$15201,2,FALSE()),"")</f>
        <v/>
      </c>
      <c r="D681" s="331" t="s">
        <v>1016</v>
      </c>
      <c r="E681" s="331" t="s">
        <v>1020</v>
      </c>
      <c r="F681" s="354" t="s">
        <v>993</v>
      </c>
      <c r="G681" s="331" t="n">
        <v>333</v>
      </c>
      <c r="H681" s="355" t="n">
        <v>76.25</v>
      </c>
      <c r="I681" s="355" t="n">
        <v>1551.78</v>
      </c>
      <c r="J681" s="389"/>
      <c r="K681" s="331" t="s">
        <v>994</v>
      </c>
    </row>
    <row r="682" customFormat="false" ht="15.75" hidden="true" customHeight="false" outlineLevel="0" collapsed="false">
      <c r="A682" s="331"/>
      <c r="B682" s="331" t="s">
        <v>1112</v>
      </c>
      <c r="C682" s="331" t="str">
        <f aca="false">IFERROR(VLOOKUP(B682,'[1]#¡REF!'!$A$1:$C$15201,2,FALSE()),"")</f>
        <v/>
      </c>
      <c r="D682" s="331" t="s">
        <v>1016</v>
      </c>
      <c r="E682" s="331" t="s">
        <v>1041</v>
      </c>
      <c r="F682" s="354" t="s">
        <v>993</v>
      </c>
      <c r="G682" s="331" t="n">
        <v>3</v>
      </c>
      <c r="H682" s="355" t="n">
        <v>0.69</v>
      </c>
      <c r="I682" s="355" t="n">
        <v>13.98</v>
      </c>
      <c r="J682" s="389"/>
      <c r="K682" s="331" t="s">
        <v>994</v>
      </c>
    </row>
    <row r="683" customFormat="false" ht="15.75" hidden="true" customHeight="false" outlineLevel="0" collapsed="false">
      <c r="A683" s="331"/>
      <c r="B683" s="331" t="s">
        <v>1112</v>
      </c>
      <c r="C683" s="331" t="str">
        <f aca="false">IFERROR(VLOOKUP(B683,'[1]#¡REF!'!$A$1:$C$15201,2,FALSE()),"")</f>
        <v/>
      </c>
      <c r="D683" s="331" t="s">
        <v>1016</v>
      </c>
      <c r="E683" s="331" t="s">
        <v>1022</v>
      </c>
      <c r="F683" s="354" t="s">
        <v>993</v>
      </c>
      <c r="G683" s="331" t="n">
        <v>1</v>
      </c>
      <c r="H683" s="355" t="n">
        <v>0.23</v>
      </c>
      <c r="I683" s="355" t="n">
        <v>4.66</v>
      </c>
      <c r="J683" s="389"/>
      <c r="K683" s="331" t="s">
        <v>994</v>
      </c>
    </row>
    <row r="684" customFormat="false" ht="15.75" hidden="true" customHeight="false" outlineLevel="0" collapsed="false">
      <c r="A684" s="331"/>
      <c r="B684" s="331" t="s">
        <v>1112</v>
      </c>
      <c r="C684" s="331" t="str">
        <f aca="false">IFERROR(VLOOKUP(B684,'[1]#¡REF!'!$A$1:$C$15201,2,FALSE()),"")</f>
        <v/>
      </c>
      <c r="D684" s="331" t="s">
        <v>1016</v>
      </c>
      <c r="E684" s="331" t="s">
        <v>1023</v>
      </c>
      <c r="F684" s="354" t="s">
        <v>993</v>
      </c>
      <c r="G684" s="331" t="n">
        <v>102</v>
      </c>
      <c r="H684" s="355" t="n">
        <v>23.36</v>
      </c>
      <c r="I684" s="355" t="n">
        <v>475.32</v>
      </c>
      <c r="J684" s="389"/>
      <c r="K684" s="331" t="s">
        <v>994</v>
      </c>
    </row>
    <row r="685" customFormat="false" ht="15.75" hidden="true" customHeight="false" outlineLevel="0" collapsed="false">
      <c r="A685" s="331"/>
      <c r="B685" s="331" t="s">
        <v>1112</v>
      </c>
      <c r="C685" s="331" t="str">
        <f aca="false">IFERROR(VLOOKUP(B685,'[1]#¡REF!'!$A$1:$C$15201,2,FALSE()),"")</f>
        <v/>
      </c>
      <c r="D685" s="331" t="s">
        <v>1016</v>
      </c>
      <c r="E685" s="331" t="s">
        <v>1092</v>
      </c>
      <c r="F685" s="354" t="s">
        <v>993</v>
      </c>
      <c r="G685" s="331" t="n">
        <v>1028</v>
      </c>
      <c r="H685" s="355" t="n">
        <v>235.4</v>
      </c>
      <c r="I685" s="355" t="n">
        <v>4790.48</v>
      </c>
      <c r="J685" s="389"/>
      <c r="K685" s="331" t="s">
        <v>994</v>
      </c>
    </row>
    <row r="686" customFormat="false" ht="15.75" hidden="true" customHeight="false" outlineLevel="0" collapsed="false">
      <c r="A686" s="331"/>
      <c r="B686" s="331" t="s">
        <v>1112</v>
      </c>
      <c r="C686" s="331" t="str">
        <f aca="false">IFERROR(VLOOKUP(B686,'[1]#¡REF!'!$A$1:$C$15201,2,FALSE()),"")</f>
        <v/>
      </c>
      <c r="D686" s="331" t="s">
        <v>1016</v>
      </c>
      <c r="E686" s="331" t="s">
        <v>1024</v>
      </c>
      <c r="F686" s="354" t="s">
        <v>993</v>
      </c>
      <c r="G686" s="331" t="n">
        <v>1</v>
      </c>
      <c r="H686" s="355" t="n">
        <v>0.23</v>
      </c>
      <c r="I686" s="355" t="n">
        <v>4.66</v>
      </c>
      <c r="J686" s="389"/>
      <c r="K686" s="331" t="s">
        <v>994</v>
      </c>
    </row>
    <row r="687" customFormat="false" ht="15.75" hidden="true" customHeight="false" outlineLevel="0" collapsed="false">
      <c r="A687" s="331"/>
      <c r="B687" s="331" t="s">
        <v>1112</v>
      </c>
      <c r="C687" s="331" t="str">
        <f aca="false">IFERROR(VLOOKUP(B687,'[1]#¡REF!'!$A$1:$C$15201,2,FALSE()),"")</f>
        <v/>
      </c>
      <c r="D687" s="331" t="s">
        <v>1016</v>
      </c>
      <c r="E687" s="331" t="s">
        <v>1025</v>
      </c>
      <c r="F687" s="354" t="s">
        <v>993</v>
      </c>
      <c r="G687" s="331" t="n">
        <v>18989</v>
      </c>
      <c r="H687" s="355" t="n">
        <v>4348.34</v>
      </c>
      <c r="I687" s="355" t="n">
        <v>88488.74</v>
      </c>
      <c r="J687" s="389"/>
      <c r="K687" s="331" t="s">
        <v>994</v>
      </c>
    </row>
    <row r="688" customFormat="false" ht="15.75" hidden="true" customHeight="false" outlineLevel="0" collapsed="false">
      <c r="A688" s="331"/>
      <c r="B688" s="331" t="s">
        <v>1112</v>
      </c>
      <c r="C688" s="331" t="str">
        <f aca="false">IFERROR(VLOOKUP(B688,'[1]#¡REF!'!$A$1:$C$15201,2,FALSE()),"")</f>
        <v/>
      </c>
      <c r="D688" s="331" t="s">
        <v>1016</v>
      </c>
      <c r="E688" s="331" t="s">
        <v>1065</v>
      </c>
      <c r="F688" s="354" t="s">
        <v>993</v>
      </c>
      <c r="G688" s="331" t="n">
        <v>25</v>
      </c>
      <c r="H688" s="355" t="n">
        <v>5.72</v>
      </c>
      <c r="I688" s="355" t="n">
        <v>116.5</v>
      </c>
      <c r="J688" s="389"/>
      <c r="K688" s="331" t="s">
        <v>994</v>
      </c>
    </row>
    <row r="689" customFormat="false" ht="15.75" hidden="true" customHeight="false" outlineLevel="0" collapsed="false">
      <c r="A689" s="331"/>
      <c r="B689" s="331" t="s">
        <v>1112</v>
      </c>
      <c r="C689" s="331" t="str">
        <f aca="false">IFERROR(VLOOKUP(B689,'[1]#¡REF!'!$A$1:$C$15201,2,FALSE()),"")</f>
        <v/>
      </c>
      <c r="D689" s="331" t="s">
        <v>1016</v>
      </c>
      <c r="E689" s="331" t="s">
        <v>1043</v>
      </c>
      <c r="F689" s="354" t="s">
        <v>993</v>
      </c>
      <c r="G689" s="331" t="n">
        <v>1</v>
      </c>
      <c r="H689" s="355" t="n">
        <v>0.23</v>
      </c>
      <c r="I689" s="355" t="n">
        <v>4.66</v>
      </c>
      <c r="J689" s="389"/>
      <c r="K689" s="331" t="s">
        <v>994</v>
      </c>
    </row>
    <row r="690" customFormat="false" ht="15.75" hidden="true" customHeight="false" outlineLevel="0" collapsed="false">
      <c r="A690" s="331"/>
      <c r="B690" s="331" t="s">
        <v>1112</v>
      </c>
      <c r="C690" s="331" t="str">
        <f aca="false">IFERROR(VLOOKUP(B690,'[1]#¡REF!'!$A$1:$C$15201,2,FALSE()),"")</f>
        <v/>
      </c>
      <c r="D690" s="331" t="s">
        <v>1016</v>
      </c>
      <c r="E690" s="331" t="s">
        <v>1093</v>
      </c>
      <c r="F690" s="354" t="s">
        <v>1038</v>
      </c>
      <c r="G690" s="331" t="n">
        <v>27</v>
      </c>
      <c r="H690" s="355" t="n">
        <v>6.18</v>
      </c>
      <c r="I690" s="355" t="n">
        <v>125.82</v>
      </c>
      <c r="J690" s="389"/>
      <c r="K690" s="331" t="s">
        <v>994</v>
      </c>
    </row>
    <row r="691" customFormat="false" ht="15.75" hidden="true" customHeight="false" outlineLevel="0" collapsed="false">
      <c r="A691" s="331"/>
      <c r="B691" s="331" t="s">
        <v>1112</v>
      </c>
      <c r="C691" s="331" t="str">
        <f aca="false">IFERROR(VLOOKUP(B691,'[1]#¡REF!'!$A$1:$C$15201,2,FALSE()),"")</f>
        <v/>
      </c>
      <c r="D691" s="331" t="s">
        <v>1016</v>
      </c>
      <c r="E691" s="331" t="s">
        <v>1027</v>
      </c>
      <c r="F691" s="354" t="s">
        <v>1003</v>
      </c>
      <c r="G691" s="331" t="n">
        <v>27</v>
      </c>
      <c r="H691" s="355" t="n">
        <v>6.18</v>
      </c>
      <c r="I691" s="355" t="n">
        <v>125.82</v>
      </c>
      <c r="J691" s="389"/>
      <c r="K691" s="331" t="s">
        <v>994</v>
      </c>
    </row>
    <row r="692" customFormat="false" ht="15.75" hidden="true" customHeight="false" outlineLevel="0" collapsed="false">
      <c r="A692" s="331"/>
      <c r="B692" s="331" t="s">
        <v>1112</v>
      </c>
      <c r="C692" s="331" t="str">
        <f aca="false">IFERROR(VLOOKUP(B692,'[1]#¡REF!'!$A$1:$C$15201,2,FALSE()),"")</f>
        <v/>
      </c>
      <c r="D692" s="331" t="s">
        <v>1016</v>
      </c>
      <c r="E692" s="331" t="s">
        <v>1028</v>
      </c>
      <c r="F692" s="354" t="s">
        <v>1005</v>
      </c>
      <c r="G692" s="331" t="n">
        <v>18</v>
      </c>
      <c r="H692" s="355" t="n">
        <v>4.12</v>
      </c>
      <c r="I692" s="355" t="n">
        <v>83.88</v>
      </c>
      <c r="J692" s="390"/>
      <c r="K692" s="331" t="s">
        <v>994</v>
      </c>
    </row>
    <row r="693" customFormat="false" ht="15.75" hidden="true" customHeight="false" outlineLevel="0" collapsed="false">
      <c r="A693" s="399"/>
      <c r="B693" s="356" t="s">
        <v>1112</v>
      </c>
      <c r="C693" s="356" t="str">
        <f aca="false">IFERROR(VLOOKUP(B693,'[1]#¡REF!'!$A$1:$C$15201,2,FALSE()),"")</f>
        <v/>
      </c>
      <c r="D693" s="399" t="s">
        <v>1016</v>
      </c>
      <c r="E693" s="399" t="s">
        <v>621</v>
      </c>
      <c r="F693" s="357" t="s">
        <v>1006</v>
      </c>
      <c r="G693" s="361" t="n">
        <v>125</v>
      </c>
      <c r="H693" s="400" t="n">
        <v>28.62</v>
      </c>
      <c r="I693" s="400" t="n">
        <v>582.5</v>
      </c>
      <c r="J693" s="360"/>
      <c r="K693" s="356" t="s">
        <v>994</v>
      </c>
      <c r="L693" s="379"/>
      <c r="M693" s="379"/>
      <c r="N693" s="379"/>
      <c r="O693" s="379"/>
      <c r="P693" s="279"/>
      <c r="Q693" s="395"/>
      <c r="R693" s="396"/>
      <c r="S693" s="396"/>
      <c r="T693" s="382"/>
    </row>
    <row r="694" customFormat="false" ht="15.75" hidden="true" customHeight="false" outlineLevel="0" collapsed="false">
      <c r="A694" s="331"/>
      <c r="B694" s="331" t="s">
        <v>1113</v>
      </c>
      <c r="C694" s="331" t="str">
        <f aca="false">IFERROR(VLOOKUP(B694,'[1]#¡REF!'!$A$1:$C$15201,2,FALSE()),"")</f>
        <v/>
      </c>
      <c r="D694" s="331" t="s">
        <v>991</v>
      </c>
      <c r="E694" s="331" t="s">
        <v>1012</v>
      </c>
      <c r="F694" s="354" t="s">
        <v>993</v>
      </c>
      <c r="G694" s="331" t="n">
        <v>6</v>
      </c>
      <c r="H694" s="355" t="n">
        <v>2.45</v>
      </c>
      <c r="I694" s="355" t="n">
        <v>49.92</v>
      </c>
      <c r="J694" s="404"/>
      <c r="K694" s="331" t="s">
        <v>994</v>
      </c>
    </row>
    <row r="695" customFormat="false" ht="15.75" hidden="true" customHeight="false" outlineLevel="0" collapsed="false">
      <c r="A695" s="356"/>
      <c r="B695" s="356" t="s">
        <v>1113</v>
      </c>
      <c r="C695" s="356" t="str">
        <f aca="false">IFERROR(VLOOKUP(B695,'[1]#¡REF!'!$A$1:$C$15201,2,FALSE()),"")</f>
        <v/>
      </c>
      <c r="D695" s="356" t="s">
        <v>991</v>
      </c>
      <c r="E695" s="356" t="s">
        <v>612</v>
      </c>
      <c r="F695" s="357" t="s">
        <v>1006</v>
      </c>
      <c r="G695" s="361" t="n">
        <v>11</v>
      </c>
      <c r="H695" s="393" t="n">
        <v>4.5</v>
      </c>
      <c r="I695" s="393" t="n">
        <v>91.52</v>
      </c>
      <c r="J695" s="394"/>
      <c r="K695" s="356" t="s">
        <v>994</v>
      </c>
      <c r="L695" s="379"/>
      <c r="M695" s="379"/>
      <c r="N695" s="379"/>
      <c r="O695" s="379"/>
      <c r="P695" s="279"/>
      <c r="Q695" s="395"/>
      <c r="R695" s="396"/>
      <c r="S695" s="396"/>
      <c r="T695" s="382"/>
    </row>
    <row r="696" customFormat="false" ht="15.75" hidden="true" customHeight="false" outlineLevel="0" collapsed="false">
      <c r="A696" s="331"/>
      <c r="B696" s="331" t="s">
        <v>1113</v>
      </c>
      <c r="C696" s="331" t="str">
        <f aca="false">IFERROR(VLOOKUP(B696,'[1]#¡REF!'!$A$1:$C$15201,2,FALSE()),"")</f>
        <v/>
      </c>
      <c r="D696" s="331" t="s">
        <v>1016</v>
      </c>
      <c r="E696" s="331" t="s">
        <v>1017</v>
      </c>
      <c r="F696" s="354" t="s">
        <v>998</v>
      </c>
      <c r="G696" s="331" t="n">
        <v>34</v>
      </c>
      <c r="H696" s="355" t="n">
        <v>13.9</v>
      </c>
      <c r="I696" s="355" t="n">
        <v>282.88</v>
      </c>
      <c r="J696" s="388"/>
      <c r="K696" s="331" t="s">
        <v>994</v>
      </c>
    </row>
    <row r="697" customFormat="false" ht="15.75" hidden="true" customHeight="false" outlineLevel="0" collapsed="false">
      <c r="A697" s="331"/>
      <c r="B697" s="331" t="s">
        <v>1113</v>
      </c>
      <c r="C697" s="331" t="str">
        <f aca="false">IFERROR(VLOOKUP(B697,'[1]#¡REF!'!$A$1:$C$15201,2,FALSE()),"")</f>
        <v/>
      </c>
      <c r="D697" s="331" t="s">
        <v>1016</v>
      </c>
      <c r="E697" s="331" t="s">
        <v>1091</v>
      </c>
      <c r="F697" s="354" t="s">
        <v>993</v>
      </c>
      <c r="G697" s="331" t="n">
        <v>760</v>
      </c>
      <c r="H697" s="355" t="n">
        <v>310.72</v>
      </c>
      <c r="I697" s="355" t="n">
        <v>6323.2</v>
      </c>
      <c r="J697" s="389"/>
      <c r="K697" s="331" t="s">
        <v>994</v>
      </c>
    </row>
    <row r="698" customFormat="false" ht="15.75" hidden="true" customHeight="false" outlineLevel="0" collapsed="false">
      <c r="A698" s="331"/>
      <c r="B698" s="331" t="s">
        <v>1113</v>
      </c>
      <c r="C698" s="331" t="str">
        <f aca="false">IFERROR(VLOOKUP(B698,'[1]#¡REF!'!$A$1:$C$15201,2,FALSE()),"")</f>
        <v/>
      </c>
      <c r="D698" s="331" t="s">
        <v>1016</v>
      </c>
      <c r="E698" s="331" t="s">
        <v>1018</v>
      </c>
      <c r="F698" s="354" t="s">
        <v>993</v>
      </c>
      <c r="G698" s="331" t="n">
        <v>7</v>
      </c>
      <c r="H698" s="355" t="n">
        <v>2.86</v>
      </c>
      <c r="I698" s="355" t="n">
        <v>58.24</v>
      </c>
      <c r="J698" s="389"/>
      <c r="K698" s="331" t="s">
        <v>994</v>
      </c>
    </row>
    <row r="699" customFormat="false" ht="15.75" hidden="true" customHeight="false" outlineLevel="0" collapsed="false">
      <c r="A699" s="331"/>
      <c r="B699" s="331" t="s">
        <v>1113</v>
      </c>
      <c r="C699" s="331" t="str">
        <f aca="false">IFERROR(VLOOKUP(B699,'[1]#¡REF!'!$A$1:$C$15201,2,FALSE()),"")</f>
        <v/>
      </c>
      <c r="D699" s="331" t="s">
        <v>1016</v>
      </c>
      <c r="E699" s="331" t="s">
        <v>1020</v>
      </c>
      <c r="F699" s="354" t="s">
        <v>993</v>
      </c>
      <c r="G699" s="331" t="n">
        <v>8617</v>
      </c>
      <c r="H699" s="355" t="n">
        <v>3523.02</v>
      </c>
      <c r="I699" s="355" t="n">
        <v>71693.44</v>
      </c>
      <c r="J699" s="389"/>
      <c r="K699" s="331" t="s">
        <v>994</v>
      </c>
    </row>
    <row r="700" customFormat="false" ht="15.75" hidden="true" customHeight="false" outlineLevel="0" collapsed="false">
      <c r="A700" s="331"/>
      <c r="B700" s="331" t="s">
        <v>1113</v>
      </c>
      <c r="C700" s="331" t="str">
        <f aca="false">IFERROR(VLOOKUP(B700,'[1]#¡REF!'!$A$1:$C$15201,2,FALSE()),"")</f>
        <v/>
      </c>
      <c r="D700" s="331" t="s">
        <v>1016</v>
      </c>
      <c r="E700" s="331" t="s">
        <v>1021</v>
      </c>
      <c r="F700" s="354" t="s">
        <v>993</v>
      </c>
      <c r="G700" s="331" t="n">
        <v>74</v>
      </c>
      <c r="H700" s="355" t="n">
        <v>30.25</v>
      </c>
      <c r="I700" s="355" t="n">
        <v>615.68</v>
      </c>
      <c r="J700" s="389"/>
      <c r="K700" s="331" t="s">
        <v>994</v>
      </c>
    </row>
    <row r="701" customFormat="false" ht="15.75" hidden="true" customHeight="false" outlineLevel="0" collapsed="false">
      <c r="A701" s="331"/>
      <c r="B701" s="331" t="s">
        <v>1113</v>
      </c>
      <c r="C701" s="331" t="str">
        <f aca="false">IFERROR(VLOOKUP(B701,'[1]#¡REF!'!$A$1:$C$15201,2,FALSE()),"")</f>
        <v/>
      </c>
      <c r="D701" s="331" t="s">
        <v>1016</v>
      </c>
      <c r="E701" s="331" t="s">
        <v>1022</v>
      </c>
      <c r="F701" s="354" t="s">
        <v>993</v>
      </c>
      <c r="G701" s="331" t="n">
        <v>86</v>
      </c>
      <c r="H701" s="355" t="n">
        <v>35.16</v>
      </c>
      <c r="I701" s="355" t="n">
        <v>715.52</v>
      </c>
      <c r="J701" s="389"/>
      <c r="K701" s="331" t="s">
        <v>994</v>
      </c>
    </row>
    <row r="702" customFormat="false" ht="15.75" hidden="true" customHeight="false" outlineLevel="0" collapsed="false">
      <c r="A702" s="331"/>
      <c r="B702" s="331" t="s">
        <v>1113</v>
      </c>
      <c r="C702" s="331" t="str">
        <f aca="false">IFERROR(VLOOKUP(B702,'[1]#¡REF!'!$A$1:$C$15201,2,FALSE()),"")</f>
        <v/>
      </c>
      <c r="D702" s="331" t="s">
        <v>1016</v>
      </c>
      <c r="E702" s="331" t="s">
        <v>1023</v>
      </c>
      <c r="F702" s="354" t="s">
        <v>993</v>
      </c>
      <c r="G702" s="331" t="n">
        <v>11</v>
      </c>
      <c r="H702" s="355" t="n">
        <v>4.5</v>
      </c>
      <c r="I702" s="355" t="n">
        <v>91.52</v>
      </c>
      <c r="J702" s="389"/>
      <c r="K702" s="331" t="s">
        <v>994</v>
      </c>
    </row>
    <row r="703" customFormat="false" ht="15.75" hidden="true" customHeight="false" outlineLevel="0" collapsed="false">
      <c r="A703" s="331"/>
      <c r="B703" s="331" t="s">
        <v>1113</v>
      </c>
      <c r="C703" s="331" t="str">
        <f aca="false">IFERROR(VLOOKUP(B703,'[1]#¡REF!'!$A$1:$C$15201,2,FALSE()),"")</f>
        <v/>
      </c>
      <c r="D703" s="331" t="s">
        <v>1016</v>
      </c>
      <c r="E703" s="331" t="s">
        <v>1025</v>
      </c>
      <c r="F703" s="354" t="s">
        <v>993</v>
      </c>
      <c r="G703" s="331" t="n">
        <v>68</v>
      </c>
      <c r="H703" s="355" t="n">
        <v>27.8</v>
      </c>
      <c r="I703" s="355" t="n">
        <v>565.76</v>
      </c>
      <c r="J703" s="389"/>
      <c r="K703" s="331" t="s">
        <v>994</v>
      </c>
    </row>
    <row r="704" customFormat="false" ht="15.75" hidden="true" customHeight="false" outlineLevel="0" collapsed="false">
      <c r="A704" s="331"/>
      <c r="B704" s="331" t="s">
        <v>1113</v>
      </c>
      <c r="C704" s="331" t="str">
        <f aca="false">IFERROR(VLOOKUP(B704,'[1]#¡REF!'!$A$1:$C$15201,2,FALSE()),"")</f>
        <v/>
      </c>
      <c r="D704" s="331" t="s">
        <v>1016</v>
      </c>
      <c r="E704" s="331" t="s">
        <v>1065</v>
      </c>
      <c r="F704" s="354" t="s">
        <v>993</v>
      </c>
      <c r="G704" s="331" t="n">
        <v>460</v>
      </c>
      <c r="H704" s="355" t="n">
        <v>188.07</v>
      </c>
      <c r="I704" s="355" t="n">
        <v>3827.2</v>
      </c>
      <c r="J704" s="389"/>
      <c r="K704" s="331" t="s">
        <v>994</v>
      </c>
    </row>
    <row r="705" customFormat="false" ht="15.75" hidden="true" customHeight="false" outlineLevel="0" collapsed="false">
      <c r="A705" s="331"/>
      <c r="B705" s="331" t="s">
        <v>1113</v>
      </c>
      <c r="C705" s="331" t="str">
        <f aca="false">IFERROR(VLOOKUP(B705,'[1]#¡REF!'!$A$1:$C$15201,2,FALSE()),"")</f>
        <v/>
      </c>
      <c r="D705" s="331" t="s">
        <v>1016</v>
      </c>
      <c r="E705" s="331" t="s">
        <v>1093</v>
      </c>
      <c r="F705" s="354" t="s">
        <v>1038</v>
      </c>
      <c r="G705" s="331" t="n">
        <v>21</v>
      </c>
      <c r="H705" s="355" t="n">
        <v>8.59</v>
      </c>
      <c r="I705" s="355" t="n">
        <v>174.72</v>
      </c>
      <c r="J705" s="389"/>
      <c r="K705" s="331" t="s">
        <v>994</v>
      </c>
    </row>
    <row r="706" customFormat="false" ht="15.75" hidden="true" customHeight="false" outlineLevel="0" collapsed="false">
      <c r="A706" s="331"/>
      <c r="B706" s="331" t="s">
        <v>1113</v>
      </c>
      <c r="C706" s="331" t="str">
        <f aca="false">IFERROR(VLOOKUP(B706,'[1]#¡REF!'!$A$1:$C$15201,2,FALSE()),"")</f>
        <v/>
      </c>
      <c r="D706" s="331" t="s">
        <v>1016</v>
      </c>
      <c r="E706" s="331" t="s">
        <v>1027</v>
      </c>
      <c r="F706" s="354" t="s">
        <v>1003</v>
      </c>
      <c r="G706" s="331" t="n">
        <v>34</v>
      </c>
      <c r="H706" s="355" t="n">
        <v>13.9</v>
      </c>
      <c r="I706" s="355" t="n">
        <v>282.88</v>
      </c>
      <c r="J706" s="389"/>
      <c r="K706" s="331" t="s">
        <v>994</v>
      </c>
    </row>
    <row r="707" customFormat="false" ht="15.75" hidden="true" customHeight="false" outlineLevel="0" collapsed="false">
      <c r="A707" s="331"/>
      <c r="B707" s="331" t="s">
        <v>1113</v>
      </c>
      <c r="C707" s="331" t="str">
        <f aca="false">IFERROR(VLOOKUP(B707,'[1]#¡REF!'!$A$1:$C$15201,2,FALSE()),"")</f>
        <v/>
      </c>
      <c r="D707" s="331" t="s">
        <v>1016</v>
      </c>
      <c r="E707" s="331" t="s">
        <v>1028</v>
      </c>
      <c r="F707" s="354" t="s">
        <v>1005</v>
      </c>
      <c r="G707" s="331" t="n">
        <v>1</v>
      </c>
      <c r="H707" s="355" t="n">
        <v>0.41</v>
      </c>
      <c r="I707" s="355" t="n">
        <v>8.32</v>
      </c>
      <c r="J707" s="390"/>
      <c r="K707" s="331" t="s">
        <v>994</v>
      </c>
    </row>
    <row r="708" customFormat="false" ht="15.75" hidden="true" customHeight="false" outlineLevel="0" collapsed="false">
      <c r="A708" s="399"/>
      <c r="B708" s="356" t="s">
        <v>1113</v>
      </c>
      <c r="C708" s="356" t="str">
        <f aca="false">IFERROR(VLOOKUP(B708,'[1]#¡REF!'!$A$1:$C$15201,2,FALSE()),"")</f>
        <v/>
      </c>
      <c r="D708" s="399" t="s">
        <v>1016</v>
      </c>
      <c r="E708" s="399" t="s">
        <v>621</v>
      </c>
      <c r="F708" s="357" t="s">
        <v>1006</v>
      </c>
      <c r="G708" s="361" t="n">
        <v>1</v>
      </c>
      <c r="H708" s="400" t="n">
        <v>0.41</v>
      </c>
      <c r="I708" s="400" t="n">
        <v>8.32</v>
      </c>
      <c r="J708" s="360"/>
      <c r="K708" s="356" t="s">
        <v>994</v>
      </c>
      <c r="L708" s="379"/>
      <c r="M708" s="379"/>
      <c r="N708" s="379"/>
      <c r="O708" s="379"/>
      <c r="P708" s="279"/>
      <c r="Q708" s="395"/>
      <c r="R708" s="396"/>
      <c r="S708" s="396"/>
      <c r="T708" s="382"/>
    </row>
    <row r="709" customFormat="false" ht="15.75" hidden="true" customHeight="false" outlineLevel="0" collapsed="false">
      <c r="A709" s="331"/>
      <c r="B709" s="331" t="s">
        <v>1114</v>
      </c>
      <c r="C709" s="331" t="str">
        <f aca="false">IFERROR(VLOOKUP(B709,'[1]#¡REF!'!$A$1:$C$15201,2,FALSE()),"")</f>
        <v/>
      </c>
      <c r="D709" s="331" t="s">
        <v>991</v>
      </c>
      <c r="E709" s="331" t="s">
        <v>997</v>
      </c>
      <c r="F709" s="354" t="s">
        <v>998</v>
      </c>
      <c r="G709" s="331" t="n">
        <v>9</v>
      </c>
      <c r="H709" s="355" t="n">
        <v>8.4</v>
      </c>
      <c r="I709" s="355" t="n">
        <v>171</v>
      </c>
      <c r="J709" s="388"/>
      <c r="K709" s="331" t="s">
        <v>994</v>
      </c>
    </row>
    <row r="710" customFormat="false" ht="15.75" hidden="true" customHeight="false" outlineLevel="0" collapsed="false">
      <c r="A710" s="331"/>
      <c r="B710" s="331" t="s">
        <v>1114</v>
      </c>
      <c r="C710" s="331" t="str">
        <f aca="false">IFERROR(VLOOKUP(B710,'[1]#¡REF!'!$A$1:$C$15201,2,FALSE()),"")</f>
        <v/>
      </c>
      <c r="D710" s="331" t="s">
        <v>991</v>
      </c>
      <c r="E710" s="331" t="s">
        <v>992</v>
      </c>
      <c r="F710" s="354" t="s">
        <v>993</v>
      </c>
      <c r="G710" s="331" t="n">
        <v>28</v>
      </c>
      <c r="H710" s="355" t="n">
        <v>26.14</v>
      </c>
      <c r="I710" s="355" t="n">
        <v>532</v>
      </c>
      <c r="J710" s="389"/>
      <c r="K710" s="331" t="s">
        <v>994</v>
      </c>
    </row>
    <row r="711" customFormat="false" ht="15.75" hidden="true" customHeight="false" outlineLevel="0" collapsed="false">
      <c r="A711" s="331"/>
      <c r="B711" s="331" t="s">
        <v>1114</v>
      </c>
      <c r="C711" s="331" t="str">
        <f aca="false">IFERROR(VLOOKUP(B711,'[1]#¡REF!'!$A$1:$C$15201,2,FALSE()),"")</f>
        <v/>
      </c>
      <c r="D711" s="331" t="s">
        <v>991</v>
      </c>
      <c r="E711" s="331" t="s">
        <v>1083</v>
      </c>
      <c r="F711" s="354" t="s">
        <v>993</v>
      </c>
      <c r="G711" s="331" t="n">
        <v>58</v>
      </c>
      <c r="H711" s="355" t="n">
        <v>54.15</v>
      </c>
      <c r="I711" s="355" t="n">
        <v>1102</v>
      </c>
      <c r="J711" s="389"/>
      <c r="K711" s="331" t="s">
        <v>994</v>
      </c>
    </row>
    <row r="712" customFormat="false" ht="15.75" hidden="true" customHeight="false" outlineLevel="0" collapsed="false">
      <c r="A712" s="331"/>
      <c r="B712" s="331" t="s">
        <v>1114</v>
      </c>
      <c r="C712" s="331" t="str">
        <f aca="false">IFERROR(VLOOKUP(B712,'[1]#¡REF!'!$A$1:$C$15201,2,FALSE()),"")</f>
        <v/>
      </c>
      <c r="D712" s="331" t="s">
        <v>991</v>
      </c>
      <c r="E712" s="331" t="s">
        <v>1000</v>
      </c>
      <c r="F712" s="354" t="s">
        <v>993</v>
      </c>
      <c r="G712" s="331" t="n">
        <v>214</v>
      </c>
      <c r="H712" s="355" t="n">
        <v>199.8</v>
      </c>
      <c r="I712" s="355" t="n">
        <v>4066</v>
      </c>
      <c r="J712" s="389"/>
      <c r="K712" s="331" t="s">
        <v>994</v>
      </c>
    </row>
    <row r="713" customFormat="false" ht="15.75" hidden="true" customHeight="false" outlineLevel="0" collapsed="false">
      <c r="A713" s="331"/>
      <c r="B713" s="331" t="s">
        <v>1114</v>
      </c>
      <c r="C713" s="331" t="str">
        <f aca="false">IFERROR(VLOOKUP(B713,'[1]#¡REF!'!$A$1:$C$15201,2,FALSE()),"")</f>
        <v/>
      </c>
      <c r="D713" s="331" t="s">
        <v>991</v>
      </c>
      <c r="E713" s="331" t="s">
        <v>1075</v>
      </c>
      <c r="F713" s="354" t="s">
        <v>993</v>
      </c>
      <c r="G713" s="331" t="n">
        <v>15</v>
      </c>
      <c r="H713" s="355" t="n">
        <v>14</v>
      </c>
      <c r="I713" s="355" t="n">
        <v>285</v>
      </c>
      <c r="J713" s="389"/>
      <c r="K713" s="331" t="s">
        <v>994</v>
      </c>
    </row>
    <row r="714" customFormat="false" ht="15.75" hidden="true" customHeight="false" outlineLevel="0" collapsed="false">
      <c r="A714" s="331"/>
      <c r="B714" s="331" t="s">
        <v>1114</v>
      </c>
      <c r="C714" s="331" t="str">
        <f aca="false">IFERROR(VLOOKUP(B714,'[1]#¡REF!'!$A$1:$C$15201,2,FALSE()),"")</f>
        <v/>
      </c>
      <c r="D714" s="331" t="s">
        <v>991</v>
      </c>
      <c r="E714" s="331" t="s">
        <v>1033</v>
      </c>
      <c r="F714" s="354" t="s">
        <v>993</v>
      </c>
      <c r="G714" s="331" t="n">
        <v>20</v>
      </c>
      <c r="H714" s="355" t="n">
        <v>18.67</v>
      </c>
      <c r="I714" s="355" t="n">
        <v>380</v>
      </c>
      <c r="J714" s="389"/>
      <c r="K714" s="331" t="s">
        <v>994</v>
      </c>
    </row>
    <row r="715" customFormat="false" ht="15.75" hidden="true" customHeight="false" outlineLevel="0" collapsed="false">
      <c r="A715" s="331"/>
      <c r="B715" s="331" t="s">
        <v>1114</v>
      </c>
      <c r="C715" s="331" t="str">
        <f aca="false">IFERROR(VLOOKUP(B715,'[1]#¡REF!'!$A$1:$C$15201,2,FALSE()),"")</f>
        <v/>
      </c>
      <c r="D715" s="331" t="s">
        <v>991</v>
      </c>
      <c r="E715" s="331" t="s">
        <v>1053</v>
      </c>
      <c r="F715" s="354" t="s">
        <v>993</v>
      </c>
      <c r="G715" s="331" t="n">
        <v>63</v>
      </c>
      <c r="H715" s="355" t="n">
        <v>58.82</v>
      </c>
      <c r="I715" s="355" t="n">
        <v>1197</v>
      </c>
      <c r="J715" s="389"/>
      <c r="K715" s="331" t="s">
        <v>994</v>
      </c>
    </row>
    <row r="716" customFormat="false" ht="15.75" hidden="true" customHeight="false" outlineLevel="0" collapsed="false">
      <c r="A716" s="331"/>
      <c r="B716" s="331" t="s">
        <v>1114</v>
      </c>
      <c r="C716" s="331" t="str">
        <f aca="false">IFERROR(VLOOKUP(B716,'[1]#¡REF!'!$A$1:$C$15201,2,FALSE()),"")</f>
        <v/>
      </c>
      <c r="D716" s="331" t="s">
        <v>991</v>
      </c>
      <c r="E716" s="331" t="s">
        <v>1034</v>
      </c>
      <c r="F716" s="354" t="s">
        <v>993</v>
      </c>
      <c r="G716" s="331" t="n">
        <v>324</v>
      </c>
      <c r="H716" s="355" t="n">
        <v>302.51</v>
      </c>
      <c r="I716" s="355" t="n">
        <v>6156</v>
      </c>
      <c r="J716" s="389"/>
      <c r="K716" s="331" t="s">
        <v>994</v>
      </c>
    </row>
    <row r="717" customFormat="false" ht="15.75" hidden="true" customHeight="false" outlineLevel="0" collapsed="false">
      <c r="A717" s="331"/>
      <c r="B717" s="331" t="s">
        <v>1114</v>
      </c>
      <c r="C717" s="331" t="str">
        <f aca="false">IFERROR(VLOOKUP(B717,'[1]#¡REF!'!$A$1:$C$15201,2,FALSE()),"")</f>
        <v/>
      </c>
      <c r="D717" s="331" t="s">
        <v>991</v>
      </c>
      <c r="E717" s="331" t="s">
        <v>1009</v>
      </c>
      <c r="F717" s="354" t="s">
        <v>993</v>
      </c>
      <c r="G717" s="331" t="n">
        <v>31</v>
      </c>
      <c r="H717" s="355" t="n">
        <v>28.94</v>
      </c>
      <c r="I717" s="355" t="n">
        <v>589</v>
      </c>
      <c r="J717" s="389"/>
      <c r="K717" s="331" t="s">
        <v>994</v>
      </c>
    </row>
    <row r="718" customFormat="false" ht="15.75" hidden="true" customHeight="false" outlineLevel="0" collapsed="false">
      <c r="A718" s="331"/>
      <c r="B718" s="331" t="s">
        <v>1114</v>
      </c>
      <c r="C718" s="331" t="str">
        <f aca="false">IFERROR(VLOOKUP(B718,'[1]#¡REF!'!$A$1:$C$15201,2,FALSE()),"")</f>
        <v/>
      </c>
      <c r="D718" s="331" t="s">
        <v>991</v>
      </c>
      <c r="E718" s="331" t="s">
        <v>1010</v>
      </c>
      <c r="F718" s="354" t="s">
        <v>993</v>
      </c>
      <c r="G718" s="331" t="n">
        <v>29</v>
      </c>
      <c r="H718" s="355" t="n">
        <v>27.08</v>
      </c>
      <c r="I718" s="355" t="n">
        <v>551</v>
      </c>
      <c r="J718" s="389"/>
      <c r="K718" s="331" t="s">
        <v>994</v>
      </c>
    </row>
    <row r="719" customFormat="false" ht="15.75" hidden="true" customHeight="false" outlineLevel="0" collapsed="false">
      <c r="A719" s="331"/>
      <c r="B719" s="331" t="s">
        <v>1114</v>
      </c>
      <c r="C719" s="331" t="str">
        <f aca="false">IFERROR(VLOOKUP(B719,'[1]#¡REF!'!$A$1:$C$15201,2,FALSE()),"")</f>
        <v/>
      </c>
      <c r="D719" s="331" t="s">
        <v>991</v>
      </c>
      <c r="E719" s="331" t="s">
        <v>1011</v>
      </c>
      <c r="F719" s="354" t="s">
        <v>993</v>
      </c>
      <c r="G719" s="331" t="n">
        <v>33</v>
      </c>
      <c r="H719" s="355" t="n">
        <v>30.81</v>
      </c>
      <c r="I719" s="355" t="n">
        <v>627</v>
      </c>
      <c r="J719" s="389"/>
      <c r="K719" s="331" t="s">
        <v>994</v>
      </c>
    </row>
    <row r="720" customFormat="false" ht="15.75" hidden="true" customHeight="false" outlineLevel="0" collapsed="false">
      <c r="A720" s="331"/>
      <c r="B720" s="331" t="s">
        <v>1114</v>
      </c>
      <c r="C720" s="331" t="str">
        <f aca="false">IFERROR(VLOOKUP(B720,'[1]#¡REF!'!$A$1:$C$15201,2,FALSE()),"")</f>
        <v/>
      </c>
      <c r="D720" s="331" t="s">
        <v>991</v>
      </c>
      <c r="E720" s="331" t="s">
        <v>1084</v>
      </c>
      <c r="F720" s="354" t="s">
        <v>993</v>
      </c>
      <c r="G720" s="331" t="n">
        <v>21</v>
      </c>
      <c r="H720" s="355" t="n">
        <v>19.61</v>
      </c>
      <c r="I720" s="355" t="n">
        <v>399</v>
      </c>
      <c r="J720" s="389"/>
      <c r="K720" s="331" t="s">
        <v>994</v>
      </c>
    </row>
    <row r="721" customFormat="false" ht="15.75" hidden="true" customHeight="false" outlineLevel="0" collapsed="false">
      <c r="A721" s="331"/>
      <c r="B721" s="331" t="s">
        <v>1114</v>
      </c>
      <c r="C721" s="331" t="str">
        <f aca="false">IFERROR(VLOOKUP(B721,'[1]#¡REF!'!$A$1:$C$15201,2,FALSE()),"")</f>
        <v/>
      </c>
      <c r="D721" s="331" t="s">
        <v>991</v>
      </c>
      <c r="E721" s="331" t="s">
        <v>1012</v>
      </c>
      <c r="F721" s="354" t="s">
        <v>993</v>
      </c>
      <c r="G721" s="331" t="n">
        <v>742</v>
      </c>
      <c r="H721" s="355" t="n">
        <v>692.78</v>
      </c>
      <c r="I721" s="355" t="n">
        <v>14098</v>
      </c>
      <c r="J721" s="389"/>
      <c r="K721" s="331" t="s">
        <v>994</v>
      </c>
    </row>
    <row r="722" customFormat="false" ht="15.75" hidden="true" customHeight="false" outlineLevel="0" collapsed="false">
      <c r="A722" s="331"/>
      <c r="B722" s="331" t="s">
        <v>1114</v>
      </c>
      <c r="C722" s="331" t="str">
        <f aca="false">IFERROR(VLOOKUP(B722,'[1]#¡REF!'!$A$1:$C$15201,2,FALSE()),"")</f>
        <v/>
      </c>
      <c r="D722" s="331" t="s">
        <v>991</v>
      </c>
      <c r="E722" s="331" t="s">
        <v>1035</v>
      </c>
      <c r="F722" s="354" t="s">
        <v>993</v>
      </c>
      <c r="G722" s="331" t="n">
        <v>36</v>
      </c>
      <c r="H722" s="355" t="n">
        <v>33.61</v>
      </c>
      <c r="I722" s="355" t="n">
        <v>684</v>
      </c>
      <c r="J722" s="389"/>
      <c r="K722" s="331" t="s">
        <v>994</v>
      </c>
    </row>
    <row r="723" customFormat="false" ht="15.75" hidden="true" customHeight="false" outlineLevel="0" collapsed="false">
      <c r="A723" s="331"/>
      <c r="B723" s="331" t="s">
        <v>1114</v>
      </c>
      <c r="C723" s="331" t="str">
        <f aca="false">IFERROR(VLOOKUP(B723,'[1]#¡REF!'!$A$1:$C$15201,2,FALSE()),"")</f>
        <v/>
      </c>
      <c r="D723" s="331" t="s">
        <v>991</v>
      </c>
      <c r="E723" s="331" t="s">
        <v>1036</v>
      </c>
      <c r="F723" s="354" t="s">
        <v>993</v>
      </c>
      <c r="G723" s="331" t="n">
        <v>5</v>
      </c>
      <c r="H723" s="355" t="n">
        <v>4.67</v>
      </c>
      <c r="I723" s="355" t="n">
        <v>95</v>
      </c>
      <c r="J723" s="389"/>
      <c r="K723" s="331" t="s">
        <v>994</v>
      </c>
    </row>
    <row r="724" customFormat="false" ht="15.75" hidden="true" customHeight="false" outlineLevel="0" collapsed="false">
      <c r="A724" s="331"/>
      <c r="B724" s="331" t="s">
        <v>1114</v>
      </c>
      <c r="C724" s="331" t="str">
        <f aca="false">IFERROR(VLOOKUP(B724,'[1]#¡REF!'!$A$1:$C$15201,2,FALSE()),"")</f>
        <v/>
      </c>
      <c r="D724" s="331" t="s">
        <v>991</v>
      </c>
      <c r="E724" s="331" t="s">
        <v>1013</v>
      </c>
      <c r="F724" s="354" t="s">
        <v>993</v>
      </c>
      <c r="G724" s="331" t="n">
        <v>52</v>
      </c>
      <c r="H724" s="355" t="n">
        <v>48.55</v>
      </c>
      <c r="I724" s="355" t="n">
        <v>988</v>
      </c>
      <c r="J724" s="389"/>
      <c r="K724" s="331" t="s">
        <v>994</v>
      </c>
    </row>
    <row r="725" customFormat="false" ht="15.75" hidden="true" customHeight="false" outlineLevel="0" collapsed="false">
      <c r="A725" s="331"/>
      <c r="B725" s="331" t="s">
        <v>1114</v>
      </c>
      <c r="C725" s="331" t="str">
        <f aca="false">IFERROR(VLOOKUP(B725,'[1]#¡REF!'!$A$1:$C$15201,2,FALSE()),"")</f>
        <v/>
      </c>
      <c r="D725" s="331" t="s">
        <v>991</v>
      </c>
      <c r="E725" s="331" t="s">
        <v>1037</v>
      </c>
      <c r="F725" s="354" t="s">
        <v>1038</v>
      </c>
      <c r="G725" s="331" t="n">
        <v>46</v>
      </c>
      <c r="H725" s="355" t="n">
        <v>42.95</v>
      </c>
      <c r="I725" s="355" t="n">
        <v>874</v>
      </c>
      <c r="J725" s="389"/>
      <c r="K725" s="331" t="s">
        <v>994</v>
      </c>
    </row>
    <row r="726" customFormat="false" ht="15.75" hidden="true" customHeight="false" outlineLevel="0" collapsed="false">
      <c r="A726" s="331"/>
      <c r="B726" s="331" t="s">
        <v>1114</v>
      </c>
      <c r="C726" s="331" t="str">
        <f aca="false">IFERROR(VLOOKUP(B726,'[1]#¡REF!'!$A$1:$C$15201,2,FALSE()),"")</f>
        <v/>
      </c>
      <c r="D726" s="331" t="s">
        <v>991</v>
      </c>
      <c r="E726" s="331" t="s">
        <v>1002</v>
      </c>
      <c r="F726" s="354" t="s">
        <v>1003</v>
      </c>
      <c r="G726" s="331" t="n">
        <v>23</v>
      </c>
      <c r="H726" s="355" t="n">
        <v>21.47</v>
      </c>
      <c r="I726" s="355" t="n">
        <v>437</v>
      </c>
      <c r="J726" s="389"/>
      <c r="K726" s="331" t="s">
        <v>994</v>
      </c>
    </row>
    <row r="727" customFormat="false" ht="15.75" hidden="true" customHeight="false" outlineLevel="0" collapsed="false">
      <c r="A727" s="331"/>
      <c r="B727" s="331" t="s">
        <v>1114</v>
      </c>
      <c r="C727" s="331" t="str">
        <f aca="false">IFERROR(VLOOKUP(B727,'[1]#¡REF!'!$A$1:$C$15201,2,FALSE()),"")</f>
        <v/>
      </c>
      <c r="D727" s="331" t="s">
        <v>991</v>
      </c>
      <c r="E727" s="331" t="s">
        <v>1004</v>
      </c>
      <c r="F727" s="354" t="s">
        <v>1005</v>
      </c>
      <c r="G727" s="331" t="n">
        <v>15</v>
      </c>
      <c r="H727" s="355" t="n">
        <v>14</v>
      </c>
      <c r="I727" s="355" t="n">
        <v>285</v>
      </c>
      <c r="J727" s="390"/>
      <c r="K727" s="331" t="s">
        <v>994</v>
      </c>
    </row>
    <row r="728" customFormat="false" ht="15.75" hidden="true" customHeight="false" outlineLevel="0" collapsed="false">
      <c r="A728" s="331"/>
      <c r="B728" s="331" t="s">
        <v>1114</v>
      </c>
      <c r="C728" s="331" t="str">
        <f aca="false">IFERROR(VLOOKUP(B728,'[1]#¡REF!'!$A$1:$C$15201,2,FALSE()),"")</f>
        <v/>
      </c>
      <c r="D728" s="331" t="s">
        <v>1016</v>
      </c>
      <c r="E728" s="331" t="s">
        <v>1017</v>
      </c>
      <c r="F728" s="354" t="s">
        <v>998</v>
      </c>
      <c r="G728" s="331" t="n">
        <v>1</v>
      </c>
      <c r="H728" s="355" t="n">
        <v>0.93</v>
      </c>
      <c r="I728" s="355" t="n">
        <v>19</v>
      </c>
      <c r="J728" s="388"/>
      <c r="K728" s="331" t="s">
        <v>994</v>
      </c>
    </row>
    <row r="729" customFormat="false" ht="15.75" hidden="true" customHeight="false" outlineLevel="0" collapsed="false">
      <c r="A729" s="331"/>
      <c r="B729" s="331" t="s">
        <v>1114</v>
      </c>
      <c r="C729" s="331" t="str">
        <f aca="false">IFERROR(VLOOKUP(B729,'[1]#¡REF!'!$A$1:$C$15201,2,FALSE()),"")</f>
        <v/>
      </c>
      <c r="D729" s="331" t="s">
        <v>1016</v>
      </c>
      <c r="E729" s="331" t="s">
        <v>1091</v>
      </c>
      <c r="F729" s="354" t="s">
        <v>993</v>
      </c>
      <c r="G729" s="331" t="n">
        <v>106</v>
      </c>
      <c r="H729" s="355" t="n">
        <v>98.97</v>
      </c>
      <c r="I729" s="355" t="n">
        <v>2014</v>
      </c>
      <c r="J729" s="389"/>
      <c r="K729" s="331" t="s">
        <v>994</v>
      </c>
    </row>
    <row r="730" customFormat="false" ht="15.75" hidden="true" customHeight="false" outlineLevel="0" collapsed="false">
      <c r="A730" s="331"/>
      <c r="B730" s="331" t="s">
        <v>1114</v>
      </c>
      <c r="C730" s="331" t="str">
        <f aca="false">IFERROR(VLOOKUP(B730,'[1]#¡REF!'!$A$1:$C$15201,2,FALSE()),"")</f>
        <v/>
      </c>
      <c r="D730" s="331" t="s">
        <v>1016</v>
      </c>
      <c r="E730" s="331" t="s">
        <v>1019</v>
      </c>
      <c r="F730" s="354" t="s">
        <v>993</v>
      </c>
      <c r="G730" s="331" t="n">
        <v>172</v>
      </c>
      <c r="H730" s="355" t="n">
        <v>160.59</v>
      </c>
      <c r="I730" s="355" t="n">
        <v>3268</v>
      </c>
      <c r="J730" s="389"/>
      <c r="K730" s="331" t="s">
        <v>994</v>
      </c>
    </row>
    <row r="731" customFormat="false" ht="15.75" hidden="true" customHeight="false" outlineLevel="0" collapsed="false">
      <c r="A731" s="331"/>
      <c r="B731" s="331" t="s">
        <v>1114</v>
      </c>
      <c r="C731" s="331" t="str">
        <f aca="false">IFERROR(VLOOKUP(B731,'[1]#¡REF!'!$A$1:$C$15201,2,FALSE()),"")</f>
        <v/>
      </c>
      <c r="D731" s="331" t="s">
        <v>1016</v>
      </c>
      <c r="E731" s="331" t="s">
        <v>1020</v>
      </c>
      <c r="F731" s="354" t="s">
        <v>993</v>
      </c>
      <c r="G731" s="331" t="n">
        <v>365</v>
      </c>
      <c r="H731" s="355" t="n">
        <v>340.79</v>
      </c>
      <c r="I731" s="355" t="n">
        <v>6935</v>
      </c>
      <c r="J731" s="389"/>
      <c r="K731" s="331" t="s">
        <v>994</v>
      </c>
    </row>
    <row r="732" customFormat="false" ht="15.75" hidden="true" customHeight="false" outlineLevel="0" collapsed="false">
      <c r="A732" s="331"/>
      <c r="B732" s="331" t="s">
        <v>1114</v>
      </c>
      <c r="C732" s="331" t="str">
        <f aca="false">IFERROR(VLOOKUP(B732,'[1]#¡REF!'!$A$1:$C$15201,2,FALSE()),"")</f>
        <v/>
      </c>
      <c r="D732" s="331" t="s">
        <v>1016</v>
      </c>
      <c r="E732" s="331" t="s">
        <v>1041</v>
      </c>
      <c r="F732" s="354" t="s">
        <v>993</v>
      </c>
      <c r="G732" s="331" t="n">
        <v>13</v>
      </c>
      <c r="H732" s="355" t="n">
        <v>12.14</v>
      </c>
      <c r="I732" s="355" t="n">
        <v>247</v>
      </c>
      <c r="J732" s="389"/>
      <c r="K732" s="331" t="s">
        <v>994</v>
      </c>
    </row>
    <row r="733" customFormat="false" ht="15.75" hidden="true" customHeight="false" outlineLevel="0" collapsed="false">
      <c r="A733" s="331"/>
      <c r="B733" s="331" t="s">
        <v>1114</v>
      </c>
      <c r="C733" s="331" t="str">
        <f aca="false">IFERROR(VLOOKUP(B733,'[1]#¡REF!'!$A$1:$C$15201,2,FALSE()),"")</f>
        <v/>
      </c>
      <c r="D733" s="331" t="s">
        <v>1016</v>
      </c>
      <c r="E733" s="331" t="s">
        <v>1023</v>
      </c>
      <c r="F733" s="354" t="s">
        <v>993</v>
      </c>
      <c r="G733" s="331" t="n">
        <v>74</v>
      </c>
      <c r="H733" s="355" t="n">
        <v>69.09</v>
      </c>
      <c r="I733" s="355" t="n">
        <v>1406</v>
      </c>
      <c r="J733" s="389"/>
      <c r="K733" s="331" t="s">
        <v>994</v>
      </c>
    </row>
    <row r="734" customFormat="false" ht="15.75" hidden="true" customHeight="false" outlineLevel="0" collapsed="false">
      <c r="A734" s="331"/>
      <c r="B734" s="331" t="s">
        <v>1114</v>
      </c>
      <c r="C734" s="331" t="str">
        <f aca="false">IFERROR(VLOOKUP(B734,'[1]#¡REF!'!$A$1:$C$15201,2,FALSE()),"")</f>
        <v/>
      </c>
      <c r="D734" s="331" t="s">
        <v>1016</v>
      </c>
      <c r="E734" s="331" t="s">
        <v>1042</v>
      </c>
      <c r="F734" s="354" t="s">
        <v>993</v>
      </c>
      <c r="G734" s="331" t="n">
        <v>172</v>
      </c>
      <c r="H734" s="355" t="n">
        <v>160.59</v>
      </c>
      <c r="I734" s="355" t="n">
        <v>3268</v>
      </c>
      <c r="J734" s="389"/>
      <c r="K734" s="331" t="s">
        <v>994</v>
      </c>
    </row>
    <row r="735" customFormat="false" ht="15.75" hidden="true" customHeight="false" outlineLevel="0" collapsed="false">
      <c r="A735" s="331"/>
      <c r="B735" s="331" t="s">
        <v>1114</v>
      </c>
      <c r="C735" s="331" t="str">
        <f aca="false">IFERROR(VLOOKUP(B735,'[1]#¡REF!'!$A$1:$C$15201,2,FALSE()),"")</f>
        <v/>
      </c>
      <c r="D735" s="331" t="s">
        <v>1016</v>
      </c>
      <c r="E735" s="331" t="s">
        <v>1092</v>
      </c>
      <c r="F735" s="354" t="s">
        <v>993</v>
      </c>
      <c r="G735" s="331" t="n">
        <v>16</v>
      </c>
      <c r="H735" s="355" t="n">
        <v>14.94</v>
      </c>
      <c r="I735" s="355" t="n">
        <v>304</v>
      </c>
      <c r="J735" s="389"/>
      <c r="K735" s="331" t="s">
        <v>994</v>
      </c>
    </row>
    <row r="736" customFormat="false" ht="15.75" hidden="true" customHeight="false" outlineLevel="0" collapsed="false">
      <c r="A736" s="331"/>
      <c r="B736" s="331" t="s">
        <v>1114</v>
      </c>
      <c r="C736" s="331" t="str">
        <f aca="false">IFERROR(VLOOKUP(B736,'[1]#¡REF!'!$A$1:$C$15201,2,FALSE()),"")</f>
        <v/>
      </c>
      <c r="D736" s="331" t="s">
        <v>1016</v>
      </c>
      <c r="E736" s="331" t="s">
        <v>1024</v>
      </c>
      <c r="F736" s="354" t="s">
        <v>993</v>
      </c>
      <c r="G736" s="331" t="n">
        <v>1</v>
      </c>
      <c r="H736" s="355" t="n">
        <v>0.93</v>
      </c>
      <c r="I736" s="355" t="n">
        <v>19</v>
      </c>
      <c r="J736" s="389"/>
      <c r="K736" s="331" t="s">
        <v>994</v>
      </c>
    </row>
    <row r="737" customFormat="false" ht="15.75" hidden="true" customHeight="false" outlineLevel="0" collapsed="false">
      <c r="A737" s="331"/>
      <c r="B737" s="331" t="s">
        <v>1114</v>
      </c>
      <c r="C737" s="331" t="str">
        <f aca="false">IFERROR(VLOOKUP(B737,'[1]#¡REF!'!$A$1:$C$15201,2,FALSE()),"")</f>
        <v/>
      </c>
      <c r="D737" s="331" t="s">
        <v>1016</v>
      </c>
      <c r="E737" s="331" t="s">
        <v>1025</v>
      </c>
      <c r="F737" s="354" t="s">
        <v>993</v>
      </c>
      <c r="G737" s="331" t="n">
        <v>4398</v>
      </c>
      <c r="H737" s="355" t="n">
        <v>4106.24</v>
      </c>
      <c r="I737" s="355" t="n">
        <v>83562</v>
      </c>
      <c r="J737" s="389"/>
      <c r="K737" s="331" t="s">
        <v>994</v>
      </c>
    </row>
    <row r="738" customFormat="false" ht="15.75" hidden="true" customHeight="false" outlineLevel="0" collapsed="false">
      <c r="A738" s="331"/>
      <c r="B738" s="331" t="s">
        <v>1114</v>
      </c>
      <c r="C738" s="331" t="str">
        <f aca="false">IFERROR(VLOOKUP(B738,'[1]#¡REF!'!$A$1:$C$15201,2,FALSE()),"")</f>
        <v/>
      </c>
      <c r="D738" s="331" t="s">
        <v>1016</v>
      </c>
      <c r="E738" s="331" t="s">
        <v>1065</v>
      </c>
      <c r="F738" s="354" t="s">
        <v>993</v>
      </c>
      <c r="G738" s="331" t="n">
        <v>92</v>
      </c>
      <c r="H738" s="355" t="n">
        <v>85.9</v>
      </c>
      <c r="I738" s="355" t="n">
        <v>1748</v>
      </c>
      <c r="J738" s="389"/>
      <c r="K738" s="331" t="s">
        <v>994</v>
      </c>
    </row>
    <row r="739" customFormat="false" ht="15.75" hidden="true" customHeight="false" outlineLevel="0" collapsed="false">
      <c r="A739" s="331"/>
      <c r="B739" s="331" t="s">
        <v>1114</v>
      </c>
      <c r="C739" s="331" t="str">
        <f aca="false">IFERROR(VLOOKUP(B739,'[1]#¡REF!'!$A$1:$C$15201,2,FALSE()),"")</f>
        <v/>
      </c>
      <c r="D739" s="331" t="s">
        <v>1016</v>
      </c>
      <c r="E739" s="331" t="s">
        <v>1043</v>
      </c>
      <c r="F739" s="354" t="s">
        <v>993</v>
      </c>
      <c r="G739" s="331" t="n">
        <v>58</v>
      </c>
      <c r="H739" s="355" t="n">
        <v>54.15</v>
      </c>
      <c r="I739" s="355" t="n">
        <v>1102</v>
      </c>
      <c r="J739" s="389"/>
      <c r="K739" s="331" t="s">
        <v>994</v>
      </c>
    </row>
    <row r="740" customFormat="false" ht="15.75" hidden="true" customHeight="false" outlineLevel="0" collapsed="false">
      <c r="A740" s="331"/>
      <c r="B740" s="331" t="s">
        <v>1114</v>
      </c>
      <c r="C740" s="331" t="str">
        <f aca="false">IFERROR(VLOOKUP(B740,'[1]#¡REF!'!$A$1:$C$15201,2,FALSE()),"")</f>
        <v/>
      </c>
      <c r="D740" s="331" t="s">
        <v>1016</v>
      </c>
      <c r="E740" s="331" t="s">
        <v>1093</v>
      </c>
      <c r="F740" s="354" t="s">
        <v>1038</v>
      </c>
      <c r="G740" s="331" t="n">
        <v>1</v>
      </c>
      <c r="H740" s="355" t="n">
        <v>0.93</v>
      </c>
      <c r="I740" s="355" t="n">
        <v>19</v>
      </c>
      <c r="J740" s="389"/>
      <c r="K740" s="331" t="s">
        <v>994</v>
      </c>
    </row>
    <row r="741" customFormat="false" ht="15.75" hidden="true" customHeight="false" outlineLevel="0" collapsed="false">
      <c r="A741" s="331"/>
      <c r="B741" s="331" t="s">
        <v>1114</v>
      </c>
      <c r="C741" s="331" t="str">
        <f aca="false">IFERROR(VLOOKUP(B741,'[1]#¡REF!'!$A$1:$C$15201,2,FALSE()),"")</f>
        <v/>
      </c>
      <c r="D741" s="331" t="s">
        <v>1016</v>
      </c>
      <c r="E741" s="331" t="s">
        <v>1027</v>
      </c>
      <c r="F741" s="354" t="s">
        <v>1003</v>
      </c>
      <c r="G741" s="331" t="n">
        <v>4</v>
      </c>
      <c r="H741" s="355" t="n">
        <v>3.73</v>
      </c>
      <c r="I741" s="355" t="n">
        <v>76</v>
      </c>
      <c r="J741" s="389"/>
      <c r="K741" s="331" t="s">
        <v>994</v>
      </c>
    </row>
    <row r="742" customFormat="false" ht="15.75" hidden="true" customHeight="false" outlineLevel="0" collapsed="false">
      <c r="A742" s="331"/>
      <c r="B742" s="331" t="s">
        <v>1114</v>
      </c>
      <c r="C742" s="331" t="str">
        <f aca="false">IFERROR(VLOOKUP(B742,'[1]#¡REF!'!$A$1:$C$15201,2,FALSE()),"")</f>
        <v/>
      </c>
      <c r="D742" s="331" t="s">
        <v>1016</v>
      </c>
      <c r="E742" s="331" t="s">
        <v>1028</v>
      </c>
      <c r="F742" s="354" t="s">
        <v>1005</v>
      </c>
      <c r="G742" s="331" t="n">
        <v>13</v>
      </c>
      <c r="H742" s="355" t="n">
        <v>12.14</v>
      </c>
      <c r="I742" s="355" t="n">
        <v>247</v>
      </c>
      <c r="J742" s="390"/>
      <c r="K742" s="331" t="s">
        <v>994</v>
      </c>
    </row>
    <row r="743" customFormat="false" ht="15.75" hidden="true" customHeight="false" outlineLevel="0" collapsed="false">
      <c r="A743" s="331"/>
      <c r="B743" s="331" t="s">
        <v>1115</v>
      </c>
      <c r="C743" s="331" t="str">
        <f aca="false">IFERROR(VLOOKUP(B743,'[1]#¡REF!'!$A$1:$C$15201,2,FALSE()),"")</f>
        <v/>
      </c>
      <c r="D743" s="331" t="s">
        <v>991</v>
      </c>
      <c r="E743" s="331" t="s">
        <v>1032</v>
      </c>
      <c r="F743" s="354" t="s">
        <v>998</v>
      </c>
      <c r="G743" s="331" t="n">
        <v>1</v>
      </c>
      <c r="H743" s="355" t="n">
        <v>2.75</v>
      </c>
      <c r="I743" s="355" t="n">
        <v>56</v>
      </c>
      <c r="J743" s="388"/>
      <c r="K743" s="331" t="s">
        <v>994</v>
      </c>
    </row>
    <row r="744" customFormat="false" ht="15.75" hidden="true" customHeight="false" outlineLevel="0" collapsed="false">
      <c r="A744" s="331"/>
      <c r="B744" s="331" t="s">
        <v>1115</v>
      </c>
      <c r="C744" s="331" t="str">
        <f aca="false">IFERROR(VLOOKUP(B744,'[1]#¡REF!'!$A$1:$C$15201,2,FALSE()),"")</f>
        <v/>
      </c>
      <c r="D744" s="331" t="s">
        <v>991</v>
      </c>
      <c r="E744" s="331" t="s">
        <v>1009</v>
      </c>
      <c r="F744" s="354" t="s">
        <v>993</v>
      </c>
      <c r="G744" s="331" t="n">
        <v>20</v>
      </c>
      <c r="H744" s="355" t="n">
        <v>55.04</v>
      </c>
      <c r="I744" s="355" t="n">
        <v>1120</v>
      </c>
      <c r="J744" s="389"/>
      <c r="K744" s="331" t="s">
        <v>994</v>
      </c>
    </row>
    <row r="745" customFormat="false" ht="15.75" hidden="true" customHeight="false" outlineLevel="0" collapsed="false">
      <c r="A745" s="331"/>
      <c r="B745" s="331" t="s">
        <v>1115</v>
      </c>
      <c r="C745" s="331" t="str">
        <f aca="false">IFERROR(VLOOKUP(B745,'[1]#¡REF!'!$A$1:$C$15201,2,FALSE()),"")</f>
        <v/>
      </c>
      <c r="D745" s="331" t="s">
        <v>991</v>
      </c>
      <c r="E745" s="331" t="s">
        <v>1012</v>
      </c>
      <c r="F745" s="354" t="s">
        <v>993</v>
      </c>
      <c r="G745" s="331" t="n">
        <v>390</v>
      </c>
      <c r="H745" s="355" t="n">
        <v>1073.22</v>
      </c>
      <c r="I745" s="355" t="n">
        <v>21840</v>
      </c>
      <c r="J745" s="389"/>
      <c r="K745" s="331" t="s">
        <v>994</v>
      </c>
    </row>
    <row r="746" customFormat="false" ht="15.75" hidden="true" customHeight="false" outlineLevel="0" collapsed="false">
      <c r="A746" s="331"/>
      <c r="B746" s="331" t="s">
        <v>1115</v>
      </c>
      <c r="C746" s="331" t="str">
        <f aca="false">IFERROR(VLOOKUP(B746,'[1]#¡REF!'!$A$1:$C$15201,2,FALSE()),"")</f>
        <v/>
      </c>
      <c r="D746" s="331" t="s">
        <v>991</v>
      </c>
      <c r="E746" s="331" t="s">
        <v>1036</v>
      </c>
      <c r="F746" s="354" t="s">
        <v>993</v>
      </c>
      <c r="G746" s="331" t="n">
        <v>10</v>
      </c>
      <c r="H746" s="355" t="n">
        <v>27.52</v>
      </c>
      <c r="I746" s="355" t="n">
        <v>560</v>
      </c>
      <c r="J746" s="389"/>
      <c r="K746" s="331" t="s">
        <v>994</v>
      </c>
    </row>
    <row r="747" customFormat="false" ht="15.75" hidden="true" customHeight="false" outlineLevel="0" collapsed="false">
      <c r="A747" s="331"/>
      <c r="B747" s="331" t="s">
        <v>1115</v>
      </c>
      <c r="C747" s="331" t="str">
        <f aca="false">IFERROR(VLOOKUP(B747,'[1]#¡REF!'!$A$1:$C$15201,2,FALSE()),"")</f>
        <v/>
      </c>
      <c r="D747" s="331" t="s">
        <v>1016</v>
      </c>
      <c r="E747" s="331" t="s">
        <v>1017</v>
      </c>
      <c r="F747" s="354" t="s">
        <v>998</v>
      </c>
      <c r="G747" s="331" t="n">
        <v>6</v>
      </c>
      <c r="H747" s="355" t="n">
        <v>16.51</v>
      </c>
      <c r="I747" s="355" t="n">
        <v>336</v>
      </c>
      <c r="J747" s="389"/>
      <c r="K747" s="331" t="s">
        <v>994</v>
      </c>
    </row>
    <row r="748" customFormat="false" ht="15.75" hidden="true" customHeight="false" outlineLevel="0" collapsed="false">
      <c r="A748" s="331"/>
      <c r="B748" s="331" t="s">
        <v>1115</v>
      </c>
      <c r="C748" s="331" t="str">
        <f aca="false">IFERROR(VLOOKUP(B748,'[1]#¡REF!'!$A$1:$C$15201,2,FALSE()),"")</f>
        <v/>
      </c>
      <c r="D748" s="331" t="s">
        <v>1016</v>
      </c>
      <c r="E748" s="331" t="s">
        <v>1091</v>
      </c>
      <c r="F748" s="354" t="s">
        <v>993</v>
      </c>
      <c r="G748" s="331" t="n">
        <v>18</v>
      </c>
      <c r="H748" s="355" t="n">
        <v>49.53</v>
      </c>
      <c r="I748" s="355" t="n">
        <v>1008</v>
      </c>
      <c r="J748" s="389"/>
      <c r="K748" s="331" t="s">
        <v>994</v>
      </c>
    </row>
    <row r="749" customFormat="false" ht="15.75" hidden="true" customHeight="false" outlineLevel="0" collapsed="false">
      <c r="A749" s="331"/>
      <c r="B749" s="331" t="s">
        <v>1115</v>
      </c>
      <c r="C749" s="331" t="str">
        <f aca="false">IFERROR(VLOOKUP(B749,'[1]#¡REF!'!$A$1:$C$15201,2,FALSE()),"")</f>
        <v/>
      </c>
      <c r="D749" s="331" t="s">
        <v>1016</v>
      </c>
      <c r="E749" s="331" t="s">
        <v>1019</v>
      </c>
      <c r="F749" s="354" t="s">
        <v>993</v>
      </c>
      <c r="G749" s="331" t="n">
        <v>27</v>
      </c>
      <c r="H749" s="355" t="n">
        <v>74.3</v>
      </c>
      <c r="I749" s="355" t="n">
        <v>1512</v>
      </c>
      <c r="J749" s="389"/>
      <c r="K749" s="331" t="s">
        <v>994</v>
      </c>
    </row>
    <row r="750" customFormat="false" ht="15.75" hidden="true" customHeight="false" outlineLevel="0" collapsed="false">
      <c r="A750" s="331"/>
      <c r="B750" s="331" t="s">
        <v>1115</v>
      </c>
      <c r="C750" s="331" t="str">
        <f aca="false">IFERROR(VLOOKUP(B750,'[1]#¡REF!'!$A$1:$C$15201,2,FALSE()),"")</f>
        <v/>
      </c>
      <c r="D750" s="331" t="s">
        <v>1016</v>
      </c>
      <c r="E750" s="331" t="s">
        <v>1020</v>
      </c>
      <c r="F750" s="354" t="s">
        <v>993</v>
      </c>
      <c r="G750" s="331" t="n">
        <v>103</v>
      </c>
      <c r="H750" s="355" t="n">
        <v>283.44</v>
      </c>
      <c r="I750" s="355" t="n">
        <v>5768</v>
      </c>
      <c r="J750" s="389"/>
      <c r="K750" s="331" t="s">
        <v>994</v>
      </c>
    </row>
    <row r="751" customFormat="false" ht="15.75" hidden="true" customHeight="false" outlineLevel="0" collapsed="false">
      <c r="A751" s="331"/>
      <c r="B751" s="331" t="s">
        <v>1115</v>
      </c>
      <c r="C751" s="331" t="str">
        <f aca="false">IFERROR(VLOOKUP(B751,'[1]#¡REF!'!$A$1:$C$15201,2,FALSE()),"")</f>
        <v/>
      </c>
      <c r="D751" s="331" t="s">
        <v>1016</v>
      </c>
      <c r="E751" s="331" t="s">
        <v>1021</v>
      </c>
      <c r="F751" s="354" t="s">
        <v>993</v>
      </c>
      <c r="G751" s="331" t="n">
        <v>1</v>
      </c>
      <c r="H751" s="355" t="n">
        <v>2.75</v>
      </c>
      <c r="I751" s="355" t="n">
        <v>56</v>
      </c>
      <c r="J751" s="389"/>
      <c r="K751" s="331" t="s">
        <v>994</v>
      </c>
    </row>
    <row r="752" customFormat="false" ht="15.75" hidden="true" customHeight="false" outlineLevel="0" collapsed="false">
      <c r="A752" s="331"/>
      <c r="B752" s="331" t="s">
        <v>1115</v>
      </c>
      <c r="C752" s="331" t="str">
        <f aca="false">IFERROR(VLOOKUP(B752,'[1]#¡REF!'!$A$1:$C$15201,2,FALSE()),"")</f>
        <v/>
      </c>
      <c r="D752" s="331" t="s">
        <v>1016</v>
      </c>
      <c r="E752" s="331" t="s">
        <v>1041</v>
      </c>
      <c r="F752" s="354" t="s">
        <v>993</v>
      </c>
      <c r="G752" s="331" t="n">
        <v>7</v>
      </c>
      <c r="H752" s="355" t="n">
        <v>19.26</v>
      </c>
      <c r="I752" s="355" t="n">
        <v>392</v>
      </c>
      <c r="J752" s="389"/>
      <c r="K752" s="331" t="s">
        <v>994</v>
      </c>
    </row>
    <row r="753" customFormat="false" ht="15.75" hidden="true" customHeight="false" outlineLevel="0" collapsed="false">
      <c r="A753" s="331"/>
      <c r="B753" s="331" t="s">
        <v>1115</v>
      </c>
      <c r="C753" s="331" t="str">
        <f aca="false">IFERROR(VLOOKUP(B753,'[1]#¡REF!'!$A$1:$C$15201,2,FALSE()),"")</f>
        <v/>
      </c>
      <c r="D753" s="331" t="s">
        <v>1016</v>
      </c>
      <c r="E753" s="331" t="s">
        <v>1023</v>
      </c>
      <c r="F753" s="354" t="s">
        <v>993</v>
      </c>
      <c r="G753" s="331" t="n">
        <v>9</v>
      </c>
      <c r="H753" s="355" t="n">
        <v>24.77</v>
      </c>
      <c r="I753" s="355" t="n">
        <v>504</v>
      </c>
      <c r="J753" s="389"/>
      <c r="K753" s="331" t="s">
        <v>994</v>
      </c>
    </row>
    <row r="754" customFormat="false" ht="15.75" hidden="true" customHeight="false" outlineLevel="0" collapsed="false">
      <c r="A754" s="331"/>
      <c r="B754" s="331" t="s">
        <v>1115</v>
      </c>
      <c r="C754" s="331" t="str">
        <f aca="false">IFERROR(VLOOKUP(B754,'[1]#¡REF!'!$A$1:$C$15201,2,FALSE()),"")</f>
        <v/>
      </c>
      <c r="D754" s="331" t="s">
        <v>1016</v>
      </c>
      <c r="E754" s="331" t="s">
        <v>1042</v>
      </c>
      <c r="F754" s="354" t="s">
        <v>993</v>
      </c>
      <c r="G754" s="331" t="n">
        <v>55</v>
      </c>
      <c r="H754" s="355" t="n">
        <v>151.35</v>
      </c>
      <c r="I754" s="355" t="n">
        <v>3080</v>
      </c>
      <c r="J754" s="389"/>
      <c r="K754" s="331" t="s">
        <v>994</v>
      </c>
    </row>
    <row r="755" customFormat="false" ht="15.75" hidden="true" customHeight="false" outlineLevel="0" collapsed="false">
      <c r="A755" s="331"/>
      <c r="B755" s="331" t="s">
        <v>1115</v>
      </c>
      <c r="C755" s="331" t="str">
        <f aca="false">IFERROR(VLOOKUP(B755,'[1]#¡REF!'!$A$1:$C$15201,2,FALSE()),"")</f>
        <v/>
      </c>
      <c r="D755" s="331" t="s">
        <v>1016</v>
      </c>
      <c r="E755" s="331" t="s">
        <v>1092</v>
      </c>
      <c r="F755" s="354" t="s">
        <v>993</v>
      </c>
      <c r="G755" s="331" t="n">
        <v>4</v>
      </c>
      <c r="H755" s="355" t="n">
        <v>11.01</v>
      </c>
      <c r="I755" s="355" t="n">
        <v>224</v>
      </c>
      <c r="J755" s="389"/>
      <c r="K755" s="331" t="s">
        <v>994</v>
      </c>
    </row>
    <row r="756" customFormat="false" ht="15.75" hidden="true" customHeight="false" outlineLevel="0" collapsed="false">
      <c r="A756" s="331"/>
      <c r="B756" s="331" t="s">
        <v>1115</v>
      </c>
      <c r="C756" s="331" t="str">
        <f aca="false">IFERROR(VLOOKUP(B756,'[1]#¡REF!'!$A$1:$C$15201,2,FALSE()),"")</f>
        <v/>
      </c>
      <c r="D756" s="331" t="s">
        <v>1016</v>
      </c>
      <c r="E756" s="331" t="s">
        <v>1025</v>
      </c>
      <c r="F756" s="354" t="s">
        <v>993</v>
      </c>
      <c r="G756" s="331" t="n">
        <v>1194</v>
      </c>
      <c r="H756" s="355" t="n">
        <v>3285.7</v>
      </c>
      <c r="I756" s="355" t="n">
        <v>66864</v>
      </c>
      <c r="J756" s="389"/>
      <c r="K756" s="331" t="s">
        <v>994</v>
      </c>
    </row>
    <row r="757" customFormat="false" ht="15.75" hidden="true" customHeight="false" outlineLevel="0" collapsed="false">
      <c r="A757" s="331"/>
      <c r="B757" s="331" t="s">
        <v>1115</v>
      </c>
      <c r="C757" s="331" t="str">
        <f aca="false">IFERROR(VLOOKUP(B757,'[1]#¡REF!'!$A$1:$C$15201,2,FALSE()),"")</f>
        <v/>
      </c>
      <c r="D757" s="331" t="s">
        <v>1016</v>
      </c>
      <c r="E757" s="331" t="s">
        <v>1065</v>
      </c>
      <c r="F757" s="354" t="s">
        <v>993</v>
      </c>
      <c r="G757" s="331" t="n">
        <v>53</v>
      </c>
      <c r="H757" s="355" t="n">
        <v>145.85</v>
      </c>
      <c r="I757" s="355" t="n">
        <v>2968</v>
      </c>
      <c r="J757" s="389"/>
      <c r="K757" s="331" t="s">
        <v>994</v>
      </c>
    </row>
    <row r="758" customFormat="false" ht="15.75" hidden="true" customHeight="false" outlineLevel="0" collapsed="false">
      <c r="A758" s="331"/>
      <c r="B758" s="331" t="s">
        <v>1115</v>
      </c>
      <c r="C758" s="331" t="str">
        <f aca="false">IFERROR(VLOOKUP(B758,'[1]#¡REF!'!$A$1:$C$15201,2,FALSE()),"")</f>
        <v/>
      </c>
      <c r="D758" s="331" t="s">
        <v>1016</v>
      </c>
      <c r="E758" s="331" t="s">
        <v>1043</v>
      </c>
      <c r="F758" s="354" t="s">
        <v>993</v>
      </c>
      <c r="G758" s="331" t="n">
        <v>4</v>
      </c>
      <c r="H758" s="355" t="n">
        <v>11.01</v>
      </c>
      <c r="I758" s="355" t="n">
        <v>224</v>
      </c>
      <c r="J758" s="389"/>
      <c r="K758" s="331" t="s">
        <v>994</v>
      </c>
    </row>
    <row r="759" customFormat="false" ht="15.75" hidden="true" customHeight="false" outlineLevel="0" collapsed="false">
      <c r="A759" s="331"/>
      <c r="B759" s="331" t="s">
        <v>1115</v>
      </c>
      <c r="C759" s="331" t="str">
        <f aca="false">IFERROR(VLOOKUP(B759,'[1]#¡REF!'!$A$1:$C$15201,2,FALSE()),"")</f>
        <v/>
      </c>
      <c r="D759" s="331" t="s">
        <v>1016</v>
      </c>
      <c r="E759" s="331" t="s">
        <v>1093</v>
      </c>
      <c r="F759" s="354" t="s">
        <v>1038</v>
      </c>
      <c r="G759" s="331" t="n">
        <v>6</v>
      </c>
      <c r="H759" s="355" t="n">
        <v>16.51</v>
      </c>
      <c r="I759" s="355" t="n">
        <v>336</v>
      </c>
      <c r="J759" s="389"/>
      <c r="K759" s="331" t="s">
        <v>994</v>
      </c>
    </row>
    <row r="760" customFormat="false" ht="15.75" hidden="true" customHeight="false" outlineLevel="0" collapsed="false">
      <c r="A760" s="331"/>
      <c r="B760" s="331" t="s">
        <v>1115</v>
      </c>
      <c r="C760" s="331" t="str">
        <f aca="false">IFERROR(VLOOKUP(B760,'[1]#¡REF!'!$A$1:$C$15201,2,FALSE()),"")</f>
        <v/>
      </c>
      <c r="D760" s="331" t="s">
        <v>1016</v>
      </c>
      <c r="E760" s="331" t="s">
        <v>1026</v>
      </c>
      <c r="F760" s="354" t="s">
        <v>1015</v>
      </c>
      <c r="G760" s="331" t="n">
        <v>4</v>
      </c>
      <c r="H760" s="355" t="n">
        <v>11.01</v>
      </c>
      <c r="I760" s="355" t="n">
        <v>224</v>
      </c>
      <c r="J760" s="389"/>
      <c r="K760" s="331" t="s">
        <v>994</v>
      </c>
    </row>
    <row r="761" customFormat="false" ht="15.75" hidden="true" customHeight="false" outlineLevel="0" collapsed="false">
      <c r="A761" s="331"/>
      <c r="B761" s="331" t="s">
        <v>1115</v>
      </c>
      <c r="C761" s="331" t="str">
        <f aca="false">IFERROR(VLOOKUP(B761,'[1]#¡REF!'!$A$1:$C$15201,2,FALSE()),"")</f>
        <v/>
      </c>
      <c r="D761" s="331" t="s">
        <v>1016</v>
      </c>
      <c r="E761" s="331" t="s">
        <v>1027</v>
      </c>
      <c r="F761" s="354" t="s">
        <v>1003</v>
      </c>
      <c r="G761" s="331" t="n">
        <v>7</v>
      </c>
      <c r="H761" s="355" t="n">
        <v>19.26</v>
      </c>
      <c r="I761" s="355" t="n">
        <v>392</v>
      </c>
      <c r="J761" s="389"/>
      <c r="K761" s="331" t="s">
        <v>994</v>
      </c>
    </row>
    <row r="762" customFormat="false" ht="15.75" hidden="true" customHeight="false" outlineLevel="0" collapsed="false">
      <c r="A762" s="331"/>
      <c r="B762" s="331" t="s">
        <v>1115</v>
      </c>
      <c r="C762" s="331" t="str">
        <f aca="false">IFERROR(VLOOKUP(B762,'[1]#¡REF!'!$A$1:$C$15201,2,FALSE()),"")</f>
        <v/>
      </c>
      <c r="D762" s="331" t="s">
        <v>1016</v>
      </c>
      <c r="E762" s="331" t="s">
        <v>1028</v>
      </c>
      <c r="F762" s="354" t="s">
        <v>1005</v>
      </c>
      <c r="G762" s="331" t="n">
        <v>6</v>
      </c>
      <c r="H762" s="355" t="n">
        <v>16.51</v>
      </c>
      <c r="I762" s="355" t="n">
        <v>336</v>
      </c>
      <c r="J762" s="390"/>
      <c r="K762" s="331" t="s">
        <v>994</v>
      </c>
    </row>
    <row r="763" customFormat="false" ht="15.75" hidden="true" customHeight="false" outlineLevel="0" collapsed="false">
      <c r="A763" s="331"/>
      <c r="B763" s="331" t="s">
        <v>1116</v>
      </c>
      <c r="C763" s="331" t="str">
        <f aca="false">IFERROR(VLOOKUP(B763,'[1]#¡REF!'!$A$1:$C$15201,2,FALSE()),"")</f>
        <v/>
      </c>
      <c r="D763" s="331" t="s">
        <v>991</v>
      </c>
      <c r="E763" s="331" t="s">
        <v>997</v>
      </c>
      <c r="F763" s="354" t="s">
        <v>998</v>
      </c>
      <c r="G763" s="331" t="n">
        <v>1</v>
      </c>
      <c r="H763" s="355" t="n">
        <v>0.18</v>
      </c>
      <c r="I763" s="355" t="n">
        <v>3.68</v>
      </c>
      <c r="J763" s="388"/>
      <c r="K763" s="331" t="s">
        <v>994</v>
      </c>
    </row>
    <row r="764" customFormat="false" ht="15.75" hidden="true" customHeight="false" outlineLevel="0" collapsed="false">
      <c r="A764" s="331"/>
      <c r="B764" s="331" t="s">
        <v>1116</v>
      </c>
      <c r="C764" s="331" t="str">
        <f aca="false">IFERROR(VLOOKUP(B764,'[1]#¡REF!'!$A$1:$C$15201,2,FALSE()),"")</f>
        <v/>
      </c>
      <c r="D764" s="331" t="s">
        <v>991</v>
      </c>
      <c r="E764" s="331" t="s">
        <v>992</v>
      </c>
      <c r="F764" s="354" t="s">
        <v>993</v>
      </c>
      <c r="G764" s="331" t="n">
        <v>13</v>
      </c>
      <c r="H764" s="355" t="n">
        <v>2.35</v>
      </c>
      <c r="I764" s="355" t="n">
        <v>47.84</v>
      </c>
      <c r="J764" s="389"/>
      <c r="K764" s="331" t="s">
        <v>994</v>
      </c>
    </row>
    <row r="765" customFormat="false" ht="15.75" hidden="true" customHeight="false" outlineLevel="0" collapsed="false">
      <c r="A765" s="331"/>
      <c r="B765" s="331" t="s">
        <v>1116</v>
      </c>
      <c r="C765" s="331" t="str">
        <f aca="false">IFERROR(VLOOKUP(B765,'[1]#¡REF!'!$A$1:$C$15201,2,FALSE()),"")</f>
        <v/>
      </c>
      <c r="D765" s="331" t="s">
        <v>991</v>
      </c>
      <c r="E765" s="331" t="s">
        <v>1083</v>
      </c>
      <c r="F765" s="354" t="s">
        <v>993</v>
      </c>
      <c r="G765" s="331" t="n">
        <v>3</v>
      </c>
      <c r="H765" s="355" t="n">
        <v>0.54</v>
      </c>
      <c r="I765" s="355" t="n">
        <v>11.04</v>
      </c>
      <c r="J765" s="389"/>
      <c r="K765" s="331" t="s">
        <v>994</v>
      </c>
    </row>
    <row r="766" customFormat="false" ht="15.75" hidden="true" customHeight="false" outlineLevel="0" collapsed="false">
      <c r="A766" s="331"/>
      <c r="B766" s="331" t="s">
        <v>1116</v>
      </c>
      <c r="C766" s="331" t="str">
        <f aca="false">IFERROR(VLOOKUP(B766,'[1]#¡REF!'!$A$1:$C$15201,2,FALSE()),"")</f>
        <v/>
      </c>
      <c r="D766" s="331" t="s">
        <v>991</v>
      </c>
      <c r="E766" s="331" t="s">
        <v>1000</v>
      </c>
      <c r="F766" s="354" t="s">
        <v>993</v>
      </c>
      <c r="G766" s="331" t="n">
        <v>9</v>
      </c>
      <c r="H766" s="355" t="n">
        <v>1.63</v>
      </c>
      <c r="I766" s="355" t="n">
        <v>33.12</v>
      </c>
      <c r="J766" s="389"/>
      <c r="K766" s="331" t="s">
        <v>994</v>
      </c>
    </row>
    <row r="767" customFormat="false" ht="15.75" hidden="true" customHeight="false" outlineLevel="0" collapsed="false">
      <c r="A767" s="331"/>
      <c r="B767" s="331" t="s">
        <v>1116</v>
      </c>
      <c r="C767" s="331" t="str">
        <f aca="false">IFERROR(VLOOKUP(B767,'[1]#¡REF!'!$A$1:$C$15201,2,FALSE()),"")</f>
        <v/>
      </c>
      <c r="D767" s="331" t="s">
        <v>991</v>
      </c>
      <c r="E767" s="331" t="s">
        <v>1053</v>
      </c>
      <c r="F767" s="354" t="s">
        <v>993</v>
      </c>
      <c r="G767" s="331" t="n">
        <v>10</v>
      </c>
      <c r="H767" s="355" t="n">
        <v>1.81</v>
      </c>
      <c r="I767" s="355" t="n">
        <v>36.8</v>
      </c>
      <c r="J767" s="389"/>
      <c r="K767" s="331" t="s">
        <v>994</v>
      </c>
    </row>
    <row r="768" customFormat="false" ht="15.75" hidden="true" customHeight="false" outlineLevel="0" collapsed="false">
      <c r="A768" s="331"/>
      <c r="B768" s="331" t="s">
        <v>1116</v>
      </c>
      <c r="C768" s="331" t="str">
        <f aca="false">IFERROR(VLOOKUP(B768,'[1]#¡REF!'!$A$1:$C$15201,2,FALSE()),"")</f>
        <v/>
      </c>
      <c r="D768" s="331" t="s">
        <v>991</v>
      </c>
      <c r="E768" s="331" t="s">
        <v>1046</v>
      </c>
      <c r="F768" s="354" t="s">
        <v>993</v>
      </c>
      <c r="G768" s="331" t="n">
        <v>5</v>
      </c>
      <c r="H768" s="355" t="n">
        <v>0.9</v>
      </c>
      <c r="I768" s="355" t="n">
        <v>18.4</v>
      </c>
      <c r="J768" s="389"/>
      <c r="K768" s="331" t="s">
        <v>994</v>
      </c>
    </row>
    <row r="769" customFormat="false" ht="15.75" hidden="true" customHeight="false" outlineLevel="0" collapsed="false">
      <c r="A769" s="331"/>
      <c r="B769" s="331" t="s">
        <v>1116</v>
      </c>
      <c r="C769" s="331" t="str">
        <f aca="false">IFERROR(VLOOKUP(B769,'[1]#¡REF!'!$A$1:$C$15201,2,FALSE()),"")</f>
        <v/>
      </c>
      <c r="D769" s="331" t="s">
        <v>991</v>
      </c>
      <c r="E769" s="331" t="s">
        <v>1012</v>
      </c>
      <c r="F769" s="354" t="s">
        <v>993</v>
      </c>
      <c r="G769" s="331" t="n">
        <v>3</v>
      </c>
      <c r="H769" s="355" t="n">
        <v>0.54</v>
      </c>
      <c r="I769" s="355" t="n">
        <v>11.04</v>
      </c>
      <c r="J769" s="389"/>
      <c r="K769" s="331" t="s">
        <v>994</v>
      </c>
    </row>
    <row r="770" customFormat="false" ht="15.75" hidden="true" customHeight="false" outlineLevel="0" collapsed="false">
      <c r="A770" s="331"/>
      <c r="B770" s="331" t="s">
        <v>1116</v>
      </c>
      <c r="C770" s="331" t="str">
        <f aca="false">IFERROR(VLOOKUP(B770,'[1]#¡REF!'!$A$1:$C$15201,2,FALSE()),"")</f>
        <v/>
      </c>
      <c r="D770" s="331" t="s">
        <v>991</v>
      </c>
      <c r="E770" s="331" t="s">
        <v>1036</v>
      </c>
      <c r="F770" s="354" t="s">
        <v>993</v>
      </c>
      <c r="G770" s="331" t="n">
        <v>5</v>
      </c>
      <c r="H770" s="355" t="n">
        <v>0.9</v>
      </c>
      <c r="I770" s="355" t="n">
        <v>18.4</v>
      </c>
      <c r="J770" s="389"/>
      <c r="K770" s="331" t="s">
        <v>994</v>
      </c>
    </row>
    <row r="771" customFormat="false" ht="15.75" hidden="true" customHeight="false" outlineLevel="0" collapsed="false">
      <c r="A771" s="331"/>
      <c r="B771" s="331" t="s">
        <v>1116</v>
      </c>
      <c r="C771" s="331" t="str">
        <f aca="false">IFERROR(VLOOKUP(B771,'[1]#¡REF!'!$A$1:$C$15201,2,FALSE()),"")</f>
        <v/>
      </c>
      <c r="D771" s="331" t="s">
        <v>991</v>
      </c>
      <c r="E771" s="331" t="s">
        <v>1037</v>
      </c>
      <c r="F771" s="354" t="s">
        <v>1038</v>
      </c>
      <c r="G771" s="331" t="n">
        <v>6</v>
      </c>
      <c r="H771" s="355" t="n">
        <v>1.09</v>
      </c>
      <c r="I771" s="355" t="n">
        <v>22.08</v>
      </c>
      <c r="J771" s="390"/>
      <c r="K771" s="331" t="s">
        <v>994</v>
      </c>
    </row>
    <row r="772" customFormat="false" ht="15.75" hidden="true" customHeight="false" outlineLevel="0" collapsed="false">
      <c r="A772" s="356"/>
      <c r="B772" s="356" t="s">
        <v>1116</v>
      </c>
      <c r="C772" s="356" t="str">
        <f aca="false">IFERROR(VLOOKUP(B772,'[1]#¡REF!'!$A$1:$C$15201,2,FALSE()),"")</f>
        <v/>
      </c>
      <c r="D772" s="356" t="s">
        <v>991</v>
      </c>
      <c r="E772" s="356" t="s">
        <v>612</v>
      </c>
      <c r="F772" s="357" t="s">
        <v>1006</v>
      </c>
      <c r="G772" s="361" t="n">
        <v>27</v>
      </c>
      <c r="H772" s="393" t="n">
        <v>4.88</v>
      </c>
      <c r="I772" s="393" t="n">
        <v>99.36</v>
      </c>
      <c r="J772" s="394"/>
      <c r="K772" s="356" t="s">
        <v>994</v>
      </c>
      <c r="L772" s="379"/>
      <c r="M772" s="379"/>
      <c r="N772" s="379"/>
      <c r="O772" s="379"/>
      <c r="P772" s="279"/>
      <c r="Q772" s="395"/>
      <c r="R772" s="396"/>
      <c r="S772" s="396"/>
      <c r="T772" s="382"/>
    </row>
    <row r="773" customFormat="false" ht="15.75" hidden="true" customHeight="false" outlineLevel="0" collapsed="false">
      <c r="A773" s="331"/>
      <c r="B773" s="331" t="s">
        <v>1116</v>
      </c>
      <c r="C773" s="331" t="str">
        <f aca="false">IFERROR(VLOOKUP(B773,'[1]#¡REF!'!$A$1:$C$15201,2,FALSE()),"")</f>
        <v/>
      </c>
      <c r="D773" s="331" t="s">
        <v>1016</v>
      </c>
      <c r="E773" s="331" t="s">
        <v>1017</v>
      </c>
      <c r="F773" s="354" t="s">
        <v>998</v>
      </c>
      <c r="G773" s="331" t="n">
        <v>73</v>
      </c>
      <c r="H773" s="355" t="n">
        <v>13.2</v>
      </c>
      <c r="I773" s="355" t="n">
        <v>268.64</v>
      </c>
      <c r="J773" s="388"/>
      <c r="K773" s="331" t="s">
        <v>994</v>
      </c>
    </row>
    <row r="774" customFormat="false" ht="15.75" hidden="true" customHeight="false" outlineLevel="0" collapsed="false">
      <c r="A774" s="331"/>
      <c r="B774" s="331" t="s">
        <v>1116</v>
      </c>
      <c r="C774" s="331" t="str">
        <f aca="false">IFERROR(VLOOKUP(B774,'[1]#¡REF!'!$A$1:$C$15201,2,FALSE()),"")</f>
        <v/>
      </c>
      <c r="D774" s="331" t="s">
        <v>1016</v>
      </c>
      <c r="E774" s="331" t="s">
        <v>1091</v>
      </c>
      <c r="F774" s="354" t="s">
        <v>993</v>
      </c>
      <c r="G774" s="331" t="n">
        <v>473</v>
      </c>
      <c r="H774" s="355" t="n">
        <v>85.54</v>
      </c>
      <c r="I774" s="355" t="n">
        <v>1740.64</v>
      </c>
      <c r="J774" s="389"/>
      <c r="K774" s="331" t="s">
        <v>994</v>
      </c>
    </row>
    <row r="775" customFormat="false" ht="15.75" hidden="true" customHeight="false" outlineLevel="0" collapsed="false">
      <c r="A775" s="331"/>
      <c r="B775" s="331" t="s">
        <v>1116</v>
      </c>
      <c r="C775" s="331" t="str">
        <f aca="false">IFERROR(VLOOKUP(B775,'[1]#¡REF!'!$A$1:$C$15201,2,FALSE()),"")</f>
        <v/>
      </c>
      <c r="D775" s="331" t="s">
        <v>1016</v>
      </c>
      <c r="E775" s="331" t="s">
        <v>1018</v>
      </c>
      <c r="F775" s="354" t="s">
        <v>993</v>
      </c>
      <c r="G775" s="331" t="n">
        <v>6</v>
      </c>
      <c r="H775" s="355" t="n">
        <v>1.09</v>
      </c>
      <c r="I775" s="355" t="n">
        <v>22.08</v>
      </c>
      <c r="J775" s="389"/>
      <c r="K775" s="331" t="s">
        <v>994</v>
      </c>
    </row>
    <row r="776" customFormat="false" ht="15.75" hidden="true" customHeight="false" outlineLevel="0" collapsed="false">
      <c r="A776" s="331"/>
      <c r="B776" s="331" t="s">
        <v>1116</v>
      </c>
      <c r="C776" s="331" t="str">
        <f aca="false">IFERROR(VLOOKUP(B776,'[1]#¡REF!'!$A$1:$C$15201,2,FALSE()),"")</f>
        <v/>
      </c>
      <c r="D776" s="331" t="s">
        <v>1016</v>
      </c>
      <c r="E776" s="331" t="s">
        <v>1020</v>
      </c>
      <c r="F776" s="354" t="s">
        <v>993</v>
      </c>
      <c r="G776" s="331" t="n">
        <v>21640</v>
      </c>
      <c r="H776" s="355" t="n">
        <v>3913.28</v>
      </c>
      <c r="I776" s="355" t="n">
        <v>79635.2</v>
      </c>
      <c r="J776" s="389"/>
      <c r="K776" s="331" t="s">
        <v>994</v>
      </c>
    </row>
    <row r="777" customFormat="false" ht="15.75" hidden="true" customHeight="false" outlineLevel="0" collapsed="false">
      <c r="A777" s="331"/>
      <c r="B777" s="331" t="s">
        <v>1116</v>
      </c>
      <c r="C777" s="331" t="str">
        <f aca="false">IFERROR(VLOOKUP(B777,'[1]#¡REF!'!$A$1:$C$15201,2,FALSE()),"")</f>
        <v/>
      </c>
      <c r="D777" s="331" t="s">
        <v>1016</v>
      </c>
      <c r="E777" s="331" t="s">
        <v>1021</v>
      </c>
      <c r="F777" s="354" t="s">
        <v>993</v>
      </c>
      <c r="G777" s="331" t="n">
        <v>62</v>
      </c>
      <c r="H777" s="355" t="n">
        <v>11.21</v>
      </c>
      <c r="I777" s="355" t="n">
        <v>228.16</v>
      </c>
      <c r="J777" s="389"/>
      <c r="K777" s="331" t="s">
        <v>994</v>
      </c>
    </row>
    <row r="778" customFormat="false" ht="15.75" hidden="true" customHeight="false" outlineLevel="0" collapsed="false">
      <c r="A778" s="331"/>
      <c r="B778" s="331" t="s">
        <v>1116</v>
      </c>
      <c r="C778" s="331" t="str">
        <f aca="false">IFERROR(VLOOKUP(B778,'[1]#¡REF!'!$A$1:$C$15201,2,FALSE()),"")</f>
        <v/>
      </c>
      <c r="D778" s="331" t="s">
        <v>1016</v>
      </c>
      <c r="E778" s="331" t="s">
        <v>1041</v>
      </c>
      <c r="F778" s="354" t="s">
        <v>993</v>
      </c>
      <c r="G778" s="331" t="n">
        <v>28</v>
      </c>
      <c r="H778" s="355" t="n">
        <v>5.06</v>
      </c>
      <c r="I778" s="355" t="n">
        <v>103.04</v>
      </c>
      <c r="J778" s="389"/>
      <c r="K778" s="331" t="s">
        <v>994</v>
      </c>
    </row>
    <row r="779" customFormat="false" ht="15.75" hidden="true" customHeight="false" outlineLevel="0" collapsed="false">
      <c r="A779" s="331"/>
      <c r="B779" s="331" t="s">
        <v>1116</v>
      </c>
      <c r="C779" s="331" t="str">
        <f aca="false">IFERROR(VLOOKUP(B779,'[1]#¡REF!'!$A$1:$C$15201,2,FALSE()),"")</f>
        <v/>
      </c>
      <c r="D779" s="331" t="s">
        <v>1016</v>
      </c>
      <c r="E779" s="331" t="s">
        <v>1022</v>
      </c>
      <c r="F779" s="354" t="s">
        <v>993</v>
      </c>
      <c r="G779" s="331" t="n">
        <v>103</v>
      </c>
      <c r="H779" s="355" t="n">
        <v>18.63</v>
      </c>
      <c r="I779" s="355" t="n">
        <v>379.04</v>
      </c>
      <c r="J779" s="389"/>
      <c r="K779" s="331" t="s">
        <v>994</v>
      </c>
    </row>
    <row r="780" customFormat="false" ht="15.75" hidden="true" customHeight="false" outlineLevel="0" collapsed="false">
      <c r="A780" s="331"/>
      <c r="B780" s="331" t="s">
        <v>1116</v>
      </c>
      <c r="C780" s="331" t="str">
        <f aca="false">IFERROR(VLOOKUP(B780,'[1]#¡REF!'!$A$1:$C$15201,2,FALSE()),"")</f>
        <v/>
      </c>
      <c r="D780" s="331" t="s">
        <v>1016</v>
      </c>
      <c r="E780" s="331" t="s">
        <v>1023</v>
      </c>
      <c r="F780" s="354" t="s">
        <v>993</v>
      </c>
      <c r="G780" s="331" t="n">
        <v>324</v>
      </c>
      <c r="H780" s="355" t="n">
        <v>58.59</v>
      </c>
      <c r="I780" s="355" t="n">
        <v>1192.32</v>
      </c>
      <c r="J780" s="389"/>
      <c r="K780" s="331" t="s">
        <v>994</v>
      </c>
    </row>
    <row r="781" customFormat="false" ht="15.75" hidden="true" customHeight="false" outlineLevel="0" collapsed="false">
      <c r="A781" s="331"/>
      <c r="B781" s="331" t="s">
        <v>1116</v>
      </c>
      <c r="C781" s="331" t="str">
        <f aca="false">IFERROR(VLOOKUP(B781,'[1]#¡REF!'!$A$1:$C$15201,2,FALSE()),"")</f>
        <v/>
      </c>
      <c r="D781" s="331" t="s">
        <v>1016</v>
      </c>
      <c r="E781" s="331" t="s">
        <v>1025</v>
      </c>
      <c r="F781" s="354" t="s">
        <v>993</v>
      </c>
      <c r="G781" s="331" t="n">
        <v>1794</v>
      </c>
      <c r="H781" s="355" t="n">
        <v>324.42</v>
      </c>
      <c r="I781" s="355" t="n">
        <v>6601.92</v>
      </c>
      <c r="J781" s="389"/>
      <c r="K781" s="331" t="s">
        <v>994</v>
      </c>
    </row>
    <row r="782" customFormat="false" ht="15.75" hidden="true" customHeight="false" outlineLevel="0" collapsed="false">
      <c r="A782" s="331"/>
      <c r="B782" s="331" t="s">
        <v>1116</v>
      </c>
      <c r="C782" s="331" t="str">
        <f aca="false">IFERROR(VLOOKUP(B782,'[1]#¡REF!'!$A$1:$C$15201,2,FALSE()),"")</f>
        <v/>
      </c>
      <c r="D782" s="331" t="s">
        <v>1016</v>
      </c>
      <c r="E782" s="331" t="s">
        <v>1065</v>
      </c>
      <c r="F782" s="354" t="s">
        <v>993</v>
      </c>
      <c r="G782" s="331" t="n">
        <v>96</v>
      </c>
      <c r="H782" s="355" t="n">
        <v>17.36</v>
      </c>
      <c r="I782" s="355" t="n">
        <v>353.28</v>
      </c>
      <c r="J782" s="389"/>
      <c r="K782" s="331" t="s">
        <v>994</v>
      </c>
    </row>
    <row r="783" customFormat="false" ht="15.75" hidden="true" customHeight="false" outlineLevel="0" collapsed="false">
      <c r="A783" s="331"/>
      <c r="B783" s="331" t="s">
        <v>1116</v>
      </c>
      <c r="C783" s="331" t="str">
        <f aca="false">IFERROR(VLOOKUP(B783,'[1]#¡REF!'!$A$1:$C$15201,2,FALSE()),"")</f>
        <v/>
      </c>
      <c r="D783" s="331" t="s">
        <v>1016</v>
      </c>
      <c r="E783" s="331" t="s">
        <v>1043</v>
      </c>
      <c r="F783" s="354" t="s">
        <v>993</v>
      </c>
      <c r="G783" s="331" t="n">
        <v>82</v>
      </c>
      <c r="H783" s="355" t="n">
        <v>14.83</v>
      </c>
      <c r="I783" s="355" t="n">
        <v>301.76</v>
      </c>
      <c r="J783" s="389"/>
      <c r="K783" s="331" t="s">
        <v>994</v>
      </c>
    </row>
    <row r="784" customFormat="false" ht="15.75" hidden="true" customHeight="false" outlineLevel="0" collapsed="false">
      <c r="A784" s="331"/>
      <c r="B784" s="331" t="s">
        <v>1116</v>
      </c>
      <c r="C784" s="331" t="str">
        <f aca="false">IFERROR(VLOOKUP(B784,'[1]#¡REF!'!$A$1:$C$15201,2,FALSE()),"")</f>
        <v/>
      </c>
      <c r="D784" s="331" t="s">
        <v>1016</v>
      </c>
      <c r="E784" s="331" t="s">
        <v>1093</v>
      </c>
      <c r="F784" s="354" t="s">
        <v>1038</v>
      </c>
      <c r="G784" s="331" t="n">
        <v>36</v>
      </c>
      <c r="H784" s="355" t="n">
        <v>6.51</v>
      </c>
      <c r="I784" s="355" t="n">
        <v>132.48</v>
      </c>
      <c r="J784" s="389"/>
      <c r="K784" s="331" t="s">
        <v>994</v>
      </c>
    </row>
    <row r="785" customFormat="false" ht="15.75" hidden="true" customHeight="false" outlineLevel="0" collapsed="false">
      <c r="A785" s="331"/>
      <c r="B785" s="331" t="s">
        <v>1116</v>
      </c>
      <c r="C785" s="331" t="str">
        <f aca="false">IFERROR(VLOOKUP(B785,'[1]#¡REF!'!$A$1:$C$15201,2,FALSE()),"")</f>
        <v/>
      </c>
      <c r="D785" s="331" t="s">
        <v>1016</v>
      </c>
      <c r="E785" s="331" t="s">
        <v>1027</v>
      </c>
      <c r="F785" s="354" t="s">
        <v>1003</v>
      </c>
      <c r="G785" s="331" t="n">
        <v>79</v>
      </c>
      <c r="H785" s="355" t="n">
        <v>14.29</v>
      </c>
      <c r="I785" s="355" t="n">
        <v>290.72</v>
      </c>
      <c r="J785" s="389"/>
      <c r="K785" s="331" t="s">
        <v>994</v>
      </c>
    </row>
    <row r="786" customFormat="false" ht="15.75" hidden="true" customHeight="false" outlineLevel="0" collapsed="false">
      <c r="A786" s="331"/>
      <c r="B786" s="331" t="s">
        <v>1116</v>
      </c>
      <c r="C786" s="331" t="str">
        <f aca="false">IFERROR(VLOOKUP(B786,'[1]#¡REF!'!$A$1:$C$15201,2,FALSE()),"")</f>
        <v/>
      </c>
      <c r="D786" s="331" t="s">
        <v>1016</v>
      </c>
      <c r="E786" s="331" t="s">
        <v>1028</v>
      </c>
      <c r="F786" s="354" t="s">
        <v>1005</v>
      </c>
      <c r="G786" s="331" t="n">
        <v>35</v>
      </c>
      <c r="H786" s="355" t="n">
        <v>6.33</v>
      </c>
      <c r="I786" s="355" t="n">
        <v>128.8</v>
      </c>
      <c r="J786" s="390"/>
      <c r="K786" s="331" t="s">
        <v>994</v>
      </c>
    </row>
    <row r="787" customFormat="false" ht="15.75" hidden="true" customHeight="false" outlineLevel="0" collapsed="false">
      <c r="A787" s="399"/>
      <c r="B787" s="356" t="s">
        <v>1116</v>
      </c>
      <c r="C787" s="356" t="str">
        <f aca="false">IFERROR(VLOOKUP(B787,'[1]#¡REF!'!$A$1:$C$15201,2,FALSE()),"")</f>
        <v/>
      </c>
      <c r="D787" s="399" t="s">
        <v>1016</v>
      </c>
      <c r="E787" s="399" t="s">
        <v>621</v>
      </c>
      <c r="F787" s="357" t="s">
        <v>1006</v>
      </c>
      <c r="G787" s="361" t="n">
        <v>2</v>
      </c>
      <c r="H787" s="400" t="n">
        <v>0.36</v>
      </c>
      <c r="I787" s="400" t="n">
        <v>7.36</v>
      </c>
      <c r="J787" s="360"/>
      <c r="K787" s="356" t="s">
        <v>994</v>
      </c>
      <c r="L787" s="379"/>
      <c r="M787" s="379"/>
      <c r="N787" s="379"/>
      <c r="O787" s="379"/>
      <c r="P787" s="279"/>
      <c r="Q787" s="395"/>
      <c r="R787" s="396"/>
      <c r="S787" s="396"/>
      <c r="T787" s="382"/>
    </row>
    <row r="788" customFormat="false" ht="15.75" hidden="true" customHeight="false" outlineLevel="0" collapsed="false">
      <c r="A788" s="331"/>
      <c r="B788" s="331" t="s">
        <v>78</v>
      </c>
      <c r="C788" s="331" t="str">
        <f aca="false">IFERROR(VLOOKUP(B788,'[1]#¡REF!'!$A$1:$C$15201,2,FALSE()),"")</f>
        <v/>
      </c>
      <c r="D788" s="331" t="s">
        <v>991</v>
      </c>
      <c r="E788" s="331" t="s">
        <v>997</v>
      </c>
      <c r="F788" s="354" t="s">
        <v>998</v>
      </c>
      <c r="G788" s="331" t="n">
        <v>9</v>
      </c>
      <c r="H788" s="355" t="n">
        <v>1.23</v>
      </c>
      <c r="I788" s="355" t="n">
        <v>25.02</v>
      </c>
      <c r="J788" s="388"/>
      <c r="K788" s="331" t="s">
        <v>994</v>
      </c>
    </row>
    <row r="789" customFormat="false" ht="15.75" hidden="true" customHeight="false" outlineLevel="0" collapsed="false">
      <c r="A789" s="331"/>
      <c r="B789" s="331" t="s">
        <v>78</v>
      </c>
      <c r="C789" s="331" t="str">
        <f aca="false">IFERROR(VLOOKUP(B789,'[1]#¡REF!'!$A$1:$C$15201,2,FALSE()),"")</f>
        <v/>
      </c>
      <c r="D789" s="331" t="s">
        <v>991</v>
      </c>
      <c r="E789" s="331" t="s">
        <v>1032</v>
      </c>
      <c r="F789" s="354" t="s">
        <v>998</v>
      </c>
      <c r="G789" s="331" t="n">
        <v>10</v>
      </c>
      <c r="H789" s="355" t="n">
        <v>1.37</v>
      </c>
      <c r="I789" s="355" t="n">
        <v>27.8</v>
      </c>
      <c r="J789" s="389"/>
      <c r="K789" s="331" t="s">
        <v>994</v>
      </c>
    </row>
    <row r="790" customFormat="false" ht="15.75" hidden="true" customHeight="false" outlineLevel="0" collapsed="false">
      <c r="A790" s="331"/>
      <c r="B790" s="331" t="s">
        <v>78</v>
      </c>
      <c r="C790" s="331" t="str">
        <f aca="false">IFERROR(VLOOKUP(B790,'[1]#¡REF!'!$A$1:$C$15201,2,FALSE()),"")</f>
        <v/>
      </c>
      <c r="D790" s="331" t="s">
        <v>991</v>
      </c>
      <c r="E790" s="331" t="s">
        <v>1083</v>
      </c>
      <c r="F790" s="354" t="s">
        <v>993</v>
      </c>
      <c r="G790" s="331" t="n">
        <v>3</v>
      </c>
      <c r="H790" s="355" t="n">
        <v>0.41</v>
      </c>
      <c r="I790" s="355" t="n">
        <v>8.34</v>
      </c>
      <c r="J790" s="389"/>
      <c r="K790" s="331" t="s">
        <v>994</v>
      </c>
    </row>
    <row r="791" customFormat="false" ht="15.75" hidden="true" customHeight="false" outlineLevel="0" collapsed="false">
      <c r="A791" s="331"/>
      <c r="B791" s="331" t="s">
        <v>78</v>
      </c>
      <c r="C791" s="331" t="str">
        <f aca="false">IFERROR(VLOOKUP(B791,'[1]#¡REF!'!$A$1:$C$15201,2,FALSE()),"")</f>
        <v/>
      </c>
      <c r="D791" s="331" t="s">
        <v>991</v>
      </c>
      <c r="E791" s="331" t="s">
        <v>1000</v>
      </c>
      <c r="F791" s="354" t="s">
        <v>993</v>
      </c>
      <c r="G791" s="331" t="n">
        <v>38</v>
      </c>
      <c r="H791" s="355" t="n">
        <v>5.19</v>
      </c>
      <c r="I791" s="355" t="n">
        <v>105.64</v>
      </c>
      <c r="J791" s="389"/>
      <c r="K791" s="331" t="s">
        <v>994</v>
      </c>
    </row>
    <row r="792" customFormat="false" ht="15.75" hidden="true" customHeight="false" outlineLevel="0" collapsed="false">
      <c r="A792" s="331"/>
      <c r="B792" s="331" t="s">
        <v>78</v>
      </c>
      <c r="C792" s="331" t="str">
        <f aca="false">IFERROR(VLOOKUP(B792,'[1]#¡REF!'!$A$1:$C$15201,2,FALSE()),"")</f>
        <v/>
      </c>
      <c r="D792" s="331" t="s">
        <v>991</v>
      </c>
      <c r="E792" s="331" t="s">
        <v>1053</v>
      </c>
      <c r="F792" s="354" t="s">
        <v>993</v>
      </c>
      <c r="G792" s="331" t="n">
        <v>121</v>
      </c>
      <c r="H792" s="355" t="n">
        <v>16.53</v>
      </c>
      <c r="I792" s="355" t="n">
        <v>336.38</v>
      </c>
      <c r="J792" s="389"/>
      <c r="K792" s="331" t="s">
        <v>994</v>
      </c>
    </row>
    <row r="793" customFormat="false" ht="15.75" hidden="true" customHeight="false" outlineLevel="0" collapsed="false">
      <c r="A793" s="331"/>
      <c r="B793" s="331" t="s">
        <v>78</v>
      </c>
      <c r="C793" s="331" t="str">
        <f aca="false">IFERROR(VLOOKUP(B793,'[1]#¡REF!'!$A$1:$C$15201,2,FALSE()),"")</f>
        <v/>
      </c>
      <c r="D793" s="331" t="s">
        <v>991</v>
      </c>
      <c r="E793" s="331" t="s">
        <v>1034</v>
      </c>
      <c r="F793" s="354" t="s">
        <v>993</v>
      </c>
      <c r="G793" s="331" t="n">
        <v>6</v>
      </c>
      <c r="H793" s="355" t="n">
        <v>0.82</v>
      </c>
      <c r="I793" s="355" t="n">
        <v>16.68</v>
      </c>
      <c r="J793" s="389"/>
      <c r="K793" s="331" t="s">
        <v>994</v>
      </c>
    </row>
    <row r="794" customFormat="false" ht="15.75" hidden="true" customHeight="false" outlineLevel="0" collapsed="false">
      <c r="A794" s="331"/>
      <c r="B794" s="331" t="s">
        <v>78</v>
      </c>
      <c r="C794" s="331" t="str">
        <f aca="false">IFERROR(VLOOKUP(B794,'[1]#¡REF!'!$A$1:$C$15201,2,FALSE()),"")</f>
        <v/>
      </c>
      <c r="D794" s="331" t="s">
        <v>991</v>
      </c>
      <c r="E794" s="331" t="s">
        <v>1009</v>
      </c>
      <c r="F794" s="354" t="s">
        <v>993</v>
      </c>
      <c r="G794" s="331" t="n">
        <v>6</v>
      </c>
      <c r="H794" s="355" t="n">
        <v>0.82</v>
      </c>
      <c r="I794" s="355" t="n">
        <v>16.68</v>
      </c>
      <c r="J794" s="389"/>
      <c r="K794" s="331" t="s">
        <v>994</v>
      </c>
    </row>
    <row r="795" customFormat="false" ht="15.75" hidden="true" customHeight="false" outlineLevel="0" collapsed="false">
      <c r="A795" s="331"/>
      <c r="B795" s="331" t="s">
        <v>78</v>
      </c>
      <c r="C795" s="331" t="str">
        <f aca="false">IFERROR(VLOOKUP(B795,'[1]#¡REF!'!$A$1:$C$15201,2,FALSE()),"")</f>
        <v/>
      </c>
      <c r="D795" s="331" t="s">
        <v>991</v>
      </c>
      <c r="E795" s="331" t="s">
        <v>1010</v>
      </c>
      <c r="F795" s="354" t="s">
        <v>993</v>
      </c>
      <c r="G795" s="331" t="n">
        <v>24</v>
      </c>
      <c r="H795" s="355" t="n">
        <v>3.28</v>
      </c>
      <c r="I795" s="355" t="n">
        <v>66.72</v>
      </c>
      <c r="J795" s="389"/>
      <c r="K795" s="331" t="s">
        <v>994</v>
      </c>
    </row>
    <row r="796" customFormat="false" ht="15.75" hidden="true" customHeight="false" outlineLevel="0" collapsed="false">
      <c r="A796" s="331"/>
      <c r="B796" s="331" t="s">
        <v>78</v>
      </c>
      <c r="C796" s="331" t="str">
        <f aca="false">IFERROR(VLOOKUP(B796,'[1]#¡REF!'!$A$1:$C$15201,2,FALSE()),"")</f>
        <v/>
      </c>
      <c r="D796" s="331" t="s">
        <v>991</v>
      </c>
      <c r="E796" s="331" t="s">
        <v>1011</v>
      </c>
      <c r="F796" s="354" t="s">
        <v>993</v>
      </c>
      <c r="G796" s="331" t="n">
        <v>1005</v>
      </c>
      <c r="H796" s="355" t="n">
        <v>137.29</v>
      </c>
      <c r="I796" s="355" t="n">
        <v>2793.9</v>
      </c>
      <c r="J796" s="389"/>
      <c r="K796" s="331" t="s">
        <v>994</v>
      </c>
    </row>
    <row r="797" customFormat="false" ht="15.75" hidden="true" customHeight="false" outlineLevel="0" collapsed="false">
      <c r="A797" s="331"/>
      <c r="B797" s="331" t="s">
        <v>78</v>
      </c>
      <c r="C797" s="331" t="str">
        <f aca="false">IFERROR(VLOOKUP(B797,'[1]#¡REF!'!$A$1:$C$15201,2,FALSE()),"")</f>
        <v/>
      </c>
      <c r="D797" s="331" t="s">
        <v>991</v>
      </c>
      <c r="E797" s="331" t="s">
        <v>1084</v>
      </c>
      <c r="F797" s="354" t="s">
        <v>993</v>
      </c>
      <c r="G797" s="331" t="n">
        <v>53</v>
      </c>
      <c r="H797" s="355" t="n">
        <v>7.24</v>
      </c>
      <c r="I797" s="355" t="n">
        <v>147.34</v>
      </c>
      <c r="J797" s="389"/>
      <c r="K797" s="331" t="s">
        <v>994</v>
      </c>
    </row>
    <row r="798" customFormat="false" ht="15.75" hidden="true" customHeight="false" outlineLevel="0" collapsed="false">
      <c r="A798" s="331"/>
      <c r="B798" s="331" t="s">
        <v>78</v>
      </c>
      <c r="C798" s="331" t="str">
        <f aca="false">IFERROR(VLOOKUP(B798,'[1]#¡REF!'!$A$1:$C$15201,2,FALSE()),"")</f>
        <v/>
      </c>
      <c r="D798" s="331" t="s">
        <v>991</v>
      </c>
      <c r="E798" s="331" t="s">
        <v>1046</v>
      </c>
      <c r="F798" s="354" t="s">
        <v>993</v>
      </c>
      <c r="G798" s="331" t="n">
        <v>5</v>
      </c>
      <c r="H798" s="355" t="n">
        <v>0.68</v>
      </c>
      <c r="I798" s="355" t="n">
        <v>13.9</v>
      </c>
      <c r="J798" s="389"/>
      <c r="K798" s="331" t="s">
        <v>994</v>
      </c>
    </row>
    <row r="799" customFormat="false" ht="15.75" hidden="true" customHeight="false" outlineLevel="0" collapsed="false">
      <c r="A799" s="331"/>
      <c r="B799" s="331" t="s">
        <v>78</v>
      </c>
      <c r="C799" s="331" t="str">
        <f aca="false">IFERROR(VLOOKUP(B799,'[1]#¡REF!'!$A$1:$C$15201,2,FALSE()),"")</f>
        <v/>
      </c>
      <c r="D799" s="331" t="s">
        <v>991</v>
      </c>
      <c r="E799" s="331" t="s">
        <v>1012</v>
      </c>
      <c r="F799" s="354" t="s">
        <v>993</v>
      </c>
      <c r="G799" s="331" t="n">
        <v>6</v>
      </c>
      <c r="H799" s="355" t="n">
        <v>0.82</v>
      </c>
      <c r="I799" s="355" t="n">
        <v>16.68</v>
      </c>
      <c r="J799" s="389"/>
      <c r="K799" s="331" t="s">
        <v>994</v>
      </c>
    </row>
    <row r="800" customFormat="false" ht="15.75" hidden="true" customHeight="false" outlineLevel="0" collapsed="false">
      <c r="A800" s="331"/>
      <c r="B800" s="331" t="s">
        <v>78</v>
      </c>
      <c r="C800" s="331" t="str">
        <f aca="false">IFERROR(VLOOKUP(B800,'[1]#¡REF!'!$A$1:$C$15201,2,FALSE()),"")</f>
        <v/>
      </c>
      <c r="D800" s="331" t="s">
        <v>991</v>
      </c>
      <c r="E800" s="331" t="s">
        <v>1035</v>
      </c>
      <c r="F800" s="354" t="s">
        <v>993</v>
      </c>
      <c r="G800" s="331" t="n">
        <v>25</v>
      </c>
      <c r="H800" s="355" t="n">
        <v>3.42</v>
      </c>
      <c r="I800" s="355" t="n">
        <v>69.5</v>
      </c>
      <c r="J800" s="389"/>
      <c r="K800" s="331" t="s">
        <v>994</v>
      </c>
    </row>
    <row r="801" customFormat="false" ht="15.75" hidden="true" customHeight="false" outlineLevel="0" collapsed="false">
      <c r="A801" s="331"/>
      <c r="B801" s="331" t="s">
        <v>78</v>
      </c>
      <c r="C801" s="331" t="str">
        <f aca="false">IFERROR(VLOOKUP(B801,'[1]#¡REF!'!$A$1:$C$15201,2,FALSE()),"")</f>
        <v/>
      </c>
      <c r="D801" s="331" t="s">
        <v>991</v>
      </c>
      <c r="E801" s="331" t="s">
        <v>1036</v>
      </c>
      <c r="F801" s="354" t="s">
        <v>993</v>
      </c>
      <c r="G801" s="331" t="n">
        <v>25</v>
      </c>
      <c r="H801" s="355" t="n">
        <v>3.42</v>
      </c>
      <c r="I801" s="355" t="n">
        <v>69.5</v>
      </c>
      <c r="J801" s="389"/>
      <c r="K801" s="331" t="s">
        <v>994</v>
      </c>
    </row>
    <row r="802" customFormat="false" ht="15.75" hidden="true" customHeight="false" outlineLevel="0" collapsed="false">
      <c r="A802" s="331"/>
      <c r="B802" s="331" t="s">
        <v>78</v>
      </c>
      <c r="C802" s="331" t="str">
        <f aca="false">IFERROR(VLOOKUP(B802,'[1]#¡REF!'!$A$1:$C$15201,2,FALSE()),"")</f>
        <v/>
      </c>
      <c r="D802" s="331" t="s">
        <v>991</v>
      </c>
      <c r="E802" s="331" t="s">
        <v>995</v>
      </c>
      <c r="F802" s="354" t="s">
        <v>993</v>
      </c>
      <c r="G802" s="331" t="n">
        <v>30</v>
      </c>
      <c r="H802" s="355" t="n">
        <v>4.1</v>
      </c>
      <c r="I802" s="355" t="n">
        <v>83.4</v>
      </c>
      <c r="J802" s="389"/>
      <c r="K802" s="331" t="s">
        <v>994</v>
      </c>
    </row>
    <row r="803" customFormat="false" ht="15.75" hidden="true" customHeight="false" outlineLevel="0" collapsed="false">
      <c r="A803" s="331"/>
      <c r="B803" s="331" t="s">
        <v>78</v>
      </c>
      <c r="C803" s="331" t="str">
        <f aca="false">IFERROR(VLOOKUP(B803,'[1]#¡REF!'!$A$1:$C$15201,2,FALSE()),"")</f>
        <v/>
      </c>
      <c r="D803" s="331" t="s">
        <v>991</v>
      </c>
      <c r="E803" s="331" t="s">
        <v>1013</v>
      </c>
      <c r="F803" s="354" t="s">
        <v>993</v>
      </c>
      <c r="G803" s="331" t="n">
        <v>50</v>
      </c>
      <c r="H803" s="355" t="n">
        <v>6.83</v>
      </c>
      <c r="I803" s="355" t="n">
        <v>139</v>
      </c>
      <c r="J803" s="389"/>
      <c r="K803" s="331" t="s">
        <v>994</v>
      </c>
    </row>
    <row r="804" customFormat="false" ht="15.75" hidden="true" customHeight="false" outlineLevel="0" collapsed="false">
      <c r="A804" s="331"/>
      <c r="B804" s="331" t="s">
        <v>78</v>
      </c>
      <c r="C804" s="331" t="str">
        <f aca="false">IFERROR(VLOOKUP(B804,'[1]#¡REF!'!$A$1:$C$15201,2,FALSE()),"")</f>
        <v/>
      </c>
      <c r="D804" s="331" t="s">
        <v>991</v>
      </c>
      <c r="E804" s="331" t="s">
        <v>1037</v>
      </c>
      <c r="F804" s="354" t="s">
        <v>1038</v>
      </c>
      <c r="G804" s="331" t="n">
        <v>7</v>
      </c>
      <c r="H804" s="355" t="n">
        <v>0.96</v>
      </c>
      <c r="I804" s="355" t="n">
        <v>19.46</v>
      </c>
      <c r="J804" s="389"/>
      <c r="K804" s="331" t="s">
        <v>994</v>
      </c>
    </row>
    <row r="805" customFormat="false" ht="15.75" hidden="true" customHeight="false" outlineLevel="0" collapsed="false">
      <c r="A805" s="331"/>
      <c r="B805" s="331" t="s">
        <v>78</v>
      </c>
      <c r="C805" s="331" t="str">
        <f aca="false">IFERROR(VLOOKUP(B805,'[1]#¡REF!'!$A$1:$C$15201,2,FALSE()),"")</f>
        <v/>
      </c>
      <c r="D805" s="331" t="s">
        <v>991</v>
      </c>
      <c r="E805" s="331" t="s">
        <v>1002</v>
      </c>
      <c r="F805" s="354" t="s">
        <v>1003</v>
      </c>
      <c r="G805" s="331" t="n">
        <v>154</v>
      </c>
      <c r="H805" s="355" t="n">
        <v>21.04</v>
      </c>
      <c r="I805" s="355" t="n">
        <v>428.12</v>
      </c>
      <c r="J805" s="390"/>
      <c r="K805" s="331" t="s">
        <v>994</v>
      </c>
    </row>
    <row r="806" customFormat="false" ht="15.75" hidden="true" customHeight="false" outlineLevel="0" collapsed="false">
      <c r="A806" s="356"/>
      <c r="B806" s="356" t="s">
        <v>78</v>
      </c>
      <c r="C806" s="356" t="str">
        <f aca="false">IFERROR(VLOOKUP(B806,'[1]#¡REF!'!$A$1:$C$15201,2,FALSE()),"")</f>
        <v/>
      </c>
      <c r="D806" s="356" t="s">
        <v>991</v>
      </c>
      <c r="E806" s="356" t="s">
        <v>612</v>
      </c>
      <c r="F806" s="357" t="s">
        <v>1006</v>
      </c>
      <c r="G806" s="361" t="n">
        <v>46</v>
      </c>
      <c r="H806" s="393" t="n">
        <v>6.28</v>
      </c>
      <c r="I806" s="393" t="n">
        <v>127.88</v>
      </c>
      <c r="J806" s="394"/>
      <c r="K806" s="356" t="s">
        <v>994</v>
      </c>
      <c r="L806" s="379"/>
      <c r="M806" s="379"/>
      <c r="N806" s="379"/>
      <c r="O806" s="379"/>
      <c r="P806" s="279"/>
      <c r="Q806" s="395"/>
      <c r="R806" s="396"/>
      <c r="S806" s="396"/>
      <c r="T806" s="382"/>
    </row>
    <row r="807" customFormat="false" ht="15.75" hidden="true" customHeight="false" outlineLevel="0" collapsed="false">
      <c r="A807" s="331"/>
      <c r="B807" s="331" t="s">
        <v>78</v>
      </c>
      <c r="C807" s="331" t="str">
        <f aca="false">IFERROR(VLOOKUP(B807,'[1]#¡REF!'!$A$1:$C$15201,2,FALSE()),"")</f>
        <v/>
      </c>
      <c r="D807" s="331" t="s">
        <v>1016</v>
      </c>
      <c r="E807" s="331" t="s">
        <v>1040</v>
      </c>
      <c r="F807" s="354" t="s">
        <v>998</v>
      </c>
      <c r="G807" s="331" t="n">
        <v>1</v>
      </c>
      <c r="H807" s="355" t="n">
        <v>0.14</v>
      </c>
      <c r="I807" s="355" t="n">
        <v>2.78</v>
      </c>
      <c r="J807" s="388"/>
      <c r="K807" s="331" t="s">
        <v>994</v>
      </c>
    </row>
    <row r="808" customFormat="false" ht="15.75" hidden="true" customHeight="false" outlineLevel="0" collapsed="false">
      <c r="A808" s="331"/>
      <c r="B808" s="331" t="s">
        <v>78</v>
      </c>
      <c r="C808" s="331" t="str">
        <f aca="false">IFERROR(VLOOKUP(B808,'[1]#¡REF!'!$A$1:$C$15201,2,FALSE()),"")</f>
        <v/>
      </c>
      <c r="D808" s="331" t="s">
        <v>1016</v>
      </c>
      <c r="E808" s="331" t="s">
        <v>1091</v>
      </c>
      <c r="F808" s="354" t="s">
        <v>993</v>
      </c>
      <c r="G808" s="331" t="n">
        <v>76</v>
      </c>
      <c r="H808" s="355" t="n">
        <v>10.38</v>
      </c>
      <c r="I808" s="355" t="n">
        <v>211.28</v>
      </c>
      <c r="J808" s="389"/>
      <c r="K808" s="331" t="s">
        <v>994</v>
      </c>
    </row>
    <row r="809" customFormat="false" ht="15.75" hidden="true" customHeight="false" outlineLevel="0" collapsed="false">
      <c r="A809" s="331"/>
      <c r="B809" s="331" t="s">
        <v>78</v>
      </c>
      <c r="C809" s="331" t="str">
        <f aca="false">IFERROR(VLOOKUP(B809,'[1]#¡REF!'!$A$1:$C$15201,2,FALSE()),"")</f>
        <v/>
      </c>
      <c r="D809" s="331" t="s">
        <v>1016</v>
      </c>
      <c r="E809" s="331" t="s">
        <v>1018</v>
      </c>
      <c r="F809" s="354" t="s">
        <v>993</v>
      </c>
      <c r="G809" s="331" t="n">
        <v>4</v>
      </c>
      <c r="H809" s="355" t="n">
        <v>0.55</v>
      </c>
      <c r="I809" s="355" t="n">
        <v>11.12</v>
      </c>
      <c r="J809" s="389"/>
      <c r="K809" s="331" t="s">
        <v>994</v>
      </c>
    </row>
    <row r="810" customFormat="false" ht="15.75" hidden="true" customHeight="false" outlineLevel="0" collapsed="false">
      <c r="A810" s="331"/>
      <c r="B810" s="331" t="s">
        <v>78</v>
      </c>
      <c r="C810" s="331" t="str">
        <f aca="false">IFERROR(VLOOKUP(B810,'[1]#¡REF!'!$A$1:$C$15201,2,FALSE()),"")</f>
        <v/>
      </c>
      <c r="D810" s="331" t="s">
        <v>1016</v>
      </c>
      <c r="E810" s="331" t="s">
        <v>1020</v>
      </c>
      <c r="F810" s="354" t="s">
        <v>993</v>
      </c>
      <c r="G810" s="331" t="n">
        <v>4728</v>
      </c>
      <c r="H810" s="355" t="n">
        <v>645.89</v>
      </c>
      <c r="I810" s="355" t="n">
        <v>13143.84</v>
      </c>
      <c r="J810" s="389"/>
      <c r="K810" s="331" t="s">
        <v>994</v>
      </c>
    </row>
    <row r="811" customFormat="false" ht="15.75" hidden="true" customHeight="false" outlineLevel="0" collapsed="false">
      <c r="A811" s="331"/>
      <c r="B811" s="331" t="s">
        <v>78</v>
      </c>
      <c r="C811" s="331" t="str">
        <f aca="false">IFERROR(VLOOKUP(B811,'[1]#¡REF!'!$A$1:$C$15201,2,FALSE()),"")</f>
        <v/>
      </c>
      <c r="D811" s="331" t="s">
        <v>1016</v>
      </c>
      <c r="E811" s="331" t="s">
        <v>1041</v>
      </c>
      <c r="F811" s="354" t="s">
        <v>993</v>
      </c>
      <c r="G811" s="331" t="n">
        <v>38</v>
      </c>
      <c r="H811" s="355" t="n">
        <v>5.19</v>
      </c>
      <c r="I811" s="355" t="n">
        <v>105.64</v>
      </c>
      <c r="J811" s="389"/>
      <c r="K811" s="331" t="s">
        <v>994</v>
      </c>
    </row>
    <row r="812" customFormat="false" ht="15.75" hidden="true" customHeight="false" outlineLevel="0" collapsed="false">
      <c r="A812" s="331"/>
      <c r="B812" s="331" t="s">
        <v>78</v>
      </c>
      <c r="C812" s="331" t="str">
        <f aca="false">IFERROR(VLOOKUP(B812,'[1]#¡REF!'!$A$1:$C$15201,2,FALSE()),"")</f>
        <v/>
      </c>
      <c r="D812" s="331" t="s">
        <v>1016</v>
      </c>
      <c r="E812" s="331" t="s">
        <v>1022</v>
      </c>
      <c r="F812" s="354" t="s">
        <v>993</v>
      </c>
      <c r="G812" s="331" t="n">
        <v>4</v>
      </c>
      <c r="H812" s="355" t="n">
        <v>0.55</v>
      </c>
      <c r="I812" s="355" t="n">
        <v>11.12</v>
      </c>
      <c r="J812" s="389"/>
      <c r="K812" s="331" t="s">
        <v>994</v>
      </c>
    </row>
    <row r="813" customFormat="false" ht="15.75" hidden="true" customHeight="false" outlineLevel="0" collapsed="false">
      <c r="A813" s="331"/>
      <c r="B813" s="331" t="s">
        <v>78</v>
      </c>
      <c r="C813" s="331" t="str">
        <f aca="false">IFERROR(VLOOKUP(B813,'[1]#¡REF!'!$A$1:$C$15201,2,FALSE()),"")</f>
        <v/>
      </c>
      <c r="D813" s="331" t="s">
        <v>1016</v>
      </c>
      <c r="E813" s="331" t="s">
        <v>1023</v>
      </c>
      <c r="F813" s="354" t="s">
        <v>993</v>
      </c>
      <c r="G813" s="331" t="n">
        <v>114</v>
      </c>
      <c r="H813" s="355" t="n">
        <v>15.57</v>
      </c>
      <c r="I813" s="355" t="n">
        <v>316.92</v>
      </c>
      <c r="J813" s="389"/>
      <c r="K813" s="331" t="s">
        <v>994</v>
      </c>
    </row>
    <row r="814" customFormat="false" ht="15.75" hidden="true" customHeight="false" outlineLevel="0" collapsed="false">
      <c r="A814" s="331"/>
      <c r="B814" s="331" t="s">
        <v>78</v>
      </c>
      <c r="C814" s="331" t="str">
        <f aca="false">IFERROR(VLOOKUP(B814,'[1]#¡REF!'!$A$1:$C$15201,2,FALSE()),"")</f>
        <v/>
      </c>
      <c r="D814" s="331" t="s">
        <v>1016</v>
      </c>
      <c r="E814" s="331" t="s">
        <v>1042</v>
      </c>
      <c r="F814" s="354" t="s">
        <v>993</v>
      </c>
      <c r="G814" s="331" t="n">
        <v>10</v>
      </c>
      <c r="H814" s="355" t="n">
        <v>1.37</v>
      </c>
      <c r="I814" s="355" t="n">
        <v>27.8</v>
      </c>
      <c r="J814" s="389"/>
      <c r="K814" s="331" t="s">
        <v>994</v>
      </c>
    </row>
    <row r="815" customFormat="false" ht="15.75" hidden="true" customHeight="false" outlineLevel="0" collapsed="false">
      <c r="A815" s="331"/>
      <c r="B815" s="331" t="s">
        <v>78</v>
      </c>
      <c r="C815" s="331" t="str">
        <f aca="false">IFERROR(VLOOKUP(B815,'[1]#¡REF!'!$A$1:$C$15201,2,FALSE()),"")</f>
        <v/>
      </c>
      <c r="D815" s="331" t="s">
        <v>1016</v>
      </c>
      <c r="E815" s="331" t="s">
        <v>1024</v>
      </c>
      <c r="F815" s="354" t="s">
        <v>993</v>
      </c>
      <c r="G815" s="331" t="n">
        <v>38</v>
      </c>
      <c r="H815" s="355" t="n">
        <v>5.19</v>
      </c>
      <c r="I815" s="355" t="n">
        <v>105.64</v>
      </c>
      <c r="J815" s="389"/>
      <c r="K815" s="331" t="s">
        <v>994</v>
      </c>
    </row>
    <row r="816" customFormat="false" ht="15.75" hidden="true" customHeight="false" outlineLevel="0" collapsed="false">
      <c r="A816" s="331"/>
      <c r="B816" s="331" t="s">
        <v>78</v>
      </c>
      <c r="C816" s="331" t="str">
        <f aca="false">IFERROR(VLOOKUP(B816,'[1]#¡REF!'!$A$1:$C$15201,2,FALSE()),"")</f>
        <v/>
      </c>
      <c r="D816" s="331" t="s">
        <v>1016</v>
      </c>
      <c r="E816" s="331" t="s">
        <v>1025</v>
      </c>
      <c r="F816" s="354" t="s">
        <v>993</v>
      </c>
      <c r="G816" s="331" t="n">
        <v>16023</v>
      </c>
      <c r="H816" s="355" t="n">
        <v>2188.89</v>
      </c>
      <c r="I816" s="355" t="n">
        <v>44543.94</v>
      </c>
      <c r="J816" s="389"/>
      <c r="K816" s="331" t="s">
        <v>994</v>
      </c>
    </row>
    <row r="817" customFormat="false" ht="15.75" hidden="true" customHeight="false" outlineLevel="0" collapsed="false">
      <c r="A817" s="331"/>
      <c r="B817" s="331" t="s">
        <v>78</v>
      </c>
      <c r="C817" s="331" t="str">
        <f aca="false">IFERROR(VLOOKUP(B817,'[1]#¡REF!'!$A$1:$C$15201,2,FALSE()),"")</f>
        <v/>
      </c>
      <c r="D817" s="331" t="s">
        <v>1016</v>
      </c>
      <c r="E817" s="331" t="s">
        <v>1110</v>
      </c>
      <c r="F817" s="354" t="s">
        <v>993</v>
      </c>
      <c r="G817" s="331" t="n">
        <v>56</v>
      </c>
      <c r="H817" s="355" t="n">
        <v>7.65</v>
      </c>
      <c r="I817" s="355" t="n">
        <v>155.68</v>
      </c>
      <c r="J817" s="389"/>
      <c r="K817" s="331" t="s">
        <v>994</v>
      </c>
    </row>
    <row r="818" customFormat="false" ht="15.75" hidden="true" customHeight="false" outlineLevel="0" collapsed="false">
      <c r="A818" s="331"/>
      <c r="B818" s="331" t="s">
        <v>78</v>
      </c>
      <c r="C818" s="331" t="str">
        <f aca="false">IFERROR(VLOOKUP(B818,'[1]#¡REF!'!$A$1:$C$15201,2,FALSE()),"")</f>
        <v/>
      </c>
      <c r="D818" s="331" t="s">
        <v>1016</v>
      </c>
      <c r="E818" s="331" t="s">
        <v>1065</v>
      </c>
      <c r="F818" s="354" t="s">
        <v>993</v>
      </c>
      <c r="G818" s="331" t="n">
        <v>13</v>
      </c>
      <c r="H818" s="355" t="n">
        <v>1.78</v>
      </c>
      <c r="I818" s="355" t="n">
        <v>36.14</v>
      </c>
      <c r="J818" s="389"/>
      <c r="K818" s="331" t="s">
        <v>994</v>
      </c>
    </row>
    <row r="819" customFormat="false" ht="15.75" hidden="true" customHeight="false" outlineLevel="0" collapsed="false">
      <c r="A819" s="331"/>
      <c r="B819" s="331" t="s">
        <v>78</v>
      </c>
      <c r="C819" s="331" t="str">
        <f aca="false">IFERROR(VLOOKUP(B819,'[1]#¡REF!'!$A$1:$C$15201,2,FALSE()),"")</f>
        <v/>
      </c>
      <c r="D819" s="331" t="s">
        <v>1016</v>
      </c>
      <c r="E819" s="331" t="s">
        <v>1043</v>
      </c>
      <c r="F819" s="354" t="s">
        <v>993</v>
      </c>
      <c r="G819" s="331" t="n">
        <v>9</v>
      </c>
      <c r="H819" s="355" t="n">
        <v>1.23</v>
      </c>
      <c r="I819" s="355" t="n">
        <v>25.02</v>
      </c>
      <c r="J819" s="389"/>
      <c r="K819" s="331" t="s">
        <v>994</v>
      </c>
    </row>
    <row r="820" customFormat="false" ht="15.75" hidden="true" customHeight="false" outlineLevel="0" collapsed="false">
      <c r="A820" s="331"/>
      <c r="B820" s="331" t="s">
        <v>78</v>
      </c>
      <c r="C820" s="331" t="str">
        <f aca="false">IFERROR(VLOOKUP(B820,'[1]#¡REF!'!$A$1:$C$15201,2,FALSE()),"")</f>
        <v/>
      </c>
      <c r="D820" s="331" t="s">
        <v>1016</v>
      </c>
      <c r="E820" s="331" t="s">
        <v>1093</v>
      </c>
      <c r="F820" s="354" t="s">
        <v>1038</v>
      </c>
      <c r="G820" s="331" t="n">
        <v>1</v>
      </c>
      <c r="H820" s="355" t="n">
        <v>0.14</v>
      </c>
      <c r="I820" s="355" t="n">
        <v>2.78</v>
      </c>
      <c r="J820" s="389"/>
      <c r="K820" s="331" t="s">
        <v>994</v>
      </c>
    </row>
    <row r="821" customFormat="false" ht="15.75" hidden="true" customHeight="false" outlineLevel="0" collapsed="false">
      <c r="A821" s="331"/>
      <c r="B821" s="331" t="s">
        <v>78</v>
      </c>
      <c r="C821" s="331" t="str">
        <f aca="false">IFERROR(VLOOKUP(B821,'[1]#¡REF!'!$A$1:$C$15201,2,FALSE()),"")</f>
        <v/>
      </c>
      <c r="D821" s="331" t="s">
        <v>1016</v>
      </c>
      <c r="E821" s="331" t="s">
        <v>1027</v>
      </c>
      <c r="F821" s="354" t="s">
        <v>1003</v>
      </c>
      <c r="G821" s="331" t="n">
        <v>3</v>
      </c>
      <c r="H821" s="355" t="n">
        <v>0.41</v>
      </c>
      <c r="I821" s="355" t="n">
        <v>8.34</v>
      </c>
      <c r="J821" s="389"/>
      <c r="K821" s="331" t="s">
        <v>994</v>
      </c>
    </row>
    <row r="822" customFormat="false" ht="15.75" hidden="true" customHeight="false" outlineLevel="0" collapsed="false">
      <c r="A822" s="331"/>
      <c r="B822" s="331" t="s">
        <v>78</v>
      </c>
      <c r="C822" s="331" t="str">
        <f aca="false">IFERROR(VLOOKUP(B822,'[1]#¡REF!'!$A$1:$C$15201,2,FALSE()),"")</f>
        <v/>
      </c>
      <c r="D822" s="331" t="s">
        <v>1016</v>
      </c>
      <c r="E822" s="331" t="s">
        <v>1028</v>
      </c>
      <c r="F822" s="354" t="s">
        <v>1005</v>
      </c>
      <c r="G822" s="331" t="n">
        <v>3</v>
      </c>
      <c r="H822" s="355" t="n">
        <v>0.41</v>
      </c>
      <c r="I822" s="355" t="n">
        <v>8.34</v>
      </c>
      <c r="J822" s="390"/>
      <c r="K822" s="331" t="s">
        <v>994</v>
      </c>
    </row>
    <row r="823" customFormat="false" ht="15.75" hidden="true" customHeight="false" outlineLevel="0" collapsed="false">
      <c r="A823" s="399"/>
      <c r="B823" s="356" t="s">
        <v>78</v>
      </c>
      <c r="C823" s="356" t="str">
        <f aca="false">IFERROR(VLOOKUP(B823,'[1]#¡REF!'!$A$1:$C$15201,2,FALSE()),"")</f>
        <v/>
      </c>
      <c r="D823" s="399" t="s">
        <v>1016</v>
      </c>
      <c r="E823" s="399" t="s">
        <v>621</v>
      </c>
      <c r="F823" s="357" t="s">
        <v>1006</v>
      </c>
      <c r="G823" s="361" t="n">
        <v>4</v>
      </c>
      <c r="H823" s="400" t="n">
        <v>0.55</v>
      </c>
      <c r="I823" s="400" t="n">
        <v>11.12</v>
      </c>
      <c r="J823" s="360"/>
      <c r="K823" s="356" t="s">
        <v>994</v>
      </c>
      <c r="L823" s="379"/>
      <c r="M823" s="379"/>
      <c r="N823" s="379"/>
      <c r="O823" s="379"/>
      <c r="P823" s="279"/>
      <c r="Q823" s="395"/>
      <c r="R823" s="396"/>
      <c r="S823" s="396"/>
      <c r="T823" s="382"/>
    </row>
    <row r="824" customFormat="false" ht="15.75" hidden="true" customHeight="false" outlineLevel="0" collapsed="false">
      <c r="A824" s="331"/>
      <c r="B824" s="331" t="s">
        <v>132</v>
      </c>
      <c r="C824" s="331" t="str">
        <f aca="false">IFERROR(VLOOKUP(B824,'[1]#¡REF!'!$A$1:$C$15201,2,FALSE()),"")</f>
        <v/>
      </c>
      <c r="D824" s="331" t="s">
        <v>991</v>
      </c>
      <c r="E824" s="331" t="s">
        <v>997</v>
      </c>
      <c r="F824" s="354" t="s">
        <v>998</v>
      </c>
      <c r="G824" s="331" t="n">
        <v>9</v>
      </c>
      <c r="H824" s="355" t="n">
        <v>1.56</v>
      </c>
      <c r="I824" s="355" t="n">
        <v>31.68</v>
      </c>
      <c r="J824" s="388"/>
      <c r="K824" s="331" t="s">
        <v>994</v>
      </c>
    </row>
    <row r="825" customFormat="false" ht="15.75" hidden="true" customHeight="false" outlineLevel="0" collapsed="false">
      <c r="A825" s="331"/>
      <c r="B825" s="331" t="s">
        <v>132</v>
      </c>
      <c r="C825" s="331" t="str">
        <f aca="false">IFERROR(VLOOKUP(B825,'[1]#¡REF!'!$A$1:$C$15201,2,FALSE()),"")</f>
        <v/>
      </c>
      <c r="D825" s="331" t="s">
        <v>991</v>
      </c>
      <c r="E825" s="331" t="s">
        <v>1032</v>
      </c>
      <c r="F825" s="354" t="s">
        <v>998</v>
      </c>
      <c r="G825" s="331" t="n">
        <v>39</v>
      </c>
      <c r="H825" s="355" t="n">
        <v>6.75</v>
      </c>
      <c r="I825" s="355" t="n">
        <v>137.28</v>
      </c>
      <c r="J825" s="389"/>
      <c r="K825" s="331" t="s">
        <v>994</v>
      </c>
    </row>
    <row r="826" customFormat="false" ht="15.75" hidden="true" customHeight="false" outlineLevel="0" collapsed="false">
      <c r="A826" s="331"/>
      <c r="B826" s="331" t="s">
        <v>132</v>
      </c>
      <c r="C826" s="331" t="str">
        <f aca="false">IFERROR(VLOOKUP(B826,'[1]#¡REF!'!$A$1:$C$15201,2,FALSE()),"")</f>
        <v/>
      </c>
      <c r="D826" s="331" t="s">
        <v>991</v>
      </c>
      <c r="E826" s="331" t="s">
        <v>992</v>
      </c>
      <c r="F826" s="354" t="s">
        <v>993</v>
      </c>
      <c r="G826" s="331" t="n">
        <v>17</v>
      </c>
      <c r="H826" s="355" t="n">
        <v>2.94</v>
      </c>
      <c r="I826" s="355" t="n">
        <v>59.84</v>
      </c>
      <c r="J826" s="389"/>
      <c r="K826" s="331" t="s">
        <v>994</v>
      </c>
    </row>
    <row r="827" customFormat="false" ht="15.75" hidden="true" customHeight="false" outlineLevel="0" collapsed="false">
      <c r="A827" s="331"/>
      <c r="B827" s="331" t="s">
        <v>132</v>
      </c>
      <c r="C827" s="331" t="str">
        <f aca="false">IFERROR(VLOOKUP(B827,'[1]#¡REF!'!$A$1:$C$15201,2,FALSE()),"")</f>
        <v/>
      </c>
      <c r="D827" s="331" t="s">
        <v>991</v>
      </c>
      <c r="E827" s="331" t="s">
        <v>1083</v>
      </c>
      <c r="F827" s="354" t="s">
        <v>993</v>
      </c>
      <c r="G827" s="331" t="n">
        <v>6</v>
      </c>
      <c r="H827" s="355" t="n">
        <v>1.04</v>
      </c>
      <c r="I827" s="355" t="n">
        <v>21.12</v>
      </c>
      <c r="J827" s="389"/>
      <c r="K827" s="331" t="s">
        <v>994</v>
      </c>
    </row>
    <row r="828" customFormat="false" ht="15.75" hidden="true" customHeight="false" outlineLevel="0" collapsed="false">
      <c r="A828" s="331"/>
      <c r="B828" s="331" t="s">
        <v>132</v>
      </c>
      <c r="C828" s="331" t="str">
        <f aca="false">IFERROR(VLOOKUP(B828,'[1]#¡REF!'!$A$1:$C$15201,2,FALSE()),"")</f>
        <v/>
      </c>
      <c r="D828" s="331" t="s">
        <v>991</v>
      </c>
      <c r="E828" s="331" t="s">
        <v>1000</v>
      </c>
      <c r="F828" s="354" t="s">
        <v>993</v>
      </c>
      <c r="G828" s="331" t="n">
        <v>309</v>
      </c>
      <c r="H828" s="355" t="n">
        <v>53.45</v>
      </c>
      <c r="I828" s="355" t="n">
        <v>1087.68</v>
      </c>
      <c r="J828" s="389"/>
      <c r="K828" s="331" t="s">
        <v>994</v>
      </c>
    </row>
    <row r="829" customFormat="false" ht="15.75" hidden="true" customHeight="false" outlineLevel="0" collapsed="false">
      <c r="A829" s="331"/>
      <c r="B829" s="331" t="s">
        <v>132</v>
      </c>
      <c r="C829" s="331" t="str">
        <f aca="false">IFERROR(VLOOKUP(B829,'[1]#¡REF!'!$A$1:$C$15201,2,FALSE()),"")</f>
        <v/>
      </c>
      <c r="D829" s="331" t="s">
        <v>991</v>
      </c>
      <c r="E829" s="331" t="s">
        <v>1034</v>
      </c>
      <c r="F829" s="354" t="s">
        <v>993</v>
      </c>
      <c r="G829" s="331" t="n">
        <v>192</v>
      </c>
      <c r="H829" s="355" t="n">
        <v>33.21</v>
      </c>
      <c r="I829" s="355" t="n">
        <v>675.84</v>
      </c>
      <c r="J829" s="389"/>
      <c r="K829" s="331" t="s">
        <v>994</v>
      </c>
    </row>
    <row r="830" customFormat="false" ht="15.75" hidden="true" customHeight="false" outlineLevel="0" collapsed="false">
      <c r="A830" s="331"/>
      <c r="B830" s="331" t="s">
        <v>132</v>
      </c>
      <c r="C830" s="331" t="str">
        <f aca="false">IFERROR(VLOOKUP(B830,'[1]#¡REF!'!$A$1:$C$15201,2,FALSE()),"")</f>
        <v/>
      </c>
      <c r="D830" s="331" t="s">
        <v>991</v>
      </c>
      <c r="E830" s="331" t="s">
        <v>1009</v>
      </c>
      <c r="F830" s="354" t="s">
        <v>993</v>
      </c>
      <c r="G830" s="331" t="n">
        <v>78</v>
      </c>
      <c r="H830" s="355" t="n">
        <v>13.49</v>
      </c>
      <c r="I830" s="355" t="n">
        <v>274.56</v>
      </c>
      <c r="J830" s="389"/>
      <c r="K830" s="331" t="s">
        <v>994</v>
      </c>
    </row>
    <row r="831" customFormat="false" ht="15.75" hidden="true" customHeight="false" outlineLevel="0" collapsed="false">
      <c r="A831" s="331"/>
      <c r="B831" s="331" t="s">
        <v>132</v>
      </c>
      <c r="C831" s="331" t="str">
        <f aca="false">IFERROR(VLOOKUP(B831,'[1]#¡REF!'!$A$1:$C$15201,2,FALSE()),"")</f>
        <v/>
      </c>
      <c r="D831" s="331" t="s">
        <v>991</v>
      </c>
      <c r="E831" s="331" t="s">
        <v>1010</v>
      </c>
      <c r="F831" s="354" t="s">
        <v>993</v>
      </c>
      <c r="G831" s="331" t="n">
        <v>148</v>
      </c>
      <c r="H831" s="355" t="n">
        <v>25.6</v>
      </c>
      <c r="I831" s="355" t="n">
        <v>520.96</v>
      </c>
      <c r="J831" s="389"/>
      <c r="K831" s="331" t="s">
        <v>994</v>
      </c>
    </row>
    <row r="832" customFormat="false" ht="15.75" hidden="true" customHeight="false" outlineLevel="0" collapsed="false">
      <c r="A832" s="331"/>
      <c r="B832" s="331" t="s">
        <v>132</v>
      </c>
      <c r="C832" s="331" t="str">
        <f aca="false">IFERROR(VLOOKUP(B832,'[1]#¡REF!'!$A$1:$C$15201,2,FALSE()),"")</f>
        <v/>
      </c>
      <c r="D832" s="331" t="s">
        <v>991</v>
      </c>
      <c r="E832" s="331" t="s">
        <v>1011</v>
      </c>
      <c r="F832" s="354" t="s">
        <v>993</v>
      </c>
      <c r="G832" s="331" t="n">
        <v>40</v>
      </c>
      <c r="H832" s="355" t="n">
        <v>6.92</v>
      </c>
      <c r="I832" s="355" t="n">
        <v>140.8</v>
      </c>
      <c r="J832" s="389"/>
      <c r="K832" s="331" t="s">
        <v>994</v>
      </c>
    </row>
    <row r="833" customFormat="false" ht="15.75" hidden="true" customHeight="false" outlineLevel="0" collapsed="false">
      <c r="A833" s="331"/>
      <c r="B833" s="331" t="s">
        <v>132</v>
      </c>
      <c r="C833" s="331" t="str">
        <f aca="false">IFERROR(VLOOKUP(B833,'[1]#¡REF!'!$A$1:$C$15201,2,FALSE()),"")</f>
        <v/>
      </c>
      <c r="D833" s="331" t="s">
        <v>991</v>
      </c>
      <c r="E833" s="331" t="s">
        <v>1084</v>
      </c>
      <c r="F833" s="354" t="s">
        <v>993</v>
      </c>
      <c r="G833" s="331" t="n">
        <v>9</v>
      </c>
      <c r="H833" s="355" t="n">
        <v>1.56</v>
      </c>
      <c r="I833" s="355" t="n">
        <v>31.68</v>
      </c>
      <c r="J833" s="389"/>
      <c r="K833" s="331" t="s">
        <v>994</v>
      </c>
    </row>
    <row r="834" customFormat="false" ht="15.75" hidden="true" customHeight="false" outlineLevel="0" collapsed="false">
      <c r="A834" s="331"/>
      <c r="B834" s="331" t="s">
        <v>132</v>
      </c>
      <c r="C834" s="331" t="str">
        <f aca="false">IFERROR(VLOOKUP(B834,'[1]#¡REF!'!$A$1:$C$15201,2,FALSE()),"")</f>
        <v/>
      </c>
      <c r="D834" s="331" t="s">
        <v>991</v>
      </c>
      <c r="E834" s="331" t="s">
        <v>1046</v>
      </c>
      <c r="F834" s="354" t="s">
        <v>993</v>
      </c>
      <c r="G834" s="331" t="n">
        <v>5</v>
      </c>
      <c r="H834" s="355" t="n">
        <v>0.86</v>
      </c>
      <c r="I834" s="355" t="n">
        <v>17.6</v>
      </c>
      <c r="J834" s="389"/>
      <c r="K834" s="331" t="s">
        <v>994</v>
      </c>
    </row>
    <row r="835" customFormat="false" ht="15.75" hidden="true" customHeight="false" outlineLevel="0" collapsed="false">
      <c r="A835" s="331"/>
      <c r="B835" s="331" t="s">
        <v>132</v>
      </c>
      <c r="C835" s="331" t="str">
        <f aca="false">IFERROR(VLOOKUP(B835,'[1]#¡REF!'!$A$1:$C$15201,2,FALSE()),"")</f>
        <v/>
      </c>
      <c r="D835" s="331" t="s">
        <v>991</v>
      </c>
      <c r="E835" s="331" t="s">
        <v>1012</v>
      </c>
      <c r="F835" s="354" t="s">
        <v>993</v>
      </c>
      <c r="G835" s="331" t="n">
        <v>74</v>
      </c>
      <c r="H835" s="355" t="n">
        <v>12.8</v>
      </c>
      <c r="I835" s="355" t="n">
        <v>260.48</v>
      </c>
      <c r="J835" s="389"/>
      <c r="K835" s="331" t="s">
        <v>994</v>
      </c>
    </row>
    <row r="836" customFormat="false" ht="15.75" hidden="true" customHeight="false" outlineLevel="0" collapsed="false">
      <c r="A836" s="331"/>
      <c r="B836" s="331" t="s">
        <v>132</v>
      </c>
      <c r="C836" s="331" t="str">
        <f aca="false">IFERROR(VLOOKUP(B836,'[1]#¡REF!'!$A$1:$C$15201,2,FALSE()),"")</f>
        <v/>
      </c>
      <c r="D836" s="331" t="s">
        <v>991</v>
      </c>
      <c r="E836" s="331" t="s">
        <v>1035</v>
      </c>
      <c r="F836" s="354" t="s">
        <v>993</v>
      </c>
      <c r="G836" s="331" t="n">
        <v>21</v>
      </c>
      <c r="H836" s="355" t="n">
        <v>3.63</v>
      </c>
      <c r="I836" s="355" t="n">
        <v>73.92</v>
      </c>
      <c r="J836" s="389"/>
      <c r="K836" s="331" t="s">
        <v>994</v>
      </c>
    </row>
    <row r="837" customFormat="false" ht="15.75" hidden="true" customHeight="false" outlineLevel="0" collapsed="false">
      <c r="A837" s="331"/>
      <c r="B837" s="331" t="s">
        <v>132</v>
      </c>
      <c r="C837" s="331" t="str">
        <f aca="false">IFERROR(VLOOKUP(B837,'[1]#¡REF!'!$A$1:$C$15201,2,FALSE()),"")</f>
        <v/>
      </c>
      <c r="D837" s="331" t="s">
        <v>991</v>
      </c>
      <c r="E837" s="331" t="s">
        <v>1036</v>
      </c>
      <c r="F837" s="354" t="s">
        <v>993</v>
      </c>
      <c r="G837" s="331" t="n">
        <v>10</v>
      </c>
      <c r="H837" s="355" t="n">
        <v>1.73</v>
      </c>
      <c r="I837" s="355" t="n">
        <v>35.2</v>
      </c>
      <c r="J837" s="389"/>
      <c r="K837" s="331" t="s">
        <v>994</v>
      </c>
    </row>
    <row r="838" customFormat="false" ht="15.75" hidden="true" customHeight="false" outlineLevel="0" collapsed="false">
      <c r="A838" s="331"/>
      <c r="B838" s="331" t="s">
        <v>132</v>
      </c>
      <c r="C838" s="331" t="str">
        <f aca="false">IFERROR(VLOOKUP(B838,'[1]#¡REF!'!$A$1:$C$15201,2,FALSE()),"")</f>
        <v/>
      </c>
      <c r="D838" s="331" t="s">
        <v>991</v>
      </c>
      <c r="E838" s="331" t="s">
        <v>995</v>
      </c>
      <c r="F838" s="354" t="s">
        <v>993</v>
      </c>
      <c r="G838" s="331" t="n">
        <v>50</v>
      </c>
      <c r="H838" s="355" t="n">
        <v>8.65</v>
      </c>
      <c r="I838" s="355" t="n">
        <v>176</v>
      </c>
      <c r="J838" s="389"/>
      <c r="K838" s="331" t="s">
        <v>994</v>
      </c>
    </row>
    <row r="839" customFormat="false" ht="15.75" hidden="true" customHeight="false" outlineLevel="0" collapsed="false">
      <c r="A839" s="331"/>
      <c r="B839" s="331" t="s">
        <v>132</v>
      </c>
      <c r="C839" s="331" t="str">
        <f aca="false">IFERROR(VLOOKUP(B839,'[1]#¡REF!'!$A$1:$C$15201,2,FALSE()),"")</f>
        <v/>
      </c>
      <c r="D839" s="331" t="s">
        <v>991</v>
      </c>
      <c r="E839" s="331" t="s">
        <v>1013</v>
      </c>
      <c r="F839" s="354" t="s">
        <v>993</v>
      </c>
      <c r="G839" s="331" t="n">
        <v>30</v>
      </c>
      <c r="H839" s="355" t="n">
        <v>5.19</v>
      </c>
      <c r="I839" s="355" t="n">
        <v>105.6</v>
      </c>
      <c r="J839" s="389"/>
      <c r="K839" s="331" t="s">
        <v>994</v>
      </c>
    </row>
    <row r="840" customFormat="false" ht="15.75" hidden="true" customHeight="false" outlineLevel="0" collapsed="false">
      <c r="A840" s="331"/>
      <c r="B840" s="331" t="s">
        <v>132</v>
      </c>
      <c r="C840" s="331" t="str">
        <f aca="false">IFERROR(VLOOKUP(B840,'[1]#¡REF!'!$A$1:$C$15201,2,FALSE()),"")</f>
        <v/>
      </c>
      <c r="D840" s="331" t="s">
        <v>991</v>
      </c>
      <c r="E840" s="331" t="s">
        <v>1037</v>
      </c>
      <c r="F840" s="354" t="s">
        <v>1038</v>
      </c>
      <c r="G840" s="331" t="n">
        <v>31</v>
      </c>
      <c r="H840" s="355" t="n">
        <v>5.36</v>
      </c>
      <c r="I840" s="355" t="n">
        <v>109.12</v>
      </c>
      <c r="J840" s="390"/>
      <c r="K840" s="331" t="s">
        <v>994</v>
      </c>
    </row>
    <row r="841" customFormat="false" ht="15.75" hidden="true" customHeight="false" outlineLevel="0" collapsed="false">
      <c r="A841" s="356"/>
      <c r="B841" s="356" t="s">
        <v>132</v>
      </c>
      <c r="C841" s="356" t="str">
        <f aca="false">IFERROR(VLOOKUP(B841,'[1]#¡REF!'!$A$1:$C$15201,2,FALSE()),"")</f>
        <v/>
      </c>
      <c r="D841" s="356" t="s">
        <v>991</v>
      </c>
      <c r="E841" s="356" t="s">
        <v>612</v>
      </c>
      <c r="F841" s="357" t="s">
        <v>1006</v>
      </c>
      <c r="G841" s="361" t="n">
        <v>44</v>
      </c>
      <c r="H841" s="393" t="n">
        <v>7.61</v>
      </c>
      <c r="I841" s="393" t="n">
        <v>154.88</v>
      </c>
      <c r="J841" s="394"/>
      <c r="K841" s="356" t="s">
        <v>994</v>
      </c>
      <c r="L841" s="379"/>
      <c r="M841" s="379"/>
      <c r="N841" s="379"/>
      <c r="O841" s="379"/>
      <c r="P841" s="279"/>
      <c r="Q841" s="395"/>
      <c r="R841" s="396"/>
      <c r="S841" s="396"/>
      <c r="T841" s="382"/>
    </row>
    <row r="842" customFormat="false" ht="15.75" hidden="true" customHeight="false" outlineLevel="0" collapsed="false">
      <c r="A842" s="331"/>
      <c r="B842" s="331" t="s">
        <v>132</v>
      </c>
      <c r="C842" s="331" t="str">
        <f aca="false">IFERROR(VLOOKUP(B842,'[1]#¡REF!'!$A$1:$C$15201,2,FALSE()),"")</f>
        <v/>
      </c>
      <c r="D842" s="331" t="s">
        <v>1016</v>
      </c>
      <c r="E842" s="331" t="s">
        <v>1017</v>
      </c>
      <c r="F842" s="354" t="s">
        <v>998</v>
      </c>
      <c r="G842" s="331" t="n">
        <v>66</v>
      </c>
      <c r="H842" s="355" t="n">
        <v>11.42</v>
      </c>
      <c r="I842" s="355" t="n">
        <v>232.32</v>
      </c>
      <c r="J842" s="388"/>
      <c r="K842" s="331" t="s">
        <v>994</v>
      </c>
    </row>
    <row r="843" customFormat="false" ht="15.75" hidden="true" customHeight="false" outlineLevel="0" collapsed="false">
      <c r="A843" s="331"/>
      <c r="B843" s="331" t="s">
        <v>132</v>
      </c>
      <c r="C843" s="331" t="str">
        <f aca="false">IFERROR(VLOOKUP(B843,'[1]#¡REF!'!$A$1:$C$15201,2,FALSE()),"")</f>
        <v/>
      </c>
      <c r="D843" s="331" t="s">
        <v>1016</v>
      </c>
      <c r="E843" s="331" t="s">
        <v>1040</v>
      </c>
      <c r="F843" s="354" t="s">
        <v>998</v>
      </c>
      <c r="G843" s="331" t="n">
        <v>6</v>
      </c>
      <c r="H843" s="355" t="n">
        <v>1.04</v>
      </c>
      <c r="I843" s="355" t="n">
        <v>21.12</v>
      </c>
      <c r="J843" s="389"/>
      <c r="K843" s="331" t="s">
        <v>994</v>
      </c>
    </row>
    <row r="844" customFormat="false" ht="15.75" hidden="true" customHeight="false" outlineLevel="0" collapsed="false">
      <c r="A844" s="331"/>
      <c r="B844" s="331" t="s">
        <v>132</v>
      </c>
      <c r="C844" s="331" t="str">
        <f aca="false">IFERROR(VLOOKUP(B844,'[1]#¡REF!'!$A$1:$C$15201,2,FALSE()),"")</f>
        <v/>
      </c>
      <c r="D844" s="331" t="s">
        <v>1016</v>
      </c>
      <c r="E844" s="331" t="s">
        <v>1091</v>
      </c>
      <c r="F844" s="354" t="s">
        <v>993</v>
      </c>
      <c r="G844" s="331" t="n">
        <v>149</v>
      </c>
      <c r="H844" s="355" t="n">
        <v>25.77</v>
      </c>
      <c r="I844" s="355" t="n">
        <v>524.48</v>
      </c>
      <c r="J844" s="389"/>
      <c r="K844" s="331" t="s">
        <v>994</v>
      </c>
    </row>
    <row r="845" customFormat="false" ht="15.75" hidden="true" customHeight="false" outlineLevel="0" collapsed="false">
      <c r="A845" s="331"/>
      <c r="B845" s="331" t="s">
        <v>132</v>
      </c>
      <c r="C845" s="331" t="str">
        <f aca="false">IFERROR(VLOOKUP(B845,'[1]#¡REF!'!$A$1:$C$15201,2,FALSE()),"")</f>
        <v/>
      </c>
      <c r="D845" s="331" t="s">
        <v>1016</v>
      </c>
      <c r="E845" s="331" t="s">
        <v>1018</v>
      </c>
      <c r="F845" s="354" t="s">
        <v>993</v>
      </c>
      <c r="G845" s="331" t="n">
        <v>6</v>
      </c>
      <c r="H845" s="355" t="n">
        <v>1.04</v>
      </c>
      <c r="I845" s="355" t="n">
        <v>21.12</v>
      </c>
      <c r="J845" s="389"/>
      <c r="K845" s="331" t="s">
        <v>994</v>
      </c>
    </row>
    <row r="846" customFormat="false" ht="15.75" hidden="true" customHeight="false" outlineLevel="0" collapsed="false">
      <c r="A846" s="331"/>
      <c r="B846" s="331" t="s">
        <v>132</v>
      </c>
      <c r="C846" s="331" t="str">
        <f aca="false">IFERROR(VLOOKUP(B846,'[1]#¡REF!'!$A$1:$C$15201,2,FALSE()),"")</f>
        <v/>
      </c>
      <c r="D846" s="331" t="s">
        <v>1016</v>
      </c>
      <c r="E846" s="331" t="s">
        <v>1019</v>
      </c>
      <c r="F846" s="354" t="s">
        <v>993</v>
      </c>
      <c r="G846" s="331" t="n">
        <v>913</v>
      </c>
      <c r="H846" s="355" t="n">
        <v>157.92</v>
      </c>
      <c r="I846" s="355" t="n">
        <v>3213.76</v>
      </c>
      <c r="J846" s="389"/>
      <c r="K846" s="331" t="s">
        <v>994</v>
      </c>
    </row>
    <row r="847" customFormat="false" ht="15.75" hidden="true" customHeight="false" outlineLevel="0" collapsed="false">
      <c r="A847" s="331"/>
      <c r="B847" s="331" t="s">
        <v>132</v>
      </c>
      <c r="C847" s="331" t="str">
        <f aca="false">IFERROR(VLOOKUP(B847,'[1]#¡REF!'!$A$1:$C$15201,2,FALSE()),"")</f>
        <v/>
      </c>
      <c r="D847" s="331" t="s">
        <v>1016</v>
      </c>
      <c r="E847" s="331" t="s">
        <v>1020</v>
      </c>
      <c r="F847" s="354" t="s">
        <v>993</v>
      </c>
      <c r="G847" s="331" t="n">
        <v>1881</v>
      </c>
      <c r="H847" s="355" t="n">
        <v>325.36</v>
      </c>
      <c r="I847" s="355" t="n">
        <v>6621.12</v>
      </c>
      <c r="J847" s="389"/>
      <c r="K847" s="331" t="s">
        <v>994</v>
      </c>
    </row>
    <row r="848" customFormat="false" ht="15.75" hidden="true" customHeight="false" outlineLevel="0" collapsed="false">
      <c r="A848" s="331"/>
      <c r="B848" s="331" t="s">
        <v>132</v>
      </c>
      <c r="C848" s="331" t="str">
        <f aca="false">IFERROR(VLOOKUP(B848,'[1]#¡REF!'!$A$1:$C$15201,2,FALSE()),"")</f>
        <v/>
      </c>
      <c r="D848" s="331" t="s">
        <v>1016</v>
      </c>
      <c r="E848" s="331" t="s">
        <v>1041</v>
      </c>
      <c r="F848" s="354" t="s">
        <v>993</v>
      </c>
      <c r="G848" s="331" t="n">
        <v>8</v>
      </c>
      <c r="H848" s="355" t="n">
        <v>1.38</v>
      </c>
      <c r="I848" s="355" t="n">
        <v>28.16</v>
      </c>
      <c r="J848" s="389"/>
      <c r="K848" s="331" t="s">
        <v>994</v>
      </c>
    </row>
    <row r="849" customFormat="false" ht="15.75" hidden="true" customHeight="false" outlineLevel="0" collapsed="false">
      <c r="A849" s="331"/>
      <c r="B849" s="331" t="s">
        <v>132</v>
      </c>
      <c r="C849" s="331" t="str">
        <f aca="false">IFERROR(VLOOKUP(B849,'[1]#¡REF!'!$A$1:$C$15201,2,FALSE()),"")</f>
        <v/>
      </c>
      <c r="D849" s="331" t="s">
        <v>1016</v>
      </c>
      <c r="E849" s="331" t="s">
        <v>1023</v>
      </c>
      <c r="F849" s="354" t="s">
        <v>993</v>
      </c>
      <c r="G849" s="331" t="n">
        <v>178</v>
      </c>
      <c r="H849" s="355" t="n">
        <v>30.79</v>
      </c>
      <c r="I849" s="355" t="n">
        <v>626.56</v>
      </c>
      <c r="J849" s="389"/>
      <c r="K849" s="331" t="s">
        <v>994</v>
      </c>
    </row>
    <row r="850" customFormat="false" ht="15.75" hidden="true" customHeight="false" outlineLevel="0" collapsed="false">
      <c r="A850" s="331"/>
      <c r="B850" s="331" t="s">
        <v>132</v>
      </c>
      <c r="C850" s="331" t="str">
        <f aca="false">IFERROR(VLOOKUP(B850,'[1]#¡REF!'!$A$1:$C$15201,2,FALSE()),"")</f>
        <v/>
      </c>
      <c r="D850" s="331" t="s">
        <v>1016</v>
      </c>
      <c r="E850" s="331" t="s">
        <v>1092</v>
      </c>
      <c r="F850" s="354" t="s">
        <v>993</v>
      </c>
      <c r="G850" s="331" t="n">
        <v>1616</v>
      </c>
      <c r="H850" s="355" t="n">
        <v>279.52</v>
      </c>
      <c r="I850" s="355" t="n">
        <v>5688.32</v>
      </c>
      <c r="J850" s="389"/>
      <c r="K850" s="331" t="s">
        <v>994</v>
      </c>
    </row>
    <row r="851" customFormat="false" ht="15.75" hidden="true" customHeight="false" outlineLevel="0" collapsed="false">
      <c r="A851" s="331"/>
      <c r="B851" s="331" t="s">
        <v>132</v>
      </c>
      <c r="C851" s="331" t="str">
        <f aca="false">IFERROR(VLOOKUP(B851,'[1]#¡REF!'!$A$1:$C$15201,2,FALSE()),"")</f>
        <v/>
      </c>
      <c r="D851" s="331" t="s">
        <v>1016</v>
      </c>
      <c r="E851" s="331" t="s">
        <v>1024</v>
      </c>
      <c r="F851" s="354" t="s">
        <v>993</v>
      </c>
      <c r="G851" s="331" t="n">
        <v>1</v>
      </c>
      <c r="H851" s="355" t="n">
        <v>0.17</v>
      </c>
      <c r="I851" s="355" t="n">
        <v>3.52</v>
      </c>
      <c r="J851" s="389"/>
      <c r="K851" s="331" t="s">
        <v>994</v>
      </c>
    </row>
    <row r="852" customFormat="false" ht="15.75" hidden="true" customHeight="false" outlineLevel="0" collapsed="false">
      <c r="A852" s="331"/>
      <c r="B852" s="331" t="s">
        <v>132</v>
      </c>
      <c r="C852" s="331" t="str">
        <f aca="false">IFERROR(VLOOKUP(B852,'[1]#¡REF!'!$A$1:$C$15201,2,FALSE()),"")</f>
        <v/>
      </c>
      <c r="D852" s="331" t="s">
        <v>1016</v>
      </c>
      <c r="E852" s="331" t="s">
        <v>1025</v>
      </c>
      <c r="F852" s="354" t="s">
        <v>993</v>
      </c>
      <c r="G852" s="331" t="n">
        <v>11013</v>
      </c>
      <c r="H852" s="355" t="n">
        <v>1904.95</v>
      </c>
      <c r="I852" s="355" t="n">
        <v>38765.76</v>
      </c>
      <c r="J852" s="389"/>
      <c r="K852" s="331" t="s">
        <v>994</v>
      </c>
    </row>
    <row r="853" customFormat="false" ht="15.75" hidden="true" customHeight="false" outlineLevel="0" collapsed="false">
      <c r="A853" s="331"/>
      <c r="B853" s="331" t="s">
        <v>132</v>
      </c>
      <c r="C853" s="331" t="str">
        <f aca="false">IFERROR(VLOOKUP(B853,'[1]#¡REF!'!$A$1:$C$15201,2,FALSE()),"")</f>
        <v/>
      </c>
      <c r="D853" s="331" t="s">
        <v>1016</v>
      </c>
      <c r="E853" s="331" t="s">
        <v>1065</v>
      </c>
      <c r="F853" s="354" t="s">
        <v>993</v>
      </c>
      <c r="G853" s="331" t="n">
        <v>93</v>
      </c>
      <c r="H853" s="355" t="n">
        <v>16.09</v>
      </c>
      <c r="I853" s="355" t="n">
        <v>327.36</v>
      </c>
      <c r="J853" s="389"/>
      <c r="K853" s="331" t="s">
        <v>994</v>
      </c>
    </row>
    <row r="854" customFormat="false" ht="15.75" hidden="true" customHeight="false" outlineLevel="0" collapsed="false">
      <c r="A854" s="331"/>
      <c r="B854" s="331" t="s">
        <v>132</v>
      </c>
      <c r="C854" s="331" t="str">
        <f aca="false">IFERROR(VLOOKUP(B854,'[1]#¡REF!'!$A$1:$C$15201,2,FALSE()),"")</f>
        <v/>
      </c>
      <c r="D854" s="331" t="s">
        <v>1016</v>
      </c>
      <c r="E854" s="331" t="s">
        <v>1043</v>
      </c>
      <c r="F854" s="354" t="s">
        <v>993</v>
      </c>
      <c r="G854" s="331" t="n">
        <v>4</v>
      </c>
      <c r="H854" s="355" t="n">
        <v>0.69</v>
      </c>
      <c r="I854" s="355" t="n">
        <v>14.08</v>
      </c>
      <c r="J854" s="389"/>
      <c r="K854" s="331" t="s">
        <v>994</v>
      </c>
    </row>
    <row r="855" customFormat="false" ht="15.75" hidden="true" customHeight="false" outlineLevel="0" collapsed="false">
      <c r="A855" s="331"/>
      <c r="B855" s="331" t="s">
        <v>132</v>
      </c>
      <c r="C855" s="331" t="str">
        <f aca="false">IFERROR(VLOOKUP(B855,'[1]#¡REF!'!$A$1:$C$15201,2,FALSE()),"")</f>
        <v/>
      </c>
      <c r="D855" s="331" t="s">
        <v>1016</v>
      </c>
      <c r="E855" s="331" t="s">
        <v>1093</v>
      </c>
      <c r="F855" s="354" t="s">
        <v>1038</v>
      </c>
      <c r="G855" s="331" t="n">
        <v>18</v>
      </c>
      <c r="H855" s="355" t="n">
        <v>3.11</v>
      </c>
      <c r="I855" s="355" t="n">
        <v>63.36</v>
      </c>
      <c r="J855" s="389"/>
      <c r="K855" s="331" t="s">
        <v>994</v>
      </c>
    </row>
    <row r="856" customFormat="false" ht="15.75" hidden="true" customHeight="false" outlineLevel="0" collapsed="false">
      <c r="A856" s="331"/>
      <c r="B856" s="331" t="s">
        <v>132</v>
      </c>
      <c r="C856" s="331" t="str">
        <f aca="false">IFERROR(VLOOKUP(B856,'[1]#¡REF!'!$A$1:$C$15201,2,FALSE()),"")</f>
        <v/>
      </c>
      <c r="D856" s="331" t="s">
        <v>1016</v>
      </c>
      <c r="E856" s="331" t="s">
        <v>1027</v>
      </c>
      <c r="F856" s="354" t="s">
        <v>1003</v>
      </c>
      <c r="G856" s="331" t="n">
        <v>13</v>
      </c>
      <c r="H856" s="355" t="n">
        <v>2.25</v>
      </c>
      <c r="I856" s="355" t="n">
        <v>45.76</v>
      </c>
      <c r="J856" s="389"/>
      <c r="K856" s="331" t="s">
        <v>994</v>
      </c>
    </row>
    <row r="857" customFormat="false" ht="15.75" hidden="true" customHeight="false" outlineLevel="0" collapsed="false">
      <c r="A857" s="331"/>
      <c r="B857" s="331" t="s">
        <v>132</v>
      </c>
      <c r="C857" s="331" t="str">
        <f aca="false">IFERROR(VLOOKUP(B857,'[1]#¡REF!'!$A$1:$C$15201,2,FALSE()),"")</f>
        <v/>
      </c>
      <c r="D857" s="331" t="s">
        <v>1016</v>
      </c>
      <c r="E857" s="331" t="s">
        <v>1028</v>
      </c>
      <c r="F857" s="354" t="s">
        <v>1005</v>
      </c>
      <c r="G857" s="331" t="n">
        <v>21</v>
      </c>
      <c r="H857" s="355" t="n">
        <v>3.63</v>
      </c>
      <c r="I857" s="355" t="n">
        <v>73.92</v>
      </c>
      <c r="J857" s="390"/>
      <c r="K857" s="331" t="s">
        <v>994</v>
      </c>
    </row>
    <row r="858" customFormat="false" ht="15.75" hidden="true" customHeight="false" outlineLevel="0" collapsed="false">
      <c r="A858" s="399"/>
      <c r="B858" s="356" t="s">
        <v>132</v>
      </c>
      <c r="C858" s="356" t="str">
        <f aca="false">IFERROR(VLOOKUP(B858,'[1]#¡REF!'!$A$1:$C$15201,2,FALSE()),"")</f>
        <v/>
      </c>
      <c r="D858" s="399" t="s">
        <v>1016</v>
      </c>
      <c r="E858" s="399" t="s">
        <v>621</v>
      </c>
      <c r="F858" s="357" t="s">
        <v>1006</v>
      </c>
      <c r="G858" s="361" t="n">
        <v>125</v>
      </c>
      <c r="H858" s="400" t="n">
        <v>21.62</v>
      </c>
      <c r="I858" s="400" t="n">
        <v>440</v>
      </c>
      <c r="J858" s="360"/>
      <c r="K858" s="356" t="s">
        <v>994</v>
      </c>
      <c r="L858" s="379"/>
      <c r="M858" s="379"/>
      <c r="N858" s="379"/>
      <c r="O858" s="379"/>
      <c r="P858" s="279"/>
      <c r="Q858" s="395"/>
      <c r="R858" s="396"/>
      <c r="S858" s="396"/>
      <c r="T858" s="382"/>
    </row>
    <row r="859" customFormat="false" ht="15.75" hidden="true" customHeight="false" outlineLevel="0" collapsed="false">
      <c r="A859" s="331"/>
      <c r="B859" s="331" t="s">
        <v>1117</v>
      </c>
      <c r="C859" s="331" t="str">
        <f aca="false">IFERROR(VLOOKUP(B859,'[1]#¡REF!'!$A$1:$C$15201,2,FALSE()),"")</f>
        <v/>
      </c>
      <c r="D859" s="331" t="s">
        <v>991</v>
      </c>
      <c r="E859" s="331" t="s">
        <v>1000</v>
      </c>
      <c r="F859" s="354" t="s">
        <v>993</v>
      </c>
      <c r="G859" s="331" t="n">
        <v>436</v>
      </c>
      <c r="H859" s="355" t="n">
        <v>14408.35</v>
      </c>
      <c r="I859" s="355" t="n">
        <v>293210</v>
      </c>
      <c r="J859" s="388"/>
      <c r="K859" s="331" t="s">
        <v>994</v>
      </c>
    </row>
    <row r="860" customFormat="false" ht="15.75" hidden="true" customHeight="false" outlineLevel="0" collapsed="false">
      <c r="A860" s="331"/>
      <c r="B860" s="331" t="s">
        <v>1117</v>
      </c>
      <c r="C860" s="331" t="str">
        <f aca="false">IFERROR(VLOOKUP(B860,'[1]#¡REF!'!$A$1:$C$15201,2,FALSE()),"")</f>
        <v/>
      </c>
      <c r="D860" s="331" t="s">
        <v>991</v>
      </c>
      <c r="E860" s="331" t="s">
        <v>1012</v>
      </c>
      <c r="F860" s="354" t="s">
        <v>993</v>
      </c>
      <c r="G860" s="331" t="n">
        <v>123</v>
      </c>
      <c r="H860" s="355" t="n">
        <v>4064.74</v>
      </c>
      <c r="I860" s="355" t="n">
        <v>82717.5</v>
      </c>
      <c r="J860" s="389"/>
      <c r="K860" s="331" t="s">
        <v>994</v>
      </c>
    </row>
    <row r="861" customFormat="false" ht="15.75" hidden="true" customHeight="false" outlineLevel="0" collapsed="false">
      <c r="A861" s="331"/>
      <c r="B861" s="331" t="s">
        <v>1118</v>
      </c>
      <c r="C861" s="331" t="str">
        <f aca="false">IFERROR(VLOOKUP(B861,'[1]#¡REF!'!$A$1:$C$15201,2,FALSE()),"")</f>
        <v/>
      </c>
      <c r="D861" s="331" t="s">
        <v>991</v>
      </c>
      <c r="E861" s="331" t="s">
        <v>1012</v>
      </c>
      <c r="F861" s="354" t="s">
        <v>993</v>
      </c>
      <c r="G861" s="331" t="n">
        <v>123</v>
      </c>
      <c r="H861" s="355" t="n">
        <v>8129.48</v>
      </c>
      <c r="I861" s="355" t="n">
        <v>165435</v>
      </c>
      <c r="J861" s="389"/>
      <c r="K861" s="331" t="s">
        <v>994</v>
      </c>
    </row>
    <row r="862" customFormat="false" ht="15.75" hidden="true" customHeight="false" outlineLevel="0" collapsed="false">
      <c r="A862" s="331"/>
      <c r="B862" s="331" t="s">
        <v>1119</v>
      </c>
      <c r="C862" s="331" t="str">
        <f aca="false">IFERROR(VLOOKUP(B862,'[1]#¡REF!'!$A$1:$C$15201,2,FALSE()),"")</f>
        <v/>
      </c>
      <c r="D862" s="331" t="s">
        <v>991</v>
      </c>
      <c r="E862" s="331" t="s">
        <v>997</v>
      </c>
      <c r="F862" s="354" t="s">
        <v>998</v>
      </c>
      <c r="G862" s="331" t="n">
        <v>10</v>
      </c>
      <c r="H862" s="355" t="n">
        <v>2.98</v>
      </c>
      <c r="I862" s="355" t="n">
        <v>60.7</v>
      </c>
      <c r="J862" s="389"/>
      <c r="K862" s="331" t="s">
        <v>994</v>
      </c>
    </row>
    <row r="863" customFormat="false" ht="15.75" hidden="true" customHeight="false" outlineLevel="0" collapsed="false">
      <c r="A863" s="331"/>
      <c r="B863" s="331" t="s">
        <v>1119</v>
      </c>
      <c r="C863" s="331" t="str">
        <f aca="false">IFERROR(VLOOKUP(B863,'[1]#¡REF!'!$A$1:$C$15201,2,FALSE()),"")</f>
        <v/>
      </c>
      <c r="D863" s="331" t="s">
        <v>991</v>
      </c>
      <c r="E863" s="331" t="s">
        <v>1032</v>
      </c>
      <c r="F863" s="354" t="s">
        <v>998</v>
      </c>
      <c r="G863" s="331" t="n">
        <v>10</v>
      </c>
      <c r="H863" s="355" t="n">
        <v>2.98</v>
      </c>
      <c r="I863" s="355" t="n">
        <v>60.7</v>
      </c>
      <c r="J863" s="389"/>
      <c r="K863" s="331" t="s">
        <v>994</v>
      </c>
    </row>
    <row r="864" customFormat="false" ht="15.75" hidden="true" customHeight="false" outlineLevel="0" collapsed="false">
      <c r="A864" s="331"/>
      <c r="B864" s="331" t="s">
        <v>1119</v>
      </c>
      <c r="C864" s="331" t="str">
        <f aca="false">IFERROR(VLOOKUP(B864,'[1]#¡REF!'!$A$1:$C$15201,2,FALSE()),"")</f>
        <v/>
      </c>
      <c r="D864" s="331" t="s">
        <v>991</v>
      </c>
      <c r="E864" s="331" t="s">
        <v>992</v>
      </c>
      <c r="F864" s="354" t="s">
        <v>993</v>
      </c>
      <c r="G864" s="331" t="n">
        <v>27</v>
      </c>
      <c r="H864" s="355" t="n">
        <v>8.05</v>
      </c>
      <c r="I864" s="355" t="n">
        <v>163.89</v>
      </c>
      <c r="J864" s="389"/>
      <c r="K864" s="331" t="s">
        <v>994</v>
      </c>
    </row>
    <row r="865" customFormat="false" ht="15.75" hidden="true" customHeight="false" outlineLevel="0" collapsed="false">
      <c r="A865" s="331"/>
      <c r="B865" s="331" t="s">
        <v>1119</v>
      </c>
      <c r="C865" s="331" t="str">
        <f aca="false">IFERROR(VLOOKUP(B865,'[1]#¡REF!'!$A$1:$C$15201,2,FALSE()),"")</f>
        <v/>
      </c>
      <c r="D865" s="331" t="s">
        <v>991</v>
      </c>
      <c r="E865" s="331" t="s">
        <v>1053</v>
      </c>
      <c r="F865" s="354" t="s">
        <v>993</v>
      </c>
      <c r="G865" s="331" t="n">
        <v>24</v>
      </c>
      <c r="H865" s="355" t="n">
        <v>7.16</v>
      </c>
      <c r="I865" s="355" t="n">
        <v>145.68</v>
      </c>
      <c r="J865" s="389"/>
      <c r="K865" s="331" t="s">
        <v>994</v>
      </c>
    </row>
    <row r="866" customFormat="false" ht="15.75" hidden="true" customHeight="false" outlineLevel="0" collapsed="false">
      <c r="A866" s="331"/>
      <c r="B866" s="331" t="s">
        <v>1119</v>
      </c>
      <c r="C866" s="331" t="str">
        <f aca="false">IFERROR(VLOOKUP(B866,'[1]#¡REF!'!$A$1:$C$15201,2,FALSE()),"")</f>
        <v/>
      </c>
      <c r="D866" s="331" t="s">
        <v>991</v>
      </c>
      <c r="E866" s="331" t="s">
        <v>1010</v>
      </c>
      <c r="F866" s="354" t="s">
        <v>993</v>
      </c>
      <c r="G866" s="331" t="n">
        <v>15</v>
      </c>
      <c r="H866" s="355" t="n">
        <v>4.47</v>
      </c>
      <c r="I866" s="355" t="n">
        <v>91.05</v>
      </c>
      <c r="J866" s="389"/>
      <c r="K866" s="331" t="s">
        <v>994</v>
      </c>
    </row>
    <row r="867" customFormat="false" ht="15.75" hidden="true" customHeight="false" outlineLevel="0" collapsed="false">
      <c r="A867" s="331"/>
      <c r="B867" s="331" t="s">
        <v>1119</v>
      </c>
      <c r="C867" s="331" t="str">
        <f aca="false">IFERROR(VLOOKUP(B867,'[1]#¡REF!'!$A$1:$C$15201,2,FALSE()),"")</f>
        <v/>
      </c>
      <c r="D867" s="331" t="s">
        <v>991</v>
      </c>
      <c r="E867" s="331" t="s">
        <v>1011</v>
      </c>
      <c r="F867" s="354" t="s">
        <v>993</v>
      </c>
      <c r="G867" s="331" t="n">
        <v>260</v>
      </c>
      <c r="H867" s="355" t="n">
        <v>77.55</v>
      </c>
      <c r="I867" s="355" t="n">
        <v>1578.2</v>
      </c>
      <c r="J867" s="389"/>
      <c r="K867" s="331" t="s">
        <v>994</v>
      </c>
    </row>
    <row r="868" customFormat="false" ht="15.75" hidden="true" customHeight="false" outlineLevel="0" collapsed="false">
      <c r="A868" s="331"/>
      <c r="B868" s="331" t="s">
        <v>1119</v>
      </c>
      <c r="C868" s="331" t="str">
        <f aca="false">IFERROR(VLOOKUP(B868,'[1]#¡REF!'!$A$1:$C$15201,2,FALSE()),"")</f>
        <v/>
      </c>
      <c r="D868" s="331" t="s">
        <v>991</v>
      </c>
      <c r="E868" s="331" t="s">
        <v>1084</v>
      </c>
      <c r="F868" s="354" t="s">
        <v>993</v>
      </c>
      <c r="G868" s="331" t="n">
        <v>18</v>
      </c>
      <c r="H868" s="355" t="n">
        <v>5.37</v>
      </c>
      <c r="I868" s="355" t="n">
        <v>109.26</v>
      </c>
      <c r="J868" s="389"/>
      <c r="K868" s="331" t="s">
        <v>994</v>
      </c>
    </row>
    <row r="869" customFormat="false" ht="15.75" hidden="true" customHeight="false" outlineLevel="0" collapsed="false">
      <c r="A869" s="331"/>
      <c r="B869" s="331" t="s">
        <v>1119</v>
      </c>
      <c r="C869" s="331" t="str">
        <f aca="false">IFERROR(VLOOKUP(B869,'[1]#¡REF!'!$A$1:$C$15201,2,FALSE()),"")</f>
        <v/>
      </c>
      <c r="D869" s="331" t="s">
        <v>991</v>
      </c>
      <c r="E869" s="331" t="s">
        <v>1046</v>
      </c>
      <c r="F869" s="354" t="s">
        <v>993</v>
      </c>
      <c r="G869" s="331" t="n">
        <v>21</v>
      </c>
      <c r="H869" s="355" t="n">
        <v>6.26</v>
      </c>
      <c r="I869" s="355" t="n">
        <v>127.47</v>
      </c>
      <c r="J869" s="389"/>
      <c r="K869" s="331" t="s">
        <v>994</v>
      </c>
    </row>
    <row r="870" customFormat="false" ht="15.75" hidden="true" customHeight="false" outlineLevel="0" collapsed="false">
      <c r="A870" s="331"/>
      <c r="B870" s="331" t="s">
        <v>1119</v>
      </c>
      <c r="C870" s="331" t="str">
        <f aca="false">IFERROR(VLOOKUP(B870,'[1]#¡REF!'!$A$1:$C$15201,2,FALSE()),"")</f>
        <v/>
      </c>
      <c r="D870" s="331" t="s">
        <v>991</v>
      </c>
      <c r="E870" s="331" t="s">
        <v>1012</v>
      </c>
      <c r="F870" s="354" t="s">
        <v>993</v>
      </c>
      <c r="G870" s="331" t="n">
        <v>6</v>
      </c>
      <c r="H870" s="355" t="n">
        <v>1.79</v>
      </c>
      <c r="I870" s="355" t="n">
        <v>36.42</v>
      </c>
      <c r="J870" s="389"/>
      <c r="K870" s="331" t="s">
        <v>994</v>
      </c>
    </row>
    <row r="871" customFormat="false" ht="15.75" hidden="true" customHeight="false" outlineLevel="0" collapsed="false">
      <c r="A871" s="331"/>
      <c r="B871" s="331" t="s">
        <v>1119</v>
      </c>
      <c r="C871" s="331" t="str">
        <f aca="false">IFERROR(VLOOKUP(B871,'[1]#¡REF!'!$A$1:$C$15201,2,FALSE()),"")</f>
        <v/>
      </c>
      <c r="D871" s="331" t="s">
        <v>991</v>
      </c>
      <c r="E871" s="331" t="s">
        <v>1035</v>
      </c>
      <c r="F871" s="354" t="s">
        <v>993</v>
      </c>
      <c r="G871" s="331" t="n">
        <v>37</v>
      </c>
      <c r="H871" s="355" t="n">
        <v>11.04</v>
      </c>
      <c r="I871" s="355" t="n">
        <v>224.59</v>
      </c>
      <c r="J871" s="389"/>
      <c r="K871" s="331" t="s">
        <v>994</v>
      </c>
    </row>
    <row r="872" customFormat="false" ht="15.75" hidden="true" customHeight="false" outlineLevel="0" collapsed="false">
      <c r="A872" s="331"/>
      <c r="B872" s="331" t="s">
        <v>1119</v>
      </c>
      <c r="C872" s="331" t="str">
        <f aca="false">IFERROR(VLOOKUP(B872,'[1]#¡REF!'!$A$1:$C$15201,2,FALSE()),"")</f>
        <v/>
      </c>
      <c r="D872" s="331" t="s">
        <v>991</v>
      </c>
      <c r="E872" s="331" t="s">
        <v>1036</v>
      </c>
      <c r="F872" s="354" t="s">
        <v>993</v>
      </c>
      <c r="G872" s="331" t="n">
        <v>58</v>
      </c>
      <c r="H872" s="355" t="n">
        <v>17.3</v>
      </c>
      <c r="I872" s="355" t="n">
        <v>352.06</v>
      </c>
      <c r="J872" s="389"/>
      <c r="K872" s="331" t="s">
        <v>994</v>
      </c>
    </row>
    <row r="873" customFormat="false" ht="15.75" hidden="true" customHeight="false" outlineLevel="0" collapsed="false">
      <c r="A873" s="331"/>
      <c r="B873" s="331" t="s">
        <v>1119</v>
      </c>
      <c r="C873" s="331" t="str">
        <f aca="false">IFERROR(VLOOKUP(B873,'[1]#¡REF!'!$A$1:$C$15201,2,FALSE()),"")</f>
        <v/>
      </c>
      <c r="D873" s="331" t="s">
        <v>991</v>
      </c>
      <c r="E873" s="331" t="s">
        <v>995</v>
      </c>
      <c r="F873" s="354" t="s">
        <v>993</v>
      </c>
      <c r="G873" s="331" t="n">
        <v>100</v>
      </c>
      <c r="H873" s="355" t="n">
        <v>29.83</v>
      </c>
      <c r="I873" s="355" t="n">
        <v>607</v>
      </c>
      <c r="J873" s="389"/>
      <c r="K873" s="331" t="s">
        <v>994</v>
      </c>
    </row>
    <row r="874" customFormat="false" ht="15.75" hidden="true" customHeight="false" outlineLevel="0" collapsed="false">
      <c r="A874" s="331"/>
      <c r="B874" s="331" t="s">
        <v>1119</v>
      </c>
      <c r="C874" s="331" t="str">
        <f aca="false">IFERROR(VLOOKUP(B874,'[1]#¡REF!'!$A$1:$C$15201,2,FALSE()),"")</f>
        <v/>
      </c>
      <c r="D874" s="331" t="s">
        <v>991</v>
      </c>
      <c r="E874" s="331" t="s">
        <v>1013</v>
      </c>
      <c r="F874" s="354" t="s">
        <v>993</v>
      </c>
      <c r="G874" s="331" t="n">
        <v>100</v>
      </c>
      <c r="H874" s="355" t="n">
        <v>29.83</v>
      </c>
      <c r="I874" s="355" t="n">
        <v>607</v>
      </c>
      <c r="J874" s="390"/>
      <c r="K874" s="331" t="s">
        <v>994</v>
      </c>
    </row>
    <row r="875" customFormat="false" ht="15.75" hidden="true" customHeight="false" outlineLevel="0" collapsed="false">
      <c r="A875" s="331"/>
      <c r="B875" s="331" t="s">
        <v>1119</v>
      </c>
      <c r="C875" s="331" t="str">
        <f aca="false">IFERROR(VLOOKUP(B875,'[1]#¡REF!'!$A$1:$C$15201,2,FALSE()),"")</f>
        <v/>
      </c>
      <c r="D875" s="331" t="s">
        <v>1016</v>
      </c>
      <c r="E875" s="331" t="s">
        <v>1040</v>
      </c>
      <c r="F875" s="354" t="s">
        <v>998</v>
      </c>
      <c r="G875" s="331" t="n">
        <v>3</v>
      </c>
      <c r="H875" s="355" t="n">
        <v>0.89</v>
      </c>
      <c r="I875" s="355" t="n">
        <v>18.21</v>
      </c>
      <c r="J875" s="388"/>
      <c r="K875" s="331" t="s">
        <v>994</v>
      </c>
    </row>
    <row r="876" customFormat="false" ht="15.75" hidden="true" customHeight="false" outlineLevel="0" collapsed="false">
      <c r="A876" s="331"/>
      <c r="B876" s="331" t="s">
        <v>1119</v>
      </c>
      <c r="C876" s="331" t="str">
        <f aca="false">IFERROR(VLOOKUP(B876,'[1]#¡REF!'!$A$1:$C$15201,2,FALSE()),"")</f>
        <v/>
      </c>
      <c r="D876" s="331" t="s">
        <v>1016</v>
      </c>
      <c r="E876" s="331" t="s">
        <v>1091</v>
      </c>
      <c r="F876" s="354" t="s">
        <v>993</v>
      </c>
      <c r="G876" s="331" t="n">
        <v>438</v>
      </c>
      <c r="H876" s="355" t="n">
        <v>130.65</v>
      </c>
      <c r="I876" s="355" t="n">
        <v>2658.66</v>
      </c>
      <c r="J876" s="389"/>
      <c r="K876" s="331" t="s">
        <v>994</v>
      </c>
    </row>
    <row r="877" customFormat="false" ht="15.75" hidden="true" customHeight="false" outlineLevel="0" collapsed="false">
      <c r="A877" s="331"/>
      <c r="B877" s="331" t="s">
        <v>1119</v>
      </c>
      <c r="C877" s="331" t="str">
        <f aca="false">IFERROR(VLOOKUP(B877,'[1]#¡REF!'!$A$1:$C$15201,2,FALSE()),"")</f>
        <v/>
      </c>
      <c r="D877" s="331" t="s">
        <v>1016</v>
      </c>
      <c r="E877" s="331" t="s">
        <v>1020</v>
      </c>
      <c r="F877" s="354" t="s">
        <v>993</v>
      </c>
      <c r="G877" s="331" t="n">
        <v>2939</v>
      </c>
      <c r="H877" s="355" t="n">
        <v>876.65</v>
      </c>
      <c r="I877" s="355" t="n">
        <v>17839.73</v>
      </c>
      <c r="J877" s="389"/>
      <c r="K877" s="331" t="s">
        <v>994</v>
      </c>
    </row>
    <row r="878" customFormat="false" ht="15.75" hidden="true" customHeight="false" outlineLevel="0" collapsed="false">
      <c r="A878" s="331"/>
      <c r="B878" s="331" t="s">
        <v>1119</v>
      </c>
      <c r="C878" s="331" t="str">
        <f aca="false">IFERROR(VLOOKUP(B878,'[1]#¡REF!'!$A$1:$C$15201,2,FALSE()),"")</f>
        <v/>
      </c>
      <c r="D878" s="331" t="s">
        <v>1016</v>
      </c>
      <c r="E878" s="331" t="s">
        <v>1041</v>
      </c>
      <c r="F878" s="354" t="s">
        <v>993</v>
      </c>
      <c r="G878" s="331" t="n">
        <v>283</v>
      </c>
      <c r="H878" s="355" t="n">
        <v>84.41</v>
      </c>
      <c r="I878" s="355" t="n">
        <v>1717.81</v>
      </c>
      <c r="J878" s="389"/>
      <c r="K878" s="331" t="s">
        <v>994</v>
      </c>
    </row>
    <row r="879" customFormat="false" ht="15.75" hidden="true" customHeight="false" outlineLevel="0" collapsed="false">
      <c r="A879" s="331"/>
      <c r="B879" s="331" t="s">
        <v>1119</v>
      </c>
      <c r="C879" s="331" t="str">
        <f aca="false">IFERROR(VLOOKUP(B879,'[1]#¡REF!'!$A$1:$C$15201,2,FALSE()),"")</f>
        <v/>
      </c>
      <c r="D879" s="331" t="s">
        <v>1016</v>
      </c>
      <c r="E879" s="331" t="s">
        <v>1022</v>
      </c>
      <c r="F879" s="354" t="s">
        <v>993</v>
      </c>
      <c r="G879" s="331" t="n">
        <v>18</v>
      </c>
      <c r="H879" s="355" t="n">
        <v>5.37</v>
      </c>
      <c r="I879" s="355" t="n">
        <v>109.26</v>
      </c>
      <c r="J879" s="389"/>
      <c r="K879" s="331" t="s">
        <v>994</v>
      </c>
    </row>
    <row r="880" customFormat="false" ht="15.75" hidden="true" customHeight="false" outlineLevel="0" collapsed="false">
      <c r="A880" s="331"/>
      <c r="B880" s="331" t="s">
        <v>1119</v>
      </c>
      <c r="C880" s="331" t="str">
        <f aca="false">IFERROR(VLOOKUP(B880,'[1]#¡REF!'!$A$1:$C$15201,2,FALSE()),"")</f>
        <v/>
      </c>
      <c r="D880" s="331" t="s">
        <v>1016</v>
      </c>
      <c r="E880" s="331" t="s">
        <v>1023</v>
      </c>
      <c r="F880" s="354" t="s">
        <v>993</v>
      </c>
      <c r="G880" s="331" t="n">
        <v>185</v>
      </c>
      <c r="H880" s="355" t="n">
        <v>55.18</v>
      </c>
      <c r="I880" s="355" t="n">
        <v>1122.95</v>
      </c>
      <c r="J880" s="389"/>
      <c r="K880" s="331" t="s">
        <v>994</v>
      </c>
    </row>
    <row r="881" customFormat="false" ht="15.75" hidden="true" customHeight="false" outlineLevel="0" collapsed="false">
      <c r="A881" s="331"/>
      <c r="B881" s="331" t="s">
        <v>1119</v>
      </c>
      <c r="C881" s="331" t="str">
        <f aca="false">IFERROR(VLOOKUP(B881,'[1]#¡REF!'!$A$1:$C$15201,2,FALSE()),"")</f>
        <v/>
      </c>
      <c r="D881" s="331" t="s">
        <v>1016</v>
      </c>
      <c r="E881" s="331" t="s">
        <v>1042</v>
      </c>
      <c r="F881" s="354" t="s">
        <v>993</v>
      </c>
      <c r="G881" s="331" t="n">
        <v>13</v>
      </c>
      <c r="H881" s="355" t="n">
        <v>3.88</v>
      </c>
      <c r="I881" s="355" t="n">
        <v>78.91</v>
      </c>
      <c r="J881" s="389"/>
      <c r="K881" s="331" t="s">
        <v>994</v>
      </c>
    </row>
    <row r="882" customFormat="false" ht="15.75" hidden="true" customHeight="false" outlineLevel="0" collapsed="false">
      <c r="A882" s="331"/>
      <c r="B882" s="331" t="s">
        <v>1119</v>
      </c>
      <c r="C882" s="331" t="str">
        <f aca="false">IFERROR(VLOOKUP(B882,'[1]#¡REF!'!$A$1:$C$15201,2,FALSE()),"")</f>
        <v/>
      </c>
      <c r="D882" s="331" t="s">
        <v>1016</v>
      </c>
      <c r="E882" s="331" t="s">
        <v>1024</v>
      </c>
      <c r="F882" s="354" t="s">
        <v>993</v>
      </c>
      <c r="G882" s="331" t="n">
        <v>69</v>
      </c>
      <c r="H882" s="355" t="n">
        <v>20.58</v>
      </c>
      <c r="I882" s="355" t="n">
        <v>418.83</v>
      </c>
      <c r="J882" s="389"/>
      <c r="K882" s="331" t="s">
        <v>994</v>
      </c>
    </row>
    <row r="883" customFormat="false" ht="15.75" hidden="true" customHeight="false" outlineLevel="0" collapsed="false">
      <c r="A883" s="331"/>
      <c r="B883" s="331" t="s">
        <v>1119</v>
      </c>
      <c r="C883" s="331" t="str">
        <f aca="false">IFERROR(VLOOKUP(B883,'[1]#¡REF!'!$A$1:$C$15201,2,FALSE()),"")</f>
        <v/>
      </c>
      <c r="D883" s="331" t="s">
        <v>1016</v>
      </c>
      <c r="E883" s="331" t="s">
        <v>1025</v>
      </c>
      <c r="F883" s="354" t="s">
        <v>993</v>
      </c>
      <c r="G883" s="331" t="n">
        <v>5764</v>
      </c>
      <c r="H883" s="355" t="n">
        <v>1719.29</v>
      </c>
      <c r="I883" s="355" t="n">
        <v>34987.48</v>
      </c>
      <c r="J883" s="389"/>
      <c r="K883" s="331" t="s">
        <v>994</v>
      </c>
    </row>
    <row r="884" customFormat="false" ht="15.75" hidden="true" customHeight="false" outlineLevel="0" collapsed="false">
      <c r="A884" s="331"/>
      <c r="B884" s="331" t="s">
        <v>1119</v>
      </c>
      <c r="C884" s="331" t="str">
        <f aca="false">IFERROR(VLOOKUP(B884,'[1]#¡REF!'!$A$1:$C$15201,2,FALSE()),"")</f>
        <v/>
      </c>
      <c r="D884" s="331" t="s">
        <v>1016</v>
      </c>
      <c r="E884" s="331" t="s">
        <v>1065</v>
      </c>
      <c r="F884" s="354" t="s">
        <v>993</v>
      </c>
      <c r="G884" s="331" t="n">
        <v>56</v>
      </c>
      <c r="H884" s="355" t="n">
        <v>16.7</v>
      </c>
      <c r="I884" s="355" t="n">
        <v>339.92</v>
      </c>
      <c r="J884" s="389"/>
      <c r="K884" s="331" t="s">
        <v>994</v>
      </c>
    </row>
    <row r="885" customFormat="false" ht="15.75" hidden="true" customHeight="false" outlineLevel="0" collapsed="false">
      <c r="A885" s="331"/>
      <c r="B885" s="331" t="s">
        <v>1119</v>
      </c>
      <c r="C885" s="331" t="str">
        <f aca="false">IFERROR(VLOOKUP(B885,'[1]#¡REF!'!$A$1:$C$15201,2,FALSE()),"")</f>
        <v/>
      </c>
      <c r="D885" s="331" t="s">
        <v>1016</v>
      </c>
      <c r="E885" s="331" t="s">
        <v>1043</v>
      </c>
      <c r="F885" s="354" t="s">
        <v>993</v>
      </c>
      <c r="G885" s="331" t="n">
        <v>9</v>
      </c>
      <c r="H885" s="355" t="n">
        <v>2.68</v>
      </c>
      <c r="I885" s="355" t="n">
        <v>54.63</v>
      </c>
      <c r="J885" s="389"/>
      <c r="K885" s="331" t="s">
        <v>994</v>
      </c>
    </row>
    <row r="886" customFormat="false" ht="15.75" hidden="true" customHeight="false" outlineLevel="0" collapsed="false">
      <c r="A886" s="331"/>
      <c r="B886" s="331" t="s">
        <v>1119</v>
      </c>
      <c r="C886" s="331" t="str">
        <f aca="false">IFERROR(VLOOKUP(B886,'[1]#¡REF!'!$A$1:$C$15201,2,FALSE()),"")</f>
        <v/>
      </c>
      <c r="D886" s="331" t="s">
        <v>1016</v>
      </c>
      <c r="E886" s="331" t="s">
        <v>1093</v>
      </c>
      <c r="F886" s="354" t="s">
        <v>1038</v>
      </c>
      <c r="G886" s="331" t="n">
        <v>3</v>
      </c>
      <c r="H886" s="355" t="n">
        <v>0.89</v>
      </c>
      <c r="I886" s="355" t="n">
        <v>18.21</v>
      </c>
      <c r="J886" s="389"/>
      <c r="K886" s="331" t="s">
        <v>994</v>
      </c>
    </row>
    <row r="887" customFormat="false" ht="15.75" hidden="true" customHeight="false" outlineLevel="0" collapsed="false">
      <c r="A887" s="331"/>
      <c r="B887" s="331" t="s">
        <v>1119</v>
      </c>
      <c r="C887" s="331" t="str">
        <f aca="false">IFERROR(VLOOKUP(B887,'[1]#¡REF!'!$A$1:$C$15201,2,FALSE()),"")</f>
        <v/>
      </c>
      <c r="D887" s="331" t="s">
        <v>1016</v>
      </c>
      <c r="E887" s="331" t="s">
        <v>1027</v>
      </c>
      <c r="F887" s="354" t="s">
        <v>1003</v>
      </c>
      <c r="G887" s="331" t="n">
        <v>4</v>
      </c>
      <c r="H887" s="355" t="n">
        <v>1.19</v>
      </c>
      <c r="I887" s="355" t="n">
        <v>24.28</v>
      </c>
      <c r="J887" s="389"/>
      <c r="K887" s="331" t="s">
        <v>994</v>
      </c>
    </row>
    <row r="888" customFormat="false" ht="15.75" hidden="true" customHeight="false" outlineLevel="0" collapsed="false">
      <c r="A888" s="331"/>
      <c r="B888" s="331" t="s">
        <v>1119</v>
      </c>
      <c r="C888" s="331" t="str">
        <f aca="false">IFERROR(VLOOKUP(B888,'[1]#¡REF!'!$A$1:$C$15201,2,FALSE()),"")</f>
        <v/>
      </c>
      <c r="D888" s="331" t="s">
        <v>1016</v>
      </c>
      <c r="E888" s="331" t="s">
        <v>1028</v>
      </c>
      <c r="F888" s="354" t="s">
        <v>1005</v>
      </c>
      <c r="G888" s="331" t="n">
        <v>7</v>
      </c>
      <c r="H888" s="355" t="n">
        <v>2.09</v>
      </c>
      <c r="I888" s="355" t="n">
        <v>42.49</v>
      </c>
      <c r="J888" s="390"/>
      <c r="K888" s="331" t="s">
        <v>994</v>
      </c>
    </row>
    <row r="889" customFormat="false" ht="15.75" hidden="true" customHeight="false" outlineLevel="0" collapsed="false">
      <c r="A889" s="331"/>
      <c r="B889" s="331" t="s">
        <v>1120</v>
      </c>
      <c r="C889" s="331" t="str">
        <f aca="false">IFERROR(VLOOKUP(B889,'[1]#¡REF!'!$A$1:$C$15201,2,FALSE()),"")</f>
        <v/>
      </c>
      <c r="D889" s="331" t="s">
        <v>1016</v>
      </c>
      <c r="E889" s="331" t="s">
        <v>1019</v>
      </c>
      <c r="F889" s="354" t="s">
        <v>993</v>
      </c>
      <c r="G889" s="331" t="n">
        <v>9</v>
      </c>
      <c r="H889" s="355" t="n">
        <v>1041.97</v>
      </c>
      <c r="I889" s="355" t="n">
        <v>21204</v>
      </c>
      <c r="J889" s="388"/>
      <c r="K889" s="331" t="s">
        <v>994</v>
      </c>
    </row>
    <row r="890" customFormat="false" ht="15.75" hidden="true" customHeight="false" outlineLevel="0" collapsed="false">
      <c r="A890" s="331"/>
      <c r="B890" s="331" t="s">
        <v>256</v>
      </c>
      <c r="C890" s="331" t="str">
        <f aca="false">IFERROR(VLOOKUP(B890,'[1]#¡REF!'!$A$1:$C$15201,2,FALSE()),"")</f>
        <v/>
      </c>
      <c r="D890" s="331" t="s">
        <v>991</v>
      </c>
      <c r="E890" s="331" t="s">
        <v>997</v>
      </c>
      <c r="F890" s="354" t="s">
        <v>998</v>
      </c>
      <c r="G890" s="331" t="n">
        <v>12</v>
      </c>
      <c r="H890" s="355" t="n">
        <v>14.59</v>
      </c>
      <c r="I890" s="355" t="n">
        <v>297</v>
      </c>
      <c r="J890" s="389"/>
      <c r="K890" s="331" t="s">
        <v>994</v>
      </c>
    </row>
    <row r="891" customFormat="false" ht="15.75" hidden="true" customHeight="false" outlineLevel="0" collapsed="false">
      <c r="A891" s="331"/>
      <c r="B891" s="331" t="s">
        <v>256</v>
      </c>
      <c r="C891" s="331" t="str">
        <f aca="false">IFERROR(VLOOKUP(B891,'[1]#¡REF!'!$A$1:$C$15201,2,FALSE()),"")</f>
        <v/>
      </c>
      <c r="D891" s="331" t="s">
        <v>991</v>
      </c>
      <c r="E891" s="331" t="s">
        <v>1032</v>
      </c>
      <c r="F891" s="354" t="s">
        <v>998</v>
      </c>
      <c r="G891" s="331" t="n">
        <v>12</v>
      </c>
      <c r="H891" s="355" t="n">
        <v>14.59</v>
      </c>
      <c r="I891" s="355" t="n">
        <v>297</v>
      </c>
      <c r="J891" s="389"/>
      <c r="K891" s="331" t="s">
        <v>994</v>
      </c>
    </row>
    <row r="892" customFormat="false" ht="15.75" hidden="true" customHeight="false" outlineLevel="0" collapsed="false">
      <c r="A892" s="331"/>
      <c r="B892" s="331" t="s">
        <v>256</v>
      </c>
      <c r="C892" s="331" t="str">
        <f aca="false">IFERROR(VLOOKUP(B892,'[1]#¡REF!'!$A$1:$C$15201,2,FALSE()),"")</f>
        <v/>
      </c>
      <c r="D892" s="331" t="s">
        <v>991</v>
      </c>
      <c r="E892" s="331" t="s">
        <v>992</v>
      </c>
      <c r="F892" s="354" t="s">
        <v>993</v>
      </c>
      <c r="G892" s="331" t="n">
        <v>15</v>
      </c>
      <c r="H892" s="355" t="n">
        <v>18.24</v>
      </c>
      <c r="I892" s="355" t="n">
        <v>371.25</v>
      </c>
      <c r="J892" s="389"/>
      <c r="K892" s="331" t="s">
        <v>994</v>
      </c>
    </row>
    <row r="893" customFormat="false" ht="15.75" hidden="true" customHeight="false" outlineLevel="0" collapsed="false">
      <c r="A893" s="331"/>
      <c r="B893" s="331" t="s">
        <v>256</v>
      </c>
      <c r="C893" s="331" t="str">
        <f aca="false">IFERROR(VLOOKUP(B893,'[1]#¡REF!'!$A$1:$C$15201,2,FALSE()),"")</f>
        <v/>
      </c>
      <c r="D893" s="331" t="s">
        <v>991</v>
      </c>
      <c r="E893" s="331" t="s">
        <v>1008</v>
      </c>
      <c r="F893" s="354" t="s">
        <v>993</v>
      </c>
      <c r="G893" s="331" t="n">
        <v>15</v>
      </c>
      <c r="H893" s="355" t="n">
        <v>18.24</v>
      </c>
      <c r="I893" s="355" t="n">
        <v>371.25</v>
      </c>
      <c r="J893" s="389"/>
      <c r="K893" s="331" t="s">
        <v>994</v>
      </c>
    </row>
    <row r="894" customFormat="false" ht="15.75" hidden="true" customHeight="false" outlineLevel="0" collapsed="false">
      <c r="A894" s="331"/>
      <c r="B894" s="331" t="s">
        <v>256</v>
      </c>
      <c r="C894" s="331" t="str">
        <f aca="false">IFERROR(VLOOKUP(B894,'[1]#¡REF!'!$A$1:$C$15201,2,FALSE()),"")</f>
        <v/>
      </c>
      <c r="D894" s="331" t="s">
        <v>991</v>
      </c>
      <c r="E894" s="331" t="s">
        <v>1083</v>
      </c>
      <c r="F894" s="354" t="s">
        <v>993</v>
      </c>
      <c r="G894" s="331" t="n">
        <v>8</v>
      </c>
      <c r="H894" s="355" t="n">
        <v>9.73</v>
      </c>
      <c r="I894" s="355" t="n">
        <v>198</v>
      </c>
      <c r="J894" s="389"/>
      <c r="K894" s="331" t="s">
        <v>994</v>
      </c>
    </row>
    <row r="895" customFormat="false" ht="15.75" hidden="true" customHeight="false" outlineLevel="0" collapsed="false">
      <c r="A895" s="331"/>
      <c r="B895" s="331" t="s">
        <v>256</v>
      </c>
      <c r="C895" s="331" t="str">
        <f aca="false">IFERROR(VLOOKUP(B895,'[1]#¡REF!'!$A$1:$C$15201,2,FALSE()),"")</f>
        <v/>
      </c>
      <c r="D895" s="331" t="s">
        <v>991</v>
      </c>
      <c r="E895" s="331" t="s">
        <v>1000</v>
      </c>
      <c r="F895" s="354" t="s">
        <v>993</v>
      </c>
      <c r="G895" s="331" t="n">
        <v>41</v>
      </c>
      <c r="H895" s="355" t="n">
        <v>49.86</v>
      </c>
      <c r="I895" s="355" t="n">
        <v>1014.75</v>
      </c>
      <c r="J895" s="389"/>
      <c r="K895" s="331" t="s">
        <v>994</v>
      </c>
    </row>
    <row r="896" customFormat="false" ht="15.75" hidden="true" customHeight="false" outlineLevel="0" collapsed="false">
      <c r="A896" s="331"/>
      <c r="B896" s="331" t="s">
        <v>256</v>
      </c>
      <c r="C896" s="331" t="str">
        <f aca="false">IFERROR(VLOOKUP(B896,'[1]#¡REF!'!$A$1:$C$15201,2,FALSE()),"")</f>
        <v/>
      </c>
      <c r="D896" s="331" t="s">
        <v>991</v>
      </c>
      <c r="E896" s="331" t="s">
        <v>1053</v>
      </c>
      <c r="F896" s="354" t="s">
        <v>993</v>
      </c>
      <c r="G896" s="331" t="n">
        <v>3</v>
      </c>
      <c r="H896" s="355" t="n">
        <v>3.65</v>
      </c>
      <c r="I896" s="355" t="n">
        <v>74.25</v>
      </c>
      <c r="J896" s="389"/>
      <c r="K896" s="331" t="s">
        <v>994</v>
      </c>
    </row>
    <row r="897" customFormat="false" ht="15.75" hidden="true" customHeight="false" outlineLevel="0" collapsed="false">
      <c r="A897" s="331"/>
      <c r="B897" s="331" t="s">
        <v>256</v>
      </c>
      <c r="C897" s="331" t="str">
        <f aca="false">IFERROR(VLOOKUP(B897,'[1]#¡REF!'!$A$1:$C$15201,2,FALSE()),"")</f>
        <v/>
      </c>
      <c r="D897" s="331" t="s">
        <v>991</v>
      </c>
      <c r="E897" s="331" t="s">
        <v>1034</v>
      </c>
      <c r="F897" s="354" t="s">
        <v>993</v>
      </c>
      <c r="G897" s="331" t="n">
        <v>14</v>
      </c>
      <c r="H897" s="355" t="n">
        <v>17.03</v>
      </c>
      <c r="I897" s="355" t="n">
        <v>346.5</v>
      </c>
      <c r="J897" s="389"/>
      <c r="K897" s="331" t="s">
        <v>994</v>
      </c>
    </row>
    <row r="898" customFormat="false" ht="15.75" hidden="true" customHeight="false" outlineLevel="0" collapsed="false">
      <c r="A898" s="331"/>
      <c r="B898" s="331" t="s">
        <v>256</v>
      </c>
      <c r="C898" s="331" t="str">
        <f aca="false">IFERROR(VLOOKUP(B898,'[1]#¡REF!'!$A$1:$C$15201,2,FALSE()),"")</f>
        <v/>
      </c>
      <c r="D898" s="331" t="s">
        <v>991</v>
      </c>
      <c r="E898" s="331" t="s">
        <v>1011</v>
      </c>
      <c r="F898" s="354" t="s">
        <v>993</v>
      </c>
      <c r="G898" s="331" t="n">
        <v>179</v>
      </c>
      <c r="H898" s="355" t="n">
        <v>217.7</v>
      </c>
      <c r="I898" s="355" t="n">
        <v>4430.25</v>
      </c>
      <c r="J898" s="389"/>
      <c r="K898" s="331" t="s">
        <v>994</v>
      </c>
    </row>
    <row r="899" customFormat="false" ht="15.75" hidden="true" customHeight="false" outlineLevel="0" collapsed="false">
      <c r="A899" s="331"/>
      <c r="B899" s="331" t="s">
        <v>256</v>
      </c>
      <c r="C899" s="331" t="str">
        <f aca="false">IFERROR(VLOOKUP(B899,'[1]#¡REF!'!$A$1:$C$15201,2,FALSE()),"")</f>
        <v/>
      </c>
      <c r="D899" s="331" t="s">
        <v>991</v>
      </c>
      <c r="E899" s="331" t="s">
        <v>1084</v>
      </c>
      <c r="F899" s="354" t="s">
        <v>993</v>
      </c>
      <c r="G899" s="331" t="n">
        <v>15</v>
      </c>
      <c r="H899" s="355" t="n">
        <v>18.24</v>
      </c>
      <c r="I899" s="355" t="n">
        <v>371.25</v>
      </c>
      <c r="J899" s="389"/>
      <c r="K899" s="331" t="s">
        <v>994</v>
      </c>
    </row>
    <row r="900" customFormat="false" ht="15.75" hidden="true" customHeight="false" outlineLevel="0" collapsed="false">
      <c r="A900" s="331"/>
      <c r="B900" s="331" t="s">
        <v>256</v>
      </c>
      <c r="C900" s="331" t="str">
        <f aca="false">IFERROR(VLOOKUP(B900,'[1]#¡REF!'!$A$1:$C$15201,2,FALSE()),"")</f>
        <v/>
      </c>
      <c r="D900" s="331" t="s">
        <v>991</v>
      </c>
      <c r="E900" s="331" t="s">
        <v>1012</v>
      </c>
      <c r="F900" s="354" t="s">
        <v>993</v>
      </c>
      <c r="G900" s="331" t="n">
        <v>17</v>
      </c>
      <c r="H900" s="355" t="n">
        <v>20.68</v>
      </c>
      <c r="I900" s="355" t="n">
        <v>420.75</v>
      </c>
      <c r="J900" s="389"/>
      <c r="K900" s="331" t="s">
        <v>994</v>
      </c>
    </row>
    <row r="901" customFormat="false" ht="15.75" hidden="true" customHeight="false" outlineLevel="0" collapsed="false">
      <c r="A901" s="331"/>
      <c r="B901" s="331" t="s">
        <v>256</v>
      </c>
      <c r="C901" s="331" t="str">
        <f aca="false">IFERROR(VLOOKUP(B901,'[1]#¡REF!'!$A$1:$C$15201,2,FALSE()),"")</f>
        <v/>
      </c>
      <c r="D901" s="331" t="s">
        <v>991</v>
      </c>
      <c r="E901" s="331" t="s">
        <v>1037</v>
      </c>
      <c r="F901" s="354" t="s">
        <v>1038</v>
      </c>
      <c r="G901" s="331" t="n">
        <v>21</v>
      </c>
      <c r="H901" s="355" t="n">
        <v>25.54</v>
      </c>
      <c r="I901" s="355" t="n">
        <v>519.75</v>
      </c>
      <c r="J901" s="389"/>
      <c r="K901" s="331" t="s">
        <v>994</v>
      </c>
    </row>
    <row r="902" customFormat="false" ht="15.75" hidden="true" customHeight="false" outlineLevel="0" collapsed="false">
      <c r="A902" s="331"/>
      <c r="B902" s="331" t="s">
        <v>256</v>
      </c>
      <c r="C902" s="331" t="str">
        <f aca="false">IFERROR(VLOOKUP(B902,'[1]#¡REF!'!$A$1:$C$15201,2,FALSE()),"")</f>
        <v/>
      </c>
      <c r="D902" s="331" t="s">
        <v>991</v>
      </c>
      <c r="E902" s="331" t="s">
        <v>1004</v>
      </c>
      <c r="F902" s="354" t="s">
        <v>1005</v>
      </c>
      <c r="G902" s="331" t="n">
        <v>1</v>
      </c>
      <c r="H902" s="355" t="n">
        <v>1.22</v>
      </c>
      <c r="I902" s="355" t="n">
        <v>24.75</v>
      </c>
      <c r="J902" s="390"/>
      <c r="K902" s="331" t="s">
        <v>994</v>
      </c>
    </row>
    <row r="903" customFormat="false" ht="15.75" hidden="true" customHeight="false" outlineLevel="0" collapsed="false">
      <c r="A903" s="331"/>
      <c r="B903" s="331" t="s">
        <v>256</v>
      </c>
      <c r="C903" s="331" t="str">
        <f aca="false">IFERROR(VLOOKUP(B903,'[1]#¡REF!'!$A$1:$C$15201,2,FALSE()),"")</f>
        <v/>
      </c>
      <c r="D903" s="331" t="s">
        <v>1016</v>
      </c>
      <c r="E903" s="331" t="s">
        <v>1017</v>
      </c>
      <c r="F903" s="354" t="s">
        <v>998</v>
      </c>
      <c r="G903" s="331" t="n">
        <v>1</v>
      </c>
      <c r="H903" s="355" t="n">
        <v>1.22</v>
      </c>
      <c r="I903" s="355" t="n">
        <v>24.75</v>
      </c>
      <c r="J903" s="388"/>
      <c r="K903" s="331" t="s">
        <v>994</v>
      </c>
    </row>
    <row r="904" customFormat="false" ht="15.75" hidden="true" customHeight="false" outlineLevel="0" collapsed="false">
      <c r="A904" s="331"/>
      <c r="B904" s="331" t="s">
        <v>256</v>
      </c>
      <c r="C904" s="331" t="str">
        <f aca="false">IFERROR(VLOOKUP(B904,'[1]#¡REF!'!$A$1:$C$15201,2,FALSE()),"")</f>
        <v/>
      </c>
      <c r="D904" s="331" t="s">
        <v>1016</v>
      </c>
      <c r="E904" s="331" t="s">
        <v>1040</v>
      </c>
      <c r="F904" s="354" t="s">
        <v>998</v>
      </c>
      <c r="G904" s="331" t="n">
        <v>1</v>
      </c>
      <c r="H904" s="355" t="n">
        <v>1.22</v>
      </c>
      <c r="I904" s="355" t="n">
        <v>24.75</v>
      </c>
      <c r="J904" s="389"/>
      <c r="K904" s="331" t="s">
        <v>994</v>
      </c>
    </row>
    <row r="905" customFormat="false" ht="15.75" hidden="true" customHeight="false" outlineLevel="0" collapsed="false">
      <c r="A905" s="331"/>
      <c r="B905" s="331" t="s">
        <v>256</v>
      </c>
      <c r="C905" s="331" t="str">
        <f aca="false">IFERROR(VLOOKUP(B905,'[1]#¡REF!'!$A$1:$C$15201,2,FALSE()),"")</f>
        <v/>
      </c>
      <c r="D905" s="331" t="s">
        <v>1016</v>
      </c>
      <c r="E905" s="331" t="s">
        <v>1091</v>
      </c>
      <c r="F905" s="354" t="s">
        <v>993</v>
      </c>
      <c r="G905" s="331" t="n">
        <v>15</v>
      </c>
      <c r="H905" s="355" t="n">
        <v>18.24</v>
      </c>
      <c r="I905" s="355" t="n">
        <v>371.25</v>
      </c>
      <c r="J905" s="389"/>
      <c r="K905" s="331" t="s">
        <v>994</v>
      </c>
    </row>
    <row r="906" customFormat="false" ht="15.75" hidden="true" customHeight="false" outlineLevel="0" collapsed="false">
      <c r="A906" s="331"/>
      <c r="B906" s="331" t="s">
        <v>256</v>
      </c>
      <c r="C906" s="331" t="str">
        <f aca="false">IFERROR(VLOOKUP(B906,'[1]#¡REF!'!$A$1:$C$15201,2,FALSE()),"")</f>
        <v/>
      </c>
      <c r="D906" s="331" t="s">
        <v>1016</v>
      </c>
      <c r="E906" s="331" t="s">
        <v>1018</v>
      </c>
      <c r="F906" s="354" t="s">
        <v>993</v>
      </c>
      <c r="G906" s="331" t="n">
        <v>143</v>
      </c>
      <c r="H906" s="355" t="n">
        <v>173.92</v>
      </c>
      <c r="I906" s="355" t="n">
        <v>3539.25</v>
      </c>
      <c r="J906" s="389"/>
      <c r="K906" s="331" t="s">
        <v>994</v>
      </c>
    </row>
    <row r="907" customFormat="false" ht="15.75" hidden="true" customHeight="false" outlineLevel="0" collapsed="false">
      <c r="A907" s="331"/>
      <c r="B907" s="331" t="s">
        <v>256</v>
      </c>
      <c r="C907" s="331" t="str">
        <f aca="false">IFERROR(VLOOKUP(B907,'[1]#¡REF!'!$A$1:$C$15201,2,FALSE()),"")</f>
        <v/>
      </c>
      <c r="D907" s="331" t="s">
        <v>1016</v>
      </c>
      <c r="E907" s="331" t="s">
        <v>1019</v>
      </c>
      <c r="F907" s="354" t="s">
        <v>993</v>
      </c>
      <c r="G907" s="331" t="n">
        <v>13</v>
      </c>
      <c r="H907" s="355" t="n">
        <v>15.81</v>
      </c>
      <c r="I907" s="355" t="n">
        <v>321.75</v>
      </c>
      <c r="J907" s="389"/>
      <c r="K907" s="331" t="s">
        <v>994</v>
      </c>
    </row>
    <row r="908" customFormat="false" ht="15.75" hidden="true" customHeight="false" outlineLevel="0" collapsed="false">
      <c r="A908" s="331"/>
      <c r="B908" s="331" t="s">
        <v>256</v>
      </c>
      <c r="C908" s="331" t="str">
        <f aca="false">IFERROR(VLOOKUP(B908,'[1]#¡REF!'!$A$1:$C$15201,2,FALSE()),"")</f>
        <v/>
      </c>
      <c r="D908" s="331" t="s">
        <v>1016</v>
      </c>
      <c r="E908" s="331" t="s">
        <v>1020</v>
      </c>
      <c r="F908" s="354" t="s">
        <v>993</v>
      </c>
      <c r="G908" s="331" t="n">
        <v>23</v>
      </c>
      <c r="H908" s="355" t="n">
        <v>27.97</v>
      </c>
      <c r="I908" s="355" t="n">
        <v>569.25</v>
      </c>
      <c r="J908" s="389"/>
      <c r="K908" s="331" t="s">
        <v>994</v>
      </c>
    </row>
    <row r="909" customFormat="false" ht="15.75" hidden="true" customHeight="false" outlineLevel="0" collapsed="false">
      <c r="A909" s="331"/>
      <c r="B909" s="331" t="s">
        <v>256</v>
      </c>
      <c r="C909" s="331" t="str">
        <f aca="false">IFERROR(VLOOKUP(B909,'[1]#¡REF!'!$A$1:$C$15201,2,FALSE()),"")</f>
        <v/>
      </c>
      <c r="D909" s="331" t="s">
        <v>1016</v>
      </c>
      <c r="E909" s="331" t="s">
        <v>1041</v>
      </c>
      <c r="F909" s="354" t="s">
        <v>993</v>
      </c>
      <c r="G909" s="331" t="n">
        <v>2</v>
      </c>
      <c r="H909" s="355" t="n">
        <v>2.43</v>
      </c>
      <c r="I909" s="355" t="n">
        <v>49.5</v>
      </c>
      <c r="J909" s="389"/>
      <c r="K909" s="331" t="s">
        <v>994</v>
      </c>
    </row>
    <row r="910" customFormat="false" ht="15.75" hidden="true" customHeight="false" outlineLevel="0" collapsed="false">
      <c r="A910" s="331"/>
      <c r="B910" s="331" t="s">
        <v>256</v>
      </c>
      <c r="C910" s="331" t="str">
        <f aca="false">IFERROR(VLOOKUP(B910,'[1]#¡REF!'!$A$1:$C$15201,2,FALSE()),"")</f>
        <v/>
      </c>
      <c r="D910" s="331" t="s">
        <v>1016</v>
      </c>
      <c r="E910" s="331" t="s">
        <v>1023</v>
      </c>
      <c r="F910" s="354" t="s">
        <v>993</v>
      </c>
      <c r="G910" s="331" t="n">
        <v>14</v>
      </c>
      <c r="H910" s="355" t="n">
        <v>17.03</v>
      </c>
      <c r="I910" s="355" t="n">
        <v>346.5</v>
      </c>
      <c r="J910" s="389"/>
      <c r="K910" s="331" t="s">
        <v>994</v>
      </c>
    </row>
    <row r="911" customFormat="false" ht="15.75" hidden="true" customHeight="false" outlineLevel="0" collapsed="false">
      <c r="A911" s="331"/>
      <c r="B911" s="331" t="s">
        <v>256</v>
      </c>
      <c r="C911" s="331" t="str">
        <f aca="false">IFERROR(VLOOKUP(B911,'[1]#¡REF!'!$A$1:$C$15201,2,FALSE()),"")</f>
        <v/>
      </c>
      <c r="D911" s="331" t="s">
        <v>1016</v>
      </c>
      <c r="E911" s="331" t="s">
        <v>1092</v>
      </c>
      <c r="F911" s="354" t="s">
        <v>993</v>
      </c>
      <c r="G911" s="331" t="n">
        <v>15</v>
      </c>
      <c r="H911" s="355" t="n">
        <v>18.24</v>
      </c>
      <c r="I911" s="355" t="n">
        <v>371.25</v>
      </c>
      <c r="J911" s="389"/>
      <c r="K911" s="331" t="s">
        <v>994</v>
      </c>
    </row>
    <row r="912" customFormat="false" ht="15.75" hidden="true" customHeight="false" outlineLevel="0" collapsed="false">
      <c r="A912" s="331"/>
      <c r="B912" s="331" t="s">
        <v>256</v>
      </c>
      <c r="C912" s="331" t="str">
        <f aca="false">IFERROR(VLOOKUP(B912,'[1]#¡REF!'!$A$1:$C$15201,2,FALSE()),"")</f>
        <v/>
      </c>
      <c r="D912" s="331" t="s">
        <v>1016</v>
      </c>
      <c r="E912" s="331" t="s">
        <v>1024</v>
      </c>
      <c r="F912" s="354" t="s">
        <v>993</v>
      </c>
      <c r="G912" s="331" t="n">
        <v>10</v>
      </c>
      <c r="H912" s="355" t="n">
        <v>12.16</v>
      </c>
      <c r="I912" s="355" t="n">
        <v>247.5</v>
      </c>
      <c r="J912" s="389"/>
      <c r="K912" s="331" t="s">
        <v>994</v>
      </c>
    </row>
    <row r="913" customFormat="false" ht="15.75" hidden="true" customHeight="false" outlineLevel="0" collapsed="false">
      <c r="A913" s="331"/>
      <c r="B913" s="331" t="s">
        <v>256</v>
      </c>
      <c r="C913" s="331" t="str">
        <f aca="false">IFERROR(VLOOKUP(B913,'[1]#¡REF!'!$A$1:$C$15201,2,FALSE()),"")</f>
        <v/>
      </c>
      <c r="D913" s="331" t="s">
        <v>1016</v>
      </c>
      <c r="E913" s="331" t="s">
        <v>1025</v>
      </c>
      <c r="F913" s="354" t="s">
        <v>993</v>
      </c>
      <c r="G913" s="331" t="n">
        <v>48</v>
      </c>
      <c r="H913" s="355" t="n">
        <v>58.38</v>
      </c>
      <c r="I913" s="355" t="n">
        <v>1188</v>
      </c>
      <c r="J913" s="389"/>
      <c r="K913" s="331" t="s">
        <v>994</v>
      </c>
    </row>
    <row r="914" customFormat="false" ht="15.75" hidden="true" customHeight="false" outlineLevel="0" collapsed="false">
      <c r="A914" s="331"/>
      <c r="B914" s="331" t="s">
        <v>256</v>
      </c>
      <c r="C914" s="331" t="str">
        <f aca="false">IFERROR(VLOOKUP(B914,'[1]#¡REF!'!$A$1:$C$15201,2,FALSE()),"")</f>
        <v/>
      </c>
      <c r="D914" s="331" t="s">
        <v>1016</v>
      </c>
      <c r="E914" s="331" t="s">
        <v>1110</v>
      </c>
      <c r="F914" s="354" t="s">
        <v>993</v>
      </c>
      <c r="G914" s="331" t="n">
        <v>14</v>
      </c>
      <c r="H914" s="355" t="n">
        <v>17.03</v>
      </c>
      <c r="I914" s="355" t="n">
        <v>346.5</v>
      </c>
      <c r="J914" s="389"/>
      <c r="K914" s="331" t="s">
        <v>994</v>
      </c>
    </row>
    <row r="915" customFormat="false" ht="15.75" hidden="true" customHeight="false" outlineLevel="0" collapsed="false">
      <c r="A915" s="331"/>
      <c r="B915" s="331" t="s">
        <v>256</v>
      </c>
      <c r="C915" s="331" t="str">
        <f aca="false">IFERROR(VLOOKUP(B915,'[1]#¡REF!'!$A$1:$C$15201,2,FALSE()),"")</f>
        <v/>
      </c>
      <c r="D915" s="331" t="s">
        <v>1016</v>
      </c>
      <c r="E915" s="331" t="s">
        <v>1065</v>
      </c>
      <c r="F915" s="354" t="s">
        <v>993</v>
      </c>
      <c r="G915" s="331" t="n">
        <v>6</v>
      </c>
      <c r="H915" s="355" t="n">
        <v>7.3</v>
      </c>
      <c r="I915" s="355" t="n">
        <v>148.5</v>
      </c>
      <c r="J915" s="389"/>
      <c r="K915" s="331" t="s">
        <v>994</v>
      </c>
    </row>
    <row r="916" customFormat="false" ht="15.75" hidden="true" customHeight="false" outlineLevel="0" collapsed="false">
      <c r="A916" s="331"/>
      <c r="B916" s="331" t="s">
        <v>256</v>
      </c>
      <c r="C916" s="331" t="str">
        <f aca="false">IFERROR(VLOOKUP(B916,'[1]#¡REF!'!$A$1:$C$15201,2,FALSE()),"")</f>
        <v/>
      </c>
      <c r="D916" s="331" t="s">
        <v>1016</v>
      </c>
      <c r="E916" s="331" t="s">
        <v>1043</v>
      </c>
      <c r="F916" s="354" t="s">
        <v>993</v>
      </c>
      <c r="G916" s="331" t="n">
        <v>1</v>
      </c>
      <c r="H916" s="355" t="n">
        <v>1.22</v>
      </c>
      <c r="I916" s="355" t="n">
        <v>24.75</v>
      </c>
      <c r="J916" s="389"/>
      <c r="K916" s="331" t="s">
        <v>994</v>
      </c>
    </row>
    <row r="917" customFormat="false" ht="15.75" hidden="true" customHeight="false" outlineLevel="0" collapsed="false">
      <c r="A917" s="331"/>
      <c r="B917" s="331" t="s">
        <v>256</v>
      </c>
      <c r="C917" s="331" t="str">
        <f aca="false">IFERROR(VLOOKUP(B917,'[1]#¡REF!'!$A$1:$C$15201,2,FALSE()),"")</f>
        <v/>
      </c>
      <c r="D917" s="331" t="s">
        <v>1016</v>
      </c>
      <c r="E917" s="331" t="s">
        <v>1121</v>
      </c>
      <c r="F917" s="354" t="s">
        <v>993</v>
      </c>
      <c r="G917" s="331" t="n">
        <v>3</v>
      </c>
      <c r="H917" s="355" t="n">
        <v>3.65</v>
      </c>
      <c r="I917" s="355" t="n">
        <v>74.25</v>
      </c>
      <c r="J917" s="389"/>
      <c r="K917" s="331" t="s">
        <v>994</v>
      </c>
    </row>
    <row r="918" customFormat="false" ht="15.75" hidden="true" customHeight="false" outlineLevel="0" collapsed="false">
      <c r="A918" s="331"/>
      <c r="B918" s="331" t="s">
        <v>256</v>
      </c>
      <c r="C918" s="331" t="str">
        <f aca="false">IFERROR(VLOOKUP(B918,'[1]#¡REF!'!$A$1:$C$15201,2,FALSE()),"")</f>
        <v/>
      </c>
      <c r="D918" s="331" t="s">
        <v>1016</v>
      </c>
      <c r="E918" s="331" t="s">
        <v>1044</v>
      </c>
      <c r="F918" s="354" t="s">
        <v>993</v>
      </c>
      <c r="G918" s="331" t="n">
        <v>4</v>
      </c>
      <c r="H918" s="355" t="n">
        <v>4.86</v>
      </c>
      <c r="I918" s="355" t="n">
        <v>99</v>
      </c>
      <c r="J918" s="389"/>
      <c r="K918" s="331" t="s">
        <v>994</v>
      </c>
    </row>
    <row r="919" customFormat="false" ht="15.75" hidden="true" customHeight="false" outlineLevel="0" collapsed="false">
      <c r="A919" s="331"/>
      <c r="B919" s="331" t="s">
        <v>256</v>
      </c>
      <c r="C919" s="331" t="str">
        <f aca="false">IFERROR(VLOOKUP(B919,'[1]#¡REF!'!$A$1:$C$15201,2,FALSE()),"")</f>
        <v/>
      </c>
      <c r="D919" s="331" t="s">
        <v>1016</v>
      </c>
      <c r="E919" s="331" t="s">
        <v>1122</v>
      </c>
      <c r="F919" s="354" t="s">
        <v>993</v>
      </c>
      <c r="G919" s="331" t="n">
        <v>13</v>
      </c>
      <c r="H919" s="355" t="n">
        <v>15.81</v>
      </c>
      <c r="I919" s="355" t="n">
        <v>321.75</v>
      </c>
      <c r="J919" s="389"/>
      <c r="K919" s="331" t="s">
        <v>994</v>
      </c>
    </row>
    <row r="920" customFormat="false" ht="15.75" hidden="true" customHeight="false" outlineLevel="0" collapsed="false">
      <c r="A920" s="331"/>
      <c r="B920" s="331" t="s">
        <v>256</v>
      </c>
      <c r="C920" s="331" t="str">
        <f aca="false">IFERROR(VLOOKUP(B920,'[1]#¡REF!'!$A$1:$C$15201,2,FALSE()),"")</f>
        <v/>
      </c>
      <c r="D920" s="331" t="s">
        <v>1016</v>
      </c>
      <c r="E920" s="331" t="s">
        <v>1093</v>
      </c>
      <c r="F920" s="354" t="s">
        <v>1038</v>
      </c>
      <c r="G920" s="331" t="n">
        <v>2</v>
      </c>
      <c r="H920" s="355" t="n">
        <v>2.43</v>
      </c>
      <c r="I920" s="355" t="n">
        <v>49.5</v>
      </c>
      <c r="J920" s="389"/>
      <c r="K920" s="331" t="s">
        <v>994</v>
      </c>
    </row>
    <row r="921" customFormat="false" ht="15.75" hidden="true" customHeight="false" outlineLevel="0" collapsed="false">
      <c r="A921" s="331"/>
      <c r="B921" s="331" t="s">
        <v>256</v>
      </c>
      <c r="C921" s="331" t="str">
        <f aca="false">IFERROR(VLOOKUP(B921,'[1]#¡REF!'!$A$1:$C$15201,2,FALSE()),"")</f>
        <v/>
      </c>
      <c r="D921" s="331" t="s">
        <v>1016</v>
      </c>
      <c r="E921" s="331" t="s">
        <v>1027</v>
      </c>
      <c r="F921" s="354" t="s">
        <v>1003</v>
      </c>
      <c r="G921" s="331" t="n">
        <v>1</v>
      </c>
      <c r="H921" s="355" t="n">
        <v>1.22</v>
      </c>
      <c r="I921" s="355" t="n">
        <v>24.75</v>
      </c>
      <c r="J921" s="389"/>
      <c r="K921" s="331" t="s">
        <v>994</v>
      </c>
    </row>
    <row r="922" customFormat="false" ht="15.75" hidden="true" customHeight="false" outlineLevel="0" collapsed="false">
      <c r="A922" s="331"/>
      <c r="B922" s="331" t="s">
        <v>256</v>
      </c>
      <c r="C922" s="331" t="str">
        <f aca="false">IFERROR(VLOOKUP(B922,'[1]#¡REF!'!$A$1:$C$15201,2,FALSE()),"")</f>
        <v/>
      </c>
      <c r="D922" s="331" t="s">
        <v>1016</v>
      </c>
      <c r="E922" s="331" t="s">
        <v>1028</v>
      </c>
      <c r="F922" s="354" t="s">
        <v>1005</v>
      </c>
      <c r="G922" s="331" t="n">
        <v>2</v>
      </c>
      <c r="H922" s="355" t="n">
        <v>2.43</v>
      </c>
      <c r="I922" s="355" t="n">
        <v>49.5</v>
      </c>
      <c r="J922" s="390"/>
      <c r="K922" s="331" t="s">
        <v>994</v>
      </c>
    </row>
    <row r="923" customFormat="false" ht="15.75" hidden="true" customHeight="false" outlineLevel="0" collapsed="false">
      <c r="A923" s="331"/>
      <c r="B923" s="331" t="s">
        <v>1123</v>
      </c>
      <c r="C923" s="331" t="str">
        <f aca="false">IFERROR(VLOOKUP(B923,'[1]#¡REF!'!$A$1:$C$15201,2,FALSE()),"")</f>
        <v/>
      </c>
      <c r="D923" s="331" t="s">
        <v>991</v>
      </c>
      <c r="E923" s="331" t="s">
        <v>997</v>
      </c>
      <c r="F923" s="354" t="s">
        <v>998</v>
      </c>
      <c r="G923" s="331" t="n">
        <v>6</v>
      </c>
      <c r="H923" s="355" t="n">
        <v>1.34</v>
      </c>
      <c r="I923" s="355" t="n">
        <v>27.18</v>
      </c>
      <c r="J923" s="388"/>
      <c r="K923" s="331" t="s">
        <v>994</v>
      </c>
    </row>
    <row r="924" customFormat="false" ht="15.75" hidden="true" customHeight="false" outlineLevel="0" collapsed="false">
      <c r="A924" s="331"/>
      <c r="B924" s="331" t="s">
        <v>1123</v>
      </c>
      <c r="C924" s="331" t="str">
        <f aca="false">IFERROR(VLOOKUP(B924,'[1]#¡REF!'!$A$1:$C$15201,2,FALSE()),"")</f>
        <v/>
      </c>
      <c r="D924" s="331" t="s">
        <v>991</v>
      </c>
      <c r="E924" s="331" t="s">
        <v>1032</v>
      </c>
      <c r="F924" s="354" t="s">
        <v>998</v>
      </c>
      <c r="G924" s="331" t="n">
        <v>29</v>
      </c>
      <c r="H924" s="355" t="n">
        <v>6.46</v>
      </c>
      <c r="I924" s="355" t="n">
        <v>131.37</v>
      </c>
      <c r="J924" s="389"/>
      <c r="K924" s="331" t="s">
        <v>994</v>
      </c>
    </row>
    <row r="925" customFormat="false" ht="15.75" hidden="true" customHeight="false" outlineLevel="0" collapsed="false">
      <c r="A925" s="331"/>
      <c r="B925" s="331" t="s">
        <v>1123</v>
      </c>
      <c r="C925" s="331" t="str">
        <f aca="false">IFERROR(VLOOKUP(B925,'[1]#¡REF!'!$A$1:$C$15201,2,FALSE()),"")</f>
        <v/>
      </c>
      <c r="D925" s="331" t="s">
        <v>991</v>
      </c>
      <c r="E925" s="331" t="s">
        <v>992</v>
      </c>
      <c r="F925" s="354" t="s">
        <v>993</v>
      </c>
      <c r="G925" s="331" t="n">
        <v>11</v>
      </c>
      <c r="H925" s="355" t="n">
        <v>2.45</v>
      </c>
      <c r="I925" s="355" t="n">
        <v>49.83</v>
      </c>
      <c r="J925" s="389"/>
      <c r="K925" s="331" t="s">
        <v>994</v>
      </c>
    </row>
    <row r="926" customFormat="false" ht="15.75" hidden="true" customHeight="false" outlineLevel="0" collapsed="false">
      <c r="A926" s="331"/>
      <c r="B926" s="331" t="s">
        <v>1123</v>
      </c>
      <c r="C926" s="331" t="str">
        <f aca="false">IFERROR(VLOOKUP(B926,'[1]#¡REF!'!$A$1:$C$15201,2,FALSE()),"")</f>
        <v/>
      </c>
      <c r="D926" s="331" t="s">
        <v>991</v>
      </c>
      <c r="E926" s="331" t="s">
        <v>1053</v>
      </c>
      <c r="F926" s="354" t="s">
        <v>993</v>
      </c>
      <c r="G926" s="331" t="n">
        <v>39</v>
      </c>
      <c r="H926" s="355" t="n">
        <v>8.68</v>
      </c>
      <c r="I926" s="355" t="n">
        <v>176.67</v>
      </c>
      <c r="J926" s="389"/>
      <c r="K926" s="331" t="s">
        <v>994</v>
      </c>
    </row>
    <row r="927" customFormat="false" ht="15.75" hidden="true" customHeight="false" outlineLevel="0" collapsed="false">
      <c r="A927" s="331"/>
      <c r="B927" s="331" t="s">
        <v>1123</v>
      </c>
      <c r="C927" s="331" t="str">
        <f aca="false">IFERROR(VLOOKUP(B927,'[1]#¡REF!'!$A$1:$C$15201,2,FALSE()),"")</f>
        <v/>
      </c>
      <c r="D927" s="331" t="s">
        <v>991</v>
      </c>
      <c r="E927" s="331" t="s">
        <v>1034</v>
      </c>
      <c r="F927" s="354" t="s">
        <v>993</v>
      </c>
      <c r="G927" s="331" t="n">
        <v>89</v>
      </c>
      <c r="H927" s="355" t="n">
        <v>19.81</v>
      </c>
      <c r="I927" s="355" t="n">
        <v>403.17</v>
      </c>
      <c r="J927" s="389"/>
      <c r="K927" s="331" t="s">
        <v>994</v>
      </c>
    </row>
    <row r="928" customFormat="false" ht="15.75" hidden="true" customHeight="false" outlineLevel="0" collapsed="false">
      <c r="A928" s="331"/>
      <c r="B928" s="331" t="s">
        <v>1123</v>
      </c>
      <c r="C928" s="331" t="str">
        <f aca="false">IFERROR(VLOOKUP(B928,'[1]#¡REF!'!$A$1:$C$15201,2,FALSE()),"")</f>
        <v/>
      </c>
      <c r="D928" s="331" t="s">
        <v>991</v>
      </c>
      <c r="E928" s="331" t="s">
        <v>1009</v>
      </c>
      <c r="F928" s="354" t="s">
        <v>993</v>
      </c>
      <c r="G928" s="331" t="n">
        <v>39</v>
      </c>
      <c r="H928" s="355" t="n">
        <v>8.68</v>
      </c>
      <c r="I928" s="355" t="n">
        <v>176.67</v>
      </c>
      <c r="J928" s="389"/>
      <c r="K928" s="331" t="s">
        <v>994</v>
      </c>
    </row>
    <row r="929" customFormat="false" ht="15.75" hidden="true" customHeight="false" outlineLevel="0" collapsed="false">
      <c r="A929" s="331"/>
      <c r="B929" s="331" t="s">
        <v>1123</v>
      </c>
      <c r="C929" s="331" t="str">
        <f aca="false">IFERROR(VLOOKUP(B929,'[1]#¡REF!'!$A$1:$C$15201,2,FALSE()),"")</f>
        <v/>
      </c>
      <c r="D929" s="331" t="s">
        <v>991</v>
      </c>
      <c r="E929" s="331" t="s">
        <v>1010</v>
      </c>
      <c r="F929" s="354" t="s">
        <v>993</v>
      </c>
      <c r="G929" s="331" t="n">
        <v>30</v>
      </c>
      <c r="H929" s="355" t="n">
        <v>6.68</v>
      </c>
      <c r="I929" s="355" t="n">
        <v>135.9</v>
      </c>
      <c r="J929" s="389"/>
      <c r="K929" s="331" t="s">
        <v>994</v>
      </c>
    </row>
    <row r="930" customFormat="false" ht="15.75" hidden="true" customHeight="false" outlineLevel="0" collapsed="false">
      <c r="A930" s="331"/>
      <c r="B930" s="331" t="s">
        <v>1123</v>
      </c>
      <c r="C930" s="331" t="str">
        <f aca="false">IFERROR(VLOOKUP(B930,'[1]#¡REF!'!$A$1:$C$15201,2,FALSE()),"")</f>
        <v/>
      </c>
      <c r="D930" s="331" t="s">
        <v>991</v>
      </c>
      <c r="E930" s="331" t="s">
        <v>1084</v>
      </c>
      <c r="F930" s="354" t="s">
        <v>993</v>
      </c>
      <c r="G930" s="331" t="n">
        <v>7</v>
      </c>
      <c r="H930" s="355" t="n">
        <v>1.56</v>
      </c>
      <c r="I930" s="355" t="n">
        <v>31.71</v>
      </c>
      <c r="J930" s="389"/>
      <c r="K930" s="331" t="s">
        <v>994</v>
      </c>
    </row>
    <row r="931" customFormat="false" ht="15.75" hidden="true" customHeight="false" outlineLevel="0" collapsed="false">
      <c r="A931" s="331"/>
      <c r="B931" s="331" t="s">
        <v>1123</v>
      </c>
      <c r="C931" s="331" t="str">
        <f aca="false">IFERROR(VLOOKUP(B931,'[1]#¡REF!'!$A$1:$C$15201,2,FALSE()),"")</f>
        <v/>
      </c>
      <c r="D931" s="331" t="s">
        <v>991</v>
      </c>
      <c r="E931" s="331" t="s">
        <v>1046</v>
      </c>
      <c r="F931" s="354" t="s">
        <v>993</v>
      </c>
      <c r="G931" s="331" t="n">
        <v>5</v>
      </c>
      <c r="H931" s="355" t="n">
        <v>1.11</v>
      </c>
      <c r="I931" s="355" t="n">
        <v>22.65</v>
      </c>
      <c r="J931" s="389"/>
      <c r="K931" s="331" t="s">
        <v>994</v>
      </c>
    </row>
    <row r="932" customFormat="false" ht="15.75" hidden="true" customHeight="false" outlineLevel="0" collapsed="false">
      <c r="A932" s="331"/>
      <c r="B932" s="331" t="s">
        <v>1123</v>
      </c>
      <c r="C932" s="331" t="str">
        <f aca="false">IFERROR(VLOOKUP(B932,'[1]#¡REF!'!$A$1:$C$15201,2,FALSE()),"")</f>
        <v/>
      </c>
      <c r="D932" s="331" t="s">
        <v>991</v>
      </c>
      <c r="E932" s="331" t="s">
        <v>1012</v>
      </c>
      <c r="F932" s="354" t="s">
        <v>993</v>
      </c>
      <c r="G932" s="331" t="n">
        <v>50</v>
      </c>
      <c r="H932" s="355" t="n">
        <v>11.13</v>
      </c>
      <c r="I932" s="355" t="n">
        <v>226.5</v>
      </c>
      <c r="J932" s="389"/>
      <c r="K932" s="331" t="s">
        <v>994</v>
      </c>
    </row>
    <row r="933" customFormat="false" ht="15.75" hidden="true" customHeight="false" outlineLevel="0" collapsed="false">
      <c r="A933" s="331"/>
      <c r="B933" s="331" t="s">
        <v>1123</v>
      </c>
      <c r="C933" s="331" t="str">
        <f aca="false">IFERROR(VLOOKUP(B933,'[1]#¡REF!'!$A$1:$C$15201,2,FALSE()),"")</f>
        <v/>
      </c>
      <c r="D933" s="331" t="s">
        <v>991</v>
      </c>
      <c r="E933" s="331" t="s">
        <v>1035</v>
      </c>
      <c r="F933" s="354" t="s">
        <v>993</v>
      </c>
      <c r="G933" s="331" t="n">
        <v>81</v>
      </c>
      <c r="H933" s="355" t="n">
        <v>18.03</v>
      </c>
      <c r="I933" s="355" t="n">
        <v>366.93</v>
      </c>
      <c r="J933" s="389"/>
      <c r="K933" s="331" t="s">
        <v>994</v>
      </c>
    </row>
    <row r="934" customFormat="false" ht="15.75" hidden="true" customHeight="false" outlineLevel="0" collapsed="false">
      <c r="A934" s="331"/>
      <c r="B934" s="331" t="s">
        <v>1123</v>
      </c>
      <c r="C934" s="331" t="str">
        <f aca="false">IFERROR(VLOOKUP(B934,'[1]#¡REF!'!$A$1:$C$15201,2,FALSE()),"")</f>
        <v/>
      </c>
      <c r="D934" s="331" t="s">
        <v>991</v>
      </c>
      <c r="E934" s="331" t="s">
        <v>1013</v>
      </c>
      <c r="F934" s="354" t="s">
        <v>993</v>
      </c>
      <c r="G934" s="331" t="n">
        <v>50</v>
      </c>
      <c r="H934" s="355" t="n">
        <v>11.13</v>
      </c>
      <c r="I934" s="355" t="n">
        <v>226.5</v>
      </c>
      <c r="J934" s="389"/>
      <c r="K934" s="331" t="s">
        <v>994</v>
      </c>
    </row>
    <row r="935" customFormat="false" ht="15.75" hidden="true" customHeight="false" outlineLevel="0" collapsed="false">
      <c r="A935" s="331"/>
      <c r="B935" s="331" t="s">
        <v>1123</v>
      </c>
      <c r="C935" s="331" t="str">
        <f aca="false">IFERROR(VLOOKUP(B935,'[1]#¡REF!'!$A$1:$C$15201,2,FALSE()),"")</f>
        <v/>
      </c>
      <c r="D935" s="331" t="s">
        <v>991</v>
      </c>
      <c r="E935" s="331" t="s">
        <v>1037</v>
      </c>
      <c r="F935" s="354" t="s">
        <v>1038</v>
      </c>
      <c r="G935" s="331" t="n">
        <v>5</v>
      </c>
      <c r="H935" s="355" t="n">
        <v>1.11</v>
      </c>
      <c r="I935" s="355" t="n">
        <v>22.65</v>
      </c>
      <c r="J935" s="390"/>
      <c r="K935" s="331" t="s">
        <v>994</v>
      </c>
    </row>
    <row r="936" customFormat="false" ht="15.75" hidden="true" customHeight="false" outlineLevel="0" collapsed="false">
      <c r="A936" s="331"/>
      <c r="B936" s="331" t="s">
        <v>1123</v>
      </c>
      <c r="C936" s="331" t="str">
        <f aca="false">IFERROR(VLOOKUP(B936,'[1]#¡REF!'!$A$1:$C$15201,2,FALSE()),"")</f>
        <v/>
      </c>
      <c r="D936" s="331" t="s">
        <v>1016</v>
      </c>
      <c r="E936" s="331" t="s">
        <v>1017</v>
      </c>
      <c r="F936" s="354" t="s">
        <v>998</v>
      </c>
      <c r="G936" s="331" t="n">
        <v>16</v>
      </c>
      <c r="H936" s="355" t="n">
        <v>3.56</v>
      </c>
      <c r="I936" s="355" t="n">
        <v>72.48</v>
      </c>
      <c r="J936" s="388"/>
      <c r="K936" s="331" t="s">
        <v>994</v>
      </c>
    </row>
    <row r="937" customFormat="false" ht="15.75" hidden="true" customHeight="false" outlineLevel="0" collapsed="false">
      <c r="A937" s="331"/>
      <c r="B937" s="331" t="s">
        <v>1123</v>
      </c>
      <c r="C937" s="331" t="str">
        <f aca="false">IFERROR(VLOOKUP(B937,'[1]#¡REF!'!$A$1:$C$15201,2,FALSE()),"")</f>
        <v/>
      </c>
      <c r="D937" s="331" t="s">
        <v>1016</v>
      </c>
      <c r="E937" s="331" t="s">
        <v>1040</v>
      </c>
      <c r="F937" s="354" t="s">
        <v>998</v>
      </c>
      <c r="G937" s="331" t="n">
        <v>6</v>
      </c>
      <c r="H937" s="355" t="n">
        <v>1.34</v>
      </c>
      <c r="I937" s="355" t="n">
        <v>27.18</v>
      </c>
      <c r="J937" s="389"/>
      <c r="K937" s="331" t="s">
        <v>994</v>
      </c>
    </row>
    <row r="938" customFormat="false" ht="15.75" hidden="true" customHeight="false" outlineLevel="0" collapsed="false">
      <c r="A938" s="331"/>
      <c r="B938" s="331" t="s">
        <v>1123</v>
      </c>
      <c r="C938" s="331" t="str">
        <f aca="false">IFERROR(VLOOKUP(B938,'[1]#¡REF!'!$A$1:$C$15201,2,FALSE()),"")</f>
        <v/>
      </c>
      <c r="D938" s="331" t="s">
        <v>1016</v>
      </c>
      <c r="E938" s="331" t="s">
        <v>1091</v>
      </c>
      <c r="F938" s="354" t="s">
        <v>993</v>
      </c>
      <c r="G938" s="331" t="n">
        <v>112</v>
      </c>
      <c r="H938" s="355" t="n">
        <v>24.93</v>
      </c>
      <c r="I938" s="355" t="n">
        <v>507.36</v>
      </c>
      <c r="J938" s="389"/>
      <c r="K938" s="331" t="s">
        <v>994</v>
      </c>
    </row>
    <row r="939" customFormat="false" ht="15.75" hidden="true" customHeight="false" outlineLevel="0" collapsed="false">
      <c r="A939" s="331"/>
      <c r="B939" s="331" t="s">
        <v>1123</v>
      </c>
      <c r="C939" s="331" t="str">
        <f aca="false">IFERROR(VLOOKUP(B939,'[1]#¡REF!'!$A$1:$C$15201,2,FALSE()),"")</f>
        <v/>
      </c>
      <c r="D939" s="331" t="s">
        <v>1016</v>
      </c>
      <c r="E939" s="331" t="s">
        <v>1018</v>
      </c>
      <c r="F939" s="354" t="s">
        <v>993</v>
      </c>
      <c r="G939" s="331" t="n">
        <v>11</v>
      </c>
      <c r="H939" s="355" t="n">
        <v>2.45</v>
      </c>
      <c r="I939" s="355" t="n">
        <v>49.83</v>
      </c>
      <c r="J939" s="389"/>
      <c r="K939" s="331" t="s">
        <v>994</v>
      </c>
    </row>
    <row r="940" customFormat="false" ht="15.75" hidden="true" customHeight="false" outlineLevel="0" collapsed="false">
      <c r="A940" s="331"/>
      <c r="B940" s="331" t="s">
        <v>1123</v>
      </c>
      <c r="C940" s="331" t="str">
        <f aca="false">IFERROR(VLOOKUP(B940,'[1]#¡REF!'!$A$1:$C$15201,2,FALSE()),"")</f>
        <v/>
      </c>
      <c r="D940" s="331" t="s">
        <v>1016</v>
      </c>
      <c r="E940" s="331" t="s">
        <v>1019</v>
      </c>
      <c r="F940" s="354" t="s">
        <v>993</v>
      </c>
      <c r="G940" s="331" t="n">
        <v>178</v>
      </c>
      <c r="H940" s="355" t="n">
        <v>39.62</v>
      </c>
      <c r="I940" s="355" t="n">
        <v>806.34</v>
      </c>
      <c r="J940" s="389"/>
      <c r="K940" s="331" t="s">
        <v>994</v>
      </c>
    </row>
    <row r="941" customFormat="false" ht="15.75" hidden="true" customHeight="false" outlineLevel="0" collapsed="false">
      <c r="A941" s="331"/>
      <c r="B941" s="331" t="s">
        <v>1123</v>
      </c>
      <c r="C941" s="331" t="str">
        <f aca="false">IFERROR(VLOOKUP(B941,'[1]#¡REF!'!$A$1:$C$15201,2,FALSE()),"")</f>
        <v/>
      </c>
      <c r="D941" s="331" t="s">
        <v>1016</v>
      </c>
      <c r="E941" s="331" t="s">
        <v>1020</v>
      </c>
      <c r="F941" s="354" t="s">
        <v>993</v>
      </c>
      <c r="G941" s="331" t="n">
        <v>1224</v>
      </c>
      <c r="H941" s="355" t="n">
        <v>272.47</v>
      </c>
      <c r="I941" s="355" t="n">
        <v>5544.72</v>
      </c>
      <c r="J941" s="389"/>
      <c r="K941" s="331" t="s">
        <v>994</v>
      </c>
    </row>
    <row r="942" customFormat="false" ht="15.75" hidden="true" customHeight="false" outlineLevel="0" collapsed="false">
      <c r="A942" s="331"/>
      <c r="B942" s="331" t="s">
        <v>1123</v>
      </c>
      <c r="C942" s="331" t="str">
        <f aca="false">IFERROR(VLOOKUP(B942,'[1]#¡REF!'!$A$1:$C$15201,2,FALSE()),"")</f>
        <v/>
      </c>
      <c r="D942" s="331" t="s">
        <v>1016</v>
      </c>
      <c r="E942" s="331" t="s">
        <v>1041</v>
      </c>
      <c r="F942" s="354" t="s">
        <v>993</v>
      </c>
      <c r="G942" s="331" t="n">
        <v>6</v>
      </c>
      <c r="H942" s="355" t="n">
        <v>1.34</v>
      </c>
      <c r="I942" s="355" t="n">
        <v>27.18</v>
      </c>
      <c r="J942" s="389"/>
      <c r="K942" s="331" t="s">
        <v>994</v>
      </c>
    </row>
    <row r="943" customFormat="false" ht="15.75" hidden="true" customHeight="false" outlineLevel="0" collapsed="false">
      <c r="A943" s="331"/>
      <c r="B943" s="331" t="s">
        <v>1123</v>
      </c>
      <c r="C943" s="331" t="str">
        <f aca="false">IFERROR(VLOOKUP(B943,'[1]#¡REF!'!$A$1:$C$15201,2,FALSE()),"")</f>
        <v/>
      </c>
      <c r="D943" s="331" t="s">
        <v>1016</v>
      </c>
      <c r="E943" s="331" t="s">
        <v>1092</v>
      </c>
      <c r="F943" s="354" t="s">
        <v>993</v>
      </c>
      <c r="G943" s="331" t="n">
        <v>109</v>
      </c>
      <c r="H943" s="355" t="n">
        <v>24.26</v>
      </c>
      <c r="I943" s="355" t="n">
        <v>493.77</v>
      </c>
      <c r="J943" s="389"/>
      <c r="K943" s="331" t="s">
        <v>994</v>
      </c>
    </row>
    <row r="944" customFormat="false" ht="15.75" hidden="true" customHeight="false" outlineLevel="0" collapsed="false">
      <c r="A944" s="331"/>
      <c r="B944" s="331" t="s">
        <v>1123</v>
      </c>
      <c r="C944" s="331" t="str">
        <f aca="false">IFERROR(VLOOKUP(B944,'[1]#¡REF!'!$A$1:$C$15201,2,FALSE()),"")</f>
        <v/>
      </c>
      <c r="D944" s="331" t="s">
        <v>1016</v>
      </c>
      <c r="E944" s="331" t="s">
        <v>1025</v>
      </c>
      <c r="F944" s="354" t="s">
        <v>993</v>
      </c>
      <c r="G944" s="331" t="n">
        <v>11808</v>
      </c>
      <c r="H944" s="355" t="n">
        <v>2628.51</v>
      </c>
      <c r="I944" s="355" t="n">
        <v>53490.24</v>
      </c>
      <c r="J944" s="389"/>
      <c r="K944" s="331" t="s">
        <v>994</v>
      </c>
    </row>
    <row r="945" customFormat="false" ht="15.75" hidden="true" customHeight="false" outlineLevel="0" collapsed="false">
      <c r="A945" s="331"/>
      <c r="B945" s="331" t="s">
        <v>1123</v>
      </c>
      <c r="C945" s="331" t="str">
        <f aca="false">IFERROR(VLOOKUP(B945,'[1]#¡REF!'!$A$1:$C$15201,2,FALSE()),"")</f>
        <v/>
      </c>
      <c r="D945" s="331" t="s">
        <v>1016</v>
      </c>
      <c r="E945" s="331" t="s">
        <v>1065</v>
      </c>
      <c r="F945" s="354" t="s">
        <v>993</v>
      </c>
      <c r="G945" s="331" t="n">
        <v>56</v>
      </c>
      <c r="H945" s="355" t="n">
        <v>12.47</v>
      </c>
      <c r="I945" s="355" t="n">
        <v>253.68</v>
      </c>
      <c r="J945" s="389"/>
      <c r="K945" s="331" t="s">
        <v>994</v>
      </c>
    </row>
    <row r="946" customFormat="false" ht="15.75" hidden="true" customHeight="false" outlineLevel="0" collapsed="false">
      <c r="A946" s="331"/>
      <c r="B946" s="331" t="s">
        <v>1123</v>
      </c>
      <c r="C946" s="331" t="str">
        <f aca="false">IFERROR(VLOOKUP(B946,'[1]#¡REF!'!$A$1:$C$15201,2,FALSE()),"")</f>
        <v/>
      </c>
      <c r="D946" s="331" t="s">
        <v>1016</v>
      </c>
      <c r="E946" s="331" t="s">
        <v>1043</v>
      </c>
      <c r="F946" s="354" t="s">
        <v>993</v>
      </c>
      <c r="G946" s="331" t="n">
        <v>1</v>
      </c>
      <c r="H946" s="355" t="n">
        <v>0.22</v>
      </c>
      <c r="I946" s="355" t="n">
        <v>4.53</v>
      </c>
      <c r="J946" s="389"/>
      <c r="K946" s="331" t="s">
        <v>994</v>
      </c>
    </row>
    <row r="947" customFormat="false" ht="15.75" hidden="true" customHeight="false" outlineLevel="0" collapsed="false">
      <c r="A947" s="331"/>
      <c r="B947" s="331" t="s">
        <v>1123</v>
      </c>
      <c r="C947" s="331" t="str">
        <f aca="false">IFERROR(VLOOKUP(B947,'[1]#¡REF!'!$A$1:$C$15201,2,FALSE()),"")</f>
        <v/>
      </c>
      <c r="D947" s="331" t="s">
        <v>1016</v>
      </c>
      <c r="E947" s="331" t="s">
        <v>1093</v>
      </c>
      <c r="F947" s="354" t="s">
        <v>1038</v>
      </c>
      <c r="G947" s="331" t="n">
        <v>18</v>
      </c>
      <c r="H947" s="355" t="n">
        <v>4.01</v>
      </c>
      <c r="I947" s="355" t="n">
        <v>81.54</v>
      </c>
      <c r="J947" s="389"/>
      <c r="K947" s="331" t="s">
        <v>994</v>
      </c>
    </row>
    <row r="948" customFormat="false" ht="15.75" hidden="true" customHeight="false" outlineLevel="0" collapsed="false">
      <c r="A948" s="331"/>
      <c r="B948" s="331" t="s">
        <v>1123</v>
      </c>
      <c r="C948" s="331" t="str">
        <f aca="false">IFERROR(VLOOKUP(B948,'[1]#¡REF!'!$A$1:$C$15201,2,FALSE()),"")</f>
        <v/>
      </c>
      <c r="D948" s="331" t="s">
        <v>1016</v>
      </c>
      <c r="E948" s="331" t="s">
        <v>1027</v>
      </c>
      <c r="F948" s="354" t="s">
        <v>1003</v>
      </c>
      <c r="G948" s="331" t="n">
        <v>13</v>
      </c>
      <c r="H948" s="355" t="n">
        <v>2.89</v>
      </c>
      <c r="I948" s="355" t="n">
        <v>58.89</v>
      </c>
      <c r="J948" s="389"/>
      <c r="K948" s="331" t="s">
        <v>994</v>
      </c>
    </row>
    <row r="949" customFormat="false" ht="15.75" hidden="true" customHeight="false" outlineLevel="0" collapsed="false">
      <c r="A949" s="331"/>
      <c r="B949" s="331" t="s">
        <v>1123</v>
      </c>
      <c r="C949" s="331" t="str">
        <f aca="false">IFERROR(VLOOKUP(B949,'[1]#¡REF!'!$A$1:$C$15201,2,FALSE()),"")</f>
        <v/>
      </c>
      <c r="D949" s="331" t="s">
        <v>1016</v>
      </c>
      <c r="E949" s="331" t="s">
        <v>1028</v>
      </c>
      <c r="F949" s="354" t="s">
        <v>1005</v>
      </c>
      <c r="G949" s="331" t="n">
        <v>21</v>
      </c>
      <c r="H949" s="355" t="n">
        <v>4.67</v>
      </c>
      <c r="I949" s="355" t="n">
        <v>95.13</v>
      </c>
      <c r="J949" s="390"/>
      <c r="K949" s="331" t="s">
        <v>994</v>
      </c>
    </row>
    <row r="950" customFormat="false" ht="15.75" hidden="true" customHeight="false" outlineLevel="0" collapsed="false">
      <c r="A950" s="331"/>
      <c r="B950" s="331" t="s">
        <v>176</v>
      </c>
      <c r="C950" s="331" t="str">
        <f aca="false">IFERROR(VLOOKUP(B950,'[1]#¡REF!'!$A$1:$C$15201,2,FALSE()),"")</f>
        <v/>
      </c>
      <c r="D950" s="331" t="s">
        <v>991</v>
      </c>
      <c r="E950" s="331" t="s">
        <v>997</v>
      </c>
      <c r="F950" s="354" t="s">
        <v>998</v>
      </c>
      <c r="G950" s="331" t="n">
        <v>3</v>
      </c>
      <c r="H950" s="355" t="n">
        <v>0.73</v>
      </c>
      <c r="I950" s="355" t="n">
        <v>14.85</v>
      </c>
      <c r="J950" s="388"/>
      <c r="K950" s="331" t="s">
        <v>994</v>
      </c>
    </row>
    <row r="951" customFormat="false" ht="15.75" hidden="true" customHeight="false" outlineLevel="0" collapsed="false">
      <c r="A951" s="331"/>
      <c r="B951" s="331" t="s">
        <v>176</v>
      </c>
      <c r="C951" s="331" t="str">
        <f aca="false">IFERROR(VLOOKUP(B951,'[1]#¡REF!'!$A$1:$C$15201,2,FALSE()),"")</f>
        <v/>
      </c>
      <c r="D951" s="331" t="s">
        <v>991</v>
      </c>
      <c r="E951" s="331" t="s">
        <v>992</v>
      </c>
      <c r="F951" s="354" t="s">
        <v>993</v>
      </c>
      <c r="G951" s="331" t="n">
        <v>17</v>
      </c>
      <c r="H951" s="355" t="n">
        <v>4.14</v>
      </c>
      <c r="I951" s="355" t="n">
        <v>84.15</v>
      </c>
      <c r="J951" s="389"/>
      <c r="K951" s="331" t="s">
        <v>994</v>
      </c>
    </row>
    <row r="952" customFormat="false" ht="15.75" hidden="true" customHeight="false" outlineLevel="0" collapsed="false">
      <c r="A952" s="331"/>
      <c r="B952" s="331" t="s">
        <v>176</v>
      </c>
      <c r="C952" s="331" t="str">
        <f aca="false">IFERROR(VLOOKUP(B952,'[1]#¡REF!'!$A$1:$C$15201,2,FALSE()),"")</f>
        <v/>
      </c>
      <c r="D952" s="331" t="s">
        <v>991</v>
      </c>
      <c r="E952" s="331" t="s">
        <v>1000</v>
      </c>
      <c r="F952" s="354" t="s">
        <v>993</v>
      </c>
      <c r="G952" s="331" t="n">
        <v>4</v>
      </c>
      <c r="H952" s="355" t="n">
        <v>0.97</v>
      </c>
      <c r="I952" s="355" t="n">
        <v>19.8</v>
      </c>
      <c r="J952" s="389"/>
      <c r="K952" s="331" t="s">
        <v>994</v>
      </c>
    </row>
    <row r="953" customFormat="false" ht="15.75" hidden="true" customHeight="false" outlineLevel="0" collapsed="false">
      <c r="A953" s="331"/>
      <c r="B953" s="331" t="s">
        <v>176</v>
      </c>
      <c r="C953" s="331" t="str">
        <f aca="false">IFERROR(VLOOKUP(B953,'[1]#¡REF!'!$A$1:$C$15201,2,FALSE()),"")</f>
        <v/>
      </c>
      <c r="D953" s="331" t="s">
        <v>991</v>
      </c>
      <c r="E953" s="331" t="s">
        <v>1033</v>
      </c>
      <c r="F953" s="354" t="s">
        <v>993</v>
      </c>
      <c r="G953" s="331" t="n">
        <v>12</v>
      </c>
      <c r="H953" s="355" t="n">
        <v>2.92</v>
      </c>
      <c r="I953" s="355" t="n">
        <v>59.4</v>
      </c>
      <c r="J953" s="389"/>
      <c r="K953" s="331" t="s">
        <v>994</v>
      </c>
    </row>
    <row r="954" customFormat="false" ht="15.75" hidden="true" customHeight="false" outlineLevel="0" collapsed="false">
      <c r="A954" s="331"/>
      <c r="B954" s="331" t="s">
        <v>176</v>
      </c>
      <c r="C954" s="331" t="str">
        <f aca="false">IFERROR(VLOOKUP(B954,'[1]#¡REF!'!$A$1:$C$15201,2,FALSE()),"")</f>
        <v/>
      </c>
      <c r="D954" s="331" t="s">
        <v>991</v>
      </c>
      <c r="E954" s="331" t="s">
        <v>1053</v>
      </c>
      <c r="F954" s="354" t="s">
        <v>993</v>
      </c>
      <c r="G954" s="331" t="n">
        <v>132</v>
      </c>
      <c r="H954" s="355" t="n">
        <v>32.11</v>
      </c>
      <c r="I954" s="355" t="n">
        <v>653.4</v>
      </c>
      <c r="J954" s="389"/>
      <c r="K954" s="331" t="s">
        <v>994</v>
      </c>
    </row>
    <row r="955" customFormat="false" ht="15.75" hidden="true" customHeight="false" outlineLevel="0" collapsed="false">
      <c r="A955" s="331"/>
      <c r="B955" s="331" t="s">
        <v>176</v>
      </c>
      <c r="C955" s="331" t="str">
        <f aca="false">IFERROR(VLOOKUP(B955,'[1]#¡REF!'!$A$1:$C$15201,2,FALSE()),"")</f>
        <v/>
      </c>
      <c r="D955" s="331" t="s">
        <v>991</v>
      </c>
      <c r="E955" s="331" t="s">
        <v>1084</v>
      </c>
      <c r="F955" s="354" t="s">
        <v>993</v>
      </c>
      <c r="G955" s="331" t="n">
        <v>6</v>
      </c>
      <c r="H955" s="355" t="n">
        <v>1.46</v>
      </c>
      <c r="I955" s="355" t="n">
        <v>29.7</v>
      </c>
      <c r="J955" s="389"/>
      <c r="K955" s="331" t="s">
        <v>994</v>
      </c>
    </row>
    <row r="956" customFormat="false" ht="15.75" hidden="true" customHeight="false" outlineLevel="0" collapsed="false">
      <c r="A956" s="331"/>
      <c r="B956" s="331" t="s">
        <v>176</v>
      </c>
      <c r="C956" s="331" t="str">
        <f aca="false">IFERROR(VLOOKUP(B956,'[1]#¡REF!'!$A$1:$C$15201,2,FALSE()),"")</f>
        <v/>
      </c>
      <c r="D956" s="331" t="s">
        <v>991</v>
      </c>
      <c r="E956" s="331" t="s">
        <v>1046</v>
      </c>
      <c r="F956" s="354" t="s">
        <v>993</v>
      </c>
      <c r="G956" s="331" t="n">
        <v>14</v>
      </c>
      <c r="H956" s="355" t="n">
        <v>3.41</v>
      </c>
      <c r="I956" s="355" t="n">
        <v>69.3</v>
      </c>
      <c r="J956" s="389"/>
      <c r="K956" s="331" t="s">
        <v>994</v>
      </c>
    </row>
    <row r="957" customFormat="false" ht="15.75" hidden="true" customHeight="false" outlineLevel="0" collapsed="false">
      <c r="A957" s="331"/>
      <c r="B957" s="331" t="s">
        <v>176</v>
      </c>
      <c r="C957" s="331" t="str">
        <f aca="false">IFERROR(VLOOKUP(B957,'[1]#¡REF!'!$A$1:$C$15201,2,FALSE()),"")</f>
        <v/>
      </c>
      <c r="D957" s="331" t="s">
        <v>991</v>
      </c>
      <c r="E957" s="331" t="s">
        <v>1012</v>
      </c>
      <c r="F957" s="354" t="s">
        <v>993</v>
      </c>
      <c r="G957" s="331" t="n">
        <v>3</v>
      </c>
      <c r="H957" s="355" t="n">
        <v>0.73</v>
      </c>
      <c r="I957" s="355" t="n">
        <v>14.85</v>
      </c>
      <c r="J957" s="389"/>
      <c r="K957" s="331" t="s">
        <v>994</v>
      </c>
    </row>
    <row r="958" customFormat="false" ht="15.75" hidden="true" customHeight="false" outlineLevel="0" collapsed="false">
      <c r="A958" s="331"/>
      <c r="B958" s="331" t="s">
        <v>176</v>
      </c>
      <c r="C958" s="331" t="str">
        <f aca="false">IFERROR(VLOOKUP(B958,'[1]#¡REF!'!$A$1:$C$15201,2,FALSE()),"")</f>
        <v/>
      </c>
      <c r="D958" s="331" t="s">
        <v>991</v>
      </c>
      <c r="E958" s="331" t="s">
        <v>1036</v>
      </c>
      <c r="F958" s="354" t="s">
        <v>993</v>
      </c>
      <c r="G958" s="331" t="n">
        <v>191</v>
      </c>
      <c r="H958" s="355" t="n">
        <v>46.46</v>
      </c>
      <c r="I958" s="355" t="n">
        <v>945.45</v>
      </c>
      <c r="J958" s="389"/>
      <c r="K958" s="331" t="s">
        <v>994</v>
      </c>
    </row>
    <row r="959" customFormat="false" ht="15.75" hidden="true" customHeight="false" outlineLevel="0" collapsed="false">
      <c r="A959" s="331"/>
      <c r="B959" s="331" t="s">
        <v>176</v>
      </c>
      <c r="C959" s="331" t="str">
        <f aca="false">IFERROR(VLOOKUP(B959,'[1]#¡REF!'!$A$1:$C$15201,2,FALSE()),"")</f>
        <v/>
      </c>
      <c r="D959" s="331" t="s">
        <v>991</v>
      </c>
      <c r="E959" s="331" t="s">
        <v>995</v>
      </c>
      <c r="F959" s="354" t="s">
        <v>993</v>
      </c>
      <c r="G959" s="331" t="n">
        <v>50</v>
      </c>
      <c r="H959" s="355" t="n">
        <v>12.16</v>
      </c>
      <c r="I959" s="355" t="n">
        <v>247.5</v>
      </c>
      <c r="J959" s="389"/>
      <c r="K959" s="331" t="s">
        <v>994</v>
      </c>
    </row>
    <row r="960" customFormat="false" ht="15.75" hidden="true" customHeight="false" outlineLevel="0" collapsed="false">
      <c r="A960" s="331"/>
      <c r="B960" s="331" t="s">
        <v>176</v>
      </c>
      <c r="C960" s="331" t="str">
        <f aca="false">IFERROR(VLOOKUP(B960,'[1]#¡REF!'!$A$1:$C$15201,2,FALSE()),"")</f>
        <v/>
      </c>
      <c r="D960" s="331" t="s">
        <v>991</v>
      </c>
      <c r="E960" s="331" t="s">
        <v>1013</v>
      </c>
      <c r="F960" s="354" t="s">
        <v>993</v>
      </c>
      <c r="G960" s="331" t="n">
        <v>100</v>
      </c>
      <c r="H960" s="355" t="n">
        <v>24.32</v>
      </c>
      <c r="I960" s="355" t="n">
        <v>495</v>
      </c>
      <c r="J960" s="389"/>
      <c r="K960" s="331" t="s">
        <v>994</v>
      </c>
    </row>
    <row r="961" customFormat="false" ht="15.75" hidden="true" customHeight="false" outlineLevel="0" collapsed="false">
      <c r="A961" s="331"/>
      <c r="B961" s="331" t="s">
        <v>176</v>
      </c>
      <c r="C961" s="331" t="str">
        <f aca="false">IFERROR(VLOOKUP(B961,'[1]#¡REF!'!$A$1:$C$15201,2,FALSE()),"")</f>
        <v/>
      </c>
      <c r="D961" s="331" t="s">
        <v>991</v>
      </c>
      <c r="E961" s="331" t="s">
        <v>1037</v>
      </c>
      <c r="F961" s="354" t="s">
        <v>1038</v>
      </c>
      <c r="G961" s="331" t="n">
        <v>1</v>
      </c>
      <c r="H961" s="355" t="n">
        <v>0.24</v>
      </c>
      <c r="I961" s="355" t="n">
        <v>4.95</v>
      </c>
      <c r="J961" s="389"/>
      <c r="K961" s="331" t="s">
        <v>994</v>
      </c>
    </row>
    <row r="962" customFormat="false" ht="15.75" hidden="true" customHeight="false" outlineLevel="0" collapsed="false">
      <c r="A962" s="331"/>
      <c r="B962" s="331" t="s">
        <v>176</v>
      </c>
      <c r="C962" s="331" t="str">
        <f aca="false">IFERROR(VLOOKUP(B962,'[1]#¡REF!'!$A$1:$C$15201,2,FALSE()),"")</f>
        <v/>
      </c>
      <c r="D962" s="331" t="s">
        <v>991</v>
      </c>
      <c r="E962" s="331" t="s">
        <v>1002</v>
      </c>
      <c r="F962" s="354" t="s">
        <v>1003</v>
      </c>
      <c r="G962" s="331" t="n">
        <v>55</v>
      </c>
      <c r="H962" s="355" t="n">
        <v>13.38</v>
      </c>
      <c r="I962" s="355" t="n">
        <v>272.25</v>
      </c>
      <c r="J962" s="390"/>
      <c r="K962" s="331" t="s">
        <v>994</v>
      </c>
    </row>
    <row r="963" customFormat="false" ht="15.75" hidden="true" customHeight="false" outlineLevel="0" collapsed="false">
      <c r="A963" s="356"/>
      <c r="B963" s="356" t="s">
        <v>176</v>
      </c>
      <c r="C963" s="356" t="str">
        <f aca="false">IFERROR(VLOOKUP(B963,'[1]#¡REF!'!$A$1:$C$15201,2,FALSE()),"")</f>
        <v/>
      </c>
      <c r="D963" s="356" t="s">
        <v>991</v>
      </c>
      <c r="E963" s="356" t="s">
        <v>612</v>
      </c>
      <c r="F963" s="357" t="s">
        <v>1006</v>
      </c>
      <c r="G963" s="361" t="n">
        <v>53</v>
      </c>
      <c r="H963" s="393" t="n">
        <v>12.89</v>
      </c>
      <c r="I963" s="393" t="n">
        <v>262.35</v>
      </c>
      <c r="J963" s="394"/>
      <c r="K963" s="356" t="s">
        <v>994</v>
      </c>
      <c r="L963" s="379"/>
      <c r="M963" s="379"/>
      <c r="N963" s="379"/>
      <c r="O963" s="379"/>
      <c r="P963" s="279"/>
      <c r="Q963" s="395"/>
      <c r="R963" s="396"/>
      <c r="S963" s="396"/>
      <c r="T963" s="382"/>
    </row>
    <row r="964" customFormat="false" ht="15.75" hidden="true" customHeight="false" outlineLevel="0" collapsed="false">
      <c r="A964" s="331"/>
      <c r="B964" s="331" t="s">
        <v>176</v>
      </c>
      <c r="C964" s="331" t="str">
        <f aca="false">IFERROR(VLOOKUP(B964,'[1]#¡REF!'!$A$1:$C$15201,2,FALSE()),"")</f>
        <v/>
      </c>
      <c r="D964" s="331" t="s">
        <v>1016</v>
      </c>
      <c r="E964" s="331" t="s">
        <v>1017</v>
      </c>
      <c r="F964" s="354" t="s">
        <v>998</v>
      </c>
      <c r="G964" s="331" t="n">
        <v>10</v>
      </c>
      <c r="H964" s="355" t="n">
        <v>2.43</v>
      </c>
      <c r="I964" s="355" t="n">
        <v>49.5</v>
      </c>
      <c r="J964" s="388"/>
      <c r="K964" s="331" t="s">
        <v>994</v>
      </c>
    </row>
    <row r="965" customFormat="false" ht="15.75" hidden="true" customHeight="false" outlineLevel="0" collapsed="false">
      <c r="A965" s="331"/>
      <c r="B965" s="331" t="s">
        <v>176</v>
      </c>
      <c r="C965" s="331" t="str">
        <f aca="false">IFERROR(VLOOKUP(B965,'[1]#¡REF!'!$A$1:$C$15201,2,FALSE()),"")</f>
        <v/>
      </c>
      <c r="D965" s="331" t="s">
        <v>1016</v>
      </c>
      <c r="E965" s="331" t="s">
        <v>1091</v>
      </c>
      <c r="F965" s="354" t="s">
        <v>993</v>
      </c>
      <c r="G965" s="331" t="n">
        <v>1394</v>
      </c>
      <c r="H965" s="355" t="n">
        <v>339.08</v>
      </c>
      <c r="I965" s="355" t="n">
        <v>6900.3</v>
      </c>
      <c r="J965" s="389"/>
      <c r="K965" s="331" t="s">
        <v>994</v>
      </c>
    </row>
    <row r="966" customFormat="false" ht="15.75" hidden="true" customHeight="false" outlineLevel="0" collapsed="false">
      <c r="A966" s="331"/>
      <c r="B966" s="331" t="s">
        <v>176</v>
      </c>
      <c r="C966" s="331" t="str">
        <f aca="false">IFERROR(VLOOKUP(B966,'[1]#¡REF!'!$A$1:$C$15201,2,FALSE()),"")</f>
        <v/>
      </c>
      <c r="D966" s="331" t="s">
        <v>1016</v>
      </c>
      <c r="E966" s="331" t="s">
        <v>1018</v>
      </c>
      <c r="F966" s="354" t="s">
        <v>993</v>
      </c>
      <c r="G966" s="331" t="n">
        <v>110</v>
      </c>
      <c r="H966" s="355" t="n">
        <v>26.76</v>
      </c>
      <c r="I966" s="355" t="n">
        <v>544.5</v>
      </c>
      <c r="J966" s="389"/>
      <c r="K966" s="331" t="s">
        <v>994</v>
      </c>
    </row>
    <row r="967" customFormat="false" ht="15.75" hidden="true" customHeight="false" outlineLevel="0" collapsed="false">
      <c r="A967" s="331"/>
      <c r="B967" s="331" t="s">
        <v>176</v>
      </c>
      <c r="C967" s="331" t="str">
        <f aca="false">IFERROR(VLOOKUP(B967,'[1]#¡REF!'!$A$1:$C$15201,2,FALSE()),"")</f>
        <v/>
      </c>
      <c r="D967" s="331" t="s">
        <v>1016</v>
      </c>
      <c r="E967" s="331" t="s">
        <v>1020</v>
      </c>
      <c r="F967" s="354" t="s">
        <v>993</v>
      </c>
      <c r="G967" s="331" t="n">
        <v>14119</v>
      </c>
      <c r="H967" s="355" t="n">
        <v>3434.35</v>
      </c>
      <c r="I967" s="355" t="n">
        <v>69889.05</v>
      </c>
      <c r="J967" s="389"/>
      <c r="K967" s="331" t="s">
        <v>994</v>
      </c>
    </row>
    <row r="968" customFormat="false" ht="15.75" hidden="true" customHeight="false" outlineLevel="0" collapsed="false">
      <c r="A968" s="331"/>
      <c r="B968" s="331" t="s">
        <v>176</v>
      </c>
      <c r="C968" s="331" t="str">
        <f aca="false">IFERROR(VLOOKUP(B968,'[1]#¡REF!'!$A$1:$C$15201,2,FALSE()),"")</f>
        <v/>
      </c>
      <c r="D968" s="331" t="s">
        <v>1016</v>
      </c>
      <c r="E968" s="331" t="s">
        <v>1021</v>
      </c>
      <c r="F968" s="354" t="s">
        <v>993</v>
      </c>
      <c r="G968" s="331" t="n">
        <v>134</v>
      </c>
      <c r="H968" s="355" t="n">
        <v>32.59</v>
      </c>
      <c r="I968" s="355" t="n">
        <v>663.3</v>
      </c>
      <c r="J968" s="389"/>
      <c r="K968" s="331" t="s">
        <v>994</v>
      </c>
    </row>
    <row r="969" customFormat="false" ht="15.75" hidden="true" customHeight="false" outlineLevel="0" collapsed="false">
      <c r="A969" s="331"/>
      <c r="B969" s="331" t="s">
        <v>176</v>
      </c>
      <c r="C969" s="331" t="str">
        <f aca="false">IFERROR(VLOOKUP(B969,'[1]#¡REF!'!$A$1:$C$15201,2,FALSE()),"")</f>
        <v/>
      </c>
      <c r="D969" s="331" t="s">
        <v>1016</v>
      </c>
      <c r="E969" s="331" t="s">
        <v>1041</v>
      </c>
      <c r="F969" s="354" t="s">
        <v>993</v>
      </c>
      <c r="G969" s="331" t="n">
        <v>201</v>
      </c>
      <c r="H969" s="355" t="n">
        <v>48.89</v>
      </c>
      <c r="I969" s="355" t="n">
        <v>994.95</v>
      </c>
      <c r="J969" s="389"/>
      <c r="K969" s="331" t="s">
        <v>994</v>
      </c>
    </row>
    <row r="970" customFormat="false" ht="15.75" hidden="true" customHeight="false" outlineLevel="0" collapsed="false">
      <c r="A970" s="331"/>
      <c r="B970" s="331" t="s">
        <v>176</v>
      </c>
      <c r="C970" s="331" t="str">
        <f aca="false">IFERROR(VLOOKUP(B970,'[1]#¡REF!'!$A$1:$C$15201,2,FALSE()),"")</f>
        <v/>
      </c>
      <c r="D970" s="331" t="s">
        <v>1016</v>
      </c>
      <c r="E970" s="331" t="s">
        <v>1022</v>
      </c>
      <c r="F970" s="354" t="s">
        <v>993</v>
      </c>
      <c r="G970" s="331" t="n">
        <v>122</v>
      </c>
      <c r="H970" s="355" t="n">
        <v>29.68</v>
      </c>
      <c r="I970" s="355" t="n">
        <v>603.9</v>
      </c>
      <c r="J970" s="389"/>
      <c r="K970" s="331" t="s">
        <v>994</v>
      </c>
    </row>
    <row r="971" customFormat="false" ht="15.75" hidden="true" customHeight="false" outlineLevel="0" collapsed="false">
      <c r="A971" s="331"/>
      <c r="B971" s="331" t="s">
        <v>176</v>
      </c>
      <c r="C971" s="331" t="str">
        <f aca="false">IFERROR(VLOOKUP(B971,'[1]#¡REF!'!$A$1:$C$15201,2,FALSE()),"")</f>
        <v/>
      </c>
      <c r="D971" s="331" t="s">
        <v>1016</v>
      </c>
      <c r="E971" s="331" t="s">
        <v>1023</v>
      </c>
      <c r="F971" s="354" t="s">
        <v>993</v>
      </c>
      <c r="G971" s="331" t="n">
        <v>10</v>
      </c>
      <c r="H971" s="355" t="n">
        <v>2.43</v>
      </c>
      <c r="I971" s="355" t="n">
        <v>49.5</v>
      </c>
      <c r="J971" s="389"/>
      <c r="K971" s="331" t="s">
        <v>994</v>
      </c>
    </row>
    <row r="972" customFormat="false" ht="15.75" hidden="true" customHeight="false" outlineLevel="0" collapsed="false">
      <c r="A972" s="331"/>
      <c r="B972" s="331" t="s">
        <v>176</v>
      </c>
      <c r="C972" s="331" t="str">
        <f aca="false">IFERROR(VLOOKUP(B972,'[1]#¡REF!'!$A$1:$C$15201,2,FALSE()),"")</f>
        <v/>
      </c>
      <c r="D972" s="331" t="s">
        <v>1016</v>
      </c>
      <c r="E972" s="331" t="s">
        <v>1092</v>
      </c>
      <c r="F972" s="354" t="s">
        <v>993</v>
      </c>
      <c r="G972" s="331" t="n">
        <v>2260</v>
      </c>
      <c r="H972" s="355" t="n">
        <v>549.73</v>
      </c>
      <c r="I972" s="355" t="n">
        <v>11187</v>
      </c>
      <c r="J972" s="389"/>
      <c r="K972" s="331" t="s">
        <v>994</v>
      </c>
    </row>
    <row r="973" customFormat="false" ht="15.75" hidden="true" customHeight="false" outlineLevel="0" collapsed="false">
      <c r="A973" s="331"/>
      <c r="B973" s="331" t="s">
        <v>176</v>
      </c>
      <c r="C973" s="331" t="str">
        <f aca="false">IFERROR(VLOOKUP(B973,'[1]#¡REF!'!$A$1:$C$15201,2,FALSE()),"")</f>
        <v/>
      </c>
      <c r="D973" s="331" t="s">
        <v>1016</v>
      </c>
      <c r="E973" s="331" t="s">
        <v>1025</v>
      </c>
      <c r="F973" s="354" t="s">
        <v>993</v>
      </c>
      <c r="G973" s="331" t="n">
        <v>51</v>
      </c>
      <c r="H973" s="355" t="n">
        <v>12.41</v>
      </c>
      <c r="I973" s="355" t="n">
        <v>252.45</v>
      </c>
      <c r="J973" s="389"/>
      <c r="K973" s="331" t="s">
        <v>994</v>
      </c>
    </row>
    <row r="974" customFormat="false" ht="15.75" hidden="true" customHeight="false" outlineLevel="0" collapsed="false">
      <c r="A974" s="331"/>
      <c r="B974" s="331" t="s">
        <v>176</v>
      </c>
      <c r="C974" s="331" t="str">
        <f aca="false">IFERROR(VLOOKUP(B974,'[1]#¡REF!'!$A$1:$C$15201,2,FALSE()),"")</f>
        <v/>
      </c>
      <c r="D974" s="331" t="s">
        <v>1016</v>
      </c>
      <c r="E974" s="331" t="s">
        <v>1110</v>
      </c>
      <c r="F974" s="354" t="s">
        <v>993</v>
      </c>
      <c r="G974" s="331" t="n">
        <v>110</v>
      </c>
      <c r="H974" s="355" t="n">
        <v>26.76</v>
      </c>
      <c r="I974" s="355" t="n">
        <v>544.5</v>
      </c>
      <c r="J974" s="389"/>
      <c r="K974" s="331" t="s">
        <v>994</v>
      </c>
    </row>
    <row r="975" customFormat="false" ht="15.75" hidden="true" customHeight="false" outlineLevel="0" collapsed="false">
      <c r="A975" s="331"/>
      <c r="B975" s="331" t="s">
        <v>176</v>
      </c>
      <c r="C975" s="331" t="str">
        <f aca="false">IFERROR(VLOOKUP(B975,'[1]#¡REF!'!$A$1:$C$15201,2,FALSE()),"")</f>
        <v/>
      </c>
      <c r="D975" s="331" t="s">
        <v>1016</v>
      </c>
      <c r="E975" s="331" t="s">
        <v>1065</v>
      </c>
      <c r="F975" s="354" t="s">
        <v>993</v>
      </c>
      <c r="G975" s="331" t="n">
        <v>178</v>
      </c>
      <c r="H975" s="355" t="n">
        <v>43.3</v>
      </c>
      <c r="I975" s="355" t="n">
        <v>881.1</v>
      </c>
      <c r="J975" s="389"/>
      <c r="K975" s="331" t="s">
        <v>994</v>
      </c>
    </row>
    <row r="976" customFormat="false" ht="15.75" hidden="true" customHeight="false" outlineLevel="0" collapsed="false">
      <c r="A976" s="331"/>
      <c r="B976" s="331" t="s">
        <v>176</v>
      </c>
      <c r="C976" s="331" t="str">
        <f aca="false">IFERROR(VLOOKUP(B976,'[1]#¡REF!'!$A$1:$C$15201,2,FALSE()),"")</f>
        <v/>
      </c>
      <c r="D976" s="331" t="s">
        <v>1016</v>
      </c>
      <c r="E976" s="331" t="s">
        <v>1093</v>
      </c>
      <c r="F976" s="354" t="s">
        <v>1038</v>
      </c>
      <c r="G976" s="331" t="n">
        <v>3</v>
      </c>
      <c r="H976" s="355" t="n">
        <v>0.73</v>
      </c>
      <c r="I976" s="355" t="n">
        <v>14.85</v>
      </c>
      <c r="J976" s="389"/>
      <c r="K976" s="331" t="s">
        <v>994</v>
      </c>
    </row>
    <row r="977" customFormat="false" ht="15.75" hidden="true" customHeight="false" outlineLevel="0" collapsed="false">
      <c r="A977" s="331"/>
      <c r="B977" s="331" t="s">
        <v>176</v>
      </c>
      <c r="C977" s="331" t="str">
        <f aca="false">IFERROR(VLOOKUP(B977,'[1]#¡REF!'!$A$1:$C$15201,2,FALSE()),"")</f>
        <v/>
      </c>
      <c r="D977" s="331" t="s">
        <v>1016</v>
      </c>
      <c r="E977" s="331" t="s">
        <v>1027</v>
      </c>
      <c r="F977" s="354" t="s">
        <v>1003</v>
      </c>
      <c r="G977" s="331" t="n">
        <v>9</v>
      </c>
      <c r="H977" s="355" t="n">
        <v>2.19</v>
      </c>
      <c r="I977" s="355" t="n">
        <v>44.55</v>
      </c>
      <c r="J977" s="389"/>
      <c r="K977" s="331" t="s">
        <v>994</v>
      </c>
    </row>
    <row r="978" customFormat="false" ht="15.75" hidden="true" customHeight="false" outlineLevel="0" collapsed="false">
      <c r="A978" s="331"/>
      <c r="B978" s="331" t="s">
        <v>176</v>
      </c>
      <c r="C978" s="331" t="str">
        <f aca="false">IFERROR(VLOOKUP(B978,'[1]#¡REF!'!$A$1:$C$15201,2,FALSE()),"")</f>
        <v/>
      </c>
      <c r="D978" s="331" t="s">
        <v>1016</v>
      </c>
      <c r="E978" s="331" t="s">
        <v>1028</v>
      </c>
      <c r="F978" s="354" t="s">
        <v>1005</v>
      </c>
      <c r="G978" s="331" t="n">
        <v>22</v>
      </c>
      <c r="H978" s="355" t="n">
        <v>5.35</v>
      </c>
      <c r="I978" s="355" t="n">
        <v>108.9</v>
      </c>
      <c r="J978" s="390"/>
      <c r="K978" s="331" t="s">
        <v>994</v>
      </c>
    </row>
    <row r="979" customFormat="false" ht="15.75" hidden="true" customHeight="false" outlineLevel="0" collapsed="false">
      <c r="A979" s="331"/>
      <c r="B979" s="331" t="s">
        <v>1124</v>
      </c>
      <c r="C979" s="331" t="str">
        <f aca="false">IFERROR(VLOOKUP(B979,'[1]#¡REF!'!$A$1:$C$15201,2,FALSE()),"")</f>
        <v/>
      </c>
      <c r="D979" s="331" t="s">
        <v>1016</v>
      </c>
      <c r="E979" s="331" t="s">
        <v>1017</v>
      </c>
      <c r="F979" s="354" t="s">
        <v>998</v>
      </c>
      <c r="G979" s="331" t="n">
        <v>8</v>
      </c>
      <c r="H979" s="355" t="n">
        <v>609.34</v>
      </c>
      <c r="I979" s="355" t="n">
        <v>12400</v>
      </c>
      <c r="J979" s="388"/>
      <c r="K979" s="331" t="s">
        <v>994</v>
      </c>
    </row>
    <row r="980" customFormat="false" ht="15.75" hidden="true" customHeight="false" outlineLevel="0" collapsed="false">
      <c r="A980" s="331"/>
      <c r="B980" s="331" t="s">
        <v>1124</v>
      </c>
      <c r="C980" s="331" t="str">
        <f aca="false">IFERROR(VLOOKUP(B980,'[1]#¡REF!'!$A$1:$C$15201,2,FALSE()),"")</f>
        <v/>
      </c>
      <c r="D980" s="331" t="s">
        <v>1016</v>
      </c>
      <c r="E980" s="331" t="s">
        <v>1091</v>
      </c>
      <c r="F980" s="354" t="s">
        <v>993</v>
      </c>
      <c r="G980" s="331" t="n">
        <v>1</v>
      </c>
      <c r="H980" s="355" t="n">
        <v>76.17</v>
      </c>
      <c r="I980" s="355" t="n">
        <v>1550</v>
      </c>
      <c r="J980" s="389"/>
      <c r="K980" s="331" t="s">
        <v>994</v>
      </c>
    </row>
    <row r="981" customFormat="false" ht="15.75" hidden="true" customHeight="false" outlineLevel="0" collapsed="false">
      <c r="A981" s="331"/>
      <c r="B981" s="331" t="s">
        <v>1124</v>
      </c>
      <c r="C981" s="331" t="str">
        <f aca="false">IFERROR(VLOOKUP(B981,'[1]#¡REF!'!$A$1:$C$15201,2,FALSE()),"")</f>
        <v/>
      </c>
      <c r="D981" s="331" t="s">
        <v>1016</v>
      </c>
      <c r="E981" s="331" t="s">
        <v>1019</v>
      </c>
      <c r="F981" s="354" t="s">
        <v>993</v>
      </c>
      <c r="G981" s="331" t="n">
        <v>47</v>
      </c>
      <c r="H981" s="355" t="n">
        <v>3579.85</v>
      </c>
      <c r="I981" s="355" t="n">
        <v>72850</v>
      </c>
      <c r="J981" s="389"/>
      <c r="K981" s="331" t="s">
        <v>994</v>
      </c>
    </row>
    <row r="982" customFormat="false" ht="15.75" hidden="true" customHeight="false" outlineLevel="0" collapsed="false">
      <c r="A982" s="331"/>
      <c r="B982" s="331" t="s">
        <v>1124</v>
      </c>
      <c r="C982" s="331" t="str">
        <f aca="false">IFERROR(VLOOKUP(B982,'[1]#¡REF!'!$A$1:$C$15201,2,FALSE()),"")</f>
        <v/>
      </c>
      <c r="D982" s="331" t="s">
        <v>1016</v>
      </c>
      <c r="E982" s="331" t="s">
        <v>1020</v>
      </c>
      <c r="F982" s="354" t="s">
        <v>993</v>
      </c>
      <c r="G982" s="331" t="n">
        <v>15</v>
      </c>
      <c r="H982" s="355" t="n">
        <v>1142.51</v>
      </c>
      <c r="I982" s="355" t="n">
        <v>23250</v>
      </c>
      <c r="J982" s="389"/>
      <c r="K982" s="331" t="s">
        <v>994</v>
      </c>
    </row>
    <row r="983" customFormat="false" ht="15.75" hidden="true" customHeight="false" outlineLevel="0" collapsed="false">
      <c r="A983" s="331"/>
      <c r="B983" s="331" t="s">
        <v>1124</v>
      </c>
      <c r="C983" s="331" t="str">
        <f aca="false">IFERROR(VLOOKUP(B983,'[1]#¡REF!'!$A$1:$C$15201,2,FALSE()),"")</f>
        <v/>
      </c>
      <c r="D983" s="331" t="s">
        <v>1016</v>
      </c>
      <c r="E983" s="331" t="s">
        <v>1041</v>
      </c>
      <c r="F983" s="354" t="s">
        <v>993</v>
      </c>
      <c r="G983" s="331" t="n">
        <v>1</v>
      </c>
      <c r="H983" s="355" t="n">
        <v>76.17</v>
      </c>
      <c r="I983" s="355" t="n">
        <v>1550</v>
      </c>
      <c r="J983" s="389"/>
      <c r="K983" s="331" t="s">
        <v>994</v>
      </c>
    </row>
    <row r="984" customFormat="false" ht="15.75" hidden="true" customHeight="false" outlineLevel="0" collapsed="false">
      <c r="A984" s="331"/>
      <c r="B984" s="331" t="s">
        <v>1124</v>
      </c>
      <c r="C984" s="331" t="str">
        <f aca="false">IFERROR(VLOOKUP(B984,'[1]#¡REF!'!$A$1:$C$15201,2,FALSE()),"")</f>
        <v/>
      </c>
      <c r="D984" s="331" t="s">
        <v>1016</v>
      </c>
      <c r="E984" s="331" t="s">
        <v>1022</v>
      </c>
      <c r="F984" s="354" t="s">
        <v>993</v>
      </c>
      <c r="G984" s="331" t="n">
        <v>1</v>
      </c>
      <c r="H984" s="355" t="n">
        <v>76.17</v>
      </c>
      <c r="I984" s="355" t="n">
        <v>1550</v>
      </c>
      <c r="J984" s="389"/>
      <c r="K984" s="331" t="s">
        <v>994</v>
      </c>
    </row>
    <row r="985" customFormat="false" ht="15.75" hidden="true" customHeight="false" outlineLevel="0" collapsed="false">
      <c r="A985" s="331"/>
      <c r="B985" s="331" t="s">
        <v>1124</v>
      </c>
      <c r="C985" s="331" t="str">
        <f aca="false">IFERROR(VLOOKUP(B985,'[1]#¡REF!'!$A$1:$C$15201,2,FALSE()),"")</f>
        <v/>
      </c>
      <c r="D985" s="331" t="s">
        <v>1016</v>
      </c>
      <c r="E985" s="331" t="s">
        <v>1092</v>
      </c>
      <c r="F985" s="354" t="s">
        <v>993</v>
      </c>
      <c r="G985" s="331" t="n">
        <v>72</v>
      </c>
      <c r="H985" s="355" t="n">
        <v>5484.03</v>
      </c>
      <c r="I985" s="355" t="n">
        <v>111600</v>
      </c>
      <c r="J985" s="389"/>
      <c r="K985" s="331" t="s">
        <v>994</v>
      </c>
    </row>
    <row r="986" customFormat="false" ht="15.75" hidden="true" customHeight="false" outlineLevel="0" collapsed="false">
      <c r="A986" s="331"/>
      <c r="B986" s="331" t="s">
        <v>1124</v>
      </c>
      <c r="C986" s="331" t="str">
        <f aca="false">IFERROR(VLOOKUP(B986,'[1]#¡REF!'!$A$1:$C$15201,2,FALSE()),"")</f>
        <v/>
      </c>
      <c r="D986" s="331" t="s">
        <v>1016</v>
      </c>
      <c r="E986" s="331" t="s">
        <v>1025</v>
      </c>
      <c r="F986" s="354" t="s">
        <v>993</v>
      </c>
      <c r="G986" s="331" t="n">
        <v>7597</v>
      </c>
      <c r="H986" s="355" t="n">
        <v>578641.29</v>
      </c>
      <c r="I986" s="355" t="n">
        <v>11775350</v>
      </c>
      <c r="J986" s="389"/>
      <c r="K986" s="331" t="s">
        <v>994</v>
      </c>
    </row>
    <row r="987" customFormat="false" ht="15.75" hidden="true" customHeight="false" outlineLevel="0" collapsed="false">
      <c r="A987" s="331"/>
      <c r="B987" s="331" t="s">
        <v>1124</v>
      </c>
      <c r="C987" s="331" t="str">
        <f aca="false">IFERROR(VLOOKUP(B987,'[1]#¡REF!'!$A$1:$C$15201,2,FALSE()),"")</f>
        <v/>
      </c>
      <c r="D987" s="331" t="s">
        <v>1016</v>
      </c>
      <c r="E987" s="331" t="s">
        <v>1065</v>
      </c>
      <c r="F987" s="354" t="s">
        <v>993</v>
      </c>
      <c r="G987" s="331" t="n">
        <v>1</v>
      </c>
      <c r="H987" s="355" t="n">
        <v>76.17</v>
      </c>
      <c r="I987" s="355" t="n">
        <v>1550</v>
      </c>
      <c r="J987" s="389"/>
      <c r="K987" s="331" t="s">
        <v>994</v>
      </c>
    </row>
    <row r="988" customFormat="false" ht="15.75" hidden="true" customHeight="false" outlineLevel="0" collapsed="false">
      <c r="A988" s="331"/>
      <c r="B988" s="331" t="s">
        <v>1124</v>
      </c>
      <c r="C988" s="331" t="str">
        <f aca="false">IFERROR(VLOOKUP(B988,'[1]#¡REF!'!$A$1:$C$15201,2,FALSE()),"")</f>
        <v/>
      </c>
      <c r="D988" s="331" t="s">
        <v>1016</v>
      </c>
      <c r="E988" s="331" t="s">
        <v>1093</v>
      </c>
      <c r="F988" s="354" t="s">
        <v>1038</v>
      </c>
      <c r="G988" s="331" t="n">
        <v>8</v>
      </c>
      <c r="H988" s="355" t="n">
        <v>609.34</v>
      </c>
      <c r="I988" s="355" t="n">
        <v>12400</v>
      </c>
      <c r="J988" s="389"/>
      <c r="K988" s="331" t="s">
        <v>994</v>
      </c>
    </row>
    <row r="989" customFormat="false" ht="15.75" hidden="true" customHeight="false" outlineLevel="0" collapsed="false">
      <c r="A989" s="331"/>
      <c r="B989" s="331" t="s">
        <v>1124</v>
      </c>
      <c r="C989" s="331" t="str">
        <f aca="false">IFERROR(VLOOKUP(B989,'[1]#¡REF!'!$A$1:$C$15201,2,FALSE()),"")</f>
        <v/>
      </c>
      <c r="D989" s="331" t="s">
        <v>1016</v>
      </c>
      <c r="E989" s="331" t="s">
        <v>1027</v>
      </c>
      <c r="F989" s="354" t="s">
        <v>1003</v>
      </c>
      <c r="G989" s="331" t="n">
        <v>10</v>
      </c>
      <c r="H989" s="355" t="n">
        <v>761.67</v>
      </c>
      <c r="I989" s="355" t="n">
        <v>15500</v>
      </c>
      <c r="J989" s="389"/>
      <c r="K989" s="331" t="s">
        <v>994</v>
      </c>
    </row>
    <row r="990" customFormat="false" ht="15.75" hidden="true" customHeight="false" outlineLevel="0" collapsed="false">
      <c r="A990" s="331"/>
      <c r="B990" s="331" t="s">
        <v>1124</v>
      </c>
      <c r="C990" s="331" t="str">
        <f aca="false">IFERROR(VLOOKUP(B990,'[1]#¡REF!'!$A$1:$C$15201,2,FALSE()),"")</f>
        <v/>
      </c>
      <c r="D990" s="331" t="s">
        <v>1016</v>
      </c>
      <c r="E990" s="331" t="s">
        <v>1028</v>
      </c>
      <c r="F990" s="354" t="s">
        <v>1005</v>
      </c>
      <c r="G990" s="331" t="n">
        <v>8</v>
      </c>
      <c r="H990" s="355" t="n">
        <v>609.34</v>
      </c>
      <c r="I990" s="355" t="n">
        <v>12400</v>
      </c>
      <c r="J990" s="390"/>
      <c r="K990" s="331" t="s">
        <v>994</v>
      </c>
    </row>
    <row r="991" customFormat="false" ht="15.75" hidden="true" customHeight="false" outlineLevel="0" collapsed="false">
      <c r="A991" s="399"/>
      <c r="B991" s="356" t="s">
        <v>1124</v>
      </c>
      <c r="C991" s="356" t="str">
        <f aca="false">IFERROR(VLOOKUP(B991,'[1]#¡REF!'!$A$1:$C$15201,2,FALSE()),"")</f>
        <v/>
      </c>
      <c r="D991" s="399" t="s">
        <v>1016</v>
      </c>
      <c r="E991" s="399" t="s">
        <v>621</v>
      </c>
      <c r="F991" s="357" t="s">
        <v>1006</v>
      </c>
      <c r="G991" s="361" t="n">
        <v>13</v>
      </c>
      <c r="H991" s="400" t="n">
        <v>990.17</v>
      </c>
      <c r="I991" s="400" t="n">
        <v>20150</v>
      </c>
      <c r="J991" s="360"/>
      <c r="K991" s="356" t="s">
        <v>994</v>
      </c>
      <c r="L991" s="379"/>
      <c r="M991" s="379"/>
      <c r="N991" s="379"/>
      <c r="O991" s="379"/>
      <c r="P991" s="279"/>
      <c r="Q991" s="395"/>
      <c r="R991" s="396"/>
      <c r="S991" s="396"/>
      <c r="T991" s="382"/>
    </row>
    <row r="992" customFormat="false" ht="15.75" hidden="true" customHeight="false" outlineLevel="0" collapsed="false">
      <c r="A992" s="331"/>
      <c r="B992" s="331" t="s">
        <v>116</v>
      </c>
      <c r="C992" s="331" t="str">
        <f aca="false">IFERROR(VLOOKUP(B992,'[1]#¡REF!'!$A$1:$C$15201,2,FALSE()),"")</f>
        <v/>
      </c>
      <c r="D992" s="331" t="s">
        <v>991</v>
      </c>
      <c r="E992" s="331" t="s">
        <v>1032</v>
      </c>
      <c r="F992" s="354" t="s">
        <v>998</v>
      </c>
      <c r="G992" s="331" t="n">
        <v>20</v>
      </c>
      <c r="H992" s="355" t="n">
        <v>3.93</v>
      </c>
      <c r="I992" s="355" t="n">
        <v>80</v>
      </c>
      <c r="J992" s="388"/>
      <c r="K992" s="331" t="s">
        <v>994</v>
      </c>
    </row>
    <row r="993" customFormat="false" ht="15.75" hidden="true" customHeight="false" outlineLevel="0" collapsed="false">
      <c r="A993" s="331"/>
      <c r="B993" s="331" t="s">
        <v>116</v>
      </c>
      <c r="C993" s="331" t="str">
        <f aca="false">IFERROR(VLOOKUP(B993,'[1]#¡REF!'!$A$1:$C$15201,2,FALSE()),"")</f>
        <v/>
      </c>
      <c r="D993" s="331" t="s">
        <v>991</v>
      </c>
      <c r="E993" s="331" t="s">
        <v>992</v>
      </c>
      <c r="F993" s="354" t="s">
        <v>993</v>
      </c>
      <c r="G993" s="331" t="n">
        <v>11</v>
      </c>
      <c r="H993" s="355" t="n">
        <v>2.16</v>
      </c>
      <c r="I993" s="355" t="n">
        <v>44</v>
      </c>
      <c r="J993" s="389"/>
      <c r="K993" s="331" t="s">
        <v>994</v>
      </c>
    </row>
    <row r="994" customFormat="false" ht="15.75" hidden="true" customHeight="false" outlineLevel="0" collapsed="false">
      <c r="A994" s="331"/>
      <c r="B994" s="331" t="s">
        <v>116</v>
      </c>
      <c r="C994" s="331" t="str">
        <f aca="false">IFERROR(VLOOKUP(B994,'[1]#¡REF!'!$A$1:$C$15201,2,FALSE()),"")</f>
        <v/>
      </c>
      <c r="D994" s="331" t="s">
        <v>991</v>
      </c>
      <c r="E994" s="331" t="s">
        <v>1008</v>
      </c>
      <c r="F994" s="354" t="s">
        <v>993</v>
      </c>
      <c r="G994" s="331" t="n">
        <v>6</v>
      </c>
      <c r="H994" s="355" t="n">
        <v>1.18</v>
      </c>
      <c r="I994" s="355" t="n">
        <v>24</v>
      </c>
      <c r="J994" s="389"/>
      <c r="K994" s="331" t="s">
        <v>994</v>
      </c>
    </row>
    <row r="995" customFormat="false" ht="15.75" hidden="true" customHeight="false" outlineLevel="0" collapsed="false">
      <c r="A995" s="331"/>
      <c r="B995" s="331" t="s">
        <v>116</v>
      </c>
      <c r="C995" s="331" t="str">
        <f aca="false">IFERROR(VLOOKUP(B995,'[1]#¡REF!'!$A$1:$C$15201,2,FALSE()),"")</f>
        <v/>
      </c>
      <c r="D995" s="331" t="s">
        <v>991</v>
      </c>
      <c r="E995" s="331" t="s">
        <v>1000</v>
      </c>
      <c r="F995" s="354" t="s">
        <v>993</v>
      </c>
      <c r="G995" s="331" t="n">
        <v>21</v>
      </c>
      <c r="H995" s="355" t="n">
        <v>4.13</v>
      </c>
      <c r="I995" s="355" t="n">
        <v>84</v>
      </c>
      <c r="J995" s="389"/>
      <c r="K995" s="331" t="s">
        <v>994</v>
      </c>
    </row>
    <row r="996" customFormat="false" ht="15.75" hidden="true" customHeight="false" outlineLevel="0" collapsed="false">
      <c r="A996" s="331"/>
      <c r="B996" s="331" t="s">
        <v>116</v>
      </c>
      <c r="C996" s="331" t="str">
        <f aca="false">IFERROR(VLOOKUP(B996,'[1]#¡REF!'!$A$1:$C$15201,2,FALSE()),"")</f>
        <v/>
      </c>
      <c r="D996" s="331" t="s">
        <v>991</v>
      </c>
      <c r="E996" s="331" t="s">
        <v>1033</v>
      </c>
      <c r="F996" s="354" t="s">
        <v>993</v>
      </c>
      <c r="G996" s="331" t="n">
        <v>10</v>
      </c>
      <c r="H996" s="355" t="n">
        <v>1.97</v>
      </c>
      <c r="I996" s="355" t="n">
        <v>40</v>
      </c>
      <c r="J996" s="389"/>
      <c r="K996" s="331" t="s">
        <v>994</v>
      </c>
    </row>
    <row r="997" customFormat="false" ht="15.75" hidden="true" customHeight="false" outlineLevel="0" collapsed="false">
      <c r="A997" s="331"/>
      <c r="B997" s="331" t="s">
        <v>116</v>
      </c>
      <c r="C997" s="331" t="str">
        <f aca="false">IFERROR(VLOOKUP(B997,'[1]#¡REF!'!$A$1:$C$15201,2,FALSE()),"")</f>
        <v/>
      </c>
      <c r="D997" s="331" t="s">
        <v>991</v>
      </c>
      <c r="E997" s="331" t="s">
        <v>1034</v>
      </c>
      <c r="F997" s="354" t="s">
        <v>993</v>
      </c>
      <c r="G997" s="331" t="n">
        <v>117</v>
      </c>
      <c r="H997" s="355" t="n">
        <v>23</v>
      </c>
      <c r="I997" s="355" t="n">
        <v>468</v>
      </c>
      <c r="J997" s="389"/>
      <c r="K997" s="331" t="s">
        <v>994</v>
      </c>
    </row>
    <row r="998" customFormat="false" ht="15.75" hidden="true" customHeight="false" outlineLevel="0" collapsed="false">
      <c r="A998" s="331"/>
      <c r="B998" s="331" t="s">
        <v>116</v>
      </c>
      <c r="C998" s="331" t="str">
        <f aca="false">IFERROR(VLOOKUP(B998,'[1]#¡REF!'!$A$1:$C$15201,2,FALSE()),"")</f>
        <v/>
      </c>
      <c r="D998" s="331" t="s">
        <v>991</v>
      </c>
      <c r="E998" s="331" t="s">
        <v>1084</v>
      </c>
      <c r="F998" s="354" t="s">
        <v>993</v>
      </c>
      <c r="G998" s="331" t="n">
        <v>6</v>
      </c>
      <c r="H998" s="355" t="n">
        <v>1.18</v>
      </c>
      <c r="I998" s="355" t="n">
        <v>24</v>
      </c>
      <c r="J998" s="389"/>
      <c r="K998" s="331" t="s">
        <v>994</v>
      </c>
    </row>
    <row r="999" customFormat="false" ht="15.75" hidden="true" customHeight="false" outlineLevel="0" collapsed="false">
      <c r="A999" s="331"/>
      <c r="B999" s="331" t="s">
        <v>116</v>
      </c>
      <c r="C999" s="331" t="str">
        <f aca="false">IFERROR(VLOOKUP(B999,'[1]#¡REF!'!$A$1:$C$15201,2,FALSE()),"")</f>
        <v/>
      </c>
      <c r="D999" s="331" t="s">
        <v>991</v>
      </c>
      <c r="E999" s="331" t="s">
        <v>1046</v>
      </c>
      <c r="F999" s="354" t="s">
        <v>993</v>
      </c>
      <c r="G999" s="331" t="n">
        <v>20</v>
      </c>
      <c r="H999" s="355" t="n">
        <v>3.93</v>
      </c>
      <c r="I999" s="355" t="n">
        <v>80</v>
      </c>
      <c r="J999" s="389"/>
      <c r="K999" s="331" t="s">
        <v>994</v>
      </c>
    </row>
    <row r="1000" customFormat="false" ht="15.75" hidden="true" customHeight="false" outlineLevel="0" collapsed="false">
      <c r="A1000" s="331"/>
      <c r="B1000" s="331" t="s">
        <v>116</v>
      </c>
      <c r="C1000" s="331" t="str">
        <f aca="false">IFERROR(VLOOKUP(B1000,'[1]#¡REF!'!$A$1:$C$15201,2,FALSE()),"")</f>
        <v/>
      </c>
      <c r="D1000" s="331" t="s">
        <v>991</v>
      </c>
      <c r="E1000" s="331" t="s">
        <v>1012</v>
      </c>
      <c r="F1000" s="354" t="s">
        <v>993</v>
      </c>
      <c r="G1000" s="331" t="n">
        <v>15</v>
      </c>
      <c r="H1000" s="355" t="n">
        <v>2.95</v>
      </c>
      <c r="I1000" s="355" t="n">
        <v>60</v>
      </c>
      <c r="J1000" s="389"/>
      <c r="K1000" s="331" t="s">
        <v>994</v>
      </c>
    </row>
    <row r="1001" customFormat="false" ht="15.75" hidden="true" customHeight="false" outlineLevel="0" collapsed="false">
      <c r="A1001" s="331"/>
      <c r="B1001" s="331" t="s">
        <v>116</v>
      </c>
      <c r="C1001" s="331" t="str">
        <f aca="false">IFERROR(VLOOKUP(B1001,'[1]#¡REF!'!$A$1:$C$15201,2,FALSE()),"")</f>
        <v/>
      </c>
      <c r="D1001" s="331" t="s">
        <v>991</v>
      </c>
      <c r="E1001" s="331" t="s">
        <v>995</v>
      </c>
      <c r="F1001" s="354" t="s">
        <v>993</v>
      </c>
      <c r="G1001" s="331" t="n">
        <v>100</v>
      </c>
      <c r="H1001" s="355" t="n">
        <v>19.66</v>
      </c>
      <c r="I1001" s="355" t="n">
        <v>400</v>
      </c>
      <c r="J1001" s="389"/>
      <c r="K1001" s="331" t="s">
        <v>994</v>
      </c>
    </row>
    <row r="1002" customFormat="false" ht="15.75" hidden="true" customHeight="false" outlineLevel="0" collapsed="false">
      <c r="A1002" s="331"/>
      <c r="B1002" s="331" t="s">
        <v>116</v>
      </c>
      <c r="C1002" s="331" t="str">
        <f aca="false">IFERROR(VLOOKUP(B1002,'[1]#¡REF!'!$A$1:$C$15201,2,FALSE()),"")</f>
        <v/>
      </c>
      <c r="D1002" s="331" t="s">
        <v>991</v>
      </c>
      <c r="E1002" s="331" t="s">
        <v>1013</v>
      </c>
      <c r="F1002" s="354" t="s">
        <v>993</v>
      </c>
      <c r="G1002" s="331" t="n">
        <v>85</v>
      </c>
      <c r="H1002" s="355" t="n">
        <v>16.71</v>
      </c>
      <c r="I1002" s="355" t="n">
        <v>340</v>
      </c>
      <c r="J1002" s="389"/>
      <c r="K1002" s="331" t="s">
        <v>994</v>
      </c>
    </row>
    <row r="1003" customFormat="false" ht="15.75" hidden="true" customHeight="false" outlineLevel="0" collapsed="false">
      <c r="A1003" s="331"/>
      <c r="B1003" s="331" t="s">
        <v>116</v>
      </c>
      <c r="C1003" s="331" t="str">
        <f aca="false">IFERROR(VLOOKUP(B1003,'[1]#¡REF!'!$A$1:$C$15201,2,FALSE()),"")</f>
        <v/>
      </c>
      <c r="D1003" s="331" t="s">
        <v>991</v>
      </c>
      <c r="E1003" s="331" t="s">
        <v>1037</v>
      </c>
      <c r="F1003" s="354" t="s">
        <v>1038</v>
      </c>
      <c r="G1003" s="331" t="n">
        <v>7</v>
      </c>
      <c r="H1003" s="355" t="n">
        <v>1.38</v>
      </c>
      <c r="I1003" s="355" t="n">
        <v>28</v>
      </c>
      <c r="J1003" s="389"/>
      <c r="K1003" s="331" t="s">
        <v>994</v>
      </c>
    </row>
    <row r="1004" customFormat="false" ht="15.75" hidden="true" customHeight="false" outlineLevel="0" collapsed="false">
      <c r="A1004" s="331"/>
      <c r="B1004" s="331" t="s">
        <v>116</v>
      </c>
      <c r="C1004" s="331" t="str">
        <f aca="false">IFERROR(VLOOKUP(B1004,'[1]#¡REF!'!$A$1:$C$15201,2,FALSE()),"")</f>
        <v/>
      </c>
      <c r="D1004" s="331" t="s">
        <v>991</v>
      </c>
      <c r="E1004" s="331" t="s">
        <v>1002</v>
      </c>
      <c r="F1004" s="354" t="s">
        <v>1003</v>
      </c>
      <c r="G1004" s="331" t="n">
        <v>61</v>
      </c>
      <c r="H1004" s="355" t="n">
        <v>11.99</v>
      </c>
      <c r="I1004" s="355" t="n">
        <v>244</v>
      </c>
      <c r="J1004" s="390"/>
      <c r="K1004" s="331" t="s">
        <v>994</v>
      </c>
    </row>
    <row r="1005" customFormat="false" ht="15.75" hidden="true" customHeight="false" outlineLevel="0" collapsed="false">
      <c r="A1005" s="356"/>
      <c r="B1005" s="356" t="s">
        <v>116</v>
      </c>
      <c r="C1005" s="356" t="str">
        <f aca="false">IFERROR(VLOOKUP(B1005,'[1]#¡REF!'!$A$1:$C$15201,2,FALSE()),"")</f>
        <v/>
      </c>
      <c r="D1005" s="356" t="s">
        <v>991</v>
      </c>
      <c r="E1005" s="356" t="s">
        <v>612</v>
      </c>
      <c r="F1005" s="357" t="s">
        <v>1006</v>
      </c>
      <c r="G1005" s="361" t="n">
        <v>66</v>
      </c>
      <c r="H1005" s="393" t="n">
        <v>12.97</v>
      </c>
      <c r="I1005" s="393" t="n">
        <v>264</v>
      </c>
      <c r="J1005" s="394"/>
      <c r="K1005" s="356" t="s">
        <v>994</v>
      </c>
      <c r="L1005" s="379"/>
      <c r="M1005" s="379"/>
      <c r="N1005" s="379"/>
      <c r="O1005" s="379"/>
      <c r="P1005" s="279"/>
      <c r="Q1005" s="395"/>
      <c r="R1005" s="396"/>
      <c r="S1005" s="396"/>
      <c r="T1005" s="382"/>
    </row>
    <row r="1006" customFormat="false" ht="15.75" hidden="true" customHeight="false" outlineLevel="0" collapsed="false">
      <c r="A1006" s="331"/>
      <c r="B1006" s="331" t="s">
        <v>116</v>
      </c>
      <c r="C1006" s="331" t="str">
        <f aca="false">IFERROR(VLOOKUP(B1006,'[1]#¡REF!'!$A$1:$C$15201,2,FALSE()),"")</f>
        <v/>
      </c>
      <c r="D1006" s="331" t="s">
        <v>1016</v>
      </c>
      <c r="E1006" s="331" t="s">
        <v>1040</v>
      </c>
      <c r="F1006" s="354" t="s">
        <v>998</v>
      </c>
      <c r="G1006" s="331" t="n">
        <v>1</v>
      </c>
      <c r="H1006" s="355" t="n">
        <v>0.2</v>
      </c>
      <c r="I1006" s="355" t="n">
        <v>4</v>
      </c>
      <c r="J1006" s="388"/>
      <c r="K1006" s="331" t="s">
        <v>994</v>
      </c>
    </row>
    <row r="1007" customFormat="false" ht="15.75" hidden="true" customHeight="false" outlineLevel="0" collapsed="false">
      <c r="A1007" s="331"/>
      <c r="B1007" s="331" t="s">
        <v>116</v>
      </c>
      <c r="C1007" s="331" t="str">
        <f aca="false">IFERROR(VLOOKUP(B1007,'[1]#¡REF!'!$A$1:$C$15201,2,FALSE()),"")</f>
        <v/>
      </c>
      <c r="D1007" s="331" t="s">
        <v>1016</v>
      </c>
      <c r="E1007" s="331" t="s">
        <v>1091</v>
      </c>
      <c r="F1007" s="354" t="s">
        <v>993</v>
      </c>
      <c r="G1007" s="331" t="n">
        <v>185</v>
      </c>
      <c r="H1007" s="355" t="n">
        <v>36.36</v>
      </c>
      <c r="I1007" s="355" t="n">
        <v>740</v>
      </c>
      <c r="J1007" s="389"/>
      <c r="K1007" s="331" t="s">
        <v>994</v>
      </c>
    </row>
    <row r="1008" customFormat="false" ht="15.75" hidden="true" customHeight="false" outlineLevel="0" collapsed="false">
      <c r="A1008" s="331"/>
      <c r="B1008" s="331" t="s">
        <v>116</v>
      </c>
      <c r="C1008" s="331" t="str">
        <f aca="false">IFERROR(VLOOKUP(B1008,'[1]#¡REF!'!$A$1:$C$15201,2,FALSE()),"")</f>
        <v/>
      </c>
      <c r="D1008" s="331" t="s">
        <v>1016</v>
      </c>
      <c r="E1008" s="331" t="s">
        <v>1018</v>
      </c>
      <c r="F1008" s="354" t="s">
        <v>993</v>
      </c>
      <c r="G1008" s="331" t="n">
        <v>52</v>
      </c>
      <c r="H1008" s="355" t="n">
        <v>10.22</v>
      </c>
      <c r="I1008" s="355" t="n">
        <v>208</v>
      </c>
      <c r="J1008" s="389"/>
      <c r="K1008" s="331" t="s">
        <v>994</v>
      </c>
    </row>
    <row r="1009" customFormat="false" ht="15.75" hidden="true" customHeight="false" outlineLevel="0" collapsed="false">
      <c r="A1009" s="331"/>
      <c r="B1009" s="331" t="s">
        <v>116</v>
      </c>
      <c r="C1009" s="331" t="str">
        <f aca="false">IFERROR(VLOOKUP(B1009,'[1]#¡REF!'!$A$1:$C$15201,2,FALSE()),"")</f>
        <v/>
      </c>
      <c r="D1009" s="331" t="s">
        <v>1016</v>
      </c>
      <c r="E1009" s="331" t="s">
        <v>1019</v>
      </c>
      <c r="F1009" s="354" t="s">
        <v>993</v>
      </c>
      <c r="G1009" s="331" t="n">
        <v>48</v>
      </c>
      <c r="H1009" s="355" t="n">
        <v>9.43</v>
      </c>
      <c r="I1009" s="355" t="n">
        <v>192</v>
      </c>
      <c r="J1009" s="389"/>
      <c r="K1009" s="331" t="s">
        <v>994</v>
      </c>
    </row>
    <row r="1010" customFormat="false" ht="15.75" hidden="true" customHeight="false" outlineLevel="0" collapsed="false">
      <c r="A1010" s="331"/>
      <c r="B1010" s="331" t="s">
        <v>116</v>
      </c>
      <c r="C1010" s="331" t="str">
        <f aca="false">IFERROR(VLOOKUP(B1010,'[1]#¡REF!'!$A$1:$C$15201,2,FALSE()),"")</f>
        <v/>
      </c>
      <c r="D1010" s="331" t="s">
        <v>1016</v>
      </c>
      <c r="E1010" s="331" t="s">
        <v>1020</v>
      </c>
      <c r="F1010" s="354" t="s">
        <v>993</v>
      </c>
      <c r="G1010" s="331" t="n">
        <v>975</v>
      </c>
      <c r="H1010" s="355" t="n">
        <v>191.65</v>
      </c>
      <c r="I1010" s="355" t="n">
        <v>3900</v>
      </c>
      <c r="J1010" s="389"/>
      <c r="K1010" s="331" t="s">
        <v>994</v>
      </c>
    </row>
    <row r="1011" customFormat="false" ht="15.75" hidden="true" customHeight="false" outlineLevel="0" collapsed="false">
      <c r="A1011" s="331"/>
      <c r="B1011" s="331" t="s">
        <v>116</v>
      </c>
      <c r="C1011" s="331" t="str">
        <f aca="false">IFERROR(VLOOKUP(B1011,'[1]#¡REF!'!$A$1:$C$15201,2,FALSE()),"")</f>
        <v/>
      </c>
      <c r="D1011" s="331" t="s">
        <v>1016</v>
      </c>
      <c r="E1011" s="331" t="s">
        <v>1021</v>
      </c>
      <c r="F1011" s="354" t="s">
        <v>993</v>
      </c>
      <c r="G1011" s="331" t="n">
        <v>22</v>
      </c>
      <c r="H1011" s="355" t="n">
        <v>4.32</v>
      </c>
      <c r="I1011" s="355" t="n">
        <v>88</v>
      </c>
      <c r="J1011" s="389"/>
      <c r="K1011" s="331" t="s">
        <v>994</v>
      </c>
    </row>
    <row r="1012" customFormat="false" ht="15.75" hidden="true" customHeight="false" outlineLevel="0" collapsed="false">
      <c r="A1012" s="331"/>
      <c r="B1012" s="331" t="s">
        <v>116</v>
      </c>
      <c r="C1012" s="331" t="str">
        <f aca="false">IFERROR(VLOOKUP(B1012,'[1]#¡REF!'!$A$1:$C$15201,2,FALSE()),"")</f>
        <v/>
      </c>
      <c r="D1012" s="331" t="s">
        <v>1016</v>
      </c>
      <c r="E1012" s="331" t="s">
        <v>1041</v>
      </c>
      <c r="F1012" s="354" t="s">
        <v>993</v>
      </c>
      <c r="G1012" s="331" t="n">
        <v>16</v>
      </c>
      <c r="H1012" s="355" t="n">
        <v>3.14</v>
      </c>
      <c r="I1012" s="355" t="n">
        <v>64</v>
      </c>
      <c r="J1012" s="389"/>
      <c r="K1012" s="331" t="s">
        <v>994</v>
      </c>
    </row>
    <row r="1013" customFormat="false" ht="15.75" hidden="true" customHeight="false" outlineLevel="0" collapsed="false">
      <c r="A1013" s="331"/>
      <c r="B1013" s="331" t="s">
        <v>116</v>
      </c>
      <c r="C1013" s="331" t="str">
        <f aca="false">IFERROR(VLOOKUP(B1013,'[1]#¡REF!'!$A$1:$C$15201,2,FALSE()),"")</f>
        <v/>
      </c>
      <c r="D1013" s="331" t="s">
        <v>1016</v>
      </c>
      <c r="E1013" s="331" t="s">
        <v>1023</v>
      </c>
      <c r="F1013" s="354" t="s">
        <v>993</v>
      </c>
      <c r="G1013" s="331" t="n">
        <v>583</v>
      </c>
      <c r="H1013" s="355" t="n">
        <v>114.59</v>
      </c>
      <c r="I1013" s="355" t="n">
        <v>2332</v>
      </c>
      <c r="J1013" s="389"/>
      <c r="K1013" s="331" t="s">
        <v>994</v>
      </c>
    </row>
    <row r="1014" customFormat="false" ht="15.75" hidden="true" customHeight="false" outlineLevel="0" collapsed="false">
      <c r="A1014" s="331"/>
      <c r="B1014" s="331" t="s">
        <v>116</v>
      </c>
      <c r="C1014" s="331" t="str">
        <f aca="false">IFERROR(VLOOKUP(B1014,'[1]#¡REF!'!$A$1:$C$15201,2,FALSE()),"")</f>
        <v/>
      </c>
      <c r="D1014" s="331" t="s">
        <v>1016</v>
      </c>
      <c r="E1014" s="331" t="s">
        <v>1042</v>
      </c>
      <c r="F1014" s="354" t="s">
        <v>993</v>
      </c>
      <c r="G1014" s="331" t="n">
        <v>57</v>
      </c>
      <c r="H1014" s="355" t="n">
        <v>11.2</v>
      </c>
      <c r="I1014" s="355" t="n">
        <v>228</v>
      </c>
      <c r="J1014" s="389"/>
      <c r="K1014" s="331" t="s">
        <v>994</v>
      </c>
    </row>
    <row r="1015" customFormat="false" ht="15.75" hidden="true" customHeight="false" outlineLevel="0" collapsed="false">
      <c r="A1015" s="331"/>
      <c r="B1015" s="331" t="s">
        <v>116</v>
      </c>
      <c r="C1015" s="331" t="str">
        <f aca="false">IFERROR(VLOOKUP(B1015,'[1]#¡REF!'!$A$1:$C$15201,2,FALSE()),"")</f>
        <v/>
      </c>
      <c r="D1015" s="331" t="s">
        <v>1016</v>
      </c>
      <c r="E1015" s="331" t="s">
        <v>1025</v>
      </c>
      <c r="F1015" s="354" t="s">
        <v>993</v>
      </c>
      <c r="G1015" s="331" t="n">
        <v>35</v>
      </c>
      <c r="H1015" s="355" t="n">
        <v>6.88</v>
      </c>
      <c r="I1015" s="355" t="n">
        <v>140</v>
      </c>
      <c r="J1015" s="389"/>
      <c r="K1015" s="331" t="s">
        <v>994</v>
      </c>
    </row>
    <row r="1016" customFormat="false" ht="15.75" hidden="true" customHeight="false" outlineLevel="0" collapsed="false">
      <c r="A1016" s="331"/>
      <c r="B1016" s="331" t="s">
        <v>116</v>
      </c>
      <c r="C1016" s="331" t="str">
        <f aca="false">IFERROR(VLOOKUP(B1016,'[1]#¡REF!'!$A$1:$C$15201,2,FALSE()),"")</f>
        <v/>
      </c>
      <c r="D1016" s="331" t="s">
        <v>1016</v>
      </c>
      <c r="E1016" s="331" t="s">
        <v>1065</v>
      </c>
      <c r="F1016" s="354" t="s">
        <v>993</v>
      </c>
      <c r="G1016" s="331" t="n">
        <v>216</v>
      </c>
      <c r="H1016" s="355" t="n">
        <v>42.46</v>
      </c>
      <c r="I1016" s="355" t="n">
        <v>864</v>
      </c>
      <c r="J1016" s="389"/>
      <c r="K1016" s="331" t="s">
        <v>994</v>
      </c>
    </row>
    <row r="1017" customFormat="false" ht="15.75" hidden="true" customHeight="false" outlineLevel="0" collapsed="false">
      <c r="A1017" s="331"/>
      <c r="B1017" s="331" t="s">
        <v>116</v>
      </c>
      <c r="C1017" s="331" t="str">
        <f aca="false">IFERROR(VLOOKUP(B1017,'[1]#¡REF!'!$A$1:$C$15201,2,FALSE()),"")</f>
        <v/>
      </c>
      <c r="D1017" s="331" t="s">
        <v>1016</v>
      </c>
      <c r="E1017" s="331" t="s">
        <v>1043</v>
      </c>
      <c r="F1017" s="354" t="s">
        <v>993</v>
      </c>
      <c r="G1017" s="331" t="n">
        <v>5</v>
      </c>
      <c r="H1017" s="355" t="n">
        <v>0.98</v>
      </c>
      <c r="I1017" s="355" t="n">
        <v>20</v>
      </c>
      <c r="J1017" s="389"/>
      <c r="K1017" s="331" t="s">
        <v>994</v>
      </c>
    </row>
    <row r="1018" customFormat="false" ht="15.75" hidden="true" customHeight="false" outlineLevel="0" collapsed="false">
      <c r="A1018" s="331"/>
      <c r="B1018" s="331" t="s">
        <v>116</v>
      </c>
      <c r="C1018" s="331" t="str">
        <f aca="false">IFERROR(VLOOKUP(B1018,'[1]#¡REF!'!$A$1:$C$15201,2,FALSE()),"")</f>
        <v/>
      </c>
      <c r="D1018" s="331" t="s">
        <v>1016</v>
      </c>
      <c r="E1018" s="331" t="s">
        <v>1093</v>
      </c>
      <c r="F1018" s="354" t="s">
        <v>1038</v>
      </c>
      <c r="G1018" s="331" t="n">
        <v>1</v>
      </c>
      <c r="H1018" s="355" t="n">
        <v>0.2</v>
      </c>
      <c r="I1018" s="355" t="n">
        <v>4</v>
      </c>
      <c r="J1018" s="389"/>
      <c r="K1018" s="331" t="s">
        <v>994</v>
      </c>
    </row>
    <row r="1019" customFormat="false" ht="15.75" hidden="true" customHeight="false" outlineLevel="0" collapsed="false">
      <c r="A1019" s="331"/>
      <c r="B1019" s="331" t="s">
        <v>116</v>
      </c>
      <c r="C1019" s="331" t="str">
        <f aca="false">IFERROR(VLOOKUP(B1019,'[1]#¡REF!'!$A$1:$C$15201,2,FALSE()),"")</f>
        <v/>
      </c>
      <c r="D1019" s="331" t="s">
        <v>1016</v>
      </c>
      <c r="E1019" s="331" t="s">
        <v>1027</v>
      </c>
      <c r="F1019" s="354" t="s">
        <v>1003</v>
      </c>
      <c r="G1019" s="331" t="n">
        <v>3</v>
      </c>
      <c r="H1019" s="355" t="n">
        <v>0.59</v>
      </c>
      <c r="I1019" s="355" t="n">
        <v>12</v>
      </c>
      <c r="J1019" s="389"/>
      <c r="K1019" s="331" t="s">
        <v>994</v>
      </c>
    </row>
    <row r="1020" customFormat="false" ht="15.75" hidden="true" customHeight="false" outlineLevel="0" collapsed="false">
      <c r="A1020" s="331"/>
      <c r="B1020" s="331" t="s">
        <v>116</v>
      </c>
      <c r="C1020" s="331" t="str">
        <f aca="false">IFERROR(VLOOKUP(B1020,'[1]#¡REF!'!$A$1:$C$15201,2,FALSE()),"")</f>
        <v/>
      </c>
      <c r="D1020" s="331" t="s">
        <v>1016</v>
      </c>
      <c r="E1020" s="331" t="s">
        <v>1028</v>
      </c>
      <c r="F1020" s="354" t="s">
        <v>1005</v>
      </c>
      <c r="G1020" s="331" t="n">
        <v>7</v>
      </c>
      <c r="H1020" s="355" t="n">
        <v>1.38</v>
      </c>
      <c r="I1020" s="355" t="n">
        <v>28</v>
      </c>
      <c r="J1020" s="390"/>
      <c r="K1020" s="331" t="s">
        <v>994</v>
      </c>
    </row>
    <row r="1021" customFormat="false" ht="15.75" hidden="true" customHeight="false" outlineLevel="0" collapsed="false">
      <c r="A1021" s="399"/>
      <c r="B1021" s="356" t="s">
        <v>116</v>
      </c>
      <c r="C1021" s="356" t="str">
        <f aca="false">IFERROR(VLOOKUP(B1021,'[1]#¡REF!'!$A$1:$C$15201,2,FALSE()),"")</f>
        <v/>
      </c>
      <c r="D1021" s="399" t="s">
        <v>1016</v>
      </c>
      <c r="E1021" s="399" t="s">
        <v>621</v>
      </c>
      <c r="F1021" s="357" t="s">
        <v>1006</v>
      </c>
      <c r="G1021" s="361" t="n">
        <v>2</v>
      </c>
      <c r="H1021" s="400" t="n">
        <v>0.39</v>
      </c>
      <c r="I1021" s="400" t="n">
        <v>8</v>
      </c>
      <c r="J1021" s="360"/>
      <c r="K1021" s="356" t="s">
        <v>994</v>
      </c>
      <c r="L1021" s="379"/>
      <c r="M1021" s="379"/>
      <c r="N1021" s="379"/>
      <c r="O1021" s="379"/>
      <c r="P1021" s="279"/>
      <c r="Q1021" s="395"/>
      <c r="R1021" s="396"/>
      <c r="S1021" s="396"/>
      <c r="T1021" s="382"/>
    </row>
    <row r="1022" customFormat="false" ht="15.75" hidden="true" customHeight="false" outlineLevel="0" collapsed="false">
      <c r="A1022" s="331"/>
      <c r="B1022" s="331" t="s">
        <v>1125</v>
      </c>
      <c r="C1022" s="331" t="str">
        <f aca="false">IFERROR(VLOOKUP(B1022,'[1]#¡REF!'!$A$1:$C$15201,2,FALSE()),"")</f>
        <v/>
      </c>
      <c r="D1022" s="331" t="s">
        <v>991</v>
      </c>
      <c r="E1022" s="331" t="s">
        <v>992</v>
      </c>
      <c r="F1022" s="354" t="s">
        <v>993</v>
      </c>
      <c r="G1022" s="331" t="n">
        <v>34</v>
      </c>
      <c r="H1022" s="355" t="n">
        <v>5605.87</v>
      </c>
      <c r="I1022" s="355" t="n">
        <v>114079.52</v>
      </c>
      <c r="J1022" s="388"/>
      <c r="K1022" s="331" t="s">
        <v>994</v>
      </c>
    </row>
    <row r="1023" customFormat="false" ht="15.75" hidden="true" customHeight="false" outlineLevel="0" collapsed="false">
      <c r="A1023" s="331"/>
      <c r="B1023" s="331" t="s">
        <v>1125</v>
      </c>
      <c r="C1023" s="331" t="str">
        <f aca="false">IFERROR(VLOOKUP(B1023,'[1]#¡REF!'!$A$1:$C$15201,2,FALSE()),"")</f>
        <v/>
      </c>
      <c r="D1023" s="331" t="s">
        <v>991</v>
      </c>
      <c r="E1023" s="331" t="s">
        <v>1034</v>
      </c>
      <c r="F1023" s="354" t="s">
        <v>993</v>
      </c>
      <c r="G1023" s="331" t="n">
        <v>180</v>
      </c>
      <c r="H1023" s="355" t="n">
        <v>29678.15</v>
      </c>
      <c r="I1023" s="355" t="n">
        <v>603950.4</v>
      </c>
      <c r="J1023" s="389"/>
      <c r="K1023" s="331" t="s">
        <v>994</v>
      </c>
    </row>
    <row r="1024" customFormat="false" ht="15.75" hidden="true" customHeight="false" outlineLevel="0" collapsed="false">
      <c r="A1024" s="331"/>
      <c r="B1024" s="331" t="s">
        <v>1125</v>
      </c>
      <c r="C1024" s="331" t="str">
        <f aca="false">IFERROR(VLOOKUP(B1024,'[1]#¡REF!'!$A$1:$C$15201,2,FALSE()),"")</f>
        <v/>
      </c>
      <c r="D1024" s="331" t="s">
        <v>991</v>
      </c>
      <c r="E1024" s="331" t="s">
        <v>1012</v>
      </c>
      <c r="F1024" s="354" t="s">
        <v>993</v>
      </c>
      <c r="G1024" s="331" t="n">
        <v>54</v>
      </c>
      <c r="H1024" s="355" t="n">
        <v>8903.45</v>
      </c>
      <c r="I1024" s="355" t="n">
        <v>181185.12</v>
      </c>
      <c r="J1024" s="390"/>
      <c r="K1024" s="331" t="s">
        <v>994</v>
      </c>
    </row>
    <row r="1025" customFormat="false" ht="15.75" hidden="true" customHeight="false" outlineLevel="0" collapsed="false">
      <c r="A1025" s="331"/>
      <c r="B1025" s="331" t="s">
        <v>1126</v>
      </c>
      <c r="C1025" s="331" t="str">
        <f aca="false">IFERROR(VLOOKUP(B1025,'[1]#¡REF!'!$A$1:$C$15201,2,FALSE()),"")</f>
        <v/>
      </c>
      <c r="D1025" s="331" t="s">
        <v>991</v>
      </c>
      <c r="E1025" s="331" t="s">
        <v>1046</v>
      </c>
      <c r="F1025" s="354" t="s">
        <v>993</v>
      </c>
      <c r="G1025" s="331" t="n">
        <v>5</v>
      </c>
      <c r="H1025" s="355" t="n">
        <v>45.77</v>
      </c>
      <c r="I1025" s="355" t="n">
        <v>931.5</v>
      </c>
      <c r="J1025" s="388"/>
      <c r="K1025" s="331" t="s">
        <v>994</v>
      </c>
    </row>
    <row r="1026" customFormat="false" ht="15.75" hidden="true" customHeight="false" outlineLevel="0" collapsed="false">
      <c r="A1026" s="331"/>
      <c r="B1026" s="331" t="s">
        <v>1127</v>
      </c>
      <c r="C1026" s="331" t="str">
        <f aca="false">IFERROR(VLOOKUP(B1026,'[1]#¡REF!'!$A$1:$C$15201,2,FALSE()),"")</f>
        <v/>
      </c>
      <c r="D1026" s="331" t="s">
        <v>991</v>
      </c>
      <c r="E1026" s="331" t="s">
        <v>997</v>
      </c>
      <c r="F1026" s="354" t="s">
        <v>998</v>
      </c>
      <c r="G1026" s="331" t="n">
        <v>1</v>
      </c>
      <c r="H1026" s="355" t="n">
        <v>8.76</v>
      </c>
      <c r="I1026" s="355" t="n">
        <v>178.18</v>
      </c>
      <c r="J1026" s="389"/>
      <c r="K1026" s="331" t="s">
        <v>994</v>
      </c>
    </row>
    <row r="1027" customFormat="false" ht="15.75" hidden="true" customHeight="false" outlineLevel="0" collapsed="false">
      <c r="A1027" s="331"/>
      <c r="B1027" s="331" t="s">
        <v>1127</v>
      </c>
      <c r="C1027" s="331" t="str">
        <f aca="false">IFERROR(VLOOKUP(B1027,'[1]#¡REF!'!$A$1:$C$15201,2,FALSE()),"")</f>
        <v/>
      </c>
      <c r="D1027" s="331" t="s">
        <v>991</v>
      </c>
      <c r="E1027" s="331" t="s">
        <v>992</v>
      </c>
      <c r="F1027" s="354" t="s">
        <v>993</v>
      </c>
      <c r="G1027" s="331" t="n">
        <v>1</v>
      </c>
      <c r="H1027" s="355" t="n">
        <v>8.76</v>
      </c>
      <c r="I1027" s="355" t="n">
        <v>178.18</v>
      </c>
      <c r="J1027" s="389"/>
      <c r="K1027" s="331" t="s">
        <v>994</v>
      </c>
    </row>
    <row r="1028" customFormat="false" ht="15.75" hidden="true" customHeight="false" outlineLevel="0" collapsed="false">
      <c r="A1028" s="331"/>
      <c r="B1028" s="331" t="s">
        <v>1127</v>
      </c>
      <c r="C1028" s="331" t="str">
        <f aca="false">IFERROR(VLOOKUP(B1028,'[1]#¡REF!'!$A$1:$C$15201,2,FALSE()),"")</f>
        <v/>
      </c>
      <c r="D1028" s="331" t="s">
        <v>991</v>
      </c>
      <c r="E1028" s="331" t="s">
        <v>1000</v>
      </c>
      <c r="F1028" s="354" t="s">
        <v>993</v>
      </c>
      <c r="G1028" s="331" t="n">
        <v>14</v>
      </c>
      <c r="H1028" s="355" t="n">
        <v>122.58</v>
      </c>
      <c r="I1028" s="355" t="n">
        <v>2494.52</v>
      </c>
      <c r="J1028" s="389"/>
      <c r="K1028" s="331" t="s">
        <v>994</v>
      </c>
    </row>
    <row r="1029" customFormat="false" ht="15.75" hidden="true" customHeight="false" outlineLevel="0" collapsed="false">
      <c r="A1029" s="331"/>
      <c r="B1029" s="331" t="s">
        <v>1127</v>
      </c>
      <c r="C1029" s="331" t="str">
        <f aca="false">IFERROR(VLOOKUP(B1029,'[1]#¡REF!'!$A$1:$C$15201,2,FALSE()),"")</f>
        <v/>
      </c>
      <c r="D1029" s="331" t="s">
        <v>991</v>
      </c>
      <c r="E1029" s="331" t="s">
        <v>1053</v>
      </c>
      <c r="F1029" s="354" t="s">
        <v>993</v>
      </c>
      <c r="G1029" s="331" t="n">
        <v>41</v>
      </c>
      <c r="H1029" s="355" t="n">
        <v>358.99</v>
      </c>
      <c r="I1029" s="355" t="n">
        <v>7305.38</v>
      </c>
      <c r="J1029" s="389"/>
      <c r="K1029" s="331" t="s">
        <v>994</v>
      </c>
    </row>
    <row r="1030" customFormat="false" ht="15.75" hidden="true" customHeight="false" outlineLevel="0" collapsed="false">
      <c r="A1030" s="331"/>
      <c r="B1030" s="331" t="s">
        <v>1127</v>
      </c>
      <c r="C1030" s="331" t="str">
        <f aca="false">IFERROR(VLOOKUP(B1030,'[1]#¡REF!'!$A$1:$C$15201,2,FALSE()),"")</f>
        <v/>
      </c>
      <c r="D1030" s="331" t="s">
        <v>991</v>
      </c>
      <c r="E1030" s="331" t="s">
        <v>1011</v>
      </c>
      <c r="F1030" s="354" t="s">
        <v>993</v>
      </c>
      <c r="G1030" s="331" t="n">
        <v>7</v>
      </c>
      <c r="H1030" s="355" t="n">
        <v>61.29</v>
      </c>
      <c r="I1030" s="355" t="n">
        <v>1247.26</v>
      </c>
      <c r="J1030" s="389"/>
      <c r="K1030" s="331" t="s">
        <v>994</v>
      </c>
    </row>
    <row r="1031" customFormat="false" ht="15.75" hidden="true" customHeight="false" outlineLevel="0" collapsed="false">
      <c r="A1031" s="331"/>
      <c r="B1031" s="331" t="s">
        <v>1127</v>
      </c>
      <c r="C1031" s="331" t="str">
        <f aca="false">IFERROR(VLOOKUP(B1031,'[1]#¡REF!'!$A$1:$C$15201,2,FALSE()),"")</f>
        <v/>
      </c>
      <c r="D1031" s="331" t="s">
        <v>991</v>
      </c>
      <c r="E1031" s="331" t="s">
        <v>1002</v>
      </c>
      <c r="F1031" s="354" t="s">
        <v>1003</v>
      </c>
      <c r="G1031" s="331" t="n">
        <v>3</v>
      </c>
      <c r="H1031" s="355" t="n">
        <v>26.27</v>
      </c>
      <c r="I1031" s="355" t="n">
        <v>534.54</v>
      </c>
      <c r="J1031" s="389"/>
      <c r="K1031" s="331" t="s">
        <v>994</v>
      </c>
    </row>
    <row r="1032" customFormat="false" ht="15.75" hidden="true" customHeight="false" outlineLevel="0" collapsed="false">
      <c r="A1032" s="331"/>
      <c r="B1032" s="331" t="s">
        <v>1088</v>
      </c>
      <c r="C1032" s="331" t="str">
        <f aca="false">IFERROR(VLOOKUP(B1032,'[1]#¡REF!'!$A$1:$C$15201,2,FALSE()),"")</f>
        <v/>
      </c>
      <c r="D1032" s="331" t="s">
        <v>1016</v>
      </c>
      <c r="E1032" s="331" t="s">
        <v>1023</v>
      </c>
      <c r="F1032" s="354" t="s">
        <v>993</v>
      </c>
      <c r="G1032" s="331" t="n">
        <v>2</v>
      </c>
      <c r="H1032" s="355" t="n">
        <v>194.33</v>
      </c>
      <c r="I1032" s="355" t="n">
        <v>3869.08</v>
      </c>
      <c r="J1032" s="389"/>
      <c r="K1032" s="331" t="s">
        <v>994</v>
      </c>
    </row>
    <row r="1033" customFormat="false" ht="15.75" hidden="true" customHeight="false" outlineLevel="0" collapsed="false">
      <c r="A1033" s="331"/>
      <c r="B1033" s="331" t="s">
        <v>1089</v>
      </c>
      <c r="C1033" s="331" t="str">
        <f aca="false">IFERROR(VLOOKUP(B1033,'[1]#¡REF!'!$A$1:$C$15201,2,FALSE()),"")</f>
        <v/>
      </c>
      <c r="D1033" s="331" t="s">
        <v>991</v>
      </c>
      <c r="E1033" s="331" t="s">
        <v>1009</v>
      </c>
      <c r="F1033" s="354" t="s">
        <v>993</v>
      </c>
      <c r="G1033" s="331" t="n">
        <v>50</v>
      </c>
      <c r="H1033" s="355" t="n">
        <v>6477.62</v>
      </c>
      <c r="I1033" s="355" t="n">
        <v>128969.5</v>
      </c>
      <c r="J1033" s="389"/>
      <c r="K1033" s="331" t="s">
        <v>994</v>
      </c>
    </row>
    <row r="1034" customFormat="false" ht="15.75" hidden="true" customHeight="false" outlineLevel="0" collapsed="false">
      <c r="A1034" s="331"/>
      <c r="B1034" s="331" t="s">
        <v>1128</v>
      </c>
      <c r="C1034" s="331" t="str">
        <f aca="false">IFERROR(VLOOKUP(B1034,'[1]#¡REF!'!$A$1:$C$15201,2,FALSE()),"")</f>
        <v/>
      </c>
      <c r="D1034" s="331" t="s">
        <v>991</v>
      </c>
      <c r="E1034" s="331" t="s">
        <v>1011</v>
      </c>
      <c r="F1034" s="354" t="s">
        <v>993</v>
      </c>
      <c r="G1034" s="331" t="n">
        <v>30</v>
      </c>
      <c r="H1034" s="355" t="n">
        <v>6558.59</v>
      </c>
      <c r="I1034" s="355" t="n">
        <v>130581.6</v>
      </c>
      <c r="J1034" s="389"/>
      <c r="K1034" s="331" t="s">
        <v>994</v>
      </c>
    </row>
    <row r="1035" customFormat="false" ht="15.75" hidden="true" customHeight="false" outlineLevel="0" collapsed="false">
      <c r="A1035" s="331"/>
      <c r="B1035" s="331" t="s">
        <v>1128</v>
      </c>
      <c r="C1035" s="331" t="str">
        <f aca="false">IFERROR(VLOOKUP(B1035,'[1]#¡REF!'!$A$1:$C$15201,2,FALSE()),"")</f>
        <v/>
      </c>
      <c r="D1035" s="331" t="s">
        <v>991</v>
      </c>
      <c r="E1035" s="331" t="s">
        <v>1012</v>
      </c>
      <c r="F1035" s="354" t="s">
        <v>993</v>
      </c>
      <c r="G1035" s="331" t="n">
        <v>50</v>
      </c>
      <c r="H1035" s="355" t="n">
        <v>10930.99</v>
      </c>
      <c r="I1035" s="355" t="n">
        <v>217636</v>
      </c>
      <c r="J1035" s="390"/>
      <c r="K1035" s="331" t="s">
        <v>994</v>
      </c>
    </row>
    <row r="1036" customFormat="false" ht="15.75" hidden="true" customHeight="false" outlineLevel="0" collapsed="false">
      <c r="A1036" s="331"/>
      <c r="B1036" s="331" t="s">
        <v>1129</v>
      </c>
      <c r="C1036" s="331" t="str">
        <f aca="false">IFERROR(VLOOKUP(B1036,'[1]#¡REF!'!$A$1:$C$15201,2,FALSE()),"")</f>
        <v/>
      </c>
      <c r="D1036" s="331" t="s">
        <v>991</v>
      </c>
      <c r="E1036" s="331" t="s">
        <v>1011</v>
      </c>
      <c r="F1036" s="354" t="s">
        <v>993</v>
      </c>
      <c r="G1036" s="331" t="n">
        <v>24</v>
      </c>
      <c r="H1036" s="355" t="n">
        <v>8744.8</v>
      </c>
      <c r="I1036" s="355" t="n">
        <v>174108.96</v>
      </c>
      <c r="J1036" s="388"/>
      <c r="K1036" s="331" t="s">
        <v>994</v>
      </c>
    </row>
    <row r="1037" customFormat="false" ht="15.75" hidden="true" customHeight="false" outlineLevel="0" collapsed="false">
      <c r="A1037" s="331"/>
      <c r="B1037" s="331" t="s">
        <v>1129</v>
      </c>
      <c r="C1037" s="331" t="str">
        <f aca="false">IFERROR(VLOOKUP(B1037,'[1]#¡REF!'!$A$1:$C$15201,2,FALSE()),"")</f>
        <v/>
      </c>
      <c r="D1037" s="331" t="s">
        <v>991</v>
      </c>
      <c r="E1037" s="331" t="s">
        <v>1012</v>
      </c>
      <c r="F1037" s="354" t="s">
        <v>993</v>
      </c>
      <c r="G1037" s="331" t="n">
        <v>50</v>
      </c>
      <c r="H1037" s="355" t="n">
        <v>18218.33</v>
      </c>
      <c r="I1037" s="355" t="n">
        <v>362727</v>
      </c>
      <c r="J1037" s="390"/>
      <c r="K1037" s="331" t="s">
        <v>994</v>
      </c>
    </row>
    <row r="1038" customFormat="false" ht="15.75" hidden="true" customHeight="false" outlineLevel="0" collapsed="false">
      <c r="A1038" s="331"/>
      <c r="B1038" s="331" t="s">
        <v>1101</v>
      </c>
      <c r="C1038" s="331" t="str">
        <f aca="false">IFERROR(VLOOKUP(B1038,'[1]#¡REF!'!$A$1:$C$15201,2,FALSE()),"")</f>
        <v/>
      </c>
      <c r="D1038" s="331" t="s">
        <v>991</v>
      </c>
      <c r="E1038" s="331" t="s">
        <v>997</v>
      </c>
      <c r="F1038" s="354" t="s">
        <v>1130</v>
      </c>
      <c r="G1038" s="331" t="n">
        <v>30</v>
      </c>
      <c r="H1038" s="355" t="n">
        <v>3406.85</v>
      </c>
      <c r="I1038" s="355" t="n">
        <v>67830.3</v>
      </c>
      <c r="J1038" s="388"/>
      <c r="K1038" s="331" t="s">
        <v>994</v>
      </c>
    </row>
    <row r="1039" customFormat="false" ht="15.75" hidden="true" customHeight="false" outlineLevel="0" collapsed="false">
      <c r="A1039" s="331"/>
      <c r="B1039" s="331" t="s">
        <v>1101</v>
      </c>
      <c r="C1039" s="331" t="str">
        <f aca="false">IFERROR(VLOOKUP(B1039,'[1]#¡REF!'!$A$1:$C$15201,2,FALSE()),"")</f>
        <v/>
      </c>
      <c r="D1039" s="331" t="s">
        <v>991</v>
      </c>
      <c r="E1039" s="331" t="s">
        <v>992</v>
      </c>
      <c r="F1039" s="354" t="s">
        <v>993</v>
      </c>
      <c r="G1039" s="405" t="n">
        <v>2000</v>
      </c>
      <c r="H1039" s="355" t="n">
        <v>227123.07</v>
      </c>
      <c r="I1039" s="355" t="n">
        <v>4522020</v>
      </c>
      <c r="J1039" s="389"/>
      <c r="K1039" s="331" t="s">
        <v>994</v>
      </c>
    </row>
    <row r="1040" customFormat="false" ht="15.75" hidden="true" customHeight="false" outlineLevel="0" collapsed="false">
      <c r="A1040" s="331"/>
      <c r="B1040" s="331" t="s">
        <v>1101</v>
      </c>
      <c r="C1040" s="331" t="str">
        <f aca="false">IFERROR(VLOOKUP(B1040,'[1]#¡REF!'!$A$1:$C$15201,2,FALSE()),"")</f>
        <v/>
      </c>
      <c r="D1040" s="331" t="s">
        <v>991</v>
      </c>
      <c r="E1040" s="331" t="s">
        <v>1000</v>
      </c>
      <c r="F1040" s="354" t="s">
        <v>993</v>
      </c>
      <c r="G1040" s="331" t="n">
        <v>324</v>
      </c>
      <c r="H1040" s="355" t="n">
        <v>36793.94</v>
      </c>
      <c r="I1040" s="355" t="n">
        <v>732567.24</v>
      </c>
      <c r="J1040" s="389"/>
      <c r="K1040" s="331" t="s">
        <v>994</v>
      </c>
    </row>
    <row r="1041" customFormat="false" ht="15.75" hidden="true" customHeight="false" outlineLevel="0" collapsed="false">
      <c r="A1041" s="331"/>
      <c r="B1041" s="331" t="s">
        <v>1101</v>
      </c>
      <c r="C1041" s="331" t="str">
        <f aca="false">IFERROR(VLOOKUP(B1041,'[1]#¡REF!'!$A$1:$C$15201,2,FALSE()),"")</f>
        <v/>
      </c>
      <c r="D1041" s="331" t="s">
        <v>991</v>
      </c>
      <c r="E1041" s="331" t="s">
        <v>1034</v>
      </c>
      <c r="F1041" s="354" t="s">
        <v>993</v>
      </c>
      <c r="G1041" s="331" t="n">
        <v>180</v>
      </c>
      <c r="H1041" s="355" t="n">
        <v>20441.08</v>
      </c>
      <c r="I1041" s="355" t="n">
        <v>406981.8</v>
      </c>
      <c r="J1041" s="389"/>
      <c r="K1041" s="331" t="s">
        <v>994</v>
      </c>
    </row>
    <row r="1042" customFormat="false" ht="15.75" hidden="true" customHeight="false" outlineLevel="0" collapsed="false">
      <c r="A1042" s="331"/>
      <c r="B1042" s="331" t="s">
        <v>1101</v>
      </c>
      <c r="C1042" s="331" t="str">
        <f aca="false">IFERROR(VLOOKUP(B1042,'[1]#¡REF!'!$A$1:$C$15201,2,FALSE()),"")</f>
        <v/>
      </c>
      <c r="D1042" s="331" t="s">
        <v>991</v>
      </c>
      <c r="E1042" s="331" t="s">
        <v>1011</v>
      </c>
      <c r="F1042" s="354" t="s">
        <v>993</v>
      </c>
      <c r="G1042" s="405" t="n">
        <v>1200</v>
      </c>
      <c r="H1042" s="355" t="n">
        <v>136273.84</v>
      </c>
      <c r="I1042" s="355" t="n">
        <v>2713212</v>
      </c>
      <c r="J1042" s="389"/>
      <c r="K1042" s="331" t="s">
        <v>994</v>
      </c>
    </row>
    <row r="1043" customFormat="false" ht="15.75" hidden="true" customHeight="false" outlineLevel="0" collapsed="false">
      <c r="A1043" s="331"/>
      <c r="B1043" s="331" t="s">
        <v>1101</v>
      </c>
      <c r="C1043" s="331" t="str">
        <f aca="false">IFERROR(VLOOKUP(B1043,'[1]#¡REF!'!$A$1:$C$15201,2,FALSE()),"")</f>
        <v/>
      </c>
      <c r="D1043" s="331" t="s">
        <v>991</v>
      </c>
      <c r="E1043" s="331" t="s">
        <v>1012</v>
      </c>
      <c r="F1043" s="354" t="s">
        <v>993</v>
      </c>
      <c r="G1043" s="331" t="n">
        <v>18</v>
      </c>
      <c r="H1043" s="355" t="n">
        <v>2044.11</v>
      </c>
      <c r="I1043" s="355" t="n">
        <v>40698.18</v>
      </c>
      <c r="J1043" s="389"/>
      <c r="K1043" s="331" t="s">
        <v>994</v>
      </c>
    </row>
    <row r="1044" customFormat="false" ht="15.75" hidden="true" customHeight="false" outlineLevel="0" collapsed="false">
      <c r="A1044" s="331"/>
      <c r="B1044" s="331" t="s">
        <v>1101</v>
      </c>
      <c r="C1044" s="331" t="str">
        <f aca="false">IFERROR(VLOOKUP(B1044,'[1]#¡REF!'!$A$1:$C$15201,2,FALSE()),"")</f>
        <v/>
      </c>
      <c r="D1044" s="331" t="s">
        <v>991</v>
      </c>
      <c r="E1044" s="331" t="s">
        <v>1037</v>
      </c>
      <c r="F1044" s="354" t="s">
        <v>1131</v>
      </c>
      <c r="G1044" s="405" t="n">
        <v>2745</v>
      </c>
      <c r="H1044" s="355" t="n">
        <v>311726.41</v>
      </c>
      <c r="I1044" s="355" t="n">
        <v>6206472.45</v>
      </c>
      <c r="J1044" s="389"/>
      <c r="K1044" s="331" t="s">
        <v>994</v>
      </c>
    </row>
    <row r="1045" customFormat="false" ht="15.75" hidden="true" customHeight="false" outlineLevel="0" collapsed="false">
      <c r="A1045" s="331"/>
      <c r="B1045" s="331" t="s">
        <v>1101</v>
      </c>
      <c r="C1045" s="331" t="str">
        <f aca="false">IFERROR(VLOOKUP(B1045,'[1]#¡REF!'!$A$1:$C$15201,2,FALSE()),"")</f>
        <v/>
      </c>
      <c r="D1045" s="331" t="s">
        <v>991</v>
      </c>
      <c r="E1045" s="331" t="s">
        <v>1014</v>
      </c>
      <c r="F1045" s="354" t="s">
        <v>1132</v>
      </c>
      <c r="G1045" s="331" t="n">
        <v>84</v>
      </c>
      <c r="H1045" s="355" t="n">
        <v>9539.17</v>
      </c>
      <c r="I1045" s="355" t="n">
        <v>189924.84</v>
      </c>
      <c r="J1045" s="389"/>
      <c r="K1045" s="331" t="s">
        <v>994</v>
      </c>
    </row>
    <row r="1046" customFormat="false" ht="15.75" hidden="true" customHeight="false" outlineLevel="0" collapsed="false">
      <c r="A1046" s="331"/>
      <c r="B1046" s="331" t="s">
        <v>1101</v>
      </c>
      <c r="C1046" s="331" t="str">
        <f aca="false">IFERROR(VLOOKUP(B1046,'[1]#¡REF!'!$A$1:$C$15201,2,FALSE()),"")</f>
        <v/>
      </c>
      <c r="D1046" s="331" t="s">
        <v>991</v>
      </c>
      <c r="E1046" s="331" t="s">
        <v>1002</v>
      </c>
      <c r="F1046" s="354" t="s">
        <v>1133</v>
      </c>
      <c r="G1046" s="331" t="n">
        <v>600</v>
      </c>
      <c r="H1046" s="355" t="n">
        <v>68136.92</v>
      </c>
      <c r="I1046" s="355" t="n">
        <v>1356606</v>
      </c>
      <c r="J1046" s="389"/>
      <c r="K1046" s="331" t="s">
        <v>994</v>
      </c>
    </row>
    <row r="1047" customFormat="false" ht="15.75" hidden="true" customHeight="false" outlineLevel="0" collapsed="false">
      <c r="A1047" s="331"/>
      <c r="B1047" s="331" t="s">
        <v>1101</v>
      </c>
      <c r="C1047" s="331" t="str">
        <f aca="false">IFERROR(VLOOKUP(B1047,'[1]#¡REF!'!$A$1:$C$15201,2,FALSE()),"")</f>
        <v/>
      </c>
      <c r="D1047" s="331" t="s">
        <v>991</v>
      </c>
      <c r="E1047" s="331" t="s">
        <v>1004</v>
      </c>
      <c r="F1047" s="354" t="s">
        <v>1134</v>
      </c>
      <c r="G1047" s="331" t="n">
        <v>20</v>
      </c>
      <c r="H1047" s="355" t="n">
        <v>2271.23</v>
      </c>
      <c r="I1047" s="355" t="n">
        <v>45220.2</v>
      </c>
      <c r="J1047" s="390"/>
      <c r="K1047" s="331" t="s">
        <v>994</v>
      </c>
    </row>
    <row r="1048" s="158" customFormat="true" ht="30" hidden="false" customHeight="false" outlineLevel="0" collapsed="false">
      <c r="A1048" s="366" t="s">
        <v>1135</v>
      </c>
      <c r="B1048" s="366" t="s">
        <v>1101</v>
      </c>
      <c r="C1048" s="74" t="str">
        <f aca="false">IFERROR(VLOOKUP(B1048,'[1]#¡REF!'!$A$1:$C$15201,2,FALSE()),"")</f>
        <v/>
      </c>
      <c r="D1048" s="406" t="s">
        <v>991</v>
      </c>
      <c r="E1048" s="366" t="s">
        <v>612</v>
      </c>
      <c r="F1048" s="407" t="s">
        <v>1136</v>
      </c>
      <c r="G1048" s="368" t="n">
        <v>220</v>
      </c>
      <c r="H1048" s="369" t="n">
        <v>24983.54</v>
      </c>
      <c r="I1048" s="369" t="n">
        <v>497422.2</v>
      </c>
      <c r="J1048" s="408" t="n">
        <v>2261.01</v>
      </c>
      <c r="K1048" s="366" t="s">
        <v>994</v>
      </c>
      <c r="L1048" s="375" t="s">
        <v>1137</v>
      </c>
      <c r="M1048" s="375" t="s">
        <v>1138</v>
      </c>
      <c r="N1048" s="375" t="s">
        <v>1139</v>
      </c>
      <c r="O1048" s="371" t="n">
        <v>3136985</v>
      </c>
      <c r="P1048" s="375" t="s">
        <v>1140</v>
      </c>
      <c r="Q1048" s="409" t="n">
        <v>44511</v>
      </c>
      <c r="R1048" s="409" t="n">
        <v>44511</v>
      </c>
      <c r="S1048" s="409" t="n">
        <v>44511</v>
      </c>
      <c r="T1048" s="273" t="n">
        <f aca="false">18+18+18</f>
        <v>54</v>
      </c>
      <c r="U1048" s="163" t="n">
        <f aca="false">T1048*J1048</f>
        <v>122094.54</v>
      </c>
    </row>
    <row r="1049" customFormat="false" ht="15.75" hidden="true" customHeight="false" outlineLevel="0" collapsed="false">
      <c r="A1049" s="331"/>
      <c r="B1049" s="331" t="s">
        <v>1102</v>
      </c>
      <c r="C1049" s="331" t="str">
        <f aca="false">IFERROR(VLOOKUP(B1049,'[1]#¡REF!'!$A$1:$C$15201,2,FALSE()),"")</f>
        <v/>
      </c>
      <c r="D1049" s="331" t="s">
        <v>991</v>
      </c>
      <c r="E1049" s="331" t="s">
        <v>997</v>
      </c>
      <c r="F1049" s="354" t="s">
        <v>1130</v>
      </c>
      <c r="G1049" s="331" t="n">
        <v>60</v>
      </c>
      <c r="H1049" s="355" t="n">
        <v>25835.23</v>
      </c>
      <c r="I1049" s="355" t="n">
        <v>514379.4</v>
      </c>
      <c r="J1049" s="388"/>
      <c r="K1049" s="331" t="s">
        <v>994</v>
      </c>
    </row>
    <row r="1050" customFormat="false" ht="15.75" hidden="true" customHeight="false" outlineLevel="0" collapsed="false">
      <c r="A1050" s="331"/>
      <c r="B1050" s="331" t="s">
        <v>1102</v>
      </c>
      <c r="C1050" s="331" t="str">
        <f aca="false">IFERROR(VLOOKUP(B1050,'[1]#¡REF!'!$A$1:$C$15201,2,FALSE()),"")</f>
        <v/>
      </c>
      <c r="D1050" s="331" t="s">
        <v>991</v>
      </c>
      <c r="E1050" s="331" t="s">
        <v>992</v>
      </c>
      <c r="F1050" s="354" t="s">
        <v>993</v>
      </c>
      <c r="G1050" s="331" t="n">
        <v>792</v>
      </c>
      <c r="H1050" s="355" t="n">
        <v>341025.04</v>
      </c>
      <c r="I1050" s="355" t="n">
        <v>6789808.08</v>
      </c>
      <c r="J1050" s="389"/>
      <c r="K1050" s="331" t="s">
        <v>994</v>
      </c>
    </row>
    <row r="1051" customFormat="false" ht="15.75" hidden="true" customHeight="false" outlineLevel="0" collapsed="false">
      <c r="A1051" s="331"/>
      <c r="B1051" s="331" t="s">
        <v>1102</v>
      </c>
      <c r="C1051" s="331" t="str">
        <f aca="false">IFERROR(VLOOKUP(B1051,'[1]#¡REF!'!$A$1:$C$15201,2,FALSE()),"")</f>
        <v/>
      </c>
      <c r="D1051" s="331" t="s">
        <v>991</v>
      </c>
      <c r="E1051" s="331" t="s">
        <v>1000</v>
      </c>
      <c r="F1051" s="354" t="s">
        <v>993</v>
      </c>
      <c r="G1051" s="331" t="n">
        <v>168</v>
      </c>
      <c r="H1051" s="355" t="n">
        <v>72338.64</v>
      </c>
      <c r="I1051" s="355" t="n">
        <v>1440262.32</v>
      </c>
      <c r="J1051" s="389"/>
      <c r="K1051" s="331" t="s">
        <v>994</v>
      </c>
    </row>
    <row r="1052" customFormat="false" ht="15.75" hidden="true" customHeight="false" outlineLevel="0" collapsed="false">
      <c r="A1052" s="331"/>
      <c r="B1052" s="331" t="s">
        <v>1102</v>
      </c>
      <c r="C1052" s="331" t="str">
        <f aca="false">IFERROR(VLOOKUP(B1052,'[1]#¡REF!'!$A$1:$C$15201,2,FALSE()),"")</f>
        <v/>
      </c>
      <c r="D1052" s="331" t="s">
        <v>991</v>
      </c>
      <c r="E1052" s="331" t="s">
        <v>1053</v>
      </c>
      <c r="F1052" s="354" t="s">
        <v>993</v>
      </c>
      <c r="G1052" s="331" t="n">
        <v>120</v>
      </c>
      <c r="H1052" s="355" t="n">
        <v>51670.46</v>
      </c>
      <c r="I1052" s="355" t="n">
        <v>1028758.8</v>
      </c>
      <c r="J1052" s="389"/>
      <c r="K1052" s="331" t="s">
        <v>994</v>
      </c>
    </row>
    <row r="1053" customFormat="false" ht="15.75" hidden="true" customHeight="false" outlineLevel="0" collapsed="false">
      <c r="A1053" s="331"/>
      <c r="B1053" s="331" t="s">
        <v>1102</v>
      </c>
      <c r="C1053" s="331" t="str">
        <f aca="false">IFERROR(VLOOKUP(B1053,'[1]#¡REF!'!$A$1:$C$15201,2,FALSE()),"")</f>
        <v/>
      </c>
      <c r="D1053" s="331" t="s">
        <v>991</v>
      </c>
      <c r="E1053" s="331" t="s">
        <v>1011</v>
      </c>
      <c r="F1053" s="354" t="s">
        <v>993</v>
      </c>
      <c r="G1053" s="405" t="n">
        <v>1872</v>
      </c>
      <c r="H1053" s="355" t="n">
        <v>806059.18</v>
      </c>
      <c r="I1053" s="355" t="n">
        <v>16048637.28</v>
      </c>
      <c r="J1053" s="389"/>
      <c r="K1053" s="331" t="s">
        <v>994</v>
      </c>
    </row>
    <row r="1054" customFormat="false" ht="15.75" hidden="true" customHeight="false" outlineLevel="0" collapsed="false">
      <c r="A1054" s="331"/>
      <c r="B1054" s="331" t="s">
        <v>1102</v>
      </c>
      <c r="C1054" s="331" t="str">
        <f aca="false">IFERROR(VLOOKUP(B1054,'[1]#¡REF!'!$A$1:$C$15201,2,FALSE()),"")</f>
        <v/>
      </c>
      <c r="D1054" s="331" t="s">
        <v>991</v>
      </c>
      <c r="E1054" s="331" t="s">
        <v>1014</v>
      </c>
      <c r="F1054" s="354" t="s">
        <v>1132</v>
      </c>
      <c r="G1054" s="331" t="n">
        <v>77</v>
      </c>
      <c r="H1054" s="355" t="n">
        <v>33155.21</v>
      </c>
      <c r="I1054" s="355" t="n">
        <v>660120.23</v>
      </c>
      <c r="J1054" s="389"/>
      <c r="K1054" s="331" t="s">
        <v>994</v>
      </c>
    </row>
    <row r="1055" customFormat="false" ht="15.75" hidden="true" customHeight="false" outlineLevel="0" collapsed="false">
      <c r="A1055" s="331"/>
      <c r="B1055" s="331" t="s">
        <v>1102</v>
      </c>
      <c r="C1055" s="331" t="str">
        <f aca="false">IFERROR(VLOOKUP(B1055,'[1]#¡REF!'!$A$1:$C$15201,2,FALSE()),"")</f>
        <v/>
      </c>
      <c r="D1055" s="331" t="s">
        <v>991</v>
      </c>
      <c r="E1055" s="331" t="s">
        <v>1002</v>
      </c>
      <c r="F1055" s="354" t="s">
        <v>1133</v>
      </c>
      <c r="G1055" s="331" t="n">
        <v>600</v>
      </c>
      <c r="H1055" s="355" t="n">
        <v>258352.3</v>
      </c>
      <c r="I1055" s="355" t="n">
        <v>5143794</v>
      </c>
      <c r="J1055" s="389"/>
      <c r="K1055" s="331" t="s">
        <v>994</v>
      </c>
    </row>
    <row r="1056" customFormat="false" ht="15.75" hidden="true" customHeight="false" outlineLevel="0" collapsed="false">
      <c r="A1056" s="331"/>
      <c r="B1056" s="331" t="s">
        <v>1102</v>
      </c>
      <c r="C1056" s="331" t="str">
        <f aca="false">IFERROR(VLOOKUP(B1056,'[1]#¡REF!'!$A$1:$C$15201,2,FALSE()),"")</f>
        <v/>
      </c>
      <c r="D1056" s="331" t="s">
        <v>991</v>
      </c>
      <c r="E1056" s="331" t="s">
        <v>1004</v>
      </c>
      <c r="F1056" s="354" t="s">
        <v>1134</v>
      </c>
      <c r="G1056" s="331" t="n">
        <v>250</v>
      </c>
      <c r="H1056" s="355" t="n">
        <v>107646.79</v>
      </c>
      <c r="I1056" s="355" t="n">
        <v>2143247.5</v>
      </c>
      <c r="J1056" s="390"/>
      <c r="K1056" s="331" t="s">
        <v>994</v>
      </c>
    </row>
    <row r="1057" s="158" customFormat="true" ht="15" hidden="false" customHeight="false" outlineLevel="0" collapsed="false">
      <c r="A1057" s="366" t="s">
        <v>1135</v>
      </c>
      <c r="B1057" s="366" t="s">
        <v>1102</v>
      </c>
      <c r="C1057" s="74" t="str">
        <f aca="false">IFERROR(VLOOKUP(B1057,'[1]#¡REF!'!$A$1:$C$15201,2,FALSE()),"")</f>
        <v/>
      </c>
      <c r="D1057" s="406" t="s">
        <v>991</v>
      </c>
      <c r="E1057" s="366" t="s">
        <v>612</v>
      </c>
      <c r="F1057" s="407" t="s">
        <v>1136</v>
      </c>
      <c r="G1057" s="368" t="n">
        <v>550</v>
      </c>
      <c r="H1057" s="369" t="n">
        <v>236822.94</v>
      </c>
      <c r="I1057" s="369" t="n">
        <v>4715144.5</v>
      </c>
      <c r="J1057" s="408" t="n">
        <v>8572.99</v>
      </c>
      <c r="K1057" s="366" t="s">
        <v>994</v>
      </c>
      <c r="L1057" s="375" t="s">
        <v>1139</v>
      </c>
      <c r="M1057" s="375" t="s">
        <v>1137</v>
      </c>
      <c r="N1057" s="375" t="s">
        <v>1138</v>
      </c>
      <c r="O1057" s="371" t="n">
        <v>3136985</v>
      </c>
      <c r="P1057" s="375" t="s">
        <v>1141</v>
      </c>
      <c r="Q1057" s="409" t="n">
        <v>44511</v>
      </c>
      <c r="R1057" s="409" t="n">
        <v>44511</v>
      </c>
      <c r="S1057" s="409" t="n">
        <v>44511</v>
      </c>
      <c r="T1057" s="273" t="n">
        <f aca="false">45+45+45</f>
        <v>135</v>
      </c>
      <c r="U1057" s="163" t="n">
        <f aca="false">T1057*J1057</f>
        <v>1157353.65</v>
      </c>
    </row>
    <row r="1058" customFormat="false" ht="15.75" hidden="true" customHeight="false" outlineLevel="0" collapsed="false">
      <c r="A1058" s="331"/>
      <c r="B1058" s="331" t="s">
        <v>1090</v>
      </c>
      <c r="C1058" s="331" t="str">
        <f aca="false">IFERROR(VLOOKUP(B1058,'[1]#¡REF!'!$A$1:$C$15201,2,FALSE()),"")</f>
        <v/>
      </c>
      <c r="D1058" s="331" t="s">
        <v>991</v>
      </c>
      <c r="E1058" s="331" t="s">
        <v>997</v>
      </c>
      <c r="F1058" s="354" t="s">
        <v>1130</v>
      </c>
      <c r="G1058" s="331" t="n">
        <v>120</v>
      </c>
      <c r="H1058" s="355" t="n">
        <v>45615.13</v>
      </c>
      <c r="I1058" s="355" t="n">
        <v>908197.2</v>
      </c>
      <c r="J1058" s="388"/>
      <c r="K1058" s="331" t="s">
        <v>994</v>
      </c>
    </row>
    <row r="1059" customFormat="false" ht="15.75" hidden="true" customHeight="false" outlineLevel="0" collapsed="false">
      <c r="A1059" s="331"/>
      <c r="B1059" s="331" t="s">
        <v>1090</v>
      </c>
      <c r="C1059" s="331" t="str">
        <f aca="false">IFERROR(VLOOKUP(B1059,'[1]#¡REF!'!$A$1:$C$15201,2,FALSE()),"")</f>
        <v/>
      </c>
      <c r="D1059" s="331" t="s">
        <v>991</v>
      </c>
      <c r="E1059" s="331" t="s">
        <v>1011</v>
      </c>
      <c r="F1059" s="354" t="s">
        <v>993</v>
      </c>
      <c r="G1059" s="331" t="n">
        <v>400</v>
      </c>
      <c r="H1059" s="355" t="n">
        <v>152050.44</v>
      </c>
      <c r="I1059" s="355" t="n">
        <v>3027324</v>
      </c>
      <c r="J1059" s="389"/>
      <c r="K1059" s="331" t="s">
        <v>994</v>
      </c>
    </row>
    <row r="1060" customFormat="false" ht="15.75" hidden="true" customHeight="false" outlineLevel="0" collapsed="false">
      <c r="A1060" s="331"/>
      <c r="B1060" s="331" t="s">
        <v>1090</v>
      </c>
      <c r="C1060" s="331" t="str">
        <f aca="false">IFERROR(VLOOKUP(B1060,'[1]#¡REF!'!$A$1:$C$15201,2,FALSE()),"")</f>
        <v/>
      </c>
      <c r="D1060" s="331" t="s">
        <v>991</v>
      </c>
      <c r="E1060" s="331" t="s">
        <v>1037</v>
      </c>
      <c r="F1060" s="354" t="s">
        <v>1131</v>
      </c>
      <c r="G1060" s="405" t="n">
        <v>1116</v>
      </c>
      <c r="H1060" s="355" t="n">
        <v>424220.72</v>
      </c>
      <c r="I1060" s="355" t="n">
        <v>8446233.96</v>
      </c>
      <c r="J1060" s="389"/>
      <c r="K1060" s="331" t="s">
        <v>994</v>
      </c>
    </row>
    <row r="1061" customFormat="false" ht="15.75" hidden="true" customHeight="false" outlineLevel="0" collapsed="false">
      <c r="A1061" s="331"/>
      <c r="B1061" s="331" t="s">
        <v>1090</v>
      </c>
      <c r="C1061" s="331" t="str">
        <f aca="false">IFERROR(VLOOKUP(B1061,'[1]#¡REF!'!$A$1:$C$15201,2,FALSE()),"")</f>
        <v/>
      </c>
      <c r="D1061" s="331" t="s">
        <v>991</v>
      </c>
      <c r="E1061" s="331" t="s">
        <v>1014</v>
      </c>
      <c r="F1061" s="354" t="s">
        <v>1132</v>
      </c>
      <c r="G1061" s="331" t="n">
        <v>180</v>
      </c>
      <c r="H1061" s="355" t="n">
        <v>68422.7</v>
      </c>
      <c r="I1061" s="355" t="n">
        <v>1362295.8</v>
      </c>
      <c r="J1061" s="389"/>
      <c r="K1061" s="331" t="s">
        <v>994</v>
      </c>
    </row>
    <row r="1062" customFormat="false" ht="15.75" hidden="true" customHeight="false" outlineLevel="0" collapsed="false">
      <c r="A1062" s="331"/>
      <c r="B1062" s="331" t="s">
        <v>1090</v>
      </c>
      <c r="C1062" s="331" t="str">
        <f aca="false">IFERROR(VLOOKUP(B1062,'[1]#¡REF!'!$A$1:$C$15201,2,FALSE()),"")</f>
        <v/>
      </c>
      <c r="D1062" s="331" t="s">
        <v>991</v>
      </c>
      <c r="E1062" s="331" t="s">
        <v>1002</v>
      </c>
      <c r="F1062" s="354" t="s">
        <v>1133</v>
      </c>
      <c r="G1062" s="331" t="n">
        <v>600</v>
      </c>
      <c r="H1062" s="355" t="n">
        <v>228075.65</v>
      </c>
      <c r="I1062" s="355" t="n">
        <v>4540986</v>
      </c>
      <c r="J1062" s="389"/>
      <c r="K1062" s="331" t="s">
        <v>994</v>
      </c>
    </row>
    <row r="1063" customFormat="false" ht="15.75" hidden="true" customHeight="false" outlineLevel="0" collapsed="false">
      <c r="A1063" s="331"/>
      <c r="B1063" s="331" t="s">
        <v>1090</v>
      </c>
      <c r="C1063" s="331" t="str">
        <f aca="false">IFERROR(VLOOKUP(B1063,'[1]#¡REF!'!$A$1:$C$15201,2,FALSE()),"")</f>
        <v/>
      </c>
      <c r="D1063" s="331" t="s">
        <v>991</v>
      </c>
      <c r="E1063" s="331" t="s">
        <v>1004</v>
      </c>
      <c r="F1063" s="354" t="s">
        <v>1134</v>
      </c>
      <c r="G1063" s="331" t="n">
        <v>650</v>
      </c>
      <c r="H1063" s="355" t="n">
        <v>247081.96</v>
      </c>
      <c r="I1063" s="355" t="n">
        <v>4919401.5</v>
      </c>
      <c r="J1063" s="390"/>
      <c r="K1063" s="331" t="s">
        <v>994</v>
      </c>
    </row>
    <row r="1064" s="158" customFormat="true" ht="15" hidden="false" customHeight="false" outlineLevel="0" collapsed="false">
      <c r="A1064" s="366" t="s">
        <v>1135</v>
      </c>
      <c r="B1064" s="366" t="s">
        <v>1090</v>
      </c>
      <c r="C1064" s="74" t="str">
        <f aca="false">IFERROR(VLOOKUP(B1064,'[1]#¡REF!'!$A$1:$C$15201,2,FALSE()),"")</f>
        <v/>
      </c>
      <c r="D1064" s="406" t="s">
        <v>991</v>
      </c>
      <c r="E1064" s="410" t="s">
        <v>612</v>
      </c>
      <c r="F1064" s="407" t="s">
        <v>1136</v>
      </c>
      <c r="G1064" s="368" t="n">
        <v>330</v>
      </c>
      <c r="H1064" s="369" t="n">
        <v>125441.61</v>
      </c>
      <c r="I1064" s="369" t="n">
        <v>2497542.3</v>
      </c>
      <c r="J1064" s="408" t="n">
        <v>7568.31</v>
      </c>
      <c r="K1064" s="366" t="s">
        <v>994</v>
      </c>
      <c r="L1064" s="375" t="s">
        <v>1138</v>
      </c>
      <c r="M1064" s="375" t="s">
        <v>1139</v>
      </c>
      <c r="N1064" s="375"/>
      <c r="O1064" s="371" t="n">
        <v>3136985</v>
      </c>
      <c r="P1064" s="375" t="s">
        <v>1142</v>
      </c>
      <c r="Q1064" s="409" t="n">
        <v>44511</v>
      </c>
      <c r="R1064" s="409" t="n">
        <v>44511</v>
      </c>
      <c r="S1064" s="409"/>
      <c r="T1064" s="273" t="n">
        <f aca="false">27+17</f>
        <v>44</v>
      </c>
      <c r="U1064" s="163" t="n">
        <f aca="false">T1064*J1064</f>
        <v>333005.64</v>
      </c>
    </row>
    <row r="1065" customFormat="false" ht="15.75" hidden="true" customHeight="false" outlineLevel="0" collapsed="false">
      <c r="A1065" s="331"/>
      <c r="B1065" s="331" t="s">
        <v>1124</v>
      </c>
      <c r="C1065" s="331" t="str">
        <f aca="false">IFERROR(VLOOKUP(B1065,'[1]#¡REF!'!$A$1:$C$15201,2,FALSE()),"")</f>
        <v/>
      </c>
      <c r="D1065" s="331" t="s">
        <v>1016</v>
      </c>
      <c r="E1065" s="331" t="s">
        <v>1017</v>
      </c>
      <c r="F1065" s="354" t="s">
        <v>1130</v>
      </c>
      <c r="G1065" s="331" t="n">
        <v>30</v>
      </c>
      <c r="H1065" s="355" t="n">
        <v>2335.51</v>
      </c>
      <c r="I1065" s="355" t="n">
        <v>46500</v>
      </c>
      <c r="J1065" s="388"/>
      <c r="K1065" s="331" t="s">
        <v>994</v>
      </c>
    </row>
    <row r="1066" customFormat="false" ht="15.75" hidden="true" customHeight="false" outlineLevel="0" collapsed="false">
      <c r="A1066" s="331"/>
      <c r="B1066" s="331" t="s">
        <v>1124</v>
      </c>
      <c r="C1066" s="331" t="str">
        <f aca="false">IFERROR(VLOOKUP(B1066,'[1]#¡REF!'!$A$1:$C$15201,2,FALSE()),"")</f>
        <v/>
      </c>
      <c r="D1066" s="331" t="s">
        <v>1016</v>
      </c>
      <c r="E1066" s="331" t="s">
        <v>1091</v>
      </c>
      <c r="F1066" s="354" t="s">
        <v>993</v>
      </c>
      <c r="G1066" s="331" t="n">
        <v>1</v>
      </c>
      <c r="H1066" s="355" t="n">
        <v>77.85</v>
      </c>
      <c r="I1066" s="355" t="n">
        <v>1550</v>
      </c>
      <c r="J1066" s="389"/>
      <c r="K1066" s="331" t="s">
        <v>994</v>
      </c>
    </row>
    <row r="1067" customFormat="false" ht="15.75" hidden="true" customHeight="false" outlineLevel="0" collapsed="false">
      <c r="A1067" s="331"/>
      <c r="B1067" s="331" t="s">
        <v>1124</v>
      </c>
      <c r="C1067" s="331" t="str">
        <f aca="false">IFERROR(VLOOKUP(B1067,'[1]#¡REF!'!$A$1:$C$15201,2,FALSE()),"")</f>
        <v/>
      </c>
      <c r="D1067" s="331" t="s">
        <v>1016</v>
      </c>
      <c r="E1067" s="331" t="s">
        <v>1019</v>
      </c>
      <c r="F1067" s="354" t="s">
        <v>993</v>
      </c>
      <c r="G1067" s="331" t="n">
        <v>194</v>
      </c>
      <c r="H1067" s="355" t="n">
        <v>15102.96</v>
      </c>
      <c r="I1067" s="355" t="n">
        <v>300700</v>
      </c>
      <c r="J1067" s="389"/>
      <c r="K1067" s="331" t="s">
        <v>994</v>
      </c>
    </row>
    <row r="1068" customFormat="false" ht="15.75" hidden="true" customHeight="false" outlineLevel="0" collapsed="false">
      <c r="A1068" s="331"/>
      <c r="B1068" s="331" t="s">
        <v>1124</v>
      </c>
      <c r="C1068" s="331" t="str">
        <f aca="false">IFERROR(VLOOKUP(B1068,'[1]#¡REF!'!$A$1:$C$15201,2,FALSE()),"")</f>
        <v/>
      </c>
      <c r="D1068" s="331" t="s">
        <v>1016</v>
      </c>
      <c r="E1068" s="331" t="s">
        <v>1020</v>
      </c>
      <c r="F1068" s="354" t="s">
        <v>993</v>
      </c>
      <c r="G1068" s="331" t="n">
        <v>58</v>
      </c>
      <c r="H1068" s="355" t="n">
        <v>4515.32</v>
      </c>
      <c r="I1068" s="355" t="n">
        <v>89900</v>
      </c>
      <c r="J1068" s="389"/>
      <c r="K1068" s="331" t="s">
        <v>994</v>
      </c>
    </row>
    <row r="1069" customFormat="false" ht="15.75" hidden="true" customHeight="false" outlineLevel="0" collapsed="false">
      <c r="A1069" s="331"/>
      <c r="B1069" s="331" t="s">
        <v>1124</v>
      </c>
      <c r="C1069" s="331" t="str">
        <f aca="false">IFERROR(VLOOKUP(B1069,'[1]#¡REF!'!$A$1:$C$15201,2,FALSE()),"")</f>
        <v/>
      </c>
      <c r="D1069" s="331" t="s">
        <v>1016</v>
      </c>
      <c r="E1069" s="331" t="s">
        <v>1041</v>
      </c>
      <c r="F1069" s="354" t="s">
        <v>993</v>
      </c>
      <c r="G1069" s="331" t="n">
        <v>5</v>
      </c>
      <c r="H1069" s="355" t="n">
        <v>389.25</v>
      </c>
      <c r="I1069" s="355" t="n">
        <v>7750</v>
      </c>
      <c r="J1069" s="389"/>
      <c r="K1069" s="331" t="s">
        <v>994</v>
      </c>
    </row>
    <row r="1070" customFormat="false" ht="15.75" hidden="true" customHeight="false" outlineLevel="0" collapsed="false">
      <c r="A1070" s="331"/>
      <c r="B1070" s="331" t="s">
        <v>1124</v>
      </c>
      <c r="C1070" s="331" t="str">
        <f aca="false">IFERROR(VLOOKUP(B1070,'[1]#¡REF!'!$A$1:$C$15201,2,FALSE()),"")</f>
        <v/>
      </c>
      <c r="D1070" s="331" t="s">
        <v>1016</v>
      </c>
      <c r="E1070" s="331" t="s">
        <v>1022</v>
      </c>
      <c r="F1070" s="354" t="s">
        <v>993</v>
      </c>
      <c r="G1070" s="331" t="n">
        <v>2</v>
      </c>
      <c r="H1070" s="355" t="n">
        <v>155.7</v>
      </c>
      <c r="I1070" s="355" t="n">
        <v>3100</v>
      </c>
      <c r="J1070" s="389"/>
      <c r="K1070" s="331" t="s">
        <v>994</v>
      </c>
    </row>
    <row r="1071" customFormat="false" ht="15.75" hidden="true" customHeight="false" outlineLevel="0" collapsed="false">
      <c r="A1071" s="331"/>
      <c r="B1071" s="331" t="s">
        <v>1124</v>
      </c>
      <c r="C1071" s="331" t="str">
        <f aca="false">IFERROR(VLOOKUP(B1071,'[1]#¡REF!'!$A$1:$C$15201,2,FALSE()),"")</f>
        <v/>
      </c>
      <c r="D1071" s="331" t="s">
        <v>1016</v>
      </c>
      <c r="E1071" s="331" t="s">
        <v>1092</v>
      </c>
      <c r="F1071" s="354" t="s">
        <v>993</v>
      </c>
      <c r="G1071" s="331" t="n">
        <v>305</v>
      </c>
      <c r="H1071" s="355" t="n">
        <v>23744.35</v>
      </c>
      <c r="I1071" s="355" t="n">
        <v>472750</v>
      </c>
      <c r="J1071" s="389"/>
      <c r="K1071" s="331" t="s">
        <v>994</v>
      </c>
    </row>
    <row r="1072" customFormat="false" ht="15.75" hidden="true" customHeight="false" outlineLevel="0" collapsed="false">
      <c r="A1072" s="331"/>
      <c r="B1072" s="331" t="s">
        <v>1124</v>
      </c>
      <c r="C1072" s="331" t="str">
        <f aca="false">IFERROR(VLOOKUP(B1072,'[1]#¡REF!'!$A$1:$C$15201,2,FALSE()),"")</f>
        <v/>
      </c>
      <c r="D1072" s="331" t="s">
        <v>1016</v>
      </c>
      <c r="E1072" s="331" t="s">
        <v>1025</v>
      </c>
      <c r="F1072" s="354" t="s">
        <v>993</v>
      </c>
      <c r="G1072" s="405" t="n">
        <v>31938</v>
      </c>
      <c r="H1072" s="355" t="n">
        <v>2486383.87</v>
      </c>
      <c r="I1072" s="355" t="n">
        <v>49503900</v>
      </c>
      <c r="J1072" s="389"/>
      <c r="K1072" s="331" t="s">
        <v>994</v>
      </c>
    </row>
    <row r="1073" customFormat="false" ht="15.75" hidden="true" customHeight="false" outlineLevel="0" collapsed="false">
      <c r="A1073" s="331"/>
      <c r="B1073" s="331" t="s">
        <v>1124</v>
      </c>
      <c r="C1073" s="331" t="str">
        <f aca="false">IFERROR(VLOOKUP(B1073,'[1]#¡REF!'!$A$1:$C$15201,2,FALSE()),"")</f>
        <v/>
      </c>
      <c r="D1073" s="331" t="s">
        <v>1016</v>
      </c>
      <c r="E1073" s="331" t="s">
        <v>1065</v>
      </c>
      <c r="F1073" s="354" t="s">
        <v>993</v>
      </c>
      <c r="G1073" s="331" t="n">
        <v>5</v>
      </c>
      <c r="H1073" s="355" t="n">
        <v>389.25</v>
      </c>
      <c r="I1073" s="355" t="n">
        <v>7750</v>
      </c>
      <c r="J1073" s="389"/>
      <c r="K1073" s="331" t="s">
        <v>994</v>
      </c>
    </row>
    <row r="1074" customFormat="false" ht="15.75" hidden="true" customHeight="false" outlineLevel="0" collapsed="false">
      <c r="A1074" s="331"/>
      <c r="B1074" s="331" t="s">
        <v>1124</v>
      </c>
      <c r="C1074" s="331" t="str">
        <f aca="false">IFERROR(VLOOKUP(B1074,'[1]#¡REF!'!$A$1:$C$15201,2,FALSE()),"")</f>
        <v/>
      </c>
      <c r="D1074" s="331" t="s">
        <v>1016</v>
      </c>
      <c r="E1074" s="331" t="s">
        <v>1093</v>
      </c>
      <c r="F1074" s="354" t="s">
        <v>1131</v>
      </c>
      <c r="G1074" s="331" t="n">
        <v>30</v>
      </c>
      <c r="H1074" s="355" t="n">
        <v>2335.51</v>
      </c>
      <c r="I1074" s="355" t="n">
        <v>46500</v>
      </c>
      <c r="J1074" s="389"/>
      <c r="K1074" s="331" t="s">
        <v>994</v>
      </c>
    </row>
    <row r="1075" customFormat="false" ht="15.75" hidden="true" customHeight="false" outlineLevel="0" collapsed="false">
      <c r="A1075" s="331"/>
      <c r="B1075" s="331" t="s">
        <v>1124</v>
      </c>
      <c r="C1075" s="331" t="str">
        <f aca="false">IFERROR(VLOOKUP(B1075,'[1]#¡REF!'!$A$1:$C$15201,2,FALSE()),"")</f>
        <v/>
      </c>
      <c r="D1075" s="331" t="s">
        <v>1016</v>
      </c>
      <c r="E1075" s="331" t="s">
        <v>1027</v>
      </c>
      <c r="F1075" s="354" t="s">
        <v>1133</v>
      </c>
      <c r="G1075" s="331" t="n">
        <v>37</v>
      </c>
      <c r="H1075" s="355" t="n">
        <v>2880.46</v>
      </c>
      <c r="I1075" s="355" t="n">
        <v>57350</v>
      </c>
      <c r="J1075" s="389"/>
      <c r="K1075" s="331" t="s">
        <v>994</v>
      </c>
    </row>
    <row r="1076" customFormat="false" ht="15.75" hidden="true" customHeight="false" outlineLevel="0" collapsed="false">
      <c r="A1076" s="331"/>
      <c r="B1076" s="331" t="s">
        <v>1124</v>
      </c>
      <c r="C1076" s="331" t="str">
        <f aca="false">IFERROR(VLOOKUP(B1076,'[1]#¡REF!'!$A$1:$C$15201,2,FALSE()),"")</f>
        <v/>
      </c>
      <c r="D1076" s="331" t="s">
        <v>1016</v>
      </c>
      <c r="E1076" s="331" t="s">
        <v>1028</v>
      </c>
      <c r="F1076" s="354" t="s">
        <v>1134</v>
      </c>
      <c r="G1076" s="331" t="n">
        <v>30</v>
      </c>
      <c r="H1076" s="355" t="n">
        <v>2335.51</v>
      </c>
      <c r="I1076" s="355" t="n">
        <v>46500</v>
      </c>
      <c r="J1076" s="390"/>
      <c r="K1076" s="331" t="s">
        <v>994</v>
      </c>
    </row>
    <row r="1077" customFormat="false" ht="15.75" hidden="true" customHeight="false" outlineLevel="0" collapsed="false">
      <c r="A1077" s="331"/>
      <c r="B1077" s="331" t="s">
        <v>1143</v>
      </c>
      <c r="C1077" s="331" t="str">
        <f aca="false">IFERROR(VLOOKUP(B1077,'[1]#¡REF!'!$A$1:$C$15201,2,FALSE()),"")</f>
        <v/>
      </c>
      <c r="D1077" s="331" t="s">
        <v>991</v>
      </c>
      <c r="E1077" s="331" t="s">
        <v>1034</v>
      </c>
      <c r="F1077" s="354" t="s">
        <v>993</v>
      </c>
      <c r="G1077" s="331" t="n">
        <v>703</v>
      </c>
      <c r="H1077" s="355" t="n">
        <v>43212.79</v>
      </c>
      <c r="I1077" s="355" t="n">
        <v>860366.55</v>
      </c>
      <c r="J1077" s="388"/>
      <c r="K1077" s="331" t="s">
        <v>994</v>
      </c>
    </row>
    <row r="1078" customFormat="false" ht="15.75" hidden="true" customHeight="false" outlineLevel="0" collapsed="false">
      <c r="A1078" s="331"/>
      <c r="B1078" s="331" t="s">
        <v>1143</v>
      </c>
      <c r="C1078" s="331" t="str">
        <f aca="false">IFERROR(VLOOKUP(B1078,'[1]#¡REF!'!$A$1:$C$15201,2,FALSE()),"")</f>
        <v/>
      </c>
      <c r="D1078" s="331" t="s">
        <v>991</v>
      </c>
      <c r="E1078" s="331" t="s">
        <v>1012</v>
      </c>
      <c r="F1078" s="354" t="s">
        <v>993</v>
      </c>
      <c r="G1078" s="405" t="n">
        <v>2250</v>
      </c>
      <c r="H1078" s="355" t="n">
        <v>138305.51</v>
      </c>
      <c r="I1078" s="355" t="n">
        <v>2753662.5</v>
      </c>
      <c r="J1078" s="389"/>
      <c r="K1078" s="331" t="s">
        <v>994</v>
      </c>
    </row>
    <row r="1079" customFormat="false" ht="15.75" hidden="true" customHeight="false" outlineLevel="0" collapsed="false">
      <c r="A1079" s="331"/>
      <c r="B1079" s="331" t="s">
        <v>1143</v>
      </c>
      <c r="C1079" s="331" t="str">
        <f aca="false">IFERROR(VLOOKUP(B1079,'[1]#¡REF!'!$A$1:$C$15201,2,FALSE()),"")</f>
        <v/>
      </c>
      <c r="D1079" s="331" t="s">
        <v>991</v>
      </c>
      <c r="E1079" s="331" t="s">
        <v>1037</v>
      </c>
      <c r="F1079" s="354" t="s">
        <v>1131</v>
      </c>
      <c r="G1079" s="331" t="n">
        <v>312</v>
      </c>
      <c r="H1079" s="355" t="n">
        <v>19178.36</v>
      </c>
      <c r="I1079" s="355" t="n">
        <v>381841.2</v>
      </c>
      <c r="J1079" s="389"/>
      <c r="K1079" s="331" t="s">
        <v>994</v>
      </c>
    </row>
    <row r="1080" customFormat="false" ht="15.75" hidden="true" customHeight="false" outlineLevel="0" collapsed="false">
      <c r="A1080" s="331"/>
      <c r="B1080" s="331" t="s">
        <v>1143</v>
      </c>
      <c r="C1080" s="331" t="str">
        <f aca="false">IFERROR(VLOOKUP(B1080,'[1]#¡REF!'!$A$1:$C$15201,2,FALSE()),"")</f>
        <v/>
      </c>
      <c r="D1080" s="331" t="s">
        <v>1016</v>
      </c>
      <c r="E1080" s="331" t="s">
        <v>1023</v>
      </c>
      <c r="F1080" s="354" t="s">
        <v>993</v>
      </c>
      <c r="G1080" s="331" t="n">
        <v>700</v>
      </c>
      <c r="H1080" s="355" t="n">
        <v>43028.38</v>
      </c>
      <c r="I1080" s="355" t="n">
        <v>856695</v>
      </c>
      <c r="J1080" s="389"/>
      <c r="K1080" s="331" t="s">
        <v>994</v>
      </c>
    </row>
    <row r="1081" customFormat="false" ht="15.75" hidden="true" customHeight="false" outlineLevel="0" collapsed="false">
      <c r="A1081" s="331"/>
      <c r="B1081" s="331" t="s">
        <v>1143</v>
      </c>
      <c r="C1081" s="331" t="str">
        <f aca="false">IFERROR(VLOOKUP(B1081,'[1]#¡REF!'!$A$1:$C$15201,2,FALSE()),"")</f>
        <v/>
      </c>
      <c r="D1081" s="331" t="s">
        <v>1016</v>
      </c>
      <c r="E1081" s="331" t="s">
        <v>1025</v>
      </c>
      <c r="F1081" s="354" t="s">
        <v>993</v>
      </c>
      <c r="G1081" s="331" t="n">
        <v>52</v>
      </c>
      <c r="H1081" s="355" t="n">
        <v>3196.39</v>
      </c>
      <c r="I1081" s="355" t="n">
        <v>63640.2</v>
      </c>
      <c r="J1081" s="389"/>
      <c r="K1081" s="331" t="s">
        <v>994</v>
      </c>
    </row>
    <row r="1082" customFormat="false" ht="15.75" hidden="true" customHeight="false" outlineLevel="0" collapsed="false">
      <c r="A1082" s="331"/>
      <c r="B1082" s="331" t="s">
        <v>1144</v>
      </c>
      <c r="C1082" s="331" t="str">
        <f aca="false">IFERROR(VLOOKUP(B1082,'[1]#¡REF!'!$A$1:$C$15201,2,FALSE()),"")</f>
        <v/>
      </c>
      <c r="D1082" s="331" t="s">
        <v>991</v>
      </c>
      <c r="E1082" s="331" t="s">
        <v>1034</v>
      </c>
      <c r="F1082" s="354" t="s">
        <v>993</v>
      </c>
      <c r="G1082" s="331" t="n">
        <v>270</v>
      </c>
      <c r="H1082" s="355" t="n">
        <v>24895.06</v>
      </c>
      <c r="I1082" s="355" t="n">
        <v>495660.6</v>
      </c>
      <c r="J1082" s="390"/>
      <c r="K1082" s="331" t="s">
        <v>994</v>
      </c>
    </row>
    <row r="1083" customFormat="false" ht="15.75" hidden="true" customHeight="false" outlineLevel="0" collapsed="false">
      <c r="A1083" s="331"/>
      <c r="B1083" s="331" t="s">
        <v>1097</v>
      </c>
      <c r="C1083" s="331" t="str">
        <f aca="false">IFERROR(VLOOKUP(B1083,'[1]#¡REF!'!$A$1:$C$15201,2,FALSE()),"")</f>
        <v/>
      </c>
      <c r="D1083" s="331" t="s">
        <v>1016</v>
      </c>
      <c r="E1083" s="331" t="s">
        <v>1017</v>
      </c>
      <c r="F1083" s="354" t="s">
        <v>1130</v>
      </c>
      <c r="G1083" s="331" t="n">
        <v>18</v>
      </c>
      <c r="H1083" s="355" t="n">
        <v>535.66</v>
      </c>
      <c r="I1083" s="355" t="n">
        <v>10665</v>
      </c>
      <c r="J1083" s="388"/>
      <c r="K1083" s="331" t="s">
        <v>994</v>
      </c>
    </row>
    <row r="1084" customFormat="false" ht="15.75" hidden="true" customHeight="false" outlineLevel="0" collapsed="false">
      <c r="A1084" s="331"/>
      <c r="B1084" s="331" t="s">
        <v>1097</v>
      </c>
      <c r="C1084" s="331" t="str">
        <f aca="false">IFERROR(VLOOKUP(B1084,'[1]#¡REF!'!$A$1:$C$15201,2,FALSE()),"")</f>
        <v/>
      </c>
      <c r="D1084" s="331" t="s">
        <v>1016</v>
      </c>
      <c r="E1084" s="331" t="s">
        <v>1091</v>
      </c>
      <c r="F1084" s="354" t="s">
        <v>993</v>
      </c>
      <c r="G1084" s="331" t="n">
        <v>51</v>
      </c>
      <c r="H1084" s="355" t="n">
        <v>1517.7</v>
      </c>
      <c r="I1084" s="355" t="n">
        <v>30217.5</v>
      </c>
      <c r="J1084" s="389"/>
      <c r="K1084" s="331" t="s">
        <v>994</v>
      </c>
    </row>
    <row r="1085" customFormat="false" ht="15.75" hidden="true" customHeight="false" outlineLevel="0" collapsed="false">
      <c r="A1085" s="331"/>
      <c r="B1085" s="331" t="s">
        <v>1097</v>
      </c>
      <c r="C1085" s="331" t="str">
        <f aca="false">IFERROR(VLOOKUP(B1085,'[1]#¡REF!'!$A$1:$C$15201,2,FALSE()),"")</f>
        <v/>
      </c>
      <c r="D1085" s="331" t="s">
        <v>1016</v>
      </c>
      <c r="E1085" s="331" t="s">
        <v>1020</v>
      </c>
      <c r="F1085" s="354" t="s">
        <v>993</v>
      </c>
      <c r="G1085" s="405" t="n">
        <v>2689</v>
      </c>
      <c r="H1085" s="355" t="n">
        <v>80021.73</v>
      </c>
      <c r="I1085" s="355" t="n">
        <v>1593232.5</v>
      </c>
      <c r="J1085" s="389"/>
      <c r="K1085" s="331" t="s">
        <v>994</v>
      </c>
    </row>
    <row r="1086" customFormat="false" ht="15.75" hidden="true" customHeight="false" outlineLevel="0" collapsed="false">
      <c r="A1086" s="331"/>
      <c r="B1086" s="331" t="s">
        <v>1097</v>
      </c>
      <c r="C1086" s="331" t="str">
        <f aca="false">IFERROR(VLOOKUP(B1086,'[1]#¡REF!'!$A$1:$C$15201,2,FALSE()),"")</f>
        <v/>
      </c>
      <c r="D1086" s="331" t="s">
        <v>1016</v>
      </c>
      <c r="E1086" s="331" t="s">
        <v>1025</v>
      </c>
      <c r="F1086" s="354" t="s">
        <v>993</v>
      </c>
      <c r="G1086" s="331" t="n">
        <v>168</v>
      </c>
      <c r="H1086" s="355" t="n">
        <v>4999.5</v>
      </c>
      <c r="I1086" s="355" t="n">
        <v>99540</v>
      </c>
      <c r="J1086" s="389"/>
      <c r="K1086" s="331" t="s">
        <v>994</v>
      </c>
    </row>
    <row r="1087" customFormat="false" ht="15.75" hidden="true" customHeight="false" outlineLevel="0" collapsed="false">
      <c r="A1087" s="331"/>
      <c r="B1087" s="331" t="s">
        <v>1097</v>
      </c>
      <c r="C1087" s="331" t="str">
        <f aca="false">IFERROR(VLOOKUP(B1087,'[1]#¡REF!'!$A$1:$C$15201,2,FALSE()),"")</f>
        <v/>
      </c>
      <c r="D1087" s="331" t="s">
        <v>1016</v>
      </c>
      <c r="E1087" s="331" t="s">
        <v>1093</v>
      </c>
      <c r="F1087" s="354" t="s">
        <v>1131</v>
      </c>
      <c r="G1087" s="331" t="n">
        <v>18</v>
      </c>
      <c r="H1087" s="355" t="n">
        <v>535.66</v>
      </c>
      <c r="I1087" s="355" t="n">
        <v>10665</v>
      </c>
      <c r="J1087" s="389"/>
      <c r="K1087" s="331" t="s">
        <v>994</v>
      </c>
    </row>
    <row r="1088" customFormat="false" ht="15.75" hidden="true" customHeight="false" outlineLevel="0" collapsed="false">
      <c r="A1088" s="331"/>
      <c r="B1088" s="331" t="s">
        <v>1097</v>
      </c>
      <c r="C1088" s="331" t="str">
        <f aca="false">IFERROR(VLOOKUP(B1088,'[1]#¡REF!'!$A$1:$C$15201,2,FALSE()),"")</f>
        <v/>
      </c>
      <c r="D1088" s="331" t="s">
        <v>1016</v>
      </c>
      <c r="E1088" s="331" t="s">
        <v>1026</v>
      </c>
      <c r="F1088" s="354" t="s">
        <v>1132</v>
      </c>
      <c r="G1088" s="331" t="n">
        <v>114</v>
      </c>
      <c r="H1088" s="355" t="n">
        <v>3392.52</v>
      </c>
      <c r="I1088" s="355" t="n">
        <v>67545</v>
      </c>
      <c r="J1088" s="389"/>
      <c r="K1088" s="331" t="s">
        <v>994</v>
      </c>
    </row>
    <row r="1089" customFormat="false" ht="15.75" hidden="true" customHeight="false" outlineLevel="0" collapsed="false">
      <c r="A1089" s="331"/>
      <c r="B1089" s="331" t="s">
        <v>1097</v>
      </c>
      <c r="C1089" s="331" t="str">
        <f aca="false">IFERROR(VLOOKUP(B1089,'[1]#¡REF!'!$A$1:$C$15201,2,FALSE()),"")</f>
        <v/>
      </c>
      <c r="D1089" s="331" t="s">
        <v>1016</v>
      </c>
      <c r="E1089" s="331" t="s">
        <v>1027</v>
      </c>
      <c r="F1089" s="354" t="s">
        <v>1133</v>
      </c>
      <c r="G1089" s="331" t="n">
        <v>2</v>
      </c>
      <c r="H1089" s="355" t="n">
        <v>59.52</v>
      </c>
      <c r="I1089" s="355" t="n">
        <v>1185</v>
      </c>
      <c r="J1089" s="389"/>
      <c r="K1089" s="331" t="s">
        <v>994</v>
      </c>
    </row>
    <row r="1090" customFormat="false" ht="15.75" hidden="true" customHeight="false" outlineLevel="0" collapsed="false">
      <c r="A1090" s="331"/>
      <c r="B1090" s="331" t="s">
        <v>1097</v>
      </c>
      <c r="C1090" s="331" t="str">
        <f aca="false">IFERROR(VLOOKUP(B1090,'[1]#¡REF!'!$A$1:$C$15201,2,FALSE()),"")</f>
        <v/>
      </c>
      <c r="D1090" s="331" t="s">
        <v>1016</v>
      </c>
      <c r="E1090" s="331" t="s">
        <v>1028</v>
      </c>
      <c r="F1090" s="354" t="s">
        <v>1134</v>
      </c>
      <c r="G1090" s="331" t="n">
        <v>7</v>
      </c>
      <c r="H1090" s="355" t="n">
        <v>208.31</v>
      </c>
      <c r="I1090" s="355" t="n">
        <v>4147.5</v>
      </c>
      <c r="J1090" s="390"/>
      <c r="K1090" s="331" t="s">
        <v>994</v>
      </c>
    </row>
    <row r="1091" s="158" customFormat="true" ht="15" hidden="false" customHeight="false" outlineLevel="0" collapsed="false">
      <c r="A1091" s="411" t="s">
        <v>1145</v>
      </c>
      <c r="B1091" s="366" t="s">
        <v>1097</v>
      </c>
      <c r="C1091" s="74" t="str">
        <f aca="false">IFERROR(VLOOKUP(B1091,'[1]#¡REF!'!$A$1:$C$15201,2,FALSE()),"")</f>
        <v/>
      </c>
      <c r="D1091" s="412" t="s">
        <v>1016</v>
      </c>
      <c r="E1091" s="411" t="s">
        <v>621</v>
      </c>
      <c r="F1091" s="407" t="s">
        <v>1136</v>
      </c>
      <c r="G1091" s="368" t="n">
        <v>75</v>
      </c>
      <c r="H1091" s="413" t="n">
        <v>2231.92</v>
      </c>
      <c r="I1091" s="413" t="n">
        <v>44437.5</v>
      </c>
      <c r="J1091" s="369" t="n">
        <v>592.5</v>
      </c>
      <c r="K1091" s="366" t="s">
        <v>994</v>
      </c>
      <c r="L1091" s="375" t="s">
        <v>1146</v>
      </c>
      <c r="M1091" s="75"/>
      <c r="N1091" s="375"/>
      <c r="O1091" s="371" t="n">
        <v>3137045</v>
      </c>
      <c r="P1091" s="371" t="n">
        <v>3030</v>
      </c>
      <c r="Q1091" s="409" t="n">
        <v>44511</v>
      </c>
      <c r="R1091" s="75"/>
      <c r="S1091" s="409"/>
      <c r="T1091" s="273" t="n">
        <f aca="false">7</f>
        <v>7</v>
      </c>
      <c r="U1091" s="163" t="n">
        <f aca="false">T1091*J1091</f>
        <v>4147.5</v>
      </c>
    </row>
    <row r="1092" customFormat="false" ht="15.75" hidden="true" customHeight="false" outlineLevel="0" collapsed="false">
      <c r="A1092" s="331"/>
      <c r="B1092" s="331" t="s">
        <v>1147</v>
      </c>
      <c r="C1092" s="331" t="str">
        <f aca="false">IFERROR(VLOOKUP(B1092,'[1]#¡REF!'!$A$1:$C$15201,2,FALSE()),"")</f>
        <v/>
      </c>
      <c r="D1092" s="331" t="s">
        <v>991</v>
      </c>
      <c r="E1092" s="331" t="s">
        <v>992</v>
      </c>
      <c r="F1092" s="354" t="s">
        <v>993</v>
      </c>
      <c r="G1092" s="331" t="n">
        <v>137</v>
      </c>
      <c r="H1092" s="355" t="n">
        <v>5137.5</v>
      </c>
      <c r="I1092" s="355" t="n">
        <v>102287.63</v>
      </c>
      <c r="J1092" s="388"/>
      <c r="K1092" s="331" t="s">
        <v>994</v>
      </c>
    </row>
    <row r="1093" customFormat="false" ht="15.75" hidden="true" customHeight="false" outlineLevel="0" collapsed="false">
      <c r="A1093" s="331"/>
      <c r="B1093" s="331" t="s">
        <v>1147</v>
      </c>
      <c r="C1093" s="331" t="str">
        <f aca="false">IFERROR(VLOOKUP(B1093,'[1]#¡REF!'!$A$1:$C$15201,2,FALSE()),"")</f>
        <v/>
      </c>
      <c r="D1093" s="331" t="s">
        <v>991</v>
      </c>
      <c r="E1093" s="331" t="s">
        <v>1083</v>
      </c>
      <c r="F1093" s="354" t="s">
        <v>993</v>
      </c>
      <c r="G1093" s="331" t="n">
        <v>200</v>
      </c>
      <c r="H1093" s="355" t="n">
        <v>7500</v>
      </c>
      <c r="I1093" s="355" t="n">
        <v>149325</v>
      </c>
      <c r="J1093" s="389"/>
      <c r="K1093" s="331" t="s">
        <v>994</v>
      </c>
    </row>
    <row r="1094" customFormat="false" ht="15.75" hidden="true" customHeight="false" outlineLevel="0" collapsed="false">
      <c r="A1094" s="331"/>
      <c r="B1094" s="331" t="s">
        <v>1147</v>
      </c>
      <c r="C1094" s="331" t="str">
        <f aca="false">IFERROR(VLOOKUP(B1094,'[1]#¡REF!'!$A$1:$C$15201,2,FALSE()),"")</f>
        <v/>
      </c>
      <c r="D1094" s="331" t="s">
        <v>991</v>
      </c>
      <c r="E1094" s="331" t="s">
        <v>1075</v>
      </c>
      <c r="F1094" s="354" t="s">
        <v>993</v>
      </c>
      <c r="G1094" s="331" t="n">
        <v>24</v>
      </c>
      <c r="H1094" s="355" t="n">
        <v>900</v>
      </c>
      <c r="I1094" s="355" t="n">
        <v>17919</v>
      </c>
      <c r="J1094" s="389"/>
      <c r="K1094" s="331" t="s">
        <v>994</v>
      </c>
    </row>
    <row r="1095" customFormat="false" ht="15.75" hidden="true" customHeight="false" outlineLevel="0" collapsed="false">
      <c r="A1095" s="331"/>
      <c r="B1095" s="331" t="s">
        <v>1147</v>
      </c>
      <c r="C1095" s="331" t="str">
        <f aca="false">IFERROR(VLOOKUP(B1095,'[1]#¡REF!'!$A$1:$C$15201,2,FALSE()),"")</f>
        <v/>
      </c>
      <c r="D1095" s="331" t="s">
        <v>991</v>
      </c>
      <c r="E1095" s="331" t="s">
        <v>1033</v>
      </c>
      <c r="F1095" s="354" t="s">
        <v>993</v>
      </c>
      <c r="G1095" s="331" t="n">
        <v>50</v>
      </c>
      <c r="H1095" s="355" t="n">
        <v>1875</v>
      </c>
      <c r="I1095" s="355" t="n">
        <v>37331.25</v>
      </c>
      <c r="J1095" s="389"/>
      <c r="K1095" s="331" t="s">
        <v>994</v>
      </c>
    </row>
    <row r="1096" customFormat="false" ht="15.75" hidden="true" customHeight="false" outlineLevel="0" collapsed="false">
      <c r="A1096" s="331"/>
      <c r="B1096" s="331" t="s">
        <v>1147</v>
      </c>
      <c r="C1096" s="331" t="str">
        <f aca="false">IFERROR(VLOOKUP(B1096,'[1]#¡REF!'!$A$1:$C$15201,2,FALSE()),"")</f>
        <v/>
      </c>
      <c r="D1096" s="331" t="s">
        <v>991</v>
      </c>
      <c r="E1096" s="331" t="s">
        <v>1053</v>
      </c>
      <c r="F1096" s="354" t="s">
        <v>993</v>
      </c>
      <c r="G1096" s="331" t="n">
        <v>300</v>
      </c>
      <c r="H1096" s="355" t="n">
        <v>11250</v>
      </c>
      <c r="I1096" s="355" t="n">
        <v>223987.5</v>
      </c>
      <c r="J1096" s="389"/>
      <c r="K1096" s="331" t="s">
        <v>994</v>
      </c>
    </row>
    <row r="1097" customFormat="false" ht="15.75" hidden="true" customHeight="false" outlineLevel="0" collapsed="false">
      <c r="A1097" s="331"/>
      <c r="B1097" s="331" t="s">
        <v>1147</v>
      </c>
      <c r="C1097" s="331" t="str">
        <f aca="false">IFERROR(VLOOKUP(B1097,'[1]#¡REF!'!$A$1:$C$15201,2,FALSE()),"")</f>
        <v/>
      </c>
      <c r="D1097" s="331" t="s">
        <v>991</v>
      </c>
      <c r="E1097" s="331" t="s">
        <v>1012</v>
      </c>
      <c r="F1097" s="354" t="s">
        <v>993</v>
      </c>
      <c r="G1097" s="331" t="n">
        <v>80</v>
      </c>
      <c r="H1097" s="355" t="n">
        <v>3000</v>
      </c>
      <c r="I1097" s="355" t="n">
        <v>59730</v>
      </c>
      <c r="J1097" s="389"/>
      <c r="K1097" s="331" t="s">
        <v>994</v>
      </c>
    </row>
    <row r="1098" customFormat="false" ht="15.75" hidden="true" customHeight="false" outlineLevel="0" collapsed="false">
      <c r="A1098" s="331"/>
      <c r="B1098" s="331" t="s">
        <v>1147</v>
      </c>
      <c r="C1098" s="331" t="str">
        <f aca="false">IFERROR(VLOOKUP(B1098,'[1]#¡REF!'!$A$1:$C$15201,2,FALSE()),"")</f>
        <v/>
      </c>
      <c r="D1098" s="331" t="s">
        <v>991</v>
      </c>
      <c r="E1098" s="331" t="s">
        <v>1014</v>
      </c>
      <c r="F1098" s="354" t="s">
        <v>1132</v>
      </c>
      <c r="G1098" s="331" t="n">
        <v>20</v>
      </c>
      <c r="H1098" s="355" t="n">
        <v>750</v>
      </c>
      <c r="I1098" s="355" t="n">
        <v>14932.5</v>
      </c>
      <c r="J1098" s="389"/>
      <c r="K1098" s="331" t="s">
        <v>994</v>
      </c>
    </row>
    <row r="1099" customFormat="false" ht="15.75" hidden="true" customHeight="false" outlineLevel="0" collapsed="false">
      <c r="A1099" s="331"/>
      <c r="B1099" s="331" t="s">
        <v>1147</v>
      </c>
      <c r="C1099" s="331" t="str">
        <f aca="false">IFERROR(VLOOKUP(B1099,'[1]#¡REF!'!$A$1:$C$15201,2,FALSE()),"")</f>
        <v/>
      </c>
      <c r="D1099" s="331" t="s">
        <v>1016</v>
      </c>
      <c r="E1099" s="331" t="s">
        <v>1019</v>
      </c>
      <c r="F1099" s="354" t="s">
        <v>993</v>
      </c>
      <c r="G1099" s="331" t="n">
        <v>42</v>
      </c>
      <c r="H1099" s="355" t="n">
        <v>1575</v>
      </c>
      <c r="I1099" s="355" t="n">
        <v>31358.25</v>
      </c>
      <c r="J1099" s="389"/>
      <c r="K1099" s="331" t="s">
        <v>994</v>
      </c>
    </row>
    <row r="1100" customFormat="false" ht="15.75" hidden="true" customHeight="false" outlineLevel="0" collapsed="false">
      <c r="A1100" s="331"/>
      <c r="B1100" s="331" t="s">
        <v>1147</v>
      </c>
      <c r="C1100" s="331" t="str">
        <f aca="false">IFERROR(VLOOKUP(B1100,'[1]#¡REF!'!$A$1:$C$15201,2,FALSE()),"")</f>
        <v/>
      </c>
      <c r="D1100" s="331" t="s">
        <v>1016</v>
      </c>
      <c r="E1100" s="331" t="s">
        <v>1065</v>
      </c>
      <c r="F1100" s="354" t="s">
        <v>993</v>
      </c>
      <c r="G1100" s="331" t="n">
        <v>12</v>
      </c>
      <c r="H1100" s="355" t="n">
        <v>450</v>
      </c>
      <c r="I1100" s="355" t="n">
        <v>8959.5</v>
      </c>
      <c r="J1100" s="389"/>
      <c r="K1100" s="331" t="s">
        <v>994</v>
      </c>
    </row>
    <row r="1101" customFormat="false" ht="15.75" hidden="true" customHeight="false" outlineLevel="0" collapsed="false">
      <c r="A1101" s="331"/>
      <c r="B1101" s="331" t="s">
        <v>1148</v>
      </c>
      <c r="C1101" s="331" t="str">
        <f aca="false">IFERROR(VLOOKUP(B1101,'[1]#¡REF!'!$A$1:$C$15201,2,FALSE()),"")</f>
        <v/>
      </c>
      <c r="D1101" s="331" t="s">
        <v>991</v>
      </c>
      <c r="E1101" s="331" t="s">
        <v>997</v>
      </c>
      <c r="F1101" s="354" t="s">
        <v>1130</v>
      </c>
      <c r="G1101" s="331" t="n">
        <v>10</v>
      </c>
      <c r="H1101" s="355" t="n">
        <v>1401.79</v>
      </c>
      <c r="I1101" s="355" t="n">
        <v>27909.7</v>
      </c>
      <c r="J1101" s="389"/>
      <c r="K1101" s="331" t="s">
        <v>994</v>
      </c>
    </row>
    <row r="1102" customFormat="false" ht="15.75" hidden="true" customHeight="false" outlineLevel="0" collapsed="false">
      <c r="A1102" s="331"/>
      <c r="B1102" s="331" t="s">
        <v>1148</v>
      </c>
      <c r="C1102" s="331" t="str">
        <f aca="false">IFERROR(VLOOKUP(B1102,'[1]#¡REF!'!$A$1:$C$15201,2,FALSE()),"")</f>
        <v/>
      </c>
      <c r="D1102" s="331" t="s">
        <v>991</v>
      </c>
      <c r="E1102" s="331" t="s">
        <v>1032</v>
      </c>
      <c r="F1102" s="354" t="s">
        <v>1130</v>
      </c>
      <c r="G1102" s="331" t="n">
        <v>48</v>
      </c>
      <c r="H1102" s="355" t="n">
        <v>6728.61</v>
      </c>
      <c r="I1102" s="355" t="n">
        <v>133966.56</v>
      </c>
      <c r="J1102" s="389"/>
      <c r="K1102" s="331" t="s">
        <v>994</v>
      </c>
    </row>
    <row r="1103" customFormat="false" ht="15.75" hidden="true" customHeight="false" outlineLevel="0" collapsed="false">
      <c r="A1103" s="331"/>
      <c r="B1103" s="331" t="s">
        <v>1148</v>
      </c>
      <c r="C1103" s="331" t="str">
        <f aca="false">IFERROR(VLOOKUP(B1103,'[1]#¡REF!'!$A$1:$C$15201,2,FALSE()),"")</f>
        <v/>
      </c>
      <c r="D1103" s="331" t="s">
        <v>991</v>
      </c>
      <c r="E1103" s="331" t="s">
        <v>1008</v>
      </c>
      <c r="F1103" s="354" t="s">
        <v>993</v>
      </c>
      <c r="G1103" s="331" t="n">
        <v>15</v>
      </c>
      <c r="H1103" s="355" t="n">
        <v>2102.69</v>
      </c>
      <c r="I1103" s="355" t="n">
        <v>41864.55</v>
      </c>
      <c r="J1103" s="389"/>
      <c r="K1103" s="331" t="s">
        <v>994</v>
      </c>
    </row>
    <row r="1104" customFormat="false" ht="15.75" hidden="true" customHeight="false" outlineLevel="0" collapsed="false">
      <c r="A1104" s="331"/>
      <c r="B1104" s="331" t="s">
        <v>1148</v>
      </c>
      <c r="C1104" s="331" t="str">
        <f aca="false">IFERROR(VLOOKUP(B1104,'[1]#¡REF!'!$A$1:$C$15201,2,FALSE()),"")</f>
        <v/>
      </c>
      <c r="D1104" s="331" t="s">
        <v>991</v>
      </c>
      <c r="E1104" s="331" t="s">
        <v>1083</v>
      </c>
      <c r="F1104" s="354" t="s">
        <v>993</v>
      </c>
      <c r="G1104" s="331" t="n">
        <v>56</v>
      </c>
      <c r="H1104" s="355" t="n">
        <v>7850.04</v>
      </c>
      <c r="I1104" s="355" t="n">
        <v>156294.32</v>
      </c>
      <c r="J1104" s="389"/>
      <c r="K1104" s="331" t="s">
        <v>994</v>
      </c>
    </row>
    <row r="1105" customFormat="false" ht="15.75" hidden="true" customHeight="false" outlineLevel="0" collapsed="false">
      <c r="A1105" s="331"/>
      <c r="B1105" s="331" t="s">
        <v>1148</v>
      </c>
      <c r="C1105" s="331" t="str">
        <f aca="false">IFERROR(VLOOKUP(B1105,'[1]#¡REF!'!$A$1:$C$15201,2,FALSE()),"")</f>
        <v/>
      </c>
      <c r="D1105" s="331" t="s">
        <v>991</v>
      </c>
      <c r="E1105" s="331" t="s">
        <v>1000</v>
      </c>
      <c r="F1105" s="354" t="s">
        <v>993</v>
      </c>
      <c r="G1105" s="331" t="n">
        <v>122</v>
      </c>
      <c r="H1105" s="355" t="n">
        <v>17101.88</v>
      </c>
      <c r="I1105" s="355" t="n">
        <v>340498.34</v>
      </c>
      <c r="J1105" s="389"/>
      <c r="K1105" s="331" t="s">
        <v>994</v>
      </c>
    </row>
    <row r="1106" customFormat="false" ht="15.75" hidden="true" customHeight="false" outlineLevel="0" collapsed="false">
      <c r="A1106" s="331"/>
      <c r="B1106" s="331" t="s">
        <v>1148</v>
      </c>
      <c r="C1106" s="331" t="str">
        <f aca="false">IFERROR(VLOOKUP(B1106,'[1]#¡REF!'!$A$1:$C$15201,2,FALSE()),"")</f>
        <v/>
      </c>
      <c r="D1106" s="331" t="s">
        <v>991</v>
      </c>
      <c r="E1106" s="331" t="s">
        <v>1033</v>
      </c>
      <c r="F1106" s="354" t="s">
        <v>993</v>
      </c>
      <c r="G1106" s="331" t="n">
        <v>17</v>
      </c>
      <c r="H1106" s="355" t="n">
        <v>2383.05</v>
      </c>
      <c r="I1106" s="355" t="n">
        <v>47446.49</v>
      </c>
      <c r="J1106" s="389"/>
      <c r="K1106" s="331" t="s">
        <v>994</v>
      </c>
    </row>
    <row r="1107" customFormat="false" ht="15.75" hidden="true" customHeight="false" outlineLevel="0" collapsed="false">
      <c r="A1107" s="331"/>
      <c r="B1107" s="331" t="s">
        <v>1148</v>
      </c>
      <c r="C1107" s="331" t="str">
        <f aca="false">IFERROR(VLOOKUP(B1107,'[1]#¡REF!'!$A$1:$C$15201,2,FALSE()),"")</f>
        <v/>
      </c>
      <c r="D1107" s="331" t="s">
        <v>991</v>
      </c>
      <c r="E1107" s="331" t="s">
        <v>1053</v>
      </c>
      <c r="F1107" s="354" t="s">
        <v>993</v>
      </c>
      <c r="G1107" s="331" t="n">
        <v>20</v>
      </c>
      <c r="H1107" s="355" t="n">
        <v>2803.59</v>
      </c>
      <c r="I1107" s="355" t="n">
        <v>55819.4</v>
      </c>
      <c r="J1107" s="389"/>
      <c r="K1107" s="331" t="s">
        <v>994</v>
      </c>
    </row>
    <row r="1108" customFormat="false" ht="15.75" hidden="true" customHeight="false" outlineLevel="0" collapsed="false">
      <c r="A1108" s="331"/>
      <c r="B1108" s="331" t="s">
        <v>1148</v>
      </c>
      <c r="C1108" s="331" t="str">
        <f aca="false">IFERROR(VLOOKUP(B1108,'[1]#¡REF!'!$A$1:$C$15201,2,FALSE()),"")</f>
        <v/>
      </c>
      <c r="D1108" s="331" t="s">
        <v>991</v>
      </c>
      <c r="E1108" s="331" t="s">
        <v>1034</v>
      </c>
      <c r="F1108" s="354" t="s">
        <v>993</v>
      </c>
      <c r="G1108" s="331" t="n">
        <v>200</v>
      </c>
      <c r="H1108" s="355" t="n">
        <v>28035.86</v>
      </c>
      <c r="I1108" s="355" t="n">
        <v>558194</v>
      </c>
      <c r="J1108" s="389"/>
      <c r="K1108" s="331" t="s">
        <v>994</v>
      </c>
    </row>
    <row r="1109" customFormat="false" ht="15.75" hidden="true" customHeight="false" outlineLevel="0" collapsed="false">
      <c r="A1109" s="331"/>
      <c r="B1109" s="331" t="s">
        <v>1148</v>
      </c>
      <c r="C1109" s="331" t="str">
        <f aca="false">IFERROR(VLOOKUP(B1109,'[1]#¡REF!'!$A$1:$C$15201,2,FALSE()),"")</f>
        <v/>
      </c>
      <c r="D1109" s="331" t="s">
        <v>991</v>
      </c>
      <c r="E1109" s="331" t="s">
        <v>1009</v>
      </c>
      <c r="F1109" s="354" t="s">
        <v>993</v>
      </c>
      <c r="G1109" s="331" t="n">
        <v>270</v>
      </c>
      <c r="H1109" s="355" t="n">
        <v>37848.42</v>
      </c>
      <c r="I1109" s="355" t="n">
        <v>753561.9</v>
      </c>
      <c r="J1109" s="389"/>
      <c r="K1109" s="331" t="s">
        <v>994</v>
      </c>
    </row>
    <row r="1110" customFormat="false" ht="15.75" hidden="true" customHeight="false" outlineLevel="0" collapsed="false">
      <c r="A1110" s="331"/>
      <c r="B1110" s="331" t="s">
        <v>1148</v>
      </c>
      <c r="C1110" s="331" t="str">
        <f aca="false">IFERROR(VLOOKUP(B1110,'[1]#¡REF!'!$A$1:$C$15201,2,FALSE()),"")</f>
        <v/>
      </c>
      <c r="D1110" s="331" t="s">
        <v>991</v>
      </c>
      <c r="E1110" s="331" t="s">
        <v>1010</v>
      </c>
      <c r="F1110" s="354" t="s">
        <v>993</v>
      </c>
      <c r="G1110" s="331" t="n">
        <v>100</v>
      </c>
      <c r="H1110" s="355" t="n">
        <v>14017.93</v>
      </c>
      <c r="I1110" s="355" t="n">
        <v>279097</v>
      </c>
      <c r="J1110" s="389"/>
      <c r="K1110" s="331" t="s">
        <v>994</v>
      </c>
    </row>
    <row r="1111" customFormat="false" ht="15.75" hidden="true" customHeight="false" outlineLevel="0" collapsed="false">
      <c r="A1111" s="331"/>
      <c r="B1111" s="331" t="s">
        <v>1148</v>
      </c>
      <c r="C1111" s="331" t="str">
        <f aca="false">IFERROR(VLOOKUP(B1111,'[1]#¡REF!'!$A$1:$C$15201,2,FALSE()),"")</f>
        <v/>
      </c>
      <c r="D1111" s="331" t="s">
        <v>991</v>
      </c>
      <c r="E1111" s="331" t="s">
        <v>1011</v>
      </c>
      <c r="F1111" s="354" t="s">
        <v>993</v>
      </c>
      <c r="G1111" s="331" t="n">
        <v>30</v>
      </c>
      <c r="H1111" s="355" t="n">
        <v>4205.38</v>
      </c>
      <c r="I1111" s="355" t="n">
        <v>83729.1</v>
      </c>
      <c r="J1111" s="389"/>
      <c r="K1111" s="331" t="s">
        <v>994</v>
      </c>
    </row>
    <row r="1112" customFormat="false" ht="15.75" hidden="true" customHeight="false" outlineLevel="0" collapsed="false">
      <c r="A1112" s="331"/>
      <c r="B1112" s="331" t="s">
        <v>1148</v>
      </c>
      <c r="C1112" s="331" t="str">
        <f aca="false">IFERROR(VLOOKUP(B1112,'[1]#¡REF!'!$A$1:$C$15201,2,FALSE()),"")</f>
        <v/>
      </c>
      <c r="D1112" s="331" t="s">
        <v>991</v>
      </c>
      <c r="E1112" s="331" t="s">
        <v>1001</v>
      </c>
      <c r="F1112" s="354" t="s">
        <v>993</v>
      </c>
      <c r="G1112" s="331" t="n">
        <v>50</v>
      </c>
      <c r="H1112" s="355" t="n">
        <v>7008.97</v>
      </c>
      <c r="I1112" s="355" t="n">
        <v>139548.5</v>
      </c>
      <c r="J1112" s="389"/>
      <c r="K1112" s="331" t="s">
        <v>994</v>
      </c>
    </row>
    <row r="1113" customFormat="false" ht="15.75" hidden="true" customHeight="false" outlineLevel="0" collapsed="false">
      <c r="A1113" s="331"/>
      <c r="B1113" s="331" t="s">
        <v>1148</v>
      </c>
      <c r="C1113" s="331" t="str">
        <f aca="false">IFERROR(VLOOKUP(B1113,'[1]#¡REF!'!$A$1:$C$15201,2,FALSE()),"")</f>
        <v/>
      </c>
      <c r="D1113" s="331" t="s">
        <v>991</v>
      </c>
      <c r="E1113" s="331" t="s">
        <v>1084</v>
      </c>
      <c r="F1113" s="354" t="s">
        <v>993</v>
      </c>
      <c r="G1113" s="331" t="n">
        <v>284</v>
      </c>
      <c r="H1113" s="355" t="n">
        <v>39810.93</v>
      </c>
      <c r="I1113" s="355" t="n">
        <v>792635.48</v>
      </c>
      <c r="J1113" s="389"/>
      <c r="K1113" s="331" t="s">
        <v>994</v>
      </c>
    </row>
    <row r="1114" customFormat="false" ht="15.75" hidden="true" customHeight="false" outlineLevel="0" collapsed="false">
      <c r="A1114" s="331"/>
      <c r="B1114" s="331" t="s">
        <v>1148</v>
      </c>
      <c r="C1114" s="331" t="str">
        <f aca="false">IFERROR(VLOOKUP(B1114,'[1]#¡REF!'!$A$1:$C$15201,2,FALSE()),"")</f>
        <v/>
      </c>
      <c r="D1114" s="331" t="s">
        <v>991</v>
      </c>
      <c r="E1114" s="331" t="s">
        <v>1046</v>
      </c>
      <c r="F1114" s="354" t="s">
        <v>993</v>
      </c>
      <c r="G1114" s="331" t="n">
        <v>1</v>
      </c>
      <c r="H1114" s="355" t="n">
        <v>140.18</v>
      </c>
      <c r="I1114" s="355" t="n">
        <v>2790.97</v>
      </c>
      <c r="J1114" s="389"/>
      <c r="K1114" s="331" t="s">
        <v>994</v>
      </c>
    </row>
    <row r="1115" customFormat="false" ht="15.75" hidden="true" customHeight="false" outlineLevel="0" collapsed="false">
      <c r="A1115" s="331"/>
      <c r="B1115" s="331" t="s">
        <v>1148</v>
      </c>
      <c r="C1115" s="331" t="str">
        <f aca="false">IFERROR(VLOOKUP(B1115,'[1]#¡REF!'!$A$1:$C$15201,2,FALSE()),"")</f>
        <v/>
      </c>
      <c r="D1115" s="331" t="s">
        <v>991</v>
      </c>
      <c r="E1115" s="331" t="s">
        <v>1012</v>
      </c>
      <c r="F1115" s="354" t="s">
        <v>993</v>
      </c>
      <c r="G1115" s="331" t="n">
        <v>60</v>
      </c>
      <c r="H1115" s="355" t="n">
        <v>8410.76</v>
      </c>
      <c r="I1115" s="355" t="n">
        <v>167458.2</v>
      </c>
      <c r="J1115" s="389"/>
      <c r="K1115" s="331" t="s">
        <v>994</v>
      </c>
    </row>
    <row r="1116" customFormat="false" ht="15.75" hidden="true" customHeight="false" outlineLevel="0" collapsed="false">
      <c r="A1116" s="331"/>
      <c r="B1116" s="331" t="s">
        <v>1148</v>
      </c>
      <c r="C1116" s="331" t="str">
        <f aca="false">IFERROR(VLOOKUP(B1116,'[1]#¡REF!'!$A$1:$C$15201,2,FALSE()),"")</f>
        <v/>
      </c>
      <c r="D1116" s="331" t="s">
        <v>991</v>
      </c>
      <c r="E1116" s="331" t="s">
        <v>1013</v>
      </c>
      <c r="F1116" s="354" t="s">
        <v>993</v>
      </c>
      <c r="G1116" s="331" t="n">
        <v>5</v>
      </c>
      <c r="H1116" s="355" t="n">
        <v>700.9</v>
      </c>
      <c r="I1116" s="355" t="n">
        <v>13954.85</v>
      </c>
      <c r="J1116" s="389"/>
      <c r="K1116" s="331" t="s">
        <v>994</v>
      </c>
    </row>
    <row r="1117" customFormat="false" ht="15.75" hidden="true" customHeight="false" outlineLevel="0" collapsed="false">
      <c r="A1117" s="331"/>
      <c r="B1117" s="331" t="s">
        <v>1148</v>
      </c>
      <c r="C1117" s="331" t="str">
        <f aca="false">IFERROR(VLOOKUP(B1117,'[1]#¡REF!'!$A$1:$C$15201,2,FALSE()),"")</f>
        <v/>
      </c>
      <c r="D1117" s="331" t="s">
        <v>991</v>
      </c>
      <c r="E1117" s="331" t="s">
        <v>1037</v>
      </c>
      <c r="F1117" s="354" t="s">
        <v>1131</v>
      </c>
      <c r="G1117" s="331" t="n">
        <v>58</v>
      </c>
      <c r="H1117" s="355" t="n">
        <v>8130.4</v>
      </c>
      <c r="I1117" s="355" t="n">
        <v>161876.26</v>
      </c>
      <c r="J1117" s="389"/>
      <c r="K1117" s="331" t="s">
        <v>994</v>
      </c>
    </row>
    <row r="1118" customFormat="false" ht="15.75" hidden="true" customHeight="false" outlineLevel="0" collapsed="false">
      <c r="A1118" s="331"/>
      <c r="B1118" s="331" t="s">
        <v>1148</v>
      </c>
      <c r="C1118" s="331" t="str">
        <f aca="false">IFERROR(VLOOKUP(B1118,'[1]#¡REF!'!$A$1:$C$15201,2,FALSE()),"")</f>
        <v/>
      </c>
      <c r="D1118" s="331" t="s">
        <v>991</v>
      </c>
      <c r="E1118" s="331" t="s">
        <v>1014</v>
      </c>
      <c r="F1118" s="354" t="s">
        <v>1132</v>
      </c>
      <c r="G1118" s="331" t="n">
        <v>500</v>
      </c>
      <c r="H1118" s="355" t="n">
        <v>70089.66</v>
      </c>
      <c r="I1118" s="355" t="n">
        <v>1395485</v>
      </c>
      <c r="J1118" s="389"/>
      <c r="K1118" s="331" t="s">
        <v>994</v>
      </c>
    </row>
    <row r="1119" customFormat="false" ht="15.75" hidden="true" customHeight="false" outlineLevel="0" collapsed="false">
      <c r="A1119" s="331"/>
      <c r="B1119" s="331" t="s">
        <v>1148</v>
      </c>
      <c r="C1119" s="331" t="str">
        <f aca="false">IFERROR(VLOOKUP(B1119,'[1]#¡REF!'!$A$1:$C$15201,2,FALSE()),"")</f>
        <v/>
      </c>
      <c r="D1119" s="331" t="s">
        <v>991</v>
      </c>
      <c r="E1119" s="331" t="s">
        <v>1004</v>
      </c>
      <c r="F1119" s="354" t="s">
        <v>1134</v>
      </c>
      <c r="G1119" s="331" t="n">
        <v>7</v>
      </c>
      <c r="H1119" s="355" t="n">
        <v>981.26</v>
      </c>
      <c r="I1119" s="355" t="n">
        <v>19536.79</v>
      </c>
      <c r="J1119" s="390"/>
      <c r="K1119" s="331" t="s">
        <v>994</v>
      </c>
    </row>
    <row r="1120" customFormat="false" ht="15.75" hidden="true" customHeight="false" outlineLevel="0" collapsed="false">
      <c r="A1120" s="356"/>
      <c r="B1120" s="356" t="s">
        <v>1148</v>
      </c>
      <c r="C1120" s="356" t="str">
        <f aca="false">IFERROR(VLOOKUP(B1120,'[1]#¡REF!'!$A$1:$C$15201,2,FALSE()),"")</f>
        <v/>
      </c>
      <c r="D1120" s="356" t="s">
        <v>991</v>
      </c>
      <c r="E1120" s="356" t="s">
        <v>612</v>
      </c>
      <c r="F1120" s="357" t="s">
        <v>1136</v>
      </c>
      <c r="G1120" s="361" t="n">
        <v>49</v>
      </c>
      <c r="H1120" s="393" t="n">
        <v>6868.79</v>
      </c>
      <c r="I1120" s="393" t="n">
        <v>136757.53</v>
      </c>
      <c r="J1120" s="394"/>
      <c r="K1120" s="356" t="s">
        <v>994</v>
      </c>
      <c r="L1120" s="379"/>
      <c r="M1120" s="379"/>
      <c r="N1120" s="379"/>
      <c r="O1120" s="379"/>
      <c r="P1120" s="279"/>
      <c r="Q1120" s="395"/>
      <c r="R1120" s="396"/>
      <c r="S1120" s="396"/>
      <c r="T1120" s="382"/>
    </row>
    <row r="1121" customFormat="false" ht="15.75" hidden="true" customHeight="false" outlineLevel="0" collapsed="false">
      <c r="A1121" s="331"/>
      <c r="B1121" s="331" t="s">
        <v>1149</v>
      </c>
      <c r="C1121" s="331" t="str">
        <f aca="false">IFERROR(VLOOKUP(B1121,'[1]#¡REF!'!$A$1:$C$15201,2,FALSE()),"")</f>
        <v/>
      </c>
      <c r="D1121" s="331" t="s">
        <v>991</v>
      </c>
      <c r="E1121" s="331" t="s">
        <v>992</v>
      </c>
      <c r="F1121" s="354" t="s">
        <v>993</v>
      </c>
      <c r="G1121" s="331" t="n">
        <v>315</v>
      </c>
      <c r="H1121" s="355" t="n">
        <v>7298.79</v>
      </c>
      <c r="I1121" s="355" t="n">
        <v>145318.95</v>
      </c>
      <c r="J1121" s="388"/>
      <c r="K1121" s="331" t="s">
        <v>994</v>
      </c>
    </row>
    <row r="1122" customFormat="false" ht="15.75" hidden="true" customHeight="false" outlineLevel="0" collapsed="false">
      <c r="A1122" s="331"/>
      <c r="B1122" s="331" t="s">
        <v>1149</v>
      </c>
      <c r="C1122" s="331" t="str">
        <f aca="false">IFERROR(VLOOKUP(B1122,'[1]#¡REF!'!$A$1:$C$15201,2,FALSE()),"")</f>
        <v/>
      </c>
      <c r="D1122" s="331" t="s">
        <v>991</v>
      </c>
      <c r="E1122" s="331" t="s">
        <v>1083</v>
      </c>
      <c r="F1122" s="354" t="s">
        <v>993</v>
      </c>
      <c r="G1122" s="331" t="n">
        <v>217</v>
      </c>
      <c r="H1122" s="355" t="n">
        <v>5028.06</v>
      </c>
      <c r="I1122" s="355" t="n">
        <v>100108.61</v>
      </c>
      <c r="J1122" s="389"/>
      <c r="K1122" s="331" t="s">
        <v>994</v>
      </c>
    </row>
    <row r="1123" customFormat="false" ht="15.75" hidden="true" customHeight="false" outlineLevel="0" collapsed="false">
      <c r="A1123" s="331"/>
      <c r="B1123" s="331" t="s">
        <v>1149</v>
      </c>
      <c r="C1123" s="331" t="str">
        <f aca="false">IFERROR(VLOOKUP(B1123,'[1]#¡REF!'!$A$1:$C$15201,2,FALSE()),"")</f>
        <v/>
      </c>
      <c r="D1123" s="331" t="s">
        <v>991</v>
      </c>
      <c r="E1123" s="331" t="s">
        <v>1000</v>
      </c>
      <c r="F1123" s="354" t="s">
        <v>993</v>
      </c>
      <c r="G1123" s="331" t="n">
        <v>24</v>
      </c>
      <c r="H1123" s="355" t="n">
        <v>556.1</v>
      </c>
      <c r="I1123" s="355" t="n">
        <v>11071.92</v>
      </c>
      <c r="J1123" s="389"/>
      <c r="K1123" s="331" t="s">
        <v>994</v>
      </c>
    </row>
    <row r="1124" customFormat="false" ht="15.75" hidden="true" customHeight="false" outlineLevel="0" collapsed="false">
      <c r="A1124" s="331"/>
      <c r="B1124" s="331" t="s">
        <v>1149</v>
      </c>
      <c r="C1124" s="331" t="str">
        <f aca="false">IFERROR(VLOOKUP(B1124,'[1]#¡REF!'!$A$1:$C$15201,2,FALSE()),"")</f>
        <v/>
      </c>
      <c r="D1124" s="331" t="s">
        <v>991</v>
      </c>
      <c r="E1124" s="331" t="s">
        <v>1033</v>
      </c>
      <c r="F1124" s="354" t="s">
        <v>993</v>
      </c>
      <c r="G1124" s="331" t="n">
        <v>20</v>
      </c>
      <c r="H1124" s="355" t="n">
        <v>463.42</v>
      </c>
      <c r="I1124" s="355" t="n">
        <v>9226.6</v>
      </c>
      <c r="J1124" s="389"/>
      <c r="K1124" s="331" t="s">
        <v>994</v>
      </c>
    </row>
    <row r="1125" customFormat="false" ht="15.75" hidden="true" customHeight="false" outlineLevel="0" collapsed="false">
      <c r="A1125" s="331"/>
      <c r="B1125" s="331" t="s">
        <v>1149</v>
      </c>
      <c r="C1125" s="331" t="str">
        <f aca="false">IFERROR(VLOOKUP(B1125,'[1]#¡REF!'!$A$1:$C$15201,2,FALSE()),"")</f>
        <v/>
      </c>
      <c r="D1125" s="331" t="s">
        <v>991</v>
      </c>
      <c r="E1125" s="331" t="s">
        <v>1053</v>
      </c>
      <c r="F1125" s="354" t="s">
        <v>993</v>
      </c>
      <c r="G1125" s="331" t="n">
        <v>120</v>
      </c>
      <c r="H1125" s="355" t="n">
        <v>2780.49</v>
      </c>
      <c r="I1125" s="355" t="n">
        <v>55359.6</v>
      </c>
      <c r="J1125" s="389"/>
      <c r="K1125" s="331" t="s">
        <v>994</v>
      </c>
    </row>
    <row r="1126" customFormat="false" ht="15.75" hidden="true" customHeight="false" outlineLevel="0" collapsed="false">
      <c r="A1126" s="331"/>
      <c r="B1126" s="331" t="s">
        <v>1150</v>
      </c>
      <c r="C1126" s="331" t="str">
        <f aca="false">IFERROR(VLOOKUP(B1126,'[1]#¡REF!'!$A$1:$C$15201,2,FALSE()),"")</f>
        <v/>
      </c>
      <c r="D1126" s="331" t="s">
        <v>1016</v>
      </c>
      <c r="E1126" s="331" t="s">
        <v>1017</v>
      </c>
      <c r="F1126" s="354" t="s">
        <v>1130</v>
      </c>
      <c r="G1126" s="331" t="n">
        <v>1</v>
      </c>
      <c r="H1126" s="355" t="n">
        <v>6.52</v>
      </c>
      <c r="I1126" s="355" t="n">
        <v>129.77</v>
      </c>
      <c r="J1126" s="389"/>
      <c r="K1126" s="331" t="s">
        <v>994</v>
      </c>
    </row>
    <row r="1127" customFormat="false" ht="15.75" hidden="true" customHeight="false" outlineLevel="0" collapsed="false">
      <c r="A1127" s="331"/>
      <c r="B1127" s="331" t="s">
        <v>1150</v>
      </c>
      <c r="C1127" s="331" t="str">
        <f aca="false">IFERROR(VLOOKUP(B1127,'[1]#¡REF!'!$A$1:$C$15201,2,FALSE()),"")</f>
        <v/>
      </c>
      <c r="D1127" s="331" t="s">
        <v>1016</v>
      </c>
      <c r="E1127" s="331" t="s">
        <v>1091</v>
      </c>
      <c r="F1127" s="354" t="s">
        <v>993</v>
      </c>
      <c r="G1127" s="331" t="n">
        <v>197</v>
      </c>
      <c r="H1127" s="355" t="n">
        <v>1284.01</v>
      </c>
      <c r="I1127" s="355" t="n">
        <v>25564.69</v>
      </c>
      <c r="J1127" s="389"/>
      <c r="K1127" s="331" t="s">
        <v>994</v>
      </c>
    </row>
    <row r="1128" customFormat="false" ht="15.75" hidden="true" customHeight="false" outlineLevel="0" collapsed="false">
      <c r="A1128" s="331"/>
      <c r="B1128" s="331" t="s">
        <v>1150</v>
      </c>
      <c r="C1128" s="331" t="str">
        <f aca="false">IFERROR(VLOOKUP(B1128,'[1]#¡REF!'!$A$1:$C$15201,2,FALSE()),"")</f>
        <v/>
      </c>
      <c r="D1128" s="331" t="s">
        <v>1016</v>
      </c>
      <c r="E1128" s="331" t="s">
        <v>1019</v>
      </c>
      <c r="F1128" s="354" t="s">
        <v>993</v>
      </c>
      <c r="G1128" s="331" t="n">
        <v>31</v>
      </c>
      <c r="H1128" s="355" t="n">
        <v>202.05</v>
      </c>
      <c r="I1128" s="355" t="n">
        <v>4022.87</v>
      </c>
      <c r="J1128" s="389"/>
      <c r="K1128" s="331" t="s">
        <v>994</v>
      </c>
    </row>
    <row r="1129" customFormat="false" ht="15.75" hidden="true" customHeight="false" outlineLevel="0" collapsed="false">
      <c r="A1129" s="331"/>
      <c r="B1129" s="331" t="s">
        <v>1150</v>
      </c>
      <c r="C1129" s="331" t="str">
        <f aca="false">IFERROR(VLOOKUP(B1129,'[1]#¡REF!'!$A$1:$C$15201,2,FALSE()),"")</f>
        <v/>
      </c>
      <c r="D1129" s="331" t="s">
        <v>1016</v>
      </c>
      <c r="E1129" s="331" t="s">
        <v>1020</v>
      </c>
      <c r="F1129" s="354" t="s">
        <v>993</v>
      </c>
      <c r="G1129" s="331" t="n">
        <v>435</v>
      </c>
      <c r="H1129" s="355" t="n">
        <v>2835.26</v>
      </c>
      <c r="I1129" s="355" t="n">
        <v>56449.95</v>
      </c>
      <c r="J1129" s="389"/>
      <c r="K1129" s="331" t="s">
        <v>994</v>
      </c>
    </row>
    <row r="1130" customFormat="false" ht="15.75" hidden="true" customHeight="false" outlineLevel="0" collapsed="false">
      <c r="A1130" s="331"/>
      <c r="B1130" s="331" t="s">
        <v>1150</v>
      </c>
      <c r="C1130" s="331" t="str">
        <f aca="false">IFERROR(VLOOKUP(B1130,'[1]#¡REF!'!$A$1:$C$15201,2,FALSE()),"")</f>
        <v/>
      </c>
      <c r="D1130" s="331" t="s">
        <v>1016</v>
      </c>
      <c r="E1130" s="331" t="s">
        <v>1041</v>
      </c>
      <c r="F1130" s="354" t="s">
        <v>993</v>
      </c>
      <c r="G1130" s="331" t="n">
        <v>37</v>
      </c>
      <c r="H1130" s="355" t="n">
        <v>241.16</v>
      </c>
      <c r="I1130" s="355" t="n">
        <v>4801.49</v>
      </c>
      <c r="J1130" s="389"/>
      <c r="K1130" s="331" t="s">
        <v>994</v>
      </c>
    </row>
    <row r="1131" customFormat="false" ht="15.75" hidden="true" customHeight="false" outlineLevel="0" collapsed="false">
      <c r="A1131" s="331"/>
      <c r="B1131" s="331" t="s">
        <v>1150</v>
      </c>
      <c r="C1131" s="331" t="str">
        <f aca="false">IFERROR(VLOOKUP(B1131,'[1]#¡REF!'!$A$1:$C$15201,2,FALSE()),"")</f>
        <v/>
      </c>
      <c r="D1131" s="331" t="s">
        <v>1016</v>
      </c>
      <c r="E1131" s="331" t="s">
        <v>1022</v>
      </c>
      <c r="F1131" s="354" t="s">
        <v>993</v>
      </c>
      <c r="G1131" s="331" t="n">
        <v>99</v>
      </c>
      <c r="H1131" s="355" t="n">
        <v>645.27</v>
      </c>
      <c r="I1131" s="355" t="n">
        <v>12847.23</v>
      </c>
      <c r="J1131" s="389"/>
      <c r="K1131" s="331" t="s">
        <v>994</v>
      </c>
    </row>
    <row r="1132" customFormat="false" ht="15.75" hidden="true" customHeight="false" outlineLevel="0" collapsed="false">
      <c r="A1132" s="331"/>
      <c r="B1132" s="331" t="s">
        <v>1150</v>
      </c>
      <c r="C1132" s="331" t="str">
        <f aca="false">IFERROR(VLOOKUP(B1132,'[1]#¡REF!'!$A$1:$C$15201,2,FALSE()),"")</f>
        <v/>
      </c>
      <c r="D1132" s="331" t="s">
        <v>1016</v>
      </c>
      <c r="E1132" s="331" t="s">
        <v>1023</v>
      </c>
      <c r="F1132" s="354" t="s">
        <v>993</v>
      </c>
      <c r="G1132" s="331" t="n">
        <v>274</v>
      </c>
      <c r="H1132" s="355" t="n">
        <v>1785.89</v>
      </c>
      <c r="I1132" s="355" t="n">
        <v>35556.98</v>
      </c>
      <c r="J1132" s="389"/>
      <c r="K1132" s="331" t="s">
        <v>994</v>
      </c>
    </row>
    <row r="1133" customFormat="false" ht="15.75" hidden="true" customHeight="false" outlineLevel="0" collapsed="false">
      <c r="A1133" s="331"/>
      <c r="B1133" s="331" t="s">
        <v>1150</v>
      </c>
      <c r="C1133" s="331" t="str">
        <f aca="false">IFERROR(VLOOKUP(B1133,'[1]#¡REF!'!$A$1:$C$15201,2,FALSE()),"")</f>
        <v/>
      </c>
      <c r="D1133" s="331" t="s">
        <v>1016</v>
      </c>
      <c r="E1133" s="331" t="s">
        <v>1025</v>
      </c>
      <c r="F1133" s="354" t="s">
        <v>993</v>
      </c>
      <c r="G1133" s="331" t="n">
        <v>3</v>
      </c>
      <c r="H1133" s="355" t="n">
        <v>19.55</v>
      </c>
      <c r="I1133" s="355" t="n">
        <v>389.31</v>
      </c>
      <c r="J1133" s="389"/>
      <c r="K1133" s="331" t="s">
        <v>994</v>
      </c>
    </row>
    <row r="1134" customFormat="false" ht="15.75" hidden="true" customHeight="false" outlineLevel="0" collapsed="false">
      <c r="A1134" s="331"/>
      <c r="B1134" s="331" t="s">
        <v>1150</v>
      </c>
      <c r="C1134" s="331" t="str">
        <f aca="false">IFERROR(VLOOKUP(B1134,'[1]#¡REF!'!$A$1:$C$15201,2,FALSE()),"")</f>
        <v/>
      </c>
      <c r="D1134" s="331" t="s">
        <v>1016</v>
      </c>
      <c r="E1134" s="331" t="s">
        <v>1065</v>
      </c>
      <c r="F1134" s="354" t="s">
        <v>993</v>
      </c>
      <c r="G1134" s="331" t="n">
        <v>21</v>
      </c>
      <c r="H1134" s="355" t="n">
        <v>136.87</v>
      </c>
      <c r="I1134" s="355" t="n">
        <v>2725.17</v>
      </c>
      <c r="J1134" s="389"/>
      <c r="K1134" s="331" t="s">
        <v>994</v>
      </c>
    </row>
    <row r="1135" customFormat="false" ht="15.75" hidden="true" customHeight="false" outlineLevel="0" collapsed="false">
      <c r="A1135" s="331"/>
      <c r="B1135" s="331" t="s">
        <v>1150</v>
      </c>
      <c r="C1135" s="331" t="str">
        <f aca="false">IFERROR(VLOOKUP(B1135,'[1]#¡REF!'!$A$1:$C$15201,2,FALSE()),"")</f>
        <v/>
      </c>
      <c r="D1135" s="331" t="s">
        <v>1016</v>
      </c>
      <c r="E1135" s="331" t="s">
        <v>1043</v>
      </c>
      <c r="F1135" s="354" t="s">
        <v>993</v>
      </c>
      <c r="G1135" s="331" t="n">
        <v>119</v>
      </c>
      <c r="H1135" s="355" t="n">
        <v>775.62</v>
      </c>
      <c r="I1135" s="355" t="n">
        <v>15442.63</v>
      </c>
      <c r="J1135" s="389"/>
      <c r="K1135" s="331" t="s">
        <v>994</v>
      </c>
    </row>
    <row r="1136" customFormat="false" ht="15.75" hidden="true" customHeight="false" outlineLevel="0" collapsed="false">
      <c r="A1136" s="331"/>
      <c r="B1136" s="331" t="s">
        <v>1150</v>
      </c>
      <c r="C1136" s="331" t="str">
        <f aca="false">IFERROR(VLOOKUP(B1136,'[1]#¡REF!'!$A$1:$C$15201,2,FALSE()),"")</f>
        <v/>
      </c>
      <c r="D1136" s="331" t="s">
        <v>1016</v>
      </c>
      <c r="E1136" s="331" t="s">
        <v>1093</v>
      </c>
      <c r="F1136" s="354" t="s">
        <v>1131</v>
      </c>
      <c r="G1136" s="331" t="n">
        <v>1</v>
      </c>
      <c r="H1136" s="355" t="n">
        <v>6.52</v>
      </c>
      <c r="I1136" s="355" t="n">
        <v>129.77</v>
      </c>
      <c r="J1136" s="389"/>
      <c r="K1136" s="331" t="s">
        <v>994</v>
      </c>
    </row>
    <row r="1137" customFormat="false" ht="15.75" hidden="true" customHeight="false" outlineLevel="0" collapsed="false">
      <c r="A1137" s="331"/>
      <c r="B1137" s="331" t="s">
        <v>1150</v>
      </c>
      <c r="C1137" s="331" t="str">
        <f aca="false">IFERROR(VLOOKUP(B1137,'[1]#¡REF!'!$A$1:$C$15201,2,FALSE()),"")</f>
        <v/>
      </c>
      <c r="D1137" s="331" t="s">
        <v>1016</v>
      </c>
      <c r="E1137" s="331" t="s">
        <v>1026</v>
      </c>
      <c r="F1137" s="354" t="s">
        <v>1132</v>
      </c>
      <c r="G1137" s="331" t="n">
        <v>9</v>
      </c>
      <c r="H1137" s="355" t="n">
        <v>58.66</v>
      </c>
      <c r="I1137" s="355" t="n">
        <v>1167.93</v>
      </c>
      <c r="J1137" s="389"/>
      <c r="K1137" s="331" t="s">
        <v>994</v>
      </c>
    </row>
    <row r="1138" customFormat="false" ht="15.75" hidden="true" customHeight="false" outlineLevel="0" collapsed="false">
      <c r="A1138" s="331"/>
      <c r="B1138" s="331" t="s">
        <v>1150</v>
      </c>
      <c r="C1138" s="331" t="str">
        <f aca="false">IFERROR(VLOOKUP(B1138,'[1]#¡REF!'!$A$1:$C$15201,2,FALSE()),"")</f>
        <v/>
      </c>
      <c r="D1138" s="331" t="s">
        <v>1016</v>
      </c>
      <c r="E1138" s="331" t="s">
        <v>1027</v>
      </c>
      <c r="F1138" s="354" t="s">
        <v>1133</v>
      </c>
      <c r="G1138" s="331" t="n">
        <v>1</v>
      </c>
      <c r="H1138" s="355" t="n">
        <v>6.52</v>
      </c>
      <c r="I1138" s="355" t="n">
        <v>129.77</v>
      </c>
      <c r="J1138" s="389"/>
      <c r="K1138" s="331" t="s">
        <v>994</v>
      </c>
    </row>
    <row r="1139" customFormat="false" ht="15.75" hidden="true" customHeight="false" outlineLevel="0" collapsed="false">
      <c r="A1139" s="331"/>
      <c r="B1139" s="331" t="s">
        <v>1150</v>
      </c>
      <c r="C1139" s="331" t="str">
        <f aca="false">IFERROR(VLOOKUP(B1139,'[1]#¡REF!'!$A$1:$C$15201,2,FALSE()),"")</f>
        <v/>
      </c>
      <c r="D1139" s="331" t="s">
        <v>1016</v>
      </c>
      <c r="E1139" s="331" t="s">
        <v>1028</v>
      </c>
      <c r="F1139" s="354" t="s">
        <v>1134</v>
      </c>
      <c r="G1139" s="331" t="n">
        <v>2</v>
      </c>
      <c r="H1139" s="355" t="n">
        <v>13.04</v>
      </c>
      <c r="I1139" s="355" t="n">
        <v>259.54</v>
      </c>
      <c r="J1139" s="390"/>
      <c r="K1139" s="331" t="s">
        <v>994</v>
      </c>
    </row>
    <row r="1140" customFormat="false" ht="15.75" hidden="true" customHeight="false" outlineLevel="0" collapsed="false">
      <c r="A1140" s="331"/>
      <c r="B1140" s="331" t="s">
        <v>1151</v>
      </c>
      <c r="C1140" s="331" t="str">
        <f aca="false">IFERROR(VLOOKUP(B1140,'[1]#¡REF!'!$A$1:$C$15201,2,FALSE()),"")</f>
        <v/>
      </c>
      <c r="D1140" s="331" t="s">
        <v>991</v>
      </c>
      <c r="E1140" s="331" t="s">
        <v>1032</v>
      </c>
      <c r="F1140" s="354" t="s">
        <v>1130</v>
      </c>
      <c r="G1140" s="405" t="n">
        <v>4200</v>
      </c>
      <c r="H1140" s="355" t="n">
        <v>7775.59</v>
      </c>
      <c r="I1140" s="355" t="n">
        <v>154812</v>
      </c>
      <c r="J1140" s="388"/>
      <c r="K1140" s="331" t="s">
        <v>994</v>
      </c>
    </row>
    <row r="1141" customFormat="false" ht="15.75" hidden="true" customHeight="false" outlineLevel="0" collapsed="false">
      <c r="A1141" s="331"/>
      <c r="B1141" s="331" t="s">
        <v>1151</v>
      </c>
      <c r="C1141" s="331" t="str">
        <f aca="false">IFERROR(VLOOKUP(B1141,'[1]#¡REF!'!$A$1:$C$15201,2,FALSE()),"")</f>
        <v/>
      </c>
      <c r="D1141" s="331" t="s">
        <v>991</v>
      </c>
      <c r="E1141" s="331" t="s">
        <v>1008</v>
      </c>
      <c r="F1141" s="354" t="s">
        <v>993</v>
      </c>
      <c r="G1141" s="405" t="n">
        <v>5000</v>
      </c>
      <c r="H1141" s="355" t="n">
        <v>9256.66</v>
      </c>
      <c r="I1141" s="355" t="n">
        <v>184300</v>
      </c>
      <c r="J1141" s="389"/>
      <c r="K1141" s="331" t="s">
        <v>994</v>
      </c>
    </row>
    <row r="1142" customFormat="false" ht="15.75" hidden="true" customHeight="false" outlineLevel="0" collapsed="false">
      <c r="A1142" s="331"/>
      <c r="B1142" s="331" t="s">
        <v>1151</v>
      </c>
      <c r="C1142" s="331" t="str">
        <f aca="false">IFERROR(VLOOKUP(B1142,'[1]#¡REF!'!$A$1:$C$15201,2,FALSE()),"")</f>
        <v/>
      </c>
      <c r="D1142" s="331" t="s">
        <v>991</v>
      </c>
      <c r="E1142" s="331" t="s">
        <v>1083</v>
      </c>
      <c r="F1142" s="354" t="s">
        <v>993</v>
      </c>
      <c r="G1142" s="331" t="n">
        <v>800</v>
      </c>
      <c r="H1142" s="355" t="n">
        <v>1481.06</v>
      </c>
      <c r="I1142" s="355" t="n">
        <v>29488</v>
      </c>
      <c r="J1142" s="389"/>
      <c r="K1142" s="331" t="s">
        <v>994</v>
      </c>
    </row>
    <row r="1143" customFormat="false" ht="15.75" hidden="true" customHeight="false" outlineLevel="0" collapsed="false">
      <c r="A1143" s="331"/>
      <c r="B1143" s="331" t="s">
        <v>1151</v>
      </c>
      <c r="C1143" s="331" t="str">
        <f aca="false">IFERROR(VLOOKUP(B1143,'[1]#¡REF!'!$A$1:$C$15201,2,FALSE()),"")</f>
        <v/>
      </c>
      <c r="D1143" s="331" t="s">
        <v>991</v>
      </c>
      <c r="E1143" s="331" t="s">
        <v>1000</v>
      </c>
      <c r="F1143" s="354" t="s">
        <v>993</v>
      </c>
      <c r="G1143" s="405" t="n">
        <v>3390</v>
      </c>
      <c r="H1143" s="355" t="n">
        <v>6276.01</v>
      </c>
      <c r="I1143" s="355" t="n">
        <v>124955.4</v>
      </c>
      <c r="J1143" s="389"/>
      <c r="K1143" s="331" t="s">
        <v>994</v>
      </c>
    </row>
    <row r="1144" customFormat="false" ht="15.75" hidden="true" customHeight="false" outlineLevel="0" collapsed="false">
      <c r="A1144" s="331"/>
      <c r="B1144" s="331" t="s">
        <v>1151</v>
      </c>
      <c r="C1144" s="331" t="str">
        <f aca="false">IFERROR(VLOOKUP(B1144,'[1]#¡REF!'!$A$1:$C$15201,2,FALSE()),"")</f>
        <v/>
      </c>
      <c r="D1144" s="331" t="s">
        <v>991</v>
      </c>
      <c r="E1144" s="331" t="s">
        <v>1034</v>
      </c>
      <c r="F1144" s="354" t="s">
        <v>993</v>
      </c>
      <c r="G1144" s="405" t="n">
        <v>27084</v>
      </c>
      <c r="H1144" s="355" t="n">
        <v>50141.45</v>
      </c>
      <c r="I1144" s="355" t="n">
        <v>998316.24</v>
      </c>
      <c r="J1144" s="389"/>
      <c r="K1144" s="331" t="s">
        <v>994</v>
      </c>
    </row>
    <row r="1145" customFormat="false" ht="15.75" hidden="true" customHeight="false" outlineLevel="0" collapsed="false">
      <c r="A1145" s="331"/>
      <c r="B1145" s="331" t="s">
        <v>1151</v>
      </c>
      <c r="C1145" s="331" t="str">
        <f aca="false">IFERROR(VLOOKUP(B1145,'[1]#¡REF!'!$A$1:$C$15201,2,FALSE()),"")</f>
        <v/>
      </c>
      <c r="D1145" s="331" t="s">
        <v>991</v>
      </c>
      <c r="E1145" s="331" t="s">
        <v>1012</v>
      </c>
      <c r="F1145" s="354" t="s">
        <v>993</v>
      </c>
      <c r="G1145" s="405" t="n">
        <v>14000</v>
      </c>
      <c r="H1145" s="355" t="n">
        <v>25918.64</v>
      </c>
      <c r="I1145" s="355" t="n">
        <v>516040</v>
      </c>
      <c r="J1145" s="389"/>
      <c r="K1145" s="331" t="s">
        <v>994</v>
      </c>
    </row>
    <row r="1146" customFormat="false" ht="15.75" hidden="true" customHeight="false" outlineLevel="0" collapsed="false">
      <c r="A1146" s="331"/>
      <c r="B1146" s="331" t="s">
        <v>1151</v>
      </c>
      <c r="C1146" s="331" t="str">
        <f aca="false">IFERROR(VLOOKUP(B1146,'[1]#¡REF!'!$A$1:$C$15201,2,FALSE()),"")</f>
        <v/>
      </c>
      <c r="D1146" s="331" t="s">
        <v>991</v>
      </c>
      <c r="E1146" s="331" t="s">
        <v>1014</v>
      </c>
      <c r="F1146" s="354" t="s">
        <v>1132</v>
      </c>
      <c r="G1146" s="405" t="n">
        <v>2310</v>
      </c>
      <c r="H1146" s="355" t="n">
        <v>4276.57</v>
      </c>
      <c r="I1146" s="355" t="n">
        <v>85146.6</v>
      </c>
      <c r="J1146" s="390"/>
      <c r="K1146" s="331" t="s">
        <v>994</v>
      </c>
    </row>
    <row r="1147" customFormat="false" ht="15.75" hidden="true" customHeight="false" outlineLevel="0" collapsed="false">
      <c r="A1147" s="331"/>
      <c r="B1147" s="331" t="s">
        <v>1152</v>
      </c>
      <c r="C1147" s="331" t="str">
        <f aca="false">IFERROR(VLOOKUP(B1147,'[1]#¡REF!'!$A$1:$C$15201,2,FALSE()),"")</f>
        <v/>
      </c>
      <c r="D1147" s="331" t="s">
        <v>991</v>
      </c>
      <c r="E1147" s="331" t="s">
        <v>992</v>
      </c>
      <c r="F1147" s="354" t="s">
        <v>993</v>
      </c>
      <c r="G1147" s="405" t="n">
        <v>6795</v>
      </c>
      <c r="H1147" s="355" t="n">
        <v>50319.18</v>
      </c>
      <c r="I1147" s="355" t="n">
        <v>1001854.8</v>
      </c>
      <c r="J1147" s="388"/>
      <c r="K1147" s="331" t="s">
        <v>994</v>
      </c>
    </row>
    <row r="1148" customFormat="false" ht="15.75" hidden="true" customHeight="false" outlineLevel="0" collapsed="false">
      <c r="A1148" s="331"/>
      <c r="B1148" s="331" t="s">
        <v>1152</v>
      </c>
      <c r="C1148" s="331" t="str">
        <f aca="false">IFERROR(VLOOKUP(B1148,'[1]#¡REF!'!$A$1:$C$15201,2,FALSE()),"")</f>
        <v/>
      </c>
      <c r="D1148" s="331" t="s">
        <v>991</v>
      </c>
      <c r="E1148" s="331" t="s">
        <v>1053</v>
      </c>
      <c r="F1148" s="354" t="s">
        <v>993</v>
      </c>
      <c r="G1148" s="331" t="n">
        <v>300</v>
      </c>
      <c r="H1148" s="355" t="n">
        <v>2221.6</v>
      </c>
      <c r="I1148" s="355" t="n">
        <v>44232</v>
      </c>
      <c r="J1148" s="389"/>
      <c r="K1148" s="331" t="s">
        <v>994</v>
      </c>
    </row>
    <row r="1149" customFormat="false" ht="15.75" hidden="true" customHeight="false" outlineLevel="0" collapsed="false">
      <c r="A1149" s="331"/>
      <c r="B1149" s="331" t="s">
        <v>1153</v>
      </c>
      <c r="C1149" s="331" t="str">
        <f aca="false">IFERROR(VLOOKUP(B1149,'[1]#¡REF!'!$A$1:$C$15201,2,FALSE()),"")</f>
        <v/>
      </c>
      <c r="D1149" s="331" t="s">
        <v>991</v>
      </c>
      <c r="E1149" s="331" t="s">
        <v>1001</v>
      </c>
      <c r="F1149" s="354" t="s">
        <v>993</v>
      </c>
      <c r="G1149" s="405" t="n">
        <v>3000</v>
      </c>
      <c r="H1149" s="355" t="n">
        <v>13884.98</v>
      </c>
      <c r="I1149" s="355" t="n">
        <v>276450</v>
      </c>
      <c r="J1149" s="390"/>
      <c r="K1149" s="331" t="s">
        <v>994</v>
      </c>
    </row>
    <row r="1150" customFormat="false" ht="15.75" hidden="true" customHeight="false" outlineLevel="0" collapsed="false">
      <c r="A1150" s="331"/>
      <c r="B1150" s="331" t="s">
        <v>1153</v>
      </c>
      <c r="C1150" s="331" t="str">
        <f aca="false">IFERROR(VLOOKUP(B1150,'[1]#¡REF!'!$A$1:$C$15201,2,FALSE()),"")</f>
        <v/>
      </c>
      <c r="D1150" s="331" t="s">
        <v>1016</v>
      </c>
      <c r="E1150" s="331" t="s">
        <v>1025</v>
      </c>
      <c r="F1150" s="354" t="s">
        <v>993</v>
      </c>
      <c r="G1150" s="331" t="n">
        <v>280</v>
      </c>
      <c r="H1150" s="355" t="n">
        <v>1295.93</v>
      </c>
      <c r="I1150" s="355" t="n">
        <v>25802</v>
      </c>
      <c r="J1150" s="388"/>
      <c r="K1150" s="331" t="s">
        <v>994</v>
      </c>
    </row>
    <row r="1151" customFormat="false" ht="15.75" hidden="true" customHeight="false" outlineLevel="0" collapsed="false">
      <c r="A1151" s="331"/>
      <c r="B1151" s="331" t="s">
        <v>1154</v>
      </c>
      <c r="C1151" s="331" t="str">
        <f aca="false">IFERROR(VLOOKUP(B1151,'[1]#¡REF!'!$A$1:$C$15201,2,FALSE()),"")</f>
        <v/>
      </c>
      <c r="D1151" s="331" t="s">
        <v>991</v>
      </c>
      <c r="E1151" s="331" t="s">
        <v>1008</v>
      </c>
      <c r="F1151" s="354" t="s">
        <v>993</v>
      </c>
      <c r="G1151" s="331" t="n">
        <v>800</v>
      </c>
      <c r="H1151" s="355" t="n">
        <v>26117.53</v>
      </c>
      <c r="I1151" s="355" t="n">
        <v>520000</v>
      </c>
      <c r="J1151" s="389"/>
      <c r="K1151" s="331" t="s">
        <v>994</v>
      </c>
    </row>
    <row r="1152" customFormat="false" ht="15.75" hidden="true" customHeight="false" outlineLevel="0" collapsed="false">
      <c r="A1152" s="331"/>
      <c r="B1152" s="331" t="s">
        <v>1154</v>
      </c>
      <c r="C1152" s="331" t="str">
        <f aca="false">IFERROR(VLOOKUP(B1152,'[1]#¡REF!'!$A$1:$C$15201,2,FALSE()),"")</f>
        <v/>
      </c>
      <c r="D1152" s="331" t="s">
        <v>991</v>
      </c>
      <c r="E1152" s="331" t="s">
        <v>1010</v>
      </c>
      <c r="F1152" s="354" t="s">
        <v>993</v>
      </c>
      <c r="G1152" s="331" t="n">
        <v>240</v>
      </c>
      <c r="H1152" s="355" t="n">
        <v>7835.26</v>
      </c>
      <c r="I1152" s="355" t="n">
        <v>156000</v>
      </c>
      <c r="J1152" s="389"/>
      <c r="K1152" s="331" t="s">
        <v>994</v>
      </c>
    </row>
    <row r="1153" customFormat="false" ht="15.75" hidden="true" customHeight="false" outlineLevel="0" collapsed="false">
      <c r="A1153" s="331"/>
      <c r="B1153" s="331" t="s">
        <v>1154</v>
      </c>
      <c r="C1153" s="331" t="str">
        <f aca="false">IFERROR(VLOOKUP(B1153,'[1]#¡REF!'!$A$1:$C$15201,2,FALSE()),"")</f>
        <v/>
      </c>
      <c r="D1153" s="331" t="s">
        <v>991</v>
      </c>
      <c r="E1153" s="331" t="s">
        <v>1012</v>
      </c>
      <c r="F1153" s="354" t="s">
        <v>993</v>
      </c>
      <c r="G1153" s="331" t="n">
        <v>150</v>
      </c>
      <c r="H1153" s="355" t="n">
        <v>4897.04</v>
      </c>
      <c r="I1153" s="355" t="n">
        <v>97500</v>
      </c>
      <c r="J1153" s="389"/>
      <c r="K1153" s="331" t="s">
        <v>994</v>
      </c>
    </row>
    <row r="1154" customFormat="false" ht="15.75" hidden="true" customHeight="false" outlineLevel="0" collapsed="false">
      <c r="A1154" s="331"/>
      <c r="B1154" s="331" t="s">
        <v>1154</v>
      </c>
      <c r="C1154" s="331" t="str">
        <f aca="false">IFERROR(VLOOKUP(B1154,'[1]#¡REF!'!$A$1:$C$15201,2,FALSE()),"")</f>
        <v/>
      </c>
      <c r="D1154" s="331" t="s">
        <v>991</v>
      </c>
      <c r="E1154" s="331" t="s">
        <v>1014</v>
      </c>
      <c r="F1154" s="354" t="s">
        <v>1132</v>
      </c>
      <c r="G1154" s="405" t="n">
        <v>4620</v>
      </c>
      <c r="H1154" s="355" t="n">
        <v>150828.74</v>
      </c>
      <c r="I1154" s="355" t="n">
        <v>3003000</v>
      </c>
      <c r="J1154" s="389"/>
      <c r="K1154" s="331" t="s">
        <v>994</v>
      </c>
    </row>
    <row r="1155" customFormat="false" ht="15.75" hidden="true" customHeight="false" outlineLevel="0" collapsed="false">
      <c r="A1155" s="331"/>
      <c r="B1155" s="331" t="s">
        <v>1155</v>
      </c>
      <c r="C1155" s="331" t="str">
        <f aca="false">IFERROR(VLOOKUP(B1155,'[1]#¡REF!'!$A$1:$C$15201,2,FALSE()),"")</f>
        <v/>
      </c>
      <c r="D1155" s="331" t="s">
        <v>991</v>
      </c>
      <c r="E1155" s="331" t="s">
        <v>1001</v>
      </c>
      <c r="F1155" s="354" t="s">
        <v>993</v>
      </c>
      <c r="G1155" s="405" t="n">
        <v>24000</v>
      </c>
      <c r="H1155" s="355" t="n">
        <v>196399.81</v>
      </c>
      <c r="I1155" s="355" t="n">
        <v>3910320</v>
      </c>
      <c r="J1155" s="390"/>
      <c r="K1155" s="331" t="s">
        <v>994</v>
      </c>
    </row>
    <row r="1156" customFormat="false" ht="15.75" hidden="true" customHeight="false" outlineLevel="0" collapsed="false">
      <c r="A1156" s="331"/>
      <c r="B1156" s="331" t="s">
        <v>1155</v>
      </c>
      <c r="C1156" s="331" t="str">
        <f aca="false">IFERROR(VLOOKUP(B1156,'[1]#¡REF!'!$A$1:$C$15201,2,FALSE()),"")</f>
        <v/>
      </c>
      <c r="D1156" s="331" t="s">
        <v>1016</v>
      </c>
      <c r="E1156" s="331" t="s">
        <v>1023</v>
      </c>
      <c r="F1156" s="354" t="s">
        <v>993</v>
      </c>
      <c r="G1156" s="331" t="n">
        <v>158</v>
      </c>
      <c r="H1156" s="355" t="n">
        <v>1292.97</v>
      </c>
      <c r="I1156" s="355" t="n">
        <v>25742.94</v>
      </c>
      <c r="J1156" s="388"/>
      <c r="K1156" s="331" t="s">
        <v>994</v>
      </c>
    </row>
    <row r="1157" customFormat="false" ht="15.75" hidden="true" customHeight="false" outlineLevel="0" collapsed="false">
      <c r="A1157" s="331"/>
      <c r="B1157" s="331" t="s">
        <v>1156</v>
      </c>
      <c r="C1157" s="331" t="str">
        <f aca="false">IFERROR(VLOOKUP(B1157,'[1]#¡REF!'!$A$1:$C$15201,2,FALSE()),"")</f>
        <v/>
      </c>
      <c r="D1157" s="331" t="s">
        <v>991</v>
      </c>
      <c r="E1157" s="331" t="s">
        <v>1014</v>
      </c>
      <c r="F1157" s="354" t="s">
        <v>1132</v>
      </c>
      <c r="G1157" s="331" t="n">
        <v>308</v>
      </c>
      <c r="H1157" s="355" t="n">
        <v>1734.14</v>
      </c>
      <c r="I1157" s="355" t="n">
        <v>34526.8</v>
      </c>
      <c r="J1157" s="390"/>
      <c r="K1157" s="331" t="s">
        <v>994</v>
      </c>
    </row>
    <row r="1158" customFormat="false" ht="15.75" hidden="true" customHeight="false" outlineLevel="0" collapsed="false">
      <c r="A1158" s="331"/>
      <c r="B1158" s="331" t="s">
        <v>1157</v>
      </c>
      <c r="C1158" s="331" t="str">
        <f aca="false">IFERROR(VLOOKUP(B1158,'[1]#¡REF!'!$A$1:$C$15201,2,FALSE()),"")</f>
        <v/>
      </c>
      <c r="D1158" s="331" t="s">
        <v>991</v>
      </c>
      <c r="E1158" s="331" t="s">
        <v>992</v>
      </c>
      <c r="F1158" s="354" t="s">
        <v>993</v>
      </c>
      <c r="G1158" s="331" t="n">
        <v>140</v>
      </c>
      <c r="H1158" s="355" t="n">
        <v>4252.53</v>
      </c>
      <c r="I1158" s="355" t="n">
        <v>84667.8</v>
      </c>
      <c r="J1158" s="388"/>
      <c r="K1158" s="331" t="s">
        <v>994</v>
      </c>
    </row>
    <row r="1159" customFormat="false" ht="15.75" hidden="true" customHeight="false" outlineLevel="0" collapsed="false">
      <c r="A1159" s="331"/>
      <c r="B1159" s="331" t="s">
        <v>1157</v>
      </c>
      <c r="C1159" s="331" t="str">
        <f aca="false">IFERROR(VLOOKUP(B1159,'[1]#¡REF!'!$A$1:$C$15201,2,FALSE()),"")</f>
        <v/>
      </c>
      <c r="D1159" s="331" t="s">
        <v>991</v>
      </c>
      <c r="E1159" s="331" t="s">
        <v>1011</v>
      </c>
      <c r="F1159" s="354" t="s">
        <v>993</v>
      </c>
      <c r="G1159" s="331" t="n">
        <v>288</v>
      </c>
      <c r="H1159" s="355" t="n">
        <v>8748.05</v>
      </c>
      <c r="I1159" s="355" t="n">
        <v>174173.76</v>
      </c>
      <c r="J1159" s="389"/>
      <c r="K1159" s="331" t="s">
        <v>994</v>
      </c>
    </row>
    <row r="1160" customFormat="false" ht="15.75" hidden="true" customHeight="false" outlineLevel="0" collapsed="false">
      <c r="A1160" s="331"/>
      <c r="B1160" s="331" t="s">
        <v>1157</v>
      </c>
      <c r="C1160" s="331" t="str">
        <f aca="false">IFERROR(VLOOKUP(B1160,'[1]#¡REF!'!$A$1:$C$15201,2,FALSE()),"")</f>
        <v/>
      </c>
      <c r="D1160" s="331" t="s">
        <v>991</v>
      </c>
      <c r="E1160" s="331" t="s">
        <v>1002</v>
      </c>
      <c r="F1160" s="354" t="s">
        <v>1133</v>
      </c>
      <c r="G1160" s="331" t="n">
        <v>100</v>
      </c>
      <c r="H1160" s="355" t="n">
        <v>3037.52</v>
      </c>
      <c r="I1160" s="355" t="n">
        <v>60477</v>
      </c>
      <c r="J1160" s="389"/>
      <c r="K1160" s="331" t="s">
        <v>994</v>
      </c>
    </row>
    <row r="1161" customFormat="false" ht="15.75" hidden="true" customHeight="false" outlineLevel="0" collapsed="false">
      <c r="A1161" s="331"/>
      <c r="B1161" s="331" t="s">
        <v>1158</v>
      </c>
      <c r="C1161" s="331" t="str">
        <f aca="false">IFERROR(VLOOKUP(B1161,'[1]#¡REF!'!$A$1:$C$15201,2,FALSE()),"")</f>
        <v/>
      </c>
      <c r="D1161" s="331" t="s">
        <v>991</v>
      </c>
      <c r="E1161" s="331" t="s">
        <v>1011</v>
      </c>
      <c r="F1161" s="354" t="s">
        <v>993</v>
      </c>
      <c r="G1161" s="331" t="n">
        <v>58</v>
      </c>
      <c r="H1161" s="355" t="n">
        <v>1051.63</v>
      </c>
      <c r="I1161" s="355" t="n">
        <v>20938</v>
      </c>
      <c r="J1161" s="389"/>
      <c r="K1161" s="331" t="s">
        <v>994</v>
      </c>
    </row>
    <row r="1162" customFormat="false" ht="15.75" hidden="true" customHeight="false" outlineLevel="0" collapsed="false">
      <c r="A1162" s="331"/>
      <c r="B1162" s="331" t="s">
        <v>1158</v>
      </c>
      <c r="C1162" s="331" t="str">
        <f aca="false">IFERROR(VLOOKUP(B1162,'[1]#¡REF!'!$A$1:$C$15201,2,FALSE()),"")</f>
        <v/>
      </c>
      <c r="D1162" s="331" t="s">
        <v>991</v>
      </c>
      <c r="E1162" s="331" t="s">
        <v>1001</v>
      </c>
      <c r="F1162" s="354" t="s">
        <v>993</v>
      </c>
      <c r="G1162" s="331" t="n">
        <v>160</v>
      </c>
      <c r="H1162" s="355" t="n">
        <v>2901.05</v>
      </c>
      <c r="I1162" s="355" t="n">
        <v>57760</v>
      </c>
      <c r="J1162" s="389"/>
      <c r="K1162" s="331" t="s">
        <v>994</v>
      </c>
    </row>
    <row r="1163" customFormat="false" ht="15.75" hidden="true" customHeight="false" outlineLevel="0" collapsed="false">
      <c r="A1163" s="331"/>
      <c r="B1163" s="331" t="s">
        <v>1158</v>
      </c>
      <c r="C1163" s="331" t="str">
        <f aca="false">IFERROR(VLOOKUP(B1163,'[1]#¡REF!'!$A$1:$C$15201,2,FALSE()),"")</f>
        <v/>
      </c>
      <c r="D1163" s="331" t="s">
        <v>991</v>
      </c>
      <c r="E1163" s="331" t="s">
        <v>1014</v>
      </c>
      <c r="F1163" s="354" t="s">
        <v>1132</v>
      </c>
      <c r="G1163" s="331" t="n">
        <v>95</v>
      </c>
      <c r="H1163" s="355" t="n">
        <v>1722.5</v>
      </c>
      <c r="I1163" s="355" t="n">
        <v>34295</v>
      </c>
      <c r="J1163" s="389"/>
      <c r="K1163" s="331" t="s">
        <v>994</v>
      </c>
    </row>
    <row r="1164" customFormat="false" ht="15.75" hidden="true" customHeight="false" outlineLevel="0" collapsed="false">
      <c r="A1164" s="331"/>
      <c r="B1164" s="331" t="s">
        <v>1159</v>
      </c>
      <c r="C1164" s="331" t="str">
        <f aca="false">IFERROR(VLOOKUP(B1164,'[1]#¡REF!'!$A$1:$C$15201,2,FALSE()),"")</f>
        <v/>
      </c>
      <c r="D1164" s="331" t="s">
        <v>991</v>
      </c>
      <c r="E1164" s="331" t="s">
        <v>997</v>
      </c>
      <c r="F1164" s="354" t="s">
        <v>1130</v>
      </c>
      <c r="G1164" s="331" t="n">
        <v>1</v>
      </c>
      <c r="H1164" s="355" t="n">
        <v>49.72</v>
      </c>
      <c r="I1164" s="355" t="n">
        <v>989.9</v>
      </c>
      <c r="J1164" s="389"/>
      <c r="K1164" s="331" t="s">
        <v>994</v>
      </c>
    </row>
    <row r="1165" customFormat="false" ht="15.75" hidden="true" customHeight="false" outlineLevel="0" collapsed="false">
      <c r="A1165" s="331"/>
      <c r="B1165" s="331" t="s">
        <v>1159</v>
      </c>
      <c r="C1165" s="331" t="str">
        <f aca="false">IFERROR(VLOOKUP(B1165,'[1]#¡REF!'!$A$1:$C$15201,2,FALSE()),"")</f>
        <v/>
      </c>
      <c r="D1165" s="331" t="s">
        <v>991</v>
      </c>
      <c r="E1165" s="331" t="s">
        <v>992</v>
      </c>
      <c r="F1165" s="354" t="s">
        <v>993</v>
      </c>
      <c r="G1165" s="331" t="n">
        <v>300</v>
      </c>
      <c r="H1165" s="355" t="n">
        <v>14915.62</v>
      </c>
      <c r="I1165" s="355" t="n">
        <v>296970</v>
      </c>
      <c r="J1165" s="389"/>
      <c r="K1165" s="331" t="s">
        <v>994</v>
      </c>
    </row>
    <row r="1166" customFormat="false" ht="15.75" hidden="true" customHeight="false" outlineLevel="0" collapsed="false">
      <c r="A1166" s="331"/>
      <c r="B1166" s="331" t="s">
        <v>1159</v>
      </c>
      <c r="C1166" s="331" t="str">
        <f aca="false">IFERROR(VLOOKUP(B1166,'[1]#¡REF!'!$A$1:$C$15201,2,FALSE()),"")</f>
        <v/>
      </c>
      <c r="D1166" s="331" t="s">
        <v>991</v>
      </c>
      <c r="E1166" s="331" t="s">
        <v>1034</v>
      </c>
      <c r="F1166" s="354" t="s">
        <v>993</v>
      </c>
      <c r="G1166" s="331" t="n">
        <v>36</v>
      </c>
      <c r="H1166" s="355" t="n">
        <v>1789.87</v>
      </c>
      <c r="I1166" s="355" t="n">
        <v>35636.4</v>
      </c>
      <c r="J1166" s="389"/>
      <c r="K1166" s="331" t="s">
        <v>994</v>
      </c>
    </row>
    <row r="1167" customFormat="false" ht="15.75" hidden="true" customHeight="false" outlineLevel="0" collapsed="false">
      <c r="A1167" s="331"/>
      <c r="B1167" s="331" t="s">
        <v>1159</v>
      </c>
      <c r="C1167" s="331" t="str">
        <f aca="false">IFERROR(VLOOKUP(B1167,'[1]#¡REF!'!$A$1:$C$15201,2,FALSE()),"")</f>
        <v/>
      </c>
      <c r="D1167" s="331" t="s">
        <v>991</v>
      </c>
      <c r="E1167" s="331" t="s">
        <v>1011</v>
      </c>
      <c r="F1167" s="354" t="s">
        <v>993</v>
      </c>
      <c r="G1167" s="331" t="n">
        <v>200</v>
      </c>
      <c r="H1167" s="355" t="n">
        <v>9943.75</v>
      </c>
      <c r="I1167" s="355" t="n">
        <v>197980</v>
      </c>
      <c r="J1167" s="389"/>
      <c r="K1167" s="331" t="s">
        <v>994</v>
      </c>
    </row>
    <row r="1168" customFormat="false" ht="15.75" hidden="true" customHeight="false" outlineLevel="0" collapsed="false">
      <c r="A1168" s="331"/>
      <c r="B1168" s="331" t="s">
        <v>1159</v>
      </c>
      <c r="C1168" s="331" t="str">
        <f aca="false">IFERROR(VLOOKUP(B1168,'[1]#¡REF!'!$A$1:$C$15201,2,FALSE()),"")</f>
        <v/>
      </c>
      <c r="D1168" s="331" t="s">
        <v>991</v>
      </c>
      <c r="E1168" s="331" t="s">
        <v>1001</v>
      </c>
      <c r="F1168" s="354" t="s">
        <v>993</v>
      </c>
      <c r="G1168" s="331" t="n">
        <v>4</v>
      </c>
      <c r="H1168" s="355" t="n">
        <v>198.87</v>
      </c>
      <c r="I1168" s="355" t="n">
        <v>3959.6</v>
      </c>
      <c r="J1168" s="389"/>
      <c r="K1168" s="331" t="s">
        <v>994</v>
      </c>
    </row>
    <row r="1169" customFormat="false" ht="15.75" hidden="true" customHeight="false" outlineLevel="0" collapsed="false">
      <c r="A1169" s="331"/>
      <c r="B1169" s="331" t="s">
        <v>1159</v>
      </c>
      <c r="C1169" s="331" t="str">
        <f aca="false">IFERROR(VLOOKUP(B1169,'[1]#¡REF!'!$A$1:$C$15201,2,FALSE()),"")</f>
        <v/>
      </c>
      <c r="D1169" s="331" t="s">
        <v>991</v>
      </c>
      <c r="E1169" s="331" t="s">
        <v>1012</v>
      </c>
      <c r="F1169" s="354" t="s">
        <v>993</v>
      </c>
      <c r="G1169" s="331" t="n">
        <v>84</v>
      </c>
      <c r="H1169" s="355" t="n">
        <v>4176.37</v>
      </c>
      <c r="I1169" s="355" t="n">
        <v>83151.6</v>
      </c>
      <c r="J1169" s="389"/>
      <c r="K1169" s="331" t="s">
        <v>994</v>
      </c>
    </row>
    <row r="1170" customFormat="false" ht="15.75" hidden="true" customHeight="false" outlineLevel="0" collapsed="false">
      <c r="A1170" s="331"/>
      <c r="B1170" s="331" t="s">
        <v>1159</v>
      </c>
      <c r="C1170" s="331" t="str">
        <f aca="false">IFERROR(VLOOKUP(B1170,'[1]#¡REF!'!$A$1:$C$15201,2,FALSE()),"")</f>
        <v/>
      </c>
      <c r="D1170" s="331" t="s">
        <v>991</v>
      </c>
      <c r="E1170" s="331" t="s">
        <v>1037</v>
      </c>
      <c r="F1170" s="354" t="s">
        <v>1131</v>
      </c>
      <c r="G1170" s="331" t="n">
        <v>48</v>
      </c>
      <c r="H1170" s="355" t="n">
        <v>2386.5</v>
      </c>
      <c r="I1170" s="355" t="n">
        <v>47515.2</v>
      </c>
      <c r="J1170" s="389"/>
      <c r="K1170" s="331" t="s">
        <v>994</v>
      </c>
    </row>
    <row r="1171" customFormat="false" ht="15.75" hidden="true" customHeight="false" outlineLevel="0" collapsed="false">
      <c r="A1171" s="331"/>
      <c r="B1171" s="331" t="s">
        <v>1159</v>
      </c>
      <c r="C1171" s="331" t="str">
        <f aca="false">IFERROR(VLOOKUP(B1171,'[1]#¡REF!'!$A$1:$C$15201,2,FALSE()),"")</f>
        <v/>
      </c>
      <c r="D1171" s="331" t="s">
        <v>991</v>
      </c>
      <c r="E1171" s="331" t="s">
        <v>1014</v>
      </c>
      <c r="F1171" s="354" t="s">
        <v>1132</v>
      </c>
      <c r="G1171" s="331" t="n">
        <v>60</v>
      </c>
      <c r="H1171" s="355" t="n">
        <v>2983.12</v>
      </c>
      <c r="I1171" s="355" t="n">
        <v>59394</v>
      </c>
      <c r="J1171" s="389"/>
      <c r="K1171" s="331" t="s">
        <v>994</v>
      </c>
    </row>
    <row r="1172" customFormat="false" ht="15.75" hidden="true" customHeight="false" outlineLevel="0" collapsed="false">
      <c r="A1172" s="331"/>
      <c r="B1172" s="331" t="s">
        <v>1159</v>
      </c>
      <c r="C1172" s="331" t="str">
        <f aca="false">IFERROR(VLOOKUP(B1172,'[1]#¡REF!'!$A$1:$C$15201,2,FALSE()),"")</f>
        <v/>
      </c>
      <c r="D1172" s="331" t="s">
        <v>991</v>
      </c>
      <c r="E1172" s="331" t="s">
        <v>1002</v>
      </c>
      <c r="F1172" s="354" t="s">
        <v>1133</v>
      </c>
      <c r="G1172" s="331" t="n">
        <v>180</v>
      </c>
      <c r="H1172" s="355" t="n">
        <v>8949.37</v>
      </c>
      <c r="I1172" s="355" t="n">
        <v>178182</v>
      </c>
      <c r="J1172" s="390"/>
      <c r="K1172" s="331" t="s">
        <v>994</v>
      </c>
    </row>
    <row r="1173" customFormat="false" ht="15.75" hidden="true" customHeight="false" outlineLevel="0" collapsed="false">
      <c r="A1173" s="331"/>
      <c r="B1173" s="331" t="s">
        <v>1160</v>
      </c>
      <c r="C1173" s="331" t="str">
        <f aca="false">IFERROR(VLOOKUP(B1173,'[1]#¡REF!'!$A$1:$C$15201,2,FALSE()),"")</f>
        <v/>
      </c>
      <c r="D1173" s="331" t="s">
        <v>991</v>
      </c>
      <c r="E1173" s="331" t="s">
        <v>1032</v>
      </c>
      <c r="F1173" s="354" t="s">
        <v>1130</v>
      </c>
      <c r="G1173" s="405" t="n">
        <v>1200</v>
      </c>
      <c r="H1173" s="355" t="n">
        <v>43017.98</v>
      </c>
      <c r="I1173" s="355" t="n">
        <v>856488</v>
      </c>
      <c r="J1173" s="388"/>
      <c r="K1173" s="331" t="s">
        <v>994</v>
      </c>
    </row>
    <row r="1174" customFormat="false" ht="15.75" hidden="true" customHeight="false" outlineLevel="0" collapsed="false">
      <c r="A1174" s="331"/>
      <c r="B1174" s="331" t="s">
        <v>1160</v>
      </c>
      <c r="C1174" s="331" t="str">
        <f aca="false">IFERROR(VLOOKUP(B1174,'[1]#¡REF!'!$A$1:$C$15201,2,FALSE()),"")</f>
        <v/>
      </c>
      <c r="D1174" s="331" t="s">
        <v>991</v>
      </c>
      <c r="E1174" s="331" t="s">
        <v>992</v>
      </c>
      <c r="F1174" s="354" t="s">
        <v>993</v>
      </c>
      <c r="G1174" s="331" t="n">
        <v>624</v>
      </c>
      <c r="H1174" s="355" t="n">
        <v>22369.35</v>
      </c>
      <c r="I1174" s="355" t="n">
        <v>445373.76</v>
      </c>
      <c r="J1174" s="389"/>
      <c r="K1174" s="331" t="s">
        <v>994</v>
      </c>
    </row>
    <row r="1175" customFormat="false" ht="15.75" hidden="true" customHeight="false" outlineLevel="0" collapsed="false">
      <c r="A1175" s="331"/>
      <c r="B1175" s="331" t="s">
        <v>1160</v>
      </c>
      <c r="C1175" s="331" t="str">
        <f aca="false">IFERROR(VLOOKUP(B1175,'[1]#¡REF!'!$A$1:$C$15201,2,FALSE()),"")</f>
        <v/>
      </c>
      <c r="D1175" s="331" t="s">
        <v>991</v>
      </c>
      <c r="E1175" s="331" t="s">
        <v>1000</v>
      </c>
      <c r="F1175" s="354" t="s">
        <v>993</v>
      </c>
      <c r="G1175" s="331" t="n">
        <v>204</v>
      </c>
      <c r="H1175" s="355" t="n">
        <v>7313.06</v>
      </c>
      <c r="I1175" s="355" t="n">
        <v>145602.96</v>
      </c>
      <c r="J1175" s="389"/>
      <c r="K1175" s="331" t="s">
        <v>994</v>
      </c>
    </row>
    <row r="1176" customFormat="false" ht="15.75" hidden="true" customHeight="false" outlineLevel="0" collapsed="false">
      <c r="A1176" s="331"/>
      <c r="B1176" s="331" t="s">
        <v>1160</v>
      </c>
      <c r="C1176" s="331" t="str">
        <f aca="false">IFERROR(VLOOKUP(B1176,'[1]#¡REF!'!$A$1:$C$15201,2,FALSE()),"")</f>
        <v/>
      </c>
      <c r="D1176" s="331" t="s">
        <v>991</v>
      </c>
      <c r="E1176" s="331" t="s">
        <v>1034</v>
      </c>
      <c r="F1176" s="354" t="s">
        <v>993</v>
      </c>
      <c r="G1176" s="405" t="n">
        <v>1911</v>
      </c>
      <c r="H1176" s="355" t="n">
        <v>68506.14</v>
      </c>
      <c r="I1176" s="355" t="n">
        <v>1363957.14</v>
      </c>
      <c r="J1176" s="389"/>
      <c r="K1176" s="331" t="s">
        <v>994</v>
      </c>
    </row>
    <row r="1177" customFormat="false" ht="15.75" hidden="true" customHeight="false" outlineLevel="0" collapsed="false">
      <c r="A1177" s="331"/>
      <c r="B1177" s="331" t="s">
        <v>1160</v>
      </c>
      <c r="C1177" s="331" t="str">
        <f aca="false">IFERROR(VLOOKUP(B1177,'[1]#¡REF!'!$A$1:$C$15201,2,FALSE()),"")</f>
        <v/>
      </c>
      <c r="D1177" s="331" t="s">
        <v>991</v>
      </c>
      <c r="E1177" s="331" t="s">
        <v>1011</v>
      </c>
      <c r="F1177" s="354" t="s">
        <v>993</v>
      </c>
      <c r="G1177" s="331" t="n">
        <v>576</v>
      </c>
      <c r="H1177" s="355" t="n">
        <v>20648.63</v>
      </c>
      <c r="I1177" s="355" t="n">
        <v>411114.24</v>
      </c>
      <c r="J1177" s="389"/>
      <c r="K1177" s="331" t="s">
        <v>994</v>
      </c>
    </row>
    <row r="1178" customFormat="false" ht="15.75" hidden="true" customHeight="false" outlineLevel="0" collapsed="false">
      <c r="A1178" s="331"/>
      <c r="B1178" s="331" t="s">
        <v>1160</v>
      </c>
      <c r="C1178" s="331" t="str">
        <f aca="false">IFERROR(VLOOKUP(B1178,'[1]#¡REF!'!$A$1:$C$15201,2,FALSE()),"")</f>
        <v/>
      </c>
      <c r="D1178" s="331" t="s">
        <v>991</v>
      </c>
      <c r="E1178" s="331" t="s">
        <v>1012</v>
      </c>
      <c r="F1178" s="354" t="s">
        <v>993</v>
      </c>
      <c r="G1178" s="405" t="n">
        <v>1200</v>
      </c>
      <c r="H1178" s="355" t="n">
        <v>43017.98</v>
      </c>
      <c r="I1178" s="355" t="n">
        <v>856488</v>
      </c>
      <c r="J1178" s="389"/>
      <c r="K1178" s="331" t="s">
        <v>994</v>
      </c>
    </row>
    <row r="1179" customFormat="false" ht="15.75" hidden="true" customHeight="false" outlineLevel="0" collapsed="false">
      <c r="A1179" s="331"/>
      <c r="B1179" s="331" t="s">
        <v>1160</v>
      </c>
      <c r="C1179" s="331" t="str">
        <f aca="false">IFERROR(VLOOKUP(B1179,'[1]#¡REF!'!$A$1:$C$15201,2,FALSE()),"")</f>
        <v/>
      </c>
      <c r="D1179" s="331" t="s">
        <v>991</v>
      </c>
      <c r="E1179" s="331" t="s">
        <v>1037</v>
      </c>
      <c r="F1179" s="354" t="s">
        <v>1131</v>
      </c>
      <c r="G1179" s="331" t="n">
        <v>424</v>
      </c>
      <c r="H1179" s="355" t="n">
        <v>15199.69</v>
      </c>
      <c r="I1179" s="355" t="n">
        <v>302625.76</v>
      </c>
      <c r="J1179" s="389"/>
      <c r="K1179" s="331" t="s">
        <v>994</v>
      </c>
    </row>
    <row r="1180" customFormat="false" ht="15.75" hidden="true" customHeight="false" outlineLevel="0" collapsed="false">
      <c r="A1180" s="331"/>
      <c r="B1180" s="331" t="s">
        <v>1160</v>
      </c>
      <c r="C1180" s="331" t="str">
        <f aca="false">IFERROR(VLOOKUP(B1180,'[1]#¡REF!'!$A$1:$C$15201,2,FALSE()),"")</f>
        <v/>
      </c>
      <c r="D1180" s="331" t="s">
        <v>991</v>
      </c>
      <c r="E1180" s="331" t="s">
        <v>1014</v>
      </c>
      <c r="F1180" s="354" t="s">
        <v>1132</v>
      </c>
      <c r="G1180" s="331" t="n">
        <v>5</v>
      </c>
      <c r="H1180" s="355" t="n">
        <v>179.24</v>
      </c>
      <c r="I1180" s="355" t="n">
        <v>3568.7</v>
      </c>
      <c r="J1180" s="389"/>
      <c r="K1180" s="331" t="s">
        <v>994</v>
      </c>
    </row>
    <row r="1181" customFormat="false" ht="15.75" hidden="true" customHeight="false" outlineLevel="0" collapsed="false">
      <c r="A1181" s="331"/>
      <c r="B1181" s="331" t="s">
        <v>1160</v>
      </c>
      <c r="C1181" s="331" t="str">
        <f aca="false">IFERROR(VLOOKUP(B1181,'[1]#¡REF!'!$A$1:$C$15201,2,FALSE()),"")</f>
        <v/>
      </c>
      <c r="D1181" s="331" t="s">
        <v>991</v>
      </c>
      <c r="E1181" s="331" t="s">
        <v>1004</v>
      </c>
      <c r="F1181" s="354" t="s">
        <v>1134</v>
      </c>
      <c r="G1181" s="331" t="n">
        <v>15</v>
      </c>
      <c r="H1181" s="355" t="n">
        <v>537.72</v>
      </c>
      <c r="I1181" s="355" t="n">
        <v>10706.1</v>
      </c>
      <c r="J1181" s="390"/>
      <c r="K1181" s="331" t="s">
        <v>994</v>
      </c>
    </row>
    <row r="1182" customFormat="false" ht="15.75" hidden="true" customHeight="false" outlineLevel="0" collapsed="false">
      <c r="A1182" s="331"/>
      <c r="B1182" s="331" t="s">
        <v>1161</v>
      </c>
      <c r="C1182" s="331" t="str">
        <f aca="false">IFERROR(VLOOKUP(B1182,'[1]#¡REF!'!$A$1:$C$15201,2,FALSE()),"")</f>
        <v/>
      </c>
      <c r="D1182" s="331" t="s">
        <v>991</v>
      </c>
      <c r="E1182" s="331" t="s">
        <v>1000</v>
      </c>
      <c r="F1182" s="354" t="s">
        <v>993</v>
      </c>
      <c r="G1182" s="331" t="n">
        <v>308</v>
      </c>
      <c r="H1182" s="355" t="n">
        <v>15464.68</v>
      </c>
      <c r="I1182" s="355" t="n">
        <v>307901.78</v>
      </c>
      <c r="J1182" s="388"/>
      <c r="K1182" s="331" t="s">
        <v>994</v>
      </c>
    </row>
    <row r="1183" customFormat="false" ht="15.75" hidden="true" customHeight="false" outlineLevel="0" collapsed="false">
      <c r="A1183" s="331"/>
      <c r="B1183" s="331" t="s">
        <v>1161</v>
      </c>
      <c r="C1183" s="331" t="str">
        <f aca="false">IFERROR(VLOOKUP(B1183,'[1]#¡REF!'!$A$1:$C$15201,2,FALSE()),"")</f>
        <v/>
      </c>
      <c r="D1183" s="331" t="s">
        <v>991</v>
      </c>
      <c r="E1183" s="331" t="s">
        <v>1034</v>
      </c>
      <c r="F1183" s="354" t="s">
        <v>993</v>
      </c>
      <c r="G1183" s="331" t="n">
        <v>400</v>
      </c>
      <c r="H1183" s="355" t="n">
        <v>20084</v>
      </c>
      <c r="I1183" s="355" t="n">
        <v>399872.44</v>
      </c>
      <c r="J1183" s="389"/>
      <c r="K1183" s="331" t="s">
        <v>994</v>
      </c>
    </row>
    <row r="1184" customFormat="false" ht="15.75" hidden="true" customHeight="false" outlineLevel="0" collapsed="false">
      <c r="A1184" s="331"/>
      <c r="B1184" s="331" t="s">
        <v>1161</v>
      </c>
      <c r="C1184" s="331" t="str">
        <f aca="false">IFERROR(VLOOKUP(B1184,'[1]#¡REF!'!$A$1:$C$15201,2,FALSE()),"")</f>
        <v/>
      </c>
      <c r="D1184" s="331" t="s">
        <v>991</v>
      </c>
      <c r="E1184" s="331" t="s">
        <v>1012</v>
      </c>
      <c r="F1184" s="354" t="s">
        <v>993</v>
      </c>
      <c r="G1184" s="405" t="n">
        <v>1200</v>
      </c>
      <c r="H1184" s="355" t="n">
        <v>60252</v>
      </c>
      <c r="I1184" s="355" t="n">
        <v>1199617.32</v>
      </c>
      <c r="J1184" s="389"/>
      <c r="K1184" s="331" t="s">
        <v>994</v>
      </c>
    </row>
    <row r="1185" customFormat="false" ht="15.75" hidden="true" customHeight="false" outlineLevel="0" collapsed="false">
      <c r="A1185" s="331"/>
      <c r="B1185" s="331" t="s">
        <v>1161</v>
      </c>
      <c r="C1185" s="331" t="str">
        <f aca="false">IFERROR(VLOOKUP(B1185,'[1]#¡REF!'!$A$1:$C$15201,2,FALSE()),"")</f>
        <v/>
      </c>
      <c r="D1185" s="331" t="s">
        <v>991</v>
      </c>
      <c r="E1185" s="331" t="s">
        <v>1037</v>
      </c>
      <c r="F1185" s="354" t="s">
        <v>1131</v>
      </c>
      <c r="G1185" s="331" t="n">
        <v>62</v>
      </c>
      <c r="H1185" s="355" t="n">
        <v>3113.02</v>
      </c>
      <c r="I1185" s="355" t="n">
        <v>61980.23</v>
      </c>
      <c r="J1185" s="389"/>
      <c r="K1185" s="331" t="s">
        <v>994</v>
      </c>
    </row>
    <row r="1186" customFormat="false" ht="15.75" hidden="true" customHeight="false" outlineLevel="0" collapsed="false">
      <c r="A1186" s="331"/>
      <c r="B1186" s="331" t="s">
        <v>1162</v>
      </c>
      <c r="C1186" s="331" t="str">
        <f aca="false">IFERROR(VLOOKUP(B1186,'[1]#¡REF!'!$A$1:$C$15201,2,FALSE()),"")</f>
        <v/>
      </c>
      <c r="D1186" s="331" t="s">
        <v>991</v>
      </c>
      <c r="E1186" s="331" t="s">
        <v>1046</v>
      </c>
      <c r="F1186" s="354" t="s">
        <v>993</v>
      </c>
      <c r="G1186" s="331" t="n">
        <v>5</v>
      </c>
      <c r="H1186" s="355" t="n">
        <v>146.82</v>
      </c>
      <c r="I1186" s="355" t="n">
        <v>2923.2</v>
      </c>
      <c r="J1186" s="389"/>
      <c r="K1186" s="331" t="s">
        <v>994</v>
      </c>
    </row>
    <row r="1187" customFormat="false" ht="15.75" hidden="true" customHeight="false" outlineLevel="0" collapsed="false">
      <c r="A1187" s="331"/>
      <c r="B1187" s="331" t="s">
        <v>1162</v>
      </c>
      <c r="C1187" s="331" t="str">
        <f aca="false">IFERROR(VLOOKUP(B1187,'[1]#¡REF!'!$A$1:$C$15201,2,FALSE()),"")</f>
        <v/>
      </c>
      <c r="D1187" s="331" t="s">
        <v>991</v>
      </c>
      <c r="E1187" s="331" t="s">
        <v>1036</v>
      </c>
      <c r="F1187" s="354" t="s">
        <v>993</v>
      </c>
      <c r="G1187" s="331" t="n">
        <v>25</v>
      </c>
      <c r="H1187" s="355" t="n">
        <v>734.1</v>
      </c>
      <c r="I1187" s="355" t="n">
        <v>14616</v>
      </c>
      <c r="J1187" s="389"/>
      <c r="K1187" s="331" t="s">
        <v>994</v>
      </c>
    </row>
    <row r="1188" customFormat="false" ht="15.75" hidden="true" customHeight="false" outlineLevel="0" collapsed="false">
      <c r="A1188" s="331"/>
      <c r="B1188" s="331" t="s">
        <v>1162</v>
      </c>
      <c r="C1188" s="331" t="str">
        <f aca="false">IFERROR(VLOOKUP(B1188,'[1]#¡REF!'!$A$1:$C$15201,2,FALSE()),"")</f>
        <v/>
      </c>
      <c r="D1188" s="331" t="s">
        <v>991</v>
      </c>
      <c r="E1188" s="331" t="s">
        <v>1013</v>
      </c>
      <c r="F1188" s="354" t="s">
        <v>993</v>
      </c>
      <c r="G1188" s="331" t="n">
        <v>800</v>
      </c>
      <c r="H1188" s="355" t="n">
        <v>23491.31</v>
      </c>
      <c r="I1188" s="355" t="n">
        <v>467712</v>
      </c>
      <c r="J1188" s="389"/>
      <c r="K1188" s="331" t="s">
        <v>994</v>
      </c>
    </row>
    <row r="1189" customFormat="false" ht="15.75" hidden="true" customHeight="false" outlineLevel="0" collapsed="false">
      <c r="A1189" s="331"/>
      <c r="B1189" s="331" t="s">
        <v>1162</v>
      </c>
      <c r="C1189" s="331" t="str">
        <f aca="false">IFERROR(VLOOKUP(B1189,'[1]#¡REF!'!$A$1:$C$15201,2,FALSE()),"")</f>
        <v/>
      </c>
      <c r="D1189" s="331" t="s">
        <v>991</v>
      </c>
      <c r="E1189" s="331" t="s">
        <v>1163</v>
      </c>
      <c r="F1189" s="354" t="s">
        <v>993</v>
      </c>
      <c r="G1189" s="331" t="n">
        <v>306</v>
      </c>
      <c r="H1189" s="355" t="n">
        <v>8985.43</v>
      </c>
      <c r="I1189" s="355" t="n">
        <v>178899.84</v>
      </c>
      <c r="J1189" s="389"/>
      <c r="K1189" s="331" t="s">
        <v>994</v>
      </c>
    </row>
    <row r="1190" customFormat="false" ht="15.75" hidden="true" customHeight="false" outlineLevel="0" collapsed="false">
      <c r="A1190" s="331"/>
      <c r="B1190" s="331" t="s">
        <v>1164</v>
      </c>
      <c r="C1190" s="331" t="str">
        <f aca="false">IFERROR(VLOOKUP(B1190,'[1]#¡REF!'!$A$1:$C$15201,2,FALSE()),"")</f>
        <v/>
      </c>
      <c r="D1190" s="331" t="s">
        <v>991</v>
      </c>
      <c r="E1190" s="331" t="s">
        <v>1165</v>
      </c>
      <c r="F1190" s="354" t="s">
        <v>993</v>
      </c>
      <c r="G1190" s="331" t="n">
        <v>180</v>
      </c>
      <c r="H1190" s="355" t="n">
        <v>8126.13</v>
      </c>
      <c r="I1190" s="355" t="n">
        <v>161791.2</v>
      </c>
      <c r="J1190" s="389"/>
      <c r="K1190" s="331" t="s">
        <v>994</v>
      </c>
    </row>
    <row r="1191" customFormat="false" ht="15.75" hidden="true" customHeight="false" outlineLevel="0" collapsed="false">
      <c r="A1191" s="331"/>
      <c r="B1191" s="331" t="s">
        <v>1164</v>
      </c>
      <c r="C1191" s="331" t="str">
        <f aca="false">IFERROR(VLOOKUP(B1191,'[1]#¡REF!'!$A$1:$C$15201,2,FALSE()),"")</f>
        <v/>
      </c>
      <c r="D1191" s="331" t="s">
        <v>991</v>
      </c>
      <c r="E1191" s="331" t="s">
        <v>1036</v>
      </c>
      <c r="F1191" s="354" t="s">
        <v>993</v>
      </c>
      <c r="G1191" s="331" t="n">
        <v>50</v>
      </c>
      <c r="H1191" s="355" t="n">
        <v>2257.26</v>
      </c>
      <c r="I1191" s="355" t="n">
        <v>44942</v>
      </c>
      <c r="J1191" s="389"/>
      <c r="K1191" s="331" t="s">
        <v>994</v>
      </c>
    </row>
    <row r="1192" customFormat="false" ht="15.75" hidden="true" customHeight="false" outlineLevel="0" collapsed="false">
      <c r="A1192" s="331"/>
      <c r="B1192" s="331" t="s">
        <v>1164</v>
      </c>
      <c r="C1192" s="331" t="str">
        <f aca="false">IFERROR(VLOOKUP(B1192,'[1]#¡REF!'!$A$1:$C$15201,2,FALSE()),"")</f>
        <v/>
      </c>
      <c r="D1192" s="331" t="s">
        <v>991</v>
      </c>
      <c r="E1192" s="331" t="s">
        <v>995</v>
      </c>
      <c r="F1192" s="354" t="s">
        <v>993</v>
      </c>
      <c r="G1192" s="331" t="n">
        <v>200</v>
      </c>
      <c r="H1192" s="355" t="n">
        <v>9029.03</v>
      </c>
      <c r="I1192" s="355" t="n">
        <v>179768</v>
      </c>
      <c r="J1192" s="389"/>
      <c r="K1192" s="331" t="s">
        <v>994</v>
      </c>
    </row>
    <row r="1193" customFormat="false" ht="15.75" hidden="true" customHeight="false" outlineLevel="0" collapsed="false">
      <c r="A1193" s="331"/>
      <c r="B1193" s="331" t="s">
        <v>1164</v>
      </c>
      <c r="C1193" s="331" t="str">
        <f aca="false">IFERROR(VLOOKUP(B1193,'[1]#¡REF!'!$A$1:$C$15201,2,FALSE()),"")</f>
        <v/>
      </c>
      <c r="D1193" s="331" t="s">
        <v>991</v>
      </c>
      <c r="E1193" s="331" t="s">
        <v>1013</v>
      </c>
      <c r="F1193" s="354" t="s">
        <v>993</v>
      </c>
      <c r="G1193" s="405" t="n">
        <v>1418</v>
      </c>
      <c r="H1193" s="355" t="n">
        <v>64015.83</v>
      </c>
      <c r="I1193" s="355" t="n">
        <v>1274555.12</v>
      </c>
      <c r="J1193" s="389"/>
      <c r="K1193" s="331" t="s">
        <v>994</v>
      </c>
    </row>
    <row r="1194" customFormat="false" ht="15.75" hidden="true" customHeight="false" outlineLevel="0" collapsed="false">
      <c r="A1194" s="331"/>
      <c r="B1194" s="331" t="s">
        <v>1166</v>
      </c>
      <c r="C1194" s="331" t="str">
        <f aca="false">IFERROR(VLOOKUP(B1194,'[1]#¡REF!'!$A$1:$C$15201,2,FALSE()),"")</f>
        <v/>
      </c>
      <c r="D1194" s="331" t="s">
        <v>991</v>
      </c>
      <c r="E1194" s="331" t="s">
        <v>1036</v>
      </c>
      <c r="F1194" s="354" t="s">
        <v>993</v>
      </c>
      <c r="G1194" s="331" t="n">
        <v>25</v>
      </c>
      <c r="H1194" s="355" t="n">
        <v>867.91</v>
      </c>
      <c r="I1194" s="355" t="n">
        <v>17280</v>
      </c>
      <c r="J1194" s="389"/>
      <c r="K1194" s="331" t="s">
        <v>994</v>
      </c>
    </row>
    <row r="1195" customFormat="false" ht="15.75" hidden="true" customHeight="false" outlineLevel="0" collapsed="false">
      <c r="A1195" s="331"/>
      <c r="B1195" s="331" t="s">
        <v>1166</v>
      </c>
      <c r="C1195" s="331" t="str">
        <f aca="false">IFERROR(VLOOKUP(B1195,'[1]#¡REF!'!$A$1:$C$15201,2,FALSE()),"")</f>
        <v/>
      </c>
      <c r="D1195" s="331" t="s">
        <v>1016</v>
      </c>
      <c r="E1195" s="331" t="s">
        <v>1017</v>
      </c>
      <c r="F1195" s="354" t="s">
        <v>1130</v>
      </c>
      <c r="G1195" s="331" t="n">
        <v>13</v>
      </c>
      <c r="H1195" s="355" t="n">
        <v>451.31</v>
      </c>
      <c r="I1195" s="355" t="n">
        <v>8985.6</v>
      </c>
      <c r="J1195" s="389"/>
      <c r="K1195" s="331" t="s">
        <v>994</v>
      </c>
    </row>
    <row r="1196" customFormat="false" ht="15.75" hidden="true" customHeight="false" outlineLevel="0" collapsed="false">
      <c r="A1196" s="331"/>
      <c r="B1196" s="331" t="s">
        <v>1166</v>
      </c>
      <c r="C1196" s="331" t="str">
        <f aca="false">IFERROR(VLOOKUP(B1196,'[1]#¡REF!'!$A$1:$C$15201,2,FALSE()),"")</f>
        <v/>
      </c>
      <c r="D1196" s="331" t="s">
        <v>1016</v>
      </c>
      <c r="E1196" s="331" t="s">
        <v>1091</v>
      </c>
      <c r="F1196" s="354" t="s">
        <v>993</v>
      </c>
      <c r="G1196" s="331" t="n">
        <v>8</v>
      </c>
      <c r="H1196" s="355" t="n">
        <v>277.73</v>
      </c>
      <c r="I1196" s="355" t="n">
        <v>5529.6</v>
      </c>
      <c r="J1196" s="389"/>
      <c r="K1196" s="331" t="s">
        <v>994</v>
      </c>
    </row>
    <row r="1197" customFormat="false" ht="15.75" hidden="true" customHeight="false" outlineLevel="0" collapsed="false">
      <c r="A1197" s="331"/>
      <c r="B1197" s="331" t="s">
        <v>1166</v>
      </c>
      <c r="C1197" s="331" t="str">
        <f aca="false">IFERROR(VLOOKUP(B1197,'[1]#¡REF!'!$A$1:$C$15201,2,FALSE()),"")</f>
        <v/>
      </c>
      <c r="D1197" s="331" t="s">
        <v>1016</v>
      </c>
      <c r="E1197" s="331" t="s">
        <v>1020</v>
      </c>
      <c r="F1197" s="354" t="s">
        <v>993</v>
      </c>
      <c r="G1197" s="331" t="n">
        <v>32</v>
      </c>
      <c r="H1197" s="355" t="n">
        <v>1110.92</v>
      </c>
      <c r="I1197" s="355" t="n">
        <v>22118.4</v>
      </c>
      <c r="J1197" s="389"/>
      <c r="K1197" s="331" t="s">
        <v>994</v>
      </c>
    </row>
    <row r="1198" customFormat="false" ht="15.75" hidden="true" customHeight="false" outlineLevel="0" collapsed="false">
      <c r="A1198" s="331"/>
      <c r="B1198" s="331" t="s">
        <v>1166</v>
      </c>
      <c r="C1198" s="331" t="str">
        <f aca="false">IFERROR(VLOOKUP(B1198,'[1]#¡REF!'!$A$1:$C$15201,2,FALSE()),"")</f>
        <v/>
      </c>
      <c r="D1198" s="331" t="s">
        <v>1016</v>
      </c>
      <c r="E1198" s="331" t="s">
        <v>1025</v>
      </c>
      <c r="F1198" s="354" t="s">
        <v>993</v>
      </c>
      <c r="G1198" s="331" t="n">
        <v>17</v>
      </c>
      <c r="H1198" s="355" t="n">
        <v>590.18</v>
      </c>
      <c r="I1198" s="355" t="n">
        <v>11750.4</v>
      </c>
      <c r="J1198" s="389"/>
      <c r="K1198" s="331" t="s">
        <v>994</v>
      </c>
    </row>
    <row r="1199" customFormat="false" ht="15.75" hidden="true" customHeight="false" outlineLevel="0" collapsed="false">
      <c r="A1199" s="331"/>
      <c r="B1199" s="331" t="s">
        <v>1166</v>
      </c>
      <c r="C1199" s="331" t="str">
        <f aca="false">IFERROR(VLOOKUP(B1199,'[1]#¡REF!'!$A$1:$C$15201,2,FALSE()),"")</f>
        <v/>
      </c>
      <c r="D1199" s="331" t="s">
        <v>1016</v>
      </c>
      <c r="E1199" s="331" t="s">
        <v>1110</v>
      </c>
      <c r="F1199" s="354" t="s">
        <v>993</v>
      </c>
      <c r="G1199" s="331" t="n">
        <v>171</v>
      </c>
      <c r="H1199" s="355" t="n">
        <v>5936.47</v>
      </c>
      <c r="I1199" s="355" t="n">
        <v>118195.2</v>
      </c>
      <c r="J1199" s="389"/>
      <c r="K1199" s="331" t="s">
        <v>994</v>
      </c>
    </row>
    <row r="1200" customFormat="false" ht="15.75" hidden="true" customHeight="false" outlineLevel="0" collapsed="false">
      <c r="A1200" s="331"/>
      <c r="B1200" s="331" t="s">
        <v>1166</v>
      </c>
      <c r="C1200" s="331" t="str">
        <f aca="false">IFERROR(VLOOKUP(B1200,'[1]#¡REF!'!$A$1:$C$15201,2,FALSE()),"")</f>
        <v/>
      </c>
      <c r="D1200" s="331" t="s">
        <v>1016</v>
      </c>
      <c r="E1200" s="331" t="s">
        <v>1167</v>
      </c>
      <c r="F1200" s="354" t="s">
        <v>993</v>
      </c>
      <c r="G1200" s="331" t="n">
        <v>21</v>
      </c>
      <c r="H1200" s="355" t="n">
        <v>729.04</v>
      </c>
      <c r="I1200" s="355" t="n">
        <v>14515.2</v>
      </c>
      <c r="J1200" s="389"/>
      <c r="K1200" s="331" t="s">
        <v>994</v>
      </c>
    </row>
    <row r="1201" customFormat="false" ht="15.75" hidden="true" customHeight="false" outlineLevel="0" collapsed="false">
      <c r="A1201" s="331"/>
      <c r="B1201" s="331" t="s">
        <v>1166</v>
      </c>
      <c r="C1201" s="331" t="str">
        <f aca="false">IFERROR(VLOOKUP(B1201,'[1]#¡REF!'!$A$1:$C$15201,2,FALSE()),"")</f>
        <v/>
      </c>
      <c r="D1201" s="331" t="s">
        <v>1016</v>
      </c>
      <c r="E1201" s="331" t="s">
        <v>1168</v>
      </c>
      <c r="F1201" s="354" t="s">
        <v>993</v>
      </c>
      <c r="G1201" s="331" t="n">
        <v>4</v>
      </c>
      <c r="H1201" s="355" t="n">
        <v>138.86</v>
      </c>
      <c r="I1201" s="355" t="n">
        <v>2764.8</v>
      </c>
      <c r="J1201" s="389"/>
      <c r="K1201" s="331" t="s">
        <v>994</v>
      </c>
    </row>
    <row r="1202" customFormat="false" ht="15.75" hidden="true" customHeight="false" outlineLevel="0" collapsed="false">
      <c r="A1202" s="331"/>
      <c r="B1202" s="331" t="s">
        <v>1166</v>
      </c>
      <c r="C1202" s="331" t="str">
        <f aca="false">IFERROR(VLOOKUP(B1202,'[1]#¡REF!'!$A$1:$C$15201,2,FALSE()),"")</f>
        <v/>
      </c>
      <c r="D1202" s="331" t="s">
        <v>1016</v>
      </c>
      <c r="E1202" s="331" t="s">
        <v>1169</v>
      </c>
      <c r="F1202" s="354" t="s">
        <v>993</v>
      </c>
      <c r="G1202" s="331" t="n">
        <v>4</v>
      </c>
      <c r="H1202" s="355" t="n">
        <v>138.86</v>
      </c>
      <c r="I1202" s="355" t="n">
        <v>2764.8</v>
      </c>
      <c r="J1202" s="389"/>
      <c r="K1202" s="331" t="s">
        <v>994</v>
      </c>
    </row>
    <row r="1203" customFormat="false" ht="15.75" hidden="true" customHeight="false" outlineLevel="0" collapsed="false">
      <c r="A1203" s="331"/>
      <c r="B1203" s="331" t="s">
        <v>1166</v>
      </c>
      <c r="C1203" s="331" t="str">
        <f aca="false">IFERROR(VLOOKUP(B1203,'[1]#¡REF!'!$A$1:$C$15201,2,FALSE()),"")</f>
        <v/>
      </c>
      <c r="D1203" s="331" t="s">
        <v>1016</v>
      </c>
      <c r="E1203" s="331" t="s">
        <v>1121</v>
      </c>
      <c r="F1203" s="354" t="s">
        <v>993</v>
      </c>
      <c r="G1203" s="331" t="n">
        <v>7</v>
      </c>
      <c r="H1203" s="355" t="n">
        <v>243.01</v>
      </c>
      <c r="I1203" s="355" t="n">
        <v>4838.4</v>
      </c>
      <c r="J1203" s="389"/>
      <c r="K1203" s="331" t="s">
        <v>994</v>
      </c>
    </row>
    <row r="1204" customFormat="false" ht="15.75" hidden="true" customHeight="false" outlineLevel="0" collapsed="false">
      <c r="A1204" s="331"/>
      <c r="B1204" s="331" t="s">
        <v>1166</v>
      </c>
      <c r="C1204" s="331" t="str">
        <f aca="false">IFERROR(VLOOKUP(B1204,'[1]#¡REF!'!$A$1:$C$15201,2,FALSE()),"")</f>
        <v/>
      </c>
      <c r="D1204" s="331" t="s">
        <v>1016</v>
      </c>
      <c r="E1204" s="331" t="s">
        <v>1044</v>
      </c>
      <c r="F1204" s="354" t="s">
        <v>993</v>
      </c>
      <c r="G1204" s="331" t="n">
        <v>161</v>
      </c>
      <c r="H1204" s="355" t="n">
        <v>5589.31</v>
      </c>
      <c r="I1204" s="355" t="n">
        <v>111283.2</v>
      </c>
      <c r="J1204" s="389"/>
      <c r="K1204" s="331" t="s">
        <v>994</v>
      </c>
    </row>
    <row r="1205" customFormat="false" ht="15.75" hidden="true" customHeight="false" outlineLevel="0" collapsed="false">
      <c r="A1205" s="331"/>
      <c r="B1205" s="331" t="s">
        <v>1166</v>
      </c>
      <c r="C1205" s="331" t="str">
        <f aca="false">IFERROR(VLOOKUP(B1205,'[1]#¡REF!'!$A$1:$C$15201,2,FALSE()),"")</f>
        <v/>
      </c>
      <c r="D1205" s="331" t="s">
        <v>1016</v>
      </c>
      <c r="E1205" s="331" t="s">
        <v>1122</v>
      </c>
      <c r="F1205" s="354" t="s">
        <v>993</v>
      </c>
      <c r="G1205" s="331" t="n">
        <v>34</v>
      </c>
      <c r="H1205" s="355" t="n">
        <v>1180.35</v>
      </c>
      <c r="I1205" s="355" t="n">
        <v>23500.8</v>
      </c>
      <c r="J1205" s="389"/>
      <c r="K1205" s="331" t="s">
        <v>994</v>
      </c>
    </row>
    <row r="1206" customFormat="false" ht="15.75" hidden="true" customHeight="false" outlineLevel="0" collapsed="false">
      <c r="A1206" s="331"/>
      <c r="B1206" s="331" t="s">
        <v>1166</v>
      </c>
      <c r="C1206" s="331" t="str">
        <f aca="false">IFERROR(VLOOKUP(B1206,'[1]#¡REF!'!$A$1:$C$15201,2,FALSE()),"")</f>
        <v/>
      </c>
      <c r="D1206" s="331" t="s">
        <v>1016</v>
      </c>
      <c r="E1206" s="331" t="s">
        <v>1170</v>
      </c>
      <c r="F1206" s="354" t="s">
        <v>993</v>
      </c>
      <c r="G1206" s="331" t="n">
        <v>4</v>
      </c>
      <c r="H1206" s="355" t="n">
        <v>138.86</v>
      </c>
      <c r="I1206" s="355" t="n">
        <v>2764.8</v>
      </c>
      <c r="J1206" s="389"/>
      <c r="K1206" s="331" t="s">
        <v>994</v>
      </c>
    </row>
    <row r="1207" customFormat="false" ht="15.75" hidden="true" customHeight="false" outlineLevel="0" collapsed="false">
      <c r="A1207" s="331"/>
      <c r="B1207" s="331" t="s">
        <v>1166</v>
      </c>
      <c r="C1207" s="331" t="str">
        <f aca="false">IFERROR(VLOOKUP(B1207,'[1]#¡REF!'!$A$1:$C$15201,2,FALSE()),"")</f>
        <v/>
      </c>
      <c r="D1207" s="331" t="s">
        <v>1016</v>
      </c>
      <c r="E1207" s="331" t="s">
        <v>1093</v>
      </c>
      <c r="F1207" s="354" t="s">
        <v>1131</v>
      </c>
      <c r="G1207" s="331" t="n">
        <v>13</v>
      </c>
      <c r="H1207" s="355" t="n">
        <v>451.31</v>
      </c>
      <c r="I1207" s="355" t="n">
        <v>8985.6</v>
      </c>
      <c r="J1207" s="389"/>
      <c r="K1207" s="331" t="s">
        <v>994</v>
      </c>
    </row>
    <row r="1208" customFormat="false" ht="15.75" hidden="true" customHeight="false" outlineLevel="0" collapsed="false">
      <c r="A1208" s="331"/>
      <c r="B1208" s="331" t="s">
        <v>1166</v>
      </c>
      <c r="C1208" s="331" t="str">
        <f aca="false">IFERROR(VLOOKUP(B1208,'[1]#¡REF!'!$A$1:$C$15201,2,FALSE()),"")</f>
        <v/>
      </c>
      <c r="D1208" s="331" t="s">
        <v>1016</v>
      </c>
      <c r="E1208" s="331" t="s">
        <v>1027</v>
      </c>
      <c r="F1208" s="354" t="s">
        <v>1133</v>
      </c>
      <c r="G1208" s="331" t="n">
        <v>13</v>
      </c>
      <c r="H1208" s="355" t="n">
        <v>451.31</v>
      </c>
      <c r="I1208" s="355" t="n">
        <v>8985.6</v>
      </c>
      <c r="J1208" s="389"/>
      <c r="K1208" s="331" t="s">
        <v>994</v>
      </c>
    </row>
    <row r="1209" customFormat="false" ht="15.75" hidden="true" customHeight="false" outlineLevel="0" collapsed="false">
      <c r="A1209" s="331"/>
      <c r="B1209" s="331" t="s">
        <v>1166</v>
      </c>
      <c r="C1209" s="331" t="str">
        <f aca="false">IFERROR(VLOOKUP(B1209,'[1]#¡REF!'!$A$1:$C$15201,2,FALSE()),"")</f>
        <v/>
      </c>
      <c r="D1209" s="331" t="s">
        <v>1016</v>
      </c>
      <c r="E1209" s="331" t="s">
        <v>1028</v>
      </c>
      <c r="F1209" s="354" t="s">
        <v>1134</v>
      </c>
      <c r="G1209" s="331" t="n">
        <v>13</v>
      </c>
      <c r="H1209" s="355" t="n">
        <v>451.31</v>
      </c>
      <c r="I1209" s="355" t="n">
        <v>8985.6</v>
      </c>
      <c r="J1209" s="390"/>
      <c r="K1209" s="331" t="s">
        <v>994</v>
      </c>
    </row>
    <row r="1210" customFormat="false" ht="15.75" hidden="true" customHeight="false" outlineLevel="0" collapsed="false">
      <c r="A1210" s="331"/>
      <c r="B1210" s="331" t="s">
        <v>1171</v>
      </c>
      <c r="C1210" s="331" t="str">
        <f aca="false">IFERROR(VLOOKUP(B1210,'[1]#¡REF!'!$A$1:$C$15201,2,FALSE()),"")</f>
        <v/>
      </c>
      <c r="D1210" s="331" t="s">
        <v>991</v>
      </c>
      <c r="E1210" s="331" t="s">
        <v>997</v>
      </c>
      <c r="F1210" s="354" t="s">
        <v>1130</v>
      </c>
      <c r="G1210" s="331" t="n">
        <v>240</v>
      </c>
      <c r="H1210" s="355" t="n">
        <v>433.95</v>
      </c>
      <c r="I1210" s="355" t="n">
        <v>8640</v>
      </c>
      <c r="J1210" s="388"/>
      <c r="K1210" s="331" t="s">
        <v>994</v>
      </c>
    </row>
    <row r="1211" customFormat="false" ht="15.75" hidden="true" customHeight="false" outlineLevel="0" collapsed="false">
      <c r="A1211" s="331"/>
      <c r="B1211" s="331" t="s">
        <v>1171</v>
      </c>
      <c r="C1211" s="331" t="str">
        <f aca="false">IFERROR(VLOOKUP(B1211,'[1]#¡REF!'!$A$1:$C$15201,2,FALSE()),"")</f>
        <v/>
      </c>
      <c r="D1211" s="331" t="s">
        <v>991</v>
      </c>
      <c r="E1211" s="331" t="s">
        <v>992</v>
      </c>
      <c r="F1211" s="354" t="s">
        <v>993</v>
      </c>
      <c r="G1211" s="331" t="n">
        <v>800</v>
      </c>
      <c r="H1211" s="355" t="n">
        <v>1446.51</v>
      </c>
      <c r="I1211" s="355" t="n">
        <v>28800</v>
      </c>
      <c r="J1211" s="389"/>
      <c r="K1211" s="331" t="s">
        <v>994</v>
      </c>
    </row>
    <row r="1212" customFormat="false" ht="15.75" hidden="true" customHeight="false" outlineLevel="0" collapsed="false">
      <c r="A1212" s="331"/>
      <c r="B1212" s="331" t="s">
        <v>1171</v>
      </c>
      <c r="C1212" s="331" t="str">
        <f aca="false">IFERROR(VLOOKUP(B1212,'[1]#¡REF!'!$A$1:$C$15201,2,FALSE()),"")</f>
        <v/>
      </c>
      <c r="D1212" s="331" t="s">
        <v>991</v>
      </c>
      <c r="E1212" s="331" t="s">
        <v>1008</v>
      </c>
      <c r="F1212" s="354" t="s">
        <v>993</v>
      </c>
      <c r="G1212" s="331" t="n">
        <v>260</v>
      </c>
      <c r="H1212" s="355" t="n">
        <v>470.12</v>
      </c>
      <c r="I1212" s="355" t="n">
        <v>9360</v>
      </c>
      <c r="J1212" s="389"/>
      <c r="K1212" s="331" t="s">
        <v>994</v>
      </c>
    </row>
    <row r="1213" customFormat="false" ht="15.75" hidden="true" customHeight="false" outlineLevel="0" collapsed="false">
      <c r="A1213" s="331"/>
      <c r="B1213" s="331" t="s">
        <v>1171</v>
      </c>
      <c r="C1213" s="331" t="str">
        <f aca="false">IFERROR(VLOOKUP(B1213,'[1]#¡REF!'!$A$1:$C$15201,2,FALSE()),"")</f>
        <v/>
      </c>
      <c r="D1213" s="331" t="s">
        <v>991</v>
      </c>
      <c r="E1213" s="331" t="s">
        <v>1083</v>
      </c>
      <c r="F1213" s="354" t="s">
        <v>993</v>
      </c>
      <c r="G1213" s="405" t="n">
        <v>1560</v>
      </c>
      <c r="H1213" s="355" t="n">
        <v>2820.69</v>
      </c>
      <c r="I1213" s="355" t="n">
        <v>56160</v>
      </c>
      <c r="J1213" s="389"/>
      <c r="K1213" s="331" t="s">
        <v>994</v>
      </c>
    </row>
    <row r="1214" customFormat="false" ht="15.75" hidden="true" customHeight="false" outlineLevel="0" collapsed="false">
      <c r="A1214" s="331"/>
      <c r="B1214" s="331" t="s">
        <v>1171</v>
      </c>
      <c r="C1214" s="331" t="str">
        <f aca="false">IFERROR(VLOOKUP(B1214,'[1]#¡REF!'!$A$1:$C$15201,2,FALSE()),"")</f>
        <v/>
      </c>
      <c r="D1214" s="331" t="s">
        <v>991</v>
      </c>
      <c r="E1214" s="331" t="s">
        <v>1000</v>
      </c>
      <c r="F1214" s="354" t="s">
        <v>993</v>
      </c>
      <c r="G1214" s="331" t="n">
        <v>867</v>
      </c>
      <c r="H1214" s="355" t="n">
        <v>1567.65</v>
      </c>
      <c r="I1214" s="355" t="n">
        <v>31212</v>
      </c>
      <c r="J1214" s="389"/>
      <c r="K1214" s="331" t="s">
        <v>994</v>
      </c>
    </row>
    <row r="1215" customFormat="false" ht="15.75" hidden="true" customHeight="false" outlineLevel="0" collapsed="false">
      <c r="A1215" s="331"/>
      <c r="B1215" s="331" t="s">
        <v>1171</v>
      </c>
      <c r="C1215" s="331" t="str">
        <f aca="false">IFERROR(VLOOKUP(B1215,'[1]#¡REF!'!$A$1:$C$15201,2,FALSE()),"")</f>
        <v/>
      </c>
      <c r="D1215" s="331" t="s">
        <v>991</v>
      </c>
      <c r="E1215" s="331" t="s">
        <v>1075</v>
      </c>
      <c r="F1215" s="354" t="s">
        <v>993</v>
      </c>
      <c r="G1215" s="331" t="n">
        <v>22</v>
      </c>
      <c r="H1215" s="355" t="n">
        <v>39.78</v>
      </c>
      <c r="I1215" s="355" t="n">
        <v>792</v>
      </c>
      <c r="J1215" s="389"/>
      <c r="K1215" s="331" t="s">
        <v>994</v>
      </c>
    </row>
    <row r="1216" customFormat="false" ht="15.75" hidden="true" customHeight="false" outlineLevel="0" collapsed="false">
      <c r="A1216" s="331"/>
      <c r="B1216" s="331" t="s">
        <v>1171</v>
      </c>
      <c r="C1216" s="331" t="str">
        <f aca="false">IFERROR(VLOOKUP(B1216,'[1]#¡REF!'!$A$1:$C$15201,2,FALSE()),"")</f>
        <v/>
      </c>
      <c r="D1216" s="331" t="s">
        <v>991</v>
      </c>
      <c r="E1216" s="331" t="s">
        <v>1034</v>
      </c>
      <c r="F1216" s="354" t="s">
        <v>993</v>
      </c>
      <c r="G1216" s="331" t="n">
        <v>22</v>
      </c>
      <c r="H1216" s="355" t="n">
        <v>39.78</v>
      </c>
      <c r="I1216" s="355" t="n">
        <v>792</v>
      </c>
      <c r="J1216" s="389"/>
      <c r="K1216" s="331" t="s">
        <v>994</v>
      </c>
    </row>
    <row r="1217" customFormat="false" ht="15.75" hidden="true" customHeight="false" outlineLevel="0" collapsed="false">
      <c r="A1217" s="331"/>
      <c r="B1217" s="331" t="s">
        <v>1171</v>
      </c>
      <c r="C1217" s="331" t="str">
        <f aca="false">IFERROR(VLOOKUP(B1217,'[1]#¡REF!'!$A$1:$C$15201,2,FALSE()),"")</f>
        <v/>
      </c>
      <c r="D1217" s="331" t="s">
        <v>991</v>
      </c>
      <c r="E1217" s="331" t="s">
        <v>1009</v>
      </c>
      <c r="F1217" s="354" t="s">
        <v>993</v>
      </c>
      <c r="G1217" s="331" t="n">
        <v>20</v>
      </c>
      <c r="H1217" s="355" t="n">
        <v>36.16</v>
      </c>
      <c r="I1217" s="355" t="n">
        <v>720</v>
      </c>
      <c r="J1217" s="389"/>
      <c r="K1217" s="331" t="s">
        <v>994</v>
      </c>
    </row>
    <row r="1218" customFormat="false" ht="15.75" hidden="true" customHeight="false" outlineLevel="0" collapsed="false">
      <c r="A1218" s="331"/>
      <c r="B1218" s="331" t="s">
        <v>1171</v>
      </c>
      <c r="C1218" s="331" t="str">
        <f aca="false">IFERROR(VLOOKUP(B1218,'[1]#¡REF!'!$A$1:$C$15201,2,FALSE()),"")</f>
        <v/>
      </c>
      <c r="D1218" s="331" t="s">
        <v>991</v>
      </c>
      <c r="E1218" s="331" t="s">
        <v>1010</v>
      </c>
      <c r="F1218" s="354" t="s">
        <v>993</v>
      </c>
      <c r="G1218" s="405" t="n">
        <v>1200</v>
      </c>
      <c r="H1218" s="355" t="n">
        <v>2169.76</v>
      </c>
      <c r="I1218" s="355" t="n">
        <v>43200</v>
      </c>
      <c r="J1218" s="389"/>
      <c r="K1218" s="331" t="s">
        <v>994</v>
      </c>
    </row>
    <row r="1219" customFormat="false" ht="15.75" hidden="true" customHeight="false" outlineLevel="0" collapsed="false">
      <c r="A1219" s="331"/>
      <c r="B1219" s="331" t="s">
        <v>1171</v>
      </c>
      <c r="C1219" s="331" t="str">
        <f aca="false">IFERROR(VLOOKUP(B1219,'[1]#¡REF!'!$A$1:$C$15201,2,FALSE()),"")</f>
        <v/>
      </c>
      <c r="D1219" s="331" t="s">
        <v>991</v>
      </c>
      <c r="E1219" s="331" t="s">
        <v>1011</v>
      </c>
      <c r="F1219" s="354" t="s">
        <v>993</v>
      </c>
      <c r="G1219" s="331" t="n">
        <v>29</v>
      </c>
      <c r="H1219" s="355" t="n">
        <v>52.44</v>
      </c>
      <c r="I1219" s="355" t="n">
        <v>1044</v>
      </c>
      <c r="J1219" s="389"/>
      <c r="K1219" s="331" t="s">
        <v>994</v>
      </c>
    </row>
    <row r="1220" customFormat="false" ht="15.75" hidden="true" customHeight="false" outlineLevel="0" collapsed="false">
      <c r="A1220" s="331"/>
      <c r="B1220" s="331" t="s">
        <v>1171</v>
      </c>
      <c r="C1220" s="331" t="str">
        <f aca="false">IFERROR(VLOOKUP(B1220,'[1]#¡REF!'!$A$1:$C$15201,2,FALSE()),"")</f>
        <v/>
      </c>
      <c r="D1220" s="331" t="s">
        <v>991</v>
      </c>
      <c r="E1220" s="331" t="s">
        <v>1084</v>
      </c>
      <c r="F1220" s="354" t="s">
        <v>993</v>
      </c>
      <c r="G1220" s="331" t="n">
        <v>237</v>
      </c>
      <c r="H1220" s="355" t="n">
        <v>428.53</v>
      </c>
      <c r="I1220" s="355" t="n">
        <v>8532</v>
      </c>
      <c r="J1220" s="389"/>
      <c r="K1220" s="331" t="s">
        <v>994</v>
      </c>
    </row>
    <row r="1221" customFormat="false" ht="15.75" hidden="true" customHeight="false" outlineLevel="0" collapsed="false">
      <c r="A1221" s="331"/>
      <c r="B1221" s="331" t="s">
        <v>1171</v>
      </c>
      <c r="C1221" s="331" t="str">
        <f aca="false">IFERROR(VLOOKUP(B1221,'[1]#¡REF!'!$A$1:$C$15201,2,FALSE()),"")</f>
        <v/>
      </c>
      <c r="D1221" s="331" t="s">
        <v>991</v>
      </c>
      <c r="E1221" s="331" t="s">
        <v>1012</v>
      </c>
      <c r="F1221" s="354" t="s">
        <v>993</v>
      </c>
      <c r="G1221" s="331" t="n">
        <v>300</v>
      </c>
      <c r="H1221" s="355" t="n">
        <v>542.44</v>
      </c>
      <c r="I1221" s="355" t="n">
        <v>10800</v>
      </c>
      <c r="J1221" s="389"/>
      <c r="K1221" s="331" t="s">
        <v>994</v>
      </c>
    </row>
    <row r="1222" customFormat="false" ht="15.75" hidden="true" customHeight="false" outlineLevel="0" collapsed="false">
      <c r="A1222" s="331"/>
      <c r="B1222" s="331" t="s">
        <v>1171</v>
      </c>
      <c r="C1222" s="331" t="str">
        <f aca="false">IFERROR(VLOOKUP(B1222,'[1]#¡REF!'!$A$1:$C$15201,2,FALSE()),"")</f>
        <v/>
      </c>
      <c r="D1222" s="331" t="s">
        <v>991</v>
      </c>
      <c r="E1222" s="331" t="s">
        <v>1036</v>
      </c>
      <c r="F1222" s="354" t="s">
        <v>993</v>
      </c>
      <c r="G1222" s="331" t="n">
        <v>1</v>
      </c>
      <c r="H1222" s="355" t="n">
        <v>1.81</v>
      </c>
      <c r="I1222" s="355" t="n">
        <v>36</v>
      </c>
      <c r="J1222" s="389"/>
      <c r="K1222" s="331" t="s">
        <v>994</v>
      </c>
    </row>
    <row r="1223" customFormat="false" ht="15.75" hidden="true" customHeight="false" outlineLevel="0" collapsed="false">
      <c r="A1223" s="331"/>
      <c r="B1223" s="331" t="s">
        <v>1171</v>
      </c>
      <c r="C1223" s="331" t="str">
        <f aca="false">IFERROR(VLOOKUP(B1223,'[1]#¡REF!'!$A$1:$C$15201,2,FALSE()),"")</f>
        <v/>
      </c>
      <c r="D1223" s="331" t="s">
        <v>991</v>
      </c>
      <c r="E1223" s="331" t="s">
        <v>1037</v>
      </c>
      <c r="F1223" s="354" t="s">
        <v>1131</v>
      </c>
      <c r="G1223" s="331" t="n">
        <v>559</v>
      </c>
      <c r="H1223" s="355" t="n">
        <v>1010.75</v>
      </c>
      <c r="I1223" s="355" t="n">
        <v>20124</v>
      </c>
      <c r="J1223" s="389"/>
      <c r="K1223" s="331" t="s">
        <v>994</v>
      </c>
    </row>
    <row r="1224" customFormat="false" ht="15.75" hidden="true" customHeight="false" outlineLevel="0" collapsed="false">
      <c r="A1224" s="331"/>
      <c r="B1224" s="331" t="s">
        <v>1171</v>
      </c>
      <c r="C1224" s="331" t="str">
        <f aca="false">IFERROR(VLOOKUP(B1224,'[1]#¡REF!'!$A$1:$C$15201,2,FALSE()),"")</f>
        <v/>
      </c>
      <c r="D1224" s="331" t="s">
        <v>991</v>
      </c>
      <c r="E1224" s="331" t="s">
        <v>1014</v>
      </c>
      <c r="F1224" s="354" t="s">
        <v>1132</v>
      </c>
      <c r="G1224" s="331" t="n">
        <v>258</v>
      </c>
      <c r="H1224" s="355" t="n">
        <v>466.5</v>
      </c>
      <c r="I1224" s="355" t="n">
        <v>9288</v>
      </c>
      <c r="J1224" s="389"/>
      <c r="K1224" s="331" t="s">
        <v>994</v>
      </c>
    </row>
    <row r="1225" customFormat="false" ht="15.75" hidden="true" customHeight="false" outlineLevel="0" collapsed="false">
      <c r="A1225" s="331"/>
      <c r="B1225" s="331" t="s">
        <v>1171</v>
      </c>
      <c r="C1225" s="331" t="str">
        <f aca="false">IFERROR(VLOOKUP(B1225,'[1]#¡REF!'!$A$1:$C$15201,2,FALSE()),"")</f>
        <v/>
      </c>
      <c r="D1225" s="331" t="s">
        <v>991</v>
      </c>
      <c r="E1225" s="331" t="s">
        <v>1004</v>
      </c>
      <c r="F1225" s="354" t="s">
        <v>1134</v>
      </c>
      <c r="G1225" s="331" t="n">
        <v>180</v>
      </c>
      <c r="H1225" s="355" t="n">
        <v>325.46</v>
      </c>
      <c r="I1225" s="355" t="n">
        <v>6480</v>
      </c>
      <c r="J1225" s="390"/>
      <c r="K1225" s="331" t="s">
        <v>994</v>
      </c>
    </row>
    <row r="1226" customFormat="false" ht="15.75" hidden="true" customHeight="false" outlineLevel="0" collapsed="false">
      <c r="A1226" s="331"/>
      <c r="B1226" s="331" t="s">
        <v>1171</v>
      </c>
      <c r="C1226" s="331" t="str">
        <f aca="false">IFERROR(VLOOKUP(B1226,'[1]#¡REF!'!$A$1:$C$15201,2,FALSE()),"")</f>
        <v/>
      </c>
      <c r="D1226" s="331" t="s">
        <v>1016</v>
      </c>
      <c r="E1226" s="331" t="s">
        <v>1017</v>
      </c>
      <c r="F1226" s="354" t="s">
        <v>1130</v>
      </c>
      <c r="G1226" s="331" t="n">
        <v>3</v>
      </c>
      <c r="H1226" s="355" t="n">
        <v>5.42</v>
      </c>
      <c r="I1226" s="355" t="n">
        <v>108</v>
      </c>
      <c r="J1226" s="388"/>
      <c r="K1226" s="331" t="s">
        <v>994</v>
      </c>
    </row>
    <row r="1227" customFormat="false" ht="15.75" hidden="true" customHeight="false" outlineLevel="0" collapsed="false">
      <c r="A1227" s="331"/>
      <c r="B1227" s="331" t="s">
        <v>1171</v>
      </c>
      <c r="C1227" s="331" t="str">
        <f aca="false">IFERROR(VLOOKUP(B1227,'[1]#¡REF!'!$A$1:$C$15201,2,FALSE()),"")</f>
        <v/>
      </c>
      <c r="D1227" s="331" t="s">
        <v>1016</v>
      </c>
      <c r="E1227" s="331" t="s">
        <v>1019</v>
      </c>
      <c r="F1227" s="354" t="s">
        <v>993</v>
      </c>
      <c r="G1227" s="331" t="n">
        <v>336</v>
      </c>
      <c r="H1227" s="355" t="n">
        <v>607.53</v>
      </c>
      <c r="I1227" s="355" t="n">
        <v>12096</v>
      </c>
      <c r="J1227" s="389"/>
      <c r="K1227" s="331" t="s">
        <v>994</v>
      </c>
    </row>
    <row r="1228" customFormat="false" ht="15.75" hidden="true" customHeight="false" outlineLevel="0" collapsed="false">
      <c r="A1228" s="331"/>
      <c r="B1228" s="331" t="s">
        <v>1171</v>
      </c>
      <c r="C1228" s="331" t="str">
        <f aca="false">IFERROR(VLOOKUP(B1228,'[1]#¡REF!'!$A$1:$C$15201,2,FALSE()),"")</f>
        <v/>
      </c>
      <c r="D1228" s="331" t="s">
        <v>1016</v>
      </c>
      <c r="E1228" s="331" t="s">
        <v>1025</v>
      </c>
      <c r="F1228" s="354" t="s">
        <v>993</v>
      </c>
      <c r="G1228" s="331" t="n">
        <v>7</v>
      </c>
      <c r="H1228" s="355" t="n">
        <v>12.66</v>
      </c>
      <c r="I1228" s="355" t="n">
        <v>252</v>
      </c>
      <c r="J1228" s="389"/>
      <c r="K1228" s="331" t="s">
        <v>994</v>
      </c>
    </row>
    <row r="1229" customFormat="false" ht="15.75" hidden="true" customHeight="false" outlineLevel="0" collapsed="false">
      <c r="A1229" s="331"/>
      <c r="B1229" s="331" t="s">
        <v>1172</v>
      </c>
      <c r="C1229" s="331" t="str">
        <f aca="false">IFERROR(VLOOKUP(B1229,'[1]#¡REF!'!$A$1:$C$15201,2,FALSE()),"")</f>
        <v/>
      </c>
      <c r="D1229" s="331" t="s">
        <v>991</v>
      </c>
      <c r="E1229" s="331" t="s">
        <v>1032</v>
      </c>
      <c r="F1229" s="354" t="s">
        <v>1130</v>
      </c>
      <c r="G1229" s="331" t="n">
        <v>24</v>
      </c>
      <c r="H1229" s="355" t="n">
        <v>141.03</v>
      </c>
      <c r="I1229" s="355" t="n">
        <v>2808</v>
      </c>
      <c r="J1229" s="389"/>
      <c r="K1229" s="331" t="s">
        <v>994</v>
      </c>
    </row>
    <row r="1230" customFormat="false" ht="15.75" hidden="true" customHeight="false" outlineLevel="0" collapsed="false">
      <c r="A1230" s="331"/>
      <c r="B1230" s="331" t="s">
        <v>1172</v>
      </c>
      <c r="C1230" s="331" t="str">
        <f aca="false">IFERROR(VLOOKUP(B1230,'[1]#¡REF!'!$A$1:$C$15201,2,FALSE()),"")</f>
        <v/>
      </c>
      <c r="D1230" s="331" t="s">
        <v>991</v>
      </c>
      <c r="E1230" s="331" t="s">
        <v>1053</v>
      </c>
      <c r="F1230" s="354" t="s">
        <v>993</v>
      </c>
      <c r="G1230" s="331" t="n">
        <v>10</v>
      </c>
      <c r="H1230" s="355" t="n">
        <v>58.76</v>
      </c>
      <c r="I1230" s="355" t="n">
        <v>1170</v>
      </c>
      <c r="J1230" s="389"/>
      <c r="K1230" s="331" t="s">
        <v>994</v>
      </c>
    </row>
    <row r="1231" customFormat="false" ht="15.75" hidden="true" customHeight="false" outlineLevel="0" collapsed="false">
      <c r="A1231" s="331"/>
      <c r="B1231" s="331" t="s">
        <v>1172</v>
      </c>
      <c r="C1231" s="331" t="str">
        <f aca="false">IFERROR(VLOOKUP(B1231,'[1]#¡REF!'!$A$1:$C$15201,2,FALSE()),"")</f>
        <v/>
      </c>
      <c r="D1231" s="331" t="s">
        <v>991</v>
      </c>
      <c r="E1231" s="331" t="s">
        <v>1034</v>
      </c>
      <c r="F1231" s="354" t="s">
        <v>993</v>
      </c>
      <c r="G1231" s="331" t="n">
        <v>20</v>
      </c>
      <c r="H1231" s="355" t="n">
        <v>117.53</v>
      </c>
      <c r="I1231" s="355" t="n">
        <v>2340</v>
      </c>
      <c r="J1231" s="389"/>
      <c r="K1231" s="331" t="s">
        <v>994</v>
      </c>
    </row>
    <row r="1232" customFormat="false" ht="15.75" hidden="true" customHeight="false" outlineLevel="0" collapsed="false">
      <c r="A1232" s="331"/>
      <c r="B1232" s="331" t="s">
        <v>1172</v>
      </c>
      <c r="C1232" s="331" t="str">
        <f aca="false">IFERROR(VLOOKUP(B1232,'[1]#¡REF!'!$A$1:$C$15201,2,FALSE()),"")</f>
        <v/>
      </c>
      <c r="D1232" s="331" t="s">
        <v>991</v>
      </c>
      <c r="E1232" s="331" t="s">
        <v>1010</v>
      </c>
      <c r="F1232" s="354" t="s">
        <v>993</v>
      </c>
      <c r="G1232" s="331" t="n">
        <v>120</v>
      </c>
      <c r="H1232" s="355" t="n">
        <v>705.17</v>
      </c>
      <c r="I1232" s="355" t="n">
        <v>14040</v>
      </c>
      <c r="J1232" s="389"/>
      <c r="K1232" s="331" t="s">
        <v>994</v>
      </c>
    </row>
    <row r="1233" customFormat="false" ht="15.75" hidden="true" customHeight="false" outlineLevel="0" collapsed="false">
      <c r="A1233" s="331"/>
      <c r="B1233" s="331" t="s">
        <v>1172</v>
      </c>
      <c r="C1233" s="331" t="str">
        <f aca="false">IFERROR(VLOOKUP(B1233,'[1]#¡REF!'!$A$1:$C$15201,2,FALSE()),"")</f>
        <v/>
      </c>
      <c r="D1233" s="331" t="s">
        <v>991</v>
      </c>
      <c r="E1233" s="331" t="s">
        <v>1012</v>
      </c>
      <c r="F1233" s="354" t="s">
        <v>993</v>
      </c>
      <c r="G1233" s="331" t="n">
        <v>50</v>
      </c>
      <c r="H1233" s="355" t="n">
        <v>293.82</v>
      </c>
      <c r="I1233" s="355" t="n">
        <v>5850</v>
      </c>
      <c r="J1233" s="389"/>
      <c r="K1233" s="331" t="s">
        <v>994</v>
      </c>
    </row>
    <row r="1234" customFormat="false" ht="15.75" hidden="true" customHeight="false" outlineLevel="0" collapsed="false">
      <c r="A1234" s="331"/>
      <c r="B1234" s="331" t="s">
        <v>1172</v>
      </c>
      <c r="C1234" s="331" t="str">
        <f aca="false">IFERROR(VLOOKUP(B1234,'[1]#¡REF!'!$A$1:$C$15201,2,FALSE()),"")</f>
        <v/>
      </c>
      <c r="D1234" s="331" t="s">
        <v>991</v>
      </c>
      <c r="E1234" s="331" t="s">
        <v>1035</v>
      </c>
      <c r="F1234" s="354" t="s">
        <v>993</v>
      </c>
      <c r="G1234" s="331" t="n">
        <v>2</v>
      </c>
      <c r="H1234" s="355" t="n">
        <v>11.75</v>
      </c>
      <c r="I1234" s="355" t="n">
        <v>234</v>
      </c>
      <c r="J1234" s="389"/>
      <c r="K1234" s="331" t="s">
        <v>994</v>
      </c>
    </row>
    <row r="1235" customFormat="false" ht="15.75" hidden="true" customHeight="false" outlineLevel="0" collapsed="false">
      <c r="A1235" s="331"/>
      <c r="B1235" s="331" t="s">
        <v>1172</v>
      </c>
      <c r="C1235" s="331" t="str">
        <f aca="false">IFERROR(VLOOKUP(B1235,'[1]#¡REF!'!$A$1:$C$15201,2,FALSE()),"")</f>
        <v/>
      </c>
      <c r="D1235" s="331" t="s">
        <v>1016</v>
      </c>
      <c r="E1235" s="331" t="s">
        <v>1017</v>
      </c>
      <c r="F1235" s="354" t="s">
        <v>1130</v>
      </c>
      <c r="G1235" s="331" t="n">
        <v>39</v>
      </c>
      <c r="H1235" s="355" t="n">
        <v>229.18</v>
      </c>
      <c r="I1235" s="355" t="n">
        <v>4563</v>
      </c>
      <c r="J1235" s="389"/>
      <c r="K1235" s="331" t="s">
        <v>994</v>
      </c>
    </row>
    <row r="1236" customFormat="false" ht="15.75" hidden="true" customHeight="false" outlineLevel="0" collapsed="false">
      <c r="A1236" s="331"/>
      <c r="B1236" s="331" t="s">
        <v>1172</v>
      </c>
      <c r="C1236" s="331" t="str">
        <f aca="false">IFERROR(VLOOKUP(B1236,'[1]#¡REF!'!$A$1:$C$15201,2,FALSE()),"")</f>
        <v/>
      </c>
      <c r="D1236" s="331" t="s">
        <v>1016</v>
      </c>
      <c r="E1236" s="331" t="s">
        <v>1091</v>
      </c>
      <c r="F1236" s="354" t="s">
        <v>993</v>
      </c>
      <c r="G1236" s="331" t="n">
        <v>17</v>
      </c>
      <c r="H1236" s="355" t="n">
        <v>99.9</v>
      </c>
      <c r="I1236" s="355" t="n">
        <v>1989</v>
      </c>
      <c r="J1236" s="389"/>
      <c r="K1236" s="331" t="s">
        <v>994</v>
      </c>
    </row>
    <row r="1237" customFormat="false" ht="15.75" hidden="true" customHeight="false" outlineLevel="0" collapsed="false">
      <c r="A1237" s="331"/>
      <c r="B1237" s="331" t="s">
        <v>1172</v>
      </c>
      <c r="C1237" s="331" t="str">
        <f aca="false">IFERROR(VLOOKUP(B1237,'[1]#¡REF!'!$A$1:$C$15201,2,FALSE()),"")</f>
        <v/>
      </c>
      <c r="D1237" s="331" t="s">
        <v>1016</v>
      </c>
      <c r="E1237" s="331" t="s">
        <v>1020</v>
      </c>
      <c r="F1237" s="354" t="s">
        <v>993</v>
      </c>
      <c r="G1237" s="331" t="n">
        <v>95</v>
      </c>
      <c r="H1237" s="355" t="n">
        <v>558.26</v>
      </c>
      <c r="I1237" s="355" t="n">
        <v>11115</v>
      </c>
      <c r="J1237" s="389"/>
      <c r="K1237" s="331" t="s">
        <v>994</v>
      </c>
    </row>
    <row r="1238" customFormat="false" ht="15.75" hidden="true" customHeight="false" outlineLevel="0" collapsed="false">
      <c r="A1238" s="331"/>
      <c r="B1238" s="331" t="s">
        <v>1172</v>
      </c>
      <c r="C1238" s="331" t="str">
        <f aca="false">IFERROR(VLOOKUP(B1238,'[1]#¡REF!'!$A$1:$C$15201,2,FALSE()),"")</f>
        <v/>
      </c>
      <c r="D1238" s="331" t="s">
        <v>1016</v>
      </c>
      <c r="E1238" s="331" t="s">
        <v>1023</v>
      </c>
      <c r="F1238" s="354" t="s">
        <v>993</v>
      </c>
      <c r="G1238" s="331" t="n">
        <v>12</v>
      </c>
      <c r="H1238" s="355" t="n">
        <v>70.52</v>
      </c>
      <c r="I1238" s="355" t="n">
        <v>1404</v>
      </c>
      <c r="J1238" s="389"/>
      <c r="K1238" s="331" t="s">
        <v>994</v>
      </c>
    </row>
    <row r="1239" customFormat="false" ht="15.75" hidden="true" customHeight="false" outlineLevel="0" collapsed="false">
      <c r="A1239" s="331"/>
      <c r="B1239" s="331" t="s">
        <v>1172</v>
      </c>
      <c r="C1239" s="331" t="str">
        <f aca="false">IFERROR(VLOOKUP(B1239,'[1]#¡REF!'!$A$1:$C$15201,2,FALSE()),"")</f>
        <v/>
      </c>
      <c r="D1239" s="331" t="s">
        <v>1016</v>
      </c>
      <c r="E1239" s="331" t="s">
        <v>1092</v>
      </c>
      <c r="F1239" s="354" t="s">
        <v>993</v>
      </c>
      <c r="G1239" s="331" t="n">
        <v>370</v>
      </c>
      <c r="H1239" s="355" t="n">
        <v>2174.28</v>
      </c>
      <c r="I1239" s="355" t="n">
        <v>43290</v>
      </c>
      <c r="J1239" s="389"/>
      <c r="K1239" s="331" t="s">
        <v>994</v>
      </c>
    </row>
    <row r="1240" customFormat="false" ht="15.75" hidden="true" customHeight="false" outlineLevel="0" collapsed="false">
      <c r="A1240" s="331"/>
      <c r="B1240" s="331" t="s">
        <v>1172</v>
      </c>
      <c r="C1240" s="331" t="str">
        <f aca="false">IFERROR(VLOOKUP(B1240,'[1]#¡REF!'!$A$1:$C$15201,2,FALSE()),"")</f>
        <v/>
      </c>
      <c r="D1240" s="331" t="s">
        <v>1016</v>
      </c>
      <c r="E1240" s="331" t="s">
        <v>1065</v>
      </c>
      <c r="F1240" s="354" t="s">
        <v>993</v>
      </c>
      <c r="G1240" s="331" t="n">
        <v>21</v>
      </c>
      <c r="H1240" s="355" t="n">
        <v>123.41</v>
      </c>
      <c r="I1240" s="355" t="n">
        <v>2457</v>
      </c>
      <c r="J1240" s="389"/>
      <c r="K1240" s="331" t="s">
        <v>994</v>
      </c>
    </row>
    <row r="1241" customFormat="false" ht="15.75" hidden="true" customHeight="false" outlineLevel="0" collapsed="false">
      <c r="A1241" s="331"/>
      <c r="B1241" s="331" t="s">
        <v>1172</v>
      </c>
      <c r="C1241" s="331" t="str">
        <f aca="false">IFERROR(VLOOKUP(B1241,'[1]#¡REF!'!$A$1:$C$15201,2,FALSE()),"")</f>
        <v/>
      </c>
      <c r="D1241" s="331" t="s">
        <v>1016</v>
      </c>
      <c r="E1241" s="331" t="s">
        <v>1093</v>
      </c>
      <c r="F1241" s="354" t="s">
        <v>1131</v>
      </c>
      <c r="G1241" s="331" t="n">
        <v>25</v>
      </c>
      <c r="H1241" s="355" t="n">
        <v>146.91</v>
      </c>
      <c r="I1241" s="355" t="n">
        <v>2925</v>
      </c>
      <c r="J1241" s="389"/>
      <c r="K1241" s="331" t="s">
        <v>994</v>
      </c>
    </row>
    <row r="1242" customFormat="false" ht="15.75" hidden="true" customHeight="false" outlineLevel="0" collapsed="false">
      <c r="A1242" s="331"/>
      <c r="B1242" s="331" t="s">
        <v>1172</v>
      </c>
      <c r="C1242" s="331" t="str">
        <f aca="false">IFERROR(VLOOKUP(B1242,'[1]#¡REF!'!$A$1:$C$15201,2,FALSE()),"")</f>
        <v/>
      </c>
      <c r="D1242" s="331" t="s">
        <v>1016</v>
      </c>
      <c r="E1242" s="331" t="s">
        <v>1026</v>
      </c>
      <c r="F1242" s="354" t="s">
        <v>1132</v>
      </c>
      <c r="G1242" s="331" t="n">
        <v>6</v>
      </c>
      <c r="H1242" s="355" t="n">
        <v>35.26</v>
      </c>
      <c r="I1242" s="355" t="n">
        <v>702</v>
      </c>
      <c r="J1242" s="389"/>
      <c r="K1242" s="331" t="s">
        <v>994</v>
      </c>
    </row>
    <row r="1243" customFormat="false" ht="15.75" hidden="true" customHeight="false" outlineLevel="0" collapsed="false">
      <c r="A1243" s="331"/>
      <c r="B1243" s="331" t="s">
        <v>1172</v>
      </c>
      <c r="C1243" s="331" t="str">
        <f aca="false">IFERROR(VLOOKUP(B1243,'[1]#¡REF!'!$A$1:$C$15201,2,FALSE()),"")</f>
        <v/>
      </c>
      <c r="D1243" s="331" t="s">
        <v>1016</v>
      </c>
      <c r="E1243" s="331" t="s">
        <v>1027</v>
      </c>
      <c r="F1243" s="354" t="s">
        <v>1133</v>
      </c>
      <c r="G1243" s="331" t="n">
        <v>32</v>
      </c>
      <c r="H1243" s="355" t="n">
        <v>188.05</v>
      </c>
      <c r="I1243" s="355" t="n">
        <v>3744</v>
      </c>
      <c r="J1243" s="389"/>
      <c r="K1243" s="331" t="s">
        <v>994</v>
      </c>
    </row>
    <row r="1244" customFormat="false" ht="15.75" hidden="true" customHeight="false" outlineLevel="0" collapsed="false">
      <c r="A1244" s="331"/>
      <c r="B1244" s="331" t="s">
        <v>1172</v>
      </c>
      <c r="C1244" s="331" t="str">
        <f aca="false">IFERROR(VLOOKUP(B1244,'[1]#¡REF!'!$A$1:$C$15201,2,FALSE()),"")</f>
        <v/>
      </c>
      <c r="D1244" s="331" t="s">
        <v>1016</v>
      </c>
      <c r="E1244" s="331" t="s">
        <v>1028</v>
      </c>
      <c r="F1244" s="354" t="s">
        <v>1134</v>
      </c>
      <c r="G1244" s="331" t="n">
        <v>25</v>
      </c>
      <c r="H1244" s="355" t="n">
        <v>146.91</v>
      </c>
      <c r="I1244" s="355" t="n">
        <v>2925</v>
      </c>
      <c r="J1244" s="390"/>
      <c r="K1244" s="331" t="s">
        <v>994</v>
      </c>
    </row>
    <row r="1245" customFormat="false" ht="15.75" hidden="true" customHeight="false" outlineLevel="0" collapsed="false">
      <c r="A1245" s="331"/>
      <c r="B1245" s="331" t="s">
        <v>1173</v>
      </c>
      <c r="C1245" s="331" t="str">
        <f aca="false">IFERROR(VLOOKUP(B1245,'[1]#¡REF!'!$A$1:$C$15201,2,FALSE()),"")</f>
        <v/>
      </c>
      <c r="D1245" s="331" t="s">
        <v>991</v>
      </c>
      <c r="E1245" s="331" t="s">
        <v>1083</v>
      </c>
      <c r="F1245" s="354" t="s">
        <v>993</v>
      </c>
      <c r="G1245" s="331" t="n">
        <v>45</v>
      </c>
      <c r="H1245" s="355" t="n">
        <v>79.11</v>
      </c>
      <c r="I1245" s="355" t="n">
        <v>1575</v>
      </c>
      <c r="J1245" s="388"/>
      <c r="K1245" s="331" t="s">
        <v>994</v>
      </c>
    </row>
    <row r="1246" customFormat="false" ht="15.75" hidden="true" customHeight="false" outlineLevel="0" collapsed="false">
      <c r="A1246" s="331"/>
      <c r="B1246" s="331" t="s">
        <v>1173</v>
      </c>
      <c r="C1246" s="331" t="str">
        <f aca="false">IFERROR(VLOOKUP(B1246,'[1]#¡REF!'!$A$1:$C$15201,2,FALSE()),"")</f>
        <v/>
      </c>
      <c r="D1246" s="331" t="s">
        <v>991</v>
      </c>
      <c r="E1246" s="331" t="s">
        <v>1000</v>
      </c>
      <c r="F1246" s="354" t="s">
        <v>993</v>
      </c>
      <c r="G1246" s="331" t="n">
        <v>1</v>
      </c>
      <c r="H1246" s="355" t="n">
        <v>1.76</v>
      </c>
      <c r="I1246" s="355" t="n">
        <v>35</v>
      </c>
      <c r="J1246" s="389"/>
      <c r="K1246" s="331" t="s">
        <v>994</v>
      </c>
    </row>
    <row r="1247" customFormat="false" ht="15.75" hidden="true" customHeight="false" outlineLevel="0" collapsed="false">
      <c r="A1247" s="331"/>
      <c r="B1247" s="331" t="s">
        <v>1173</v>
      </c>
      <c r="C1247" s="331" t="str">
        <f aca="false">IFERROR(VLOOKUP(B1247,'[1]#¡REF!'!$A$1:$C$15201,2,FALSE()),"")</f>
        <v/>
      </c>
      <c r="D1247" s="331" t="s">
        <v>991</v>
      </c>
      <c r="E1247" s="331" t="s">
        <v>1010</v>
      </c>
      <c r="F1247" s="354" t="s">
        <v>993</v>
      </c>
      <c r="G1247" s="331" t="n">
        <v>50</v>
      </c>
      <c r="H1247" s="355" t="n">
        <v>87.9</v>
      </c>
      <c r="I1247" s="355" t="n">
        <v>1750</v>
      </c>
      <c r="J1247" s="389"/>
      <c r="K1247" s="331" t="s">
        <v>994</v>
      </c>
    </row>
    <row r="1248" customFormat="false" ht="15.75" hidden="true" customHeight="false" outlineLevel="0" collapsed="false">
      <c r="A1248" s="331"/>
      <c r="B1248" s="331" t="s">
        <v>1173</v>
      </c>
      <c r="C1248" s="331" t="str">
        <f aca="false">IFERROR(VLOOKUP(B1248,'[1]#¡REF!'!$A$1:$C$15201,2,FALSE()),"")</f>
        <v/>
      </c>
      <c r="D1248" s="331" t="s">
        <v>991</v>
      </c>
      <c r="E1248" s="331" t="s">
        <v>1035</v>
      </c>
      <c r="F1248" s="354" t="s">
        <v>993</v>
      </c>
      <c r="G1248" s="331" t="n">
        <v>3</v>
      </c>
      <c r="H1248" s="355" t="n">
        <v>5.27</v>
      </c>
      <c r="I1248" s="355" t="n">
        <v>105</v>
      </c>
      <c r="J1248" s="390"/>
      <c r="K1248" s="331" t="s">
        <v>994</v>
      </c>
    </row>
    <row r="1249" customFormat="false" ht="15.75" hidden="true" customHeight="false" outlineLevel="0" collapsed="false">
      <c r="A1249" s="331"/>
      <c r="B1249" s="331" t="s">
        <v>1173</v>
      </c>
      <c r="C1249" s="331" t="str">
        <f aca="false">IFERROR(VLOOKUP(B1249,'[1]#¡REF!'!$A$1:$C$15201,2,FALSE()),"")</f>
        <v/>
      </c>
      <c r="D1249" s="331" t="s">
        <v>1016</v>
      </c>
      <c r="E1249" s="331" t="s">
        <v>1017</v>
      </c>
      <c r="F1249" s="354" t="s">
        <v>1130</v>
      </c>
      <c r="G1249" s="331" t="n">
        <v>15</v>
      </c>
      <c r="H1249" s="355" t="n">
        <v>26.37</v>
      </c>
      <c r="I1249" s="355" t="n">
        <v>525</v>
      </c>
      <c r="J1249" s="388"/>
      <c r="K1249" s="331" t="s">
        <v>994</v>
      </c>
    </row>
    <row r="1250" customFormat="false" ht="15.75" hidden="true" customHeight="false" outlineLevel="0" collapsed="false">
      <c r="A1250" s="331"/>
      <c r="B1250" s="331" t="s">
        <v>1173</v>
      </c>
      <c r="C1250" s="331" t="str">
        <f aca="false">IFERROR(VLOOKUP(B1250,'[1]#¡REF!'!$A$1:$C$15201,2,FALSE()),"")</f>
        <v/>
      </c>
      <c r="D1250" s="331" t="s">
        <v>1016</v>
      </c>
      <c r="E1250" s="331" t="s">
        <v>1091</v>
      </c>
      <c r="F1250" s="354" t="s">
        <v>993</v>
      </c>
      <c r="G1250" s="331" t="n">
        <v>97</v>
      </c>
      <c r="H1250" s="355" t="n">
        <v>170.52</v>
      </c>
      <c r="I1250" s="355" t="n">
        <v>3395</v>
      </c>
      <c r="J1250" s="389"/>
      <c r="K1250" s="331" t="s">
        <v>994</v>
      </c>
    </row>
    <row r="1251" customFormat="false" ht="15.75" hidden="true" customHeight="false" outlineLevel="0" collapsed="false">
      <c r="A1251" s="331"/>
      <c r="B1251" s="331" t="s">
        <v>1173</v>
      </c>
      <c r="C1251" s="331" t="str">
        <f aca="false">IFERROR(VLOOKUP(B1251,'[1]#¡REF!'!$A$1:$C$15201,2,FALSE()),"")</f>
        <v/>
      </c>
      <c r="D1251" s="331" t="s">
        <v>1016</v>
      </c>
      <c r="E1251" s="331" t="s">
        <v>1019</v>
      </c>
      <c r="F1251" s="354" t="s">
        <v>993</v>
      </c>
      <c r="G1251" s="331" t="n">
        <v>490</v>
      </c>
      <c r="H1251" s="355" t="n">
        <v>861.38</v>
      </c>
      <c r="I1251" s="355" t="n">
        <v>17150</v>
      </c>
      <c r="J1251" s="389"/>
      <c r="K1251" s="331" t="s">
        <v>994</v>
      </c>
    </row>
    <row r="1252" customFormat="false" ht="15.75" hidden="true" customHeight="false" outlineLevel="0" collapsed="false">
      <c r="A1252" s="331"/>
      <c r="B1252" s="331" t="s">
        <v>1173</v>
      </c>
      <c r="C1252" s="331" t="str">
        <f aca="false">IFERROR(VLOOKUP(B1252,'[1]#¡REF!'!$A$1:$C$15201,2,FALSE()),"")</f>
        <v/>
      </c>
      <c r="D1252" s="331" t="s">
        <v>1016</v>
      </c>
      <c r="E1252" s="331" t="s">
        <v>1023</v>
      </c>
      <c r="F1252" s="354" t="s">
        <v>993</v>
      </c>
      <c r="G1252" s="331" t="n">
        <v>159</v>
      </c>
      <c r="H1252" s="355" t="n">
        <v>279.51</v>
      </c>
      <c r="I1252" s="355" t="n">
        <v>5565</v>
      </c>
      <c r="J1252" s="389"/>
      <c r="K1252" s="331" t="s">
        <v>994</v>
      </c>
    </row>
    <row r="1253" customFormat="false" ht="15.75" hidden="true" customHeight="false" outlineLevel="0" collapsed="false">
      <c r="A1253" s="331"/>
      <c r="B1253" s="331" t="s">
        <v>1173</v>
      </c>
      <c r="C1253" s="331" t="str">
        <f aca="false">IFERROR(VLOOKUP(B1253,'[1]#¡REF!'!$A$1:$C$15201,2,FALSE()),"")</f>
        <v/>
      </c>
      <c r="D1253" s="331" t="s">
        <v>1016</v>
      </c>
      <c r="E1253" s="331" t="s">
        <v>1092</v>
      </c>
      <c r="F1253" s="354" t="s">
        <v>993</v>
      </c>
      <c r="G1253" s="331" t="n">
        <v>360</v>
      </c>
      <c r="H1253" s="355" t="n">
        <v>632.85</v>
      </c>
      <c r="I1253" s="355" t="n">
        <v>12600</v>
      </c>
      <c r="J1253" s="389"/>
      <c r="K1253" s="331" t="s">
        <v>994</v>
      </c>
    </row>
    <row r="1254" customFormat="false" ht="15.75" hidden="true" customHeight="false" outlineLevel="0" collapsed="false">
      <c r="A1254" s="331"/>
      <c r="B1254" s="331" t="s">
        <v>1173</v>
      </c>
      <c r="C1254" s="331" t="str">
        <f aca="false">IFERROR(VLOOKUP(B1254,'[1]#¡REF!'!$A$1:$C$15201,2,FALSE()),"")</f>
        <v/>
      </c>
      <c r="D1254" s="331" t="s">
        <v>1016</v>
      </c>
      <c r="E1254" s="331" t="s">
        <v>1025</v>
      </c>
      <c r="F1254" s="354" t="s">
        <v>993</v>
      </c>
      <c r="G1254" s="405" t="n">
        <v>1820</v>
      </c>
      <c r="H1254" s="355" t="n">
        <v>3199.4</v>
      </c>
      <c r="I1254" s="355" t="n">
        <v>63700</v>
      </c>
      <c r="J1254" s="389"/>
      <c r="K1254" s="331" t="s">
        <v>994</v>
      </c>
    </row>
    <row r="1255" customFormat="false" ht="15.75" hidden="true" customHeight="false" outlineLevel="0" collapsed="false">
      <c r="A1255" s="331"/>
      <c r="B1255" s="331" t="s">
        <v>1173</v>
      </c>
      <c r="C1255" s="331" t="str">
        <f aca="false">IFERROR(VLOOKUP(B1255,'[1]#¡REF!'!$A$1:$C$15201,2,FALSE()),"")</f>
        <v/>
      </c>
      <c r="D1255" s="331" t="s">
        <v>1016</v>
      </c>
      <c r="E1255" s="331" t="s">
        <v>1065</v>
      </c>
      <c r="F1255" s="354" t="s">
        <v>993</v>
      </c>
      <c r="G1255" s="331" t="n">
        <v>451</v>
      </c>
      <c r="H1255" s="355" t="n">
        <v>792.82</v>
      </c>
      <c r="I1255" s="355" t="n">
        <v>15785</v>
      </c>
      <c r="J1255" s="389"/>
      <c r="K1255" s="331" t="s">
        <v>994</v>
      </c>
    </row>
    <row r="1256" customFormat="false" ht="15.75" hidden="true" customHeight="false" outlineLevel="0" collapsed="false">
      <c r="A1256" s="331"/>
      <c r="B1256" s="331" t="s">
        <v>1173</v>
      </c>
      <c r="C1256" s="331" t="str">
        <f aca="false">IFERROR(VLOOKUP(B1256,'[1]#¡REF!'!$A$1:$C$15201,2,FALSE()),"")</f>
        <v/>
      </c>
      <c r="D1256" s="331" t="s">
        <v>1016</v>
      </c>
      <c r="E1256" s="331" t="s">
        <v>1093</v>
      </c>
      <c r="F1256" s="354" t="s">
        <v>1131</v>
      </c>
      <c r="G1256" s="331" t="n">
        <v>14</v>
      </c>
      <c r="H1256" s="355" t="n">
        <v>24.61</v>
      </c>
      <c r="I1256" s="355" t="n">
        <v>490</v>
      </c>
      <c r="J1256" s="389"/>
      <c r="K1256" s="331" t="s">
        <v>994</v>
      </c>
    </row>
    <row r="1257" customFormat="false" ht="15.75" hidden="true" customHeight="false" outlineLevel="0" collapsed="false">
      <c r="A1257" s="331"/>
      <c r="B1257" s="331" t="s">
        <v>1173</v>
      </c>
      <c r="C1257" s="331" t="str">
        <f aca="false">IFERROR(VLOOKUP(B1257,'[1]#¡REF!'!$A$1:$C$15201,2,FALSE()),"")</f>
        <v/>
      </c>
      <c r="D1257" s="331" t="s">
        <v>1016</v>
      </c>
      <c r="E1257" s="331" t="s">
        <v>1026</v>
      </c>
      <c r="F1257" s="354" t="s">
        <v>1132</v>
      </c>
      <c r="G1257" s="331" t="n">
        <v>34</v>
      </c>
      <c r="H1257" s="355" t="n">
        <v>59.77</v>
      </c>
      <c r="I1257" s="355" t="n">
        <v>1190</v>
      </c>
      <c r="J1257" s="389"/>
      <c r="K1257" s="331" t="s">
        <v>994</v>
      </c>
    </row>
    <row r="1258" customFormat="false" ht="15.75" hidden="true" customHeight="false" outlineLevel="0" collapsed="false">
      <c r="A1258" s="331"/>
      <c r="B1258" s="331" t="s">
        <v>1173</v>
      </c>
      <c r="C1258" s="331" t="str">
        <f aca="false">IFERROR(VLOOKUP(B1258,'[1]#¡REF!'!$A$1:$C$15201,2,FALSE()),"")</f>
        <v/>
      </c>
      <c r="D1258" s="331" t="s">
        <v>1016</v>
      </c>
      <c r="E1258" s="331" t="s">
        <v>1027</v>
      </c>
      <c r="F1258" s="354" t="s">
        <v>1133</v>
      </c>
      <c r="G1258" s="331" t="n">
        <v>27</v>
      </c>
      <c r="H1258" s="355" t="n">
        <v>47.46</v>
      </c>
      <c r="I1258" s="355" t="n">
        <v>945</v>
      </c>
      <c r="J1258" s="389"/>
      <c r="K1258" s="331" t="s">
        <v>994</v>
      </c>
    </row>
    <row r="1259" customFormat="false" ht="15.75" hidden="true" customHeight="false" outlineLevel="0" collapsed="false">
      <c r="A1259" s="331"/>
      <c r="B1259" s="331" t="s">
        <v>1173</v>
      </c>
      <c r="C1259" s="331" t="str">
        <f aca="false">IFERROR(VLOOKUP(B1259,'[1]#¡REF!'!$A$1:$C$15201,2,FALSE()),"")</f>
        <v/>
      </c>
      <c r="D1259" s="331" t="s">
        <v>1016</v>
      </c>
      <c r="E1259" s="331" t="s">
        <v>1028</v>
      </c>
      <c r="F1259" s="354" t="s">
        <v>1134</v>
      </c>
      <c r="G1259" s="331" t="n">
        <v>9</v>
      </c>
      <c r="H1259" s="355" t="n">
        <v>15.82</v>
      </c>
      <c r="I1259" s="355" t="n">
        <v>315</v>
      </c>
      <c r="J1259" s="390"/>
      <c r="K1259" s="331" t="s">
        <v>994</v>
      </c>
    </row>
    <row r="1260" customFormat="false" ht="15.75" hidden="true" customHeight="false" outlineLevel="0" collapsed="false">
      <c r="A1260" s="331"/>
      <c r="B1260" s="331" t="s">
        <v>1174</v>
      </c>
      <c r="C1260" s="331" t="str">
        <f aca="false">IFERROR(VLOOKUP(B1260,'[1]#¡REF!'!$A$1:$C$15201,2,FALSE()),"")</f>
        <v/>
      </c>
      <c r="D1260" s="331" t="s">
        <v>991</v>
      </c>
      <c r="E1260" s="331" t="s">
        <v>1009</v>
      </c>
      <c r="F1260" s="354" t="s">
        <v>993</v>
      </c>
      <c r="G1260" s="331" t="n">
        <v>100</v>
      </c>
      <c r="H1260" s="355" t="n">
        <v>236.06</v>
      </c>
      <c r="I1260" s="355" t="n">
        <v>4700</v>
      </c>
      <c r="J1260" s="388"/>
      <c r="K1260" s="331" t="s">
        <v>994</v>
      </c>
    </row>
    <row r="1261" customFormat="false" ht="15.75" hidden="true" customHeight="false" outlineLevel="0" collapsed="false">
      <c r="A1261" s="331"/>
      <c r="B1261" s="331" t="s">
        <v>1174</v>
      </c>
      <c r="C1261" s="331" t="str">
        <f aca="false">IFERROR(VLOOKUP(B1261,'[1]#¡REF!'!$A$1:$C$15201,2,FALSE()),"")</f>
        <v/>
      </c>
      <c r="D1261" s="331" t="s">
        <v>991</v>
      </c>
      <c r="E1261" s="331" t="s">
        <v>1165</v>
      </c>
      <c r="F1261" s="354" t="s">
        <v>993</v>
      </c>
      <c r="G1261" s="331" t="n">
        <v>600</v>
      </c>
      <c r="H1261" s="355" t="n">
        <v>1416.37</v>
      </c>
      <c r="I1261" s="355" t="n">
        <v>28200</v>
      </c>
      <c r="J1261" s="389"/>
      <c r="K1261" s="331" t="s">
        <v>994</v>
      </c>
    </row>
    <row r="1262" customFormat="false" ht="15.75" hidden="true" customHeight="false" outlineLevel="0" collapsed="false">
      <c r="A1262" s="331"/>
      <c r="B1262" s="331" t="s">
        <v>1174</v>
      </c>
      <c r="C1262" s="331" t="str">
        <f aca="false">IFERROR(VLOOKUP(B1262,'[1]#¡REF!'!$A$1:$C$15201,2,FALSE()),"")</f>
        <v/>
      </c>
      <c r="D1262" s="331" t="s">
        <v>991</v>
      </c>
      <c r="E1262" s="331" t="s">
        <v>1175</v>
      </c>
      <c r="F1262" s="354" t="s">
        <v>993</v>
      </c>
      <c r="G1262" s="331" t="n">
        <v>800</v>
      </c>
      <c r="H1262" s="355" t="n">
        <v>1888.5</v>
      </c>
      <c r="I1262" s="355" t="n">
        <v>37600</v>
      </c>
      <c r="J1262" s="389"/>
      <c r="K1262" s="331" t="s">
        <v>994</v>
      </c>
    </row>
    <row r="1263" customFormat="false" ht="15.75" hidden="true" customHeight="false" outlineLevel="0" collapsed="false">
      <c r="A1263" s="331"/>
      <c r="B1263" s="331" t="s">
        <v>1174</v>
      </c>
      <c r="C1263" s="331" t="str">
        <f aca="false">IFERROR(VLOOKUP(B1263,'[1]#¡REF!'!$A$1:$C$15201,2,FALSE()),"")</f>
        <v/>
      </c>
      <c r="D1263" s="331" t="s">
        <v>991</v>
      </c>
      <c r="E1263" s="331" t="s">
        <v>1036</v>
      </c>
      <c r="F1263" s="354" t="s">
        <v>993</v>
      </c>
      <c r="G1263" s="331" t="n">
        <v>80</v>
      </c>
      <c r="H1263" s="355" t="n">
        <v>188.85</v>
      </c>
      <c r="I1263" s="355" t="n">
        <v>3760</v>
      </c>
      <c r="J1263" s="389"/>
      <c r="K1263" s="331" t="s">
        <v>994</v>
      </c>
    </row>
    <row r="1264" customFormat="false" ht="15.75" hidden="true" customHeight="false" outlineLevel="0" collapsed="false">
      <c r="A1264" s="331"/>
      <c r="B1264" s="331" t="s">
        <v>1174</v>
      </c>
      <c r="C1264" s="331" t="str">
        <f aca="false">IFERROR(VLOOKUP(B1264,'[1]#¡REF!'!$A$1:$C$15201,2,FALSE()),"")</f>
        <v/>
      </c>
      <c r="D1264" s="331" t="s">
        <v>991</v>
      </c>
      <c r="E1264" s="331" t="s">
        <v>995</v>
      </c>
      <c r="F1264" s="354" t="s">
        <v>993</v>
      </c>
      <c r="G1264" s="331" t="n">
        <v>100</v>
      </c>
      <c r="H1264" s="355" t="n">
        <v>236.06</v>
      </c>
      <c r="I1264" s="355" t="n">
        <v>4700</v>
      </c>
      <c r="J1264" s="389"/>
      <c r="K1264" s="331" t="s">
        <v>994</v>
      </c>
    </row>
    <row r="1265" customFormat="false" ht="15.75" hidden="true" customHeight="false" outlineLevel="0" collapsed="false">
      <c r="A1265" s="331"/>
      <c r="B1265" s="331" t="s">
        <v>1174</v>
      </c>
      <c r="C1265" s="331" t="str">
        <f aca="false">IFERROR(VLOOKUP(B1265,'[1]#¡REF!'!$A$1:$C$15201,2,FALSE()),"")</f>
        <v/>
      </c>
      <c r="D1265" s="331" t="s">
        <v>991</v>
      </c>
      <c r="E1265" s="331" t="s">
        <v>1014</v>
      </c>
      <c r="F1265" s="354" t="s">
        <v>1132</v>
      </c>
      <c r="G1265" s="331" t="n">
        <v>52</v>
      </c>
      <c r="H1265" s="355" t="n">
        <v>122.75</v>
      </c>
      <c r="I1265" s="355" t="n">
        <v>2444</v>
      </c>
      <c r="J1265" s="390"/>
      <c r="K1265" s="331" t="s">
        <v>994</v>
      </c>
    </row>
    <row r="1266" customFormat="false" ht="15.75" hidden="true" customHeight="false" outlineLevel="0" collapsed="false">
      <c r="A1266" s="331"/>
      <c r="B1266" s="331" t="s">
        <v>1174</v>
      </c>
      <c r="C1266" s="331" t="str">
        <f aca="false">IFERROR(VLOOKUP(B1266,'[1]#¡REF!'!$A$1:$C$15201,2,FALSE()),"")</f>
        <v/>
      </c>
      <c r="D1266" s="331" t="s">
        <v>1016</v>
      </c>
      <c r="E1266" s="331" t="s">
        <v>1017</v>
      </c>
      <c r="F1266" s="354" t="s">
        <v>1130</v>
      </c>
      <c r="G1266" s="331" t="n">
        <v>10</v>
      </c>
      <c r="H1266" s="355" t="n">
        <v>23.61</v>
      </c>
      <c r="I1266" s="355" t="n">
        <v>470</v>
      </c>
      <c r="J1266" s="388"/>
      <c r="K1266" s="331" t="s">
        <v>994</v>
      </c>
    </row>
    <row r="1267" customFormat="false" ht="15.75" hidden="true" customHeight="false" outlineLevel="0" collapsed="false">
      <c r="A1267" s="331"/>
      <c r="B1267" s="331" t="s">
        <v>1174</v>
      </c>
      <c r="C1267" s="331" t="str">
        <f aca="false">IFERROR(VLOOKUP(B1267,'[1]#¡REF!'!$A$1:$C$15201,2,FALSE()),"")</f>
        <v/>
      </c>
      <c r="D1267" s="331" t="s">
        <v>1016</v>
      </c>
      <c r="E1267" s="331" t="s">
        <v>1040</v>
      </c>
      <c r="F1267" s="354" t="s">
        <v>1130</v>
      </c>
      <c r="G1267" s="331" t="n">
        <v>19</v>
      </c>
      <c r="H1267" s="355" t="n">
        <v>44.85</v>
      </c>
      <c r="I1267" s="355" t="n">
        <v>893</v>
      </c>
      <c r="J1267" s="389"/>
      <c r="K1267" s="331" t="s">
        <v>994</v>
      </c>
    </row>
    <row r="1268" customFormat="false" ht="15.75" hidden="true" customHeight="false" outlineLevel="0" collapsed="false">
      <c r="A1268" s="331"/>
      <c r="B1268" s="331" t="s">
        <v>1174</v>
      </c>
      <c r="C1268" s="331" t="str">
        <f aca="false">IFERROR(VLOOKUP(B1268,'[1]#¡REF!'!$A$1:$C$15201,2,FALSE()),"")</f>
        <v/>
      </c>
      <c r="D1268" s="331" t="s">
        <v>1016</v>
      </c>
      <c r="E1268" s="331" t="s">
        <v>1091</v>
      </c>
      <c r="F1268" s="354" t="s">
        <v>993</v>
      </c>
      <c r="G1268" s="331" t="n">
        <v>313</v>
      </c>
      <c r="H1268" s="355" t="n">
        <v>738.87</v>
      </c>
      <c r="I1268" s="355" t="n">
        <v>14711</v>
      </c>
      <c r="J1268" s="389"/>
      <c r="K1268" s="331" t="s">
        <v>994</v>
      </c>
    </row>
    <row r="1269" customFormat="false" ht="15.75" hidden="true" customHeight="false" outlineLevel="0" collapsed="false">
      <c r="A1269" s="331"/>
      <c r="B1269" s="331" t="s">
        <v>1174</v>
      </c>
      <c r="C1269" s="331" t="str">
        <f aca="false">IFERROR(VLOOKUP(B1269,'[1]#¡REF!'!$A$1:$C$15201,2,FALSE()),"")</f>
        <v/>
      </c>
      <c r="D1269" s="331" t="s">
        <v>1016</v>
      </c>
      <c r="E1269" s="331" t="s">
        <v>1020</v>
      </c>
      <c r="F1269" s="354" t="s">
        <v>993</v>
      </c>
      <c r="G1269" s="405" t="n">
        <v>1896</v>
      </c>
      <c r="H1269" s="355" t="n">
        <v>4475.74</v>
      </c>
      <c r="I1269" s="355" t="n">
        <v>89112</v>
      </c>
      <c r="J1269" s="389"/>
      <c r="K1269" s="331" t="s">
        <v>994</v>
      </c>
    </row>
    <row r="1270" customFormat="false" ht="15.75" hidden="true" customHeight="false" outlineLevel="0" collapsed="false">
      <c r="A1270" s="331"/>
      <c r="B1270" s="331" t="s">
        <v>1174</v>
      </c>
      <c r="C1270" s="331" t="str">
        <f aca="false">IFERROR(VLOOKUP(B1270,'[1]#¡REF!'!$A$1:$C$15201,2,FALSE()),"")</f>
        <v/>
      </c>
      <c r="D1270" s="331" t="s">
        <v>1016</v>
      </c>
      <c r="E1270" s="331" t="s">
        <v>1041</v>
      </c>
      <c r="F1270" s="354" t="s">
        <v>993</v>
      </c>
      <c r="G1270" s="331" t="n">
        <v>25</v>
      </c>
      <c r="H1270" s="355" t="n">
        <v>59.02</v>
      </c>
      <c r="I1270" s="355" t="n">
        <v>1175</v>
      </c>
      <c r="J1270" s="389"/>
      <c r="K1270" s="331" t="s">
        <v>994</v>
      </c>
    </row>
    <row r="1271" customFormat="false" ht="15.75" hidden="true" customHeight="false" outlineLevel="0" collapsed="false">
      <c r="A1271" s="331"/>
      <c r="B1271" s="331" t="s">
        <v>1174</v>
      </c>
      <c r="C1271" s="331" t="str">
        <f aca="false">IFERROR(VLOOKUP(B1271,'[1]#¡REF!'!$A$1:$C$15201,2,FALSE()),"")</f>
        <v/>
      </c>
      <c r="D1271" s="331" t="s">
        <v>1016</v>
      </c>
      <c r="E1271" s="331" t="s">
        <v>1023</v>
      </c>
      <c r="F1271" s="354" t="s">
        <v>993</v>
      </c>
      <c r="G1271" s="331" t="n">
        <v>635</v>
      </c>
      <c r="H1271" s="355" t="n">
        <v>1499</v>
      </c>
      <c r="I1271" s="355" t="n">
        <v>29845</v>
      </c>
      <c r="J1271" s="389"/>
      <c r="K1271" s="331" t="s">
        <v>994</v>
      </c>
    </row>
    <row r="1272" customFormat="false" ht="15.75" hidden="true" customHeight="false" outlineLevel="0" collapsed="false">
      <c r="A1272" s="331"/>
      <c r="B1272" s="331" t="s">
        <v>1174</v>
      </c>
      <c r="C1272" s="331" t="str">
        <f aca="false">IFERROR(VLOOKUP(B1272,'[1]#¡REF!'!$A$1:$C$15201,2,FALSE()),"")</f>
        <v/>
      </c>
      <c r="D1272" s="331" t="s">
        <v>1016</v>
      </c>
      <c r="E1272" s="331" t="s">
        <v>1025</v>
      </c>
      <c r="F1272" s="354" t="s">
        <v>993</v>
      </c>
      <c r="G1272" s="405" t="n">
        <v>2294</v>
      </c>
      <c r="H1272" s="355" t="n">
        <v>5415.27</v>
      </c>
      <c r="I1272" s="355" t="n">
        <v>107818</v>
      </c>
      <c r="J1272" s="389"/>
      <c r="K1272" s="331" t="s">
        <v>994</v>
      </c>
    </row>
    <row r="1273" customFormat="false" ht="15.75" hidden="true" customHeight="false" outlineLevel="0" collapsed="false">
      <c r="A1273" s="331"/>
      <c r="B1273" s="331" t="s">
        <v>1174</v>
      </c>
      <c r="C1273" s="331" t="str">
        <f aca="false">IFERROR(VLOOKUP(B1273,'[1]#¡REF!'!$A$1:$C$15201,2,FALSE()),"")</f>
        <v/>
      </c>
      <c r="D1273" s="331" t="s">
        <v>1016</v>
      </c>
      <c r="E1273" s="331" t="s">
        <v>1110</v>
      </c>
      <c r="F1273" s="354" t="s">
        <v>993</v>
      </c>
      <c r="G1273" s="331" t="n">
        <v>814</v>
      </c>
      <c r="H1273" s="355" t="n">
        <v>1921.55</v>
      </c>
      <c r="I1273" s="355" t="n">
        <v>38258</v>
      </c>
      <c r="J1273" s="389"/>
      <c r="K1273" s="331" t="s">
        <v>994</v>
      </c>
    </row>
    <row r="1274" customFormat="false" ht="15.75" hidden="true" customHeight="false" outlineLevel="0" collapsed="false">
      <c r="A1274" s="331"/>
      <c r="B1274" s="331" t="s">
        <v>1174</v>
      </c>
      <c r="C1274" s="331" t="str">
        <f aca="false">IFERROR(VLOOKUP(B1274,'[1]#¡REF!'!$A$1:$C$15201,2,FALSE()),"")</f>
        <v/>
      </c>
      <c r="D1274" s="331" t="s">
        <v>1016</v>
      </c>
      <c r="E1274" s="331" t="s">
        <v>1167</v>
      </c>
      <c r="F1274" s="354" t="s">
        <v>993</v>
      </c>
      <c r="G1274" s="331" t="n">
        <v>248</v>
      </c>
      <c r="H1274" s="355" t="n">
        <v>585.43</v>
      </c>
      <c r="I1274" s="355" t="n">
        <v>11656</v>
      </c>
      <c r="J1274" s="389"/>
      <c r="K1274" s="331" t="s">
        <v>994</v>
      </c>
    </row>
    <row r="1275" customFormat="false" ht="15.75" hidden="true" customHeight="false" outlineLevel="0" collapsed="false">
      <c r="A1275" s="331"/>
      <c r="B1275" s="331" t="s">
        <v>1174</v>
      </c>
      <c r="C1275" s="331" t="str">
        <f aca="false">IFERROR(VLOOKUP(B1275,'[1]#¡REF!'!$A$1:$C$15201,2,FALSE()),"")</f>
        <v/>
      </c>
      <c r="D1275" s="331" t="s">
        <v>1016</v>
      </c>
      <c r="E1275" s="331" t="s">
        <v>1065</v>
      </c>
      <c r="F1275" s="354" t="s">
        <v>993</v>
      </c>
      <c r="G1275" s="331" t="n">
        <v>189</v>
      </c>
      <c r="H1275" s="355" t="n">
        <v>446.16</v>
      </c>
      <c r="I1275" s="355" t="n">
        <v>8883</v>
      </c>
      <c r="J1275" s="389"/>
      <c r="K1275" s="331" t="s">
        <v>994</v>
      </c>
    </row>
    <row r="1276" customFormat="false" ht="15.75" hidden="true" customHeight="false" outlineLevel="0" collapsed="false">
      <c r="A1276" s="331"/>
      <c r="B1276" s="331" t="s">
        <v>1174</v>
      </c>
      <c r="C1276" s="331" t="str">
        <f aca="false">IFERROR(VLOOKUP(B1276,'[1]#¡REF!'!$A$1:$C$15201,2,FALSE()),"")</f>
        <v/>
      </c>
      <c r="D1276" s="331" t="s">
        <v>1016</v>
      </c>
      <c r="E1276" s="331" t="s">
        <v>1043</v>
      </c>
      <c r="F1276" s="354" t="s">
        <v>993</v>
      </c>
      <c r="G1276" s="331" t="n">
        <v>24</v>
      </c>
      <c r="H1276" s="355" t="n">
        <v>56.65</v>
      </c>
      <c r="I1276" s="355" t="n">
        <v>1128</v>
      </c>
      <c r="J1276" s="389"/>
      <c r="K1276" s="331" t="s">
        <v>994</v>
      </c>
    </row>
    <row r="1277" customFormat="false" ht="15.75" hidden="true" customHeight="false" outlineLevel="0" collapsed="false">
      <c r="A1277" s="331"/>
      <c r="B1277" s="331" t="s">
        <v>1174</v>
      </c>
      <c r="C1277" s="331" t="str">
        <f aca="false">IFERROR(VLOOKUP(B1277,'[1]#¡REF!'!$A$1:$C$15201,2,FALSE()),"")</f>
        <v/>
      </c>
      <c r="D1277" s="331" t="s">
        <v>1016</v>
      </c>
      <c r="E1277" s="331" t="s">
        <v>1168</v>
      </c>
      <c r="F1277" s="354" t="s">
        <v>993</v>
      </c>
      <c r="G1277" s="331" t="n">
        <v>38</v>
      </c>
      <c r="H1277" s="355" t="n">
        <v>89.7</v>
      </c>
      <c r="I1277" s="355" t="n">
        <v>1786</v>
      </c>
      <c r="J1277" s="389"/>
      <c r="K1277" s="331" t="s">
        <v>994</v>
      </c>
    </row>
    <row r="1278" customFormat="false" ht="15.75" hidden="true" customHeight="false" outlineLevel="0" collapsed="false">
      <c r="A1278" s="331"/>
      <c r="B1278" s="331" t="s">
        <v>1174</v>
      </c>
      <c r="C1278" s="331" t="str">
        <f aca="false">IFERROR(VLOOKUP(B1278,'[1]#¡REF!'!$A$1:$C$15201,2,FALSE()),"")</f>
        <v/>
      </c>
      <c r="D1278" s="331" t="s">
        <v>1016</v>
      </c>
      <c r="E1278" s="331" t="s">
        <v>1169</v>
      </c>
      <c r="F1278" s="354" t="s">
        <v>993</v>
      </c>
      <c r="G1278" s="331" t="n">
        <v>112</v>
      </c>
      <c r="H1278" s="355" t="n">
        <v>264.39</v>
      </c>
      <c r="I1278" s="355" t="n">
        <v>5264</v>
      </c>
      <c r="J1278" s="389"/>
      <c r="K1278" s="331" t="s">
        <v>994</v>
      </c>
    </row>
    <row r="1279" customFormat="false" ht="15.75" hidden="true" customHeight="false" outlineLevel="0" collapsed="false">
      <c r="A1279" s="331"/>
      <c r="B1279" s="331" t="s">
        <v>1174</v>
      </c>
      <c r="C1279" s="331" t="str">
        <f aca="false">IFERROR(VLOOKUP(B1279,'[1]#¡REF!'!$A$1:$C$15201,2,FALSE()),"")</f>
        <v/>
      </c>
      <c r="D1279" s="331" t="s">
        <v>1016</v>
      </c>
      <c r="E1279" s="331" t="s">
        <v>1121</v>
      </c>
      <c r="F1279" s="354" t="s">
        <v>993</v>
      </c>
      <c r="G1279" s="331" t="n">
        <v>140</v>
      </c>
      <c r="H1279" s="355" t="n">
        <v>330.49</v>
      </c>
      <c r="I1279" s="355" t="n">
        <v>6580</v>
      </c>
      <c r="J1279" s="389"/>
      <c r="K1279" s="331" t="s">
        <v>994</v>
      </c>
    </row>
    <row r="1280" customFormat="false" ht="15.75" hidden="true" customHeight="false" outlineLevel="0" collapsed="false">
      <c r="A1280" s="331"/>
      <c r="B1280" s="331" t="s">
        <v>1174</v>
      </c>
      <c r="C1280" s="331" t="str">
        <f aca="false">IFERROR(VLOOKUP(B1280,'[1]#¡REF!'!$A$1:$C$15201,2,FALSE()),"")</f>
        <v/>
      </c>
      <c r="D1280" s="331" t="s">
        <v>1016</v>
      </c>
      <c r="E1280" s="331" t="s">
        <v>1044</v>
      </c>
      <c r="F1280" s="354" t="s">
        <v>993</v>
      </c>
      <c r="G1280" s="331" t="n">
        <v>90</v>
      </c>
      <c r="H1280" s="355" t="n">
        <v>212.46</v>
      </c>
      <c r="I1280" s="355" t="n">
        <v>4230</v>
      </c>
      <c r="J1280" s="389"/>
      <c r="K1280" s="331" t="s">
        <v>994</v>
      </c>
    </row>
    <row r="1281" customFormat="false" ht="15.75" hidden="true" customHeight="false" outlineLevel="0" collapsed="false">
      <c r="A1281" s="331"/>
      <c r="B1281" s="331" t="s">
        <v>1174</v>
      </c>
      <c r="C1281" s="331" t="str">
        <f aca="false">IFERROR(VLOOKUP(B1281,'[1]#¡REF!'!$A$1:$C$15201,2,FALSE()),"")</f>
        <v/>
      </c>
      <c r="D1281" s="331" t="s">
        <v>1016</v>
      </c>
      <c r="E1281" s="331" t="s">
        <v>1122</v>
      </c>
      <c r="F1281" s="354" t="s">
        <v>993</v>
      </c>
      <c r="G1281" s="331" t="n">
        <v>208</v>
      </c>
      <c r="H1281" s="355" t="n">
        <v>491.01</v>
      </c>
      <c r="I1281" s="355" t="n">
        <v>9776</v>
      </c>
      <c r="J1281" s="389"/>
      <c r="K1281" s="331" t="s">
        <v>994</v>
      </c>
    </row>
    <row r="1282" customFormat="false" ht="15.75" hidden="true" customHeight="false" outlineLevel="0" collapsed="false">
      <c r="A1282" s="331"/>
      <c r="B1282" s="331" t="s">
        <v>1174</v>
      </c>
      <c r="C1282" s="331" t="str">
        <f aca="false">IFERROR(VLOOKUP(B1282,'[1]#¡REF!'!$A$1:$C$15201,2,FALSE()),"")</f>
        <v/>
      </c>
      <c r="D1282" s="331" t="s">
        <v>1016</v>
      </c>
      <c r="E1282" s="331" t="s">
        <v>1170</v>
      </c>
      <c r="F1282" s="354" t="s">
        <v>993</v>
      </c>
      <c r="G1282" s="331" t="n">
        <v>38</v>
      </c>
      <c r="H1282" s="355" t="n">
        <v>89.7</v>
      </c>
      <c r="I1282" s="355" t="n">
        <v>1786</v>
      </c>
      <c r="J1282" s="389"/>
      <c r="K1282" s="331" t="s">
        <v>994</v>
      </c>
    </row>
    <row r="1283" customFormat="false" ht="15.75" hidden="true" customHeight="false" outlineLevel="0" collapsed="false">
      <c r="A1283" s="331"/>
      <c r="B1283" s="331" t="s">
        <v>1174</v>
      </c>
      <c r="C1283" s="331" t="str">
        <f aca="false">IFERROR(VLOOKUP(B1283,'[1]#¡REF!'!$A$1:$C$15201,2,FALSE()),"")</f>
        <v/>
      </c>
      <c r="D1283" s="331" t="s">
        <v>1016</v>
      </c>
      <c r="E1283" s="331" t="s">
        <v>1093</v>
      </c>
      <c r="F1283" s="354" t="s">
        <v>1131</v>
      </c>
      <c r="G1283" s="331" t="n">
        <v>47</v>
      </c>
      <c r="H1283" s="355" t="n">
        <v>110.95</v>
      </c>
      <c r="I1283" s="355" t="n">
        <v>2209</v>
      </c>
      <c r="J1283" s="389"/>
      <c r="K1283" s="331" t="s">
        <v>994</v>
      </c>
    </row>
    <row r="1284" customFormat="false" ht="15.75" hidden="true" customHeight="false" outlineLevel="0" collapsed="false">
      <c r="A1284" s="331"/>
      <c r="B1284" s="331" t="s">
        <v>1174</v>
      </c>
      <c r="C1284" s="331" t="str">
        <f aca="false">IFERROR(VLOOKUP(B1284,'[1]#¡REF!'!$A$1:$C$15201,2,FALSE()),"")</f>
        <v/>
      </c>
      <c r="D1284" s="331" t="s">
        <v>1016</v>
      </c>
      <c r="E1284" s="331" t="s">
        <v>1026</v>
      </c>
      <c r="F1284" s="354" t="s">
        <v>1132</v>
      </c>
      <c r="G1284" s="331" t="n">
        <v>240</v>
      </c>
      <c r="H1284" s="355" t="n">
        <v>566.55</v>
      </c>
      <c r="I1284" s="355" t="n">
        <v>11280</v>
      </c>
      <c r="J1284" s="389"/>
      <c r="K1284" s="331" t="s">
        <v>994</v>
      </c>
    </row>
    <row r="1285" customFormat="false" ht="15.75" hidden="true" customHeight="false" outlineLevel="0" collapsed="false">
      <c r="A1285" s="331"/>
      <c r="B1285" s="331" t="s">
        <v>1174</v>
      </c>
      <c r="C1285" s="331" t="str">
        <f aca="false">IFERROR(VLOOKUP(B1285,'[1]#¡REF!'!$A$1:$C$15201,2,FALSE()),"")</f>
        <v/>
      </c>
      <c r="D1285" s="331" t="s">
        <v>1016</v>
      </c>
      <c r="E1285" s="331" t="s">
        <v>1027</v>
      </c>
      <c r="F1285" s="354" t="s">
        <v>1133</v>
      </c>
      <c r="G1285" s="331" t="n">
        <v>13</v>
      </c>
      <c r="H1285" s="355" t="n">
        <v>30.69</v>
      </c>
      <c r="I1285" s="355" t="n">
        <v>611</v>
      </c>
      <c r="J1285" s="389"/>
      <c r="K1285" s="331" t="s">
        <v>994</v>
      </c>
    </row>
    <row r="1286" customFormat="false" ht="15.75" hidden="true" customHeight="false" outlineLevel="0" collapsed="false">
      <c r="A1286" s="331"/>
      <c r="B1286" s="331" t="s">
        <v>1174</v>
      </c>
      <c r="C1286" s="331" t="str">
        <f aca="false">IFERROR(VLOOKUP(B1286,'[1]#¡REF!'!$A$1:$C$15201,2,FALSE()),"")</f>
        <v/>
      </c>
      <c r="D1286" s="331" t="s">
        <v>1016</v>
      </c>
      <c r="E1286" s="331" t="s">
        <v>1028</v>
      </c>
      <c r="F1286" s="354" t="s">
        <v>1134</v>
      </c>
      <c r="G1286" s="331" t="n">
        <v>14</v>
      </c>
      <c r="H1286" s="355" t="n">
        <v>33.05</v>
      </c>
      <c r="I1286" s="355" t="n">
        <v>658</v>
      </c>
      <c r="J1286" s="390"/>
      <c r="K1286" s="331" t="s">
        <v>994</v>
      </c>
    </row>
    <row r="1287" customFormat="false" ht="15.75" hidden="true" customHeight="false" outlineLevel="0" collapsed="false">
      <c r="A1287" s="331"/>
      <c r="B1287" s="331" t="s">
        <v>1176</v>
      </c>
      <c r="C1287" s="331" t="str">
        <f aca="false">IFERROR(VLOOKUP(B1287,'[1]#¡REF!'!$A$1:$C$15201,2,FALSE()),"")</f>
        <v/>
      </c>
      <c r="D1287" s="331" t="s">
        <v>991</v>
      </c>
      <c r="E1287" s="331" t="s">
        <v>1083</v>
      </c>
      <c r="F1287" s="354" t="s">
        <v>993</v>
      </c>
      <c r="G1287" s="331" t="n">
        <v>390</v>
      </c>
      <c r="H1287" s="355" t="n">
        <v>9802.89</v>
      </c>
      <c r="I1287" s="355" t="n">
        <v>195175.5</v>
      </c>
      <c r="J1287" s="388"/>
      <c r="K1287" s="331" t="s">
        <v>994</v>
      </c>
    </row>
    <row r="1288" customFormat="false" ht="15.75" hidden="true" customHeight="false" outlineLevel="0" collapsed="false">
      <c r="A1288" s="331"/>
      <c r="B1288" s="331" t="s">
        <v>1176</v>
      </c>
      <c r="C1288" s="331" t="str">
        <f aca="false">IFERROR(VLOOKUP(B1288,'[1]#¡REF!'!$A$1:$C$15201,2,FALSE()),"")</f>
        <v/>
      </c>
      <c r="D1288" s="331" t="s">
        <v>991</v>
      </c>
      <c r="E1288" s="331" t="s">
        <v>1000</v>
      </c>
      <c r="F1288" s="354" t="s">
        <v>993</v>
      </c>
      <c r="G1288" s="405" t="n">
        <v>1091</v>
      </c>
      <c r="H1288" s="355" t="n">
        <v>27422.95</v>
      </c>
      <c r="I1288" s="355" t="n">
        <v>545990.95</v>
      </c>
      <c r="J1288" s="389"/>
      <c r="K1288" s="331" t="s">
        <v>994</v>
      </c>
    </row>
    <row r="1289" customFormat="false" ht="15.75" hidden="true" customHeight="false" outlineLevel="0" collapsed="false">
      <c r="A1289" s="331"/>
      <c r="B1289" s="331" t="s">
        <v>1176</v>
      </c>
      <c r="C1289" s="331" t="str">
        <f aca="false">IFERROR(VLOOKUP(B1289,'[1]#¡REF!'!$A$1:$C$15201,2,FALSE()),"")</f>
        <v/>
      </c>
      <c r="D1289" s="331" t="s">
        <v>991</v>
      </c>
      <c r="E1289" s="331" t="s">
        <v>1053</v>
      </c>
      <c r="F1289" s="354" t="s">
        <v>993</v>
      </c>
      <c r="G1289" s="331" t="n">
        <v>20</v>
      </c>
      <c r="H1289" s="355" t="n">
        <v>502.71</v>
      </c>
      <c r="I1289" s="355" t="n">
        <v>10009</v>
      </c>
      <c r="J1289" s="389"/>
      <c r="K1289" s="331" t="s">
        <v>994</v>
      </c>
    </row>
    <row r="1290" customFormat="false" ht="15.75" hidden="true" customHeight="false" outlineLevel="0" collapsed="false">
      <c r="A1290" s="331"/>
      <c r="B1290" s="331" t="s">
        <v>1176</v>
      </c>
      <c r="C1290" s="331" t="str">
        <f aca="false">IFERROR(VLOOKUP(B1290,'[1]#¡REF!'!$A$1:$C$15201,2,FALSE()),"")</f>
        <v/>
      </c>
      <c r="D1290" s="331" t="s">
        <v>991</v>
      </c>
      <c r="E1290" s="331" t="s">
        <v>1034</v>
      </c>
      <c r="F1290" s="354" t="s">
        <v>993</v>
      </c>
      <c r="G1290" s="331" t="n">
        <v>12</v>
      </c>
      <c r="H1290" s="355" t="n">
        <v>301.63</v>
      </c>
      <c r="I1290" s="355" t="n">
        <v>6005.4</v>
      </c>
      <c r="J1290" s="389"/>
      <c r="K1290" s="331" t="s">
        <v>994</v>
      </c>
    </row>
    <row r="1291" customFormat="false" ht="15.75" hidden="true" customHeight="false" outlineLevel="0" collapsed="false">
      <c r="A1291" s="331"/>
      <c r="B1291" s="331" t="s">
        <v>1176</v>
      </c>
      <c r="C1291" s="331" t="str">
        <f aca="false">IFERROR(VLOOKUP(B1291,'[1]#¡REF!'!$A$1:$C$15201,2,FALSE()),"")</f>
        <v/>
      </c>
      <c r="D1291" s="331" t="s">
        <v>991</v>
      </c>
      <c r="E1291" s="331" t="s">
        <v>1011</v>
      </c>
      <c r="F1291" s="354" t="s">
        <v>993</v>
      </c>
      <c r="G1291" s="331" t="n">
        <v>490</v>
      </c>
      <c r="H1291" s="355" t="n">
        <v>12316.45</v>
      </c>
      <c r="I1291" s="355" t="n">
        <v>245220.5</v>
      </c>
      <c r="J1291" s="389"/>
      <c r="K1291" s="331" t="s">
        <v>994</v>
      </c>
    </row>
    <row r="1292" customFormat="false" ht="15.75" hidden="true" customHeight="false" outlineLevel="0" collapsed="false">
      <c r="A1292" s="331"/>
      <c r="B1292" s="331" t="s">
        <v>1176</v>
      </c>
      <c r="C1292" s="331" t="str">
        <f aca="false">IFERROR(VLOOKUP(B1292,'[1]#¡REF!'!$A$1:$C$15201,2,FALSE()),"")</f>
        <v/>
      </c>
      <c r="D1292" s="331" t="s">
        <v>991</v>
      </c>
      <c r="E1292" s="331" t="s">
        <v>1037</v>
      </c>
      <c r="F1292" s="354" t="s">
        <v>1131</v>
      </c>
      <c r="G1292" s="331" t="n">
        <v>325</v>
      </c>
      <c r="H1292" s="355" t="n">
        <v>8169.07</v>
      </c>
      <c r="I1292" s="355" t="n">
        <v>162646.25</v>
      </c>
      <c r="J1292" s="389"/>
      <c r="K1292" s="331" t="s">
        <v>994</v>
      </c>
    </row>
    <row r="1293" customFormat="false" ht="15.75" hidden="true" customHeight="false" outlineLevel="0" collapsed="false">
      <c r="A1293" s="331"/>
      <c r="B1293" s="331" t="s">
        <v>1176</v>
      </c>
      <c r="C1293" s="331" t="str">
        <f aca="false">IFERROR(VLOOKUP(B1293,'[1]#¡REF!'!$A$1:$C$15201,2,FALSE()),"")</f>
        <v/>
      </c>
      <c r="D1293" s="331" t="s">
        <v>991</v>
      </c>
      <c r="E1293" s="331" t="s">
        <v>1014</v>
      </c>
      <c r="F1293" s="354" t="s">
        <v>1132</v>
      </c>
      <c r="G1293" s="331" t="n">
        <v>8</v>
      </c>
      <c r="H1293" s="355" t="n">
        <v>201.08</v>
      </c>
      <c r="I1293" s="355" t="n">
        <v>4003.6</v>
      </c>
      <c r="J1293" s="389"/>
      <c r="K1293" s="331" t="s">
        <v>994</v>
      </c>
    </row>
    <row r="1294" customFormat="false" ht="15.75" hidden="true" customHeight="false" outlineLevel="0" collapsed="false">
      <c r="A1294" s="331"/>
      <c r="B1294" s="331" t="s">
        <v>1176</v>
      </c>
      <c r="C1294" s="331" t="str">
        <f aca="false">IFERROR(VLOOKUP(B1294,'[1]#¡REF!'!$A$1:$C$15201,2,FALSE()),"")</f>
        <v/>
      </c>
      <c r="D1294" s="331" t="s">
        <v>991</v>
      </c>
      <c r="E1294" s="331" t="s">
        <v>1002</v>
      </c>
      <c r="F1294" s="354" t="s">
        <v>1133</v>
      </c>
      <c r="G1294" s="331" t="n">
        <v>250</v>
      </c>
      <c r="H1294" s="355" t="n">
        <v>6283.9</v>
      </c>
      <c r="I1294" s="355" t="n">
        <v>125112.5</v>
      </c>
      <c r="J1294" s="389"/>
      <c r="K1294" s="331" t="s">
        <v>994</v>
      </c>
    </row>
    <row r="1295" customFormat="false" ht="15.75" hidden="true" customHeight="false" outlineLevel="0" collapsed="false">
      <c r="A1295" s="331"/>
      <c r="B1295" s="331" t="s">
        <v>1176</v>
      </c>
      <c r="C1295" s="331" t="str">
        <f aca="false">IFERROR(VLOOKUP(B1295,'[1]#¡REF!'!$A$1:$C$15201,2,FALSE()),"")</f>
        <v/>
      </c>
      <c r="D1295" s="331" t="s">
        <v>991</v>
      </c>
      <c r="E1295" s="331" t="s">
        <v>1004</v>
      </c>
      <c r="F1295" s="354" t="s">
        <v>1134</v>
      </c>
      <c r="G1295" s="331" t="n">
        <v>10</v>
      </c>
      <c r="H1295" s="355" t="n">
        <v>251.36</v>
      </c>
      <c r="I1295" s="355" t="n">
        <v>5004.5</v>
      </c>
      <c r="J1295" s="390"/>
      <c r="K1295" s="331" t="s">
        <v>994</v>
      </c>
    </row>
    <row r="1296" customFormat="false" ht="15.75" hidden="true" customHeight="false" outlineLevel="0" collapsed="false">
      <c r="A1296" s="331"/>
      <c r="B1296" s="331" t="s">
        <v>1176</v>
      </c>
      <c r="C1296" s="331" t="str">
        <f aca="false">IFERROR(VLOOKUP(B1296,'[1]#¡REF!'!$A$1:$C$15201,2,FALSE()),"")</f>
        <v/>
      </c>
      <c r="D1296" s="331" t="s">
        <v>1016</v>
      </c>
      <c r="E1296" s="331" t="s">
        <v>1017</v>
      </c>
      <c r="F1296" s="354" t="s">
        <v>1130</v>
      </c>
      <c r="G1296" s="331" t="n">
        <v>14</v>
      </c>
      <c r="H1296" s="355" t="n">
        <v>351.9</v>
      </c>
      <c r="I1296" s="355" t="n">
        <v>7006.3</v>
      </c>
      <c r="J1296" s="388"/>
      <c r="K1296" s="331" t="s">
        <v>994</v>
      </c>
    </row>
    <row r="1297" customFormat="false" ht="15.75" hidden="true" customHeight="false" outlineLevel="0" collapsed="false">
      <c r="A1297" s="331"/>
      <c r="B1297" s="331" t="s">
        <v>1176</v>
      </c>
      <c r="C1297" s="331" t="str">
        <f aca="false">IFERROR(VLOOKUP(B1297,'[1]#¡REF!'!$A$1:$C$15201,2,FALSE()),"")</f>
        <v/>
      </c>
      <c r="D1297" s="331" t="s">
        <v>1016</v>
      </c>
      <c r="E1297" s="331" t="s">
        <v>1040</v>
      </c>
      <c r="F1297" s="354" t="s">
        <v>1130</v>
      </c>
      <c r="G1297" s="331" t="n">
        <v>13</v>
      </c>
      <c r="H1297" s="355" t="n">
        <v>326.76</v>
      </c>
      <c r="I1297" s="355" t="n">
        <v>6505.85</v>
      </c>
      <c r="J1297" s="389"/>
      <c r="K1297" s="331" t="s">
        <v>994</v>
      </c>
    </row>
    <row r="1298" customFormat="false" ht="15.75" hidden="true" customHeight="false" outlineLevel="0" collapsed="false">
      <c r="A1298" s="331"/>
      <c r="B1298" s="331" t="s">
        <v>1176</v>
      </c>
      <c r="C1298" s="331" t="str">
        <f aca="false">IFERROR(VLOOKUP(B1298,'[1]#¡REF!'!$A$1:$C$15201,2,FALSE()),"")</f>
        <v/>
      </c>
      <c r="D1298" s="331" t="s">
        <v>1016</v>
      </c>
      <c r="E1298" s="331" t="s">
        <v>1091</v>
      </c>
      <c r="F1298" s="354" t="s">
        <v>993</v>
      </c>
      <c r="G1298" s="331" t="n">
        <v>60</v>
      </c>
      <c r="H1298" s="355" t="n">
        <v>1508.14</v>
      </c>
      <c r="I1298" s="355" t="n">
        <v>30027</v>
      </c>
      <c r="J1298" s="389"/>
      <c r="K1298" s="331" t="s">
        <v>994</v>
      </c>
    </row>
    <row r="1299" customFormat="false" ht="15.75" hidden="true" customHeight="false" outlineLevel="0" collapsed="false">
      <c r="A1299" s="331"/>
      <c r="B1299" s="331" t="s">
        <v>1176</v>
      </c>
      <c r="C1299" s="331" t="str">
        <f aca="false">IFERROR(VLOOKUP(B1299,'[1]#¡REF!'!$A$1:$C$15201,2,FALSE()),"")</f>
        <v/>
      </c>
      <c r="D1299" s="331" t="s">
        <v>1016</v>
      </c>
      <c r="E1299" s="331" t="s">
        <v>1019</v>
      </c>
      <c r="F1299" s="354" t="s">
        <v>993</v>
      </c>
      <c r="G1299" s="331" t="n">
        <v>167</v>
      </c>
      <c r="H1299" s="355" t="n">
        <v>4197.65</v>
      </c>
      <c r="I1299" s="355" t="n">
        <v>83575.15</v>
      </c>
      <c r="J1299" s="389"/>
      <c r="K1299" s="331" t="s">
        <v>994</v>
      </c>
    </row>
    <row r="1300" customFormat="false" ht="15.75" hidden="true" customHeight="false" outlineLevel="0" collapsed="false">
      <c r="A1300" s="331"/>
      <c r="B1300" s="331" t="s">
        <v>1176</v>
      </c>
      <c r="C1300" s="331" t="str">
        <f aca="false">IFERROR(VLOOKUP(B1300,'[1]#¡REF!'!$A$1:$C$15201,2,FALSE()),"")</f>
        <v/>
      </c>
      <c r="D1300" s="331" t="s">
        <v>1016</v>
      </c>
      <c r="E1300" s="331" t="s">
        <v>1020</v>
      </c>
      <c r="F1300" s="354" t="s">
        <v>993</v>
      </c>
      <c r="G1300" s="331" t="n">
        <v>700</v>
      </c>
      <c r="H1300" s="355" t="n">
        <v>17594.93</v>
      </c>
      <c r="I1300" s="355" t="n">
        <v>350315</v>
      </c>
      <c r="J1300" s="389"/>
      <c r="K1300" s="331" t="s">
        <v>994</v>
      </c>
    </row>
    <row r="1301" customFormat="false" ht="15.75" hidden="true" customHeight="false" outlineLevel="0" collapsed="false">
      <c r="A1301" s="331"/>
      <c r="B1301" s="331" t="s">
        <v>1176</v>
      </c>
      <c r="C1301" s="331" t="str">
        <f aca="false">IFERROR(VLOOKUP(B1301,'[1]#¡REF!'!$A$1:$C$15201,2,FALSE()),"")</f>
        <v/>
      </c>
      <c r="D1301" s="331" t="s">
        <v>1016</v>
      </c>
      <c r="E1301" s="331" t="s">
        <v>1023</v>
      </c>
      <c r="F1301" s="354" t="s">
        <v>993</v>
      </c>
      <c r="G1301" s="331" t="n">
        <v>124</v>
      </c>
      <c r="H1301" s="355" t="n">
        <v>3116.82</v>
      </c>
      <c r="I1301" s="355" t="n">
        <v>62055.8</v>
      </c>
      <c r="J1301" s="389"/>
      <c r="K1301" s="331" t="s">
        <v>994</v>
      </c>
    </row>
    <row r="1302" customFormat="false" ht="15.75" hidden="true" customHeight="false" outlineLevel="0" collapsed="false">
      <c r="A1302" s="331"/>
      <c r="B1302" s="331" t="s">
        <v>1176</v>
      </c>
      <c r="C1302" s="331" t="str">
        <f aca="false">IFERROR(VLOOKUP(B1302,'[1]#¡REF!'!$A$1:$C$15201,2,FALSE()),"")</f>
        <v/>
      </c>
      <c r="D1302" s="331" t="s">
        <v>1016</v>
      </c>
      <c r="E1302" s="331" t="s">
        <v>1042</v>
      </c>
      <c r="F1302" s="354" t="s">
        <v>993</v>
      </c>
      <c r="G1302" s="331" t="n">
        <v>6</v>
      </c>
      <c r="H1302" s="355" t="n">
        <v>150.81</v>
      </c>
      <c r="I1302" s="355" t="n">
        <v>3002.7</v>
      </c>
      <c r="J1302" s="389"/>
      <c r="K1302" s="331" t="s">
        <v>994</v>
      </c>
    </row>
    <row r="1303" customFormat="false" ht="15.75" hidden="true" customHeight="false" outlineLevel="0" collapsed="false">
      <c r="A1303" s="331"/>
      <c r="B1303" s="331" t="s">
        <v>1176</v>
      </c>
      <c r="C1303" s="331" t="str">
        <f aca="false">IFERROR(VLOOKUP(B1303,'[1]#¡REF!'!$A$1:$C$15201,2,FALSE()),"")</f>
        <v/>
      </c>
      <c r="D1303" s="331" t="s">
        <v>1016</v>
      </c>
      <c r="E1303" s="331" t="s">
        <v>1024</v>
      </c>
      <c r="F1303" s="354" t="s">
        <v>993</v>
      </c>
      <c r="G1303" s="331" t="n">
        <v>50</v>
      </c>
      <c r="H1303" s="355" t="n">
        <v>1256.78</v>
      </c>
      <c r="I1303" s="355" t="n">
        <v>25022.5</v>
      </c>
      <c r="J1303" s="389"/>
      <c r="K1303" s="331" t="s">
        <v>994</v>
      </c>
    </row>
    <row r="1304" customFormat="false" ht="15.75" hidden="true" customHeight="false" outlineLevel="0" collapsed="false">
      <c r="A1304" s="331"/>
      <c r="B1304" s="331" t="s">
        <v>1176</v>
      </c>
      <c r="C1304" s="331" t="str">
        <f aca="false">IFERROR(VLOOKUP(B1304,'[1]#¡REF!'!$A$1:$C$15201,2,FALSE()),"")</f>
        <v/>
      </c>
      <c r="D1304" s="331" t="s">
        <v>1016</v>
      </c>
      <c r="E1304" s="331" t="s">
        <v>1025</v>
      </c>
      <c r="F1304" s="354" t="s">
        <v>993</v>
      </c>
      <c r="G1304" s="331" t="n">
        <v>336</v>
      </c>
      <c r="H1304" s="355" t="n">
        <v>8445.57</v>
      </c>
      <c r="I1304" s="355" t="n">
        <v>168151.2</v>
      </c>
      <c r="J1304" s="389"/>
      <c r="K1304" s="331" t="s">
        <v>994</v>
      </c>
    </row>
    <row r="1305" customFormat="false" ht="15.75" hidden="true" customHeight="false" outlineLevel="0" collapsed="false">
      <c r="A1305" s="331"/>
      <c r="B1305" s="331" t="s">
        <v>1176</v>
      </c>
      <c r="C1305" s="331" t="str">
        <f aca="false">IFERROR(VLOOKUP(B1305,'[1]#¡REF!'!$A$1:$C$15201,2,FALSE()),"")</f>
        <v/>
      </c>
      <c r="D1305" s="331" t="s">
        <v>1016</v>
      </c>
      <c r="E1305" s="331" t="s">
        <v>1065</v>
      </c>
      <c r="F1305" s="354" t="s">
        <v>993</v>
      </c>
      <c r="G1305" s="331" t="n">
        <v>15</v>
      </c>
      <c r="H1305" s="355" t="n">
        <v>377.03</v>
      </c>
      <c r="I1305" s="355" t="n">
        <v>7506.75</v>
      </c>
      <c r="J1305" s="389"/>
      <c r="K1305" s="331" t="s">
        <v>994</v>
      </c>
    </row>
    <row r="1306" customFormat="false" ht="15.75" hidden="true" customHeight="false" outlineLevel="0" collapsed="false">
      <c r="A1306" s="331"/>
      <c r="B1306" s="331" t="s">
        <v>1176</v>
      </c>
      <c r="C1306" s="331" t="str">
        <f aca="false">IFERROR(VLOOKUP(B1306,'[1]#¡REF!'!$A$1:$C$15201,2,FALSE()),"")</f>
        <v/>
      </c>
      <c r="D1306" s="331" t="s">
        <v>1016</v>
      </c>
      <c r="E1306" s="331" t="s">
        <v>1043</v>
      </c>
      <c r="F1306" s="354" t="s">
        <v>993</v>
      </c>
      <c r="G1306" s="331" t="n">
        <v>7</v>
      </c>
      <c r="H1306" s="355" t="n">
        <v>175.95</v>
      </c>
      <c r="I1306" s="355" t="n">
        <v>3503.15</v>
      </c>
      <c r="J1306" s="389"/>
      <c r="K1306" s="331" t="s">
        <v>994</v>
      </c>
    </row>
    <row r="1307" customFormat="false" ht="15.75" hidden="true" customHeight="false" outlineLevel="0" collapsed="false">
      <c r="A1307" s="331"/>
      <c r="B1307" s="331" t="s">
        <v>1176</v>
      </c>
      <c r="C1307" s="331" t="str">
        <f aca="false">IFERROR(VLOOKUP(B1307,'[1]#¡REF!'!$A$1:$C$15201,2,FALSE()),"")</f>
        <v/>
      </c>
      <c r="D1307" s="331" t="s">
        <v>1016</v>
      </c>
      <c r="E1307" s="331" t="s">
        <v>1093</v>
      </c>
      <c r="F1307" s="354" t="s">
        <v>1131</v>
      </c>
      <c r="G1307" s="331" t="n">
        <v>13</v>
      </c>
      <c r="H1307" s="355" t="n">
        <v>326.76</v>
      </c>
      <c r="I1307" s="355" t="n">
        <v>6505.85</v>
      </c>
      <c r="J1307" s="389"/>
      <c r="K1307" s="331" t="s">
        <v>994</v>
      </c>
    </row>
    <row r="1308" customFormat="false" ht="15.75" hidden="true" customHeight="false" outlineLevel="0" collapsed="false">
      <c r="A1308" s="331"/>
      <c r="B1308" s="331" t="s">
        <v>1176</v>
      </c>
      <c r="C1308" s="331" t="str">
        <f aca="false">IFERROR(VLOOKUP(B1308,'[1]#¡REF!'!$A$1:$C$15201,2,FALSE()),"")</f>
        <v/>
      </c>
      <c r="D1308" s="331" t="s">
        <v>1016</v>
      </c>
      <c r="E1308" s="331" t="s">
        <v>1026</v>
      </c>
      <c r="F1308" s="354" t="s">
        <v>1132</v>
      </c>
      <c r="G1308" s="331" t="n">
        <v>72</v>
      </c>
      <c r="H1308" s="355" t="n">
        <v>1809.76</v>
      </c>
      <c r="I1308" s="355" t="n">
        <v>36032.4</v>
      </c>
      <c r="J1308" s="389"/>
      <c r="K1308" s="331" t="s">
        <v>994</v>
      </c>
    </row>
    <row r="1309" customFormat="false" ht="15.75" hidden="true" customHeight="false" outlineLevel="0" collapsed="false">
      <c r="A1309" s="331"/>
      <c r="B1309" s="331" t="s">
        <v>1176</v>
      </c>
      <c r="C1309" s="331" t="str">
        <f aca="false">IFERROR(VLOOKUP(B1309,'[1]#¡REF!'!$A$1:$C$15201,2,FALSE()),"")</f>
        <v/>
      </c>
      <c r="D1309" s="331" t="s">
        <v>1016</v>
      </c>
      <c r="E1309" s="331" t="s">
        <v>1027</v>
      </c>
      <c r="F1309" s="354" t="s">
        <v>1133</v>
      </c>
      <c r="G1309" s="331" t="n">
        <v>17</v>
      </c>
      <c r="H1309" s="355" t="n">
        <v>427.31</v>
      </c>
      <c r="I1309" s="355" t="n">
        <v>8507.65</v>
      </c>
      <c r="J1309" s="389"/>
      <c r="K1309" s="331" t="s">
        <v>994</v>
      </c>
    </row>
    <row r="1310" customFormat="false" ht="15.75" hidden="true" customHeight="false" outlineLevel="0" collapsed="false">
      <c r="A1310" s="331"/>
      <c r="B1310" s="331" t="s">
        <v>1176</v>
      </c>
      <c r="C1310" s="331" t="str">
        <f aca="false">IFERROR(VLOOKUP(B1310,'[1]#¡REF!'!$A$1:$C$15201,2,FALSE()),"")</f>
        <v/>
      </c>
      <c r="D1310" s="331" t="s">
        <v>1016</v>
      </c>
      <c r="E1310" s="331" t="s">
        <v>1028</v>
      </c>
      <c r="F1310" s="354" t="s">
        <v>1134</v>
      </c>
      <c r="G1310" s="331" t="n">
        <v>27</v>
      </c>
      <c r="H1310" s="355" t="n">
        <v>678.66</v>
      </c>
      <c r="I1310" s="355" t="n">
        <v>13512.15</v>
      </c>
      <c r="J1310" s="390"/>
      <c r="K1310" s="331" t="s">
        <v>994</v>
      </c>
    </row>
    <row r="1311" s="158" customFormat="true" ht="15" hidden="false" customHeight="false" outlineLevel="0" collapsed="false">
      <c r="A1311" s="411" t="s">
        <v>1177</v>
      </c>
      <c r="B1311" s="366" t="s">
        <v>1176</v>
      </c>
      <c r="C1311" s="74" t="str">
        <f aca="false">IFERROR(VLOOKUP(B1311,'[1]#¡REF!'!$A$1:$C$15201,2,FALSE()),"")</f>
        <v/>
      </c>
      <c r="D1311" s="412" t="s">
        <v>1016</v>
      </c>
      <c r="E1311" s="411" t="s">
        <v>621</v>
      </c>
      <c r="F1311" s="407" t="s">
        <v>1136</v>
      </c>
      <c r="G1311" s="368" t="n">
        <v>21</v>
      </c>
      <c r="H1311" s="413" t="n">
        <v>527.85</v>
      </c>
      <c r="I1311" s="413" t="n">
        <v>10509.45</v>
      </c>
      <c r="J1311" s="369" t="n">
        <v>500.45</v>
      </c>
      <c r="K1311" s="366" t="s">
        <v>994</v>
      </c>
      <c r="L1311" s="414" t="s">
        <v>1178</v>
      </c>
      <c r="M1311" s="414"/>
      <c r="N1311" s="75"/>
      <c r="O1311" s="371" t="n">
        <v>3137124</v>
      </c>
      <c r="P1311" s="375" t="n">
        <v>3418</v>
      </c>
      <c r="Q1311" s="409" t="n">
        <v>44525</v>
      </c>
      <c r="R1311" s="75"/>
      <c r="S1311" s="409"/>
      <c r="T1311" s="273" t="n">
        <f aca="false">2</f>
        <v>2</v>
      </c>
      <c r="U1311" s="163" t="n">
        <f aca="false">T1311*J1311</f>
        <v>1000.9</v>
      </c>
    </row>
    <row r="1312" customFormat="false" ht="15.75" hidden="true" customHeight="false" outlineLevel="0" collapsed="false">
      <c r="A1312" s="331"/>
      <c r="B1312" s="331" t="s">
        <v>1179</v>
      </c>
      <c r="C1312" s="331" t="str">
        <f aca="false">IFERROR(VLOOKUP(B1312,'[1]#¡REF!'!$A$1:$C$15201,2,FALSE()),"")</f>
        <v/>
      </c>
      <c r="D1312" s="331" t="s">
        <v>991</v>
      </c>
      <c r="E1312" s="331" t="s">
        <v>1032</v>
      </c>
      <c r="F1312" s="354" t="s">
        <v>1130</v>
      </c>
      <c r="G1312" s="331" t="n">
        <v>1</v>
      </c>
      <c r="H1312" s="355" t="n">
        <v>19.62</v>
      </c>
      <c r="I1312" s="355" t="n">
        <v>390.68</v>
      </c>
      <c r="J1312" s="388"/>
      <c r="K1312" s="331" t="s">
        <v>994</v>
      </c>
    </row>
    <row r="1313" customFormat="false" ht="15.75" hidden="true" customHeight="false" outlineLevel="0" collapsed="false">
      <c r="A1313" s="331"/>
      <c r="B1313" s="331" t="s">
        <v>1179</v>
      </c>
      <c r="C1313" s="331" t="str">
        <f aca="false">IFERROR(VLOOKUP(B1313,'[1]#¡REF!'!$A$1:$C$15201,2,FALSE()),"")</f>
        <v/>
      </c>
      <c r="D1313" s="331" t="s">
        <v>991</v>
      </c>
      <c r="E1313" s="331" t="s">
        <v>1083</v>
      </c>
      <c r="F1313" s="354" t="s">
        <v>993</v>
      </c>
      <c r="G1313" s="331" t="n">
        <v>390</v>
      </c>
      <c r="H1313" s="355" t="n">
        <v>7652.7</v>
      </c>
      <c r="I1313" s="355" t="n">
        <v>152365.2</v>
      </c>
      <c r="J1313" s="389"/>
      <c r="K1313" s="331" t="s">
        <v>994</v>
      </c>
    </row>
    <row r="1314" customFormat="false" ht="15.75" hidden="true" customHeight="false" outlineLevel="0" collapsed="false">
      <c r="A1314" s="331"/>
      <c r="B1314" s="331" t="s">
        <v>1179</v>
      </c>
      <c r="C1314" s="331" t="str">
        <f aca="false">IFERROR(VLOOKUP(B1314,'[1]#¡REF!'!$A$1:$C$15201,2,FALSE()),"")</f>
        <v/>
      </c>
      <c r="D1314" s="331" t="s">
        <v>991</v>
      </c>
      <c r="E1314" s="331" t="s">
        <v>1000</v>
      </c>
      <c r="F1314" s="354" t="s">
        <v>993</v>
      </c>
      <c r="G1314" s="405" t="n">
        <v>1000</v>
      </c>
      <c r="H1314" s="355" t="n">
        <v>19622.3</v>
      </c>
      <c r="I1314" s="355" t="n">
        <v>390680</v>
      </c>
      <c r="J1314" s="389"/>
      <c r="K1314" s="331" t="s">
        <v>994</v>
      </c>
    </row>
    <row r="1315" customFormat="false" ht="15.75" hidden="true" customHeight="false" outlineLevel="0" collapsed="false">
      <c r="A1315" s="331"/>
      <c r="B1315" s="331" t="s">
        <v>1179</v>
      </c>
      <c r="C1315" s="331" t="str">
        <f aca="false">IFERROR(VLOOKUP(B1315,'[1]#¡REF!'!$A$1:$C$15201,2,FALSE()),"")</f>
        <v/>
      </c>
      <c r="D1315" s="331" t="s">
        <v>991</v>
      </c>
      <c r="E1315" s="331" t="s">
        <v>1053</v>
      </c>
      <c r="F1315" s="354" t="s">
        <v>993</v>
      </c>
      <c r="G1315" s="331" t="n">
        <v>20</v>
      </c>
      <c r="H1315" s="355" t="n">
        <v>392.45</v>
      </c>
      <c r="I1315" s="355" t="n">
        <v>7813.6</v>
      </c>
      <c r="J1315" s="389"/>
      <c r="K1315" s="331" t="s">
        <v>994</v>
      </c>
    </row>
    <row r="1316" customFormat="false" ht="15.75" hidden="true" customHeight="false" outlineLevel="0" collapsed="false">
      <c r="A1316" s="331"/>
      <c r="B1316" s="331" t="s">
        <v>1179</v>
      </c>
      <c r="C1316" s="331" t="str">
        <f aca="false">IFERROR(VLOOKUP(B1316,'[1]#¡REF!'!$A$1:$C$15201,2,FALSE()),"")</f>
        <v/>
      </c>
      <c r="D1316" s="331" t="s">
        <v>991</v>
      </c>
      <c r="E1316" s="331" t="s">
        <v>1034</v>
      </c>
      <c r="F1316" s="354" t="s">
        <v>993</v>
      </c>
      <c r="G1316" s="331" t="n">
        <v>17</v>
      </c>
      <c r="H1316" s="355" t="n">
        <v>333.58</v>
      </c>
      <c r="I1316" s="355" t="n">
        <v>6641.56</v>
      </c>
      <c r="J1316" s="389"/>
      <c r="K1316" s="331" t="s">
        <v>994</v>
      </c>
    </row>
    <row r="1317" customFormat="false" ht="15.75" hidden="true" customHeight="false" outlineLevel="0" collapsed="false">
      <c r="A1317" s="331"/>
      <c r="B1317" s="331" t="s">
        <v>1179</v>
      </c>
      <c r="C1317" s="331" t="str">
        <f aca="false">IFERROR(VLOOKUP(B1317,'[1]#¡REF!'!$A$1:$C$15201,2,FALSE()),"")</f>
        <v/>
      </c>
      <c r="D1317" s="331" t="s">
        <v>991</v>
      </c>
      <c r="E1317" s="331" t="s">
        <v>1011</v>
      </c>
      <c r="F1317" s="354" t="s">
        <v>993</v>
      </c>
      <c r="G1317" s="405" t="n">
        <v>1200</v>
      </c>
      <c r="H1317" s="355" t="n">
        <v>23546.76</v>
      </c>
      <c r="I1317" s="355" t="n">
        <v>468816</v>
      </c>
      <c r="J1317" s="389"/>
      <c r="K1317" s="331" t="s">
        <v>994</v>
      </c>
    </row>
    <row r="1318" customFormat="false" ht="15.75" hidden="true" customHeight="false" outlineLevel="0" collapsed="false">
      <c r="A1318" s="331"/>
      <c r="B1318" s="331" t="s">
        <v>1179</v>
      </c>
      <c r="C1318" s="331" t="str">
        <f aca="false">IFERROR(VLOOKUP(B1318,'[1]#¡REF!'!$A$1:$C$15201,2,FALSE()),"")</f>
        <v/>
      </c>
      <c r="D1318" s="331" t="s">
        <v>991</v>
      </c>
      <c r="E1318" s="331" t="s">
        <v>1035</v>
      </c>
      <c r="F1318" s="354" t="s">
        <v>993</v>
      </c>
      <c r="G1318" s="331" t="n">
        <v>7</v>
      </c>
      <c r="H1318" s="355" t="n">
        <v>137.36</v>
      </c>
      <c r="I1318" s="355" t="n">
        <v>2734.76</v>
      </c>
      <c r="J1318" s="389"/>
      <c r="K1318" s="331" t="s">
        <v>994</v>
      </c>
    </row>
    <row r="1319" customFormat="false" ht="15.75" hidden="true" customHeight="false" outlineLevel="0" collapsed="false">
      <c r="A1319" s="331"/>
      <c r="B1319" s="331" t="s">
        <v>1179</v>
      </c>
      <c r="C1319" s="331" t="str">
        <f aca="false">IFERROR(VLOOKUP(B1319,'[1]#¡REF!'!$A$1:$C$15201,2,FALSE()),"")</f>
        <v/>
      </c>
      <c r="D1319" s="331" t="s">
        <v>991</v>
      </c>
      <c r="E1319" s="331" t="s">
        <v>1037</v>
      </c>
      <c r="F1319" s="354" t="s">
        <v>1131</v>
      </c>
      <c r="G1319" s="331" t="n">
        <v>428</v>
      </c>
      <c r="H1319" s="355" t="n">
        <v>8398.35</v>
      </c>
      <c r="I1319" s="355" t="n">
        <v>167211.04</v>
      </c>
      <c r="J1319" s="389"/>
      <c r="K1319" s="331" t="s">
        <v>994</v>
      </c>
    </row>
    <row r="1320" customFormat="false" ht="15.75" hidden="true" customHeight="false" outlineLevel="0" collapsed="false">
      <c r="A1320" s="331"/>
      <c r="B1320" s="331" t="s">
        <v>1179</v>
      </c>
      <c r="C1320" s="331" t="str">
        <f aca="false">IFERROR(VLOOKUP(B1320,'[1]#¡REF!'!$A$1:$C$15201,2,FALSE()),"")</f>
        <v/>
      </c>
      <c r="D1320" s="331" t="s">
        <v>991</v>
      </c>
      <c r="E1320" s="331" t="s">
        <v>1014</v>
      </c>
      <c r="F1320" s="354" t="s">
        <v>1132</v>
      </c>
      <c r="G1320" s="331" t="n">
        <v>30</v>
      </c>
      <c r="H1320" s="355" t="n">
        <v>588.67</v>
      </c>
      <c r="I1320" s="355" t="n">
        <v>11720.4</v>
      </c>
      <c r="J1320" s="390"/>
      <c r="K1320" s="331" t="s">
        <v>994</v>
      </c>
    </row>
    <row r="1321" customFormat="false" ht="15.75" hidden="true" customHeight="false" outlineLevel="0" collapsed="false">
      <c r="A1321" s="331"/>
      <c r="B1321" s="331" t="s">
        <v>1179</v>
      </c>
      <c r="C1321" s="331" t="str">
        <f aca="false">IFERROR(VLOOKUP(B1321,'[1]#¡REF!'!$A$1:$C$15201,2,FALSE()),"")</f>
        <v/>
      </c>
      <c r="D1321" s="331" t="s">
        <v>1016</v>
      </c>
      <c r="E1321" s="331" t="s">
        <v>1019</v>
      </c>
      <c r="F1321" s="354" t="s">
        <v>993</v>
      </c>
      <c r="G1321" s="331" t="n">
        <v>185</v>
      </c>
      <c r="H1321" s="355" t="n">
        <v>3630.13</v>
      </c>
      <c r="I1321" s="355" t="n">
        <v>72275.8</v>
      </c>
      <c r="J1321" s="388"/>
      <c r="K1321" s="331" t="s">
        <v>994</v>
      </c>
    </row>
    <row r="1322" customFormat="false" ht="15.75" hidden="true" customHeight="false" outlineLevel="0" collapsed="false">
      <c r="A1322" s="331"/>
      <c r="B1322" s="331" t="s">
        <v>1179</v>
      </c>
      <c r="C1322" s="331" t="str">
        <f aca="false">IFERROR(VLOOKUP(B1322,'[1]#¡REF!'!$A$1:$C$15201,2,FALSE()),"")</f>
        <v/>
      </c>
      <c r="D1322" s="331" t="s">
        <v>1016</v>
      </c>
      <c r="E1322" s="331" t="s">
        <v>1023</v>
      </c>
      <c r="F1322" s="354" t="s">
        <v>993</v>
      </c>
      <c r="G1322" s="331" t="n">
        <v>7</v>
      </c>
      <c r="H1322" s="355" t="n">
        <v>137.36</v>
      </c>
      <c r="I1322" s="355" t="n">
        <v>2734.76</v>
      </c>
      <c r="J1322" s="389"/>
      <c r="K1322" s="331" t="s">
        <v>994</v>
      </c>
    </row>
    <row r="1323" customFormat="false" ht="15.75" hidden="true" customHeight="false" outlineLevel="0" collapsed="false">
      <c r="A1323" s="331"/>
      <c r="B1323" s="331" t="s">
        <v>1179</v>
      </c>
      <c r="C1323" s="331" t="str">
        <f aca="false">IFERROR(VLOOKUP(B1323,'[1]#¡REF!'!$A$1:$C$15201,2,FALSE()),"")</f>
        <v/>
      </c>
      <c r="D1323" s="331" t="s">
        <v>1016</v>
      </c>
      <c r="E1323" s="331" t="s">
        <v>1024</v>
      </c>
      <c r="F1323" s="354" t="s">
        <v>993</v>
      </c>
      <c r="G1323" s="331" t="n">
        <v>56</v>
      </c>
      <c r="H1323" s="355" t="n">
        <v>1098.85</v>
      </c>
      <c r="I1323" s="355" t="n">
        <v>21878.08</v>
      </c>
      <c r="J1323" s="389"/>
      <c r="K1323" s="331" t="s">
        <v>994</v>
      </c>
    </row>
    <row r="1324" customFormat="false" ht="15.75" hidden="true" customHeight="false" outlineLevel="0" collapsed="false">
      <c r="A1324" s="331"/>
      <c r="B1324" s="331" t="s">
        <v>1179</v>
      </c>
      <c r="C1324" s="331" t="str">
        <f aca="false">IFERROR(VLOOKUP(B1324,'[1]#¡REF!'!$A$1:$C$15201,2,FALSE()),"")</f>
        <v/>
      </c>
      <c r="D1324" s="331" t="s">
        <v>1016</v>
      </c>
      <c r="E1324" s="331" t="s">
        <v>1027</v>
      </c>
      <c r="F1324" s="354" t="s">
        <v>1133</v>
      </c>
      <c r="G1324" s="331" t="n">
        <v>5</v>
      </c>
      <c r="H1324" s="355" t="n">
        <v>98.11</v>
      </c>
      <c r="I1324" s="355" t="n">
        <v>1953.4</v>
      </c>
      <c r="J1324" s="389"/>
      <c r="K1324" s="331" t="s">
        <v>994</v>
      </c>
    </row>
    <row r="1325" customFormat="false" ht="15.75" hidden="true" customHeight="false" outlineLevel="0" collapsed="false">
      <c r="A1325" s="331"/>
      <c r="B1325" s="331" t="s">
        <v>1180</v>
      </c>
      <c r="C1325" s="331" t="str">
        <f aca="false">IFERROR(VLOOKUP(B1325,'[1]#¡REF!'!$A$1:$C$15201,2,FALSE()),"")</f>
        <v/>
      </c>
      <c r="D1325" s="331" t="s">
        <v>991</v>
      </c>
      <c r="E1325" s="331" t="s">
        <v>992</v>
      </c>
      <c r="F1325" s="354" t="s">
        <v>993</v>
      </c>
      <c r="G1325" s="331" t="n">
        <v>173</v>
      </c>
      <c r="H1325" s="355" t="n">
        <v>2924.49</v>
      </c>
      <c r="I1325" s="355" t="n">
        <v>58226.61</v>
      </c>
      <c r="J1325" s="389"/>
      <c r="K1325" s="331" t="s">
        <v>994</v>
      </c>
    </row>
    <row r="1326" customFormat="false" ht="15.75" hidden="true" customHeight="false" outlineLevel="0" collapsed="false">
      <c r="A1326" s="331"/>
      <c r="B1326" s="331" t="s">
        <v>1180</v>
      </c>
      <c r="C1326" s="331" t="str">
        <f aca="false">IFERROR(VLOOKUP(B1326,'[1]#¡REF!'!$A$1:$C$15201,2,FALSE()),"")</f>
        <v/>
      </c>
      <c r="D1326" s="331" t="s">
        <v>991</v>
      </c>
      <c r="E1326" s="331" t="s">
        <v>1083</v>
      </c>
      <c r="F1326" s="354" t="s">
        <v>993</v>
      </c>
      <c r="G1326" s="331" t="n">
        <v>300</v>
      </c>
      <c r="H1326" s="355" t="n">
        <v>5071.37</v>
      </c>
      <c r="I1326" s="355" t="n">
        <v>100971</v>
      </c>
      <c r="J1326" s="389"/>
      <c r="K1326" s="331" t="s">
        <v>994</v>
      </c>
    </row>
    <row r="1327" customFormat="false" ht="15.75" hidden="true" customHeight="false" outlineLevel="0" collapsed="false">
      <c r="A1327" s="331"/>
      <c r="B1327" s="331" t="s">
        <v>1180</v>
      </c>
      <c r="C1327" s="331" t="str">
        <f aca="false">IFERROR(VLOOKUP(B1327,'[1]#¡REF!'!$A$1:$C$15201,2,FALSE()),"")</f>
        <v/>
      </c>
      <c r="D1327" s="331" t="s">
        <v>991</v>
      </c>
      <c r="E1327" s="331" t="s">
        <v>1033</v>
      </c>
      <c r="F1327" s="354" t="s">
        <v>993</v>
      </c>
      <c r="G1327" s="331" t="n">
        <v>10</v>
      </c>
      <c r="H1327" s="355" t="n">
        <v>169.05</v>
      </c>
      <c r="I1327" s="355" t="n">
        <v>3365.7</v>
      </c>
      <c r="J1327" s="389"/>
      <c r="K1327" s="331" t="s">
        <v>994</v>
      </c>
    </row>
    <row r="1328" customFormat="false" ht="15.75" hidden="true" customHeight="false" outlineLevel="0" collapsed="false">
      <c r="A1328" s="331"/>
      <c r="B1328" s="331" t="s">
        <v>1180</v>
      </c>
      <c r="C1328" s="331" t="str">
        <f aca="false">IFERROR(VLOOKUP(B1328,'[1]#¡REF!'!$A$1:$C$15201,2,FALSE()),"")</f>
        <v/>
      </c>
      <c r="D1328" s="331" t="s">
        <v>991</v>
      </c>
      <c r="E1328" s="331" t="s">
        <v>1034</v>
      </c>
      <c r="F1328" s="354" t="s">
        <v>993</v>
      </c>
      <c r="G1328" s="331" t="n">
        <v>6</v>
      </c>
      <c r="H1328" s="355" t="n">
        <v>101.43</v>
      </c>
      <c r="I1328" s="355" t="n">
        <v>2019.42</v>
      </c>
      <c r="J1328" s="389"/>
      <c r="K1328" s="331" t="s">
        <v>994</v>
      </c>
    </row>
    <row r="1329" customFormat="false" ht="15.75" hidden="true" customHeight="false" outlineLevel="0" collapsed="false">
      <c r="A1329" s="331"/>
      <c r="B1329" s="331" t="s">
        <v>1180</v>
      </c>
      <c r="C1329" s="331" t="str">
        <f aca="false">IFERROR(VLOOKUP(B1329,'[1]#¡REF!'!$A$1:$C$15201,2,FALSE()),"")</f>
        <v/>
      </c>
      <c r="D1329" s="331" t="s">
        <v>991</v>
      </c>
      <c r="E1329" s="331" t="s">
        <v>1011</v>
      </c>
      <c r="F1329" s="354" t="s">
        <v>993</v>
      </c>
      <c r="G1329" s="405" t="n">
        <v>1800</v>
      </c>
      <c r="H1329" s="355" t="n">
        <v>30428.23</v>
      </c>
      <c r="I1329" s="355" t="n">
        <v>605826</v>
      </c>
      <c r="J1329" s="390"/>
      <c r="K1329" s="331" t="s">
        <v>994</v>
      </c>
    </row>
    <row r="1330" customFormat="false" ht="15.75" hidden="true" customHeight="false" outlineLevel="0" collapsed="false">
      <c r="A1330" s="331"/>
      <c r="B1330" s="331" t="s">
        <v>1180</v>
      </c>
      <c r="C1330" s="331" t="str">
        <f aca="false">IFERROR(VLOOKUP(B1330,'[1]#¡REF!'!$A$1:$C$15201,2,FALSE()),"")</f>
        <v/>
      </c>
      <c r="D1330" s="331" t="s">
        <v>1016</v>
      </c>
      <c r="E1330" s="331" t="s">
        <v>1019</v>
      </c>
      <c r="F1330" s="354" t="s">
        <v>993</v>
      </c>
      <c r="G1330" s="331" t="n">
        <v>49</v>
      </c>
      <c r="H1330" s="355" t="n">
        <v>828.32</v>
      </c>
      <c r="I1330" s="355" t="n">
        <v>16491.93</v>
      </c>
      <c r="J1330" s="388"/>
      <c r="K1330" s="331" t="s">
        <v>994</v>
      </c>
    </row>
    <row r="1331" customFormat="false" ht="15.75" hidden="true" customHeight="false" outlineLevel="0" collapsed="false">
      <c r="A1331" s="331"/>
      <c r="B1331" s="331" t="s">
        <v>1180</v>
      </c>
      <c r="C1331" s="331" t="str">
        <f aca="false">IFERROR(VLOOKUP(B1331,'[1]#¡REF!'!$A$1:$C$15201,2,FALSE()),"")</f>
        <v/>
      </c>
      <c r="D1331" s="331" t="s">
        <v>1016</v>
      </c>
      <c r="E1331" s="331" t="s">
        <v>1024</v>
      </c>
      <c r="F1331" s="354" t="s">
        <v>993</v>
      </c>
      <c r="G1331" s="331" t="n">
        <v>63</v>
      </c>
      <c r="H1331" s="355" t="n">
        <v>1064.99</v>
      </c>
      <c r="I1331" s="355" t="n">
        <v>21203.91</v>
      </c>
      <c r="J1331" s="389"/>
      <c r="K1331" s="331" t="s">
        <v>994</v>
      </c>
    </row>
    <row r="1332" customFormat="false" ht="15.75" hidden="true" customHeight="false" outlineLevel="0" collapsed="false">
      <c r="A1332" s="331"/>
      <c r="B1332" s="331" t="s">
        <v>1181</v>
      </c>
      <c r="C1332" s="331" t="str">
        <f aca="false">IFERROR(VLOOKUP(B1332,'[1]#¡REF!'!$A$1:$C$15201,2,FALSE()),"")</f>
        <v/>
      </c>
      <c r="D1332" s="331" t="s">
        <v>991</v>
      </c>
      <c r="E1332" s="331" t="s">
        <v>992</v>
      </c>
      <c r="F1332" s="354" t="s">
        <v>993</v>
      </c>
      <c r="G1332" s="331" t="n">
        <v>173</v>
      </c>
      <c r="H1332" s="355" t="n">
        <v>5021.78</v>
      </c>
      <c r="I1332" s="355" t="n">
        <v>99983.62</v>
      </c>
      <c r="J1332" s="389"/>
      <c r="K1332" s="331" t="s">
        <v>994</v>
      </c>
    </row>
    <row r="1333" customFormat="false" ht="15.75" hidden="true" customHeight="false" outlineLevel="0" collapsed="false">
      <c r="A1333" s="331"/>
      <c r="B1333" s="331" t="s">
        <v>1181</v>
      </c>
      <c r="C1333" s="331" t="str">
        <f aca="false">IFERROR(VLOOKUP(B1333,'[1]#¡REF!'!$A$1:$C$15201,2,FALSE()),"")</f>
        <v/>
      </c>
      <c r="D1333" s="331" t="s">
        <v>991</v>
      </c>
      <c r="E1333" s="331" t="s">
        <v>1083</v>
      </c>
      <c r="F1333" s="354" t="s">
        <v>993</v>
      </c>
      <c r="G1333" s="331" t="n">
        <v>300</v>
      </c>
      <c r="H1333" s="355" t="n">
        <v>8708.29</v>
      </c>
      <c r="I1333" s="355" t="n">
        <v>173382</v>
      </c>
      <c r="J1333" s="389"/>
      <c r="K1333" s="331" t="s">
        <v>994</v>
      </c>
    </row>
    <row r="1334" customFormat="false" ht="15.75" hidden="true" customHeight="false" outlineLevel="0" collapsed="false">
      <c r="A1334" s="331"/>
      <c r="B1334" s="331" t="s">
        <v>1181</v>
      </c>
      <c r="C1334" s="331" t="str">
        <f aca="false">IFERROR(VLOOKUP(B1334,'[1]#¡REF!'!$A$1:$C$15201,2,FALSE()),"")</f>
        <v/>
      </c>
      <c r="D1334" s="331" t="s">
        <v>991</v>
      </c>
      <c r="E1334" s="331" t="s">
        <v>1034</v>
      </c>
      <c r="F1334" s="354" t="s">
        <v>993</v>
      </c>
      <c r="G1334" s="331" t="n">
        <v>17</v>
      </c>
      <c r="H1334" s="355" t="n">
        <v>493.47</v>
      </c>
      <c r="I1334" s="355" t="n">
        <v>9824.98</v>
      </c>
      <c r="J1334" s="390"/>
      <c r="K1334" s="331" t="s">
        <v>994</v>
      </c>
    </row>
    <row r="1335" customFormat="false" ht="15.75" hidden="true" customHeight="false" outlineLevel="0" collapsed="false">
      <c r="A1335" s="331"/>
      <c r="B1335" s="331" t="s">
        <v>1181</v>
      </c>
      <c r="C1335" s="331" t="str">
        <f aca="false">IFERROR(VLOOKUP(B1335,'[1]#¡REF!'!$A$1:$C$15201,2,FALSE()),"")</f>
        <v/>
      </c>
      <c r="D1335" s="331" t="s">
        <v>1016</v>
      </c>
      <c r="E1335" s="331" t="s">
        <v>1040</v>
      </c>
      <c r="F1335" s="354" t="s">
        <v>1130</v>
      </c>
      <c r="G1335" s="331" t="n">
        <v>4</v>
      </c>
      <c r="H1335" s="355" t="n">
        <v>116.11</v>
      </c>
      <c r="I1335" s="355" t="n">
        <v>2311.76</v>
      </c>
      <c r="J1335" s="388"/>
      <c r="K1335" s="331" t="s">
        <v>994</v>
      </c>
    </row>
    <row r="1336" customFormat="false" ht="15.75" hidden="true" customHeight="false" outlineLevel="0" collapsed="false">
      <c r="A1336" s="331"/>
      <c r="B1336" s="331" t="s">
        <v>1181</v>
      </c>
      <c r="C1336" s="331" t="str">
        <f aca="false">IFERROR(VLOOKUP(B1336,'[1]#¡REF!'!$A$1:$C$15201,2,FALSE()),"")</f>
        <v/>
      </c>
      <c r="D1336" s="331" t="s">
        <v>1016</v>
      </c>
      <c r="E1336" s="331" t="s">
        <v>1091</v>
      </c>
      <c r="F1336" s="354" t="s">
        <v>993</v>
      </c>
      <c r="G1336" s="331" t="n">
        <v>18</v>
      </c>
      <c r="H1336" s="355" t="n">
        <v>522.5</v>
      </c>
      <c r="I1336" s="355" t="n">
        <v>10402.92</v>
      </c>
      <c r="J1336" s="389"/>
      <c r="K1336" s="331" t="s">
        <v>994</v>
      </c>
    </row>
    <row r="1337" customFormat="false" ht="15.75" hidden="true" customHeight="false" outlineLevel="0" collapsed="false">
      <c r="A1337" s="331"/>
      <c r="B1337" s="331" t="s">
        <v>1181</v>
      </c>
      <c r="C1337" s="331" t="str">
        <f aca="false">IFERROR(VLOOKUP(B1337,'[1]#¡REF!'!$A$1:$C$15201,2,FALSE()),"")</f>
        <v/>
      </c>
      <c r="D1337" s="331" t="s">
        <v>1016</v>
      </c>
      <c r="E1337" s="331" t="s">
        <v>1019</v>
      </c>
      <c r="F1337" s="354" t="s">
        <v>993</v>
      </c>
      <c r="G1337" s="331" t="n">
        <v>8</v>
      </c>
      <c r="H1337" s="355" t="n">
        <v>232.22</v>
      </c>
      <c r="I1337" s="355" t="n">
        <v>4623.52</v>
      </c>
      <c r="J1337" s="389"/>
      <c r="K1337" s="331" t="s">
        <v>994</v>
      </c>
    </row>
    <row r="1338" customFormat="false" ht="15.75" hidden="true" customHeight="false" outlineLevel="0" collapsed="false">
      <c r="A1338" s="331"/>
      <c r="B1338" s="331" t="s">
        <v>1181</v>
      </c>
      <c r="C1338" s="331" t="str">
        <f aca="false">IFERROR(VLOOKUP(B1338,'[1]#¡REF!'!$A$1:$C$15201,2,FALSE()),"")</f>
        <v/>
      </c>
      <c r="D1338" s="331" t="s">
        <v>1016</v>
      </c>
      <c r="E1338" s="331" t="s">
        <v>1020</v>
      </c>
      <c r="F1338" s="354" t="s">
        <v>993</v>
      </c>
      <c r="G1338" s="331" t="n">
        <v>200</v>
      </c>
      <c r="H1338" s="355" t="n">
        <v>5805.53</v>
      </c>
      <c r="I1338" s="355" t="n">
        <v>115588</v>
      </c>
      <c r="J1338" s="389"/>
      <c r="K1338" s="331" t="s">
        <v>994</v>
      </c>
    </row>
    <row r="1339" customFormat="false" ht="15.75" hidden="true" customHeight="false" outlineLevel="0" collapsed="false">
      <c r="A1339" s="331"/>
      <c r="B1339" s="331" t="s">
        <v>1181</v>
      </c>
      <c r="C1339" s="331" t="str">
        <f aca="false">IFERROR(VLOOKUP(B1339,'[1]#¡REF!'!$A$1:$C$15201,2,FALSE()),"")</f>
        <v/>
      </c>
      <c r="D1339" s="331" t="s">
        <v>1016</v>
      </c>
      <c r="E1339" s="331" t="s">
        <v>1023</v>
      </c>
      <c r="F1339" s="354" t="s">
        <v>993</v>
      </c>
      <c r="G1339" s="331" t="n">
        <v>38</v>
      </c>
      <c r="H1339" s="355" t="n">
        <v>1103.05</v>
      </c>
      <c r="I1339" s="355" t="n">
        <v>21961.72</v>
      </c>
      <c r="J1339" s="389"/>
      <c r="K1339" s="331" t="s">
        <v>994</v>
      </c>
    </row>
    <row r="1340" customFormat="false" ht="15.75" hidden="true" customHeight="false" outlineLevel="0" collapsed="false">
      <c r="A1340" s="331"/>
      <c r="B1340" s="331" t="s">
        <v>1181</v>
      </c>
      <c r="C1340" s="331" t="str">
        <f aca="false">IFERROR(VLOOKUP(B1340,'[1]#¡REF!'!$A$1:$C$15201,2,FALSE()),"")</f>
        <v/>
      </c>
      <c r="D1340" s="331" t="s">
        <v>1016</v>
      </c>
      <c r="E1340" s="331" t="s">
        <v>1042</v>
      </c>
      <c r="F1340" s="354" t="s">
        <v>993</v>
      </c>
      <c r="G1340" s="331" t="n">
        <v>2</v>
      </c>
      <c r="H1340" s="355" t="n">
        <v>58.06</v>
      </c>
      <c r="I1340" s="355" t="n">
        <v>1155.88</v>
      </c>
      <c r="J1340" s="389"/>
      <c r="K1340" s="331" t="s">
        <v>994</v>
      </c>
    </row>
    <row r="1341" customFormat="false" ht="15.75" hidden="true" customHeight="false" outlineLevel="0" collapsed="false">
      <c r="A1341" s="331"/>
      <c r="B1341" s="331" t="s">
        <v>1181</v>
      </c>
      <c r="C1341" s="331" t="str">
        <f aca="false">IFERROR(VLOOKUP(B1341,'[1]#¡REF!'!$A$1:$C$15201,2,FALSE()),"")</f>
        <v/>
      </c>
      <c r="D1341" s="331" t="s">
        <v>1016</v>
      </c>
      <c r="E1341" s="331" t="s">
        <v>1024</v>
      </c>
      <c r="F1341" s="354" t="s">
        <v>993</v>
      </c>
      <c r="G1341" s="331" t="n">
        <v>14</v>
      </c>
      <c r="H1341" s="355" t="n">
        <v>406.39</v>
      </c>
      <c r="I1341" s="355" t="n">
        <v>8091.16</v>
      </c>
      <c r="J1341" s="389"/>
      <c r="K1341" s="331" t="s">
        <v>994</v>
      </c>
    </row>
    <row r="1342" customFormat="false" ht="15.75" hidden="true" customHeight="false" outlineLevel="0" collapsed="false">
      <c r="A1342" s="331"/>
      <c r="B1342" s="331" t="s">
        <v>1181</v>
      </c>
      <c r="C1342" s="331" t="str">
        <f aca="false">IFERROR(VLOOKUP(B1342,'[1]#¡REF!'!$A$1:$C$15201,2,FALSE()),"")</f>
        <v/>
      </c>
      <c r="D1342" s="331" t="s">
        <v>1016</v>
      </c>
      <c r="E1342" s="331" t="s">
        <v>1025</v>
      </c>
      <c r="F1342" s="354" t="s">
        <v>993</v>
      </c>
      <c r="G1342" s="331" t="n">
        <v>840</v>
      </c>
      <c r="H1342" s="355" t="n">
        <v>24383.21</v>
      </c>
      <c r="I1342" s="355" t="n">
        <v>485469.6</v>
      </c>
      <c r="J1342" s="389"/>
      <c r="K1342" s="331" t="s">
        <v>994</v>
      </c>
    </row>
    <row r="1343" customFormat="false" ht="15.75" hidden="true" customHeight="false" outlineLevel="0" collapsed="false">
      <c r="A1343" s="331"/>
      <c r="B1343" s="331" t="s">
        <v>1181</v>
      </c>
      <c r="C1343" s="331" t="str">
        <f aca="false">IFERROR(VLOOKUP(B1343,'[1]#¡REF!'!$A$1:$C$15201,2,FALSE()),"")</f>
        <v/>
      </c>
      <c r="D1343" s="331" t="s">
        <v>1016</v>
      </c>
      <c r="E1343" s="331" t="s">
        <v>1065</v>
      </c>
      <c r="F1343" s="354" t="s">
        <v>993</v>
      </c>
      <c r="G1343" s="331" t="n">
        <v>5</v>
      </c>
      <c r="H1343" s="355" t="n">
        <v>145.14</v>
      </c>
      <c r="I1343" s="355" t="n">
        <v>2889.7</v>
      </c>
      <c r="J1343" s="389"/>
      <c r="K1343" s="331" t="s">
        <v>994</v>
      </c>
    </row>
    <row r="1344" customFormat="false" ht="15.75" hidden="true" customHeight="false" outlineLevel="0" collapsed="false">
      <c r="A1344" s="331"/>
      <c r="B1344" s="331" t="s">
        <v>1181</v>
      </c>
      <c r="C1344" s="331" t="str">
        <f aca="false">IFERROR(VLOOKUP(B1344,'[1]#¡REF!'!$A$1:$C$15201,2,FALSE()),"")</f>
        <v/>
      </c>
      <c r="D1344" s="331" t="s">
        <v>1016</v>
      </c>
      <c r="E1344" s="331" t="s">
        <v>1093</v>
      </c>
      <c r="F1344" s="354" t="s">
        <v>1131</v>
      </c>
      <c r="G1344" s="331" t="n">
        <v>4</v>
      </c>
      <c r="H1344" s="355" t="n">
        <v>116.11</v>
      </c>
      <c r="I1344" s="355" t="n">
        <v>2311.76</v>
      </c>
      <c r="J1344" s="389"/>
      <c r="K1344" s="331" t="s">
        <v>994</v>
      </c>
    </row>
    <row r="1345" customFormat="false" ht="15.75" hidden="true" customHeight="false" outlineLevel="0" collapsed="false">
      <c r="A1345" s="331"/>
      <c r="B1345" s="331" t="s">
        <v>1181</v>
      </c>
      <c r="C1345" s="331" t="str">
        <f aca="false">IFERROR(VLOOKUP(B1345,'[1]#¡REF!'!$A$1:$C$15201,2,FALSE()),"")</f>
        <v/>
      </c>
      <c r="D1345" s="331" t="s">
        <v>1016</v>
      </c>
      <c r="E1345" s="331" t="s">
        <v>1026</v>
      </c>
      <c r="F1345" s="354" t="s">
        <v>1132</v>
      </c>
      <c r="G1345" s="331" t="n">
        <v>26</v>
      </c>
      <c r="H1345" s="355" t="n">
        <v>754.72</v>
      </c>
      <c r="I1345" s="355" t="n">
        <v>15026.44</v>
      </c>
      <c r="J1345" s="389"/>
      <c r="K1345" s="331" t="s">
        <v>994</v>
      </c>
    </row>
    <row r="1346" customFormat="false" ht="15.75" hidden="true" customHeight="false" outlineLevel="0" collapsed="false">
      <c r="A1346" s="331"/>
      <c r="B1346" s="331" t="s">
        <v>1181</v>
      </c>
      <c r="C1346" s="331" t="str">
        <f aca="false">IFERROR(VLOOKUP(B1346,'[1]#¡REF!'!$A$1:$C$15201,2,FALSE()),"")</f>
        <v/>
      </c>
      <c r="D1346" s="331" t="s">
        <v>1016</v>
      </c>
      <c r="E1346" s="331" t="s">
        <v>1027</v>
      </c>
      <c r="F1346" s="354" t="s">
        <v>1133</v>
      </c>
      <c r="G1346" s="331" t="n">
        <v>4</v>
      </c>
      <c r="H1346" s="355" t="n">
        <v>116.11</v>
      </c>
      <c r="I1346" s="355" t="n">
        <v>2311.76</v>
      </c>
      <c r="J1346" s="389"/>
      <c r="K1346" s="331" t="s">
        <v>994</v>
      </c>
    </row>
    <row r="1347" customFormat="false" ht="15.75" hidden="true" customHeight="false" outlineLevel="0" collapsed="false">
      <c r="A1347" s="331"/>
      <c r="B1347" s="331" t="s">
        <v>1181</v>
      </c>
      <c r="C1347" s="331" t="str">
        <f aca="false">IFERROR(VLOOKUP(B1347,'[1]#¡REF!'!$A$1:$C$15201,2,FALSE()),"")</f>
        <v/>
      </c>
      <c r="D1347" s="331" t="s">
        <v>1016</v>
      </c>
      <c r="E1347" s="331" t="s">
        <v>1028</v>
      </c>
      <c r="F1347" s="354" t="s">
        <v>1134</v>
      </c>
      <c r="G1347" s="331" t="n">
        <v>4</v>
      </c>
      <c r="H1347" s="355" t="n">
        <v>116.11</v>
      </c>
      <c r="I1347" s="355" t="n">
        <v>2311.76</v>
      </c>
      <c r="J1347" s="390"/>
      <c r="K1347" s="331" t="s">
        <v>994</v>
      </c>
    </row>
    <row r="1348" s="158" customFormat="true" ht="15" hidden="false" customHeight="false" outlineLevel="0" collapsed="false">
      <c r="A1348" s="411" t="s">
        <v>1177</v>
      </c>
      <c r="B1348" s="366" t="s">
        <v>1181</v>
      </c>
      <c r="C1348" s="74" t="str">
        <f aca="false">IFERROR(VLOOKUP(B1348,'[1]#¡REF!'!$A$1:$C$15201,2,FALSE()),"")</f>
        <v/>
      </c>
      <c r="D1348" s="412" t="s">
        <v>1016</v>
      </c>
      <c r="E1348" s="411" t="s">
        <v>621</v>
      </c>
      <c r="F1348" s="407" t="s">
        <v>1136</v>
      </c>
      <c r="G1348" s="368" t="n">
        <v>6</v>
      </c>
      <c r="H1348" s="413" t="n">
        <v>174.17</v>
      </c>
      <c r="I1348" s="413" t="n">
        <v>3467.64</v>
      </c>
      <c r="J1348" s="384" t="n">
        <v>577.94</v>
      </c>
      <c r="K1348" s="366" t="s">
        <v>994</v>
      </c>
      <c r="L1348" s="375" t="s">
        <v>1182</v>
      </c>
      <c r="M1348" s="375" t="s">
        <v>1183</v>
      </c>
      <c r="N1348" s="375"/>
      <c r="O1348" s="371" t="n">
        <v>3137124</v>
      </c>
      <c r="P1348" s="371" t="s">
        <v>1184</v>
      </c>
      <c r="Q1348" s="409" t="n">
        <v>44525</v>
      </c>
      <c r="R1348" s="75"/>
      <c r="S1348" s="409"/>
      <c r="T1348" s="273" t="n">
        <f aca="false">1</f>
        <v>1</v>
      </c>
      <c r="U1348" s="163" t="n">
        <f aca="false">T1348*J1348</f>
        <v>577.94</v>
      </c>
    </row>
    <row r="1349" customFormat="false" ht="15.75" hidden="true" customHeight="false" outlineLevel="0" collapsed="false">
      <c r="A1349" s="331"/>
      <c r="B1349" s="331" t="s">
        <v>1185</v>
      </c>
      <c r="C1349" s="331" t="str">
        <f aca="false">IFERROR(VLOOKUP(B1349,'[1]#¡REF!'!$A$1:$C$15201,2,FALSE()),"")</f>
        <v/>
      </c>
      <c r="D1349" s="331" t="s">
        <v>991</v>
      </c>
      <c r="E1349" s="331" t="s">
        <v>1083</v>
      </c>
      <c r="F1349" s="354" t="s">
        <v>993</v>
      </c>
      <c r="G1349" s="331" t="n">
        <v>46</v>
      </c>
      <c r="H1349" s="355" t="n">
        <v>459.77</v>
      </c>
      <c r="I1349" s="355" t="n">
        <v>9154</v>
      </c>
      <c r="J1349" s="388"/>
      <c r="K1349" s="331" t="s">
        <v>994</v>
      </c>
    </row>
    <row r="1350" customFormat="false" ht="15.75" hidden="true" customHeight="false" outlineLevel="0" collapsed="false">
      <c r="A1350" s="331"/>
      <c r="B1350" s="331" t="s">
        <v>1185</v>
      </c>
      <c r="C1350" s="331" t="str">
        <f aca="false">IFERROR(VLOOKUP(B1350,'[1]#¡REF!'!$A$1:$C$15201,2,FALSE()),"")</f>
        <v/>
      </c>
      <c r="D1350" s="331" t="s">
        <v>991</v>
      </c>
      <c r="E1350" s="331" t="s">
        <v>1002</v>
      </c>
      <c r="F1350" s="354" t="s">
        <v>1133</v>
      </c>
      <c r="G1350" s="331" t="n">
        <v>503</v>
      </c>
      <c r="H1350" s="355" t="n">
        <v>5027.47</v>
      </c>
      <c r="I1350" s="355" t="n">
        <v>100097</v>
      </c>
      <c r="J1350" s="389"/>
      <c r="K1350" s="331" t="s">
        <v>994</v>
      </c>
    </row>
    <row r="1351" customFormat="false" ht="15.75" hidden="true" customHeight="false" outlineLevel="0" collapsed="false">
      <c r="A1351" s="331"/>
      <c r="B1351" s="331" t="s">
        <v>1185</v>
      </c>
      <c r="C1351" s="331" t="str">
        <f aca="false">IFERROR(VLOOKUP(B1351,'[1]#¡REF!'!$A$1:$C$15201,2,FALSE()),"")</f>
        <v/>
      </c>
      <c r="D1351" s="331" t="s">
        <v>1016</v>
      </c>
      <c r="E1351" s="331" t="s">
        <v>1017</v>
      </c>
      <c r="F1351" s="354" t="s">
        <v>1130</v>
      </c>
      <c r="G1351" s="331" t="n">
        <v>28</v>
      </c>
      <c r="H1351" s="355" t="n">
        <v>279.86</v>
      </c>
      <c r="I1351" s="355" t="n">
        <v>5572</v>
      </c>
      <c r="J1351" s="389"/>
      <c r="K1351" s="331" t="s">
        <v>994</v>
      </c>
    </row>
    <row r="1352" customFormat="false" ht="15.75" hidden="true" customHeight="false" outlineLevel="0" collapsed="false">
      <c r="A1352" s="331"/>
      <c r="B1352" s="331" t="s">
        <v>1185</v>
      </c>
      <c r="C1352" s="331" t="str">
        <f aca="false">IFERROR(VLOOKUP(B1352,'[1]#¡REF!'!$A$1:$C$15201,2,FALSE()),"")</f>
        <v/>
      </c>
      <c r="D1352" s="331" t="s">
        <v>1016</v>
      </c>
      <c r="E1352" s="331" t="s">
        <v>1091</v>
      </c>
      <c r="F1352" s="354" t="s">
        <v>993</v>
      </c>
      <c r="G1352" s="405" t="n">
        <v>3780</v>
      </c>
      <c r="H1352" s="355" t="n">
        <v>37781.02</v>
      </c>
      <c r="I1352" s="355" t="n">
        <v>752220</v>
      </c>
      <c r="J1352" s="389"/>
      <c r="K1352" s="331" t="s">
        <v>994</v>
      </c>
    </row>
    <row r="1353" customFormat="false" ht="15.75" hidden="true" customHeight="false" outlineLevel="0" collapsed="false">
      <c r="A1353" s="331"/>
      <c r="B1353" s="331" t="s">
        <v>1185</v>
      </c>
      <c r="C1353" s="331" t="str">
        <f aca="false">IFERROR(VLOOKUP(B1353,'[1]#¡REF!'!$A$1:$C$15201,2,FALSE()),"")</f>
        <v/>
      </c>
      <c r="D1353" s="331" t="s">
        <v>1016</v>
      </c>
      <c r="E1353" s="331" t="s">
        <v>1020</v>
      </c>
      <c r="F1353" s="354" t="s">
        <v>993</v>
      </c>
      <c r="G1353" s="405" t="n">
        <v>8820</v>
      </c>
      <c r="H1353" s="355" t="n">
        <v>88155.71</v>
      </c>
      <c r="I1353" s="355" t="n">
        <v>1755180</v>
      </c>
      <c r="J1353" s="389"/>
      <c r="K1353" s="331" t="s">
        <v>994</v>
      </c>
    </row>
    <row r="1354" customFormat="false" ht="15.75" hidden="true" customHeight="false" outlineLevel="0" collapsed="false">
      <c r="A1354" s="331"/>
      <c r="B1354" s="331" t="s">
        <v>1185</v>
      </c>
      <c r="C1354" s="331" t="str">
        <f aca="false">IFERROR(VLOOKUP(B1354,'[1]#¡REF!'!$A$1:$C$15201,2,FALSE()),"")</f>
        <v/>
      </c>
      <c r="D1354" s="331" t="s">
        <v>1016</v>
      </c>
      <c r="E1354" s="331" t="s">
        <v>1021</v>
      </c>
      <c r="F1354" s="354" t="s">
        <v>993</v>
      </c>
      <c r="G1354" s="331" t="n">
        <v>559</v>
      </c>
      <c r="H1354" s="355" t="n">
        <v>5587.19</v>
      </c>
      <c r="I1354" s="355" t="n">
        <v>111241</v>
      </c>
      <c r="J1354" s="389"/>
      <c r="K1354" s="331" t="s">
        <v>994</v>
      </c>
    </row>
    <row r="1355" customFormat="false" ht="15.75" hidden="true" customHeight="false" outlineLevel="0" collapsed="false">
      <c r="A1355" s="331"/>
      <c r="B1355" s="331" t="s">
        <v>1185</v>
      </c>
      <c r="C1355" s="331" t="str">
        <f aca="false">IFERROR(VLOOKUP(B1355,'[1]#¡REF!'!$A$1:$C$15201,2,FALSE()),"")</f>
        <v/>
      </c>
      <c r="D1355" s="331" t="s">
        <v>1016</v>
      </c>
      <c r="E1355" s="331" t="s">
        <v>1022</v>
      </c>
      <c r="F1355" s="354" t="s">
        <v>993</v>
      </c>
      <c r="G1355" s="331" t="n">
        <v>658</v>
      </c>
      <c r="H1355" s="355" t="n">
        <v>6576.7</v>
      </c>
      <c r="I1355" s="355" t="n">
        <v>130942</v>
      </c>
      <c r="J1355" s="389"/>
      <c r="K1355" s="331" t="s">
        <v>994</v>
      </c>
    </row>
    <row r="1356" customFormat="false" ht="15.75" hidden="true" customHeight="false" outlineLevel="0" collapsed="false">
      <c r="A1356" s="331"/>
      <c r="B1356" s="331" t="s">
        <v>1185</v>
      </c>
      <c r="C1356" s="331" t="str">
        <f aca="false">IFERROR(VLOOKUP(B1356,'[1]#¡REF!'!$A$1:$C$15201,2,FALSE()),"")</f>
        <v/>
      </c>
      <c r="D1356" s="331" t="s">
        <v>1016</v>
      </c>
      <c r="E1356" s="331" t="s">
        <v>1024</v>
      </c>
      <c r="F1356" s="354" t="s">
        <v>993</v>
      </c>
      <c r="G1356" s="331" t="n">
        <v>112</v>
      </c>
      <c r="H1356" s="355" t="n">
        <v>1119.44</v>
      </c>
      <c r="I1356" s="355" t="n">
        <v>22288</v>
      </c>
      <c r="J1356" s="389"/>
      <c r="K1356" s="331" t="s">
        <v>994</v>
      </c>
    </row>
    <row r="1357" customFormat="false" ht="15.75" hidden="true" customHeight="false" outlineLevel="0" collapsed="false">
      <c r="A1357" s="331"/>
      <c r="B1357" s="331" t="s">
        <v>1185</v>
      </c>
      <c r="C1357" s="331" t="str">
        <f aca="false">IFERROR(VLOOKUP(B1357,'[1]#¡REF!'!$A$1:$C$15201,2,FALSE()),"")</f>
        <v/>
      </c>
      <c r="D1357" s="331" t="s">
        <v>1016</v>
      </c>
      <c r="E1357" s="331" t="s">
        <v>1025</v>
      </c>
      <c r="F1357" s="354" t="s">
        <v>993</v>
      </c>
      <c r="G1357" s="331" t="n">
        <v>840</v>
      </c>
      <c r="H1357" s="355" t="n">
        <v>8395.78</v>
      </c>
      <c r="I1357" s="355" t="n">
        <v>167160</v>
      </c>
      <c r="J1357" s="389"/>
      <c r="K1357" s="331" t="s">
        <v>994</v>
      </c>
    </row>
    <row r="1358" customFormat="false" ht="15.75" hidden="true" customHeight="false" outlineLevel="0" collapsed="false">
      <c r="A1358" s="331"/>
      <c r="B1358" s="331" t="s">
        <v>1185</v>
      </c>
      <c r="C1358" s="331" t="str">
        <f aca="false">IFERROR(VLOOKUP(B1358,'[1]#¡REF!'!$A$1:$C$15201,2,FALSE()),"")</f>
        <v/>
      </c>
      <c r="D1358" s="331" t="s">
        <v>1016</v>
      </c>
      <c r="E1358" s="331" t="s">
        <v>1110</v>
      </c>
      <c r="F1358" s="354" t="s">
        <v>993</v>
      </c>
      <c r="G1358" s="331" t="n">
        <v>66</v>
      </c>
      <c r="H1358" s="355" t="n">
        <v>659.67</v>
      </c>
      <c r="I1358" s="355" t="n">
        <v>13134</v>
      </c>
      <c r="J1358" s="389"/>
      <c r="K1358" s="331" t="s">
        <v>994</v>
      </c>
    </row>
    <row r="1359" customFormat="false" ht="15.75" hidden="true" customHeight="false" outlineLevel="0" collapsed="false">
      <c r="A1359" s="331"/>
      <c r="B1359" s="331" t="s">
        <v>1185</v>
      </c>
      <c r="C1359" s="331" t="str">
        <f aca="false">IFERROR(VLOOKUP(B1359,'[1]#¡REF!'!$A$1:$C$15201,2,FALSE()),"")</f>
        <v/>
      </c>
      <c r="D1359" s="331" t="s">
        <v>1016</v>
      </c>
      <c r="E1359" s="331" t="s">
        <v>1065</v>
      </c>
      <c r="F1359" s="354" t="s">
        <v>993</v>
      </c>
      <c r="G1359" s="405" t="n">
        <v>1249</v>
      </c>
      <c r="H1359" s="355" t="n">
        <v>12483.73</v>
      </c>
      <c r="I1359" s="355" t="n">
        <v>248551</v>
      </c>
      <c r="J1359" s="389"/>
      <c r="K1359" s="331" t="s">
        <v>994</v>
      </c>
    </row>
    <row r="1360" customFormat="false" ht="15.75" hidden="true" customHeight="false" outlineLevel="0" collapsed="false">
      <c r="A1360" s="331"/>
      <c r="B1360" s="331" t="s">
        <v>1185</v>
      </c>
      <c r="C1360" s="331" t="str">
        <f aca="false">IFERROR(VLOOKUP(B1360,'[1]#¡REF!'!$A$1:$C$15201,2,FALSE()),"")</f>
        <v/>
      </c>
      <c r="D1360" s="331" t="s">
        <v>1016</v>
      </c>
      <c r="E1360" s="331" t="s">
        <v>1026</v>
      </c>
      <c r="F1360" s="354" t="s">
        <v>1132</v>
      </c>
      <c r="G1360" s="405" t="n">
        <v>1540</v>
      </c>
      <c r="H1360" s="355" t="n">
        <v>15392.27</v>
      </c>
      <c r="I1360" s="355" t="n">
        <v>306460</v>
      </c>
      <c r="J1360" s="389"/>
      <c r="K1360" s="331" t="s">
        <v>994</v>
      </c>
    </row>
    <row r="1361" customFormat="false" ht="15.75" hidden="true" customHeight="false" outlineLevel="0" collapsed="false">
      <c r="A1361" s="331"/>
      <c r="B1361" s="331" t="s">
        <v>1185</v>
      </c>
      <c r="C1361" s="331" t="str">
        <f aca="false">IFERROR(VLOOKUP(B1361,'[1]#¡REF!'!$A$1:$C$15201,2,FALSE()),"")</f>
        <v/>
      </c>
      <c r="D1361" s="331" t="s">
        <v>1016</v>
      </c>
      <c r="E1361" s="331" t="s">
        <v>1027</v>
      </c>
      <c r="F1361" s="354" t="s">
        <v>1133</v>
      </c>
      <c r="G1361" s="331" t="n">
        <v>231</v>
      </c>
      <c r="H1361" s="355" t="n">
        <v>2308.84</v>
      </c>
      <c r="I1361" s="355" t="n">
        <v>45969</v>
      </c>
      <c r="J1361" s="389"/>
      <c r="K1361" s="331" t="s">
        <v>994</v>
      </c>
    </row>
    <row r="1362" customFormat="false" ht="15.75" hidden="true" customHeight="false" outlineLevel="0" collapsed="false">
      <c r="A1362" s="331"/>
      <c r="B1362" s="331" t="s">
        <v>1185</v>
      </c>
      <c r="C1362" s="331" t="str">
        <f aca="false">IFERROR(VLOOKUP(B1362,'[1]#¡REF!'!$A$1:$C$15201,2,FALSE()),"")</f>
        <v/>
      </c>
      <c r="D1362" s="331" t="s">
        <v>1016</v>
      </c>
      <c r="E1362" s="331" t="s">
        <v>1028</v>
      </c>
      <c r="F1362" s="354" t="s">
        <v>1134</v>
      </c>
      <c r="G1362" s="331" t="n">
        <v>14</v>
      </c>
      <c r="H1362" s="355" t="n">
        <v>139.93</v>
      </c>
      <c r="I1362" s="355" t="n">
        <v>2786</v>
      </c>
      <c r="J1362" s="390"/>
      <c r="K1362" s="331" t="s">
        <v>994</v>
      </c>
    </row>
    <row r="1363" customFormat="false" ht="15.75" hidden="true" customHeight="false" outlineLevel="0" collapsed="false">
      <c r="A1363" s="331"/>
      <c r="B1363" s="331" t="s">
        <v>1186</v>
      </c>
      <c r="C1363" s="331" t="str">
        <f aca="false">IFERROR(VLOOKUP(B1363,'[1]#¡REF!'!$A$1:$C$15201,2,FALSE()),"")</f>
        <v/>
      </c>
      <c r="D1363" s="331" t="s">
        <v>991</v>
      </c>
      <c r="E1363" s="331" t="s">
        <v>992</v>
      </c>
      <c r="F1363" s="354" t="s">
        <v>993</v>
      </c>
      <c r="G1363" s="331" t="n">
        <v>5</v>
      </c>
      <c r="H1363" s="355" t="n">
        <v>2</v>
      </c>
      <c r="I1363" s="355" t="n">
        <v>39.9</v>
      </c>
      <c r="J1363" s="388"/>
      <c r="K1363" s="331" t="s">
        <v>994</v>
      </c>
    </row>
    <row r="1364" customFormat="false" ht="15.75" hidden="true" customHeight="false" outlineLevel="0" collapsed="false">
      <c r="A1364" s="331"/>
      <c r="B1364" s="331" t="s">
        <v>1186</v>
      </c>
      <c r="C1364" s="331" t="str">
        <f aca="false">IFERROR(VLOOKUP(B1364,'[1]#¡REF!'!$A$1:$C$15201,2,FALSE()),"")</f>
        <v/>
      </c>
      <c r="D1364" s="331" t="s">
        <v>991</v>
      </c>
      <c r="E1364" s="331" t="s">
        <v>1008</v>
      </c>
      <c r="F1364" s="354" t="s">
        <v>993</v>
      </c>
      <c r="G1364" s="331" t="n">
        <v>60</v>
      </c>
      <c r="H1364" s="355" t="n">
        <v>24.05</v>
      </c>
      <c r="I1364" s="355" t="n">
        <v>478.8</v>
      </c>
      <c r="J1364" s="389"/>
      <c r="K1364" s="331" t="s">
        <v>994</v>
      </c>
    </row>
    <row r="1365" customFormat="false" ht="15.75" hidden="true" customHeight="false" outlineLevel="0" collapsed="false">
      <c r="A1365" s="331"/>
      <c r="B1365" s="331" t="s">
        <v>1186</v>
      </c>
      <c r="C1365" s="331" t="str">
        <f aca="false">IFERROR(VLOOKUP(B1365,'[1]#¡REF!'!$A$1:$C$15201,2,FALSE()),"")</f>
        <v/>
      </c>
      <c r="D1365" s="331" t="s">
        <v>991</v>
      </c>
      <c r="E1365" s="331" t="s">
        <v>1083</v>
      </c>
      <c r="F1365" s="354" t="s">
        <v>993</v>
      </c>
      <c r="G1365" s="331" t="n">
        <v>20</v>
      </c>
      <c r="H1365" s="355" t="n">
        <v>8.02</v>
      </c>
      <c r="I1365" s="355" t="n">
        <v>159.6</v>
      </c>
      <c r="J1365" s="389"/>
      <c r="K1365" s="331" t="s">
        <v>994</v>
      </c>
    </row>
    <row r="1366" customFormat="false" ht="15.75" hidden="true" customHeight="false" outlineLevel="0" collapsed="false">
      <c r="A1366" s="331"/>
      <c r="B1366" s="331" t="s">
        <v>1186</v>
      </c>
      <c r="C1366" s="331" t="str">
        <f aca="false">IFERROR(VLOOKUP(B1366,'[1]#¡REF!'!$A$1:$C$15201,2,FALSE()),"")</f>
        <v/>
      </c>
      <c r="D1366" s="331" t="s">
        <v>991</v>
      </c>
      <c r="E1366" s="331" t="s">
        <v>1009</v>
      </c>
      <c r="F1366" s="354" t="s">
        <v>993</v>
      </c>
      <c r="G1366" s="331" t="n">
        <v>50</v>
      </c>
      <c r="H1366" s="355" t="n">
        <v>20.04</v>
      </c>
      <c r="I1366" s="355" t="n">
        <v>399</v>
      </c>
      <c r="J1366" s="389"/>
      <c r="K1366" s="331" t="s">
        <v>994</v>
      </c>
    </row>
    <row r="1367" customFormat="false" ht="15.75" hidden="true" customHeight="false" outlineLevel="0" collapsed="false">
      <c r="A1367" s="331"/>
      <c r="B1367" s="331" t="s">
        <v>1186</v>
      </c>
      <c r="C1367" s="331" t="str">
        <f aca="false">IFERROR(VLOOKUP(B1367,'[1]#¡REF!'!$A$1:$C$15201,2,FALSE()),"")</f>
        <v/>
      </c>
      <c r="D1367" s="331" t="s">
        <v>991</v>
      </c>
      <c r="E1367" s="331" t="s">
        <v>1036</v>
      </c>
      <c r="F1367" s="354" t="s">
        <v>993</v>
      </c>
      <c r="G1367" s="331" t="n">
        <v>3</v>
      </c>
      <c r="H1367" s="355" t="n">
        <v>1.2</v>
      </c>
      <c r="I1367" s="355" t="n">
        <v>23.94</v>
      </c>
      <c r="J1367" s="389"/>
      <c r="K1367" s="331" t="s">
        <v>994</v>
      </c>
    </row>
    <row r="1368" customFormat="false" ht="15.75" hidden="true" customHeight="false" outlineLevel="0" collapsed="false">
      <c r="A1368" s="331"/>
      <c r="B1368" s="331" t="s">
        <v>1186</v>
      </c>
      <c r="C1368" s="331" t="str">
        <f aca="false">IFERROR(VLOOKUP(B1368,'[1]#¡REF!'!$A$1:$C$15201,2,FALSE()),"")</f>
        <v/>
      </c>
      <c r="D1368" s="331" t="s">
        <v>991</v>
      </c>
      <c r="E1368" s="331" t="s">
        <v>1014</v>
      </c>
      <c r="F1368" s="354" t="s">
        <v>1132</v>
      </c>
      <c r="G1368" s="331" t="n">
        <v>108</v>
      </c>
      <c r="H1368" s="355" t="n">
        <v>43.29</v>
      </c>
      <c r="I1368" s="355" t="n">
        <v>861.84</v>
      </c>
      <c r="J1368" s="389"/>
      <c r="K1368" s="331" t="s">
        <v>994</v>
      </c>
    </row>
    <row r="1369" customFormat="false" ht="15.75" hidden="true" customHeight="false" outlineLevel="0" collapsed="false">
      <c r="A1369" s="331"/>
      <c r="B1369" s="331" t="s">
        <v>1186</v>
      </c>
      <c r="C1369" s="331" t="str">
        <f aca="false">IFERROR(VLOOKUP(B1369,'[1]#¡REF!'!$A$1:$C$15201,2,FALSE()),"")</f>
        <v/>
      </c>
      <c r="D1369" s="331" t="s">
        <v>1016</v>
      </c>
      <c r="E1369" s="331" t="s">
        <v>1017</v>
      </c>
      <c r="F1369" s="354" t="s">
        <v>1130</v>
      </c>
      <c r="G1369" s="331" t="n">
        <v>51</v>
      </c>
      <c r="H1369" s="355" t="n">
        <v>20.44</v>
      </c>
      <c r="I1369" s="355" t="n">
        <v>406.98</v>
      </c>
      <c r="J1369" s="389"/>
      <c r="K1369" s="331" t="s">
        <v>994</v>
      </c>
    </row>
    <row r="1370" customFormat="false" ht="15.75" hidden="true" customHeight="false" outlineLevel="0" collapsed="false">
      <c r="A1370" s="331"/>
      <c r="B1370" s="331" t="s">
        <v>1186</v>
      </c>
      <c r="C1370" s="331" t="str">
        <f aca="false">IFERROR(VLOOKUP(B1370,'[1]#¡REF!'!$A$1:$C$15201,2,FALSE()),"")</f>
        <v/>
      </c>
      <c r="D1370" s="331" t="s">
        <v>1016</v>
      </c>
      <c r="E1370" s="331" t="s">
        <v>1018</v>
      </c>
      <c r="F1370" s="354" t="s">
        <v>993</v>
      </c>
      <c r="G1370" s="331" t="n">
        <v>560</v>
      </c>
      <c r="H1370" s="355" t="n">
        <v>224.45</v>
      </c>
      <c r="I1370" s="355" t="n">
        <v>4468.8</v>
      </c>
      <c r="J1370" s="389"/>
      <c r="K1370" s="331" t="s">
        <v>994</v>
      </c>
    </row>
    <row r="1371" customFormat="false" ht="15.75" hidden="true" customHeight="false" outlineLevel="0" collapsed="false">
      <c r="A1371" s="331"/>
      <c r="B1371" s="331" t="s">
        <v>1186</v>
      </c>
      <c r="C1371" s="331" t="str">
        <f aca="false">IFERROR(VLOOKUP(B1371,'[1]#¡REF!'!$A$1:$C$15201,2,FALSE()),"")</f>
        <v/>
      </c>
      <c r="D1371" s="331" t="s">
        <v>1016</v>
      </c>
      <c r="E1371" s="331" t="s">
        <v>1020</v>
      </c>
      <c r="F1371" s="354" t="s">
        <v>993</v>
      </c>
      <c r="G1371" s="405" t="n">
        <v>3681</v>
      </c>
      <c r="H1371" s="355" t="n">
        <v>1475.36</v>
      </c>
      <c r="I1371" s="355" t="n">
        <v>29374.38</v>
      </c>
      <c r="J1371" s="389"/>
      <c r="K1371" s="331" t="s">
        <v>994</v>
      </c>
    </row>
    <row r="1372" customFormat="false" ht="15.75" hidden="true" customHeight="false" outlineLevel="0" collapsed="false">
      <c r="A1372" s="331"/>
      <c r="B1372" s="331" t="s">
        <v>1186</v>
      </c>
      <c r="C1372" s="331" t="str">
        <f aca="false">IFERROR(VLOOKUP(B1372,'[1]#¡REF!'!$A$1:$C$15201,2,FALSE()),"")</f>
        <v/>
      </c>
      <c r="D1372" s="331" t="s">
        <v>1016</v>
      </c>
      <c r="E1372" s="331" t="s">
        <v>1021</v>
      </c>
      <c r="F1372" s="354" t="s">
        <v>993</v>
      </c>
      <c r="G1372" s="331" t="n">
        <v>6</v>
      </c>
      <c r="H1372" s="355" t="n">
        <v>2.4</v>
      </c>
      <c r="I1372" s="355" t="n">
        <v>47.88</v>
      </c>
      <c r="J1372" s="389"/>
      <c r="K1372" s="331" t="s">
        <v>994</v>
      </c>
    </row>
    <row r="1373" customFormat="false" ht="15.75" hidden="true" customHeight="false" outlineLevel="0" collapsed="false">
      <c r="A1373" s="331"/>
      <c r="B1373" s="331" t="s">
        <v>1186</v>
      </c>
      <c r="C1373" s="331" t="str">
        <f aca="false">IFERROR(VLOOKUP(B1373,'[1]#¡REF!'!$A$1:$C$15201,2,FALSE()),"")</f>
        <v/>
      </c>
      <c r="D1373" s="331" t="s">
        <v>1016</v>
      </c>
      <c r="E1373" s="331" t="s">
        <v>1023</v>
      </c>
      <c r="F1373" s="354" t="s">
        <v>993</v>
      </c>
      <c r="G1373" s="331" t="n">
        <v>28</v>
      </c>
      <c r="H1373" s="355" t="n">
        <v>11.22</v>
      </c>
      <c r="I1373" s="355" t="n">
        <v>223.44</v>
      </c>
      <c r="J1373" s="389"/>
      <c r="K1373" s="331" t="s">
        <v>994</v>
      </c>
    </row>
    <row r="1374" customFormat="false" ht="15.75" hidden="true" customHeight="false" outlineLevel="0" collapsed="false">
      <c r="A1374" s="331"/>
      <c r="B1374" s="331" t="s">
        <v>1186</v>
      </c>
      <c r="C1374" s="331" t="str">
        <f aca="false">IFERROR(VLOOKUP(B1374,'[1]#¡REF!'!$A$1:$C$15201,2,FALSE()),"")</f>
        <v/>
      </c>
      <c r="D1374" s="331" t="s">
        <v>1016</v>
      </c>
      <c r="E1374" s="331" t="s">
        <v>1025</v>
      </c>
      <c r="F1374" s="354" t="s">
        <v>993</v>
      </c>
      <c r="G1374" s="331" t="n">
        <v>17</v>
      </c>
      <c r="H1374" s="355" t="n">
        <v>6.81</v>
      </c>
      <c r="I1374" s="355" t="n">
        <v>135.66</v>
      </c>
      <c r="J1374" s="389"/>
      <c r="K1374" s="331" t="s">
        <v>994</v>
      </c>
    </row>
    <row r="1375" customFormat="false" ht="15.75" hidden="true" customHeight="false" outlineLevel="0" collapsed="false">
      <c r="A1375" s="331"/>
      <c r="B1375" s="331" t="s">
        <v>1186</v>
      </c>
      <c r="C1375" s="331" t="str">
        <f aca="false">IFERROR(VLOOKUP(B1375,'[1]#¡REF!'!$A$1:$C$15201,2,FALSE()),"")</f>
        <v/>
      </c>
      <c r="D1375" s="331" t="s">
        <v>1016</v>
      </c>
      <c r="E1375" s="331" t="s">
        <v>1093</v>
      </c>
      <c r="F1375" s="354" t="s">
        <v>1131</v>
      </c>
      <c r="G1375" s="331" t="n">
        <v>51</v>
      </c>
      <c r="H1375" s="355" t="n">
        <v>20.44</v>
      </c>
      <c r="I1375" s="355" t="n">
        <v>406.98</v>
      </c>
      <c r="J1375" s="389"/>
      <c r="K1375" s="331" t="s">
        <v>994</v>
      </c>
    </row>
    <row r="1376" customFormat="false" ht="15.75" hidden="true" customHeight="false" outlineLevel="0" collapsed="false">
      <c r="A1376" s="331"/>
      <c r="B1376" s="331" t="s">
        <v>1186</v>
      </c>
      <c r="C1376" s="331" t="str">
        <f aca="false">IFERROR(VLOOKUP(B1376,'[1]#¡REF!'!$A$1:$C$15201,2,FALSE()),"")</f>
        <v/>
      </c>
      <c r="D1376" s="331" t="s">
        <v>1016</v>
      </c>
      <c r="E1376" s="331" t="s">
        <v>1027</v>
      </c>
      <c r="F1376" s="354" t="s">
        <v>1133</v>
      </c>
      <c r="G1376" s="331" t="n">
        <v>51</v>
      </c>
      <c r="H1376" s="355" t="n">
        <v>20.44</v>
      </c>
      <c r="I1376" s="355" t="n">
        <v>406.98</v>
      </c>
      <c r="J1376" s="389"/>
      <c r="K1376" s="331" t="s">
        <v>994</v>
      </c>
    </row>
    <row r="1377" customFormat="false" ht="15.75" hidden="true" customHeight="false" outlineLevel="0" collapsed="false">
      <c r="A1377" s="331"/>
      <c r="B1377" s="331" t="s">
        <v>1186</v>
      </c>
      <c r="C1377" s="331" t="str">
        <f aca="false">IFERROR(VLOOKUP(B1377,'[1]#¡REF!'!$A$1:$C$15201,2,FALSE()),"")</f>
        <v/>
      </c>
      <c r="D1377" s="331" t="s">
        <v>1016</v>
      </c>
      <c r="E1377" s="331" t="s">
        <v>1028</v>
      </c>
      <c r="F1377" s="354" t="s">
        <v>1134</v>
      </c>
      <c r="G1377" s="331" t="n">
        <v>51</v>
      </c>
      <c r="H1377" s="355" t="n">
        <v>20.44</v>
      </c>
      <c r="I1377" s="355" t="n">
        <v>406.98</v>
      </c>
      <c r="J1377" s="390"/>
      <c r="K1377" s="331" t="s">
        <v>994</v>
      </c>
    </row>
    <row r="1378" customFormat="false" ht="15.75" hidden="true" customHeight="false" outlineLevel="0" collapsed="false">
      <c r="A1378" s="331"/>
      <c r="B1378" s="331" t="s">
        <v>1187</v>
      </c>
      <c r="C1378" s="331" t="str">
        <f aca="false">IFERROR(VLOOKUP(B1378,'[1]#¡REF!'!$A$1:$C$15201,2,FALSE()),"")</f>
        <v/>
      </c>
      <c r="D1378" s="331" t="s">
        <v>991</v>
      </c>
      <c r="E1378" s="331" t="s">
        <v>1012</v>
      </c>
      <c r="F1378" s="354" t="s">
        <v>993</v>
      </c>
      <c r="G1378" s="331" t="n">
        <v>60</v>
      </c>
      <c r="H1378" s="355" t="n">
        <v>744.35</v>
      </c>
      <c r="I1378" s="355" t="n">
        <v>14820</v>
      </c>
      <c r="J1378" s="388"/>
      <c r="K1378" s="331" t="s">
        <v>994</v>
      </c>
    </row>
    <row r="1379" customFormat="false" ht="15.75" hidden="true" customHeight="false" outlineLevel="0" collapsed="false">
      <c r="A1379" s="331"/>
      <c r="B1379" s="331" t="s">
        <v>1187</v>
      </c>
      <c r="C1379" s="331" t="str">
        <f aca="false">IFERROR(VLOOKUP(B1379,'[1]#¡REF!'!$A$1:$C$15201,2,FALSE()),"")</f>
        <v/>
      </c>
      <c r="D1379" s="331" t="s">
        <v>1016</v>
      </c>
      <c r="E1379" s="331" t="s">
        <v>1065</v>
      </c>
      <c r="F1379" s="354" t="s">
        <v>993</v>
      </c>
      <c r="G1379" s="331" t="n">
        <v>9</v>
      </c>
      <c r="H1379" s="355" t="n">
        <v>111.65</v>
      </c>
      <c r="I1379" s="355" t="n">
        <v>2223</v>
      </c>
      <c r="J1379" s="389"/>
      <c r="K1379" s="331" t="s">
        <v>994</v>
      </c>
    </row>
    <row r="1380" customFormat="false" ht="15.75" hidden="true" customHeight="false" outlineLevel="0" collapsed="false">
      <c r="A1380" s="331"/>
      <c r="B1380" s="331" t="s">
        <v>1188</v>
      </c>
      <c r="C1380" s="331" t="str">
        <f aca="false">IFERROR(VLOOKUP(B1380,'[1]#¡REF!'!$A$1:$C$15201,2,FALSE()),"")</f>
        <v/>
      </c>
      <c r="D1380" s="331" t="s">
        <v>991</v>
      </c>
      <c r="E1380" s="331" t="s">
        <v>1034</v>
      </c>
      <c r="F1380" s="354" t="s">
        <v>993</v>
      </c>
      <c r="G1380" s="331" t="n">
        <v>12</v>
      </c>
      <c r="H1380" s="355" t="n">
        <v>33.15</v>
      </c>
      <c r="I1380" s="355" t="n">
        <v>660</v>
      </c>
      <c r="J1380" s="389"/>
      <c r="K1380" s="331" t="s">
        <v>994</v>
      </c>
    </row>
    <row r="1381" customFormat="false" ht="15.75" hidden="true" customHeight="false" outlineLevel="0" collapsed="false">
      <c r="A1381" s="331"/>
      <c r="B1381" s="331" t="s">
        <v>1188</v>
      </c>
      <c r="C1381" s="331" t="str">
        <f aca="false">IFERROR(VLOOKUP(B1381,'[1]#¡REF!'!$A$1:$C$15201,2,FALSE()),"")</f>
        <v/>
      </c>
      <c r="D1381" s="331" t="s">
        <v>991</v>
      </c>
      <c r="E1381" s="331" t="s">
        <v>1009</v>
      </c>
      <c r="F1381" s="354" t="s">
        <v>993</v>
      </c>
      <c r="G1381" s="331" t="n">
        <v>50</v>
      </c>
      <c r="H1381" s="355" t="n">
        <v>138.12</v>
      </c>
      <c r="I1381" s="355" t="n">
        <v>2750</v>
      </c>
      <c r="J1381" s="389"/>
      <c r="K1381" s="331" t="s">
        <v>994</v>
      </c>
    </row>
    <row r="1382" customFormat="false" ht="15.75" hidden="true" customHeight="false" outlineLevel="0" collapsed="false">
      <c r="A1382" s="331"/>
      <c r="B1382" s="331" t="s">
        <v>1188</v>
      </c>
      <c r="C1382" s="331" t="str">
        <f aca="false">IFERROR(VLOOKUP(B1382,'[1]#¡REF!'!$A$1:$C$15201,2,FALSE()),"")</f>
        <v/>
      </c>
      <c r="D1382" s="331" t="s">
        <v>991</v>
      </c>
      <c r="E1382" s="331" t="s">
        <v>1011</v>
      </c>
      <c r="F1382" s="354" t="s">
        <v>993</v>
      </c>
      <c r="G1382" s="331" t="n">
        <v>29</v>
      </c>
      <c r="H1382" s="355" t="n">
        <v>80.11</v>
      </c>
      <c r="I1382" s="355" t="n">
        <v>1595</v>
      </c>
      <c r="J1382" s="389"/>
      <c r="K1382" s="331" t="s">
        <v>994</v>
      </c>
    </row>
    <row r="1383" customFormat="false" ht="15.75" hidden="true" customHeight="false" outlineLevel="0" collapsed="false">
      <c r="A1383" s="331"/>
      <c r="B1383" s="331" t="s">
        <v>1188</v>
      </c>
      <c r="C1383" s="331" t="str">
        <f aca="false">IFERROR(VLOOKUP(B1383,'[1]#¡REF!'!$A$1:$C$15201,2,FALSE()),"")</f>
        <v/>
      </c>
      <c r="D1383" s="331" t="s">
        <v>1016</v>
      </c>
      <c r="E1383" s="331" t="s">
        <v>1017</v>
      </c>
      <c r="F1383" s="354" t="s">
        <v>1130</v>
      </c>
      <c r="G1383" s="331" t="n">
        <v>2</v>
      </c>
      <c r="H1383" s="355" t="n">
        <v>5.52</v>
      </c>
      <c r="I1383" s="355" t="n">
        <v>110</v>
      </c>
      <c r="J1383" s="389"/>
      <c r="K1383" s="331" t="s">
        <v>994</v>
      </c>
    </row>
    <row r="1384" customFormat="false" ht="15.75" hidden="true" customHeight="false" outlineLevel="0" collapsed="false">
      <c r="A1384" s="331"/>
      <c r="B1384" s="331" t="s">
        <v>1188</v>
      </c>
      <c r="C1384" s="331" t="str">
        <f aca="false">IFERROR(VLOOKUP(B1384,'[1]#¡REF!'!$A$1:$C$15201,2,FALSE()),"")</f>
        <v/>
      </c>
      <c r="D1384" s="331" t="s">
        <v>1016</v>
      </c>
      <c r="E1384" s="331" t="s">
        <v>1091</v>
      </c>
      <c r="F1384" s="354" t="s">
        <v>993</v>
      </c>
      <c r="G1384" s="331" t="n">
        <v>601</v>
      </c>
      <c r="H1384" s="355" t="n">
        <v>1660.22</v>
      </c>
      <c r="I1384" s="355" t="n">
        <v>33055</v>
      </c>
      <c r="J1384" s="389"/>
      <c r="K1384" s="331" t="s">
        <v>994</v>
      </c>
    </row>
    <row r="1385" customFormat="false" ht="15.75" hidden="true" customHeight="false" outlineLevel="0" collapsed="false">
      <c r="A1385" s="331"/>
      <c r="B1385" s="331" t="s">
        <v>1188</v>
      </c>
      <c r="C1385" s="331" t="str">
        <f aca="false">IFERROR(VLOOKUP(B1385,'[1]#¡REF!'!$A$1:$C$15201,2,FALSE()),"")</f>
        <v/>
      </c>
      <c r="D1385" s="331" t="s">
        <v>1016</v>
      </c>
      <c r="E1385" s="331" t="s">
        <v>1019</v>
      </c>
      <c r="F1385" s="354" t="s">
        <v>993</v>
      </c>
      <c r="G1385" s="331" t="n">
        <v>16</v>
      </c>
      <c r="H1385" s="355" t="n">
        <v>44.2</v>
      </c>
      <c r="I1385" s="355" t="n">
        <v>880</v>
      </c>
      <c r="J1385" s="389"/>
      <c r="K1385" s="331" t="s">
        <v>994</v>
      </c>
    </row>
    <row r="1386" customFormat="false" ht="15.75" hidden="true" customHeight="false" outlineLevel="0" collapsed="false">
      <c r="A1386" s="331"/>
      <c r="B1386" s="331" t="s">
        <v>1188</v>
      </c>
      <c r="C1386" s="331" t="str">
        <f aca="false">IFERROR(VLOOKUP(B1386,'[1]#¡REF!'!$A$1:$C$15201,2,FALSE()),"")</f>
        <v/>
      </c>
      <c r="D1386" s="331" t="s">
        <v>1016</v>
      </c>
      <c r="E1386" s="331" t="s">
        <v>1020</v>
      </c>
      <c r="F1386" s="354" t="s">
        <v>993</v>
      </c>
      <c r="G1386" s="331" t="n">
        <v>943</v>
      </c>
      <c r="H1386" s="355" t="n">
        <v>2604.97</v>
      </c>
      <c r="I1386" s="355" t="n">
        <v>51865</v>
      </c>
      <c r="J1386" s="389"/>
      <c r="K1386" s="331" t="s">
        <v>994</v>
      </c>
    </row>
    <row r="1387" customFormat="false" ht="15.75" hidden="true" customHeight="false" outlineLevel="0" collapsed="false">
      <c r="A1387" s="331"/>
      <c r="B1387" s="331" t="s">
        <v>1188</v>
      </c>
      <c r="C1387" s="331" t="str">
        <f aca="false">IFERROR(VLOOKUP(B1387,'[1]#¡REF!'!$A$1:$C$15201,2,FALSE()),"")</f>
        <v/>
      </c>
      <c r="D1387" s="331" t="s">
        <v>1016</v>
      </c>
      <c r="E1387" s="331" t="s">
        <v>1023</v>
      </c>
      <c r="F1387" s="354" t="s">
        <v>993</v>
      </c>
      <c r="G1387" s="331" t="n">
        <v>2</v>
      </c>
      <c r="H1387" s="355" t="n">
        <v>5.52</v>
      </c>
      <c r="I1387" s="355" t="n">
        <v>110</v>
      </c>
      <c r="J1387" s="389"/>
      <c r="K1387" s="331" t="s">
        <v>994</v>
      </c>
    </row>
    <row r="1388" customFormat="false" ht="15.75" hidden="true" customHeight="false" outlineLevel="0" collapsed="false">
      <c r="A1388" s="331"/>
      <c r="B1388" s="331" t="s">
        <v>1188</v>
      </c>
      <c r="C1388" s="331" t="str">
        <f aca="false">IFERROR(VLOOKUP(B1388,'[1]#¡REF!'!$A$1:$C$15201,2,FALSE()),"")</f>
        <v/>
      </c>
      <c r="D1388" s="331" t="s">
        <v>1016</v>
      </c>
      <c r="E1388" s="331" t="s">
        <v>1025</v>
      </c>
      <c r="F1388" s="354" t="s">
        <v>993</v>
      </c>
      <c r="G1388" s="331" t="n">
        <v>3</v>
      </c>
      <c r="H1388" s="355" t="n">
        <v>8.29</v>
      </c>
      <c r="I1388" s="355" t="n">
        <v>165</v>
      </c>
      <c r="J1388" s="389"/>
      <c r="K1388" s="331" t="s">
        <v>994</v>
      </c>
    </row>
    <row r="1389" customFormat="false" ht="15.75" hidden="true" customHeight="false" outlineLevel="0" collapsed="false">
      <c r="A1389" s="331"/>
      <c r="B1389" s="331" t="s">
        <v>1188</v>
      </c>
      <c r="C1389" s="331" t="str">
        <f aca="false">IFERROR(VLOOKUP(B1389,'[1]#¡REF!'!$A$1:$C$15201,2,FALSE()),"")</f>
        <v/>
      </c>
      <c r="D1389" s="331" t="s">
        <v>1016</v>
      </c>
      <c r="E1389" s="331" t="s">
        <v>1065</v>
      </c>
      <c r="F1389" s="354" t="s">
        <v>993</v>
      </c>
      <c r="G1389" s="331" t="n">
        <v>438</v>
      </c>
      <c r="H1389" s="355" t="n">
        <v>1209.94</v>
      </c>
      <c r="I1389" s="355" t="n">
        <v>24090</v>
      </c>
      <c r="J1389" s="389"/>
      <c r="K1389" s="331" t="s">
        <v>994</v>
      </c>
    </row>
    <row r="1390" customFormat="false" ht="15.75" hidden="true" customHeight="false" outlineLevel="0" collapsed="false">
      <c r="A1390" s="331"/>
      <c r="B1390" s="331" t="s">
        <v>1188</v>
      </c>
      <c r="C1390" s="331" t="str">
        <f aca="false">IFERROR(VLOOKUP(B1390,'[1]#¡REF!'!$A$1:$C$15201,2,FALSE()),"")</f>
        <v/>
      </c>
      <c r="D1390" s="331" t="s">
        <v>1016</v>
      </c>
      <c r="E1390" s="331" t="s">
        <v>1093</v>
      </c>
      <c r="F1390" s="354" t="s">
        <v>1131</v>
      </c>
      <c r="G1390" s="331" t="n">
        <v>2</v>
      </c>
      <c r="H1390" s="355" t="n">
        <v>5.52</v>
      </c>
      <c r="I1390" s="355" t="n">
        <v>110</v>
      </c>
      <c r="J1390" s="389"/>
      <c r="K1390" s="331" t="s">
        <v>994</v>
      </c>
    </row>
    <row r="1391" customFormat="false" ht="15.75" hidden="true" customHeight="false" outlineLevel="0" collapsed="false">
      <c r="A1391" s="331"/>
      <c r="B1391" s="331" t="s">
        <v>1188</v>
      </c>
      <c r="C1391" s="331" t="str">
        <f aca="false">IFERROR(VLOOKUP(B1391,'[1]#¡REF!'!$A$1:$C$15201,2,FALSE()),"")</f>
        <v/>
      </c>
      <c r="D1391" s="331" t="s">
        <v>1016</v>
      </c>
      <c r="E1391" s="331" t="s">
        <v>1027</v>
      </c>
      <c r="F1391" s="354" t="s">
        <v>1133</v>
      </c>
      <c r="G1391" s="331" t="n">
        <v>2</v>
      </c>
      <c r="H1391" s="355" t="n">
        <v>5.52</v>
      </c>
      <c r="I1391" s="355" t="n">
        <v>110</v>
      </c>
      <c r="J1391" s="389"/>
      <c r="K1391" s="331" t="s">
        <v>994</v>
      </c>
    </row>
    <row r="1392" customFormat="false" ht="15.75" hidden="true" customHeight="false" outlineLevel="0" collapsed="false">
      <c r="A1392" s="331"/>
      <c r="B1392" s="331" t="s">
        <v>1188</v>
      </c>
      <c r="C1392" s="331" t="str">
        <f aca="false">IFERROR(VLOOKUP(B1392,'[1]#¡REF!'!$A$1:$C$15201,2,FALSE()),"")</f>
        <v/>
      </c>
      <c r="D1392" s="331" t="s">
        <v>1016</v>
      </c>
      <c r="E1392" s="331" t="s">
        <v>1028</v>
      </c>
      <c r="F1392" s="354" t="s">
        <v>1134</v>
      </c>
      <c r="G1392" s="331" t="n">
        <v>5</v>
      </c>
      <c r="H1392" s="355" t="n">
        <v>13.81</v>
      </c>
      <c r="I1392" s="355" t="n">
        <v>275</v>
      </c>
      <c r="J1392" s="390"/>
      <c r="K1392" s="331" t="s">
        <v>994</v>
      </c>
    </row>
    <row r="1393" customFormat="false" ht="15.75" hidden="true" customHeight="false" outlineLevel="0" collapsed="false">
      <c r="A1393" s="331"/>
      <c r="B1393" s="331" t="s">
        <v>1189</v>
      </c>
      <c r="C1393" s="331" t="str">
        <f aca="false">IFERROR(VLOOKUP(B1393,'[1]#¡REF!'!$A$1:$C$15201,2,FALSE()),"")</f>
        <v/>
      </c>
      <c r="D1393" s="331" t="s">
        <v>991</v>
      </c>
      <c r="E1393" s="331" t="s">
        <v>992</v>
      </c>
      <c r="F1393" s="354" t="s">
        <v>993</v>
      </c>
      <c r="G1393" s="331" t="n">
        <v>68</v>
      </c>
      <c r="H1393" s="355" t="n">
        <v>3158.6</v>
      </c>
      <c r="I1393" s="355" t="n">
        <v>62887.73</v>
      </c>
      <c r="J1393" s="388"/>
      <c r="K1393" s="331" t="s">
        <v>994</v>
      </c>
    </row>
    <row r="1394" customFormat="false" ht="15.75" hidden="true" customHeight="false" outlineLevel="0" collapsed="false">
      <c r="A1394" s="331"/>
      <c r="B1394" s="331" t="s">
        <v>1189</v>
      </c>
      <c r="C1394" s="331" t="str">
        <f aca="false">IFERROR(VLOOKUP(B1394,'[1]#¡REF!'!$A$1:$C$15201,2,FALSE()),"")</f>
        <v/>
      </c>
      <c r="D1394" s="331" t="s">
        <v>991</v>
      </c>
      <c r="E1394" s="331" t="s">
        <v>1083</v>
      </c>
      <c r="F1394" s="354" t="s">
        <v>993</v>
      </c>
      <c r="G1394" s="331" t="n">
        <v>59</v>
      </c>
      <c r="H1394" s="355" t="n">
        <v>2740.55</v>
      </c>
      <c r="I1394" s="355" t="n">
        <v>54564.35</v>
      </c>
      <c r="J1394" s="389"/>
      <c r="K1394" s="331" t="s">
        <v>994</v>
      </c>
    </row>
    <row r="1395" customFormat="false" ht="15.75" hidden="true" customHeight="false" outlineLevel="0" collapsed="false">
      <c r="A1395" s="331"/>
      <c r="B1395" s="331" t="s">
        <v>1189</v>
      </c>
      <c r="C1395" s="331" t="str">
        <f aca="false">IFERROR(VLOOKUP(B1395,'[1]#¡REF!'!$A$1:$C$15201,2,FALSE()),"")</f>
        <v/>
      </c>
      <c r="D1395" s="331" t="s">
        <v>991</v>
      </c>
      <c r="E1395" s="331" t="s">
        <v>1000</v>
      </c>
      <c r="F1395" s="354" t="s">
        <v>993</v>
      </c>
      <c r="G1395" s="331" t="n">
        <v>9</v>
      </c>
      <c r="H1395" s="355" t="n">
        <v>418.05</v>
      </c>
      <c r="I1395" s="355" t="n">
        <v>8323.38</v>
      </c>
      <c r="J1395" s="389"/>
      <c r="K1395" s="331" t="s">
        <v>994</v>
      </c>
    </row>
    <row r="1396" customFormat="false" ht="15.75" hidden="true" customHeight="false" outlineLevel="0" collapsed="false">
      <c r="A1396" s="331"/>
      <c r="B1396" s="331" t="s">
        <v>1189</v>
      </c>
      <c r="C1396" s="331" t="str">
        <f aca="false">IFERROR(VLOOKUP(B1396,'[1]#¡REF!'!$A$1:$C$15201,2,FALSE()),"")</f>
        <v/>
      </c>
      <c r="D1396" s="331" t="s">
        <v>991</v>
      </c>
      <c r="E1396" s="331" t="s">
        <v>1033</v>
      </c>
      <c r="F1396" s="354" t="s">
        <v>993</v>
      </c>
      <c r="G1396" s="331" t="n">
        <v>20</v>
      </c>
      <c r="H1396" s="355" t="n">
        <v>929</v>
      </c>
      <c r="I1396" s="355" t="n">
        <v>18496.39</v>
      </c>
      <c r="J1396" s="389"/>
      <c r="K1396" s="331" t="s">
        <v>994</v>
      </c>
    </row>
    <row r="1397" customFormat="false" ht="15.75" hidden="true" customHeight="false" outlineLevel="0" collapsed="false">
      <c r="A1397" s="331"/>
      <c r="B1397" s="331" t="s">
        <v>1189</v>
      </c>
      <c r="C1397" s="331" t="str">
        <f aca="false">IFERROR(VLOOKUP(B1397,'[1]#¡REF!'!$A$1:$C$15201,2,FALSE()),"")</f>
        <v/>
      </c>
      <c r="D1397" s="331" t="s">
        <v>991</v>
      </c>
      <c r="E1397" s="331" t="s">
        <v>1053</v>
      </c>
      <c r="F1397" s="354" t="s">
        <v>993</v>
      </c>
      <c r="G1397" s="331" t="n">
        <v>60</v>
      </c>
      <c r="H1397" s="355" t="n">
        <v>2787</v>
      </c>
      <c r="I1397" s="355" t="n">
        <v>55489.17</v>
      </c>
      <c r="J1397" s="389"/>
      <c r="K1397" s="331" t="s">
        <v>994</v>
      </c>
    </row>
    <row r="1398" customFormat="false" ht="15.75" hidden="true" customHeight="false" outlineLevel="0" collapsed="false">
      <c r="A1398" s="331"/>
      <c r="B1398" s="331" t="s">
        <v>1189</v>
      </c>
      <c r="C1398" s="331" t="str">
        <f aca="false">IFERROR(VLOOKUP(B1398,'[1]#¡REF!'!$A$1:$C$15201,2,FALSE()),"")</f>
        <v/>
      </c>
      <c r="D1398" s="331" t="s">
        <v>991</v>
      </c>
      <c r="E1398" s="331" t="s">
        <v>1012</v>
      </c>
      <c r="F1398" s="354" t="s">
        <v>993</v>
      </c>
      <c r="G1398" s="331" t="n">
        <v>10</v>
      </c>
      <c r="H1398" s="355" t="n">
        <v>464.5</v>
      </c>
      <c r="I1398" s="355" t="n">
        <v>9248.2</v>
      </c>
      <c r="J1398" s="389"/>
      <c r="K1398" s="331" t="s">
        <v>994</v>
      </c>
    </row>
    <row r="1399" customFormat="false" ht="15.75" hidden="true" customHeight="false" outlineLevel="0" collapsed="false">
      <c r="A1399" s="331"/>
      <c r="B1399" s="331" t="s">
        <v>1189</v>
      </c>
      <c r="C1399" s="331" t="str">
        <f aca="false">IFERROR(VLOOKUP(B1399,'[1]#¡REF!'!$A$1:$C$15201,2,FALSE()),"")</f>
        <v/>
      </c>
      <c r="D1399" s="331" t="s">
        <v>991</v>
      </c>
      <c r="E1399" s="331" t="s">
        <v>1035</v>
      </c>
      <c r="F1399" s="354" t="s">
        <v>993</v>
      </c>
      <c r="G1399" s="331" t="n">
        <v>82</v>
      </c>
      <c r="H1399" s="355" t="n">
        <v>3808.9</v>
      </c>
      <c r="I1399" s="355" t="n">
        <v>75835.2</v>
      </c>
      <c r="J1399" s="389"/>
      <c r="K1399" s="331" t="s">
        <v>994</v>
      </c>
    </row>
    <row r="1400" customFormat="false" ht="15.75" hidden="true" customHeight="false" outlineLevel="0" collapsed="false">
      <c r="A1400" s="331"/>
      <c r="B1400" s="331" t="s">
        <v>1189</v>
      </c>
      <c r="C1400" s="331" t="str">
        <f aca="false">IFERROR(VLOOKUP(B1400,'[1]#¡REF!'!$A$1:$C$15201,2,FALSE()),"")</f>
        <v/>
      </c>
      <c r="D1400" s="331" t="s">
        <v>991</v>
      </c>
      <c r="E1400" s="331" t="s">
        <v>1014</v>
      </c>
      <c r="F1400" s="354" t="s">
        <v>1132</v>
      </c>
      <c r="G1400" s="331" t="n">
        <v>192</v>
      </c>
      <c r="H1400" s="355" t="n">
        <v>8918.4</v>
      </c>
      <c r="I1400" s="355" t="n">
        <v>177565.34</v>
      </c>
      <c r="J1400" s="389"/>
      <c r="K1400" s="331" t="s">
        <v>994</v>
      </c>
    </row>
    <row r="1401" customFormat="false" ht="15.75" hidden="true" customHeight="false" outlineLevel="0" collapsed="false">
      <c r="A1401" s="331"/>
      <c r="B1401" s="331" t="s">
        <v>1189</v>
      </c>
      <c r="C1401" s="331" t="str">
        <f aca="false">IFERROR(VLOOKUP(B1401,'[1]#¡REF!'!$A$1:$C$15201,2,FALSE()),"")</f>
        <v/>
      </c>
      <c r="D1401" s="331" t="s">
        <v>991</v>
      </c>
      <c r="E1401" s="331" t="s">
        <v>1004</v>
      </c>
      <c r="F1401" s="354" t="s">
        <v>1134</v>
      </c>
      <c r="G1401" s="331" t="n">
        <v>3</v>
      </c>
      <c r="H1401" s="355" t="n">
        <v>139.35</v>
      </c>
      <c r="I1401" s="355" t="n">
        <v>2774.46</v>
      </c>
      <c r="J1401" s="389"/>
      <c r="K1401" s="331" t="s">
        <v>994</v>
      </c>
    </row>
    <row r="1402" customFormat="false" ht="15.75" hidden="true" customHeight="false" outlineLevel="0" collapsed="false">
      <c r="A1402" s="331"/>
      <c r="B1402" s="331" t="s">
        <v>1190</v>
      </c>
      <c r="C1402" s="331" t="str">
        <f aca="false">IFERROR(VLOOKUP(B1402,'[1]#¡REF!'!$A$1:$C$15201,2,FALSE()),"")</f>
        <v/>
      </c>
      <c r="D1402" s="331" t="s">
        <v>991</v>
      </c>
      <c r="E1402" s="331" t="s">
        <v>1034</v>
      </c>
      <c r="F1402" s="354" t="s">
        <v>993</v>
      </c>
      <c r="G1402" s="331" t="n">
        <v>200</v>
      </c>
      <c r="H1402" s="355" t="n">
        <v>25012</v>
      </c>
      <c r="I1402" s="355" t="n">
        <v>497988.92</v>
      </c>
      <c r="J1402" s="389"/>
      <c r="K1402" s="331" t="s">
        <v>994</v>
      </c>
    </row>
    <row r="1403" customFormat="false" ht="15.75" hidden="true" customHeight="false" outlineLevel="0" collapsed="false">
      <c r="A1403" s="331"/>
      <c r="B1403" s="331" t="s">
        <v>1190</v>
      </c>
      <c r="C1403" s="331" t="str">
        <f aca="false">IFERROR(VLOOKUP(B1403,'[1]#¡REF!'!$A$1:$C$15201,2,FALSE()),"")</f>
        <v/>
      </c>
      <c r="D1403" s="331" t="s">
        <v>991</v>
      </c>
      <c r="E1403" s="331" t="s">
        <v>1012</v>
      </c>
      <c r="F1403" s="354" t="s">
        <v>993</v>
      </c>
      <c r="G1403" s="331" t="n">
        <v>300</v>
      </c>
      <c r="H1403" s="355" t="n">
        <v>37518</v>
      </c>
      <c r="I1403" s="355" t="n">
        <v>746983.38</v>
      </c>
      <c r="J1403" s="389"/>
      <c r="K1403" s="331" t="s">
        <v>994</v>
      </c>
    </row>
    <row r="1404" customFormat="false" ht="15.75" hidden="true" customHeight="false" outlineLevel="0" collapsed="false">
      <c r="A1404" s="331"/>
      <c r="B1404" s="331" t="s">
        <v>1191</v>
      </c>
      <c r="C1404" s="331" t="str">
        <f aca="false">IFERROR(VLOOKUP(B1404,'[1]#¡REF!'!$A$1:$C$15201,2,FALSE()),"")</f>
        <v/>
      </c>
      <c r="D1404" s="331" t="s">
        <v>991</v>
      </c>
      <c r="E1404" s="331" t="s">
        <v>997</v>
      </c>
      <c r="F1404" s="354" t="s">
        <v>1130</v>
      </c>
      <c r="G1404" s="331" t="n">
        <v>300</v>
      </c>
      <c r="H1404" s="355" t="n">
        <v>67556.51</v>
      </c>
      <c r="I1404" s="355" t="n">
        <v>1345050</v>
      </c>
      <c r="J1404" s="389"/>
      <c r="K1404" s="331" t="s">
        <v>994</v>
      </c>
    </row>
    <row r="1405" customFormat="false" ht="15.75" hidden="true" customHeight="false" outlineLevel="0" collapsed="false">
      <c r="A1405" s="331"/>
      <c r="B1405" s="331" t="s">
        <v>1191</v>
      </c>
      <c r="C1405" s="331" t="str">
        <f aca="false">IFERROR(VLOOKUP(B1405,'[1]#¡REF!'!$A$1:$C$15201,2,FALSE()),"")</f>
        <v/>
      </c>
      <c r="D1405" s="331" t="s">
        <v>991</v>
      </c>
      <c r="E1405" s="331" t="s">
        <v>992</v>
      </c>
      <c r="F1405" s="354" t="s">
        <v>993</v>
      </c>
      <c r="G1405" s="331" t="n">
        <v>280</v>
      </c>
      <c r="H1405" s="355" t="n">
        <v>63052.74</v>
      </c>
      <c r="I1405" s="355" t="n">
        <v>1255380</v>
      </c>
      <c r="J1405" s="389"/>
      <c r="K1405" s="331" t="s">
        <v>994</v>
      </c>
    </row>
    <row r="1406" customFormat="false" ht="15.75" hidden="true" customHeight="false" outlineLevel="0" collapsed="false">
      <c r="A1406" s="331"/>
      <c r="B1406" s="331" t="s">
        <v>1191</v>
      </c>
      <c r="C1406" s="331" t="str">
        <f aca="false">IFERROR(VLOOKUP(B1406,'[1]#¡REF!'!$A$1:$C$15201,2,FALSE()),"")</f>
        <v/>
      </c>
      <c r="D1406" s="331" t="s">
        <v>991</v>
      </c>
      <c r="E1406" s="331" t="s">
        <v>1053</v>
      </c>
      <c r="F1406" s="354" t="s">
        <v>993</v>
      </c>
      <c r="G1406" s="331" t="n">
        <v>120</v>
      </c>
      <c r="H1406" s="355" t="n">
        <v>27022.6</v>
      </c>
      <c r="I1406" s="355" t="n">
        <v>538020</v>
      </c>
      <c r="J1406" s="389"/>
      <c r="K1406" s="331" t="s">
        <v>994</v>
      </c>
    </row>
    <row r="1407" customFormat="false" ht="15.75" hidden="true" customHeight="false" outlineLevel="0" collapsed="false">
      <c r="A1407" s="331"/>
      <c r="B1407" s="331" t="s">
        <v>1191</v>
      </c>
      <c r="C1407" s="331" t="str">
        <f aca="false">IFERROR(VLOOKUP(B1407,'[1]#¡REF!'!$A$1:$C$15201,2,FALSE()),"")</f>
        <v/>
      </c>
      <c r="D1407" s="331" t="s">
        <v>991</v>
      </c>
      <c r="E1407" s="331" t="s">
        <v>1011</v>
      </c>
      <c r="F1407" s="354" t="s">
        <v>993</v>
      </c>
      <c r="G1407" s="331" t="n">
        <v>210</v>
      </c>
      <c r="H1407" s="355" t="n">
        <v>47289.56</v>
      </c>
      <c r="I1407" s="355" t="n">
        <v>941535</v>
      </c>
      <c r="J1407" s="389"/>
      <c r="K1407" s="331" t="s">
        <v>994</v>
      </c>
    </row>
    <row r="1408" customFormat="false" ht="15.75" hidden="true" customHeight="false" outlineLevel="0" collapsed="false">
      <c r="A1408" s="331"/>
      <c r="B1408" s="331" t="s">
        <v>1191</v>
      </c>
      <c r="C1408" s="331" t="str">
        <f aca="false">IFERROR(VLOOKUP(B1408,'[1]#¡REF!'!$A$1:$C$15201,2,FALSE()),"")</f>
        <v/>
      </c>
      <c r="D1408" s="331" t="s">
        <v>991</v>
      </c>
      <c r="E1408" s="331" t="s">
        <v>1037</v>
      </c>
      <c r="F1408" s="354" t="s">
        <v>1131</v>
      </c>
      <c r="G1408" s="331" t="n">
        <v>261</v>
      </c>
      <c r="H1408" s="355" t="n">
        <v>58774.16</v>
      </c>
      <c r="I1408" s="355" t="n">
        <v>1170193.5</v>
      </c>
      <c r="J1408" s="389"/>
      <c r="K1408" s="331" t="s">
        <v>994</v>
      </c>
    </row>
    <row r="1409" customFormat="false" ht="15.75" hidden="true" customHeight="false" outlineLevel="0" collapsed="false">
      <c r="A1409" s="331"/>
      <c r="B1409" s="331" t="s">
        <v>1191</v>
      </c>
      <c r="C1409" s="331" t="str">
        <f aca="false">IFERROR(VLOOKUP(B1409,'[1]#¡REF!'!$A$1:$C$15201,2,FALSE()),"")</f>
        <v/>
      </c>
      <c r="D1409" s="331" t="s">
        <v>991</v>
      </c>
      <c r="E1409" s="331" t="s">
        <v>1014</v>
      </c>
      <c r="F1409" s="354" t="s">
        <v>1132</v>
      </c>
      <c r="G1409" s="331" t="n">
        <v>50</v>
      </c>
      <c r="H1409" s="355" t="n">
        <v>11259.42</v>
      </c>
      <c r="I1409" s="355" t="n">
        <v>224175</v>
      </c>
      <c r="J1409" s="389"/>
      <c r="K1409" s="331" t="s">
        <v>994</v>
      </c>
    </row>
    <row r="1410" customFormat="false" ht="15.75" hidden="true" customHeight="false" outlineLevel="0" collapsed="false">
      <c r="A1410" s="331"/>
      <c r="B1410" s="331" t="s">
        <v>1191</v>
      </c>
      <c r="C1410" s="331" t="str">
        <f aca="false">IFERROR(VLOOKUP(B1410,'[1]#¡REF!'!$A$1:$C$15201,2,FALSE()),"")</f>
        <v/>
      </c>
      <c r="D1410" s="331" t="s">
        <v>991</v>
      </c>
      <c r="E1410" s="331" t="s">
        <v>1002</v>
      </c>
      <c r="F1410" s="354" t="s">
        <v>1133</v>
      </c>
      <c r="G1410" s="331" t="n">
        <v>350</v>
      </c>
      <c r="H1410" s="355" t="n">
        <v>78815.93</v>
      </c>
      <c r="I1410" s="355" t="n">
        <v>1569225</v>
      </c>
      <c r="J1410" s="389"/>
      <c r="K1410" s="331" t="s">
        <v>994</v>
      </c>
    </row>
    <row r="1411" customFormat="false" ht="15.75" hidden="true" customHeight="false" outlineLevel="0" collapsed="false">
      <c r="A1411" s="331"/>
      <c r="B1411" s="331" t="s">
        <v>1191</v>
      </c>
      <c r="C1411" s="331" t="str">
        <f aca="false">IFERROR(VLOOKUP(B1411,'[1]#¡REF!'!$A$1:$C$15201,2,FALSE()),"")</f>
        <v/>
      </c>
      <c r="D1411" s="331" t="s">
        <v>991</v>
      </c>
      <c r="E1411" s="331" t="s">
        <v>1004</v>
      </c>
      <c r="F1411" s="354" t="s">
        <v>1134</v>
      </c>
      <c r="G1411" s="331" t="n">
        <v>20</v>
      </c>
      <c r="H1411" s="355" t="n">
        <v>4503.77</v>
      </c>
      <c r="I1411" s="355" t="n">
        <v>89670</v>
      </c>
      <c r="J1411" s="389"/>
      <c r="K1411" s="331" t="s">
        <v>994</v>
      </c>
    </row>
    <row r="1412" customFormat="false" ht="15.75" hidden="true" customHeight="false" outlineLevel="0" collapsed="false">
      <c r="A1412" s="331"/>
      <c r="B1412" s="331" t="s">
        <v>1192</v>
      </c>
      <c r="C1412" s="331" t="str">
        <f aca="false">IFERROR(VLOOKUP(B1412,'[1]#¡REF!'!$A$1:$C$15201,2,FALSE()),"")</f>
        <v/>
      </c>
      <c r="D1412" s="331" t="s">
        <v>991</v>
      </c>
      <c r="E1412" s="331" t="s">
        <v>992</v>
      </c>
      <c r="F1412" s="354" t="s">
        <v>993</v>
      </c>
      <c r="G1412" s="331" t="n">
        <v>300</v>
      </c>
      <c r="H1412" s="355" t="n">
        <v>7196.99</v>
      </c>
      <c r="I1412" s="355" t="n">
        <v>143292</v>
      </c>
      <c r="J1412" s="389"/>
      <c r="K1412" s="331" t="s">
        <v>994</v>
      </c>
    </row>
    <row r="1413" customFormat="false" ht="15.75" hidden="true" customHeight="false" outlineLevel="0" collapsed="false">
      <c r="A1413" s="331"/>
      <c r="B1413" s="331" t="s">
        <v>1192</v>
      </c>
      <c r="C1413" s="331" t="str">
        <f aca="false">IFERROR(VLOOKUP(B1413,'[1]#¡REF!'!$A$1:$C$15201,2,FALSE()),"")</f>
        <v/>
      </c>
      <c r="D1413" s="331" t="s">
        <v>991</v>
      </c>
      <c r="E1413" s="331" t="s">
        <v>1014</v>
      </c>
      <c r="F1413" s="354" t="s">
        <v>1132</v>
      </c>
      <c r="G1413" s="331" t="n">
        <v>22</v>
      </c>
      <c r="H1413" s="355" t="n">
        <v>527.78</v>
      </c>
      <c r="I1413" s="355" t="n">
        <v>10508.08</v>
      </c>
      <c r="J1413" s="390"/>
      <c r="K1413" s="331" t="s">
        <v>994</v>
      </c>
    </row>
    <row r="1414" customFormat="false" ht="15.75" hidden="true" customHeight="false" outlineLevel="0" collapsed="false">
      <c r="A1414" s="331"/>
      <c r="B1414" s="331" t="s">
        <v>1193</v>
      </c>
      <c r="C1414" s="331" t="str">
        <f aca="false">IFERROR(VLOOKUP(B1414,'[1]#¡REF!'!$A$1:$C$15201,2,FALSE()),"")</f>
        <v/>
      </c>
      <c r="D1414" s="331" t="s">
        <v>991</v>
      </c>
      <c r="E1414" s="331" t="s">
        <v>997</v>
      </c>
      <c r="F1414" s="354" t="s">
        <v>1130</v>
      </c>
      <c r="G1414" s="331" t="n">
        <v>18</v>
      </c>
      <c r="H1414" s="355" t="n">
        <v>21.16</v>
      </c>
      <c r="I1414" s="355" t="n">
        <v>421.2</v>
      </c>
      <c r="J1414" s="388"/>
      <c r="K1414" s="331" t="s">
        <v>994</v>
      </c>
    </row>
    <row r="1415" customFormat="false" ht="15.75" hidden="true" customHeight="false" outlineLevel="0" collapsed="false">
      <c r="A1415" s="331"/>
      <c r="B1415" s="331" t="s">
        <v>1193</v>
      </c>
      <c r="C1415" s="331" t="str">
        <f aca="false">IFERROR(VLOOKUP(B1415,'[1]#¡REF!'!$A$1:$C$15201,2,FALSE()),"")</f>
        <v/>
      </c>
      <c r="D1415" s="331" t="s">
        <v>991</v>
      </c>
      <c r="E1415" s="331" t="s">
        <v>992</v>
      </c>
      <c r="F1415" s="354" t="s">
        <v>993</v>
      </c>
      <c r="G1415" s="331" t="n">
        <v>650</v>
      </c>
      <c r="H1415" s="355" t="n">
        <v>763.94</v>
      </c>
      <c r="I1415" s="355" t="n">
        <v>15210</v>
      </c>
      <c r="J1415" s="389"/>
      <c r="K1415" s="331" t="s">
        <v>994</v>
      </c>
    </row>
    <row r="1416" customFormat="false" ht="15.75" hidden="true" customHeight="false" outlineLevel="0" collapsed="false">
      <c r="A1416" s="331"/>
      <c r="B1416" s="331" t="s">
        <v>1193</v>
      </c>
      <c r="C1416" s="331" t="str">
        <f aca="false">IFERROR(VLOOKUP(B1416,'[1]#¡REF!'!$A$1:$C$15201,2,FALSE()),"")</f>
        <v/>
      </c>
      <c r="D1416" s="331" t="s">
        <v>991</v>
      </c>
      <c r="E1416" s="331" t="s">
        <v>1083</v>
      </c>
      <c r="F1416" s="354" t="s">
        <v>993</v>
      </c>
      <c r="G1416" s="331" t="n">
        <v>486</v>
      </c>
      <c r="H1416" s="355" t="n">
        <v>571.19</v>
      </c>
      <c r="I1416" s="355" t="n">
        <v>11372.4</v>
      </c>
      <c r="J1416" s="389"/>
      <c r="K1416" s="331" t="s">
        <v>994</v>
      </c>
    </row>
    <row r="1417" customFormat="false" ht="15.75" hidden="true" customHeight="false" outlineLevel="0" collapsed="false">
      <c r="A1417" s="331"/>
      <c r="B1417" s="331" t="s">
        <v>1193</v>
      </c>
      <c r="C1417" s="331" t="str">
        <f aca="false">IFERROR(VLOOKUP(B1417,'[1]#¡REF!'!$A$1:$C$15201,2,FALSE()),"")</f>
        <v/>
      </c>
      <c r="D1417" s="331" t="s">
        <v>991</v>
      </c>
      <c r="E1417" s="331" t="s">
        <v>1000</v>
      </c>
      <c r="F1417" s="354" t="s">
        <v>993</v>
      </c>
      <c r="G1417" s="331" t="n">
        <v>447</v>
      </c>
      <c r="H1417" s="355" t="n">
        <v>525.35</v>
      </c>
      <c r="I1417" s="355" t="n">
        <v>10459.8</v>
      </c>
      <c r="J1417" s="389"/>
      <c r="K1417" s="331" t="s">
        <v>994</v>
      </c>
    </row>
    <row r="1418" customFormat="false" ht="15.75" hidden="true" customHeight="false" outlineLevel="0" collapsed="false">
      <c r="A1418" s="331"/>
      <c r="B1418" s="331" t="s">
        <v>1193</v>
      </c>
      <c r="C1418" s="331" t="str">
        <f aca="false">IFERROR(VLOOKUP(B1418,'[1]#¡REF!'!$A$1:$C$15201,2,FALSE()),"")</f>
        <v/>
      </c>
      <c r="D1418" s="331" t="s">
        <v>991</v>
      </c>
      <c r="E1418" s="331" t="s">
        <v>1075</v>
      </c>
      <c r="F1418" s="354" t="s">
        <v>993</v>
      </c>
      <c r="G1418" s="331" t="n">
        <v>7</v>
      </c>
      <c r="H1418" s="355" t="n">
        <v>8.23</v>
      </c>
      <c r="I1418" s="355" t="n">
        <v>163.8</v>
      </c>
      <c r="J1418" s="389"/>
      <c r="K1418" s="331" t="s">
        <v>994</v>
      </c>
    </row>
    <row r="1419" customFormat="false" ht="15.75" hidden="true" customHeight="false" outlineLevel="0" collapsed="false">
      <c r="A1419" s="331"/>
      <c r="B1419" s="331" t="s">
        <v>1193</v>
      </c>
      <c r="C1419" s="331" t="str">
        <f aca="false">IFERROR(VLOOKUP(B1419,'[1]#¡REF!'!$A$1:$C$15201,2,FALSE()),"")</f>
        <v/>
      </c>
      <c r="D1419" s="331" t="s">
        <v>991</v>
      </c>
      <c r="E1419" s="331" t="s">
        <v>1033</v>
      </c>
      <c r="F1419" s="354" t="s">
        <v>993</v>
      </c>
      <c r="G1419" s="331" t="n">
        <v>60</v>
      </c>
      <c r="H1419" s="355" t="n">
        <v>70.52</v>
      </c>
      <c r="I1419" s="355" t="n">
        <v>1404</v>
      </c>
      <c r="J1419" s="389"/>
      <c r="K1419" s="331" t="s">
        <v>994</v>
      </c>
    </row>
    <row r="1420" customFormat="false" ht="15.75" hidden="true" customHeight="false" outlineLevel="0" collapsed="false">
      <c r="A1420" s="331"/>
      <c r="B1420" s="331" t="s">
        <v>1193</v>
      </c>
      <c r="C1420" s="331" t="str">
        <f aca="false">IFERROR(VLOOKUP(B1420,'[1]#¡REF!'!$A$1:$C$15201,2,FALSE()),"")</f>
        <v/>
      </c>
      <c r="D1420" s="331" t="s">
        <v>991</v>
      </c>
      <c r="E1420" s="331" t="s">
        <v>1009</v>
      </c>
      <c r="F1420" s="354" t="s">
        <v>993</v>
      </c>
      <c r="G1420" s="331" t="n">
        <v>18</v>
      </c>
      <c r="H1420" s="355" t="n">
        <v>21.16</v>
      </c>
      <c r="I1420" s="355" t="n">
        <v>421.2</v>
      </c>
      <c r="J1420" s="389"/>
      <c r="K1420" s="331" t="s">
        <v>994</v>
      </c>
    </row>
    <row r="1421" customFormat="false" ht="15.75" hidden="true" customHeight="false" outlineLevel="0" collapsed="false">
      <c r="A1421" s="331"/>
      <c r="B1421" s="331" t="s">
        <v>1193</v>
      </c>
      <c r="C1421" s="331" t="str">
        <f aca="false">IFERROR(VLOOKUP(B1421,'[1]#¡REF!'!$A$1:$C$15201,2,FALSE()),"")</f>
        <v/>
      </c>
      <c r="D1421" s="331" t="s">
        <v>991</v>
      </c>
      <c r="E1421" s="331" t="s">
        <v>1011</v>
      </c>
      <c r="F1421" s="354" t="s">
        <v>993</v>
      </c>
      <c r="G1421" s="331" t="n">
        <v>562</v>
      </c>
      <c r="H1421" s="355" t="n">
        <v>660.51</v>
      </c>
      <c r="I1421" s="355" t="n">
        <v>13150.8</v>
      </c>
      <c r="J1421" s="389"/>
      <c r="K1421" s="331" t="s">
        <v>994</v>
      </c>
    </row>
    <row r="1422" customFormat="false" ht="15.75" hidden="true" customHeight="false" outlineLevel="0" collapsed="false">
      <c r="A1422" s="331"/>
      <c r="B1422" s="331" t="s">
        <v>1193</v>
      </c>
      <c r="C1422" s="331" t="str">
        <f aca="false">IFERROR(VLOOKUP(B1422,'[1]#¡REF!'!$A$1:$C$15201,2,FALSE()),"")</f>
        <v/>
      </c>
      <c r="D1422" s="331" t="s">
        <v>991</v>
      </c>
      <c r="E1422" s="331" t="s">
        <v>1036</v>
      </c>
      <c r="F1422" s="354" t="s">
        <v>993</v>
      </c>
      <c r="G1422" s="331" t="n">
        <v>2</v>
      </c>
      <c r="H1422" s="355" t="n">
        <v>2.35</v>
      </c>
      <c r="I1422" s="355" t="n">
        <v>46.8</v>
      </c>
      <c r="J1422" s="389"/>
      <c r="K1422" s="331" t="s">
        <v>994</v>
      </c>
    </row>
    <row r="1423" customFormat="false" ht="15.75" hidden="true" customHeight="false" outlineLevel="0" collapsed="false">
      <c r="A1423" s="331"/>
      <c r="B1423" s="331" t="s">
        <v>1193</v>
      </c>
      <c r="C1423" s="331" t="str">
        <f aca="false">IFERROR(VLOOKUP(B1423,'[1]#¡REF!'!$A$1:$C$15201,2,FALSE()),"")</f>
        <v/>
      </c>
      <c r="D1423" s="331" t="s">
        <v>991</v>
      </c>
      <c r="E1423" s="331" t="s">
        <v>1037</v>
      </c>
      <c r="F1423" s="354" t="s">
        <v>1131</v>
      </c>
      <c r="G1423" s="331" t="n">
        <v>210</v>
      </c>
      <c r="H1423" s="355" t="n">
        <v>246.81</v>
      </c>
      <c r="I1423" s="355" t="n">
        <v>4914</v>
      </c>
      <c r="J1423" s="389"/>
      <c r="K1423" s="331" t="s">
        <v>994</v>
      </c>
    </row>
    <row r="1424" customFormat="false" ht="15.75" hidden="true" customHeight="false" outlineLevel="0" collapsed="false">
      <c r="A1424" s="331"/>
      <c r="B1424" s="331" t="s">
        <v>1193</v>
      </c>
      <c r="C1424" s="331" t="str">
        <f aca="false">IFERROR(VLOOKUP(B1424,'[1]#¡REF!'!$A$1:$C$15201,2,FALSE()),"")</f>
        <v/>
      </c>
      <c r="D1424" s="331" t="s">
        <v>991</v>
      </c>
      <c r="E1424" s="331" t="s">
        <v>1014</v>
      </c>
      <c r="F1424" s="354" t="s">
        <v>1132</v>
      </c>
      <c r="G1424" s="331" t="n">
        <v>745</v>
      </c>
      <c r="H1424" s="355" t="n">
        <v>875.59</v>
      </c>
      <c r="I1424" s="355" t="n">
        <v>17433</v>
      </c>
      <c r="J1424" s="389"/>
      <c r="K1424" s="331" t="s">
        <v>994</v>
      </c>
    </row>
    <row r="1425" customFormat="false" ht="15.75" hidden="true" customHeight="false" outlineLevel="0" collapsed="false">
      <c r="A1425" s="331"/>
      <c r="B1425" s="331" t="s">
        <v>1193</v>
      </c>
      <c r="C1425" s="331" t="str">
        <f aca="false">IFERROR(VLOOKUP(B1425,'[1]#¡REF!'!$A$1:$C$15201,2,FALSE()),"")</f>
        <v/>
      </c>
      <c r="D1425" s="331" t="s">
        <v>991</v>
      </c>
      <c r="E1425" s="331" t="s">
        <v>1002</v>
      </c>
      <c r="F1425" s="354" t="s">
        <v>1133</v>
      </c>
      <c r="G1425" s="331" t="n">
        <v>150</v>
      </c>
      <c r="H1425" s="355" t="n">
        <v>176.29</v>
      </c>
      <c r="I1425" s="355" t="n">
        <v>3510</v>
      </c>
      <c r="J1425" s="389"/>
      <c r="K1425" s="331" t="s">
        <v>994</v>
      </c>
    </row>
    <row r="1426" customFormat="false" ht="15.75" hidden="true" customHeight="false" outlineLevel="0" collapsed="false">
      <c r="A1426" s="331"/>
      <c r="B1426" s="331" t="s">
        <v>1193</v>
      </c>
      <c r="C1426" s="331" t="str">
        <f aca="false">IFERROR(VLOOKUP(B1426,'[1]#¡REF!'!$A$1:$C$15201,2,FALSE()),"")</f>
        <v/>
      </c>
      <c r="D1426" s="331" t="s">
        <v>991</v>
      </c>
      <c r="E1426" s="331" t="s">
        <v>1004</v>
      </c>
      <c r="F1426" s="354" t="s">
        <v>1134</v>
      </c>
      <c r="G1426" s="331" t="n">
        <v>115</v>
      </c>
      <c r="H1426" s="355" t="n">
        <v>135.16</v>
      </c>
      <c r="I1426" s="355" t="n">
        <v>2691</v>
      </c>
      <c r="J1426" s="390"/>
      <c r="K1426" s="331" t="s">
        <v>994</v>
      </c>
    </row>
    <row r="1427" customFormat="false" ht="15.75" hidden="true" customHeight="false" outlineLevel="0" collapsed="false">
      <c r="A1427" s="356"/>
      <c r="B1427" s="356" t="s">
        <v>1193</v>
      </c>
      <c r="C1427" s="356" t="str">
        <f aca="false">IFERROR(VLOOKUP(B1427,'[1]#¡REF!'!$A$1:$C$15201,2,FALSE()),"")</f>
        <v/>
      </c>
      <c r="D1427" s="356" t="s">
        <v>991</v>
      </c>
      <c r="E1427" s="356" t="s">
        <v>612</v>
      </c>
      <c r="F1427" s="357" t="s">
        <v>1136</v>
      </c>
      <c r="G1427" s="361" t="n">
        <v>304</v>
      </c>
      <c r="H1427" s="393" t="n">
        <v>357.29</v>
      </c>
      <c r="I1427" s="393" t="n">
        <v>7113.6</v>
      </c>
      <c r="J1427" s="394"/>
      <c r="K1427" s="356" t="s">
        <v>994</v>
      </c>
      <c r="L1427" s="379"/>
      <c r="M1427" s="379"/>
      <c r="N1427" s="379"/>
      <c r="O1427" s="379"/>
      <c r="P1427" s="279"/>
      <c r="Q1427" s="395"/>
      <c r="R1427" s="396"/>
      <c r="S1427" s="396"/>
      <c r="T1427" s="382"/>
    </row>
    <row r="1428" customFormat="false" ht="15.75" hidden="true" customHeight="false" outlineLevel="0" collapsed="false">
      <c r="A1428" s="331"/>
      <c r="B1428" s="331" t="s">
        <v>1194</v>
      </c>
      <c r="C1428" s="331" t="str">
        <f aca="false">IFERROR(VLOOKUP(B1428,'[1]#¡REF!'!$A$1:$C$15201,2,FALSE()),"")</f>
        <v/>
      </c>
      <c r="D1428" s="331" t="s">
        <v>991</v>
      </c>
      <c r="E1428" s="331" t="s">
        <v>1032</v>
      </c>
      <c r="F1428" s="331" t="s">
        <v>1130</v>
      </c>
      <c r="G1428" s="331" t="n">
        <v>300</v>
      </c>
      <c r="H1428" s="331" t="n">
        <v>30.14</v>
      </c>
      <c r="I1428" s="331" t="n">
        <v>600</v>
      </c>
      <c r="J1428" s="388"/>
      <c r="K1428" s="331" t="s">
        <v>994</v>
      </c>
    </row>
    <row r="1429" customFormat="false" ht="15.75" hidden="true" customHeight="false" outlineLevel="0" collapsed="false">
      <c r="A1429" s="331"/>
      <c r="B1429" s="331" t="s">
        <v>1194</v>
      </c>
      <c r="C1429" s="331" t="str">
        <f aca="false">IFERROR(VLOOKUP(B1429,'[1]#¡REF!'!$A$1:$C$15201,2,FALSE()),"")</f>
        <v/>
      </c>
      <c r="D1429" s="331" t="s">
        <v>991</v>
      </c>
      <c r="E1429" s="331" t="s">
        <v>992</v>
      </c>
      <c r="F1429" s="354" t="s">
        <v>993</v>
      </c>
      <c r="G1429" s="331" t="n">
        <v>865</v>
      </c>
      <c r="H1429" s="331" t="n">
        <v>86.89</v>
      </c>
      <c r="I1429" s="415" t="n">
        <v>1730</v>
      </c>
      <c r="J1429" s="389"/>
      <c r="K1429" s="331" t="s">
        <v>994</v>
      </c>
    </row>
    <row r="1430" customFormat="false" ht="15.75" hidden="true" customHeight="false" outlineLevel="0" collapsed="false">
      <c r="A1430" s="331"/>
      <c r="B1430" s="331" t="s">
        <v>1194</v>
      </c>
      <c r="C1430" s="331" t="str">
        <f aca="false">IFERROR(VLOOKUP(B1430,'[1]#¡REF!'!$A$1:$C$15201,2,FALSE()),"")</f>
        <v/>
      </c>
      <c r="D1430" s="331" t="s">
        <v>991</v>
      </c>
      <c r="E1430" s="331" t="s">
        <v>1083</v>
      </c>
      <c r="F1430" s="354" t="s">
        <v>993</v>
      </c>
      <c r="G1430" s="331" t="n">
        <v>621</v>
      </c>
      <c r="H1430" s="331" t="n">
        <v>62.38</v>
      </c>
      <c r="I1430" s="415" t="n">
        <v>1242</v>
      </c>
      <c r="J1430" s="389"/>
      <c r="K1430" s="331" t="s">
        <v>994</v>
      </c>
    </row>
    <row r="1431" customFormat="false" ht="15.75" hidden="true" customHeight="false" outlineLevel="0" collapsed="false">
      <c r="A1431" s="331"/>
      <c r="B1431" s="331" t="s">
        <v>1194</v>
      </c>
      <c r="C1431" s="331" t="str">
        <f aca="false">IFERROR(VLOOKUP(B1431,'[1]#¡REF!'!$A$1:$C$15201,2,FALSE()),"")</f>
        <v/>
      </c>
      <c r="D1431" s="331" t="s">
        <v>991</v>
      </c>
      <c r="E1431" s="331" t="s">
        <v>1000</v>
      </c>
      <c r="F1431" s="354" t="s">
        <v>993</v>
      </c>
      <c r="G1431" s="331" t="n">
        <v>860</v>
      </c>
      <c r="H1431" s="331" t="n">
        <v>86.39</v>
      </c>
      <c r="I1431" s="415" t="n">
        <v>1720</v>
      </c>
      <c r="J1431" s="389"/>
      <c r="K1431" s="331" t="s">
        <v>994</v>
      </c>
    </row>
    <row r="1432" customFormat="false" ht="15.75" hidden="true" customHeight="false" outlineLevel="0" collapsed="false">
      <c r="A1432" s="331"/>
      <c r="B1432" s="331" t="s">
        <v>1194</v>
      </c>
      <c r="C1432" s="331" t="str">
        <f aca="false">IFERROR(VLOOKUP(B1432,'[1]#¡REF!'!$A$1:$C$15201,2,FALSE()),"")</f>
        <v/>
      </c>
      <c r="D1432" s="331" t="s">
        <v>991</v>
      </c>
      <c r="E1432" s="331" t="s">
        <v>1033</v>
      </c>
      <c r="F1432" s="354" t="s">
        <v>993</v>
      </c>
      <c r="G1432" s="331" t="n">
        <v>600</v>
      </c>
      <c r="H1432" s="331" t="n">
        <v>60.27</v>
      </c>
      <c r="I1432" s="415" t="n">
        <v>1200</v>
      </c>
      <c r="J1432" s="389"/>
      <c r="K1432" s="331" t="s">
        <v>994</v>
      </c>
    </row>
    <row r="1433" customFormat="false" ht="15.75" hidden="true" customHeight="false" outlineLevel="0" collapsed="false">
      <c r="A1433" s="331"/>
      <c r="B1433" s="331" t="s">
        <v>1194</v>
      </c>
      <c r="C1433" s="331" t="str">
        <f aca="false">IFERROR(VLOOKUP(B1433,'[1]#¡REF!'!$A$1:$C$15201,2,FALSE()),"")</f>
        <v/>
      </c>
      <c r="D1433" s="331" t="s">
        <v>991</v>
      </c>
      <c r="E1433" s="331" t="s">
        <v>1053</v>
      </c>
      <c r="F1433" s="354" t="s">
        <v>993</v>
      </c>
      <c r="G1433" s="331" t="n">
        <v>10</v>
      </c>
      <c r="H1433" s="331" t="n">
        <v>1</v>
      </c>
      <c r="I1433" s="331" t="n">
        <v>20</v>
      </c>
      <c r="J1433" s="389"/>
      <c r="K1433" s="331" t="s">
        <v>994</v>
      </c>
    </row>
    <row r="1434" customFormat="false" ht="15.75" hidden="true" customHeight="false" outlineLevel="0" collapsed="false">
      <c r="A1434" s="331"/>
      <c r="B1434" s="331" t="s">
        <v>1194</v>
      </c>
      <c r="C1434" s="331" t="str">
        <f aca="false">IFERROR(VLOOKUP(B1434,'[1]#¡REF!'!$A$1:$C$15201,2,FALSE()),"")</f>
        <v/>
      </c>
      <c r="D1434" s="331" t="s">
        <v>991</v>
      </c>
      <c r="E1434" s="331" t="s">
        <v>1012</v>
      </c>
      <c r="F1434" s="354" t="s">
        <v>993</v>
      </c>
      <c r="G1434" s="405" t="n">
        <v>12798</v>
      </c>
      <c r="H1434" s="415" t="n">
        <v>1285.59</v>
      </c>
      <c r="I1434" s="415" t="n">
        <v>25596</v>
      </c>
      <c r="J1434" s="389"/>
      <c r="K1434" s="331" t="s">
        <v>994</v>
      </c>
    </row>
    <row r="1435" customFormat="false" ht="15.75" hidden="true" customHeight="false" outlineLevel="0" collapsed="false">
      <c r="A1435" s="331"/>
      <c r="B1435" s="331" t="s">
        <v>1194</v>
      </c>
      <c r="C1435" s="331" t="str">
        <f aca="false">IFERROR(VLOOKUP(B1435,'[1]#¡REF!'!$A$1:$C$15201,2,FALSE()),"")</f>
        <v/>
      </c>
      <c r="D1435" s="331" t="s">
        <v>991</v>
      </c>
      <c r="E1435" s="331" t="s">
        <v>1036</v>
      </c>
      <c r="F1435" s="354" t="s">
        <v>993</v>
      </c>
      <c r="G1435" s="331" t="n">
        <v>100</v>
      </c>
      <c r="H1435" s="331" t="n">
        <v>10.05</v>
      </c>
      <c r="I1435" s="331" t="n">
        <v>200</v>
      </c>
      <c r="J1435" s="389"/>
      <c r="K1435" s="331" t="s">
        <v>994</v>
      </c>
    </row>
    <row r="1436" customFormat="false" ht="15.75" hidden="true" customHeight="false" outlineLevel="0" collapsed="false">
      <c r="A1436" s="331"/>
      <c r="B1436" s="331" t="s">
        <v>1194</v>
      </c>
      <c r="C1436" s="331" t="str">
        <f aca="false">IFERROR(VLOOKUP(B1436,'[1]#¡REF!'!$A$1:$C$15201,2,FALSE()),"")</f>
        <v/>
      </c>
      <c r="D1436" s="331" t="s">
        <v>991</v>
      </c>
      <c r="E1436" s="331" t="s">
        <v>1013</v>
      </c>
      <c r="F1436" s="354" t="s">
        <v>993</v>
      </c>
      <c r="G1436" s="331" t="n">
        <v>380</v>
      </c>
      <c r="H1436" s="331" t="n">
        <v>38.17</v>
      </c>
      <c r="I1436" s="331" t="n">
        <v>760</v>
      </c>
      <c r="J1436" s="389"/>
      <c r="K1436" s="331" t="s">
        <v>994</v>
      </c>
    </row>
    <row r="1437" customFormat="false" ht="15.75" hidden="true" customHeight="false" outlineLevel="0" collapsed="false">
      <c r="A1437" s="331"/>
      <c r="B1437" s="331" t="s">
        <v>1194</v>
      </c>
      <c r="C1437" s="331" t="str">
        <f aca="false">IFERROR(VLOOKUP(B1437,'[1]#¡REF!'!$A$1:$C$15201,2,FALSE()),"")</f>
        <v/>
      </c>
      <c r="D1437" s="331" t="s">
        <v>991</v>
      </c>
      <c r="E1437" s="331" t="s">
        <v>1037</v>
      </c>
      <c r="F1437" s="331" t="s">
        <v>1131</v>
      </c>
      <c r="G1437" s="331" t="n">
        <v>319</v>
      </c>
      <c r="H1437" s="331" t="n">
        <v>32.04</v>
      </c>
      <c r="I1437" s="331" t="n">
        <v>638</v>
      </c>
      <c r="J1437" s="389"/>
      <c r="K1437" s="331" t="s">
        <v>994</v>
      </c>
    </row>
    <row r="1438" customFormat="false" ht="15.75" hidden="true" customHeight="false" outlineLevel="0" collapsed="false">
      <c r="A1438" s="331"/>
      <c r="B1438" s="331" t="s">
        <v>1194</v>
      </c>
      <c r="C1438" s="331" t="str">
        <f aca="false">IFERROR(VLOOKUP(B1438,'[1]#¡REF!'!$A$1:$C$15201,2,FALSE()),"")</f>
        <v/>
      </c>
      <c r="D1438" s="331" t="s">
        <v>1016</v>
      </c>
      <c r="E1438" s="331" t="s">
        <v>1091</v>
      </c>
      <c r="F1438" s="354" t="s">
        <v>993</v>
      </c>
      <c r="G1438" s="331" t="n">
        <v>42</v>
      </c>
      <c r="H1438" s="331" t="n">
        <v>4.22</v>
      </c>
      <c r="I1438" s="331" t="n">
        <v>84</v>
      </c>
      <c r="J1438" s="389"/>
      <c r="K1438" s="331" t="s">
        <v>994</v>
      </c>
    </row>
    <row r="1439" customFormat="false" ht="15.75" hidden="true" customHeight="false" outlineLevel="0" collapsed="false">
      <c r="A1439" s="331"/>
      <c r="B1439" s="331" t="s">
        <v>1194</v>
      </c>
      <c r="C1439" s="331" t="str">
        <f aca="false">IFERROR(VLOOKUP(B1439,'[1]#¡REF!'!$A$1:$C$15201,2,FALSE()),"")</f>
        <v/>
      </c>
      <c r="D1439" s="331" t="s">
        <v>1016</v>
      </c>
      <c r="E1439" s="331" t="s">
        <v>1019</v>
      </c>
      <c r="F1439" s="354" t="s">
        <v>993</v>
      </c>
      <c r="G1439" s="331" t="n">
        <v>7</v>
      </c>
      <c r="H1439" s="331" t="n">
        <v>0.7</v>
      </c>
      <c r="I1439" s="331" t="n">
        <v>14</v>
      </c>
      <c r="J1439" s="389"/>
      <c r="K1439" s="331" t="s">
        <v>994</v>
      </c>
    </row>
    <row r="1440" customFormat="false" ht="15.75" hidden="true" customHeight="false" outlineLevel="0" collapsed="false">
      <c r="A1440" s="331"/>
      <c r="B1440" s="331" t="s">
        <v>1194</v>
      </c>
      <c r="C1440" s="331" t="str">
        <f aca="false">IFERROR(VLOOKUP(B1440,'[1]#¡REF!'!$A$1:$C$15201,2,FALSE()),"")</f>
        <v/>
      </c>
      <c r="D1440" s="331" t="s">
        <v>1016</v>
      </c>
      <c r="E1440" s="331" t="s">
        <v>1065</v>
      </c>
      <c r="F1440" s="354" t="s">
        <v>993</v>
      </c>
      <c r="G1440" s="405" t="n">
        <v>1680</v>
      </c>
      <c r="H1440" s="331" t="n">
        <v>168.76</v>
      </c>
      <c r="I1440" s="415" t="n">
        <v>3360</v>
      </c>
      <c r="J1440" s="389"/>
      <c r="K1440" s="331" t="s">
        <v>994</v>
      </c>
    </row>
    <row r="1441" customFormat="false" ht="15.75" hidden="true" customHeight="false" outlineLevel="0" collapsed="false">
      <c r="A1441" s="331"/>
      <c r="B1441" s="331" t="s">
        <v>1195</v>
      </c>
      <c r="C1441" s="331" t="str">
        <f aca="false">IFERROR(VLOOKUP(B1441,'[1]#¡REF!'!$A$1:$C$15201,2,FALSE()),"")</f>
        <v/>
      </c>
      <c r="D1441" s="331" t="s">
        <v>991</v>
      </c>
      <c r="E1441" s="331" t="s">
        <v>1032</v>
      </c>
      <c r="F1441" s="331" t="s">
        <v>1130</v>
      </c>
      <c r="G1441" s="331" t="n">
        <v>48</v>
      </c>
      <c r="H1441" s="415" t="n">
        <v>2217.02</v>
      </c>
      <c r="I1441" s="415" t="n">
        <v>44140.8</v>
      </c>
      <c r="J1441" s="389"/>
      <c r="K1441" s="331" t="s">
        <v>994</v>
      </c>
    </row>
    <row r="1442" customFormat="false" ht="15.75" hidden="true" customHeight="false" outlineLevel="0" collapsed="false">
      <c r="A1442" s="331"/>
      <c r="B1442" s="331" t="s">
        <v>1195</v>
      </c>
      <c r="C1442" s="331" t="str">
        <f aca="false">IFERROR(VLOOKUP(B1442,'[1]#¡REF!'!$A$1:$C$15201,2,FALSE()),"")</f>
        <v/>
      </c>
      <c r="D1442" s="331" t="s">
        <v>991</v>
      </c>
      <c r="E1442" s="331" t="s">
        <v>992</v>
      </c>
      <c r="F1442" s="354" t="s">
        <v>993</v>
      </c>
      <c r="G1442" s="331" t="n">
        <v>17</v>
      </c>
      <c r="H1442" s="331" t="n">
        <v>785.19</v>
      </c>
      <c r="I1442" s="415" t="n">
        <v>15633.2</v>
      </c>
      <c r="J1442" s="389"/>
      <c r="K1442" s="331" t="s">
        <v>994</v>
      </c>
    </row>
    <row r="1443" customFormat="false" ht="15.75" hidden="true" customHeight="false" outlineLevel="0" collapsed="false">
      <c r="A1443" s="331"/>
      <c r="B1443" s="331" t="s">
        <v>1195</v>
      </c>
      <c r="C1443" s="331" t="str">
        <f aca="false">IFERROR(VLOOKUP(B1443,'[1]#¡REF!'!$A$1:$C$15201,2,FALSE()),"")</f>
        <v/>
      </c>
      <c r="D1443" s="331" t="s">
        <v>991</v>
      </c>
      <c r="E1443" s="331" t="s">
        <v>1034</v>
      </c>
      <c r="F1443" s="354" t="s">
        <v>993</v>
      </c>
      <c r="G1443" s="331" t="n">
        <v>625</v>
      </c>
      <c r="H1443" s="415" t="n">
        <v>28867.4</v>
      </c>
      <c r="I1443" s="415" t="n">
        <v>574750</v>
      </c>
      <c r="J1443" s="389"/>
      <c r="K1443" s="331" t="s">
        <v>994</v>
      </c>
    </row>
    <row r="1444" customFormat="false" ht="15.75" hidden="true" customHeight="false" outlineLevel="0" collapsed="false">
      <c r="A1444" s="331"/>
      <c r="B1444" s="331" t="s">
        <v>1195</v>
      </c>
      <c r="C1444" s="331" t="str">
        <f aca="false">IFERROR(VLOOKUP(B1444,'[1]#¡REF!'!$A$1:$C$15201,2,FALSE()),"")</f>
        <v/>
      </c>
      <c r="D1444" s="331" t="s">
        <v>991</v>
      </c>
      <c r="E1444" s="331" t="s">
        <v>1011</v>
      </c>
      <c r="F1444" s="354" t="s">
        <v>993</v>
      </c>
      <c r="G1444" s="331" t="n">
        <v>346</v>
      </c>
      <c r="H1444" s="415" t="n">
        <v>15981</v>
      </c>
      <c r="I1444" s="415" t="n">
        <v>318181.6</v>
      </c>
      <c r="J1444" s="389"/>
      <c r="K1444" s="331" t="s">
        <v>994</v>
      </c>
    </row>
    <row r="1445" customFormat="false" ht="15.75" hidden="true" customHeight="false" outlineLevel="0" collapsed="false">
      <c r="A1445" s="331"/>
      <c r="B1445" s="331" t="s">
        <v>1195</v>
      </c>
      <c r="C1445" s="331" t="str">
        <f aca="false">IFERROR(VLOOKUP(B1445,'[1]#¡REF!'!$A$1:$C$15201,2,FALSE()),"")</f>
        <v/>
      </c>
      <c r="D1445" s="331" t="s">
        <v>991</v>
      </c>
      <c r="E1445" s="331" t="s">
        <v>1012</v>
      </c>
      <c r="F1445" s="354" t="s">
        <v>993</v>
      </c>
      <c r="G1445" s="331" t="n">
        <v>150</v>
      </c>
      <c r="H1445" s="415" t="n">
        <v>6928.18</v>
      </c>
      <c r="I1445" s="415" t="n">
        <v>137940</v>
      </c>
      <c r="J1445" s="389"/>
      <c r="K1445" s="331" t="s">
        <v>994</v>
      </c>
    </row>
    <row r="1446" customFormat="false" ht="15.75" hidden="true" customHeight="false" outlineLevel="0" collapsed="false">
      <c r="A1446" s="331"/>
      <c r="B1446" s="331" t="s">
        <v>1195</v>
      </c>
      <c r="C1446" s="331" t="str">
        <f aca="false">IFERROR(VLOOKUP(B1446,'[1]#¡REF!'!$A$1:$C$15201,2,FALSE()),"")</f>
        <v/>
      </c>
      <c r="D1446" s="331" t="s">
        <v>991</v>
      </c>
      <c r="E1446" s="331" t="s">
        <v>1014</v>
      </c>
      <c r="F1446" s="331" t="s">
        <v>1132</v>
      </c>
      <c r="G1446" s="331" t="n">
        <v>114</v>
      </c>
      <c r="H1446" s="415" t="n">
        <v>5265.41</v>
      </c>
      <c r="I1446" s="415" t="n">
        <v>104834.4</v>
      </c>
      <c r="J1446" s="389"/>
      <c r="K1446" s="331" t="s">
        <v>994</v>
      </c>
    </row>
    <row r="1447" customFormat="false" ht="15.75" hidden="true" customHeight="false" outlineLevel="0" collapsed="false">
      <c r="A1447" s="331"/>
      <c r="B1447" s="331" t="s">
        <v>1195</v>
      </c>
      <c r="C1447" s="331" t="str">
        <f aca="false">IFERROR(VLOOKUP(B1447,'[1]#¡REF!'!$A$1:$C$15201,2,FALSE()),"")</f>
        <v/>
      </c>
      <c r="D1447" s="331" t="s">
        <v>991</v>
      </c>
      <c r="E1447" s="331" t="s">
        <v>1004</v>
      </c>
      <c r="F1447" s="331" t="s">
        <v>1134</v>
      </c>
      <c r="G1447" s="331" t="n">
        <v>25</v>
      </c>
      <c r="H1447" s="415" t="n">
        <v>1154.7</v>
      </c>
      <c r="I1447" s="415" t="n">
        <v>22990</v>
      </c>
      <c r="J1447" s="390"/>
      <c r="K1447" s="331" t="s">
        <v>994</v>
      </c>
    </row>
    <row r="1448" customFormat="false" ht="15.75" hidden="true" customHeight="false" outlineLevel="0" collapsed="false">
      <c r="A1448" s="356"/>
      <c r="B1448" s="356" t="s">
        <v>1195</v>
      </c>
      <c r="C1448" s="356" t="str">
        <f aca="false">IFERROR(VLOOKUP(B1448,'[1]#¡REF!'!$A$1:$C$15201,2,FALSE()),"")</f>
        <v/>
      </c>
      <c r="D1448" s="356" t="s">
        <v>991</v>
      </c>
      <c r="E1448" s="356" t="s">
        <v>612</v>
      </c>
      <c r="F1448" s="361" t="s">
        <v>1136</v>
      </c>
      <c r="G1448" s="361" t="n">
        <v>55</v>
      </c>
      <c r="H1448" s="416" t="n">
        <v>2540.33</v>
      </c>
      <c r="I1448" s="416" t="n">
        <v>50578</v>
      </c>
      <c r="J1448" s="394"/>
      <c r="K1448" s="356" t="s">
        <v>994</v>
      </c>
      <c r="L1448" s="379"/>
      <c r="M1448" s="379"/>
      <c r="N1448" s="379"/>
      <c r="O1448" s="379"/>
      <c r="P1448" s="279"/>
      <c r="Q1448" s="395"/>
      <c r="R1448" s="396"/>
      <c r="S1448" s="396"/>
      <c r="T1448" s="382"/>
    </row>
    <row r="1449" customFormat="false" ht="15.75" hidden="true" customHeight="false" outlineLevel="0" collapsed="false">
      <c r="A1449" s="331"/>
      <c r="B1449" s="331" t="s">
        <v>1196</v>
      </c>
      <c r="C1449" s="331" t="str">
        <f aca="false">IFERROR(VLOOKUP(B1449,'[1]#¡REF!'!$A$1:$C$15201,2,FALSE()),"")</f>
        <v/>
      </c>
      <c r="D1449" s="331" t="s">
        <v>991</v>
      </c>
      <c r="E1449" s="331" t="s">
        <v>1032</v>
      </c>
      <c r="F1449" s="331" t="s">
        <v>1130</v>
      </c>
      <c r="G1449" s="331" t="n">
        <v>48</v>
      </c>
      <c r="H1449" s="331" t="n">
        <v>8.75</v>
      </c>
      <c r="I1449" s="331" t="n">
        <v>174.24</v>
      </c>
      <c r="J1449" s="388"/>
      <c r="K1449" s="331" t="s">
        <v>994</v>
      </c>
    </row>
    <row r="1450" customFormat="false" ht="15.75" hidden="true" customHeight="false" outlineLevel="0" collapsed="false">
      <c r="A1450" s="331"/>
      <c r="B1450" s="331" t="s">
        <v>1196</v>
      </c>
      <c r="C1450" s="331" t="str">
        <f aca="false">IFERROR(VLOOKUP(B1450,'[1]#¡REF!'!$A$1:$C$15201,2,FALSE()),"")</f>
        <v/>
      </c>
      <c r="D1450" s="331" t="s">
        <v>991</v>
      </c>
      <c r="E1450" s="331" t="s">
        <v>992</v>
      </c>
      <c r="F1450" s="354" t="s">
        <v>993</v>
      </c>
      <c r="G1450" s="331" t="n">
        <v>340</v>
      </c>
      <c r="H1450" s="331" t="n">
        <v>61.99</v>
      </c>
      <c r="I1450" s="415" t="n">
        <v>1234.2</v>
      </c>
      <c r="J1450" s="389"/>
      <c r="K1450" s="331" t="s">
        <v>994</v>
      </c>
    </row>
    <row r="1451" customFormat="false" ht="15.75" hidden="true" customHeight="false" outlineLevel="0" collapsed="false">
      <c r="A1451" s="331"/>
      <c r="B1451" s="331" t="s">
        <v>1196</v>
      </c>
      <c r="C1451" s="331" t="str">
        <f aca="false">IFERROR(VLOOKUP(B1451,'[1]#¡REF!'!$A$1:$C$15201,2,FALSE()),"")</f>
        <v/>
      </c>
      <c r="D1451" s="331" t="s">
        <v>991</v>
      </c>
      <c r="E1451" s="331" t="s">
        <v>1034</v>
      </c>
      <c r="F1451" s="354" t="s">
        <v>993</v>
      </c>
      <c r="G1451" s="331" t="n">
        <v>142</v>
      </c>
      <c r="H1451" s="331" t="n">
        <v>25.89</v>
      </c>
      <c r="I1451" s="331" t="n">
        <v>515.46</v>
      </c>
      <c r="J1451" s="389"/>
      <c r="K1451" s="331" t="s">
        <v>994</v>
      </c>
    </row>
    <row r="1452" customFormat="false" ht="15.75" hidden="true" customHeight="false" outlineLevel="0" collapsed="false">
      <c r="A1452" s="331"/>
      <c r="B1452" s="331" t="s">
        <v>1196</v>
      </c>
      <c r="C1452" s="331" t="str">
        <f aca="false">IFERROR(VLOOKUP(B1452,'[1]#¡REF!'!$A$1:$C$15201,2,FALSE()),"")</f>
        <v/>
      </c>
      <c r="D1452" s="331" t="s">
        <v>991</v>
      </c>
      <c r="E1452" s="331" t="s">
        <v>1012</v>
      </c>
      <c r="F1452" s="354" t="s">
        <v>993</v>
      </c>
      <c r="G1452" s="331" t="n">
        <v>260</v>
      </c>
      <c r="H1452" s="331" t="n">
        <v>47.4</v>
      </c>
      <c r="I1452" s="331" t="n">
        <v>943.8</v>
      </c>
      <c r="J1452" s="389"/>
      <c r="K1452" s="331" t="s">
        <v>994</v>
      </c>
    </row>
    <row r="1453" customFormat="false" ht="15.75" hidden="true" customHeight="false" outlineLevel="0" collapsed="false">
      <c r="A1453" s="331"/>
      <c r="B1453" s="331" t="s">
        <v>1196</v>
      </c>
      <c r="C1453" s="331" t="str">
        <f aca="false">IFERROR(VLOOKUP(B1453,'[1]#¡REF!'!$A$1:$C$15201,2,FALSE()),"")</f>
        <v/>
      </c>
      <c r="D1453" s="331" t="s">
        <v>991</v>
      </c>
      <c r="E1453" s="331" t="s">
        <v>1036</v>
      </c>
      <c r="F1453" s="354" t="s">
        <v>993</v>
      </c>
      <c r="G1453" s="331" t="n">
        <v>5</v>
      </c>
      <c r="H1453" s="331" t="n">
        <v>0.91</v>
      </c>
      <c r="I1453" s="331" t="n">
        <v>18.15</v>
      </c>
      <c r="J1453" s="389"/>
      <c r="K1453" s="331" t="s">
        <v>994</v>
      </c>
    </row>
    <row r="1454" customFormat="false" ht="15.75" hidden="true" customHeight="false" outlineLevel="0" collapsed="false">
      <c r="A1454" s="331"/>
      <c r="B1454" s="331" t="s">
        <v>1196</v>
      </c>
      <c r="C1454" s="331" t="str">
        <f aca="false">IFERROR(VLOOKUP(B1454,'[1]#¡REF!'!$A$1:$C$15201,2,FALSE()),"")</f>
        <v/>
      </c>
      <c r="D1454" s="331" t="s">
        <v>991</v>
      </c>
      <c r="E1454" s="331" t="s">
        <v>995</v>
      </c>
      <c r="F1454" s="354" t="s">
        <v>993</v>
      </c>
      <c r="G1454" s="331" t="n">
        <v>600</v>
      </c>
      <c r="H1454" s="331" t="n">
        <v>109.39</v>
      </c>
      <c r="I1454" s="415" t="n">
        <v>2178</v>
      </c>
      <c r="J1454" s="389"/>
      <c r="K1454" s="331" t="s">
        <v>994</v>
      </c>
    </row>
    <row r="1455" customFormat="false" ht="15.75" hidden="true" customHeight="false" outlineLevel="0" collapsed="false">
      <c r="A1455" s="331"/>
      <c r="B1455" s="331" t="s">
        <v>1196</v>
      </c>
      <c r="C1455" s="331" t="str">
        <f aca="false">IFERROR(VLOOKUP(B1455,'[1]#¡REF!'!$A$1:$C$15201,2,FALSE()),"")</f>
        <v/>
      </c>
      <c r="D1455" s="331" t="s">
        <v>1016</v>
      </c>
      <c r="E1455" s="331" t="s">
        <v>1040</v>
      </c>
      <c r="F1455" s="331" t="s">
        <v>1130</v>
      </c>
      <c r="G1455" s="331" t="n">
        <v>2</v>
      </c>
      <c r="H1455" s="331" t="n">
        <v>0.36</v>
      </c>
      <c r="I1455" s="331" t="n">
        <v>7.26</v>
      </c>
      <c r="J1455" s="389"/>
      <c r="K1455" s="331" t="s">
        <v>994</v>
      </c>
    </row>
    <row r="1456" customFormat="false" ht="15.75" hidden="true" customHeight="false" outlineLevel="0" collapsed="false">
      <c r="A1456" s="331"/>
      <c r="B1456" s="331" t="s">
        <v>1196</v>
      </c>
      <c r="C1456" s="331" t="str">
        <f aca="false">IFERROR(VLOOKUP(B1456,'[1]#¡REF!'!$A$1:$C$15201,2,FALSE()),"")</f>
        <v/>
      </c>
      <c r="D1456" s="331" t="s">
        <v>1016</v>
      </c>
      <c r="E1456" s="331" t="s">
        <v>1091</v>
      </c>
      <c r="F1456" s="354" t="s">
        <v>993</v>
      </c>
      <c r="G1456" s="331" t="n">
        <v>95</v>
      </c>
      <c r="H1456" s="331" t="n">
        <v>17.32</v>
      </c>
      <c r="I1456" s="331" t="n">
        <v>344.85</v>
      </c>
      <c r="J1456" s="389"/>
      <c r="K1456" s="331" t="s">
        <v>994</v>
      </c>
    </row>
    <row r="1457" customFormat="false" ht="15.75" hidden="true" customHeight="false" outlineLevel="0" collapsed="false">
      <c r="A1457" s="331"/>
      <c r="B1457" s="331" t="s">
        <v>1196</v>
      </c>
      <c r="C1457" s="331" t="str">
        <f aca="false">IFERROR(VLOOKUP(B1457,'[1]#¡REF!'!$A$1:$C$15201,2,FALSE()),"")</f>
        <v/>
      </c>
      <c r="D1457" s="331" t="s">
        <v>1016</v>
      </c>
      <c r="E1457" s="331" t="s">
        <v>1020</v>
      </c>
      <c r="F1457" s="354" t="s">
        <v>993</v>
      </c>
      <c r="G1457" s="405" t="n">
        <v>1703</v>
      </c>
      <c r="H1457" s="331" t="n">
        <v>310.49</v>
      </c>
      <c r="I1457" s="415" t="n">
        <v>6181.89</v>
      </c>
      <c r="J1457" s="389"/>
      <c r="K1457" s="331" t="s">
        <v>994</v>
      </c>
    </row>
    <row r="1458" customFormat="false" ht="15.75" hidden="true" customHeight="false" outlineLevel="0" collapsed="false">
      <c r="A1458" s="331"/>
      <c r="B1458" s="331" t="s">
        <v>1196</v>
      </c>
      <c r="C1458" s="331" t="str">
        <f aca="false">IFERROR(VLOOKUP(B1458,'[1]#¡REF!'!$A$1:$C$15201,2,FALSE()),"")</f>
        <v/>
      </c>
      <c r="D1458" s="331" t="s">
        <v>1016</v>
      </c>
      <c r="E1458" s="331" t="s">
        <v>1041</v>
      </c>
      <c r="F1458" s="354" t="s">
        <v>993</v>
      </c>
      <c r="G1458" s="331" t="n">
        <v>49</v>
      </c>
      <c r="H1458" s="331" t="n">
        <v>8.93</v>
      </c>
      <c r="I1458" s="331" t="n">
        <v>177.87</v>
      </c>
      <c r="J1458" s="389"/>
      <c r="K1458" s="331" t="s">
        <v>994</v>
      </c>
    </row>
    <row r="1459" customFormat="false" ht="15.75" hidden="true" customHeight="false" outlineLevel="0" collapsed="false">
      <c r="A1459" s="331"/>
      <c r="B1459" s="331" t="s">
        <v>1196</v>
      </c>
      <c r="C1459" s="331" t="str">
        <f aca="false">IFERROR(VLOOKUP(B1459,'[1]#¡REF!'!$A$1:$C$15201,2,FALSE()),"")</f>
        <v/>
      </c>
      <c r="D1459" s="331" t="s">
        <v>1016</v>
      </c>
      <c r="E1459" s="331" t="s">
        <v>1023</v>
      </c>
      <c r="F1459" s="354" t="s">
        <v>993</v>
      </c>
      <c r="G1459" s="331" t="n">
        <v>383</v>
      </c>
      <c r="H1459" s="331" t="n">
        <v>69.83</v>
      </c>
      <c r="I1459" s="415" t="n">
        <v>1390.29</v>
      </c>
      <c r="J1459" s="389"/>
      <c r="K1459" s="331" t="s">
        <v>994</v>
      </c>
    </row>
    <row r="1460" customFormat="false" ht="15.75" hidden="true" customHeight="false" outlineLevel="0" collapsed="false">
      <c r="A1460" s="331"/>
      <c r="B1460" s="331" t="s">
        <v>1196</v>
      </c>
      <c r="C1460" s="331" t="str">
        <f aca="false">IFERROR(VLOOKUP(B1460,'[1]#¡REF!'!$A$1:$C$15201,2,FALSE()),"")</f>
        <v/>
      </c>
      <c r="D1460" s="331" t="s">
        <v>1016</v>
      </c>
      <c r="E1460" s="331" t="s">
        <v>1025</v>
      </c>
      <c r="F1460" s="354" t="s">
        <v>993</v>
      </c>
      <c r="G1460" s="405" t="n">
        <v>3346</v>
      </c>
      <c r="H1460" s="331" t="n">
        <v>610.04</v>
      </c>
      <c r="I1460" s="415" t="n">
        <v>12145.98</v>
      </c>
      <c r="J1460" s="389"/>
      <c r="K1460" s="331" t="s">
        <v>994</v>
      </c>
    </row>
    <row r="1461" customFormat="false" ht="15.75" hidden="true" customHeight="false" outlineLevel="0" collapsed="false">
      <c r="A1461" s="331"/>
      <c r="B1461" s="331" t="s">
        <v>1196</v>
      </c>
      <c r="C1461" s="331" t="str">
        <f aca="false">IFERROR(VLOOKUP(B1461,'[1]#¡REF!'!$A$1:$C$15201,2,FALSE()),"")</f>
        <v/>
      </c>
      <c r="D1461" s="331" t="s">
        <v>1016</v>
      </c>
      <c r="E1461" s="331" t="s">
        <v>1065</v>
      </c>
      <c r="F1461" s="354" t="s">
        <v>993</v>
      </c>
      <c r="G1461" s="331" t="n">
        <v>195</v>
      </c>
      <c r="H1461" s="331" t="n">
        <v>35.55</v>
      </c>
      <c r="I1461" s="331" t="n">
        <v>707.85</v>
      </c>
      <c r="J1461" s="389"/>
      <c r="K1461" s="331" t="s">
        <v>994</v>
      </c>
    </row>
    <row r="1462" customFormat="false" ht="15.75" hidden="true" customHeight="false" outlineLevel="0" collapsed="false">
      <c r="A1462" s="331"/>
      <c r="B1462" s="331" t="s">
        <v>1196</v>
      </c>
      <c r="C1462" s="331" t="str">
        <f aca="false">IFERROR(VLOOKUP(B1462,'[1]#¡REF!'!$A$1:$C$15201,2,FALSE()),"")</f>
        <v/>
      </c>
      <c r="D1462" s="331" t="s">
        <v>1016</v>
      </c>
      <c r="E1462" s="331" t="s">
        <v>1044</v>
      </c>
      <c r="F1462" s="354" t="s">
        <v>993</v>
      </c>
      <c r="G1462" s="331" t="n">
        <v>84</v>
      </c>
      <c r="H1462" s="331" t="n">
        <v>15.31</v>
      </c>
      <c r="I1462" s="331" t="n">
        <v>304.92</v>
      </c>
      <c r="J1462" s="389"/>
      <c r="K1462" s="331" t="s">
        <v>994</v>
      </c>
    </row>
    <row r="1463" customFormat="false" ht="15.75" hidden="true" customHeight="false" outlineLevel="0" collapsed="false">
      <c r="A1463" s="331"/>
      <c r="B1463" s="331" t="s">
        <v>1196</v>
      </c>
      <c r="C1463" s="331" t="str">
        <f aca="false">IFERROR(VLOOKUP(B1463,'[1]#¡REF!'!$A$1:$C$15201,2,FALSE()),"")</f>
        <v/>
      </c>
      <c r="D1463" s="331" t="s">
        <v>1016</v>
      </c>
      <c r="E1463" s="331" t="s">
        <v>1093</v>
      </c>
      <c r="F1463" s="331" t="s">
        <v>1131</v>
      </c>
      <c r="G1463" s="331" t="n">
        <v>2</v>
      </c>
      <c r="H1463" s="331" t="n">
        <v>0.36</v>
      </c>
      <c r="I1463" s="331" t="n">
        <v>7.26</v>
      </c>
      <c r="J1463" s="389"/>
      <c r="K1463" s="331" t="s">
        <v>994</v>
      </c>
    </row>
    <row r="1464" customFormat="false" ht="15.75" hidden="true" customHeight="false" outlineLevel="0" collapsed="false">
      <c r="A1464" s="331"/>
      <c r="B1464" s="331" t="s">
        <v>1196</v>
      </c>
      <c r="C1464" s="331" t="str">
        <f aca="false">IFERROR(VLOOKUP(B1464,'[1]#¡REF!'!$A$1:$C$15201,2,FALSE()),"")</f>
        <v/>
      </c>
      <c r="D1464" s="331" t="s">
        <v>1016</v>
      </c>
      <c r="E1464" s="331" t="s">
        <v>1026</v>
      </c>
      <c r="F1464" s="331" t="s">
        <v>1132</v>
      </c>
      <c r="G1464" s="331" t="n">
        <v>14</v>
      </c>
      <c r="H1464" s="331" t="n">
        <v>2.55</v>
      </c>
      <c r="I1464" s="331" t="n">
        <v>50.82</v>
      </c>
      <c r="J1464" s="389"/>
      <c r="K1464" s="331" t="s">
        <v>994</v>
      </c>
    </row>
    <row r="1465" customFormat="false" ht="15.75" hidden="true" customHeight="false" outlineLevel="0" collapsed="false">
      <c r="A1465" s="331"/>
      <c r="B1465" s="331" t="s">
        <v>1196</v>
      </c>
      <c r="C1465" s="331" t="str">
        <f aca="false">IFERROR(VLOOKUP(B1465,'[1]#¡REF!'!$A$1:$C$15201,2,FALSE()),"")</f>
        <v/>
      </c>
      <c r="D1465" s="331" t="s">
        <v>1016</v>
      </c>
      <c r="E1465" s="331" t="s">
        <v>1027</v>
      </c>
      <c r="F1465" s="331" t="s">
        <v>1133</v>
      </c>
      <c r="G1465" s="331" t="n">
        <v>2</v>
      </c>
      <c r="H1465" s="331" t="n">
        <v>0.36</v>
      </c>
      <c r="I1465" s="331" t="n">
        <v>7.26</v>
      </c>
      <c r="J1465" s="389"/>
      <c r="K1465" s="331" t="s">
        <v>994</v>
      </c>
    </row>
    <row r="1466" customFormat="false" ht="15.75" hidden="true" customHeight="false" outlineLevel="0" collapsed="false">
      <c r="A1466" s="331"/>
      <c r="B1466" s="331" t="s">
        <v>1196</v>
      </c>
      <c r="C1466" s="331" t="str">
        <f aca="false">IFERROR(VLOOKUP(B1466,'[1]#¡REF!'!$A$1:$C$15201,2,FALSE()),"")</f>
        <v/>
      </c>
      <c r="D1466" s="331" t="s">
        <v>1016</v>
      </c>
      <c r="E1466" s="331" t="s">
        <v>1028</v>
      </c>
      <c r="F1466" s="331" t="s">
        <v>1134</v>
      </c>
      <c r="G1466" s="331" t="n">
        <v>11</v>
      </c>
      <c r="H1466" s="331" t="n">
        <v>2.01</v>
      </c>
      <c r="I1466" s="331" t="n">
        <v>39.93</v>
      </c>
      <c r="J1466" s="390"/>
      <c r="K1466" s="331" t="s">
        <v>994</v>
      </c>
    </row>
    <row r="1467" customFormat="false" ht="15.75" hidden="true" customHeight="false" outlineLevel="0" collapsed="false">
      <c r="A1467" s="399"/>
      <c r="B1467" s="356" t="s">
        <v>1196</v>
      </c>
      <c r="C1467" s="356" t="str">
        <f aca="false">IFERROR(VLOOKUP(B1467,'[1]#¡REF!'!$A$1:$C$15201,2,FALSE()),"")</f>
        <v/>
      </c>
      <c r="D1467" s="399" t="s">
        <v>1016</v>
      </c>
      <c r="E1467" s="399" t="s">
        <v>621</v>
      </c>
      <c r="F1467" s="361" t="s">
        <v>1136</v>
      </c>
      <c r="G1467" s="361" t="n">
        <v>3</v>
      </c>
      <c r="H1467" s="417" t="n">
        <v>0.55</v>
      </c>
      <c r="I1467" s="417" t="n">
        <v>10.89</v>
      </c>
      <c r="J1467" s="360"/>
      <c r="K1467" s="356" t="s">
        <v>994</v>
      </c>
      <c r="L1467" s="379"/>
      <c r="M1467" s="379"/>
      <c r="N1467" s="379"/>
      <c r="O1467" s="379"/>
      <c r="P1467" s="279"/>
      <c r="Q1467" s="395"/>
      <c r="R1467" s="396"/>
      <c r="S1467" s="396"/>
      <c r="T1467" s="382"/>
    </row>
    <row r="1468" customFormat="false" ht="15.75" hidden="true" customHeight="false" outlineLevel="0" collapsed="false">
      <c r="A1468" s="331"/>
      <c r="B1468" s="331" t="s">
        <v>1197</v>
      </c>
      <c r="C1468" s="331" t="str">
        <f aca="false">IFERROR(VLOOKUP(B1468,'[1]#¡REF!'!$A$1:$C$15201,2,FALSE()),"")</f>
        <v/>
      </c>
      <c r="D1468" s="331" t="s">
        <v>991</v>
      </c>
      <c r="E1468" s="331" t="s">
        <v>1012</v>
      </c>
      <c r="F1468" s="354" t="s">
        <v>993</v>
      </c>
      <c r="G1468" s="331" t="n">
        <v>540</v>
      </c>
      <c r="H1468" s="331" t="n">
        <v>278</v>
      </c>
      <c r="I1468" s="415" t="n">
        <v>5535</v>
      </c>
      <c r="J1468" s="388"/>
      <c r="K1468" s="331" t="s">
        <v>994</v>
      </c>
    </row>
    <row r="1469" customFormat="false" ht="15.75" hidden="true" customHeight="false" outlineLevel="0" collapsed="false">
      <c r="A1469" s="331"/>
      <c r="B1469" s="331" t="s">
        <v>1197</v>
      </c>
      <c r="C1469" s="331" t="str">
        <f aca="false">IFERROR(VLOOKUP(B1469,'[1]#¡REF!'!$A$1:$C$15201,2,FALSE()),"")</f>
        <v/>
      </c>
      <c r="D1469" s="331" t="s">
        <v>1016</v>
      </c>
      <c r="E1469" s="331" t="s">
        <v>1023</v>
      </c>
      <c r="F1469" s="354" t="s">
        <v>993</v>
      </c>
      <c r="G1469" s="331" t="n">
        <v>7</v>
      </c>
      <c r="H1469" s="331" t="n">
        <v>3.6</v>
      </c>
      <c r="I1469" s="331" t="n">
        <v>71.75</v>
      </c>
      <c r="J1469" s="389"/>
      <c r="K1469" s="331" t="s">
        <v>994</v>
      </c>
    </row>
    <row r="1470" customFormat="false" ht="15.75" hidden="true" customHeight="false" outlineLevel="0" collapsed="false">
      <c r="A1470" s="331"/>
      <c r="B1470" s="331" t="s">
        <v>1197</v>
      </c>
      <c r="C1470" s="331" t="str">
        <f aca="false">IFERROR(VLOOKUP(B1470,'[1]#¡REF!'!$A$1:$C$15201,2,FALSE()),"")</f>
        <v/>
      </c>
      <c r="D1470" s="331" t="s">
        <v>1016</v>
      </c>
      <c r="E1470" s="331" t="s">
        <v>1065</v>
      </c>
      <c r="F1470" s="354" t="s">
        <v>993</v>
      </c>
      <c r="G1470" s="331" t="n">
        <v>76</v>
      </c>
      <c r="H1470" s="331" t="n">
        <v>39.13</v>
      </c>
      <c r="I1470" s="331" t="n">
        <v>779</v>
      </c>
      <c r="J1470" s="389"/>
      <c r="K1470" s="331" t="s">
        <v>994</v>
      </c>
    </row>
    <row r="1471" customFormat="false" ht="15.75" hidden="true" customHeight="false" outlineLevel="0" collapsed="false">
      <c r="A1471" s="331"/>
      <c r="B1471" s="331" t="s">
        <v>1197</v>
      </c>
      <c r="C1471" s="331" t="str">
        <f aca="false">IFERROR(VLOOKUP(B1471,'[1]#¡REF!'!$A$1:$C$15201,2,FALSE()),"")</f>
        <v/>
      </c>
      <c r="D1471" s="331" t="s">
        <v>1016</v>
      </c>
      <c r="E1471" s="331" t="s">
        <v>1028</v>
      </c>
      <c r="F1471" s="331" t="s">
        <v>1134</v>
      </c>
      <c r="G1471" s="331" t="n">
        <v>7</v>
      </c>
      <c r="H1471" s="331" t="n">
        <v>3.6</v>
      </c>
      <c r="I1471" s="331" t="n">
        <v>71.75</v>
      </c>
      <c r="J1471" s="389"/>
      <c r="K1471" s="331" t="s">
        <v>994</v>
      </c>
    </row>
    <row r="1472" customFormat="false" ht="15.75" hidden="true" customHeight="false" outlineLevel="0" collapsed="false">
      <c r="A1472" s="331"/>
      <c r="B1472" s="331" t="s">
        <v>1109</v>
      </c>
      <c r="C1472" s="331" t="str">
        <f aca="false">IFERROR(VLOOKUP(B1472,'[1]#¡REF!'!$A$1:$C$15201,2,FALSE()),"")</f>
        <v/>
      </c>
      <c r="D1472" s="331" t="s">
        <v>991</v>
      </c>
      <c r="E1472" s="331" t="s">
        <v>997</v>
      </c>
      <c r="F1472" s="331" t="s">
        <v>1130</v>
      </c>
      <c r="G1472" s="331" t="n">
        <v>60</v>
      </c>
      <c r="H1472" s="331" t="n">
        <v>14.92</v>
      </c>
      <c r="I1472" s="331" t="n">
        <v>297</v>
      </c>
      <c r="J1472" s="389"/>
      <c r="K1472" s="331" t="s">
        <v>994</v>
      </c>
    </row>
    <row r="1473" customFormat="false" ht="15.75" hidden="true" customHeight="false" outlineLevel="0" collapsed="false">
      <c r="A1473" s="331"/>
      <c r="B1473" s="331" t="s">
        <v>1109</v>
      </c>
      <c r="C1473" s="331" t="str">
        <f aca="false">IFERROR(VLOOKUP(B1473,'[1]#¡REF!'!$A$1:$C$15201,2,FALSE()),"")</f>
        <v/>
      </c>
      <c r="D1473" s="331" t="s">
        <v>991</v>
      </c>
      <c r="E1473" s="331" t="s">
        <v>992</v>
      </c>
      <c r="F1473" s="354" t="s">
        <v>993</v>
      </c>
      <c r="G1473" s="331" t="n">
        <v>310</v>
      </c>
      <c r="H1473" s="331" t="n">
        <v>77.07</v>
      </c>
      <c r="I1473" s="415" t="n">
        <v>1534.5</v>
      </c>
      <c r="J1473" s="389"/>
      <c r="K1473" s="331" t="s">
        <v>994</v>
      </c>
    </row>
    <row r="1474" customFormat="false" ht="15.75" hidden="true" customHeight="false" outlineLevel="0" collapsed="false">
      <c r="A1474" s="331"/>
      <c r="B1474" s="331" t="s">
        <v>1109</v>
      </c>
      <c r="C1474" s="331" t="str">
        <f aca="false">IFERROR(VLOOKUP(B1474,'[1]#¡REF!'!$A$1:$C$15201,2,FALSE()),"")</f>
        <v/>
      </c>
      <c r="D1474" s="331" t="s">
        <v>991</v>
      </c>
      <c r="E1474" s="331" t="s">
        <v>1083</v>
      </c>
      <c r="F1474" s="354" t="s">
        <v>993</v>
      </c>
      <c r="G1474" s="331" t="n">
        <v>60</v>
      </c>
      <c r="H1474" s="331" t="n">
        <v>14.92</v>
      </c>
      <c r="I1474" s="331" t="n">
        <v>297</v>
      </c>
      <c r="J1474" s="389"/>
      <c r="K1474" s="331" t="s">
        <v>994</v>
      </c>
    </row>
    <row r="1475" customFormat="false" ht="15.75" hidden="true" customHeight="false" outlineLevel="0" collapsed="false">
      <c r="A1475" s="331"/>
      <c r="B1475" s="331" t="s">
        <v>1109</v>
      </c>
      <c r="C1475" s="331" t="str">
        <f aca="false">IFERROR(VLOOKUP(B1475,'[1]#¡REF!'!$A$1:$C$15201,2,FALSE()),"")</f>
        <v/>
      </c>
      <c r="D1475" s="331" t="s">
        <v>991</v>
      </c>
      <c r="E1475" s="331" t="s">
        <v>1000</v>
      </c>
      <c r="F1475" s="354" t="s">
        <v>993</v>
      </c>
      <c r="G1475" s="405" t="n">
        <v>1328</v>
      </c>
      <c r="H1475" s="331" t="n">
        <v>330.17</v>
      </c>
      <c r="I1475" s="415" t="n">
        <v>6573.6</v>
      </c>
      <c r="J1475" s="389"/>
      <c r="K1475" s="331" t="s">
        <v>994</v>
      </c>
    </row>
    <row r="1476" customFormat="false" ht="15.75" hidden="true" customHeight="false" outlineLevel="0" collapsed="false">
      <c r="A1476" s="331"/>
      <c r="B1476" s="331" t="s">
        <v>1109</v>
      </c>
      <c r="C1476" s="331" t="str">
        <f aca="false">IFERROR(VLOOKUP(B1476,'[1]#¡REF!'!$A$1:$C$15201,2,FALSE()),"")</f>
        <v/>
      </c>
      <c r="D1476" s="331" t="s">
        <v>991</v>
      </c>
      <c r="E1476" s="331" t="s">
        <v>1075</v>
      </c>
      <c r="F1476" s="354" t="s">
        <v>993</v>
      </c>
      <c r="G1476" s="331" t="n">
        <v>6</v>
      </c>
      <c r="H1476" s="331" t="n">
        <v>1.49</v>
      </c>
      <c r="I1476" s="331" t="n">
        <v>29.7</v>
      </c>
      <c r="J1476" s="389"/>
      <c r="K1476" s="331" t="s">
        <v>994</v>
      </c>
    </row>
    <row r="1477" customFormat="false" ht="15.75" hidden="true" customHeight="false" outlineLevel="0" collapsed="false">
      <c r="A1477" s="331"/>
      <c r="B1477" s="331" t="s">
        <v>1109</v>
      </c>
      <c r="C1477" s="331" t="str">
        <f aca="false">IFERROR(VLOOKUP(B1477,'[1]#¡REF!'!$A$1:$C$15201,2,FALSE()),"")</f>
        <v/>
      </c>
      <c r="D1477" s="331" t="s">
        <v>991</v>
      </c>
      <c r="E1477" s="331" t="s">
        <v>1033</v>
      </c>
      <c r="F1477" s="354" t="s">
        <v>993</v>
      </c>
      <c r="G1477" s="331" t="n">
        <v>30</v>
      </c>
      <c r="H1477" s="331" t="n">
        <v>7.46</v>
      </c>
      <c r="I1477" s="331" t="n">
        <v>148.5</v>
      </c>
      <c r="J1477" s="389"/>
      <c r="K1477" s="331" t="s">
        <v>994</v>
      </c>
    </row>
    <row r="1478" customFormat="false" ht="15.75" hidden="true" customHeight="false" outlineLevel="0" collapsed="false">
      <c r="A1478" s="331"/>
      <c r="B1478" s="331" t="s">
        <v>1109</v>
      </c>
      <c r="C1478" s="331" t="str">
        <f aca="false">IFERROR(VLOOKUP(B1478,'[1]#¡REF!'!$A$1:$C$15201,2,FALSE()),"")</f>
        <v/>
      </c>
      <c r="D1478" s="331" t="s">
        <v>991</v>
      </c>
      <c r="E1478" s="331" t="s">
        <v>1053</v>
      </c>
      <c r="F1478" s="354" t="s">
        <v>993</v>
      </c>
      <c r="G1478" s="331" t="n">
        <v>80</v>
      </c>
      <c r="H1478" s="331" t="n">
        <v>19.89</v>
      </c>
      <c r="I1478" s="331" t="n">
        <v>396</v>
      </c>
      <c r="J1478" s="389"/>
      <c r="K1478" s="331" t="s">
        <v>994</v>
      </c>
    </row>
    <row r="1479" customFormat="false" ht="15.75" hidden="true" customHeight="false" outlineLevel="0" collapsed="false">
      <c r="A1479" s="331"/>
      <c r="B1479" s="331" t="s">
        <v>1109</v>
      </c>
      <c r="C1479" s="331" t="str">
        <f aca="false">IFERROR(VLOOKUP(B1479,'[1]#¡REF!'!$A$1:$C$15201,2,FALSE()),"")</f>
        <v/>
      </c>
      <c r="D1479" s="331" t="s">
        <v>991</v>
      </c>
      <c r="E1479" s="331" t="s">
        <v>1034</v>
      </c>
      <c r="F1479" s="354" t="s">
        <v>993</v>
      </c>
      <c r="G1479" s="331" t="n">
        <v>234</v>
      </c>
      <c r="H1479" s="331" t="n">
        <v>58.18</v>
      </c>
      <c r="I1479" s="415" t="n">
        <v>1158.3</v>
      </c>
      <c r="J1479" s="389"/>
      <c r="K1479" s="331" t="s">
        <v>994</v>
      </c>
    </row>
    <row r="1480" customFormat="false" ht="15.75" hidden="true" customHeight="false" outlineLevel="0" collapsed="false">
      <c r="A1480" s="331"/>
      <c r="B1480" s="331" t="s">
        <v>1109</v>
      </c>
      <c r="C1480" s="331" t="str">
        <f aca="false">IFERROR(VLOOKUP(B1480,'[1]#¡REF!'!$A$1:$C$15201,2,FALSE()),"")</f>
        <v/>
      </c>
      <c r="D1480" s="331" t="s">
        <v>991</v>
      </c>
      <c r="E1480" s="331" t="s">
        <v>1010</v>
      </c>
      <c r="F1480" s="354" t="s">
        <v>993</v>
      </c>
      <c r="G1480" s="331" t="n">
        <v>400</v>
      </c>
      <c r="H1480" s="331" t="n">
        <v>99.45</v>
      </c>
      <c r="I1480" s="415" t="n">
        <v>1980</v>
      </c>
      <c r="J1480" s="389"/>
      <c r="K1480" s="331" t="s">
        <v>994</v>
      </c>
    </row>
    <row r="1481" customFormat="false" ht="15.75" hidden="true" customHeight="false" outlineLevel="0" collapsed="false">
      <c r="A1481" s="331"/>
      <c r="B1481" s="331" t="s">
        <v>1109</v>
      </c>
      <c r="C1481" s="331" t="str">
        <f aca="false">IFERROR(VLOOKUP(B1481,'[1]#¡REF!'!$A$1:$C$15201,2,FALSE()),"")</f>
        <v/>
      </c>
      <c r="D1481" s="331" t="s">
        <v>991</v>
      </c>
      <c r="E1481" s="331" t="s">
        <v>1001</v>
      </c>
      <c r="F1481" s="354" t="s">
        <v>993</v>
      </c>
      <c r="G1481" s="331" t="n">
        <v>30</v>
      </c>
      <c r="H1481" s="331" t="n">
        <v>7.46</v>
      </c>
      <c r="I1481" s="331" t="n">
        <v>148.5</v>
      </c>
      <c r="J1481" s="389"/>
      <c r="K1481" s="331" t="s">
        <v>994</v>
      </c>
    </row>
    <row r="1482" customFormat="false" ht="15.75" hidden="true" customHeight="false" outlineLevel="0" collapsed="false">
      <c r="A1482" s="331"/>
      <c r="B1482" s="331" t="s">
        <v>1109</v>
      </c>
      <c r="C1482" s="331" t="str">
        <f aca="false">IFERROR(VLOOKUP(B1482,'[1]#¡REF!'!$A$1:$C$15201,2,FALSE()),"")</f>
        <v/>
      </c>
      <c r="D1482" s="331" t="s">
        <v>991</v>
      </c>
      <c r="E1482" s="331" t="s">
        <v>1084</v>
      </c>
      <c r="F1482" s="354" t="s">
        <v>993</v>
      </c>
      <c r="G1482" s="331" t="n">
        <v>118</v>
      </c>
      <c r="H1482" s="331" t="n">
        <v>29.34</v>
      </c>
      <c r="I1482" s="331" t="n">
        <v>584.1</v>
      </c>
      <c r="J1482" s="389"/>
      <c r="K1482" s="331" t="s">
        <v>994</v>
      </c>
    </row>
    <row r="1483" customFormat="false" ht="15.75" hidden="true" customHeight="false" outlineLevel="0" collapsed="false">
      <c r="A1483" s="331"/>
      <c r="B1483" s="331" t="s">
        <v>1109</v>
      </c>
      <c r="C1483" s="331" t="str">
        <f aca="false">IFERROR(VLOOKUP(B1483,'[1]#¡REF!'!$A$1:$C$15201,2,FALSE()),"")</f>
        <v/>
      </c>
      <c r="D1483" s="331" t="s">
        <v>991</v>
      </c>
      <c r="E1483" s="331" t="s">
        <v>1046</v>
      </c>
      <c r="F1483" s="354" t="s">
        <v>993</v>
      </c>
      <c r="G1483" s="331" t="n">
        <v>7</v>
      </c>
      <c r="H1483" s="331" t="n">
        <v>1.74</v>
      </c>
      <c r="I1483" s="331" t="n">
        <v>34.65</v>
      </c>
      <c r="J1483" s="389"/>
      <c r="K1483" s="331" t="s">
        <v>994</v>
      </c>
    </row>
    <row r="1484" customFormat="false" ht="15.75" hidden="true" customHeight="false" outlineLevel="0" collapsed="false">
      <c r="A1484" s="331"/>
      <c r="B1484" s="331" t="s">
        <v>1109</v>
      </c>
      <c r="C1484" s="331" t="str">
        <f aca="false">IFERROR(VLOOKUP(B1484,'[1]#¡REF!'!$A$1:$C$15201,2,FALSE()),"")</f>
        <v/>
      </c>
      <c r="D1484" s="331" t="s">
        <v>991</v>
      </c>
      <c r="E1484" s="331" t="s">
        <v>1012</v>
      </c>
      <c r="F1484" s="354" t="s">
        <v>993</v>
      </c>
      <c r="G1484" s="331" t="n">
        <v>2</v>
      </c>
      <c r="H1484" s="331" t="n">
        <v>0.5</v>
      </c>
      <c r="I1484" s="331" t="n">
        <v>9.9</v>
      </c>
      <c r="J1484" s="389"/>
      <c r="K1484" s="331" t="s">
        <v>994</v>
      </c>
    </row>
    <row r="1485" customFormat="false" ht="15.75" hidden="true" customHeight="false" outlineLevel="0" collapsed="false">
      <c r="A1485" s="331"/>
      <c r="B1485" s="331" t="s">
        <v>1109</v>
      </c>
      <c r="C1485" s="331" t="str">
        <f aca="false">IFERROR(VLOOKUP(B1485,'[1]#¡REF!'!$A$1:$C$15201,2,FALSE()),"")</f>
        <v/>
      </c>
      <c r="D1485" s="331" t="s">
        <v>991</v>
      </c>
      <c r="E1485" s="331" t="s">
        <v>1035</v>
      </c>
      <c r="F1485" s="354" t="s">
        <v>993</v>
      </c>
      <c r="G1485" s="331" t="n">
        <v>8</v>
      </c>
      <c r="H1485" s="331" t="n">
        <v>1.99</v>
      </c>
      <c r="I1485" s="331" t="n">
        <v>39.6</v>
      </c>
      <c r="J1485" s="389"/>
      <c r="K1485" s="331" t="s">
        <v>994</v>
      </c>
    </row>
    <row r="1486" customFormat="false" ht="15.75" hidden="true" customHeight="false" outlineLevel="0" collapsed="false">
      <c r="A1486" s="331"/>
      <c r="B1486" s="331" t="s">
        <v>1109</v>
      </c>
      <c r="C1486" s="331" t="str">
        <f aca="false">IFERROR(VLOOKUP(B1486,'[1]#¡REF!'!$A$1:$C$15201,2,FALSE()),"")</f>
        <v/>
      </c>
      <c r="D1486" s="331" t="s">
        <v>991</v>
      </c>
      <c r="E1486" s="331" t="s">
        <v>1036</v>
      </c>
      <c r="F1486" s="354" t="s">
        <v>993</v>
      </c>
      <c r="G1486" s="331" t="n">
        <v>40</v>
      </c>
      <c r="H1486" s="331" t="n">
        <v>9.94</v>
      </c>
      <c r="I1486" s="331" t="n">
        <v>198</v>
      </c>
      <c r="J1486" s="389"/>
      <c r="K1486" s="331" t="s">
        <v>994</v>
      </c>
    </row>
    <row r="1487" customFormat="false" ht="15.75" hidden="true" customHeight="false" outlineLevel="0" collapsed="false">
      <c r="A1487" s="331"/>
      <c r="B1487" s="331" t="s">
        <v>1109</v>
      </c>
      <c r="C1487" s="331" t="str">
        <f aca="false">IFERROR(VLOOKUP(B1487,'[1]#¡REF!'!$A$1:$C$15201,2,FALSE()),"")</f>
        <v/>
      </c>
      <c r="D1487" s="331" t="s">
        <v>991</v>
      </c>
      <c r="E1487" s="331" t="s">
        <v>1013</v>
      </c>
      <c r="F1487" s="354" t="s">
        <v>993</v>
      </c>
      <c r="G1487" s="331" t="n">
        <v>40</v>
      </c>
      <c r="H1487" s="331" t="n">
        <v>9.94</v>
      </c>
      <c r="I1487" s="331" t="n">
        <v>198</v>
      </c>
      <c r="J1487" s="389"/>
      <c r="K1487" s="331" t="s">
        <v>994</v>
      </c>
    </row>
    <row r="1488" customFormat="false" ht="15.75" hidden="true" customHeight="false" outlineLevel="0" collapsed="false">
      <c r="A1488" s="331"/>
      <c r="B1488" s="331" t="s">
        <v>1109</v>
      </c>
      <c r="C1488" s="331" t="str">
        <f aca="false">IFERROR(VLOOKUP(B1488,'[1]#¡REF!'!$A$1:$C$15201,2,FALSE()),"")</f>
        <v/>
      </c>
      <c r="D1488" s="331" t="s">
        <v>991</v>
      </c>
      <c r="E1488" s="331" t="s">
        <v>1037</v>
      </c>
      <c r="F1488" s="331" t="s">
        <v>1131</v>
      </c>
      <c r="G1488" s="331" t="n">
        <v>84</v>
      </c>
      <c r="H1488" s="331" t="n">
        <v>20.88</v>
      </c>
      <c r="I1488" s="331" t="n">
        <v>415.8</v>
      </c>
      <c r="J1488" s="389"/>
      <c r="K1488" s="331" t="s">
        <v>994</v>
      </c>
    </row>
    <row r="1489" customFormat="false" ht="15.75" hidden="true" customHeight="false" outlineLevel="0" collapsed="false">
      <c r="A1489" s="331"/>
      <c r="B1489" s="331" t="s">
        <v>1109</v>
      </c>
      <c r="C1489" s="331" t="str">
        <f aca="false">IFERROR(VLOOKUP(B1489,'[1]#¡REF!'!$A$1:$C$15201,2,FALSE()),"")</f>
        <v/>
      </c>
      <c r="D1489" s="331" t="s">
        <v>991</v>
      </c>
      <c r="E1489" s="331" t="s">
        <v>1014</v>
      </c>
      <c r="F1489" s="331" t="s">
        <v>1132</v>
      </c>
      <c r="G1489" s="331" t="n">
        <v>400</v>
      </c>
      <c r="H1489" s="331" t="n">
        <v>99.45</v>
      </c>
      <c r="I1489" s="415" t="n">
        <v>1980</v>
      </c>
      <c r="J1489" s="389"/>
      <c r="K1489" s="331" t="s">
        <v>994</v>
      </c>
    </row>
    <row r="1490" customFormat="false" ht="15.75" hidden="true" customHeight="false" outlineLevel="0" collapsed="false">
      <c r="A1490" s="331"/>
      <c r="B1490" s="331" t="s">
        <v>1109</v>
      </c>
      <c r="C1490" s="331" t="str">
        <f aca="false">IFERROR(VLOOKUP(B1490,'[1]#¡REF!'!$A$1:$C$15201,2,FALSE()),"")</f>
        <v/>
      </c>
      <c r="D1490" s="331" t="s">
        <v>991</v>
      </c>
      <c r="E1490" s="331" t="s">
        <v>1002</v>
      </c>
      <c r="F1490" s="331" t="s">
        <v>1133</v>
      </c>
      <c r="G1490" s="331" t="n">
        <v>875</v>
      </c>
      <c r="H1490" s="331" t="n">
        <v>217.54</v>
      </c>
      <c r="I1490" s="415" t="n">
        <v>4331.25</v>
      </c>
      <c r="J1490" s="389"/>
      <c r="K1490" s="331" t="s">
        <v>994</v>
      </c>
    </row>
    <row r="1491" customFormat="false" ht="15.75" hidden="true" customHeight="false" outlineLevel="0" collapsed="false">
      <c r="A1491" s="331"/>
      <c r="B1491" s="331" t="s">
        <v>1109</v>
      </c>
      <c r="C1491" s="331" t="str">
        <f aca="false">IFERROR(VLOOKUP(B1491,'[1]#¡REF!'!$A$1:$C$15201,2,FALSE()),"")</f>
        <v/>
      </c>
      <c r="D1491" s="331" t="s">
        <v>991</v>
      </c>
      <c r="E1491" s="331" t="s">
        <v>1004</v>
      </c>
      <c r="F1491" s="331" t="s">
        <v>1134</v>
      </c>
      <c r="G1491" s="331" t="n">
        <v>15</v>
      </c>
      <c r="H1491" s="331" t="n">
        <v>3.73</v>
      </c>
      <c r="I1491" s="331" t="n">
        <v>74.25</v>
      </c>
      <c r="J1491" s="390"/>
      <c r="K1491" s="331" t="s">
        <v>994</v>
      </c>
    </row>
    <row r="1492" customFormat="false" ht="15.75" hidden="true" customHeight="false" outlineLevel="0" collapsed="false">
      <c r="A1492" s="356"/>
      <c r="B1492" s="356" t="s">
        <v>1109</v>
      </c>
      <c r="C1492" s="356" t="str">
        <f aca="false">IFERROR(VLOOKUP(B1492,'[1]#¡REF!'!$A$1:$C$15201,2,FALSE()),"")</f>
        <v/>
      </c>
      <c r="D1492" s="356" t="s">
        <v>991</v>
      </c>
      <c r="E1492" s="356" t="s">
        <v>612</v>
      </c>
      <c r="F1492" s="361" t="s">
        <v>1136</v>
      </c>
      <c r="G1492" s="361" t="n">
        <v>736</v>
      </c>
      <c r="H1492" s="356" t="n">
        <v>182.98</v>
      </c>
      <c r="I1492" s="416" t="n">
        <v>3643.2</v>
      </c>
      <c r="J1492" s="394"/>
      <c r="K1492" s="356" t="s">
        <v>994</v>
      </c>
      <c r="L1492" s="379"/>
      <c r="M1492" s="379"/>
      <c r="N1492" s="379"/>
      <c r="O1492" s="379"/>
      <c r="P1492" s="279"/>
      <c r="Q1492" s="395"/>
      <c r="R1492" s="396"/>
      <c r="S1492" s="396"/>
      <c r="T1492" s="382"/>
    </row>
    <row r="1493" customFormat="false" ht="15.75" hidden="true" customHeight="false" outlineLevel="0" collapsed="false">
      <c r="A1493" s="331"/>
      <c r="B1493" s="331" t="s">
        <v>1109</v>
      </c>
      <c r="C1493" s="331" t="str">
        <f aca="false">IFERROR(VLOOKUP(B1493,'[1]#¡REF!'!$A$1:$C$15201,2,FALSE()),"")</f>
        <v/>
      </c>
      <c r="D1493" s="331" t="s">
        <v>1016</v>
      </c>
      <c r="E1493" s="331" t="s">
        <v>1017</v>
      </c>
      <c r="F1493" s="331" t="s">
        <v>1130</v>
      </c>
      <c r="G1493" s="331" t="n">
        <v>439</v>
      </c>
      <c r="H1493" s="331" t="n">
        <v>109.14</v>
      </c>
      <c r="I1493" s="415" t="n">
        <v>2173.05</v>
      </c>
      <c r="J1493" s="388"/>
      <c r="K1493" s="331" t="s">
        <v>994</v>
      </c>
    </row>
    <row r="1494" customFormat="false" ht="15.75" hidden="true" customHeight="false" outlineLevel="0" collapsed="false">
      <c r="A1494" s="331"/>
      <c r="B1494" s="331" t="s">
        <v>1109</v>
      </c>
      <c r="C1494" s="331" t="str">
        <f aca="false">IFERROR(VLOOKUP(B1494,'[1]#¡REF!'!$A$1:$C$15201,2,FALSE()),"")</f>
        <v/>
      </c>
      <c r="D1494" s="331" t="s">
        <v>1016</v>
      </c>
      <c r="E1494" s="331" t="s">
        <v>1091</v>
      </c>
      <c r="F1494" s="354" t="s">
        <v>993</v>
      </c>
      <c r="G1494" s="331" t="n">
        <v>714</v>
      </c>
      <c r="H1494" s="331" t="n">
        <v>177.51</v>
      </c>
      <c r="I1494" s="415" t="n">
        <v>3534.3</v>
      </c>
      <c r="J1494" s="389"/>
      <c r="K1494" s="331" t="s">
        <v>994</v>
      </c>
    </row>
    <row r="1495" customFormat="false" ht="15.75" hidden="true" customHeight="false" outlineLevel="0" collapsed="false">
      <c r="A1495" s="331"/>
      <c r="B1495" s="331" t="s">
        <v>1109</v>
      </c>
      <c r="C1495" s="331" t="str">
        <f aca="false">IFERROR(VLOOKUP(B1495,'[1]#¡REF!'!$A$1:$C$15201,2,FALSE()),"")</f>
        <v/>
      </c>
      <c r="D1495" s="331" t="s">
        <v>1016</v>
      </c>
      <c r="E1495" s="331" t="s">
        <v>1018</v>
      </c>
      <c r="F1495" s="354" t="s">
        <v>993</v>
      </c>
      <c r="G1495" s="331" t="n">
        <v>56</v>
      </c>
      <c r="H1495" s="331" t="n">
        <v>13.92</v>
      </c>
      <c r="I1495" s="331" t="n">
        <v>277.2</v>
      </c>
      <c r="J1495" s="389"/>
      <c r="K1495" s="331" t="s">
        <v>994</v>
      </c>
    </row>
    <row r="1496" customFormat="false" ht="15.75" hidden="true" customHeight="false" outlineLevel="0" collapsed="false">
      <c r="A1496" s="331"/>
      <c r="B1496" s="331" t="s">
        <v>1109</v>
      </c>
      <c r="C1496" s="331" t="str">
        <f aca="false">IFERROR(VLOOKUP(B1496,'[1]#¡REF!'!$A$1:$C$15201,2,FALSE()),"")</f>
        <v/>
      </c>
      <c r="D1496" s="331" t="s">
        <v>1016</v>
      </c>
      <c r="E1496" s="331" t="s">
        <v>1019</v>
      </c>
      <c r="F1496" s="354" t="s">
        <v>993</v>
      </c>
      <c r="G1496" s="331" t="n">
        <v>635</v>
      </c>
      <c r="H1496" s="331" t="n">
        <v>157.87</v>
      </c>
      <c r="I1496" s="415" t="n">
        <v>3143.25</v>
      </c>
      <c r="J1496" s="389"/>
      <c r="K1496" s="331" t="s">
        <v>994</v>
      </c>
    </row>
    <row r="1497" customFormat="false" ht="15.75" hidden="true" customHeight="false" outlineLevel="0" collapsed="false">
      <c r="A1497" s="331"/>
      <c r="B1497" s="331" t="s">
        <v>1109</v>
      </c>
      <c r="C1497" s="331" t="str">
        <f aca="false">IFERROR(VLOOKUP(B1497,'[1]#¡REF!'!$A$1:$C$15201,2,FALSE()),"")</f>
        <v/>
      </c>
      <c r="D1497" s="331" t="s">
        <v>1016</v>
      </c>
      <c r="E1497" s="331" t="s">
        <v>1020</v>
      </c>
      <c r="F1497" s="354" t="s">
        <v>993</v>
      </c>
      <c r="G1497" s="331" t="n">
        <v>596</v>
      </c>
      <c r="H1497" s="331" t="n">
        <v>148.18</v>
      </c>
      <c r="I1497" s="415" t="n">
        <v>2950.2</v>
      </c>
      <c r="J1497" s="389"/>
      <c r="K1497" s="331" t="s">
        <v>994</v>
      </c>
    </row>
    <row r="1498" customFormat="false" ht="15.75" hidden="true" customHeight="false" outlineLevel="0" collapsed="false">
      <c r="A1498" s="331"/>
      <c r="B1498" s="331" t="s">
        <v>1109</v>
      </c>
      <c r="C1498" s="331" t="str">
        <f aca="false">IFERROR(VLOOKUP(B1498,'[1]#¡REF!'!$A$1:$C$15201,2,FALSE()),"")</f>
        <v/>
      </c>
      <c r="D1498" s="331" t="s">
        <v>1016</v>
      </c>
      <c r="E1498" s="331" t="s">
        <v>1041</v>
      </c>
      <c r="F1498" s="354" t="s">
        <v>993</v>
      </c>
      <c r="G1498" s="331" t="n">
        <v>44</v>
      </c>
      <c r="H1498" s="331" t="n">
        <v>10.94</v>
      </c>
      <c r="I1498" s="331" t="n">
        <v>217.8</v>
      </c>
      <c r="J1498" s="389"/>
      <c r="K1498" s="331" t="s">
        <v>994</v>
      </c>
    </row>
    <row r="1499" customFormat="false" ht="15.75" hidden="true" customHeight="false" outlineLevel="0" collapsed="false">
      <c r="A1499" s="331"/>
      <c r="B1499" s="331" t="s">
        <v>1109</v>
      </c>
      <c r="C1499" s="331" t="str">
        <f aca="false">IFERROR(VLOOKUP(B1499,'[1]#¡REF!'!$A$1:$C$15201,2,FALSE()),"")</f>
        <v/>
      </c>
      <c r="D1499" s="331" t="s">
        <v>1016</v>
      </c>
      <c r="E1499" s="331" t="s">
        <v>1022</v>
      </c>
      <c r="F1499" s="354" t="s">
        <v>993</v>
      </c>
      <c r="G1499" s="331" t="n">
        <v>3</v>
      </c>
      <c r="H1499" s="331" t="n">
        <v>0.75</v>
      </c>
      <c r="I1499" s="331" t="n">
        <v>14.85</v>
      </c>
      <c r="J1499" s="389"/>
      <c r="K1499" s="331" t="s">
        <v>994</v>
      </c>
    </row>
    <row r="1500" customFormat="false" ht="15.75" hidden="true" customHeight="false" outlineLevel="0" collapsed="false">
      <c r="A1500" s="331"/>
      <c r="B1500" s="331" t="s">
        <v>1109</v>
      </c>
      <c r="C1500" s="331" t="str">
        <f aca="false">IFERROR(VLOOKUP(B1500,'[1]#¡REF!'!$A$1:$C$15201,2,FALSE()),"")</f>
        <v/>
      </c>
      <c r="D1500" s="331" t="s">
        <v>1016</v>
      </c>
      <c r="E1500" s="331" t="s">
        <v>1023</v>
      </c>
      <c r="F1500" s="354" t="s">
        <v>993</v>
      </c>
      <c r="G1500" s="331" t="n">
        <v>119</v>
      </c>
      <c r="H1500" s="331" t="n">
        <v>29.59</v>
      </c>
      <c r="I1500" s="331" t="n">
        <v>589.05</v>
      </c>
      <c r="J1500" s="389"/>
      <c r="K1500" s="331" t="s">
        <v>994</v>
      </c>
    </row>
    <row r="1501" customFormat="false" ht="15.75" hidden="true" customHeight="false" outlineLevel="0" collapsed="false">
      <c r="A1501" s="331"/>
      <c r="B1501" s="331" t="s">
        <v>1109</v>
      </c>
      <c r="C1501" s="331" t="str">
        <f aca="false">IFERROR(VLOOKUP(B1501,'[1]#¡REF!'!$A$1:$C$15201,2,FALSE()),"")</f>
        <v/>
      </c>
      <c r="D1501" s="331" t="s">
        <v>1016</v>
      </c>
      <c r="E1501" s="331" t="s">
        <v>1092</v>
      </c>
      <c r="F1501" s="354" t="s">
        <v>993</v>
      </c>
      <c r="G1501" s="405" t="n">
        <v>6448</v>
      </c>
      <c r="H1501" s="415" t="n">
        <v>1603.09</v>
      </c>
      <c r="I1501" s="415" t="n">
        <v>31917.6</v>
      </c>
      <c r="J1501" s="389"/>
      <c r="K1501" s="331" t="s">
        <v>994</v>
      </c>
    </row>
    <row r="1502" customFormat="false" ht="15.75" hidden="true" customHeight="false" outlineLevel="0" collapsed="false">
      <c r="A1502" s="331"/>
      <c r="B1502" s="331" t="s">
        <v>1109</v>
      </c>
      <c r="C1502" s="331" t="str">
        <f aca="false">IFERROR(VLOOKUP(B1502,'[1]#¡REF!'!$A$1:$C$15201,2,FALSE()),"")</f>
        <v/>
      </c>
      <c r="D1502" s="331" t="s">
        <v>1016</v>
      </c>
      <c r="E1502" s="331" t="s">
        <v>1024</v>
      </c>
      <c r="F1502" s="354" t="s">
        <v>993</v>
      </c>
      <c r="G1502" s="331" t="n">
        <v>1</v>
      </c>
      <c r="H1502" s="331" t="n">
        <v>0.25</v>
      </c>
      <c r="I1502" s="331" t="n">
        <v>4.95</v>
      </c>
      <c r="J1502" s="389"/>
      <c r="K1502" s="331" t="s">
        <v>994</v>
      </c>
    </row>
    <row r="1503" customFormat="false" ht="15.75" hidden="true" customHeight="false" outlineLevel="0" collapsed="false">
      <c r="A1503" s="331"/>
      <c r="B1503" s="331" t="s">
        <v>1109</v>
      </c>
      <c r="C1503" s="331" t="str">
        <f aca="false">IFERROR(VLOOKUP(B1503,'[1]#¡REF!'!$A$1:$C$15201,2,FALSE()),"")</f>
        <v/>
      </c>
      <c r="D1503" s="331" t="s">
        <v>1016</v>
      </c>
      <c r="E1503" s="331" t="s">
        <v>1025</v>
      </c>
      <c r="F1503" s="354" t="s">
        <v>993</v>
      </c>
      <c r="G1503" s="405" t="n">
        <v>40244</v>
      </c>
      <c r="H1503" s="415" t="n">
        <v>10005.41</v>
      </c>
      <c r="I1503" s="415" t="n">
        <v>199207.8</v>
      </c>
      <c r="J1503" s="389"/>
      <c r="K1503" s="331" t="s">
        <v>994</v>
      </c>
    </row>
    <row r="1504" customFormat="false" ht="15.75" hidden="true" customHeight="false" outlineLevel="0" collapsed="false">
      <c r="A1504" s="331"/>
      <c r="B1504" s="331" t="s">
        <v>1109</v>
      </c>
      <c r="C1504" s="331" t="str">
        <f aca="false">IFERROR(VLOOKUP(B1504,'[1]#¡REF!'!$A$1:$C$15201,2,FALSE()),"")</f>
        <v/>
      </c>
      <c r="D1504" s="331" t="s">
        <v>1016</v>
      </c>
      <c r="E1504" s="331" t="s">
        <v>1065</v>
      </c>
      <c r="F1504" s="354" t="s">
        <v>993</v>
      </c>
      <c r="G1504" s="331" t="n">
        <v>49</v>
      </c>
      <c r="H1504" s="331" t="n">
        <v>12.18</v>
      </c>
      <c r="I1504" s="331" t="n">
        <v>242.55</v>
      </c>
      <c r="J1504" s="389"/>
      <c r="K1504" s="331" t="s">
        <v>994</v>
      </c>
    </row>
    <row r="1505" customFormat="false" ht="15.75" hidden="true" customHeight="false" outlineLevel="0" collapsed="false">
      <c r="A1505" s="331"/>
      <c r="B1505" s="331" t="s">
        <v>1109</v>
      </c>
      <c r="C1505" s="331" t="str">
        <f aca="false">IFERROR(VLOOKUP(B1505,'[1]#¡REF!'!$A$1:$C$15201,2,FALSE()),"")</f>
        <v/>
      </c>
      <c r="D1505" s="331" t="s">
        <v>1016</v>
      </c>
      <c r="E1505" s="331" t="s">
        <v>1043</v>
      </c>
      <c r="F1505" s="354" t="s">
        <v>993</v>
      </c>
      <c r="G1505" s="331" t="n">
        <v>2</v>
      </c>
      <c r="H1505" s="331" t="n">
        <v>0.5</v>
      </c>
      <c r="I1505" s="331" t="n">
        <v>9.9</v>
      </c>
      <c r="J1505" s="389"/>
      <c r="K1505" s="331" t="s">
        <v>994</v>
      </c>
    </row>
    <row r="1506" customFormat="false" ht="15.75" hidden="true" customHeight="false" outlineLevel="0" collapsed="false">
      <c r="A1506" s="331"/>
      <c r="B1506" s="331" t="s">
        <v>1109</v>
      </c>
      <c r="C1506" s="331" t="str">
        <f aca="false">IFERROR(VLOOKUP(B1506,'[1]#¡REF!'!$A$1:$C$15201,2,FALSE()),"")</f>
        <v/>
      </c>
      <c r="D1506" s="331" t="s">
        <v>1016</v>
      </c>
      <c r="E1506" s="331" t="s">
        <v>1093</v>
      </c>
      <c r="F1506" s="331" t="s">
        <v>1131</v>
      </c>
      <c r="G1506" s="331" t="n">
        <v>69</v>
      </c>
      <c r="H1506" s="331" t="n">
        <v>17.15</v>
      </c>
      <c r="I1506" s="331" t="n">
        <v>341.55</v>
      </c>
      <c r="J1506" s="389"/>
      <c r="K1506" s="331" t="s">
        <v>994</v>
      </c>
    </row>
    <row r="1507" customFormat="false" ht="15.75" hidden="true" customHeight="false" outlineLevel="0" collapsed="false">
      <c r="A1507" s="331"/>
      <c r="B1507" s="331" t="s">
        <v>1109</v>
      </c>
      <c r="C1507" s="331" t="str">
        <f aca="false">IFERROR(VLOOKUP(B1507,'[1]#¡REF!'!$A$1:$C$15201,2,FALSE()),"")</f>
        <v/>
      </c>
      <c r="D1507" s="331" t="s">
        <v>1016</v>
      </c>
      <c r="E1507" s="331" t="s">
        <v>1026</v>
      </c>
      <c r="F1507" s="331" t="s">
        <v>1132</v>
      </c>
      <c r="G1507" s="331" t="n">
        <v>341</v>
      </c>
      <c r="H1507" s="331" t="n">
        <v>84.78</v>
      </c>
      <c r="I1507" s="415" t="n">
        <v>1687.95</v>
      </c>
      <c r="J1507" s="389"/>
      <c r="K1507" s="331" t="s">
        <v>994</v>
      </c>
    </row>
    <row r="1508" customFormat="false" ht="15.75" hidden="true" customHeight="false" outlineLevel="0" collapsed="false">
      <c r="A1508" s="331"/>
      <c r="B1508" s="331" t="s">
        <v>1109</v>
      </c>
      <c r="C1508" s="331" t="str">
        <f aca="false">IFERROR(VLOOKUP(B1508,'[1]#¡REF!'!$A$1:$C$15201,2,FALSE()),"")</f>
        <v/>
      </c>
      <c r="D1508" s="331" t="s">
        <v>1016</v>
      </c>
      <c r="E1508" s="331" t="s">
        <v>1027</v>
      </c>
      <c r="F1508" s="331" t="s">
        <v>1133</v>
      </c>
      <c r="G1508" s="331" t="n">
        <v>227</v>
      </c>
      <c r="H1508" s="331" t="n">
        <v>56.44</v>
      </c>
      <c r="I1508" s="415" t="n">
        <v>1123.65</v>
      </c>
      <c r="J1508" s="389"/>
      <c r="K1508" s="331" t="s">
        <v>994</v>
      </c>
    </row>
    <row r="1509" customFormat="false" ht="15.75" hidden="true" customHeight="false" outlineLevel="0" collapsed="false">
      <c r="A1509" s="331"/>
      <c r="B1509" s="331" t="s">
        <v>1109</v>
      </c>
      <c r="C1509" s="331" t="str">
        <f aca="false">IFERROR(VLOOKUP(B1509,'[1]#¡REF!'!$A$1:$C$15201,2,FALSE()),"")</f>
        <v/>
      </c>
      <c r="D1509" s="331" t="s">
        <v>1016</v>
      </c>
      <c r="E1509" s="331" t="s">
        <v>1028</v>
      </c>
      <c r="F1509" s="331" t="s">
        <v>1134</v>
      </c>
      <c r="G1509" s="331" t="n">
        <v>53</v>
      </c>
      <c r="H1509" s="331" t="n">
        <v>13.18</v>
      </c>
      <c r="I1509" s="331" t="n">
        <v>262.35</v>
      </c>
      <c r="J1509" s="390"/>
      <c r="K1509" s="331" t="s">
        <v>994</v>
      </c>
    </row>
    <row r="1510" customFormat="false" ht="15.75" hidden="true" customHeight="false" outlineLevel="0" collapsed="false">
      <c r="A1510" s="399"/>
      <c r="B1510" s="356" t="s">
        <v>1109</v>
      </c>
      <c r="C1510" s="356" t="str">
        <f aca="false">IFERROR(VLOOKUP(B1510,'[1]#¡REF!'!$A$1:$C$15201,2,FALSE()),"")</f>
        <v/>
      </c>
      <c r="D1510" s="399" t="s">
        <v>1016</v>
      </c>
      <c r="E1510" s="399" t="s">
        <v>621</v>
      </c>
      <c r="F1510" s="361" t="s">
        <v>1136</v>
      </c>
      <c r="G1510" s="418" t="n">
        <v>1045</v>
      </c>
      <c r="H1510" s="417" t="n">
        <v>259.81</v>
      </c>
      <c r="I1510" s="419" t="n">
        <v>5172.75</v>
      </c>
      <c r="J1510" s="360"/>
      <c r="K1510" s="356" t="s">
        <v>994</v>
      </c>
      <c r="L1510" s="379"/>
      <c r="M1510" s="379"/>
      <c r="N1510" s="379"/>
      <c r="O1510" s="379"/>
      <c r="P1510" s="279"/>
      <c r="Q1510" s="395"/>
      <c r="R1510" s="396"/>
      <c r="S1510" s="396"/>
      <c r="T1510" s="382"/>
    </row>
    <row r="1511" customFormat="false" ht="15.75" hidden="true" customHeight="false" outlineLevel="0" collapsed="false">
      <c r="A1511" s="331"/>
      <c r="B1511" s="331" t="s">
        <v>1198</v>
      </c>
      <c r="C1511" s="331" t="str">
        <f aca="false">IFERROR(VLOOKUP(B1511,'[1]#¡REF!'!$A$1:$C$15201,2,FALSE()),"")</f>
        <v/>
      </c>
      <c r="D1511" s="331" t="s">
        <v>991</v>
      </c>
      <c r="E1511" s="331" t="s">
        <v>997</v>
      </c>
      <c r="F1511" s="331" t="s">
        <v>1130</v>
      </c>
      <c r="G1511" s="331" t="n">
        <v>2</v>
      </c>
      <c r="H1511" s="331" t="n">
        <v>0.44</v>
      </c>
      <c r="I1511" s="331" t="n">
        <v>8.82</v>
      </c>
      <c r="J1511" s="388"/>
      <c r="K1511" s="331" t="s">
        <v>994</v>
      </c>
    </row>
    <row r="1512" customFormat="false" ht="15.75" hidden="true" customHeight="false" outlineLevel="0" collapsed="false">
      <c r="A1512" s="331"/>
      <c r="B1512" s="331" t="s">
        <v>1198</v>
      </c>
      <c r="C1512" s="331" t="str">
        <f aca="false">IFERROR(VLOOKUP(B1512,'[1]#¡REF!'!$A$1:$C$15201,2,FALSE()),"")</f>
        <v/>
      </c>
      <c r="D1512" s="331" t="s">
        <v>991</v>
      </c>
      <c r="E1512" s="331" t="s">
        <v>1033</v>
      </c>
      <c r="F1512" s="354" t="s">
        <v>993</v>
      </c>
      <c r="G1512" s="331" t="n">
        <v>60</v>
      </c>
      <c r="H1512" s="331" t="n">
        <v>13.29</v>
      </c>
      <c r="I1512" s="331" t="n">
        <v>264.6</v>
      </c>
      <c r="J1512" s="389"/>
      <c r="K1512" s="331" t="s">
        <v>994</v>
      </c>
    </row>
    <row r="1513" customFormat="false" ht="15.75" hidden="true" customHeight="false" outlineLevel="0" collapsed="false">
      <c r="A1513" s="331"/>
      <c r="B1513" s="331" t="s">
        <v>1198</v>
      </c>
      <c r="C1513" s="331" t="str">
        <f aca="false">IFERROR(VLOOKUP(B1513,'[1]#¡REF!'!$A$1:$C$15201,2,FALSE()),"")</f>
        <v/>
      </c>
      <c r="D1513" s="331" t="s">
        <v>991</v>
      </c>
      <c r="E1513" s="331" t="s">
        <v>1010</v>
      </c>
      <c r="F1513" s="354" t="s">
        <v>993</v>
      </c>
      <c r="G1513" s="331" t="n">
        <v>5</v>
      </c>
      <c r="H1513" s="331" t="n">
        <v>1.11</v>
      </c>
      <c r="I1513" s="331" t="n">
        <v>22.05</v>
      </c>
      <c r="J1513" s="389"/>
      <c r="K1513" s="331" t="s">
        <v>994</v>
      </c>
    </row>
    <row r="1514" customFormat="false" ht="15.75" hidden="true" customHeight="false" outlineLevel="0" collapsed="false">
      <c r="A1514" s="331"/>
      <c r="B1514" s="331" t="s">
        <v>1198</v>
      </c>
      <c r="C1514" s="331" t="str">
        <f aca="false">IFERROR(VLOOKUP(B1514,'[1]#¡REF!'!$A$1:$C$15201,2,FALSE()),"")</f>
        <v/>
      </c>
      <c r="D1514" s="331" t="s">
        <v>991</v>
      </c>
      <c r="E1514" s="331" t="s">
        <v>1011</v>
      </c>
      <c r="F1514" s="354" t="s">
        <v>993</v>
      </c>
      <c r="G1514" s="331" t="n">
        <v>29</v>
      </c>
      <c r="H1514" s="331" t="n">
        <v>6.42</v>
      </c>
      <c r="I1514" s="331" t="n">
        <v>127.89</v>
      </c>
      <c r="J1514" s="389"/>
      <c r="K1514" s="331" t="s">
        <v>994</v>
      </c>
    </row>
    <row r="1515" customFormat="false" ht="15.75" hidden="true" customHeight="false" outlineLevel="0" collapsed="false">
      <c r="A1515" s="331"/>
      <c r="B1515" s="331" t="s">
        <v>1198</v>
      </c>
      <c r="C1515" s="331" t="str">
        <f aca="false">IFERROR(VLOOKUP(B1515,'[1]#¡REF!'!$A$1:$C$15201,2,FALSE()),"")</f>
        <v/>
      </c>
      <c r="D1515" s="331" t="s">
        <v>991</v>
      </c>
      <c r="E1515" s="331" t="s">
        <v>1035</v>
      </c>
      <c r="F1515" s="354" t="s">
        <v>993</v>
      </c>
      <c r="G1515" s="331" t="n">
        <v>110</v>
      </c>
      <c r="H1515" s="331" t="n">
        <v>24.36</v>
      </c>
      <c r="I1515" s="331" t="n">
        <v>485.1</v>
      </c>
      <c r="J1515" s="389"/>
      <c r="K1515" s="331" t="s">
        <v>994</v>
      </c>
    </row>
    <row r="1516" customFormat="false" ht="15.75" hidden="true" customHeight="false" outlineLevel="0" collapsed="false">
      <c r="A1516" s="331"/>
      <c r="B1516" s="331" t="s">
        <v>1198</v>
      </c>
      <c r="C1516" s="331" t="str">
        <f aca="false">IFERROR(VLOOKUP(B1516,'[1]#¡REF!'!$A$1:$C$15201,2,FALSE()),"")</f>
        <v/>
      </c>
      <c r="D1516" s="331" t="s">
        <v>991</v>
      </c>
      <c r="E1516" s="331" t="s">
        <v>1014</v>
      </c>
      <c r="F1516" s="331" t="s">
        <v>1132</v>
      </c>
      <c r="G1516" s="331" t="n">
        <v>140</v>
      </c>
      <c r="H1516" s="331" t="n">
        <v>31.01</v>
      </c>
      <c r="I1516" s="331" t="n">
        <v>617.4</v>
      </c>
      <c r="J1516" s="389"/>
      <c r="K1516" s="331" t="s">
        <v>994</v>
      </c>
    </row>
    <row r="1517" customFormat="false" ht="15.75" hidden="true" customHeight="false" outlineLevel="0" collapsed="false">
      <c r="A1517" s="331"/>
      <c r="B1517" s="331" t="s">
        <v>1198</v>
      </c>
      <c r="C1517" s="331" t="str">
        <f aca="false">IFERROR(VLOOKUP(B1517,'[1]#¡REF!'!$A$1:$C$15201,2,FALSE()),"")</f>
        <v/>
      </c>
      <c r="D1517" s="331" t="s">
        <v>1016</v>
      </c>
      <c r="E1517" s="331" t="s">
        <v>1017</v>
      </c>
      <c r="F1517" s="331" t="s">
        <v>1130</v>
      </c>
      <c r="G1517" s="331" t="n">
        <v>66</v>
      </c>
      <c r="H1517" s="331" t="n">
        <v>14.62</v>
      </c>
      <c r="I1517" s="331" t="n">
        <v>291.06</v>
      </c>
      <c r="J1517" s="389"/>
      <c r="K1517" s="331" t="s">
        <v>994</v>
      </c>
    </row>
    <row r="1518" customFormat="false" ht="15.75" hidden="true" customHeight="false" outlineLevel="0" collapsed="false">
      <c r="A1518" s="331"/>
      <c r="B1518" s="331" t="s">
        <v>1198</v>
      </c>
      <c r="C1518" s="331" t="str">
        <f aca="false">IFERROR(VLOOKUP(B1518,'[1]#¡REF!'!$A$1:$C$15201,2,FALSE()),"")</f>
        <v/>
      </c>
      <c r="D1518" s="331" t="s">
        <v>1016</v>
      </c>
      <c r="E1518" s="331" t="s">
        <v>1091</v>
      </c>
      <c r="F1518" s="354" t="s">
        <v>993</v>
      </c>
      <c r="G1518" s="331" t="n">
        <v>7</v>
      </c>
      <c r="H1518" s="331" t="n">
        <v>1.55</v>
      </c>
      <c r="I1518" s="331" t="n">
        <v>30.87</v>
      </c>
      <c r="J1518" s="389"/>
      <c r="K1518" s="331" t="s">
        <v>994</v>
      </c>
    </row>
    <row r="1519" customFormat="false" ht="15.75" hidden="true" customHeight="false" outlineLevel="0" collapsed="false">
      <c r="A1519" s="331"/>
      <c r="B1519" s="331" t="s">
        <v>1198</v>
      </c>
      <c r="C1519" s="331" t="str">
        <f aca="false">IFERROR(VLOOKUP(B1519,'[1]#¡REF!'!$A$1:$C$15201,2,FALSE()),"")</f>
        <v/>
      </c>
      <c r="D1519" s="331" t="s">
        <v>1016</v>
      </c>
      <c r="E1519" s="331" t="s">
        <v>1019</v>
      </c>
      <c r="F1519" s="354" t="s">
        <v>993</v>
      </c>
      <c r="G1519" s="331" t="n">
        <v>240</v>
      </c>
      <c r="H1519" s="331" t="n">
        <v>53.16</v>
      </c>
      <c r="I1519" s="415" t="n">
        <v>1058.4</v>
      </c>
      <c r="J1519" s="389"/>
      <c r="K1519" s="331" t="s">
        <v>994</v>
      </c>
    </row>
    <row r="1520" customFormat="false" ht="15.75" hidden="true" customHeight="false" outlineLevel="0" collapsed="false">
      <c r="A1520" s="331"/>
      <c r="B1520" s="331" t="s">
        <v>1198</v>
      </c>
      <c r="C1520" s="331" t="str">
        <f aca="false">IFERROR(VLOOKUP(B1520,'[1]#¡REF!'!$A$1:$C$15201,2,FALSE()),"")</f>
        <v/>
      </c>
      <c r="D1520" s="331" t="s">
        <v>1016</v>
      </c>
      <c r="E1520" s="331" t="s">
        <v>1020</v>
      </c>
      <c r="F1520" s="354" t="s">
        <v>993</v>
      </c>
      <c r="G1520" s="405" t="n">
        <v>1779</v>
      </c>
      <c r="H1520" s="331" t="n">
        <v>394.04</v>
      </c>
      <c r="I1520" s="415" t="n">
        <v>7845.39</v>
      </c>
      <c r="J1520" s="389"/>
      <c r="K1520" s="331" t="s">
        <v>994</v>
      </c>
    </row>
    <row r="1521" customFormat="false" ht="15.75" hidden="true" customHeight="false" outlineLevel="0" collapsed="false">
      <c r="A1521" s="331"/>
      <c r="B1521" s="331" t="s">
        <v>1198</v>
      </c>
      <c r="C1521" s="331" t="str">
        <f aca="false">IFERROR(VLOOKUP(B1521,'[1]#¡REF!'!$A$1:$C$15201,2,FALSE()),"")</f>
        <v/>
      </c>
      <c r="D1521" s="331" t="s">
        <v>1016</v>
      </c>
      <c r="E1521" s="331" t="s">
        <v>1021</v>
      </c>
      <c r="F1521" s="354" t="s">
        <v>993</v>
      </c>
      <c r="G1521" s="331" t="n">
        <v>14</v>
      </c>
      <c r="H1521" s="331" t="n">
        <v>3.1</v>
      </c>
      <c r="I1521" s="331" t="n">
        <v>61.74</v>
      </c>
      <c r="J1521" s="389"/>
      <c r="K1521" s="331" t="s">
        <v>994</v>
      </c>
    </row>
    <row r="1522" customFormat="false" ht="15.75" hidden="true" customHeight="false" outlineLevel="0" collapsed="false">
      <c r="A1522" s="331"/>
      <c r="B1522" s="331" t="s">
        <v>1198</v>
      </c>
      <c r="C1522" s="331" t="str">
        <f aca="false">IFERROR(VLOOKUP(B1522,'[1]#¡REF!'!$A$1:$C$15201,2,FALSE()),"")</f>
        <v/>
      </c>
      <c r="D1522" s="331" t="s">
        <v>1016</v>
      </c>
      <c r="E1522" s="331" t="s">
        <v>1041</v>
      </c>
      <c r="F1522" s="354" t="s">
        <v>993</v>
      </c>
      <c r="G1522" s="331" t="n">
        <v>17</v>
      </c>
      <c r="H1522" s="331" t="n">
        <v>3.77</v>
      </c>
      <c r="I1522" s="331" t="n">
        <v>74.97</v>
      </c>
      <c r="J1522" s="389"/>
      <c r="K1522" s="331" t="s">
        <v>994</v>
      </c>
    </row>
    <row r="1523" customFormat="false" ht="15.75" hidden="true" customHeight="false" outlineLevel="0" collapsed="false">
      <c r="A1523" s="331"/>
      <c r="B1523" s="331" t="s">
        <v>1198</v>
      </c>
      <c r="C1523" s="331" t="str">
        <f aca="false">IFERROR(VLOOKUP(B1523,'[1]#¡REF!'!$A$1:$C$15201,2,FALSE()),"")</f>
        <v/>
      </c>
      <c r="D1523" s="331" t="s">
        <v>1016</v>
      </c>
      <c r="E1523" s="331" t="s">
        <v>1022</v>
      </c>
      <c r="F1523" s="354" t="s">
        <v>993</v>
      </c>
      <c r="G1523" s="331" t="n">
        <v>95</v>
      </c>
      <c r="H1523" s="331" t="n">
        <v>21.04</v>
      </c>
      <c r="I1523" s="331" t="n">
        <v>418.95</v>
      </c>
      <c r="J1523" s="389"/>
      <c r="K1523" s="331" t="s">
        <v>994</v>
      </c>
    </row>
    <row r="1524" customFormat="false" ht="15.75" hidden="true" customHeight="false" outlineLevel="0" collapsed="false">
      <c r="A1524" s="331"/>
      <c r="B1524" s="331" t="s">
        <v>1198</v>
      </c>
      <c r="C1524" s="331" t="str">
        <f aca="false">IFERROR(VLOOKUP(B1524,'[1]#¡REF!'!$A$1:$C$15201,2,FALSE()),"")</f>
        <v/>
      </c>
      <c r="D1524" s="331" t="s">
        <v>1016</v>
      </c>
      <c r="E1524" s="331" t="s">
        <v>1025</v>
      </c>
      <c r="F1524" s="354" t="s">
        <v>993</v>
      </c>
      <c r="G1524" s="331" t="n">
        <v>21</v>
      </c>
      <c r="H1524" s="331" t="n">
        <v>4.65</v>
      </c>
      <c r="I1524" s="331" t="n">
        <v>92.61</v>
      </c>
      <c r="J1524" s="389"/>
      <c r="K1524" s="331" t="s">
        <v>994</v>
      </c>
    </row>
    <row r="1525" customFormat="false" ht="15.75" hidden="true" customHeight="false" outlineLevel="0" collapsed="false">
      <c r="A1525" s="331"/>
      <c r="B1525" s="331" t="s">
        <v>1198</v>
      </c>
      <c r="C1525" s="331" t="str">
        <f aca="false">IFERROR(VLOOKUP(B1525,'[1]#¡REF!'!$A$1:$C$15201,2,FALSE()),"")</f>
        <v/>
      </c>
      <c r="D1525" s="331" t="s">
        <v>1016</v>
      </c>
      <c r="E1525" s="331" t="s">
        <v>1065</v>
      </c>
      <c r="F1525" s="354" t="s">
        <v>993</v>
      </c>
      <c r="G1525" s="331" t="n">
        <v>27</v>
      </c>
      <c r="H1525" s="331" t="n">
        <v>5.98</v>
      </c>
      <c r="I1525" s="331" t="n">
        <v>119.07</v>
      </c>
      <c r="J1525" s="389"/>
      <c r="K1525" s="331" t="s">
        <v>994</v>
      </c>
    </row>
    <row r="1526" customFormat="false" ht="15.75" hidden="true" customHeight="false" outlineLevel="0" collapsed="false">
      <c r="A1526" s="331"/>
      <c r="B1526" s="331" t="s">
        <v>1198</v>
      </c>
      <c r="C1526" s="331" t="str">
        <f aca="false">IFERROR(VLOOKUP(B1526,'[1]#¡REF!'!$A$1:$C$15201,2,FALSE()),"")</f>
        <v/>
      </c>
      <c r="D1526" s="331" t="s">
        <v>1016</v>
      </c>
      <c r="E1526" s="331" t="s">
        <v>1043</v>
      </c>
      <c r="F1526" s="354" t="s">
        <v>993</v>
      </c>
      <c r="G1526" s="331" t="n">
        <v>60</v>
      </c>
      <c r="H1526" s="331" t="n">
        <v>13.29</v>
      </c>
      <c r="I1526" s="331" t="n">
        <v>264.6</v>
      </c>
      <c r="J1526" s="389"/>
      <c r="K1526" s="331" t="s">
        <v>994</v>
      </c>
    </row>
    <row r="1527" customFormat="false" ht="15.75" hidden="true" customHeight="false" outlineLevel="0" collapsed="false">
      <c r="A1527" s="331"/>
      <c r="B1527" s="331" t="s">
        <v>1198</v>
      </c>
      <c r="C1527" s="331" t="str">
        <f aca="false">IFERROR(VLOOKUP(B1527,'[1]#¡REF!'!$A$1:$C$15201,2,FALSE()),"")</f>
        <v/>
      </c>
      <c r="D1527" s="331" t="s">
        <v>1016</v>
      </c>
      <c r="E1527" s="331" t="s">
        <v>1093</v>
      </c>
      <c r="F1527" s="331" t="s">
        <v>1131</v>
      </c>
      <c r="G1527" s="331" t="n">
        <v>66</v>
      </c>
      <c r="H1527" s="331" t="n">
        <v>14.62</v>
      </c>
      <c r="I1527" s="331" t="n">
        <v>291.06</v>
      </c>
      <c r="J1527" s="389"/>
      <c r="K1527" s="331" t="s">
        <v>994</v>
      </c>
    </row>
    <row r="1528" customFormat="false" ht="15.75" hidden="true" customHeight="false" outlineLevel="0" collapsed="false">
      <c r="A1528" s="331"/>
      <c r="B1528" s="331" t="s">
        <v>1198</v>
      </c>
      <c r="C1528" s="331" t="str">
        <f aca="false">IFERROR(VLOOKUP(B1528,'[1]#¡REF!'!$A$1:$C$15201,2,FALSE()),"")</f>
        <v/>
      </c>
      <c r="D1528" s="331" t="s">
        <v>1016</v>
      </c>
      <c r="E1528" s="331" t="s">
        <v>1026</v>
      </c>
      <c r="F1528" s="331" t="s">
        <v>1132</v>
      </c>
      <c r="G1528" s="331" t="n">
        <v>6</v>
      </c>
      <c r="H1528" s="331" t="n">
        <v>1.33</v>
      </c>
      <c r="I1528" s="331" t="n">
        <v>26.46</v>
      </c>
      <c r="J1528" s="389"/>
      <c r="K1528" s="331" t="s">
        <v>994</v>
      </c>
    </row>
    <row r="1529" customFormat="false" ht="15.75" hidden="true" customHeight="false" outlineLevel="0" collapsed="false">
      <c r="A1529" s="331"/>
      <c r="B1529" s="331" t="s">
        <v>1198</v>
      </c>
      <c r="C1529" s="331" t="str">
        <f aca="false">IFERROR(VLOOKUP(B1529,'[1]#¡REF!'!$A$1:$C$15201,2,FALSE()),"")</f>
        <v/>
      </c>
      <c r="D1529" s="331" t="s">
        <v>1016</v>
      </c>
      <c r="E1529" s="331" t="s">
        <v>1027</v>
      </c>
      <c r="F1529" s="331" t="s">
        <v>1133</v>
      </c>
      <c r="G1529" s="331" t="n">
        <v>66</v>
      </c>
      <c r="H1529" s="331" t="n">
        <v>14.62</v>
      </c>
      <c r="I1529" s="331" t="n">
        <v>291.06</v>
      </c>
      <c r="J1529" s="389"/>
      <c r="K1529" s="331" t="s">
        <v>994</v>
      </c>
    </row>
    <row r="1530" customFormat="false" ht="15.75" hidden="true" customHeight="false" outlineLevel="0" collapsed="false">
      <c r="A1530" s="331"/>
      <c r="B1530" s="331" t="s">
        <v>1198</v>
      </c>
      <c r="C1530" s="331" t="str">
        <f aca="false">IFERROR(VLOOKUP(B1530,'[1]#¡REF!'!$A$1:$C$15201,2,FALSE()),"")</f>
        <v/>
      </c>
      <c r="D1530" s="331" t="s">
        <v>1016</v>
      </c>
      <c r="E1530" s="331" t="s">
        <v>1028</v>
      </c>
      <c r="F1530" s="331" t="s">
        <v>1134</v>
      </c>
      <c r="G1530" s="331" t="n">
        <v>66</v>
      </c>
      <c r="H1530" s="331" t="n">
        <v>14.62</v>
      </c>
      <c r="I1530" s="331" t="n">
        <v>291.06</v>
      </c>
      <c r="J1530" s="390"/>
      <c r="K1530" s="331" t="s">
        <v>994</v>
      </c>
    </row>
    <row r="1531" customFormat="false" ht="15.75" hidden="true" customHeight="false" outlineLevel="0" collapsed="false">
      <c r="A1531" s="399"/>
      <c r="B1531" s="356" t="s">
        <v>1198</v>
      </c>
      <c r="C1531" s="356" t="str">
        <f aca="false">IFERROR(VLOOKUP(B1531,'[1]#¡REF!'!$A$1:$C$15201,2,FALSE()),"")</f>
        <v/>
      </c>
      <c r="D1531" s="399" t="s">
        <v>1016</v>
      </c>
      <c r="E1531" s="399" t="s">
        <v>621</v>
      </c>
      <c r="F1531" s="361" t="s">
        <v>1136</v>
      </c>
      <c r="G1531" s="361" t="n">
        <v>109</v>
      </c>
      <c r="H1531" s="417" t="n">
        <v>24.14</v>
      </c>
      <c r="I1531" s="417" t="n">
        <v>480.69</v>
      </c>
      <c r="J1531" s="360"/>
      <c r="K1531" s="356" t="s">
        <v>994</v>
      </c>
      <c r="L1531" s="379"/>
      <c r="M1531" s="379"/>
      <c r="N1531" s="379"/>
      <c r="O1531" s="379"/>
      <c r="P1531" s="279"/>
      <c r="Q1531" s="395"/>
      <c r="R1531" s="396"/>
      <c r="S1531" s="396"/>
      <c r="T1531" s="382"/>
    </row>
    <row r="1532" customFormat="false" ht="15.75" hidden="true" customHeight="false" outlineLevel="0" collapsed="false">
      <c r="A1532" s="331"/>
      <c r="B1532" s="331" t="s">
        <v>1199</v>
      </c>
      <c r="C1532" s="331" t="str">
        <f aca="false">IFERROR(VLOOKUP(B1532,'[1]#¡REF!'!$A$1:$C$15201,2,FALSE()),"")</f>
        <v/>
      </c>
      <c r="D1532" s="331" t="s">
        <v>991</v>
      </c>
      <c r="E1532" s="331" t="s">
        <v>997</v>
      </c>
      <c r="F1532" s="331" t="s">
        <v>1130</v>
      </c>
      <c r="G1532" s="331" t="n">
        <v>1</v>
      </c>
      <c r="H1532" s="331" t="n">
        <v>0.28</v>
      </c>
      <c r="I1532" s="331" t="n">
        <v>5.59</v>
      </c>
      <c r="J1532" s="388"/>
      <c r="K1532" s="331" t="s">
        <v>994</v>
      </c>
    </row>
    <row r="1533" customFormat="false" ht="15.75" hidden="true" customHeight="false" outlineLevel="0" collapsed="false">
      <c r="A1533" s="331"/>
      <c r="B1533" s="331" t="s">
        <v>1199</v>
      </c>
      <c r="C1533" s="331" t="str">
        <f aca="false">IFERROR(VLOOKUP(B1533,'[1]#¡REF!'!$A$1:$C$15201,2,FALSE()),"")</f>
        <v/>
      </c>
      <c r="D1533" s="331" t="s">
        <v>991</v>
      </c>
      <c r="E1533" s="331" t="s">
        <v>1000</v>
      </c>
      <c r="F1533" s="354" t="s">
        <v>993</v>
      </c>
      <c r="G1533" s="331" t="n">
        <v>3</v>
      </c>
      <c r="H1533" s="331" t="n">
        <v>0.84</v>
      </c>
      <c r="I1533" s="331" t="n">
        <v>16.77</v>
      </c>
      <c r="J1533" s="389"/>
      <c r="K1533" s="331" t="s">
        <v>994</v>
      </c>
    </row>
    <row r="1534" customFormat="false" ht="15.75" hidden="true" customHeight="false" outlineLevel="0" collapsed="false">
      <c r="A1534" s="331"/>
      <c r="B1534" s="331" t="s">
        <v>1199</v>
      </c>
      <c r="C1534" s="331" t="str">
        <f aca="false">IFERROR(VLOOKUP(B1534,'[1]#¡REF!'!$A$1:$C$15201,2,FALSE()),"")</f>
        <v/>
      </c>
      <c r="D1534" s="331" t="s">
        <v>991</v>
      </c>
      <c r="E1534" s="331" t="s">
        <v>1033</v>
      </c>
      <c r="F1534" s="354" t="s">
        <v>993</v>
      </c>
      <c r="G1534" s="331" t="n">
        <v>40</v>
      </c>
      <c r="H1534" s="331" t="n">
        <v>11.23</v>
      </c>
      <c r="I1534" s="331" t="n">
        <v>223.6</v>
      </c>
      <c r="J1534" s="389"/>
      <c r="K1534" s="331" t="s">
        <v>994</v>
      </c>
    </row>
    <row r="1535" customFormat="false" ht="15.75" hidden="true" customHeight="false" outlineLevel="0" collapsed="false">
      <c r="A1535" s="331"/>
      <c r="B1535" s="331" t="s">
        <v>1199</v>
      </c>
      <c r="C1535" s="331" t="str">
        <f aca="false">IFERROR(VLOOKUP(B1535,'[1]#¡REF!'!$A$1:$C$15201,2,FALSE()),"")</f>
        <v/>
      </c>
      <c r="D1535" s="331" t="s">
        <v>991</v>
      </c>
      <c r="E1535" s="331" t="s">
        <v>1046</v>
      </c>
      <c r="F1535" s="354" t="s">
        <v>993</v>
      </c>
      <c r="G1535" s="331" t="n">
        <v>5</v>
      </c>
      <c r="H1535" s="331" t="n">
        <v>1.4</v>
      </c>
      <c r="I1535" s="331" t="n">
        <v>27.95</v>
      </c>
      <c r="J1535" s="389"/>
      <c r="K1535" s="331" t="s">
        <v>994</v>
      </c>
    </row>
    <row r="1536" customFormat="false" ht="15.75" hidden="true" customHeight="false" outlineLevel="0" collapsed="false">
      <c r="A1536" s="331"/>
      <c r="B1536" s="331" t="s">
        <v>1199</v>
      </c>
      <c r="C1536" s="331" t="str">
        <f aca="false">IFERROR(VLOOKUP(B1536,'[1]#¡REF!'!$A$1:$C$15201,2,FALSE()),"")</f>
        <v/>
      </c>
      <c r="D1536" s="331" t="s">
        <v>991</v>
      </c>
      <c r="E1536" s="331" t="s">
        <v>1013</v>
      </c>
      <c r="F1536" s="354" t="s">
        <v>993</v>
      </c>
      <c r="G1536" s="331" t="n">
        <v>20</v>
      </c>
      <c r="H1536" s="331" t="n">
        <v>5.62</v>
      </c>
      <c r="I1536" s="331" t="n">
        <v>111.8</v>
      </c>
      <c r="J1536" s="389"/>
      <c r="K1536" s="331" t="s">
        <v>994</v>
      </c>
    </row>
    <row r="1537" customFormat="false" ht="15.75" hidden="true" customHeight="false" outlineLevel="0" collapsed="false">
      <c r="A1537" s="331"/>
      <c r="B1537" s="331" t="s">
        <v>1199</v>
      </c>
      <c r="C1537" s="331" t="str">
        <f aca="false">IFERROR(VLOOKUP(B1537,'[1]#¡REF!'!$A$1:$C$15201,2,FALSE()),"")</f>
        <v/>
      </c>
      <c r="D1537" s="331" t="s">
        <v>991</v>
      </c>
      <c r="E1537" s="331" t="s">
        <v>1014</v>
      </c>
      <c r="F1537" s="331" t="s">
        <v>1132</v>
      </c>
      <c r="G1537" s="331" t="n">
        <v>48</v>
      </c>
      <c r="H1537" s="331" t="n">
        <v>13.48</v>
      </c>
      <c r="I1537" s="331" t="n">
        <v>268.32</v>
      </c>
      <c r="J1537" s="389"/>
      <c r="K1537" s="331" t="s">
        <v>994</v>
      </c>
    </row>
    <row r="1538" customFormat="false" ht="15.75" hidden="true" customHeight="false" outlineLevel="0" collapsed="false">
      <c r="A1538" s="331"/>
      <c r="B1538" s="331" t="s">
        <v>1199</v>
      </c>
      <c r="C1538" s="331" t="str">
        <f aca="false">IFERROR(VLOOKUP(B1538,'[1]#¡REF!'!$A$1:$C$15201,2,FALSE()),"")</f>
        <v/>
      </c>
      <c r="D1538" s="331" t="s">
        <v>1016</v>
      </c>
      <c r="E1538" s="331" t="s">
        <v>1017</v>
      </c>
      <c r="F1538" s="331" t="s">
        <v>1130</v>
      </c>
      <c r="G1538" s="331" t="n">
        <v>53</v>
      </c>
      <c r="H1538" s="331" t="n">
        <v>14.88</v>
      </c>
      <c r="I1538" s="331" t="n">
        <v>296.27</v>
      </c>
      <c r="J1538" s="389"/>
      <c r="K1538" s="331" t="s">
        <v>994</v>
      </c>
    </row>
    <row r="1539" customFormat="false" ht="15.75" hidden="true" customHeight="false" outlineLevel="0" collapsed="false">
      <c r="A1539" s="331"/>
      <c r="B1539" s="331" t="s">
        <v>1199</v>
      </c>
      <c r="C1539" s="331" t="str">
        <f aca="false">IFERROR(VLOOKUP(B1539,'[1]#¡REF!'!$A$1:$C$15201,2,FALSE()),"")</f>
        <v/>
      </c>
      <c r="D1539" s="331" t="s">
        <v>1016</v>
      </c>
      <c r="E1539" s="331" t="s">
        <v>1091</v>
      </c>
      <c r="F1539" s="354" t="s">
        <v>993</v>
      </c>
      <c r="G1539" s="331" t="n">
        <v>14</v>
      </c>
      <c r="H1539" s="331" t="n">
        <v>3.93</v>
      </c>
      <c r="I1539" s="331" t="n">
        <v>78.26</v>
      </c>
      <c r="J1539" s="389"/>
      <c r="K1539" s="331" t="s">
        <v>994</v>
      </c>
    </row>
    <row r="1540" customFormat="false" ht="15.75" hidden="true" customHeight="false" outlineLevel="0" collapsed="false">
      <c r="A1540" s="331"/>
      <c r="B1540" s="331" t="s">
        <v>1199</v>
      </c>
      <c r="C1540" s="331" t="str">
        <f aca="false">IFERROR(VLOOKUP(B1540,'[1]#¡REF!'!$A$1:$C$15201,2,FALSE()),"")</f>
        <v/>
      </c>
      <c r="D1540" s="331" t="s">
        <v>1016</v>
      </c>
      <c r="E1540" s="331" t="s">
        <v>1019</v>
      </c>
      <c r="F1540" s="354" t="s">
        <v>993</v>
      </c>
      <c r="G1540" s="331" t="n">
        <v>266</v>
      </c>
      <c r="H1540" s="331" t="n">
        <v>74.68</v>
      </c>
      <c r="I1540" s="415" t="n">
        <v>1486.94</v>
      </c>
      <c r="J1540" s="389"/>
      <c r="K1540" s="331" t="s">
        <v>994</v>
      </c>
    </row>
    <row r="1541" customFormat="false" ht="15.75" hidden="true" customHeight="false" outlineLevel="0" collapsed="false">
      <c r="A1541" s="331"/>
      <c r="B1541" s="331" t="s">
        <v>1199</v>
      </c>
      <c r="C1541" s="331" t="str">
        <f aca="false">IFERROR(VLOOKUP(B1541,'[1]#¡REF!'!$A$1:$C$15201,2,FALSE()),"")</f>
        <v/>
      </c>
      <c r="D1541" s="331" t="s">
        <v>1016</v>
      </c>
      <c r="E1541" s="331" t="s">
        <v>1020</v>
      </c>
      <c r="F1541" s="354" t="s">
        <v>993</v>
      </c>
      <c r="G1541" s="405" t="n">
        <v>3559</v>
      </c>
      <c r="H1541" s="331" t="n">
        <v>999.24</v>
      </c>
      <c r="I1541" s="415" t="n">
        <v>19894.81</v>
      </c>
      <c r="J1541" s="389"/>
      <c r="K1541" s="331" t="s">
        <v>994</v>
      </c>
    </row>
    <row r="1542" customFormat="false" ht="15.75" hidden="true" customHeight="false" outlineLevel="0" collapsed="false">
      <c r="A1542" s="331"/>
      <c r="B1542" s="331" t="s">
        <v>1199</v>
      </c>
      <c r="C1542" s="331" t="str">
        <f aca="false">IFERROR(VLOOKUP(B1542,'[1]#¡REF!'!$A$1:$C$15201,2,FALSE()),"")</f>
        <v/>
      </c>
      <c r="D1542" s="331" t="s">
        <v>1016</v>
      </c>
      <c r="E1542" s="331" t="s">
        <v>1041</v>
      </c>
      <c r="F1542" s="354" t="s">
        <v>993</v>
      </c>
      <c r="G1542" s="331" t="n">
        <v>7</v>
      </c>
      <c r="H1542" s="331" t="n">
        <v>1.97</v>
      </c>
      <c r="I1542" s="331" t="n">
        <v>39.13</v>
      </c>
      <c r="J1542" s="389"/>
      <c r="K1542" s="331" t="s">
        <v>994</v>
      </c>
    </row>
    <row r="1543" customFormat="false" ht="15.75" hidden="true" customHeight="false" outlineLevel="0" collapsed="false">
      <c r="A1543" s="331"/>
      <c r="B1543" s="331" t="s">
        <v>1199</v>
      </c>
      <c r="C1543" s="331" t="str">
        <f aca="false">IFERROR(VLOOKUP(B1543,'[1]#¡REF!'!$A$1:$C$15201,2,FALSE()),"")</f>
        <v/>
      </c>
      <c r="D1543" s="331" t="s">
        <v>1016</v>
      </c>
      <c r="E1543" s="331" t="s">
        <v>1022</v>
      </c>
      <c r="F1543" s="354" t="s">
        <v>993</v>
      </c>
      <c r="G1543" s="331" t="n">
        <v>189</v>
      </c>
      <c r="H1543" s="331" t="n">
        <v>53.06</v>
      </c>
      <c r="I1543" s="415" t="n">
        <v>1056.51</v>
      </c>
      <c r="J1543" s="389"/>
      <c r="K1543" s="331" t="s">
        <v>994</v>
      </c>
    </row>
    <row r="1544" customFormat="false" ht="15.75" hidden="true" customHeight="false" outlineLevel="0" collapsed="false">
      <c r="A1544" s="331"/>
      <c r="B1544" s="331" t="s">
        <v>1199</v>
      </c>
      <c r="C1544" s="331" t="str">
        <f aca="false">IFERROR(VLOOKUP(B1544,'[1]#¡REF!'!$A$1:$C$15201,2,FALSE()),"")</f>
        <v/>
      </c>
      <c r="D1544" s="331" t="s">
        <v>1016</v>
      </c>
      <c r="E1544" s="331" t="s">
        <v>1025</v>
      </c>
      <c r="F1544" s="354" t="s">
        <v>993</v>
      </c>
      <c r="G1544" s="331" t="n">
        <v>51</v>
      </c>
      <c r="H1544" s="331" t="n">
        <v>14.32</v>
      </c>
      <c r="I1544" s="331" t="n">
        <v>285.09</v>
      </c>
      <c r="J1544" s="389"/>
      <c r="K1544" s="331" t="s">
        <v>994</v>
      </c>
    </row>
    <row r="1545" customFormat="false" ht="15.75" hidden="true" customHeight="false" outlineLevel="0" collapsed="false">
      <c r="A1545" s="331"/>
      <c r="B1545" s="331" t="s">
        <v>1199</v>
      </c>
      <c r="C1545" s="331" t="str">
        <f aca="false">IFERROR(VLOOKUP(B1545,'[1]#¡REF!'!$A$1:$C$15201,2,FALSE()),"")</f>
        <v/>
      </c>
      <c r="D1545" s="331" t="s">
        <v>1016</v>
      </c>
      <c r="E1545" s="331" t="s">
        <v>1065</v>
      </c>
      <c r="F1545" s="354" t="s">
        <v>993</v>
      </c>
      <c r="G1545" s="331" t="n">
        <v>53</v>
      </c>
      <c r="H1545" s="331" t="n">
        <v>14.88</v>
      </c>
      <c r="I1545" s="331" t="n">
        <v>296.27</v>
      </c>
      <c r="J1545" s="389"/>
      <c r="K1545" s="331" t="s">
        <v>994</v>
      </c>
    </row>
    <row r="1546" customFormat="false" ht="15.75" hidden="true" customHeight="false" outlineLevel="0" collapsed="false">
      <c r="A1546" s="331"/>
      <c r="B1546" s="331" t="s">
        <v>1199</v>
      </c>
      <c r="C1546" s="331" t="str">
        <f aca="false">IFERROR(VLOOKUP(B1546,'[1]#¡REF!'!$A$1:$C$15201,2,FALSE()),"")</f>
        <v/>
      </c>
      <c r="D1546" s="331" t="s">
        <v>1016</v>
      </c>
      <c r="E1546" s="331" t="s">
        <v>1043</v>
      </c>
      <c r="F1546" s="354" t="s">
        <v>993</v>
      </c>
      <c r="G1546" s="331" t="n">
        <v>113</v>
      </c>
      <c r="H1546" s="331" t="n">
        <v>31.73</v>
      </c>
      <c r="I1546" s="331" t="n">
        <v>631.67</v>
      </c>
      <c r="J1546" s="389"/>
      <c r="K1546" s="331" t="s">
        <v>994</v>
      </c>
    </row>
    <row r="1547" customFormat="false" ht="15.75" hidden="true" customHeight="false" outlineLevel="0" collapsed="false">
      <c r="A1547" s="331"/>
      <c r="B1547" s="331" t="s">
        <v>1199</v>
      </c>
      <c r="C1547" s="331" t="str">
        <f aca="false">IFERROR(VLOOKUP(B1547,'[1]#¡REF!'!$A$1:$C$15201,2,FALSE()),"")</f>
        <v/>
      </c>
      <c r="D1547" s="331" t="s">
        <v>1016</v>
      </c>
      <c r="E1547" s="331" t="s">
        <v>1093</v>
      </c>
      <c r="F1547" s="331" t="s">
        <v>1131</v>
      </c>
      <c r="G1547" s="331" t="n">
        <v>53</v>
      </c>
      <c r="H1547" s="331" t="n">
        <v>14.88</v>
      </c>
      <c r="I1547" s="331" t="n">
        <v>296.27</v>
      </c>
      <c r="J1547" s="389"/>
      <c r="K1547" s="331" t="s">
        <v>994</v>
      </c>
    </row>
    <row r="1548" customFormat="false" ht="15.75" hidden="true" customHeight="false" outlineLevel="0" collapsed="false">
      <c r="A1548" s="331"/>
      <c r="B1548" s="331" t="s">
        <v>1199</v>
      </c>
      <c r="C1548" s="331" t="str">
        <f aca="false">IFERROR(VLOOKUP(B1548,'[1]#¡REF!'!$A$1:$C$15201,2,FALSE()),"")</f>
        <v/>
      </c>
      <c r="D1548" s="331" t="s">
        <v>1016</v>
      </c>
      <c r="E1548" s="331" t="s">
        <v>1026</v>
      </c>
      <c r="F1548" s="331" t="s">
        <v>1132</v>
      </c>
      <c r="G1548" s="331" t="n">
        <v>6</v>
      </c>
      <c r="H1548" s="331" t="n">
        <v>1.68</v>
      </c>
      <c r="I1548" s="331" t="n">
        <v>33.54</v>
      </c>
      <c r="J1548" s="389"/>
      <c r="K1548" s="331" t="s">
        <v>994</v>
      </c>
    </row>
    <row r="1549" customFormat="false" ht="15.75" hidden="true" customHeight="false" outlineLevel="0" collapsed="false">
      <c r="A1549" s="331"/>
      <c r="B1549" s="331" t="s">
        <v>1199</v>
      </c>
      <c r="C1549" s="331" t="str">
        <f aca="false">IFERROR(VLOOKUP(B1549,'[1]#¡REF!'!$A$1:$C$15201,2,FALSE()),"")</f>
        <v/>
      </c>
      <c r="D1549" s="331" t="s">
        <v>1016</v>
      </c>
      <c r="E1549" s="331" t="s">
        <v>1027</v>
      </c>
      <c r="F1549" s="331" t="s">
        <v>1133</v>
      </c>
      <c r="G1549" s="331" t="n">
        <v>53</v>
      </c>
      <c r="H1549" s="331" t="n">
        <v>14.88</v>
      </c>
      <c r="I1549" s="331" t="n">
        <v>296.27</v>
      </c>
      <c r="J1549" s="389"/>
      <c r="K1549" s="331" t="s">
        <v>994</v>
      </c>
    </row>
    <row r="1550" customFormat="false" ht="15.75" hidden="true" customHeight="false" outlineLevel="0" collapsed="false">
      <c r="A1550" s="331"/>
      <c r="B1550" s="331" t="s">
        <v>1199</v>
      </c>
      <c r="C1550" s="331" t="str">
        <f aca="false">IFERROR(VLOOKUP(B1550,'[1]#¡REF!'!$A$1:$C$15201,2,FALSE()),"")</f>
        <v/>
      </c>
      <c r="D1550" s="331" t="s">
        <v>1016</v>
      </c>
      <c r="E1550" s="331" t="s">
        <v>1028</v>
      </c>
      <c r="F1550" s="331" t="s">
        <v>1134</v>
      </c>
      <c r="G1550" s="331" t="n">
        <v>53</v>
      </c>
      <c r="H1550" s="331" t="n">
        <v>14.88</v>
      </c>
      <c r="I1550" s="331" t="n">
        <v>296.27</v>
      </c>
      <c r="J1550" s="390"/>
      <c r="K1550" s="331" t="s">
        <v>994</v>
      </c>
    </row>
    <row r="1551" customFormat="false" ht="15.75" hidden="true" customHeight="false" outlineLevel="0" collapsed="false">
      <c r="A1551" s="399"/>
      <c r="B1551" s="356" t="s">
        <v>1199</v>
      </c>
      <c r="C1551" s="356" t="str">
        <f aca="false">IFERROR(VLOOKUP(B1551,'[1]#¡REF!'!$A$1:$C$15201,2,FALSE()),"")</f>
        <v/>
      </c>
      <c r="D1551" s="399" t="s">
        <v>1016</v>
      </c>
      <c r="E1551" s="399" t="s">
        <v>621</v>
      </c>
      <c r="F1551" s="361" t="s">
        <v>1136</v>
      </c>
      <c r="G1551" s="361" t="n">
        <v>87</v>
      </c>
      <c r="H1551" s="417" t="n">
        <v>24.43</v>
      </c>
      <c r="I1551" s="417" t="n">
        <v>486.33</v>
      </c>
      <c r="J1551" s="360"/>
      <c r="K1551" s="356" t="s">
        <v>994</v>
      </c>
      <c r="L1551" s="379"/>
      <c r="M1551" s="379"/>
      <c r="N1551" s="379"/>
      <c r="O1551" s="379"/>
      <c r="P1551" s="279"/>
      <c r="Q1551" s="395"/>
      <c r="R1551" s="396"/>
      <c r="S1551" s="396"/>
      <c r="T1551" s="382"/>
    </row>
    <row r="1552" customFormat="false" ht="15.75" hidden="true" customHeight="false" outlineLevel="0" collapsed="false">
      <c r="A1552" s="331"/>
      <c r="B1552" s="331" t="s">
        <v>1112</v>
      </c>
      <c r="C1552" s="331" t="str">
        <f aca="false">IFERROR(VLOOKUP(B1552,'[1]#¡REF!'!$A$1:$C$15201,2,FALSE()),"")</f>
        <v/>
      </c>
      <c r="D1552" s="331" t="s">
        <v>991</v>
      </c>
      <c r="E1552" s="331" t="s">
        <v>997</v>
      </c>
      <c r="F1552" s="331" t="s">
        <v>1130</v>
      </c>
      <c r="G1552" s="331" t="n">
        <v>18</v>
      </c>
      <c r="H1552" s="331" t="n">
        <v>3.58</v>
      </c>
      <c r="I1552" s="331" t="n">
        <v>71.28</v>
      </c>
      <c r="J1552" s="388"/>
      <c r="K1552" s="331" t="s">
        <v>994</v>
      </c>
    </row>
    <row r="1553" customFormat="false" ht="15.75" hidden="true" customHeight="false" outlineLevel="0" collapsed="false">
      <c r="A1553" s="331"/>
      <c r="B1553" s="331" t="s">
        <v>1112</v>
      </c>
      <c r="C1553" s="331" t="str">
        <f aca="false">IFERROR(VLOOKUP(B1553,'[1]#¡REF!'!$A$1:$C$15201,2,FALSE()),"")</f>
        <v/>
      </c>
      <c r="D1553" s="331" t="s">
        <v>991</v>
      </c>
      <c r="E1553" s="331" t="s">
        <v>992</v>
      </c>
      <c r="F1553" s="354" t="s">
        <v>993</v>
      </c>
      <c r="G1553" s="331" t="n">
        <v>460</v>
      </c>
      <c r="H1553" s="331" t="n">
        <v>91.49</v>
      </c>
      <c r="I1553" s="415" t="n">
        <v>1821.6</v>
      </c>
      <c r="J1553" s="389"/>
      <c r="K1553" s="331" t="s">
        <v>994</v>
      </c>
    </row>
    <row r="1554" customFormat="false" ht="15.75" hidden="true" customHeight="false" outlineLevel="0" collapsed="false">
      <c r="A1554" s="331"/>
      <c r="B1554" s="331" t="s">
        <v>1112</v>
      </c>
      <c r="C1554" s="331" t="str">
        <f aca="false">IFERROR(VLOOKUP(B1554,'[1]#¡REF!'!$A$1:$C$15201,2,FALSE()),"")</f>
        <v/>
      </c>
      <c r="D1554" s="331" t="s">
        <v>991</v>
      </c>
      <c r="E1554" s="331" t="s">
        <v>1000</v>
      </c>
      <c r="F1554" s="354" t="s">
        <v>993</v>
      </c>
      <c r="G1554" s="331" t="n">
        <v>820</v>
      </c>
      <c r="H1554" s="331" t="n">
        <v>163.09</v>
      </c>
      <c r="I1554" s="415" t="n">
        <v>3247.2</v>
      </c>
      <c r="J1554" s="389"/>
      <c r="K1554" s="331" t="s">
        <v>994</v>
      </c>
    </row>
    <row r="1555" customFormat="false" ht="15.75" hidden="true" customHeight="false" outlineLevel="0" collapsed="false">
      <c r="A1555" s="331"/>
      <c r="B1555" s="331" t="s">
        <v>1112</v>
      </c>
      <c r="C1555" s="331" t="str">
        <f aca="false">IFERROR(VLOOKUP(B1555,'[1]#¡REF!'!$A$1:$C$15201,2,FALSE()),"")</f>
        <v/>
      </c>
      <c r="D1555" s="331" t="s">
        <v>991</v>
      </c>
      <c r="E1555" s="331" t="s">
        <v>1033</v>
      </c>
      <c r="F1555" s="354" t="s">
        <v>993</v>
      </c>
      <c r="G1555" s="331" t="n">
        <v>60</v>
      </c>
      <c r="H1555" s="331" t="n">
        <v>11.93</v>
      </c>
      <c r="I1555" s="331" t="n">
        <v>237.6</v>
      </c>
      <c r="J1555" s="389"/>
      <c r="K1555" s="331" t="s">
        <v>994</v>
      </c>
    </row>
    <row r="1556" customFormat="false" ht="15.75" hidden="true" customHeight="false" outlineLevel="0" collapsed="false">
      <c r="A1556" s="331"/>
      <c r="B1556" s="331" t="s">
        <v>1112</v>
      </c>
      <c r="C1556" s="331" t="str">
        <f aca="false">IFERROR(VLOOKUP(B1556,'[1]#¡REF!'!$A$1:$C$15201,2,FALSE()),"")</f>
        <v/>
      </c>
      <c r="D1556" s="331" t="s">
        <v>991</v>
      </c>
      <c r="E1556" s="331" t="s">
        <v>1053</v>
      </c>
      <c r="F1556" s="354" t="s">
        <v>993</v>
      </c>
      <c r="G1556" s="331" t="n">
        <v>140</v>
      </c>
      <c r="H1556" s="331" t="n">
        <v>27.85</v>
      </c>
      <c r="I1556" s="331" t="n">
        <v>554.4</v>
      </c>
      <c r="J1556" s="389"/>
      <c r="K1556" s="331" t="s">
        <v>994</v>
      </c>
    </row>
    <row r="1557" customFormat="false" ht="15.75" hidden="true" customHeight="false" outlineLevel="0" collapsed="false">
      <c r="A1557" s="331"/>
      <c r="B1557" s="331" t="s">
        <v>1112</v>
      </c>
      <c r="C1557" s="331" t="str">
        <f aca="false">IFERROR(VLOOKUP(B1557,'[1]#¡REF!'!$A$1:$C$15201,2,FALSE()),"")</f>
        <v/>
      </c>
      <c r="D1557" s="331" t="s">
        <v>991</v>
      </c>
      <c r="E1557" s="331" t="s">
        <v>1034</v>
      </c>
      <c r="F1557" s="354" t="s">
        <v>993</v>
      </c>
      <c r="G1557" s="331" t="n">
        <v>645</v>
      </c>
      <c r="H1557" s="331" t="n">
        <v>128.29</v>
      </c>
      <c r="I1557" s="415" t="n">
        <v>2554.2</v>
      </c>
      <c r="J1557" s="389"/>
      <c r="K1557" s="331" t="s">
        <v>994</v>
      </c>
    </row>
    <row r="1558" customFormat="false" ht="15.75" hidden="true" customHeight="false" outlineLevel="0" collapsed="false">
      <c r="A1558" s="331"/>
      <c r="B1558" s="331" t="s">
        <v>1112</v>
      </c>
      <c r="C1558" s="331" t="str">
        <f aca="false">IFERROR(VLOOKUP(B1558,'[1]#¡REF!'!$A$1:$C$15201,2,FALSE()),"")</f>
        <v/>
      </c>
      <c r="D1558" s="331" t="s">
        <v>991</v>
      </c>
      <c r="E1558" s="331" t="s">
        <v>1010</v>
      </c>
      <c r="F1558" s="354" t="s">
        <v>993</v>
      </c>
      <c r="G1558" s="331" t="n">
        <v>280</v>
      </c>
      <c r="H1558" s="331" t="n">
        <v>55.69</v>
      </c>
      <c r="I1558" s="415" t="n">
        <v>1108.8</v>
      </c>
      <c r="J1558" s="389"/>
      <c r="K1558" s="331" t="s">
        <v>994</v>
      </c>
    </row>
    <row r="1559" customFormat="false" ht="15.75" hidden="true" customHeight="false" outlineLevel="0" collapsed="false">
      <c r="A1559" s="331"/>
      <c r="B1559" s="331" t="s">
        <v>1112</v>
      </c>
      <c r="C1559" s="331" t="str">
        <f aca="false">IFERROR(VLOOKUP(B1559,'[1]#¡REF!'!$A$1:$C$15201,2,FALSE()),"")</f>
        <v/>
      </c>
      <c r="D1559" s="331" t="s">
        <v>991</v>
      </c>
      <c r="E1559" s="331" t="s">
        <v>1084</v>
      </c>
      <c r="F1559" s="354" t="s">
        <v>993</v>
      </c>
      <c r="G1559" s="331" t="n">
        <v>95</v>
      </c>
      <c r="H1559" s="331" t="n">
        <v>18.9</v>
      </c>
      <c r="I1559" s="331" t="n">
        <v>376.2</v>
      </c>
      <c r="J1559" s="389"/>
      <c r="K1559" s="331" t="s">
        <v>994</v>
      </c>
    </row>
    <row r="1560" customFormat="false" ht="15.75" hidden="true" customHeight="false" outlineLevel="0" collapsed="false">
      <c r="A1560" s="331"/>
      <c r="B1560" s="331" t="s">
        <v>1112</v>
      </c>
      <c r="C1560" s="331" t="str">
        <f aca="false">IFERROR(VLOOKUP(B1560,'[1]#¡REF!'!$A$1:$C$15201,2,FALSE()),"")</f>
        <v/>
      </c>
      <c r="D1560" s="331" t="s">
        <v>991</v>
      </c>
      <c r="E1560" s="331" t="s">
        <v>1046</v>
      </c>
      <c r="F1560" s="354" t="s">
        <v>993</v>
      </c>
      <c r="G1560" s="331" t="n">
        <v>5</v>
      </c>
      <c r="H1560" s="331" t="n">
        <v>0.99</v>
      </c>
      <c r="I1560" s="331" t="n">
        <v>19.8</v>
      </c>
      <c r="J1560" s="389"/>
      <c r="K1560" s="331" t="s">
        <v>994</v>
      </c>
    </row>
    <row r="1561" customFormat="false" ht="15.75" hidden="true" customHeight="false" outlineLevel="0" collapsed="false">
      <c r="A1561" s="331"/>
      <c r="B1561" s="331" t="s">
        <v>1112</v>
      </c>
      <c r="C1561" s="331" t="str">
        <f aca="false">IFERROR(VLOOKUP(B1561,'[1]#¡REF!'!$A$1:$C$15201,2,FALSE()),"")</f>
        <v/>
      </c>
      <c r="D1561" s="331" t="s">
        <v>991</v>
      </c>
      <c r="E1561" s="331" t="s">
        <v>1012</v>
      </c>
      <c r="F1561" s="354" t="s">
        <v>993</v>
      </c>
      <c r="G1561" s="331" t="n">
        <v>130</v>
      </c>
      <c r="H1561" s="331" t="n">
        <v>25.86</v>
      </c>
      <c r="I1561" s="331" t="n">
        <v>514.8</v>
      </c>
      <c r="J1561" s="389"/>
      <c r="K1561" s="331" t="s">
        <v>994</v>
      </c>
    </row>
    <row r="1562" customFormat="false" ht="15.75" hidden="true" customHeight="false" outlineLevel="0" collapsed="false">
      <c r="A1562" s="331"/>
      <c r="B1562" s="331" t="s">
        <v>1112</v>
      </c>
      <c r="C1562" s="331" t="str">
        <f aca="false">IFERROR(VLOOKUP(B1562,'[1]#¡REF!'!$A$1:$C$15201,2,FALSE()),"")</f>
        <v/>
      </c>
      <c r="D1562" s="331" t="s">
        <v>991</v>
      </c>
      <c r="E1562" s="331" t="s">
        <v>1035</v>
      </c>
      <c r="F1562" s="354" t="s">
        <v>993</v>
      </c>
      <c r="G1562" s="331" t="n">
        <v>66</v>
      </c>
      <c r="H1562" s="331" t="n">
        <v>13.13</v>
      </c>
      <c r="I1562" s="331" t="n">
        <v>261.36</v>
      </c>
      <c r="J1562" s="389"/>
      <c r="K1562" s="331" t="s">
        <v>994</v>
      </c>
    </row>
    <row r="1563" customFormat="false" ht="15.75" hidden="true" customHeight="false" outlineLevel="0" collapsed="false">
      <c r="A1563" s="331"/>
      <c r="B1563" s="331" t="s">
        <v>1112</v>
      </c>
      <c r="C1563" s="331" t="str">
        <f aca="false">IFERROR(VLOOKUP(B1563,'[1]#¡REF!'!$A$1:$C$15201,2,FALSE()),"")</f>
        <v/>
      </c>
      <c r="D1563" s="331" t="s">
        <v>991</v>
      </c>
      <c r="E1563" s="331" t="s">
        <v>1036</v>
      </c>
      <c r="F1563" s="354" t="s">
        <v>993</v>
      </c>
      <c r="G1563" s="331" t="n">
        <v>400</v>
      </c>
      <c r="H1563" s="331" t="n">
        <v>79.56</v>
      </c>
      <c r="I1563" s="415" t="n">
        <v>1584</v>
      </c>
      <c r="J1563" s="389"/>
      <c r="K1563" s="331" t="s">
        <v>994</v>
      </c>
    </row>
    <row r="1564" customFormat="false" ht="15.75" hidden="true" customHeight="false" outlineLevel="0" collapsed="false">
      <c r="A1564" s="331"/>
      <c r="B1564" s="331" t="s">
        <v>1112</v>
      </c>
      <c r="C1564" s="331" t="str">
        <f aca="false">IFERROR(VLOOKUP(B1564,'[1]#¡REF!'!$A$1:$C$15201,2,FALSE()),"")</f>
        <v/>
      </c>
      <c r="D1564" s="331" t="s">
        <v>991</v>
      </c>
      <c r="E1564" s="331" t="s">
        <v>1013</v>
      </c>
      <c r="F1564" s="354" t="s">
        <v>993</v>
      </c>
      <c r="G1564" s="331" t="n">
        <v>250</v>
      </c>
      <c r="H1564" s="331" t="n">
        <v>49.72</v>
      </c>
      <c r="I1564" s="331" t="n">
        <v>990</v>
      </c>
      <c r="J1564" s="389"/>
      <c r="K1564" s="331" t="s">
        <v>994</v>
      </c>
    </row>
    <row r="1565" customFormat="false" ht="15.75" hidden="true" customHeight="false" outlineLevel="0" collapsed="false">
      <c r="A1565" s="331"/>
      <c r="B1565" s="331" t="s">
        <v>1112</v>
      </c>
      <c r="C1565" s="331" t="str">
        <f aca="false">IFERROR(VLOOKUP(B1565,'[1]#¡REF!'!$A$1:$C$15201,2,FALSE()),"")</f>
        <v/>
      </c>
      <c r="D1565" s="331" t="s">
        <v>991</v>
      </c>
      <c r="E1565" s="331" t="s">
        <v>1037</v>
      </c>
      <c r="F1565" s="331" t="s">
        <v>1131</v>
      </c>
      <c r="G1565" s="331" t="n">
        <v>60</v>
      </c>
      <c r="H1565" s="331" t="n">
        <v>11.93</v>
      </c>
      <c r="I1565" s="331" t="n">
        <v>237.6</v>
      </c>
      <c r="J1565" s="389"/>
      <c r="K1565" s="331" t="s">
        <v>994</v>
      </c>
    </row>
    <row r="1566" customFormat="false" ht="15.75" hidden="true" customHeight="false" outlineLevel="0" collapsed="false">
      <c r="A1566" s="331"/>
      <c r="B1566" s="331" t="s">
        <v>1112</v>
      </c>
      <c r="C1566" s="331" t="str">
        <f aca="false">IFERROR(VLOOKUP(B1566,'[1]#¡REF!'!$A$1:$C$15201,2,FALSE()),"")</f>
        <v/>
      </c>
      <c r="D1566" s="331" t="s">
        <v>991</v>
      </c>
      <c r="E1566" s="331" t="s">
        <v>1014</v>
      </c>
      <c r="F1566" s="331" t="s">
        <v>1132</v>
      </c>
      <c r="G1566" s="331" t="n">
        <v>924</v>
      </c>
      <c r="H1566" s="331" t="n">
        <v>183.78</v>
      </c>
      <c r="I1566" s="415" t="n">
        <v>3659.04</v>
      </c>
      <c r="J1566" s="389"/>
      <c r="K1566" s="331" t="s">
        <v>994</v>
      </c>
    </row>
    <row r="1567" customFormat="false" ht="15.75" hidden="true" customHeight="false" outlineLevel="0" collapsed="false">
      <c r="A1567" s="331"/>
      <c r="B1567" s="331" t="s">
        <v>1112</v>
      </c>
      <c r="C1567" s="331" t="str">
        <f aca="false">IFERROR(VLOOKUP(B1567,'[1]#¡REF!'!$A$1:$C$15201,2,FALSE()),"")</f>
        <v/>
      </c>
      <c r="D1567" s="331" t="s">
        <v>991</v>
      </c>
      <c r="E1567" s="331" t="s">
        <v>1002</v>
      </c>
      <c r="F1567" s="331" t="s">
        <v>1133</v>
      </c>
      <c r="G1567" s="405" t="n">
        <v>1075</v>
      </c>
      <c r="H1567" s="331" t="n">
        <v>213.81</v>
      </c>
      <c r="I1567" s="415" t="n">
        <v>4257</v>
      </c>
      <c r="J1567" s="389"/>
      <c r="K1567" s="331" t="s">
        <v>994</v>
      </c>
    </row>
    <row r="1568" customFormat="false" ht="15.75" hidden="true" customHeight="false" outlineLevel="0" collapsed="false">
      <c r="A1568" s="331"/>
      <c r="B1568" s="331" t="s">
        <v>1112</v>
      </c>
      <c r="C1568" s="331" t="str">
        <f aca="false">IFERROR(VLOOKUP(B1568,'[1]#¡REF!'!$A$1:$C$15201,2,FALSE()),"")</f>
        <v/>
      </c>
      <c r="D1568" s="331" t="s">
        <v>991</v>
      </c>
      <c r="E1568" s="331" t="s">
        <v>1004</v>
      </c>
      <c r="F1568" s="331" t="s">
        <v>1134</v>
      </c>
      <c r="G1568" s="331" t="n">
        <v>8</v>
      </c>
      <c r="H1568" s="331" t="n">
        <v>1.59</v>
      </c>
      <c r="I1568" s="331" t="n">
        <v>31.68</v>
      </c>
      <c r="J1568" s="390"/>
      <c r="K1568" s="331" t="s">
        <v>994</v>
      </c>
    </row>
    <row r="1569" customFormat="false" ht="15.75" hidden="true" customHeight="false" outlineLevel="0" collapsed="false">
      <c r="A1569" s="356"/>
      <c r="B1569" s="356" t="s">
        <v>1112</v>
      </c>
      <c r="C1569" s="356" t="str">
        <f aca="false">IFERROR(VLOOKUP(B1569,'[1]#¡REF!'!$A$1:$C$15201,2,FALSE()),"")</f>
        <v/>
      </c>
      <c r="D1569" s="356" t="s">
        <v>991</v>
      </c>
      <c r="E1569" s="356" t="s">
        <v>612</v>
      </c>
      <c r="F1569" s="361" t="s">
        <v>1136</v>
      </c>
      <c r="G1569" s="361" t="n">
        <v>225</v>
      </c>
      <c r="H1569" s="356" t="n">
        <v>44.75</v>
      </c>
      <c r="I1569" s="356" t="n">
        <v>891</v>
      </c>
      <c r="J1569" s="394"/>
      <c r="K1569" s="356" t="s">
        <v>994</v>
      </c>
      <c r="L1569" s="379"/>
      <c r="M1569" s="379"/>
      <c r="N1569" s="379"/>
      <c r="O1569" s="379"/>
      <c r="P1569" s="279"/>
      <c r="Q1569" s="395"/>
      <c r="R1569" s="396"/>
      <c r="S1569" s="396"/>
      <c r="T1569" s="382"/>
    </row>
    <row r="1570" customFormat="false" ht="15.75" hidden="true" customHeight="false" outlineLevel="0" collapsed="false">
      <c r="A1570" s="331"/>
      <c r="B1570" s="331" t="s">
        <v>1112</v>
      </c>
      <c r="C1570" s="331" t="str">
        <f aca="false">IFERROR(VLOOKUP(B1570,'[1]#¡REF!'!$A$1:$C$15201,2,FALSE()),"")</f>
        <v/>
      </c>
      <c r="D1570" s="331" t="s">
        <v>1016</v>
      </c>
      <c r="E1570" s="331" t="s">
        <v>1017</v>
      </c>
      <c r="F1570" s="331" t="s">
        <v>1130</v>
      </c>
      <c r="G1570" s="331" t="n">
        <v>366</v>
      </c>
      <c r="H1570" s="331" t="n">
        <v>72.8</v>
      </c>
      <c r="I1570" s="415" t="n">
        <v>1449.36</v>
      </c>
      <c r="J1570" s="388"/>
      <c r="K1570" s="331" t="s">
        <v>994</v>
      </c>
    </row>
    <row r="1571" customFormat="false" ht="15.75" hidden="true" customHeight="false" outlineLevel="0" collapsed="false">
      <c r="A1571" s="331"/>
      <c r="B1571" s="331" t="s">
        <v>1112</v>
      </c>
      <c r="C1571" s="331" t="str">
        <f aca="false">IFERROR(VLOOKUP(B1571,'[1]#¡REF!'!$A$1:$C$15201,2,FALSE()),"")</f>
        <v/>
      </c>
      <c r="D1571" s="331" t="s">
        <v>1016</v>
      </c>
      <c r="E1571" s="331" t="s">
        <v>1040</v>
      </c>
      <c r="F1571" s="331" t="s">
        <v>1130</v>
      </c>
      <c r="G1571" s="331" t="n">
        <v>12</v>
      </c>
      <c r="H1571" s="331" t="n">
        <v>2.39</v>
      </c>
      <c r="I1571" s="331" t="n">
        <v>47.52</v>
      </c>
      <c r="J1571" s="389"/>
      <c r="K1571" s="331" t="s">
        <v>994</v>
      </c>
    </row>
    <row r="1572" customFormat="false" ht="15.75" hidden="true" customHeight="false" outlineLevel="0" collapsed="false">
      <c r="A1572" s="331"/>
      <c r="B1572" s="331" t="s">
        <v>1112</v>
      </c>
      <c r="C1572" s="331" t="str">
        <f aca="false">IFERROR(VLOOKUP(B1572,'[1]#¡REF!'!$A$1:$C$15201,2,FALSE()),"")</f>
        <v/>
      </c>
      <c r="D1572" s="331" t="s">
        <v>1016</v>
      </c>
      <c r="E1572" s="331" t="s">
        <v>1091</v>
      </c>
      <c r="F1572" s="354" t="s">
        <v>993</v>
      </c>
      <c r="G1572" s="331" t="n">
        <v>575</v>
      </c>
      <c r="H1572" s="331" t="n">
        <v>114.36</v>
      </c>
      <c r="I1572" s="415" t="n">
        <v>2277</v>
      </c>
      <c r="J1572" s="389"/>
      <c r="K1572" s="331" t="s">
        <v>994</v>
      </c>
    </row>
    <row r="1573" customFormat="false" ht="15.75" hidden="true" customHeight="false" outlineLevel="0" collapsed="false">
      <c r="A1573" s="331"/>
      <c r="B1573" s="331" t="s">
        <v>1112</v>
      </c>
      <c r="C1573" s="331" t="str">
        <f aca="false">IFERROR(VLOOKUP(B1573,'[1]#¡REF!'!$A$1:$C$15201,2,FALSE()),"")</f>
        <v/>
      </c>
      <c r="D1573" s="331" t="s">
        <v>1016</v>
      </c>
      <c r="E1573" s="331" t="s">
        <v>1018</v>
      </c>
      <c r="F1573" s="354" t="s">
        <v>993</v>
      </c>
      <c r="G1573" s="331" t="n">
        <v>17</v>
      </c>
      <c r="H1573" s="331" t="n">
        <v>3.38</v>
      </c>
      <c r="I1573" s="331" t="n">
        <v>67.32</v>
      </c>
      <c r="J1573" s="389"/>
      <c r="K1573" s="331" t="s">
        <v>994</v>
      </c>
    </row>
    <row r="1574" customFormat="false" ht="15.75" hidden="true" customHeight="false" outlineLevel="0" collapsed="false">
      <c r="A1574" s="331"/>
      <c r="B1574" s="331" t="s">
        <v>1112</v>
      </c>
      <c r="C1574" s="331" t="str">
        <f aca="false">IFERROR(VLOOKUP(B1574,'[1]#¡REF!'!$A$1:$C$15201,2,FALSE()),"")</f>
        <v/>
      </c>
      <c r="D1574" s="331" t="s">
        <v>1016</v>
      </c>
      <c r="E1574" s="331" t="s">
        <v>1019</v>
      </c>
      <c r="F1574" s="354" t="s">
        <v>993</v>
      </c>
      <c r="G1574" s="331" t="n">
        <v>753</v>
      </c>
      <c r="H1574" s="331" t="n">
        <v>149.77</v>
      </c>
      <c r="I1574" s="415" t="n">
        <v>2981.88</v>
      </c>
      <c r="J1574" s="389"/>
      <c r="K1574" s="331" t="s">
        <v>994</v>
      </c>
    </row>
    <row r="1575" customFormat="false" ht="15.75" hidden="true" customHeight="false" outlineLevel="0" collapsed="false">
      <c r="A1575" s="331"/>
      <c r="B1575" s="331" t="s">
        <v>1112</v>
      </c>
      <c r="C1575" s="331" t="str">
        <f aca="false">IFERROR(VLOOKUP(B1575,'[1]#¡REF!'!$A$1:$C$15201,2,FALSE()),"")</f>
        <v/>
      </c>
      <c r="D1575" s="331" t="s">
        <v>1016</v>
      </c>
      <c r="E1575" s="331" t="s">
        <v>1020</v>
      </c>
      <c r="F1575" s="354" t="s">
        <v>993</v>
      </c>
      <c r="G1575" s="405" t="n">
        <v>1677</v>
      </c>
      <c r="H1575" s="331" t="n">
        <v>333.55</v>
      </c>
      <c r="I1575" s="415" t="n">
        <v>6640.92</v>
      </c>
      <c r="J1575" s="389"/>
      <c r="K1575" s="331" t="s">
        <v>994</v>
      </c>
    </row>
    <row r="1576" customFormat="false" ht="15.75" hidden="true" customHeight="false" outlineLevel="0" collapsed="false">
      <c r="A1576" s="331"/>
      <c r="B1576" s="331" t="s">
        <v>1112</v>
      </c>
      <c r="C1576" s="331" t="str">
        <f aca="false">IFERROR(VLOOKUP(B1576,'[1]#¡REF!'!$A$1:$C$15201,2,FALSE()),"")</f>
        <v/>
      </c>
      <c r="D1576" s="331" t="s">
        <v>1016</v>
      </c>
      <c r="E1576" s="331" t="s">
        <v>1041</v>
      </c>
      <c r="F1576" s="354" t="s">
        <v>993</v>
      </c>
      <c r="G1576" s="331" t="n">
        <v>9</v>
      </c>
      <c r="H1576" s="331" t="n">
        <v>1.79</v>
      </c>
      <c r="I1576" s="331" t="n">
        <v>35.64</v>
      </c>
      <c r="J1576" s="389"/>
      <c r="K1576" s="331" t="s">
        <v>994</v>
      </c>
    </row>
    <row r="1577" customFormat="false" ht="15.75" hidden="true" customHeight="false" outlineLevel="0" collapsed="false">
      <c r="A1577" s="331"/>
      <c r="B1577" s="331" t="s">
        <v>1112</v>
      </c>
      <c r="C1577" s="331" t="str">
        <f aca="false">IFERROR(VLOOKUP(B1577,'[1]#¡REF!'!$A$1:$C$15201,2,FALSE()),"")</f>
        <v/>
      </c>
      <c r="D1577" s="331" t="s">
        <v>1016</v>
      </c>
      <c r="E1577" s="331" t="s">
        <v>1022</v>
      </c>
      <c r="F1577" s="354" t="s">
        <v>993</v>
      </c>
      <c r="G1577" s="331" t="n">
        <v>2</v>
      </c>
      <c r="H1577" s="331" t="n">
        <v>0.4</v>
      </c>
      <c r="I1577" s="331" t="n">
        <v>7.92</v>
      </c>
      <c r="J1577" s="389"/>
      <c r="K1577" s="331" t="s">
        <v>994</v>
      </c>
    </row>
    <row r="1578" customFormat="false" ht="15.75" hidden="true" customHeight="false" outlineLevel="0" collapsed="false">
      <c r="A1578" s="331"/>
      <c r="B1578" s="331" t="s">
        <v>1112</v>
      </c>
      <c r="C1578" s="331" t="str">
        <f aca="false">IFERROR(VLOOKUP(B1578,'[1]#¡REF!'!$A$1:$C$15201,2,FALSE()),"")</f>
        <v/>
      </c>
      <c r="D1578" s="331" t="s">
        <v>1016</v>
      </c>
      <c r="E1578" s="331" t="s">
        <v>1023</v>
      </c>
      <c r="F1578" s="354" t="s">
        <v>993</v>
      </c>
      <c r="G1578" s="331" t="n">
        <v>511</v>
      </c>
      <c r="H1578" s="331" t="n">
        <v>101.64</v>
      </c>
      <c r="I1578" s="415" t="n">
        <v>2023.56</v>
      </c>
      <c r="J1578" s="389"/>
      <c r="K1578" s="331" t="s">
        <v>994</v>
      </c>
    </row>
    <row r="1579" customFormat="false" ht="15.75" hidden="true" customHeight="false" outlineLevel="0" collapsed="false">
      <c r="A1579" s="331"/>
      <c r="B1579" s="331" t="s">
        <v>1112</v>
      </c>
      <c r="C1579" s="331" t="str">
        <f aca="false">IFERROR(VLOOKUP(B1579,'[1]#¡REF!'!$A$1:$C$15201,2,FALSE()),"")</f>
        <v/>
      </c>
      <c r="D1579" s="331" t="s">
        <v>1016</v>
      </c>
      <c r="E1579" s="331" t="s">
        <v>1092</v>
      </c>
      <c r="F1579" s="354" t="s">
        <v>993</v>
      </c>
      <c r="G1579" s="405" t="n">
        <v>5187</v>
      </c>
      <c r="H1579" s="415" t="n">
        <v>1031.67</v>
      </c>
      <c r="I1579" s="415" t="n">
        <v>20540.52</v>
      </c>
      <c r="J1579" s="389"/>
      <c r="K1579" s="331" t="s">
        <v>994</v>
      </c>
    </row>
    <row r="1580" customFormat="false" ht="15.75" hidden="true" customHeight="false" outlineLevel="0" collapsed="false">
      <c r="A1580" s="331"/>
      <c r="B1580" s="331" t="s">
        <v>1112</v>
      </c>
      <c r="C1580" s="331" t="str">
        <f aca="false">IFERROR(VLOOKUP(B1580,'[1]#¡REF!'!$A$1:$C$15201,2,FALSE()),"")</f>
        <v/>
      </c>
      <c r="D1580" s="331" t="s">
        <v>1016</v>
      </c>
      <c r="E1580" s="331" t="s">
        <v>1024</v>
      </c>
      <c r="F1580" s="354" t="s">
        <v>993</v>
      </c>
      <c r="G1580" s="331" t="n">
        <v>1</v>
      </c>
      <c r="H1580" s="331" t="n">
        <v>0.2</v>
      </c>
      <c r="I1580" s="331" t="n">
        <v>3.96</v>
      </c>
      <c r="J1580" s="389"/>
      <c r="K1580" s="331" t="s">
        <v>994</v>
      </c>
    </row>
    <row r="1581" customFormat="false" ht="15.75" hidden="true" customHeight="false" outlineLevel="0" collapsed="false">
      <c r="A1581" s="331"/>
      <c r="B1581" s="331" t="s">
        <v>1112</v>
      </c>
      <c r="C1581" s="331" t="str">
        <f aca="false">IFERROR(VLOOKUP(B1581,'[1]#¡REF!'!$A$1:$C$15201,2,FALSE()),"")</f>
        <v/>
      </c>
      <c r="D1581" s="331" t="s">
        <v>1016</v>
      </c>
      <c r="E1581" s="331" t="s">
        <v>1025</v>
      </c>
      <c r="F1581" s="354" t="s">
        <v>993</v>
      </c>
      <c r="G1581" s="405" t="n">
        <v>95864</v>
      </c>
      <c r="H1581" s="415" t="n">
        <v>19066.87</v>
      </c>
      <c r="I1581" s="415" t="n">
        <v>379621.44</v>
      </c>
      <c r="J1581" s="389"/>
      <c r="K1581" s="331" t="s">
        <v>994</v>
      </c>
    </row>
    <row r="1582" customFormat="false" ht="15.75" hidden="true" customHeight="false" outlineLevel="0" collapsed="false">
      <c r="A1582" s="331"/>
      <c r="B1582" s="331" t="s">
        <v>1112</v>
      </c>
      <c r="C1582" s="331" t="str">
        <f aca="false">IFERROR(VLOOKUP(B1582,'[1]#¡REF!'!$A$1:$C$15201,2,FALSE()),"")</f>
        <v/>
      </c>
      <c r="D1582" s="331" t="s">
        <v>1016</v>
      </c>
      <c r="E1582" s="331" t="s">
        <v>1065</v>
      </c>
      <c r="F1582" s="354" t="s">
        <v>993</v>
      </c>
      <c r="G1582" s="331" t="n">
        <v>99</v>
      </c>
      <c r="H1582" s="331" t="n">
        <v>19.69</v>
      </c>
      <c r="I1582" s="331" t="n">
        <v>392.04</v>
      </c>
      <c r="J1582" s="389"/>
      <c r="K1582" s="331" t="s">
        <v>994</v>
      </c>
    </row>
    <row r="1583" customFormat="false" ht="15.75" hidden="true" customHeight="false" outlineLevel="0" collapsed="false">
      <c r="A1583" s="331"/>
      <c r="B1583" s="331" t="s">
        <v>1112</v>
      </c>
      <c r="C1583" s="331" t="str">
        <f aca="false">IFERROR(VLOOKUP(B1583,'[1]#¡REF!'!$A$1:$C$15201,2,FALSE()),"")</f>
        <v/>
      </c>
      <c r="D1583" s="331" t="s">
        <v>1016</v>
      </c>
      <c r="E1583" s="331" t="s">
        <v>1043</v>
      </c>
      <c r="F1583" s="354" t="s">
        <v>993</v>
      </c>
      <c r="G1583" s="331" t="n">
        <v>2</v>
      </c>
      <c r="H1583" s="331" t="n">
        <v>0.4</v>
      </c>
      <c r="I1583" s="331" t="n">
        <v>7.92</v>
      </c>
      <c r="J1583" s="389"/>
      <c r="K1583" s="331" t="s">
        <v>994</v>
      </c>
    </row>
    <row r="1584" customFormat="false" ht="15.75" hidden="true" customHeight="false" outlineLevel="0" collapsed="false">
      <c r="A1584" s="331"/>
      <c r="B1584" s="331" t="s">
        <v>1112</v>
      </c>
      <c r="C1584" s="331" t="str">
        <f aca="false">IFERROR(VLOOKUP(B1584,'[1]#¡REF!'!$A$1:$C$15201,2,FALSE()),"")</f>
        <v/>
      </c>
      <c r="D1584" s="331" t="s">
        <v>1016</v>
      </c>
      <c r="E1584" s="331" t="s">
        <v>1093</v>
      </c>
      <c r="F1584" s="331" t="s">
        <v>1131</v>
      </c>
      <c r="G1584" s="331" t="n">
        <v>107</v>
      </c>
      <c r="H1584" s="331" t="n">
        <v>21.28</v>
      </c>
      <c r="I1584" s="331" t="n">
        <v>423.72</v>
      </c>
      <c r="J1584" s="389"/>
      <c r="K1584" s="331" t="s">
        <v>994</v>
      </c>
    </row>
    <row r="1585" customFormat="false" ht="15.75" hidden="true" customHeight="false" outlineLevel="0" collapsed="false">
      <c r="A1585" s="331"/>
      <c r="B1585" s="331" t="s">
        <v>1112</v>
      </c>
      <c r="C1585" s="331" t="str">
        <f aca="false">IFERROR(VLOOKUP(B1585,'[1]#¡REF!'!$A$1:$C$15201,2,FALSE()),"")</f>
        <v/>
      </c>
      <c r="D1585" s="331" t="s">
        <v>1016</v>
      </c>
      <c r="E1585" s="331" t="s">
        <v>1026</v>
      </c>
      <c r="F1585" s="331" t="s">
        <v>1132</v>
      </c>
      <c r="G1585" s="331" t="n">
        <v>228</v>
      </c>
      <c r="H1585" s="331" t="n">
        <v>45.35</v>
      </c>
      <c r="I1585" s="331" t="n">
        <v>902.88</v>
      </c>
      <c r="J1585" s="389"/>
      <c r="K1585" s="331" t="s">
        <v>994</v>
      </c>
    </row>
    <row r="1586" customFormat="false" ht="15.75" hidden="true" customHeight="false" outlineLevel="0" collapsed="false">
      <c r="A1586" s="331"/>
      <c r="B1586" s="331" t="s">
        <v>1112</v>
      </c>
      <c r="C1586" s="331" t="str">
        <f aca="false">IFERROR(VLOOKUP(B1586,'[1]#¡REF!'!$A$1:$C$15201,2,FALSE()),"")</f>
        <v/>
      </c>
      <c r="D1586" s="331" t="s">
        <v>1016</v>
      </c>
      <c r="E1586" s="331" t="s">
        <v>1027</v>
      </c>
      <c r="F1586" s="331" t="s">
        <v>1133</v>
      </c>
      <c r="G1586" s="331" t="n">
        <v>137</v>
      </c>
      <c r="H1586" s="331" t="n">
        <v>27.25</v>
      </c>
      <c r="I1586" s="331" t="n">
        <v>542.52</v>
      </c>
      <c r="J1586" s="389"/>
      <c r="K1586" s="331" t="s">
        <v>994</v>
      </c>
    </row>
    <row r="1587" customFormat="false" ht="15.75" hidden="true" customHeight="false" outlineLevel="0" collapsed="false">
      <c r="A1587" s="331"/>
      <c r="B1587" s="331" t="s">
        <v>1112</v>
      </c>
      <c r="C1587" s="331" t="str">
        <f aca="false">IFERROR(VLOOKUP(B1587,'[1]#¡REF!'!$A$1:$C$15201,2,FALSE()),"")</f>
        <v/>
      </c>
      <c r="D1587" s="331" t="s">
        <v>1016</v>
      </c>
      <c r="E1587" s="331" t="s">
        <v>1028</v>
      </c>
      <c r="F1587" s="331" t="s">
        <v>1134</v>
      </c>
      <c r="G1587" s="331" t="n">
        <v>70</v>
      </c>
      <c r="H1587" s="331" t="n">
        <v>13.92</v>
      </c>
      <c r="I1587" s="331" t="n">
        <v>277.2</v>
      </c>
      <c r="J1587" s="390"/>
      <c r="K1587" s="331" t="s">
        <v>994</v>
      </c>
    </row>
    <row r="1588" customFormat="false" ht="15.75" hidden="true" customHeight="false" outlineLevel="0" collapsed="false">
      <c r="A1588" s="399"/>
      <c r="B1588" s="356" t="s">
        <v>1112</v>
      </c>
      <c r="C1588" s="356" t="str">
        <f aca="false">IFERROR(VLOOKUP(B1588,'[1]#¡REF!'!$A$1:$C$15201,2,FALSE()),"")</f>
        <v/>
      </c>
      <c r="D1588" s="399" t="s">
        <v>1016</v>
      </c>
      <c r="E1588" s="399" t="s">
        <v>621</v>
      </c>
      <c r="F1588" s="361" t="s">
        <v>1136</v>
      </c>
      <c r="G1588" s="361" t="n">
        <v>629</v>
      </c>
      <c r="H1588" s="417" t="n">
        <v>125.1</v>
      </c>
      <c r="I1588" s="419" t="n">
        <v>2490.84</v>
      </c>
      <c r="J1588" s="360"/>
      <c r="K1588" s="356" t="s">
        <v>994</v>
      </c>
      <c r="L1588" s="379"/>
      <c r="M1588" s="379"/>
      <c r="N1588" s="379"/>
      <c r="O1588" s="379"/>
      <c r="P1588" s="279"/>
      <c r="Q1588" s="395"/>
      <c r="R1588" s="396"/>
      <c r="S1588" s="396"/>
      <c r="T1588" s="382"/>
    </row>
    <row r="1589" customFormat="false" ht="15.75" hidden="true" customHeight="false" outlineLevel="0" collapsed="false">
      <c r="A1589" s="331"/>
      <c r="B1589" s="331" t="s">
        <v>1200</v>
      </c>
      <c r="C1589" s="331" t="str">
        <f aca="false">IFERROR(VLOOKUP(B1589,'[1]#¡REF!'!$A$1:$C$15201,2,FALSE()),"")</f>
        <v/>
      </c>
      <c r="D1589" s="331" t="s">
        <v>991</v>
      </c>
      <c r="E1589" s="331" t="s">
        <v>997</v>
      </c>
      <c r="F1589" s="331" t="s">
        <v>1130</v>
      </c>
      <c r="G1589" s="331" t="n">
        <v>24</v>
      </c>
      <c r="H1589" s="331" t="n">
        <v>23.99</v>
      </c>
      <c r="I1589" s="331" t="n">
        <v>477.6</v>
      </c>
      <c r="J1589" s="388"/>
      <c r="K1589" s="331" t="s">
        <v>994</v>
      </c>
    </row>
    <row r="1590" customFormat="false" ht="15.75" hidden="true" customHeight="false" outlineLevel="0" collapsed="false">
      <c r="A1590" s="331"/>
      <c r="B1590" s="331" t="s">
        <v>1200</v>
      </c>
      <c r="C1590" s="331" t="str">
        <f aca="false">IFERROR(VLOOKUP(B1590,'[1]#¡REF!'!$A$1:$C$15201,2,FALSE()),"")</f>
        <v/>
      </c>
      <c r="D1590" s="331" t="s">
        <v>991</v>
      </c>
      <c r="E1590" s="331" t="s">
        <v>992</v>
      </c>
      <c r="F1590" s="354" t="s">
        <v>993</v>
      </c>
      <c r="G1590" s="331" t="n">
        <v>110</v>
      </c>
      <c r="H1590" s="331" t="n">
        <v>109.94</v>
      </c>
      <c r="I1590" s="415" t="n">
        <v>2189</v>
      </c>
      <c r="J1590" s="389"/>
      <c r="K1590" s="331" t="s">
        <v>994</v>
      </c>
    </row>
    <row r="1591" customFormat="false" ht="15.75" hidden="true" customHeight="false" outlineLevel="0" collapsed="false">
      <c r="A1591" s="331"/>
      <c r="B1591" s="331" t="s">
        <v>1200</v>
      </c>
      <c r="C1591" s="331" t="str">
        <f aca="false">IFERROR(VLOOKUP(B1591,'[1]#¡REF!'!$A$1:$C$15201,2,FALSE()),"")</f>
        <v/>
      </c>
      <c r="D1591" s="331" t="s">
        <v>991</v>
      </c>
      <c r="E1591" s="331" t="s">
        <v>1008</v>
      </c>
      <c r="F1591" s="354" t="s">
        <v>993</v>
      </c>
      <c r="G1591" s="331" t="n">
        <v>2</v>
      </c>
      <c r="H1591" s="331" t="n">
        <v>2</v>
      </c>
      <c r="I1591" s="331" t="n">
        <v>39.8</v>
      </c>
      <c r="J1591" s="389"/>
      <c r="K1591" s="331" t="s">
        <v>994</v>
      </c>
    </row>
    <row r="1592" customFormat="false" ht="15.75" hidden="true" customHeight="false" outlineLevel="0" collapsed="false">
      <c r="A1592" s="331"/>
      <c r="B1592" s="331" t="s">
        <v>1200</v>
      </c>
      <c r="C1592" s="331" t="str">
        <f aca="false">IFERROR(VLOOKUP(B1592,'[1]#¡REF!'!$A$1:$C$15201,2,FALSE()),"")</f>
        <v/>
      </c>
      <c r="D1592" s="331" t="s">
        <v>991</v>
      </c>
      <c r="E1592" s="331" t="s">
        <v>1000</v>
      </c>
      <c r="F1592" s="354" t="s">
        <v>993</v>
      </c>
      <c r="G1592" s="405" t="n">
        <v>8782</v>
      </c>
      <c r="H1592" s="415" t="n">
        <v>8777.59</v>
      </c>
      <c r="I1592" s="415" t="n">
        <v>174761.8</v>
      </c>
      <c r="J1592" s="389"/>
      <c r="K1592" s="331" t="s">
        <v>994</v>
      </c>
    </row>
    <row r="1593" customFormat="false" ht="15.75" hidden="true" customHeight="false" outlineLevel="0" collapsed="false">
      <c r="A1593" s="331"/>
      <c r="B1593" s="331" t="s">
        <v>1200</v>
      </c>
      <c r="C1593" s="331" t="str">
        <f aca="false">IFERROR(VLOOKUP(B1593,'[1]#¡REF!'!$A$1:$C$15201,2,FALSE()),"")</f>
        <v/>
      </c>
      <c r="D1593" s="331" t="s">
        <v>991</v>
      </c>
      <c r="E1593" s="331" t="s">
        <v>1009</v>
      </c>
      <c r="F1593" s="354" t="s">
        <v>993</v>
      </c>
      <c r="G1593" s="331" t="n">
        <v>40</v>
      </c>
      <c r="H1593" s="331" t="n">
        <v>39.98</v>
      </c>
      <c r="I1593" s="331" t="n">
        <v>796</v>
      </c>
      <c r="J1593" s="389"/>
      <c r="K1593" s="331" t="s">
        <v>994</v>
      </c>
    </row>
    <row r="1594" customFormat="false" ht="15.75" hidden="true" customHeight="false" outlineLevel="0" collapsed="false">
      <c r="A1594" s="331"/>
      <c r="B1594" s="331" t="s">
        <v>1200</v>
      </c>
      <c r="C1594" s="331" t="str">
        <f aca="false">IFERROR(VLOOKUP(B1594,'[1]#¡REF!'!$A$1:$C$15201,2,FALSE()),"")</f>
        <v/>
      </c>
      <c r="D1594" s="331" t="s">
        <v>991</v>
      </c>
      <c r="E1594" s="331" t="s">
        <v>1010</v>
      </c>
      <c r="F1594" s="354" t="s">
        <v>993</v>
      </c>
      <c r="G1594" s="331" t="n">
        <v>250</v>
      </c>
      <c r="H1594" s="331" t="n">
        <v>249.87</v>
      </c>
      <c r="I1594" s="415" t="n">
        <v>4975</v>
      </c>
      <c r="J1594" s="389"/>
      <c r="K1594" s="331" t="s">
        <v>994</v>
      </c>
    </row>
    <row r="1595" customFormat="false" ht="15.75" hidden="true" customHeight="false" outlineLevel="0" collapsed="false">
      <c r="A1595" s="331"/>
      <c r="B1595" s="331" t="s">
        <v>1200</v>
      </c>
      <c r="C1595" s="331" t="str">
        <f aca="false">IFERROR(VLOOKUP(B1595,'[1]#¡REF!'!$A$1:$C$15201,2,FALSE()),"")</f>
        <v/>
      </c>
      <c r="D1595" s="331" t="s">
        <v>991</v>
      </c>
      <c r="E1595" s="331" t="s">
        <v>1084</v>
      </c>
      <c r="F1595" s="354" t="s">
        <v>993</v>
      </c>
      <c r="G1595" s="331" t="n">
        <v>42</v>
      </c>
      <c r="H1595" s="331" t="n">
        <v>41.98</v>
      </c>
      <c r="I1595" s="331" t="n">
        <v>835.8</v>
      </c>
      <c r="J1595" s="389"/>
      <c r="K1595" s="331" t="s">
        <v>994</v>
      </c>
    </row>
    <row r="1596" customFormat="false" ht="15.75" hidden="true" customHeight="false" outlineLevel="0" collapsed="false">
      <c r="A1596" s="331"/>
      <c r="B1596" s="331" t="s">
        <v>1200</v>
      </c>
      <c r="C1596" s="331" t="str">
        <f aca="false">IFERROR(VLOOKUP(B1596,'[1]#¡REF!'!$A$1:$C$15201,2,FALSE()),"")</f>
        <v/>
      </c>
      <c r="D1596" s="331" t="s">
        <v>991</v>
      </c>
      <c r="E1596" s="331" t="s">
        <v>1012</v>
      </c>
      <c r="F1596" s="354" t="s">
        <v>993</v>
      </c>
      <c r="G1596" s="331" t="n">
        <v>92</v>
      </c>
      <c r="H1596" s="331" t="n">
        <v>91.95</v>
      </c>
      <c r="I1596" s="415" t="n">
        <v>1830.8</v>
      </c>
      <c r="J1596" s="389"/>
      <c r="K1596" s="331" t="s">
        <v>994</v>
      </c>
    </row>
    <row r="1597" customFormat="false" ht="15.75" hidden="true" customHeight="false" outlineLevel="0" collapsed="false">
      <c r="A1597" s="331"/>
      <c r="B1597" s="331" t="s">
        <v>1200</v>
      </c>
      <c r="C1597" s="331" t="str">
        <f aca="false">IFERROR(VLOOKUP(B1597,'[1]#¡REF!'!$A$1:$C$15201,2,FALSE()),"")</f>
        <v/>
      </c>
      <c r="D1597" s="331" t="s">
        <v>991</v>
      </c>
      <c r="E1597" s="331" t="s">
        <v>1037</v>
      </c>
      <c r="F1597" s="331" t="s">
        <v>1131</v>
      </c>
      <c r="G1597" s="331" t="n">
        <v>103</v>
      </c>
      <c r="H1597" s="331" t="n">
        <v>102.95</v>
      </c>
      <c r="I1597" s="415" t="n">
        <v>2049.7</v>
      </c>
      <c r="J1597" s="389"/>
      <c r="K1597" s="331" t="s">
        <v>994</v>
      </c>
    </row>
    <row r="1598" customFormat="false" ht="15.75" hidden="true" customHeight="false" outlineLevel="0" collapsed="false">
      <c r="A1598" s="331"/>
      <c r="B1598" s="331" t="s">
        <v>1200</v>
      </c>
      <c r="C1598" s="331" t="str">
        <f aca="false">IFERROR(VLOOKUP(B1598,'[1]#¡REF!'!$A$1:$C$15201,2,FALSE()),"")</f>
        <v/>
      </c>
      <c r="D1598" s="331" t="s">
        <v>991</v>
      </c>
      <c r="E1598" s="331" t="s">
        <v>1014</v>
      </c>
      <c r="F1598" s="331" t="s">
        <v>1132</v>
      </c>
      <c r="G1598" s="331" t="n">
        <v>36</v>
      </c>
      <c r="H1598" s="331" t="n">
        <v>35.98</v>
      </c>
      <c r="I1598" s="331" t="n">
        <v>716.4</v>
      </c>
      <c r="J1598" s="389"/>
      <c r="K1598" s="331" t="s">
        <v>994</v>
      </c>
    </row>
    <row r="1599" customFormat="false" ht="15.75" hidden="true" customHeight="false" outlineLevel="0" collapsed="false">
      <c r="A1599" s="331"/>
      <c r="B1599" s="331" t="s">
        <v>1200</v>
      </c>
      <c r="C1599" s="331" t="str">
        <f aca="false">IFERROR(VLOOKUP(B1599,'[1]#¡REF!'!$A$1:$C$15201,2,FALSE()),"")</f>
        <v/>
      </c>
      <c r="D1599" s="331" t="s">
        <v>991</v>
      </c>
      <c r="E1599" s="331" t="s">
        <v>1002</v>
      </c>
      <c r="F1599" s="331" t="s">
        <v>1133</v>
      </c>
      <c r="G1599" s="405" t="n">
        <v>1575</v>
      </c>
      <c r="H1599" s="415" t="n">
        <v>1574.21</v>
      </c>
      <c r="I1599" s="415" t="n">
        <v>31342.5</v>
      </c>
      <c r="J1599" s="389"/>
      <c r="K1599" s="331" t="s">
        <v>994</v>
      </c>
    </row>
    <row r="1600" customFormat="false" ht="15.75" hidden="true" customHeight="false" outlineLevel="0" collapsed="false">
      <c r="A1600" s="331"/>
      <c r="B1600" s="331" t="s">
        <v>1200</v>
      </c>
      <c r="C1600" s="331" t="str">
        <f aca="false">IFERROR(VLOOKUP(B1600,'[1]#¡REF!'!$A$1:$C$15201,2,FALSE()),"")</f>
        <v/>
      </c>
      <c r="D1600" s="331" t="s">
        <v>991</v>
      </c>
      <c r="E1600" s="331" t="s">
        <v>1004</v>
      </c>
      <c r="F1600" s="331" t="s">
        <v>1134</v>
      </c>
      <c r="G1600" s="331" t="n">
        <v>4</v>
      </c>
      <c r="H1600" s="331" t="n">
        <v>4</v>
      </c>
      <c r="I1600" s="331" t="n">
        <v>79.6</v>
      </c>
      <c r="J1600" s="390"/>
      <c r="K1600" s="331" t="s">
        <v>994</v>
      </c>
    </row>
    <row r="1601" customFormat="false" ht="15.75" hidden="true" customHeight="false" outlineLevel="0" collapsed="false">
      <c r="A1601" s="356"/>
      <c r="B1601" s="356" t="s">
        <v>1200</v>
      </c>
      <c r="C1601" s="356" t="str">
        <f aca="false">IFERROR(VLOOKUP(B1601,'[1]#¡REF!'!$A$1:$C$15201,2,FALSE()),"")</f>
        <v/>
      </c>
      <c r="D1601" s="356" t="s">
        <v>991</v>
      </c>
      <c r="E1601" s="356" t="s">
        <v>612</v>
      </c>
      <c r="F1601" s="361" t="s">
        <v>1136</v>
      </c>
      <c r="G1601" s="361" t="n">
        <v>170</v>
      </c>
      <c r="H1601" s="356" t="n">
        <v>169.91</v>
      </c>
      <c r="I1601" s="416" t="n">
        <v>3383</v>
      </c>
      <c r="J1601" s="394"/>
      <c r="K1601" s="356" t="s">
        <v>994</v>
      </c>
      <c r="L1601" s="379"/>
      <c r="M1601" s="379"/>
      <c r="N1601" s="379"/>
      <c r="O1601" s="379"/>
      <c r="P1601" s="279"/>
      <c r="Q1601" s="395"/>
      <c r="R1601" s="396"/>
      <c r="S1601" s="396"/>
      <c r="T1601" s="382"/>
    </row>
    <row r="1602" customFormat="false" ht="15.75" hidden="true" customHeight="false" outlineLevel="0" collapsed="false">
      <c r="A1602" s="331"/>
      <c r="B1602" s="331" t="s">
        <v>1200</v>
      </c>
      <c r="C1602" s="331" t="str">
        <f aca="false">IFERROR(VLOOKUP(B1602,'[1]#¡REF!'!$A$1:$C$15201,2,FALSE()),"")</f>
        <v/>
      </c>
      <c r="D1602" s="331" t="s">
        <v>1016</v>
      </c>
      <c r="E1602" s="331" t="s">
        <v>1017</v>
      </c>
      <c r="F1602" s="331" t="s">
        <v>1130</v>
      </c>
      <c r="G1602" s="331" t="n">
        <v>168</v>
      </c>
      <c r="H1602" s="331" t="n">
        <v>167.92</v>
      </c>
      <c r="I1602" s="415" t="n">
        <v>3343.2</v>
      </c>
      <c r="J1602" s="388"/>
      <c r="K1602" s="331" t="s">
        <v>994</v>
      </c>
    </row>
    <row r="1603" customFormat="false" ht="15.75" hidden="true" customHeight="false" outlineLevel="0" collapsed="false">
      <c r="A1603" s="331"/>
      <c r="B1603" s="331" t="s">
        <v>1200</v>
      </c>
      <c r="C1603" s="331" t="str">
        <f aca="false">IFERROR(VLOOKUP(B1603,'[1]#¡REF!'!$A$1:$C$15201,2,FALSE()),"")</f>
        <v/>
      </c>
      <c r="D1603" s="331" t="s">
        <v>1016</v>
      </c>
      <c r="E1603" s="331" t="s">
        <v>1091</v>
      </c>
      <c r="F1603" s="354" t="s">
        <v>993</v>
      </c>
      <c r="G1603" s="331" t="n">
        <v>193</v>
      </c>
      <c r="H1603" s="331" t="n">
        <v>192.9</v>
      </c>
      <c r="I1603" s="415" t="n">
        <v>3840.7</v>
      </c>
      <c r="J1603" s="389"/>
      <c r="K1603" s="331" t="s">
        <v>994</v>
      </c>
    </row>
    <row r="1604" customFormat="false" ht="15.75" hidden="true" customHeight="false" outlineLevel="0" collapsed="false">
      <c r="A1604" s="331"/>
      <c r="B1604" s="331" t="s">
        <v>1200</v>
      </c>
      <c r="C1604" s="331" t="str">
        <f aca="false">IFERROR(VLOOKUP(B1604,'[1]#¡REF!'!$A$1:$C$15201,2,FALSE()),"")</f>
        <v/>
      </c>
      <c r="D1604" s="331" t="s">
        <v>1016</v>
      </c>
      <c r="E1604" s="331" t="s">
        <v>1018</v>
      </c>
      <c r="F1604" s="354" t="s">
        <v>993</v>
      </c>
      <c r="G1604" s="331" t="n">
        <v>56</v>
      </c>
      <c r="H1604" s="331" t="n">
        <v>55.97</v>
      </c>
      <c r="I1604" s="415" t="n">
        <v>1114.4</v>
      </c>
      <c r="J1604" s="389"/>
      <c r="K1604" s="331" t="s">
        <v>994</v>
      </c>
    </row>
    <row r="1605" customFormat="false" ht="15.75" hidden="true" customHeight="false" outlineLevel="0" collapsed="false">
      <c r="A1605" s="331"/>
      <c r="B1605" s="331" t="s">
        <v>1200</v>
      </c>
      <c r="C1605" s="331" t="str">
        <f aca="false">IFERROR(VLOOKUP(B1605,'[1]#¡REF!'!$A$1:$C$15201,2,FALSE()),"")</f>
        <v/>
      </c>
      <c r="D1605" s="331" t="s">
        <v>1016</v>
      </c>
      <c r="E1605" s="331" t="s">
        <v>1019</v>
      </c>
      <c r="F1605" s="354" t="s">
        <v>993</v>
      </c>
      <c r="G1605" s="331" t="n">
        <v>113</v>
      </c>
      <c r="H1605" s="331" t="n">
        <v>112.94</v>
      </c>
      <c r="I1605" s="415" t="n">
        <v>2248.7</v>
      </c>
      <c r="J1605" s="389"/>
      <c r="K1605" s="331" t="s">
        <v>994</v>
      </c>
    </row>
    <row r="1606" customFormat="false" ht="15.75" hidden="true" customHeight="false" outlineLevel="0" collapsed="false">
      <c r="A1606" s="331"/>
      <c r="B1606" s="331" t="s">
        <v>1200</v>
      </c>
      <c r="C1606" s="331" t="str">
        <f aca="false">IFERROR(VLOOKUP(B1606,'[1]#¡REF!'!$A$1:$C$15201,2,FALSE()),"")</f>
        <v/>
      </c>
      <c r="D1606" s="331" t="s">
        <v>1016</v>
      </c>
      <c r="E1606" s="331" t="s">
        <v>1020</v>
      </c>
      <c r="F1606" s="354" t="s">
        <v>993</v>
      </c>
      <c r="G1606" s="331" t="n">
        <v>453</v>
      </c>
      <c r="H1606" s="331" t="n">
        <v>452.77</v>
      </c>
      <c r="I1606" s="415" t="n">
        <v>9014.7</v>
      </c>
      <c r="J1606" s="389"/>
      <c r="K1606" s="331" t="s">
        <v>994</v>
      </c>
    </row>
    <row r="1607" customFormat="false" ht="15.75" hidden="true" customHeight="false" outlineLevel="0" collapsed="false">
      <c r="A1607" s="331"/>
      <c r="B1607" s="331" t="s">
        <v>1200</v>
      </c>
      <c r="C1607" s="331" t="str">
        <f aca="false">IFERROR(VLOOKUP(B1607,'[1]#¡REF!'!$A$1:$C$15201,2,FALSE()),"")</f>
        <v/>
      </c>
      <c r="D1607" s="331" t="s">
        <v>1016</v>
      </c>
      <c r="E1607" s="331" t="s">
        <v>1041</v>
      </c>
      <c r="F1607" s="354" t="s">
        <v>993</v>
      </c>
      <c r="G1607" s="331" t="n">
        <v>28</v>
      </c>
      <c r="H1607" s="331" t="n">
        <v>27.99</v>
      </c>
      <c r="I1607" s="331" t="n">
        <v>557.2</v>
      </c>
      <c r="J1607" s="389"/>
      <c r="K1607" s="331" t="s">
        <v>994</v>
      </c>
    </row>
    <row r="1608" customFormat="false" ht="15.75" hidden="true" customHeight="false" outlineLevel="0" collapsed="false">
      <c r="A1608" s="331"/>
      <c r="B1608" s="331" t="s">
        <v>1200</v>
      </c>
      <c r="C1608" s="331" t="str">
        <f aca="false">IFERROR(VLOOKUP(B1608,'[1]#¡REF!'!$A$1:$C$15201,2,FALSE()),"")</f>
        <v/>
      </c>
      <c r="D1608" s="331" t="s">
        <v>1016</v>
      </c>
      <c r="E1608" s="331" t="s">
        <v>1023</v>
      </c>
      <c r="F1608" s="354" t="s">
        <v>993</v>
      </c>
      <c r="G1608" s="331" t="n">
        <v>7</v>
      </c>
      <c r="H1608" s="331" t="n">
        <v>7</v>
      </c>
      <c r="I1608" s="331" t="n">
        <v>139.3</v>
      </c>
      <c r="J1608" s="389"/>
      <c r="K1608" s="331" t="s">
        <v>994</v>
      </c>
    </row>
    <row r="1609" customFormat="false" ht="15.75" hidden="true" customHeight="false" outlineLevel="0" collapsed="false">
      <c r="A1609" s="331"/>
      <c r="B1609" s="331" t="s">
        <v>1200</v>
      </c>
      <c r="C1609" s="331" t="str">
        <f aca="false">IFERROR(VLOOKUP(B1609,'[1]#¡REF!'!$A$1:$C$15201,2,FALSE()),"")</f>
        <v/>
      </c>
      <c r="D1609" s="331" t="s">
        <v>1016</v>
      </c>
      <c r="E1609" s="331" t="s">
        <v>1092</v>
      </c>
      <c r="F1609" s="354" t="s">
        <v>993</v>
      </c>
      <c r="G1609" s="405" t="n">
        <v>1979</v>
      </c>
      <c r="H1609" s="415" t="n">
        <v>1978.01</v>
      </c>
      <c r="I1609" s="415" t="n">
        <v>39382.1</v>
      </c>
      <c r="J1609" s="389"/>
      <c r="K1609" s="331" t="s">
        <v>994</v>
      </c>
    </row>
    <row r="1610" customFormat="false" ht="15.75" hidden="true" customHeight="false" outlineLevel="0" collapsed="false">
      <c r="A1610" s="331"/>
      <c r="B1610" s="331" t="s">
        <v>1200</v>
      </c>
      <c r="C1610" s="331" t="str">
        <f aca="false">IFERROR(VLOOKUP(B1610,'[1]#¡REF!'!$A$1:$C$15201,2,FALSE()),"")</f>
        <v/>
      </c>
      <c r="D1610" s="331" t="s">
        <v>1016</v>
      </c>
      <c r="E1610" s="331" t="s">
        <v>1024</v>
      </c>
      <c r="F1610" s="354" t="s">
        <v>993</v>
      </c>
      <c r="G1610" s="331" t="n">
        <v>1</v>
      </c>
      <c r="H1610" s="331" t="n">
        <v>1</v>
      </c>
      <c r="I1610" s="331" t="n">
        <v>19.9</v>
      </c>
      <c r="J1610" s="389"/>
      <c r="K1610" s="331" t="s">
        <v>994</v>
      </c>
    </row>
    <row r="1611" customFormat="false" ht="15.75" hidden="true" customHeight="false" outlineLevel="0" collapsed="false">
      <c r="A1611" s="331"/>
      <c r="B1611" s="331" t="s">
        <v>1200</v>
      </c>
      <c r="C1611" s="331" t="str">
        <f aca="false">IFERROR(VLOOKUP(B1611,'[1]#¡REF!'!$A$1:$C$15201,2,FALSE()),"")</f>
        <v/>
      </c>
      <c r="D1611" s="331" t="s">
        <v>1016</v>
      </c>
      <c r="E1611" s="331" t="s">
        <v>1025</v>
      </c>
      <c r="F1611" s="354" t="s">
        <v>993</v>
      </c>
      <c r="G1611" s="331" t="n">
        <v>945</v>
      </c>
      <c r="H1611" s="331" t="n">
        <v>944.53</v>
      </c>
      <c r="I1611" s="415" t="n">
        <v>18805.5</v>
      </c>
      <c r="J1611" s="389"/>
      <c r="K1611" s="331" t="s">
        <v>994</v>
      </c>
    </row>
    <row r="1612" customFormat="false" ht="15.75" hidden="true" customHeight="false" outlineLevel="0" collapsed="false">
      <c r="A1612" s="331"/>
      <c r="B1612" s="331" t="s">
        <v>1200</v>
      </c>
      <c r="C1612" s="331" t="str">
        <f aca="false">IFERROR(VLOOKUP(B1612,'[1]#¡REF!'!$A$1:$C$15201,2,FALSE()),"")</f>
        <v/>
      </c>
      <c r="D1612" s="331" t="s">
        <v>1016</v>
      </c>
      <c r="E1612" s="331" t="s">
        <v>1093</v>
      </c>
      <c r="F1612" s="331" t="s">
        <v>1131</v>
      </c>
      <c r="G1612" s="331" t="n">
        <v>54</v>
      </c>
      <c r="H1612" s="331" t="n">
        <v>53.97</v>
      </c>
      <c r="I1612" s="415" t="n">
        <v>1074.6</v>
      </c>
      <c r="J1612" s="389"/>
      <c r="K1612" s="331" t="s">
        <v>994</v>
      </c>
    </row>
    <row r="1613" customFormat="false" ht="15.75" hidden="true" customHeight="false" outlineLevel="0" collapsed="false">
      <c r="A1613" s="331"/>
      <c r="B1613" s="331" t="s">
        <v>1200</v>
      </c>
      <c r="C1613" s="331" t="str">
        <f aca="false">IFERROR(VLOOKUP(B1613,'[1]#¡REF!'!$A$1:$C$15201,2,FALSE()),"")</f>
        <v/>
      </c>
      <c r="D1613" s="331" t="s">
        <v>1016</v>
      </c>
      <c r="E1613" s="331" t="s">
        <v>1026</v>
      </c>
      <c r="F1613" s="331" t="s">
        <v>1132</v>
      </c>
      <c r="G1613" s="331" t="n">
        <v>115</v>
      </c>
      <c r="H1613" s="331" t="n">
        <v>114.94</v>
      </c>
      <c r="I1613" s="415" t="n">
        <v>2288.5</v>
      </c>
      <c r="J1613" s="389"/>
      <c r="K1613" s="331" t="s">
        <v>994</v>
      </c>
    </row>
    <row r="1614" customFormat="false" ht="15.75" hidden="true" customHeight="false" outlineLevel="0" collapsed="false">
      <c r="A1614" s="331"/>
      <c r="B1614" s="331" t="s">
        <v>1200</v>
      </c>
      <c r="C1614" s="331" t="str">
        <f aca="false">IFERROR(VLOOKUP(B1614,'[1]#¡REF!'!$A$1:$C$15201,2,FALSE()),"")</f>
        <v/>
      </c>
      <c r="D1614" s="331" t="s">
        <v>1016</v>
      </c>
      <c r="E1614" s="331" t="s">
        <v>1027</v>
      </c>
      <c r="F1614" s="331" t="s">
        <v>1133</v>
      </c>
      <c r="G1614" s="331" t="n">
        <v>88</v>
      </c>
      <c r="H1614" s="331" t="n">
        <v>87.96</v>
      </c>
      <c r="I1614" s="415" t="n">
        <v>1751.2</v>
      </c>
      <c r="J1614" s="389"/>
      <c r="K1614" s="331" t="s">
        <v>994</v>
      </c>
    </row>
    <row r="1615" customFormat="false" ht="15.75" hidden="true" customHeight="false" outlineLevel="0" collapsed="false">
      <c r="A1615" s="331"/>
      <c r="B1615" s="331" t="s">
        <v>1200</v>
      </c>
      <c r="C1615" s="331" t="str">
        <f aca="false">IFERROR(VLOOKUP(B1615,'[1]#¡REF!'!$A$1:$C$15201,2,FALSE()),"")</f>
        <v/>
      </c>
      <c r="D1615" s="331" t="s">
        <v>1016</v>
      </c>
      <c r="E1615" s="331" t="s">
        <v>1028</v>
      </c>
      <c r="F1615" s="331" t="s">
        <v>1134</v>
      </c>
      <c r="G1615" s="331" t="n">
        <v>21</v>
      </c>
      <c r="H1615" s="331" t="n">
        <v>20.99</v>
      </c>
      <c r="I1615" s="331" t="n">
        <v>417.9</v>
      </c>
      <c r="J1615" s="390"/>
      <c r="K1615" s="331" t="s">
        <v>994</v>
      </c>
    </row>
    <row r="1616" customFormat="false" ht="15.75" hidden="true" customHeight="false" outlineLevel="0" collapsed="false">
      <c r="A1616" s="399"/>
      <c r="B1616" s="356" t="s">
        <v>1200</v>
      </c>
      <c r="C1616" s="356" t="str">
        <f aca="false">IFERROR(VLOOKUP(B1616,'[1]#¡REF!'!$A$1:$C$15201,2,FALSE()),"")</f>
        <v/>
      </c>
      <c r="D1616" s="399" t="s">
        <v>1016</v>
      </c>
      <c r="E1616" s="399" t="s">
        <v>621</v>
      </c>
      <c r="F1616" s="361" t="s">
        <v>1136</v>
      </c>
      <c r="G1616" s="361" t="n">
        <v>390</v>
      </c>
      <c r="H1616" s="417" t="n">
        <v>389.8</v>
      </c>
      <c r="I1616" s="419" t="n">
        <v>7761</v>
      </c>
      <c r="J1616" s="360"/>
      <c r="K1616" s="356" t="s">
        <v>994</v>
      </c>
      <c r="L1616" s="379"/>
      <c r="M1616" s="379"/>
      <c r="N1616" s="379"/>
      <c r="O1616" s="379"/>
      <c r="P1616" s="279"/>
      <c r="Q1616" s="395"/>
      <c r="R1616" s="396"/>
      <c r="S1616" s="396"/>
      <c r="T1616" s="382"/>
    </row>
    <row r="1617" customFormat="false" ht="15.75" hidden="true" customHeight="false" outlineLevel="0" collapsed="false">
      <c r="A1617" s="331"/>
      <c r="B1617" s="331" t="s">
        <v>1201</v>
      </c>
      <c r="C1617" s="331" t="str">
        <f aca="false">IFERROR(VLOOKUP(B1617,'[1]#¡REF!'!$A$1:$C$15201,2,FALSE()),"")</f>
        <v/>
      </c>
      <c r="D1617" s="331" t="s">
        <v>1016</v>
      </c>
      <c r="E1617" s="331" t="s">
        <v>1017</v>
      </c>
      <c r="F1617" s="331" t="s">
        <v>1130</v>
      </c>
      <c r="G1617" s="331" t="n">
        <v>63</v>
      </c>
      <c r="H1617" s="331" t="n">
        <v>72.43</v>
      </c>
      <c r="I1617" s="415" t="n">
        <v>1442.07</v>
      </c>
      <c r="J1617" s="388"/>
      <c r="K1617" s="331" t="s">
        <v>994</v>
      </c>
    </row>
    <row r="1618" customFormat="false" ht="15.75" hidden="true" customHeight="false" outlineLevel="0" collapsed="false">
      <c r="A1618" s="331"/>
      <c r="B1618" s="331" t="s">
        <v>1201</v>
      </c>
      <c r="C1618" s="331" t="str">
        <f aca="false">IFERROR(VLOOKUP(B1618,'[1]#¡REF!'!$A$1:$C$15201,2,FALSE()),"")</f>
        <v/>
      </c>
      <c r="D1618" s="331" t="s">
        <v>1016</v>
      </c>
      <c r="E1618" s="331" t="s">
        <v>1091</v>
      </c>
      <c r="F1618" s="354" t="s">
        <v>993</v>
      </c>
      <c r="G1618" s="331" t="n">
        <v>2</v>
      </c>
      <c r="H1618" s="331" t="n">
        <v>2.3</v>
      </c>
      <c r="I1618" s="331" t="n">
        <v>45.78</v>
      </c>
      <c r="J1618" s="389"/>
      <c r="K1618" s="331" t="s">
        <v>994</v>
      </c>
    </row>
    <row r="1619" customFormat="false" ht="15.75" hidden="true" customHeight="false" outlineLevel="0" collapsed="false">
      <c r="A1619" s="331"/>
      <c r="B1619" s="331" t="s">
        <v>1201</v>
      </c>
      <c r="C1619" s="331" t="str">
        <f aca="false">IFERROR(VLOOKUP(B1619,'[1]#¡REF!'!$A$1:$C$15201,2,FALSE()),"")</f>
        <v/>
      </c>
      <c r="D1619" s="331" t="s">
        <v>1016</v>
      </c>
      <c r="E1619" s="331" t="s">
        <v>1019</v>
      </c>
      <c r="F1619" s="354" t="s">
        <v>993</v>
      </c>
      <c r="G1619" s="331" t="n">
        <v>523</v>
      </c>
      <c r="H1619" s="331" t="n">
        <v>601.28</v>
      </c>
      <c r="I1619" s="415" t="n">
        <v>11971.47</v>
      </c>
      <c r="J1619" s="389"/>
      <c r="K1619" s="331" t="s">
        <v>994</v>
      </c>
    </row>
    <row r="1620" customFormat="false" ht="15.75" hidden="true" customHeight="false" outlineLevel="0" collapsed="false">
      <c r="A1620" s="331"/>
      <c r="B1620" s="331" t="s">
        <v>1201</v>
      </c>
      <c r="C1620" s="331" t="str">
        <f aca="false">IFERROR(VLOOKUP(B1620,'[1]#¡REF!'!$A$1:$C$15201,2,FALSE()),"")</f>
        <v/>
      </c>
      <c r="D1620" s="331" t="s">
        <v>1016</v>
      </c>
      <c r="E1620" s="331" t="s">
        <v>1020</v>
      </c>
      <c r="F1620" s="354" t="s">
        <v>993</v>
      </c>
      <c r="G1620" s="331" t="n">
        <v>33</v>
      </c>
      <c r="H1620" s="331" t="n">
        <v>37.94</v>
      </c>
      <c r="I1620" s="331" t="n">
        <v>755.37</v>
      </c>
      <c r="J1620" s="389"/>
      <c r="K1620" s="331" t="s">
        <v>994</v>
      </c>
    </row>
    <row r="1621" customFormat="false" ht="15.75" hidden="true" customHeight="false" outlineLevel="0" collapsed="false">
      <c r="A1621" s="331"/>
      <c r="B1621" s="331" t="s">
        <v>1201</v>
      </c>
      <c r="C1621" s="331" t="str">
        <f aca="false">IFERROR(VLOOKUP(B1621,'[1]#¡REF!'!$A$1:$C$15201,2,FALSE()),"")</f>
        <v/>
      </c>
      <c r="D1621" s="331" t="s">
        <v>1016</v>
      </c>
      <c r="E1621" s="331" t="s">
        <v>1041</v>
      </c>
      <c r="F1621" s="354" t="s">
        <v>993</v>
      </c>
      <c r="G1621" s="331" t="n">
        <v>7</v>
      </c>
      <c r="H1621" s="331" t="n">
        <v>8.05</v>
      </c>
      <c r="I1621" s="331" t="n">
        <v>160.23</v>
      </c>
      <c r="J1621" s="389"/>
      <c r="K1621" s="331" t="s">
        <v>994</v>
      </c>
    </row>
    <row r="1622" customFormat="false" ht="15.75" hidden="true" customHeight="false" outlineLevel="0" collapsed="false">
      <c r="A1622" s="331"/>
      <c r="B1622" s="331" t="s">
        <v>1201</v>
      </c>
      <c r="C1622" s="331" t="str">
        <f aca="false">IFERROR(VLOOKUP(B1622,'[1]#¡REF!'!$A$1:$C$15201,2,FALSE()),"")</f>
        <v/>
      </c>
      <c r="D1622" s="331" t="s">
        <v>1016</v>
      </c>
      <c r="E1622" s="331" t="s">
        <v>1022</v>
      </c>
      <c r="F1622" s="354" t="s">
        <v>993</v>
      </c>
      <c r="G1622" s="331" t="n">
        <v>2</v>
      </c>
      <c r="H1622" s="331" t="n">
        <v>2.3</v>
      </c>
      <c r="I1622" s="331" t="n">
        <v>45.78</v>
      </c>
      <c r="J1622" s="389"/>
      <c r="K1622" s="331" t="s">
        <v>994</v>
      </c>
    </row>
    <row r="1623" customFormat="false" ht="15.75" hidden="true" customHeight="false" outlineLevel="0" collapsed="false">
      <c r="A1623" s="331"/>
      <c r="B1623" s="331" t="s">
        <v>1201</v>
      </c>
      <c r="C1623" s="331" t="str">
        <f aca="false">IFERROR(VLOOKUP(B1623,'[1]#¡REF!'!$A$1:$C$15201,2,FALSE()),"")</f>
        <v/>
      </c>
      <c r="D1623" s="331" t="s">
        <v>1016</v>
      </c>
      <c r="E1623" s="331" t="s">
        <v>1092</v>
      </c>
      <c r="F1623" s="354" t="s">
        <v>993</v>
      </c>
      <c r="G1623" s="331" t="n">
        <v>502</v>
      </c>
      <c r="H1623" s="331" t="n">
        <v>577.14</v>
      </c>
      <c r="I1623" s="415" t="n">
        <v>11490.78</v>
      </c>
      <c r="J1623" s="389"/>
      <c r="K1623" s="331" t="s">
        <v>994</v>
      </c>
    </row>
    <row r="1624" customFormat="false" ht="15.75" hidden="true" customHeight="false" outlineLevel="0" collapsed="false">
      <c r="A1624" s="331"/>
      <c r="B1624" s="331" t="s">
        <v>1201</v>
      </c>
      <c r="C1624" s="331" t="str">
        <f aca="false">IFERROR(VLOOKUP(B1624,'[1]#¡REF!'!$A$1:$C$15201,2,FALSE()),"")</f>
        <v/>
      </c>
      <c r="D1624" s="331" t="s">
        <v>1016</v>
      </c>
      <c r="E1624" s="331" t="s">
        <v>1025</v>
      </c>
      <c r="F1624" s="354" t="s">
        <v>993</v>
      </c>
      <c r="G1624" s="405" t="n">
        <v>1893</v>
      </c>
      <c r="H1624" s="415" t="n">
        <v>2176.33</v>
      </c>
      <c r="I1624" s="415" t="n">
        <v>43330.77</v>
      </c>
      <c r="J1624" s="389"/>
      <c r="K1624" s="331" t="s">
        <v>994</v>
      </c>
    </row>
    <row r="1625" customFormat="false" ht="15.75" hidden="true" customHeight="false" outlineLevel="0" collapsed="false">
      <c r="A1625" s="331"/>
      <c r="B1625" s="331" t="s">
        <v>1201</v>
      </c>
      <c r="C1625" s="331" t="str">
        <f aca="false">IFERROR(VLOOKUP(B1625,'[1]#¡REF!'!$A$1:$C$15201,2,FALSE()),"")</f>
        <v/>
      </c>
      <c r="D1625" s="331" t="s">
        <v>1016</v>
      </c>
      <c r="E1625" s="331" t="s">
        <v>1065</v>
      </c>
      <c r="F1625" s="354" t="s">
        <v>993</v>
      </c>
      <c r="G1625" s="331" t="n">
        <v>7</v>
      </c>
      <c r="H1625" s="331" t="n">
        <v>8.05</v>
      </c>
      <c r="I1625" s="331" t="n">
        <v>160.23</v>
      </c>
      <c r="J1625" s="389"/>
      <c r="K1625" s="331" t="s">
        <v>994</v>
      </c>
    </row>
    <row r="1626" customFormat="false" ht="15.75" hidden="true" customHeight="false" outlineLevel="0" collapsed="false">
      <c r="A1626" s="331"/>
      <c r="B1626" s="331" t="s">
        <v>1201</v>
      </c>
      <c r="C1626" s="331" t="str">
        <f aca="false">IFERROR(VLOOKUP(B1626,'[1]#¡REF!'!$A$1:$C$15201,2,FALSE()),"")</f>
        <v/>
      </c>
      <c r="D1626" s="331" t="s">
        <v>1016</v>
      </c>
      <c r="E1626" s="331" t="s">
        <v>1093</v>
      </c>
      <c r="F1626" s="331" t="s">
        <v>1131</v>
      </c>
      <c r="G1626" s="331" t="n">
        <v>49</v>
      </c>
      <c r="H1626" s="331" t="n">
        <v>56.33</v>
      </c>
      <c r="I1626" s="415" t="n">
        <v>1121.61</v>
      </c>
      <c r="J1626" s="389"/>
      <c r="K1626" s="331" t="s">
        <v>994</v>
      </c>
    </row>
    <row r="1627" customFormat="false" ht="15.75" hidden="true" customHeight="false" outlineLevel="0" collapsed="false">
      <c r="A1627" s="331"/>
      <c r="B1627" s="331" t="s">
        <v>1201</v>
      </c>
      <c r="C1627" s="331" t="str">
        <f aca="false">IFERROR(VLOOKUP(B1627,'[1]#¡REF!'!$A$1:$C$15201,2,FALSE()),"")</f>
        <v/>
      </c>
      <c r="D1627" s="331" t="s">
        <v>1016</v>
      </c>
      <c r="E1627" s="331" t="s">
        <v>1026</v>
      </c>
      <c r="F1627" s="331" t="s">
        <v>1132</v>
      </c>
      <c r="G1627" s="331" t="n">
        <v>14</v>
      </c>
      <c r="H1627" s="331" t="n">
        <v>16.1</v>
      </c>
      <c r="I1627" s="331" t="n">
        <v>320.46</v>
      </c>
      <c r="J1627" s="389"/>
      <c r="K1627" s="331" t="s">
        <v>994</v>
      </c>
    </row>
    <row r="1628" customFormat="false" ht="15.75" hidden="true" customHeight="false" outlineLevel="0" collapsed="false">
      <c r="A1628" s="331"/>
      <c r="B1628" s="331" t="s">
        <v>1201</v>
      </c>
      <c r="C1628" s="331" t="str">
        <f aca="false">IFERROR(VLOOKUP(B1628,'[1]#¡REF!'!$A$1:$C$15201,2,FALSE()),"")</f>
        <v/>
      </c>
      <c r="D1628" s="331" t="s">
        <v>1016</v>
      </c>
      <c r="E1628" s="331" t="s">
        <v>1027</v>
      </c>
      <c r="F1628" s="331" t="s">
        <v>1133</v>
      </c>
      <c r="G1628" s="331" t="n">
        <v>49</v>
      </c>
      <c r="H1628" s="331" t="n">
        <v>56.33</v>
      </c>
      <c r="I1628" s="415" t="n">
        <v>1121.61</v>
      </c>
      <c r="J1628" s="389"/>
      <c r="K1628" s="331" t="s">
        <v>994</v>
      </c>
    </row>
    <row r="1629" customFormat="false" ht="15.75" hidden="true" customHeight="false" outlineLevel="0" collapsed="false">
      <c r="A1629" s="331"/>
      <c r="B1629" s="331" t="s">
        <v>1201</v>
      </c>
      <c r="C1629" s="331" t="str">
        <f aca="false">IFERROR(VLOOKUP(B1629,'[1]#¡REF!'!$A$1:$C$15201,2,FALSE()),"")</f>
        <v/>
      </c>
      <c r="D1629" s="331" t="s">
        <v>1016</v>
      </c>
      <c r="E1629" s="331" t="s">
        <v>1028</v>
      </c>
      <c r="F1629" s="331" t="s">
        <v>1134</v>
      </c>
      <c r="G1629" s="331" t="n">
        <v>49</v>
      </c>
      <c r="H1629" s="331" t="n">
        <v>56.33</v>
      </c>
      <c r="I1629" s="415" t="n">
        <v>1121.61</v>
      </c>
      <c r="J1629" s="390"/>
      <c r="K1629" s="331" t="s">
        <v>994</v>
      </c>
    </row>
    <row r="1630" customFormat="false" ht="15.75" hidden="true" customHeight="false" outlineLevel="0" collapsed="false">
      <c r="A1630" s="331"/>
      <c r="B1630" s="331" t="s">
        <v>1202</v>
      </c>
      <c r="C1630" s="331" t="str">
        <f aca="false">IFERROR(VLOOKUP(B1630,'[1]#¡REF!'!$A$1:$C$15201,2,FALSE()),"")</f>
        <v/>
      </c>
      <c r="D1630" s="331" t="s">
        <v>991</v>
      </c>
      <c r="E1630" s="331" t="s">
        <v>1000</v>
      </c>
      <c r="F1630" s="354" t="s">
        <v>993</v>
      </c>
      <c r="G1630" s="331" t="n">
        <v>34</v>
      </c>
      <c r="H1630" s="331" t="n">
        <v>59.6</v>
      </c>
      <c r="I1630" s="415" t="n">
        <v>1186.6</v>
      </c>
      <c r="J1630" s="388"/>
      <c r="K1630" s="331" t="s">
        <v>994</v>
      </c>
    </row>
    <row r="1631" customFormat="false" ht="15.75" hidden="true" customHeight="false" outlineLevel="0" collapsed="false">
      <c r="A1631" s="331"/>
      <c r="B1631" s="331" t="s">
        <v>1202</v>
      </c>
      <c r="C1631" s="331" t="str">
        <f aca="false">IFERROR(VLOOKUP(B1631,'[1]#¡REF!'!$A$1:$C$15201,2,FALSE()),"")</f>
        <v/>
      </c>
      <c r="D1631" s="331" t="s">
        <v>991</v>
      </c>
      <c r="E1631" s="331" t="s">
        <v>1010</v>
      </c>
      <c r="F1631" s="354" t="s">
        <v>993</v>
      </c>
      <c r="G1631" s="331" t="n">
        <v>100</v>
      </c>
      <c r="H1631" s="331" t="n">
        <v>175.29</v>
      </c>
      <c r="I1631" s="415" t="n">
        <v>3490</v>
      </c>
      <c r="J1631" s="389"/>
      <c r="K1631" s="331" t="s">
        <v>994</v>
      </c>
    </row>
    <row r="1632" customFormat="false" ht="15.75" hidden="true" customHeight="false" outlineLevel="0" collapsed="false">
      <c r="A1632" s="331"/>
      <c r="B1632" s="331" t="s">
        <v>1202</v>
      </c>
      <c r="C1632" s="331" t="str">
        <f aca="false">IFERROR(VLOOKUP(B1632,'[1]#¡REF!'!$A$1:$C$15201,2,FALSE()),"")</f>
        <v/>
      </c>
      <c r="D1632" s="331" t="s">
        <v>991</v>
      </c>
      <c r="E1632" s="331" t="s">
        <v>1035</v>
      </c>
      <c r="F1632" s="354" t="s">
        <v>993</v>
      </c>
      <c r="G1632" s="331" t="n">
        <v>1</v>
      </c>
      <c r="H1632" s="331" t="n">
        <v>1.75</v>
      </c>
      <c r="I1632" s="331" t="n">
        <v>34.9</v>
      </c>
      <c r="J1632" s="389"/>
      <c r="K1632" s="331" t="s">
        <v>994</v>
      </c>
    </row>
    <row r="1633" customFormat="false" ht="15.75" hidden="true" customHeight="false" outlineLevel="0" collapsed="false">
      <c r="A1633" s="331"/>
      <c r="B1633" s="331" t="s">
        <v>1202</v>
      </c>
      <c r="C1633" s="331" t="str">
        <f aca="false">IFERROR(VLOOKUP(B1633,'[1]#¡REF!'!$A$1:$C$15201,2,FALSE()),"")</f>
        <v/>
      </c>
      <c r="D1633" s="331" t="s">
        <v>991</v>
      </c>
      <c r="E1633" s="331" t="s">
        <v>1036</v>
      </c>
      <c r="F1633" s="354" t="s">
        <v>993</v>
      </c>
      <c r="G1633" s="331" t="n">
        <v>5</v>
      </c>
      <c r="H1633" s="331" t="n">
        <v>8.76</v>
      </c>
      <c r="I1633" s="331" t="n">
        <v>174.5</v>
      </c>
      <c r="J1633" s="389"/>
      <c r="K1633" s="331" t="s">
        <v>994</v>
      </c>
    </row>
    <row r="1634" customFormat="false" ht="15.75" hidden="true" customHeight="false" outlineLevel="0" collapsed="false">
      <c r="A1634" s="331"/>
      <c r="B1634" s="331" t="s">
        <v>1202</v>
      </c>
      <c r="C1634" s="331" t="str">
        <f aca="false">IFERROR(VLOOKUP(B1634,'[1]#¡REF!'!$A$1:$C$15201,2,FALSE()),"")</f>
        <v/>
      </c>
      <c r="D1634" s="331" t="s">
        <v>991</v>
      </c>
      <c r="E1634" s="331" t="s">
        <v>1014</v>
      </c>
      <c r="F1634" s="331" t="s">
        <v>1132</v>
      </c>
      <c r="G1634" s="405" t="n">
        <v>3500</v>
      </c>
      <c r="H1634" s="415" t="n">
        <v>6135.11</v>
      </c>
      <c r="I1634" s="415" t="n">
        <v>122150</v>
      </c>
      <c r="J1634" s="389"/>
      <c r="K1634" s="331" t="s">
        <v>994</v>
      </c>
    </row>
    <row r="1635" customFormat="false" ht="15.75" hidden="true" customHeight="false" outlineLevel="0" collapsed="false">
      <c r="A1635" s="331"/>
      <c r="B1635" s="331" t="s">
        <v>1202</v>
      </c>
      <c r="C1635" s="331" t="str">
        <f aca="false">IFERROR(VLOOKUP(B1635,'[1]#¡REF!'!$A$1:$C$15201,2,FALSE()),"")</f>
        <v/>
      </c>
      <c r="D1635" s="331" t="s">
        <v>1016</v>
      </c>
      <c r="E1635" s="331" t="s">
        <v>1017</v>
      </c>
      <c r="F1635" s="331" t="s">
        <v>1130</v>
      </c>
      <c r="G1635" s="331" t="n">
        <v>66</v>
      </c>
      <c r="H1635" s="331" t="n">
        <v>115.69</v>
      </c>
      <c r="I1635" s="415" t="n">
        <v>2303.4</v>
      </c>
      <c r="J1635" s="389"/>
      <c r="K1635" s="331" t="s">
        <v>994</v>
      </c>
    </row>
    <row r="1636" customFormat="false" ht="15.75" hidden="true" customHeight="false" outlineLevel="0" collapsed="false">
      <c r="A1636" s="331"/>
      <c r="B1636" s="331" t="s">
        <v>1202</v>
      </c>
      <c r="C1636" s="331" t="str">
        <f aca="false">IFERROR(VLOOKUP(B1636,'[1]#¡REF!'!$A$1:$C$15201,2,FALSE()),"")</f>
        <v/>
      </c>
      <c r="D1636" s="331" t="s">
        <v>1016</v>
      </c>
      <c r="E1636" s="331" t="s">
        <v>1040</v>
      </c>
      <c r="F1636" s="331" t="s">
        <v>1130</v>
      </c>
      <c r="G1636" s="331" t="n">
        <v>4</v>
      </c>
      <c r="H1636" s="331" t="n">
        <v>7.01</v>
      </c>
      <c r="I1636" s="331" t="n">
        <v>139.6</v>
      </c>
      <c r="J1636" s="389"/>
      <c r="K1636" s="331" t="s">
        <v>994</v>
      </c>
    </row>
    <row r="1637" customFormat="false" ht="15.75" hidden="true" customHeight="false" outlineLevel="0" collapsed="false">
      <c r="A1637" s="331"/>
      <c r="B1637" s="331" t="s">
        <v>1202</v>
      </c>
      <c r="C1637" s="331" t="str">
        <f aca="false">IFERROR(VLOOKUP(B1637,'[1]#¡REF!'!$A$1:$C$15201,2,FALSE()),"")</f>
        <v/>
      </c>
      <c r="D1637" s="331" t="s">
        <v>1016</v>
      </c>
      <c r="E1637" s="331" t="s">
        <v>1091</v>
      </c>
      <c r="F1637" s="354" t="s">
        <v>993</v>
      </c>
      <c r="G1637" s="331" t="n">
        <v>97</v>
      </c>
      <c r="H1637" s="331" t="n">
        <v>170.03</v>
      </c>
      <c r="I1637" s="415" t="n">
        <v>3385.3</v>
      </c>
      <c r="J1637" s="389"/>
      <c r="K1637" s="331" t="s">
        <v>994</v>
      </c>
    </row>
    <row r="1638" customFormat="false" ht="15.75" hidden="true" customHeight="false" outlineLevel="0" collapsed="false">
      <c r="A1638" s="331"/>
      <c r="B1638" s="331" t="s">
        <v>1202</v>
      </c>
      <c r="C1638" s="331" t="str">
        <f aca="false">IFERROR(VLOOKUP(B1638,'[1]#¡REF!'!$A$1:$C$15201,2,FALSE()),"")</f>
        <v/>
      </c>
      <c r="D1638" s="331" t="s">
        <v>1016</v>
      </c>
      <c r="E1638" s="331" t="s">
        <v>1019</v>
      </c>
      <c r="F1638" s="354" t="s">
        <v>993</v>
      </c>
      <c r="G1638" s="331" t="n">
        <v>351</v>
      </c>
      <c r="H1638" s="331" t="n">
        <v>615.26</v>
      </c>
      <c r="I1638" s="415" t="n">
        <v>12249.9</v>
      </c>
      <c r="J1638" s="389"/>
      <c r="K1638" s="331" t="s">
        <v>994</v>
      </c>
    </row>
    <row r="1639" customFormat="false" ht="15.75" hidden="true" customHeight="false" outlineLevel="0" collapsed="false">
      <c r="A1639" s="331"/>
      <c r="B1639" s="331" t="s">
        <v>1202</v>
      </c>
      <c r="C1639" s="331" t="str">
        <f aca="false">IFERROR(VLOOKUP(B1639,'[1]#¡REF!'!$A$1:$C$15201,2,FALSE()),"")</f>
        <v/>
      </c>
      <c r="D1639" s="331" t="s">
        <v>1016</v>
      </c>
      <c r="E1639" s="331" t="s">
        <v>1020</v>
      </c>
      <c r="F1639" s="354" t="s">
        <v>993</v>
      </c>
      <c r="G1639" s="331" t="n">
        <v>959</v>
      </c>
      <c r="H1639" s="415" t="n">
        <v>1681.02</v>
      </c>
      <c r="I1639" s="415" t="n">
        <v>33469.1</v>
      </c>
      <c r="J1639" s="389"/>
      <c r="K1639" s="331" t="s">
        <v>994</v>
      </c>
    </row>
    <row r="1640" customFormat="false" ht="15.75" hidden="true" customHeight="false" outlineLevel="0" collapsed="false">
      <c r="A1640" s="331"/>
      <c r="B1640" s="331" t="s">
        <v>1202</v>
      </c>
      <c r="C1640" s="331" t="str">
        <f aca="false">IFERROR(VLOOKUP(B1640,'[1]#¡REF!'!$A$1:$C$15201,2,FALSE()),"")</f>
        <v/>
      </c>
      <c r="D1640" s="331" t="s">
        <v>1016</v>
      </c>
      <c r="E1640" s="331" t="s">
        <v>1021</v>
      </c>
      <c r="F1640" s="354" t="s">
        <v>993</v>
      </c>
      <c r="G1640" s="331" t="n">
        <v>2</v>
      </c>
      <c r="H1640" s="331" t="n">
        <v>3.51</v>
      </c>
      <c r="I1640" s="331" t="n">
        <v>69.8</v>
      </c>
      <c r="J1640" s="389"/>
      <c r="K1640" s="331" t="s">
        <v>994</v>
      </c>
    </row>
    <row r="1641" customFormat="false" ht="15.75" hidden="true" customHeight="false" outlineLevel="0" collapsed="false">
      <c r="A1641" s="331"/>
      <c r="B1641" s="331" t="s">
        <v>1202</v>
      </c>
      <c r="C1641" s="331" t="str">
        <f aca="false">IFERROR(VLOOKUP(B1641,'[1]#¡REF!'!$A$1:$C$15201,2,FALSE()),"")</f>
        <v/>
      </c>
      <c r="D1641" s="331" t="s">
        <v>1016</v>
      </c>
      <c r="E1641" s="331" t="s">
        <v>1041</v>
      </c>
      <c r="F1641" s="354" t="s">
        <v>993</v>
      </c>
      <c r="G1641" s="331" t="n">
        <v>5</v>
      </c>
      <c r="H1641" s="331" t="n">
        <v>8.76</v>
      </c>
      <c r="I1641" s="331" t="n">
        <v>174.5</v>
      </c>
      <c r="J1641" s="389"/>
      <c r="K1641" s="331" t="s">
        <v>994</v>
      </c>
    </row>
    <row r="1642" customFormat="false" ht="15.75" hidden="true" customHeight="false" outlineLevel="0" collapsed="false">
      <c r="A1642" s="331"/>
      <c r="B1642" s="331" t="s">
        <v>1202</v>
      </c>
      <c r="C1642" s="331" t="str">
        <f aca="false">IFERROR(VLOOKUP(B1642,'[1]#¡REF!'!$A$1:$C$15201,2,FALSE()),"")</f>
        <v/>
      </c>
      <c r="D1642" s="331" t="s">
        <v>1016</v>
      </c>
      <c r="E1642" s="331" t="s">
        <v>1022</v>
      </c>
      <c r="F1642" s="354" t="s">
        <v>993</v>
      </c>
      <c r="G1642" s="331" t="n">
        <v>3</v>
      </c>
      <c r="H1642" s="331" t="n">
        <v>5.26</v>
      </c>
      <c r="I1642" s="331" t="n">
        <v>104.7</v>
      </c>
      <c r="J1642" s="389"/>
      <c r="K1642" s="331" t="s">
        <v>994</v>
      </c>
    </row>
    <row r="1643" customFormat="false" ht="15.75" hidden="true" customHeight="false" outlineLevel="0" collapsed="false">
      <c r="A1643" s="331"/>
      <c r="B1643" s="331" t="s">
        <v>1202</v>
      </c>
      <c r="C1643" s="331" t="str">
        <f aca="false">IFERROR(VLOOKUP(B1643,'[1]#¡REF!'!$A$1:$C$15201,2,FALSE()),"")</f>
        <v/>
      </c>
      <c r="D1643" s="331" t="s">
        <v>1016</v>
      </c>
      <c r="E1643" s="331" t="s">
        <v>1023</v>
      </c>
      <c r="F1643" s="354" t="s">
        <v>993</v>
      </c>
      <c r="G1643" s="331" t="n">
        <v>228</v>
      </c>
      <c r="H1643" s="331" t="n">
        <v>399.66</v>
      </c>
      <c r="I1643" s="415" t="n">
        <v>7957.2</v>
      </c>
      <c r="J1643" s="389"/>
      <c r="K1643" s="331" t="s">
        <v>994</v>
      </c>
    </row>
    <row r="1644" customFormat="false" ht="15.75" hidden="true" customHeight="false" outlineLevel="0" collapsed="false">
      <c r="A1644" s="331"/>
      <c r="B1644" s="331" t="s">
        <v>1202</v>
      </c>
      <c r="C1644" s="331" t="str">
        <f aca="false">IFERROR(VLOOKUP(B1644,'[1]#¡REF!'!$A$1:$C$15201,2,FALSE()),"")</f>
        <v/>
      </c>
      <c r="D1644" s="331" t="s">
        <v>1016</v>
      </c>
      <c r="E1644" s="331" t="s">
        <v>1042</v>
      </c>
      <c r="F1644" s="354" t="s">
        <v>993</v>
      </c>
      <c r="G1644" s="331" t="n">
        <v>4</v>
      </c>
      <c r="H1644" s="331" t="n">
        <v>7.01</v>
      </c>
      <c r="I1644" s="331" t="n">
        <v>139.6</v>
      </c>
      <c r="J1644" s="389"/>
      <c r="K1644" s="331" t="s">
        <v>994</v>
      </c>
    </row>
    <row r="1645" customFormat="false" ht="15.75" hidden="true" customHeight="false" outlineLevel="0" collapsed="false">
      <c r="A1645" s="331"/>
      <c r="B1645" s="331" t="s">
        <v>1202</v>
      </c>
      <c r="C1645" s="331" t="str">
        <f aca="false">IFERROR(VLOOKUP(B1645,'[1]#¡REF!'!$A$1:$C$15201,2,FALSE()),"")</f>
        <v/>
      </c>
      <c r="D1645" s="331" t="s">
        <v>1016</v>
      </c>
      <c r="E1645" s="331" t="s">
        <v>1092</v>
      </c>
      <c r="F1645" s="354" t="s">
        <v>993</v>
      </c>
      <c r="G1645" s="405" t="n">
        <v>2259</v>
      </c>
      <c r="H1645" s="415" t="n">
        <v>3959.77</v>
      </c>
      <c r="I1645" s="415" t="n">
        <v>78839.1</v>
      </c>
      <c r="J1645" s="389"/>
      <c r="K1645" s="331" t="s">
        <v>994</v>
      </c>
    </row>
    <row r="1646" customFormat="false" ht="15.75" hidden="true" customHeight="false" outlineLevel="0" collapsed="false">
      <c r="A1646" s="331"/>
      <c r="B1646" s="331" t="s">
        <v>1202</v>
      </c>
      <c r="C1646" s="331" t="str">
        <f aca="false">IFERROR(VLOOKUP(B1646,'[1]#¡REF!'!$A$1:$C$15201,2,FALSE()),"")</f>
        <v/>
      </c>
      <c r="D1646" s="331" t="s">
        <v>1016</v>
      </c>
      <c r="E1646" s="331" t="s">
        <v>1025</v>
      </c>
      <c r="F1646" s="354" t="s">
        <v>993</v>
      </c>
      <c r="G1646" s="405" t="n">
        <v>1806</v>
      </c>
      <c r="H1646" s="415" t="n">
        <v>3165.72</v>
      </c>
      <c r="I1646" s="415" t="n">
        <v>63029.4</v>
      </c>
      <c r="J1646" s="389"/>
      <c r="K1646" s="331" t="s">
        <v>994</v>
      </c>
    </row>
    <row r="1647" customFormat="false" ht="15.75" hidden="true" customHeight="false" outlineLevel="0" collapsed="false">
      <c r="A1647" s="331"/>
      <c r="B1647" s="331" t="s">
        <v>1202</v>
      </c>
      <c r="C1647" s="331" t="str">
        <f aca="false">IFERROR(VLOOKUP(B1647,'[1]#¡REF!'!$A$1:$C$15201,2,FALSE()),"")</f>
        <v/>
      </c>
      <c r="D1647" s="331" t="s">
        <v>1016</v>
      </c>
      <c r="E1647" s="331" t="s">
        <v>1110</v>
      </c>
      <c r="F1647" s="354" t="s">
        <v>993</v>
      </c>
      <c r="G1647" s="331" t="n">
        <v>2</v>
      </c>
      <c r="H1647" s="331" t="n">
        <v>3.51</v>
      </c>
      <c r="I1647" s="331" t="n">
        <v>69.8</v>
      </c>
      <c r="J1647" s="389"/>
      <c r="K1647" s="331" t="s">
        <v>994</v>
      </c>
    </row>
    <row r="1648" customFormat="false" ht="15.75" hidden="true" customHeight="false" outlineLevel="0" collapsed="false">
      <c r="A1648" s="331"/>
      <c r="B1648" s="331" t="s">
        <v>1202</v>
      </c>
      <c r="C1648" s="331" t="str">
        <f aca="false">IFERROR(VLOOKUP(B1648,'[1]#¡REF!'!$A$1:$C$15201,2,FALSE()),"")</f>
        <v/>
      </c>
      <c r="D1648" s="331" t="s">
        <v>1016</v>
      </c>
      <c r="E1648" s="331" t="s">
        <v>1065</v>
      </c>
      <c r="F1648" s="354" t="s">
        <v>993</v>
      </c>
      <c r="G1648" s="331" t="n">
        <v>86</v>
      </c>
      <c r="H1648" s="331" t="n">
        <v>150.75</v>
      </c>
      <c r="I1648" s="415" t="n">
        <v>3001.4</v>
      </c>
      <c r="J1648" s="389"/>
      <c r="K1648" s="331" t="s">
        <v>994</v>
      </c>
    </row>
    <row r="1649" customFormat="false" ht="15.75" hidden="true" customHeight="false" outlineLevel="0" collapsed="false">
      <c r="A1649" s="331"/>
      <c r="B1649" s="331" t="s">
        <v>1202</v>
      </c>
      <c r="C1649" s="331" t="str">
        <f aca="false">IFERROR(VLOOKUP(B1649,'[1]#¡REF!'!$A$1:$C$15201,2,FALSE()),"")</f>
        <v/>
      </c>
      <c r="D1649" s="331" t="s">
        <v>1016</v>
      </c>
      <c r="E1649" s="331" t="s">
        <v>1093</v>
      </c>
      <c r="F1649" s="331" t="s">
        <v>1131</v>
      </c>
      <c r="G1649" s="331" t="n">
        <v>14</v>
      </c>
      <c r="H1649" s="331" t="n">
        <v>24.54</v>
      </c>
      <c r="I1649" s="331" t="n">
        <v>488.6</v>
      </c>
      <c r="J1649" s="389"/>
      <c r="K1649" s="331" t="s">
        <v>994</v>
      </c>
    </row>
    <row r="1650" customFormat="false" ht="15.75" hidden="true" customHeight="false" outlineLevel="0" collapsed="false">
      <c r="A1650" s="331"/>
      <c r="B1650" s="331" t="s">
        <v>1202</v>
      </c>
      <c r="C1650" s="331" t="str">
        <f aca="false">IFERROR(VLOOKUP(B1650,'[1]#¡REF!'!$A$1:$C$15201,2,FALSE()),"")</f>
        <v/>
      </c>
      <c r="D1650" s="331" t="s">
        <v>1016</v>
      </c>
      <c r="E1650" s="331" t="s">
        <v>1026</v>
      </c>
      <c r="F1650" s="331" t="s">
        <v>1132</v>
      </c>
      <c r="G1650" s="331" t="n">
        <v>44</v>
      </c>
      <c r="H1650" s="331" t="n">
        <v>77.13</v>
      </c>
      <c r="I1650" s="415" t="n">
        <v>1535.6</v>
      </c>
      <c r="J1650" s="389"/>
      <c r="K1650" s="331" t="s">
        <v>994</v>
      </c>
    </row>
    <row r="1651" customFormat="false" ht="15.75" hidden="true" customHeight="false" outlineLevel="0" collapsed="false">
      <c r="A1651" s="331"/>
      <c r="B1651" s="331" t="s">
        <v>1202</v>
      </c>
      <c r="C1651" s="331" t="str">
        <f aca="false">IFERROR(VLOOKUP(B1651,'[1]#¡REF!'!$A$1:$C$15201,2,FALSE()),"")</f>
        <v/>
      </c>
      <c r="D1651" s="331" t="s">
        <v>1016</v>
      </c>
      <c r="E1651" s="331" t="s">
        <v>1027</v>
      </c>
      <c r="F1651" s="331" t="s">
        <v>1133</v>
      </c>
      <c r="G1651" s="331" t="n">
        <v>10</v>
      </c>
      <c r="H1651" s="331" t="n">
        <v>17.53</v>
      </c>
      <c r="I1651" s="331" t="n">
        <v>349</v>
      </c>
      <c r="J1651" s="389"/>
      <c r="K1651" s="331" t="s">
        <v>994</v>
      </c>
    </row>
    <row r="1652" customFormat="false" ht="15.75" hidden="true" customHeight="false" outlineLevel="0" collapsed="false">
      <c r="A1652" s="331"/>
      <c r="B1652" s="331" t="s">
        <v>1202</v>
      </c>
      <c r="C1652" s="331" t="str">
        <f aca="false">IFERROR(VLOOKUP(B1652,'[1]#¡REF!'!$A$1:$C$15201,2,FALSE()),"")</f>
        <v/>
      </c>
      <c r="D1652" s="331" t="s">
        <v>1016</v>
      </c>
      <c r="E1652" s="331" t="s">
        <v>1028</v>
      </c>
      <c r="F1652" s="331" t="s">
        <v>1134</v>
      </c>
      <c r="G1652" s="331" t="n">
        <v>17</v>
      </c>
      <c r="H1652" s="331" t="n">
        <v>29.8</v>
      </c>
      <c r="I1652" s="331" t="n">
        <v>593.3</v>
      </c>
      <c r="J1652" s="390"/>
      <c r="K1652" s="331" t="s">
        <v>994</v>
      </c>
    </row>
    <row r="1653" customFormat="false" ht="15.75" hidden="true" customHeight="false" outlineLevel="0" collapsed="false">
      <c r="A1653" s="331"/>
      <c r="B1653" s="331" t="s">
        <v>1203</v>
      </c>
      <c r="C1653" s="331" t="str">
        <f aca="false">IFERROR(VLOOKUP(B1653,'[1]#¡REF!'!$A$1:$C$15201,2,FALSE()),"")</f>
        <v/>
      </c>
      <c r="D1653" s="331" t="s">
        <v>991</v>
      </c>
      <c r="E1653" s="331" t="s">
        <v>1046</v>
      </c>
      <c r="F1653" s="354" t="s">
        <v>993</v>
      </c>
      <c r="G1653" s="331" t="n">
        <v>5</v>
      </c>
      <c r="H1653" s="331" t="n">
        <v>12.28</v>
      </c>
      <c r="I1653" s="331" t="n">
        <v>244.5</v>
      </c>
      <c r="J1653" s="388"/>
      <c r="K1653" s="331" t="s">
        <v>994</v>
      </c>
    </row>
    <row r="1654" customFormat="false" ht="15.75" hidden="true" customHeight="false" outlineLevel="0" collapsed="false">
      <c r="A1654" s="331"/>
      <c r="B1654" s="331" t="s">
        <v>1203</v>
      </c>
      <c r="C1654" s="331" t="str">
        <f aca="false">IFERROR(VLOOKUP(B1654,'[1]#¡REF!'!$A$1:$C$15201,2,FALSE()),"")</f>
        <v/>
      </c>
      <c r="D1654" s="331" t="s">
        <v>991</v>
      </c>
      <c r="E1654" s="331" t="s">
        <v>1036</v>
      </c>
      <c r="F1654" s="354" t="s">
        <v>993</v>
      </c>
      <c r="G1654" s="331" t="n">
        <v>10</v>
      </c>
      <c r="H1654" s="331" t="n">
        <v>24.56</v>
      </c>
      <c r="I1654" s="331" t="n">
        <v>489</v>
      </c>
      <c r="J1654" s="389"/>
      <c r="K1654" s="331" t="s">
        <v>994</v>
      </c>
    </row>
    <row r="1655" customFormat="false" ht="15.75" hidden="true" customHeight="false" outlineLevel="0" collapsed="false">
      <c r="A1655" s="331"/>
      <c r="B1655" s="331" t="s">
        <v>1203</v>
      </c>
      <c r="C1655" s="331" t="str">
        <f aca="false">IFERROR(VLOOKUP(B1655,'[1]#¡REF!'!$A$1:$C$15201,2,FALSE()),"")</f>
        <v/>
      </c>
      <c r="D1655" s="331" t="s">
        <v>991</v>
      </c>
      <c r="E1655" s="331" t="s">
        <v>1014</v>
      </c>
      <c r="F1655" s="331" t="s">
        <v>1132</v>
      </c>
      <c r="G1655" s="331" t="n">
        <v>80</v>
      </c>
      <c r="H1655" s="331" t="n">
        <v>196.48</v>
      </c>
      <c r="I1655" s="415" t="n">
        <v>3912</v>
      </c>
      <c r="J1655" s="389"/>
      <c r="K1655" s="331" t="s">
        <v>994</v>
      </c>
    </row>
    <row r="1656" customFormat="false" ht="15.75" hidden="true" customHeight="false" outlineLevel="0" collapsed="false">
      <c r="A1656" s="331"/>
      <c r="B1656" s="331" t="s">
        <v>1203</v>
      </c>
      <c r="C1656" s="331" t="str">
        <f aca="false">IFERROR(VLOOKUP(B1656,'[1]#¡REF!'!$A$1:$C$15201,2,FALSE()),"")</f>
        <v/>
      </c>
      <c r="D1656" s="331" t="s">
        <v>1016</v>
      </c>
      <c r="E1656" s="331" t="s">
        <v>1017</v>
      </c>
      <c r="F1656" s="331" t="s">
        <v>1130</v>
      </c>
      <c r="G1656" s="331" t="n">
        <v>159</v>
      </c>
      <c r="H1656" s="331" t="n">
        <v>390.51</v>
      </c>
      <c r="I1656" s="415" t="n">
        <v>7775.1</v>
      </c>
      <c r="J1656" s="389"/>
      <c r="K1656" s="331" t="s">
        <v>994</v>
      </c>
    </row>
    <row r="1657" customFormat="false" ht="15.75" hidden="true" customHeight="false" outlineLevel="0" collapsed="false">
      <c r="A1657" s="331"/>
      <c r="B1657" s="331" t="s">
        <v>1203</v>
      </c>
      <c r="C1657" s="331" t="str">
        <f aca="false">IFERROR(VLOOKUP(B1657,'[1]#¡REF!'!$A$1:$C$15201,2,FALSE()),"")</f>
        <v/>
      </c>
      <c r="D1657" s="331" t="s">
        <v>1016</v>
      </c>
      <c r="E1657" s="331" t="s">
        <v>1040</v>
      </c>
      <c r="F1657" s="331" t="s">
        <v>1130</v>
      </c>
      <c r="G1657" s="331" t="n">
        <v>12</v>
      </c>
      <c r="H1657" s="331" t="n">
        <v>29.47</v>
      </c>
      <c r="I1657" s="331" t="n">
        <v>586.8</v>
      </c>
      <c r="J1657" s="389"/>
      <c r="K1657" s="331" t="s">
        <v>994</v>
      </c>
    </row>
    <row r="1658" customFormat="false" ht="15.75" hidden="true" customHeight="false" outlineLevel="0" collapsed="false">
      <c r="A1658" s="331"/>
      <c r="B1658" s="331" t="s">
        <v>1203</v>
      </c>
      <c r="C1658" s="331" t="str">
        <f aca="false">IFERROR(VLOOKUP(B1658,'[1]#¡REF!'!$A$1:$C$15201,2,FALSE()),"")</f>
        <v/>
      </c>
      <c r="D1658" s="331" t="s">
        <v>1016</v>
      </c>
      <c r="E1658" s="331" t="s">
        <v>1091</v>
      </c>
      <c r="F1658" s="354" t="s">
        <v>993</v>
      </c>
      <c r="G1658" s="331" t="n">
        <v>240</v>
      </c>
      <c r="H1658" s="331" t="n">
        <v>589.45</v>
      </c>
      <c r="I1658" s="415" t="n">
        <v>11736</v>
      </c>
      <c r="J1658" s="389"/>
      <c r="K1658" s="331" t="s">
        <v>994</v>
      </c>
    </row>
    <row r="1659" customFormat="false" ht="15.75" hidden="true" customHeight="false" outlineLevel="0" collapsed="false">
      <c r="A1659" s="331"/>
      <c r="B1659" s="331" t="s">
        <v>1203</v>
      </c>
      <c r="C1659" s="331" t="str">
        <f aca="false">IFERROR(VLOOKUP(B1659,'[1]#¡REF!'!$A$1:$C$15201,2,FALSE()),"")</f>
        <v/>
      </c>
      <c r="D1659" s="331" t="s">
        <v>1016</v>
      </c>
      <c r="E1659" s="331" t="s">
        <v>1019</v>
      </c>
      <c r="F1659" s="354" t="s">
        <v>993</v>
      </c>
      <c r="G1659" s="331" t="n">
        <v>37</v>
      </c>
      <c r="H1659" s="331" t="n">
        <v>90.87</v>
      </c>
      <c r="I1659" s="415" t="n">
        <v>1809.3</v>
      </c>
      <c r="J1659" s="389"/>
      <c r="K1659" s="331" t="s">
        <v>994</v>
      </c>
    </row>
    <row r="1660" customFormat="false" ht="15.75" hidden="true" customHeight="false" outlineLevel="0" collapsed="false">
      <c r="A1660" s="331"/>
      <c r="B1660" s="331" t="s">
        <v>1203</v>
      </c>
      <c r="C1660" s="331" t="str">
        <f aca="false">IFERROR(VLOOKUP(B1660,'[1]#¡REF!'!$A$1:$C$15201,2,FALSE()),"")</f>
        <v/>
      </c>
      <c r="D1660" s="331" t="s">
        <v>1016</v>
      </c>
      <c r="E1660" s="331" t="s">
        <v>1020</v>
      </c>
      <c r="F1660" s="354" t="s">
        <v>993</v>
      </c>
      <c r="G1660" s="405" t="n">
        <v>2424</v>
      </c>
      <c r="H1660" s="415" t="n">
        <v>5953.47</v>
      </c>
      <c r="I1660" s="415" t="n">
        <v>118533.6</v>
      </c>
      <c r="J1660" s="389"/>
      <c r="K1660" s="331" t="s">
        <v>994</v>
      </c>
    </row>
    <row r="1661" customFormat="false" ht="15.75" hidden="true" customHeight="false" outlineLevel="0" collapsed="false">
      <c r="A1661" s="331"/>
      <c r="B1661" s="331" t="s">
        <v>1203</v>
      </c>
      <c r="C1661" s="331" t="str">
        <f aca="false">IFERROR(VLOOKUP(B1661,'[1]#¡REF!'!$A$1:$C$15201,2,FALSE()),"")</f>
        <v/>
      </c>
      <c r="D1661" s="331" t="s">
        <v>1016</v>
      </c>
      <c r="E1661" s="331" t="s">
        <v>1021</v>
      </c>
      <c r="F1661" s="354" t="s">
        <v>993</v>
      </c>
      <c r="G1661" s="331" t="n">
        <v>3</v>
      </c>
      <c r="H1661" s="331" t="n">
        <v>7.37</v>
      </c>
      <c r="I1661" s="331" t="n">
        <v>146.7</v>
      </c>
      <c r="J1661" s="389"/>
      <c r="K1661" s="331" t="s">
        <v>994</v>
      </c>
    </row>
    <row r="1662" customFormat="false" ht="15.75" hidden="true" customHeight="false" outlineLevel="0" collapsed="false">
      <c r="A1662" s="331"/>
      <c r="B1662" s="331" t="s">
        <v>1203</v>
      </c>
      <c r="C1662" s="331" t="str">
        <f aca="false">IFERROR(VLOOKUP(B1662,'[1]#¡REF!'!$A$1:$C$15201,2,FALSE()),"")</f>
        <v/>
      </c>
      <c r="D1662" s="331" t="s">
        <v>1016</v>
      </c>
      <c r="E1662" s="331" t="s">
        <v>1041</v>
      </c>
      <c r="F1662" s="354" t="s">
        <v>993</v>
      </c>
      <c r="G1662" s="331" t="n">
        <v>11</v>
      </c>
      <c r="H1662" s="331" t="n">
        <v>27.02</v>
      </c>
      <c r="I1662" s="331" t="n">
        <v>537.9</v>
      </c>
      <c r="J1662" s="389"/>
      <c r="K1662" s="331" t="s">
        <v>994</v>
      </c>
    </row>
    <row r="1663" customFormat="false" ht="15.75" hidden="true" customHeight="false" outlineLevel="0" collapsed="false">
      <c r="A1663" s="331"/>
      <c r="B1663" s="331" t="s">
        <v>1203</v>
      </c>
      <c r="C1663" s="331" t="str">
        <f aca="false">IFERROR(VLOOKUP(B1663,'[1]#¡REF!'!$A$1:$C$15201,2,FALSE()),"")</f>
        <v/>
      </c>
      <c r="D1663" s="331" t="s">
        <v>1016</v>
      </c>
      <c r="E1663" s="331" t="s">
        <v>1022</v>
      </c>
      <c r="F1663" s="354" t="s">
        <v>993</v>
      </c>
      <c r="G1663" s="331" t="n">
        <v>6</v>
      </c>
      <c r="H1663" s="331" t="n">
        <v>14.74</v>
      </c>
      <c r="I1663" s="331" t="n">
        <v>293.4</v>
      </c>
      <c r="J1663" s="389"/>
      <c r="K1663" s="331" t="s">
        <v>994</v>
      </c>
    </row>
    <row r="1664" customFormat="false" ht="15.75" hidden="true" customHeight="false" outlineLevel="0" collapsed="false">
      <c r="A1664" s="331"/>
      <c r="B1664" s="331" t="s">
        <v>1203</v>
      </c>
      <c r="C1664" s="331" t="str">
        <f aca="false">IFERROR(VLOOKUP(B1664,'[1]#¡REF!'!$A$1:$C$15201,2,FALSE()),"")</f>
        <v/>
      </c>
      <c r="D1664" s="331" t="s">
        <v>1016</v>
      </c>
      <c r="E1664" s="331" t="s">
        <v>1023</v>
      </c>
      <c r="F1664" s="354" t="s">
        <v>993</v>
      </c>
      <c r="G1664" s="331" t="n">
        <v>288</v>
      </c>
      <c r="H1664" s="331" t="n">
        <v>707.34</v>
      </c>
      <c r="I1664" s="415" t="n">
        <v>14083.2</v>
      </c>
      <c r="J1664" s="389"/>
      <c r="K1664" s="331" t="s">
        <v>994</v>
      </c>
    </row>
    <row r="1665" customFormat="false" ht="15.75" hidden="true" customHeight="false" outlineLevel="0" collapsed="false">
      <c r="A1665" s="331"/>
      <c r="B1665" s="331" t="s">
        <v>1203</v>
      </c>
      <c r="C1665" s="331" t="str">
        <f aca="false">IFERROR(VLOOKUP(B1665,'[1]#¡REF!'!$A$1:$C$15201,2,FALSE()),"")</f>
        <v/>
      </c>
      <c r="D1665" s="331" t="s">
        <v>1016</v>
      </c>
      <c r="E1665" s="331" t="s">
        <v>1042</v>
      </c>
      <c r="F1665" s="354" t="s">
        <v>993</v>
      </c>
      <c r="G1665" s="331" t="n">
        <v>4</v>
      </c>
      <c r="H1665" s="331" t="n">
        <v>9.82</v>
      </c>
      <c r="I1665" s="331" t="n">
        <v>195.6</v>
      </c>
      <c r="J1665" s="389"/>
      <c r="K1665" s="331" t="s">
        <v>994</v>
      </c>
    </row>
    <row r="1666" customFormat="false" ht="15.75" hidden="true" customHeight="false" outlineLevel="0" collapsed="false">
      <c r="A1666" s="331"/>
      <c r="B1666" s="331" t="s">
        <v>1203</v>
      </c>
      <c r="C1666" s="331" t="str">
        <f aca="false">IFERROR(VLOOKUP(B1666,'[1]#¡REF!'!$A$1:$C$15201,2,FALSE()),"")</f>
        <v/>
      </c>
      <c r="D1666" s="331" t="s">
        <v>1016</v>
      </c>
      <c r="E1666" s="331" t="s">
        <v>1092</v>
      </c>
      <c r="F1666" s="354" t="s">
        <v>993</v>
      </c>
      <c r="G1666" s="405" t="n">
        <v>2908</v>
      </c>
      <c r="H1666" s="415" t="n">
        <v>7142.2</v>
      </c>
      <c r="I1666" s="415" t="n">
        <v>142201.2</v>
      </c>
      <c r="J1666" s="389"/>
      <c r="K1666" s="331" t="s">
        <v>994</v>
      </c>
    </row>
    <row r="1667" customFormat="false" ht="15.75" hidden="true" customHeight="false" outlineLevel="0" collapsed="false">
      <c r="A1667" s="331"/>
      <c r="B1667" s="331" t="s">
        <v>1203</v>
      </c>
      <c r="C1667" s="331" t="str">
        <f aca="false">IFERROR(VLOOKUP(B1667,'[1]#¡REF!'!$A$1:$C$15201,2,FALSE()),"")</f>
        <v/>
      </c>
      <c r="D1667" s="331" t="s">
        <v>1016</v>
      </c>
      <c r="E1667" s="331" t="s">
        <v>1025</v>
      </c>
      <c r="F1667" s="354" t="s">
        <v>993</v>
      </c>
      <c r="G1667" s="405" t="n">
        <v>1526</v>
      </c>
      <c r="H1667" s="415" t="n">
        <v>3747.94</v>
      </c>
      <c r="I1667" s="415" t="n">
        <v>74621.4</v>
      </c>
      <c r="J1667" s="389"/>
      <c r="K1667" s="331" t="s">
        <v>994</v>
      </c>
    </row>
    <row r="1668" customFormat="false" ht="15.75" hidden="true" customHeight="false" outlineLevel="0" collapsed="false">
      <c r="A1668" s="331"/>
      <c r="B1668" s="331" t="s">
        <v>1203</v>
      </c>
      <c r="C1668" s="331" t="str">
        <f aca="false">IFERROR(VLOOKUP(B1668,'[1]#¡REF!'!$A$1:$C$15201,2,FALSE()),"")</f>
        <v/>
      </c>
      <c r="D1668" s="331" t="s">
        <v>1016</v>
      </c>
      <c r="E1668" s="331" t="s">
        <v>1110</v>
      </c>
      <c r="F1668" s="354" t="s">
        <v>993</v>
      </c>
      <c r="G1668" s="331" t="n">
        <v>4</v>
      </c>
      <c r="H1668" s="331" t="n">
        <v>9.82</v>
      </c>
      <c r="I1668" s="331" t="n">
        <v>195.6</v>
      </c>
      <c r="J1668" s="389"/>
      <c r="K1668" s="331" t="s">
        <v>994</v>
      </c>
    </row>
    <row r="1669" customFormat="false" ht="15.75" hidden="true" customHeight="false" outlineLevel="0" collapsed="false">
      <c r="A1669" s="331"/>
      <c r="B1669" s="331" t="s">
        <v>1203</v>
      </c>
      <c r="C1669" s="331" t="str">
        <f aca="false">IFERROR(VLOOKUP(B1669,'[1]#¡REF!'!$A$1:$C$15201,2,FALSE()),"")</f>
        <v/>
      </c>
      <c r="D1669" s="331" t="s">
        <v>1016</v>
      </c>
      <c r="E1669" s="331" t="s">
        <v>1065</v>
      </c>
      <c r="F1669" s="354" t="s">
        <v>993</v>
      </c>
      <c r="G1669" s="331" t="n">
        <v>164</v>
      </c>
      <c r="H1669" s="331" t="n">
        <v>402.79</v>
      </c>
      <c r="I1669" s="415" t="n">
        <v>8019.6</v>
      </c>
      <c r="J1669" s="389"/>
      <c r="K1669" s="331" t="s">
        <v>994</v>
      </c>
    </row>
    <row r="1670" customFormat="false" ht="15.75" hidden="true" customHeight="false" outlineLevel="0" collapsed="false">
      <c r="A1670" s="331"/>
      <c r="B1670" s="331" t="s">
        <v>1203</v>
      </c>
      <c r="C1670" s="331" t="str">
        <f aca="false">IFERROR(VLOOKUP(B1670,'[1]#¡REF!'!$A$1:$C$15201,2,FALSE()),"")</f>
        <v/>
      </c>
      <c r="D1670" s="331" t="s">
        <v>1016</v>
      </c>
      <c r="E1670" s="331" t="s">
        <v>1093</v>
      </c>
      <c r="F1670" s="331" t="s">
        <v>1131</v>
      </c>
      <c r="G1670" s="331" t="n">
        <v>41</v>
      </c>
      <c r="H1670" s="331" t="n">
        <v>100.7</v>
      </c>
      <c r="I1670" s="415" t="n">
        <v>2004.9</v>
      </c>
      <c r="J1670" s="389"/>
      <c r="K1670" s="331" t="s">
        <v>994</v>
      </c>
    </row>
    <row r="1671" customFormat="false" ht="15.75" hidden="true" customHeight="false" outlineLevel="0" collapsed="false">
      <c r="A1671" s="331"/>
      <c r="B1671" s="331" t="s">
        <v>1203</v>
      </c>
      <c r="C1671" s="331" t="str">
        <f aca="false">IFERROR(VLOOKUP(B1671,'[1]#¡REF!'!$A$1:$C$15201,2,FALSE()),"")</f>
        <v/>
      </c>
      <c r="D1671" s="331" t="s">
        <v>1016</v>
      </c>
      <c r="E1671" s="331" t="s">
        <v>1026</v>
      </c>
      <c r="F1671" s="331" t="s">
        <v>1132</v>
      </c>
      <c r="G1671" s="331" t="n">
        <v>114</v>
      </c>
      <c r="H1671" s="331" t="n">
        <v>279.99</v>
      </c>
      <c r="I1671" s="415" t="n">
        <v>5574.6</v>
      </c>
      <c r="J1671" s="389"/>
      <c r="K1671" s="331" t="s">
        <v>994</v>
      </c>
    </row>
    <row r="1672" customFormat="false" ht="15.75" hidden="true" customHeight="false" outlineLevel="0" collapsed="false">
      <c r="A1672" s="331"/>
      <c r="B1672" s="331" t="s">
        <v>1203</v>
      </c>
      <c r="C1672" s="331" t="str">
        <f aca="false">IFERROR(VLOOKUP(B1672,'[1]#¡REF!'!$A$1:$C$15201,2,FALSE()),"")</f>
        <v/>
      </c>
      <c r="D1672" s="331" t="s">
        <v>1016</v>
      </c>
      <c r="E1672" s="331" t="s">
        <v>1027</v>
      </c>
      <c r="F1672" s="331" t="s">
        <v>1133</v>
      </c>
      <c r="G1672" s="331" t="n">
        <v>28</v>
      </c>
      <c r="H1672" s="331" t="n">
        <v>68.77</v>
      </c>
      <c r="I1672" s="415" t="n">
        <v>1369.2</v>
      </c>
      <c r="J1672" s="389"/>
      <c r="K1672" s="331" t="s">
        <v>994</v>
      </c>
    </row>
    <row r="1673" customFormat="false" ht="15.75" hidden="true" customHeight="false" outlineLevel="0" collapsed="false">
      <c r="A1673" s="331"/>
      <c r="B1673" s="331" t="s">
        <v>1203</v>
      </c>
      <c r="C1673" s="331" t="str">
        <f aca="false">IFERROR(VLOOKUP(B1673,'[1]#¡REF!'!$A$1:$C$15201,2,FALSE()),"")</f>
        <v/>
      </c>
      <c r="D1673" s="331" t="s">
        <v>1016</v>
      </c>
      <c r="E1673" s="331" t="s">
        <v>1028</v>
      </c>
      <c r="F1673" s="331" t="s">
        <v>1134</v>
      </c>
      <c r="G1673" s="331" t="n">
        <v>48</v>
      </c>
      <c r="H1673" s="331" t="n">
        <v>117.89</v>
      </c>
      <c r="I1673" s="415" t="n">
        <v>2347.2</v>
      </c>
      <c r="J1673" s="390"/>
      <c r="K1673" s="331" t="s">
        <v>994</v>
      </c>
    </row>
    <row r="1674" customFormat="false" ht="15.75" hidden="true" customHeight="false" outlineLevel="0" collapsed="false">
      <c r="A1674" s="331"/>
      <c r="B1674" s="331" t="s">
        <v>916</v>
      </c>
      <c r="C1674" s="331" t="str">
        <f aca="false">IFERROR(VLOOKUP(B1674,'[1]#¡REF!'!$A$1:$C$15201,2,FALSE()),"")</f>
        <v/>
      </c>
      <c r="D1674" s="331" t="s">
        <v>991</v>
      </c>
      <c r="E1674" s="331" t="s">
        <v>1046</v>
      </c>
      <c r="F1674" s="354" t="s">
        <v>993</v>
      </c>
      <c r="G1674" s="331" t="n">
        <v>5</v>
      </c>
      <c r="H1674" s="331" t="n">
        <v>16.74</v>
      </c>
      <c r="I1674" s="331" t="n">
        <v>333.3</v>
      </c>
      <c r="J1674" s="388"/>
      <c r="K1674" s="331" t="s">
        <v>994</v>
      </c>
    </row>
    <row r="1675" customFormat="false" ht="15.75" hidden="true" customHeight="false" outlineLevel="0" collapsed="false">
      <c r="A1675" s="331"/>
      <c r="B1675" s="331" t="s">
        <v>916</v>
      </c>
      <c r="C1675" s="331" t="str">
        <f aca="false">IFERROR(VLOOKUP(B1675,'[1]#¡REF!'!$A$1:$C$15201,2,FALSE()),"")</f>
        <v/>
      </c>
      <c r="D1675" s="331" t="s">
        <v>991</v>
      </c>
      <c r="E1675" s="331" t="s">
        <v>1036</v>
      </c>
      <c r="F1675" s="354" t="s">
        <v>993</v>
      </c>
      <c r="G1675" s="331" t="n">
        <v>20</v>
      </c>
      <c r="H1675" s="331" t="n">
        <v>66.96</v>
      </c>
      <c r="I1675" s="415" t="n">
        <v>1333.2</v>
      </c>
      <c r="J1675" s="389"/>
      <c r="K1675" s="331" t="s">
        <v>994</v>
      </c>
    </row>
    <row r="1676" customFormat="false" ht="15.75" hidden="true" customHeight="false" outlineLevel="0" collapsed="false">
      <c r="A1676" s="331"/>
      <c r="B1676" s="331" t="s">
        <v>916</v>
      </c>
      <c r="C1676" s="331" t="str">
        <f aca="false">IFERROR(VLOOKUP(B1676,'[1]#¡REF!'!$A$1:$C$15201,2,FALSE()),"")</f>
        <v/>
      </c>
      <c r="D1676" s="331" t="s">
        <v>991</v>
      </c>
      <c r="E1676" s="331" t="s">
        <v>1013</v>
      </c>
      <c r="F1676" s="354" t="s">
        <v>993</v>
      </c>
      <c r="G1676" s="331" t="n">
        <v>5</v>
      </c>
      <c r="H1676" s="331" t="n">
        <v>16.74</v>
      </c>
      <c r="I1676" s="331" t="n">
        <v>333.3</v>
      </c>
      <c r="J1676" s="389"/>
      <c r="K1676" s="331" t="s">
        <v>994</v>
      </c>
    </row>
    <row r="1677" customFormat="false" ht="15.75" hidden="true" customHeight="false" outlineLevel="0" collapsed="false">
      <c r="A1677" s="331"/>
      <c r="B1677" s="331" t="s">
        <v>916</v>
      </c>
      <c r="C1677" s="331" t="str">
        <f aca="false">IFERROR(VLOOKUP(B1677,'[1]#¡REF!'!$A$1:$C$15201,2,FALSE()),"")</f>
        <v/>
      </c>
      <c r="D1677" s="331" t="s">
        <v>991</v>
      </c>
      <c r="E1677" s="331" t="s">
        <v>1014</v>
      </c>
      <c r="F1677" s="331" t="s">
        <v>1132</v>
      </c>
      <c r="G1677" s="331" t="n">
        <v>13</v>
      </c>
      <c r="H1677" s="331" t="n">
        <v>43.52</v>
      </c>
      <c r="I1677" s="331" t="n">
        <v>866.58</v>
      </c>
      <c r="J1677" s="389"/>
      <c r="K1677" s="331" t="s">
        <v>994</v>
      </c>
    </row>
    <row r="1678" customFormat="false" ht="15.75" hidden="true" customHeight="false" outlineLevel="0" collapsed="false">
      <c r="A1678" s="331"/>
      <c r="B1678" s="331" t="s">
        <v>916</v>
      </c>
      <c r="C1678" s="331" t="str">
        <f aca="false">IFERROR(VLOOKUP(B1678,'[1]#¡REF!'!$A$1:$C$15201,2,FALSE()),"")</f>
        <v/>
      </c>
      <c r="D1678" s="331" t="s">
        <v>1016</v>
      </c>
      <c r="E1678" s="331" t="s">
        <v>1017</v>
      </c>
      <c r="F1678" s="331" t="s">
        <v>1130</v>
      </c>
      <c r="G1678" s="331" t="n">
        <v>113</v>
      </c>
      <c r="H1678" s="331" t="n">
        <v>378.33</v>
      </c>
      <c r="I1678" s="415" t="n">
        <v>7532.58</v>
      </c>
      <c r="J1678" s="389"/>
      <c r="K1678" s="331" t="s">
        <v>994</v>
      </c>
    </row>
    <row r="1679" customFormat="false" ht="15.75" hidden="true" customHeight="false" outlineLevel="0" collapsed="false">
      <c r="A1679" s="331"/>
      <c r="B1679" s="331" t="s">
        <v>916</v>
      </c>
      <c r="C1679" s="331" t="str">
        <f aca="false">IFERROR(VLOOKUP(B1679,'[1]#¡REF!'!$A$1:$C$15201,2,FALSE()),"")</f>
        <v/>
      </c>
      <c r="D1679" s="331" t="s">
        <v>1016</v>
      </c>
      <c r="E1679" s="331" t="s">
        <v>1040</v>
      </c>
      <c r="F1679" s="331" t="s">
        <v>1130</v>
      </c>
      <c r="G1679" s="331" t="n">
        <v>8</v>
      </c>
      <c r="H1679" s="331" t="n">
        <v>26.78</v>
      </c>
      <c r="I1679" s="331" t="n">
        <v>533.28</v>
      </c>
      <c r="J1679" s="389"/>
      <c r="K1679" s="331" t="s">
        <v>994</v>
      </c>
    </row>
    <row r="1680" customFormat="false" ht="15.75" hidden="true" customHeight="false" outlineLevel="0" collapsed="false">
      <c r="A1680" s="331"/>
      <c r="B1680" s="331" t="s">
        <v>916</v>
      </c>
      <c r="C1680" s="331" t="str">
        <f aca="false">IFERROR(VLOOKUP(B1680,'[1]#¡REF!'!$A$1:$C$15201,2,FALSE()),"")</f>
        <v/>
      </c>
      <c r="D1680" s="331" t="s">
        <v>1016</v>
      </c>
      <c r="E1680" s="331" t="s">
        <v>1091</v>
      </c>
      <c r="F1680" s="354" t="s">
        <v>993</v>
      </c>
      <c r="G1680" s="331" t="n">
        <v>233</v>
      </c>
      <c r="H1680" s="331" t="n">
        <v>780.1</v>
      </c>
      <c r="I1680" s="415" t="n">
        <v>15531.78</v>
      </c>
      <c r="J1680" s="389"/>
      <c r="K1680" s="331" t="s">
        <v>994</v>
      </c>
    </row>
    <row r="1681" customFormat="false" ht="15.75" hidden="true" customHeight="false" outlineLevel="0" collapsed="false">
      <c r="A1681" s="331"/>
      <c r="B1681" s="331" t="s">
        <v>916</v>
      </c>
      <c r="C1681" s="331" t="str">
        <f aca="false">IFERROR(VLOOKUP(B1681,'[1]#¡REF!'!$A$1:$C$15201,2,FALSE()),"")</f>
        <v/>
      </c>
      <c r="D1681" s="331" t="s">
        <v>1016</v>
      </c>
      <c r="E1681" s="331" t="s">
        <v>1020</v>
      </c>
      <c r="F1681" s="354" t="s">
        <v>993</v>
      </c>
      <c r="G1681" s="405" t="n">
        <v>1329</v>
      </c>
      <c r="H1681" s="415" t="n">
        <v>4449.58</v>
      </c>
      <c r="I1681" s="415" t="n">
        <v>88591.14</v>
      </c>
      <c r="J1681" s="389"/>
      <c r="K1681" s="331" t="s">
        <v>994</v>
      </c>
    </row>
    <row r="1682" customFormat="false" ht="15.75" hidden="true" customHeight="false" outlineLevel="0" collapsed="false">
      <c r="A1682" s="331"/>
      <c r="B1682" s="331" t="s">
        <v>916</v>
      </c>
      <c r="C1682" s="331" t="str">
        <f aca="false">IFERROR(VLOOKUP(B1682,'[1]#¡REF!'!$A$1:$C$15201,2,FALSE()),"")</f>
        <v/>
      </c>
      <c r="D1682" s="331" t="s">
        <v>1016</v>
      </c>
      <c r="E1682" s="331" t="s">
        <v>1021</v>
      </c>
      <c r="F1682" s="354" t="s">
        <v>993</v>
      </c>
      <c r="G1682" s="331" t="n">
        <v>10</v>
      </c>
      <c r="H1682" s="331" t="n">
        <v>33.48</v>
      </c>
      <c r="I1682" s="331" t="n">
        <v>666.6</v>
      </c>
      <c r="J1682" s="389"/>
      <c r="K1682" s="331" t="s">
        <v>994</v>
      </c>
    </row>
    <row r="1683" customFormat="false" ht="15.75" hidden="true" customHeight="false" outlineLevel="0" collapsed="false">
      <c r="A1683" s="331"/>
      <c r="B1683" s="331" t="s">
        <v>916</v>
      </c>
      <c r="C1683" s="331" t="str">
        <f aca="false">IFERROR(VLOOKUP(B1683,'[1]#¡REF!'!$A$1:$C$15201,2,FALSE()),"")</f>
        <v/>
      </c>
      <c r="D1683" s="331" t="s">
        <v>1016</v>
      </c>
      <c r="E1683" s="331" t="s">
        <v>1041</v>
      </c>
      <c r="F1683" s="354" t="s">
        <v>993</v>
      </c>
      <c r="G1683" s="331" t="n">
        <v>22</v>
      </c>
      <c r="H1683" s="331" t="n">
        <v>73.66</v>
      </c>
      <c r="I1683" s="415" t="n">
        <v>1466.52</v>
      </c>
      <c r="J1683" s="389"/>
      <c r="K1683" s="331" t="s">
        <v>994</v>
      </c>
    </row>
    <row r="1684" customFormat="false" ht="15.75" hidden="true" customHeight="false" outlineLevel="0" collapsed="false">
      <c r="A1684" s="331"/>
      <c r="B1684" s="331" t="s">
        <v>916</v>
      </c>
      <c r="C1684" s="331" t="str">
        <f aca="false">IFERROR(VLOOKUP(B1684,'[1]#¡REF!'!$A$1:$C$15201,2,FALSE()),"")</f>
        <v/>
      </c>
      <c r="D1684" s="331" t="s">
        <v>1016</v>
      </c>
      <c r="E1684" s="331" t="s">
        <v>1022</v>
      </c>
      <c r="F1684" s="354" t="s">
        <v>993</v>
      </c>
      <c r="G1684" s="331" t="n">
        <v>22</v>
      </c>
      <c r="H1684" s="331" t="n">
        <v>73.66</v>
      </c>
      <c r="I1684" s="415" t="n">
        <v>1466.52</v>
      </c>
      <c r="J1684" s="389"/>
      <c r="K1684" s="331" t="s">
        <v>994</v>
      </c>
    </row>
    <row r="1685" customFormat="false" ht="15.75" hidden="true" customHeight="false" outlineLevel="0" collapsed="false">
      <c r="A1685" s="331"/>
      <c r="B1685" s="331" t="s">
        <v>916</v>
      </c>
      <c r="C1685" s="331" t="str">
        <f aca="false">IFERROR(VLOOKUP(B1685,'[1]#¡REF!'!$A$1:$C$15201,2,FALSE()),"")</f>
        <v/>
      </c>
      <c r="D1685" s="331" t="s">
        <v>1016</v>
      </c>
      <c r="E1685" s="331" t="s">
        <v>1023</v>
      </c>
      <c r="F1685" s="354" t="s">
        <v>993</v>
      </c>
      <c r="G1685" s="331" t="n">
        <v>50</v>
      </c>
      <c r="H1685" s="331" t="n">
        <v>167.4</v>
      </c>
      <c r="I1685" s="415" t="n">
        <v>3333</v>
      </c>
      <c r="J1685" s="389"/>
      <c r="K1685" s="331" t="s">
        <v>994</v>
      </c>
    </row>
    <row r="1686" customFormat="false" ht="15.75" hidden="true" customHeight="false" outlineLevel="0" collapsed="false">
      <c r="A1686" s="331"/>
      <c r="B1686" s="331" t="s">
        <v>916</v>
      </c>
      <c r="C1686" s="331" t="str">
        <f aca="false">IFERROR(VLOOKUP(B1686,'[1]#¡REF!'!$A$1:$C$15201,2,FALSE()),"")</f>
        <v/>
      </c>
      <c r="D1686" s="331" t="s">
        <v>1016</v>
      </c>
      <c r="E1686" s="331" t="s">
        <v>1042</v>
      </c>
      <c r="F1686" s="354" t="s">
        <v>993</v>
      </c>
      <c r="G1686" s="331" t="n">
        <v>6</v>
      </c>
      <c r="H1686" s="331" t="n">
        <v>20.09</v>
      </c>
      <c r="I1686" s="331" t="n">
        <v>399.96</v>
      </c>
      <c r="J1686" s="389"/>
      <c r="K1686" s="331" t="s">
        <v>994</v>
      </c>
    </row>
    <row r="1687" customFormat="false" ht="15.75" hidden="true" customHeight="false" outlineLevel="0" collapsed="false">
      <c r="A1687" s="331"/>
      <c r="B1687" s="331" t="s">
        <v>916</v>
      </c>
      <c r="C1687" s="331" t="str">
        <f aca="false">IFERROR(VLOOKUP(B1687,'[1]#¡REF!'!$A$1:$C$15201,2,FALSE()),"")</f>
        <v/>
      </c>
      <c r="D1687" s="331" t="s">
        <v>1016</v>
      </c>
      <c r="E1687" s="331" t="s">
        <v>1092</v>
      </c>
      <c r="F1687" s="354" t="s">
        <v>993</v>
      </c>
      <c r="G1687" s="405" t="n">
        <v>1217</v>
      </c>
      <c r="H1687" s="415" t="n">
        <v>4074.6</v>
      </c>
      <c r="I1687" s="415" t="n">
        <v>81125.22</v>
      </c>
      <c r="J1687" s="389"/>
      <c r="K1687" s="331" t="s">
        <v>994</v>
      </c>
    </row>
    <row r="1688" customFormat="false" ht="15.75" hidden="true" customHeight="false" outlineLevel="0" collapsed="false">
      <c r="A1688" s="331"/>
      <c r="B1688" s="331" t="s">
        <v>916</v>
      </c>
      <c r="C1688" s="331" t="str">
        <f aca="false">IFERROR(VLOOKUP(B1688,'[1]#¡REF!'!$A$1:$C$15201,2,FALSE()),"")</f>
        <v/>
      </c>
      <c r="D1688" s="331" t="s">
        <v>1016</v>
      </c>
      <c r="E1688" s="331" t="s">
        <v>1025</v>
      </c>
      <c r="F1688" s="354" t="s">
        <v>993</v>
      </c>
      <c r="G1688" s="405" t="n">
        <v>2764</v>
      </c>
      <c r="H1688" s="415" t="n">
        <v>9254.06</v>
      </c>
      <c r="I1688" s="415" t="n">
        <v>184248.24</v>
      </c>
      <c r="J1688" s="389"/>
      <c r="K1688" s="331" t="s">
        <v>994</v>
      </c>
    </row>
    <row r="1689" customFormat="false" ht="15.75" hidden="true" customHeight="false" outlineLevel="0" collapsed="false">
      <c r="A1689" s="331"/>
      <c r="B1689" s="331" t="s">
        <v>916</v>
      </c>
      <c r="C1689" s="331" t="str">
        <f aca="false">IFERROR(VLOOKUP(B1689,'[1]#¡REF!'!$A$1:$C$15201,2,FALSE()),"")</f>
        <v/>
      </c>
      <c r="D1689" s="331" t="s">
        <v>1016</v>
      </c>
      <c r="E1689" s="331" t="s">
        <v>1110</v>
      </c>
      <c r="F1689" s="354" t="s">
        <v>993</v>
      </c>
      <c r="G1689" s="331" t="n">
        <v>13</v>
      </c>
      <c r="H1689" s="331" t="n">
        <v>43.52</v>
      </c>
      <c r="I1689" s="331" t="n">
        <v>866.58</v>
      </c>
      <c r="J1689" s="389"/>
      <c r="K1689" s="331" t="s">
        <v>994</v>
      </c>
    </row>
    <row r="1690" customFormat="false" ht="15.75" hidden="true" customHeight="false" outlineLevel="0" collapsed="false">
      <c r="A1690" s="331"/>
      <c r="B1690" s="331" t="s">
        <v>916</v>
      </c>
      <c r="C1690" s="331" t="str">
        <f aca="false">IFERROR(VLOOKUP(B1690,'[1]#¡REF!'!$A$1:$C$15201,2,FALSE()),"")</f>
        <v/>
      </c>
      <c r="D1690" s="331" t="s">
        <v>1016</v>
      </c>
      <c r="E1690" s="331" t="s">
        <v>1065</v>
      </c>
      <c r="F1690" s="354" t="s">
        <v>993</v>
      </c>
      <c r="G1690" s="331" t="n">
        <v>63</v>
      </c>
      <c r="H1690" s="331" t="n">
        <v>210.93</v>
      </c>
      <c r="I1690" s="415" t="n">
        <v>4199.58</v>
      </c>
      <c r="J1690" s="389"/>
      <c r="K1690" s="331" t="s">
        <v>994</v>
      </c>
    </row>
    <row r="1691" customFormat="false" ht="15.75" hidden="true" customHeight="false" outlineLevel="0" collapsed="false">
      <c r="A1691" s="331"/>
      <c r="B1691" s="331" t="s">
        <v>916</v>
      </c>
      <c r="C1691" s="331" t="str">
        <f aca="false">IFERROR(VLOOKUP(B1691,'[1]#¡REF!'!$A$1:$C$15201,2,FALSE()),"")</f>
        <v/>
      </c>
      <c r="D1691" s="331" t="s">
        <v>1016</v>
      </c>
      <c r="E1691" s="331" t="s">
        <v>1093</v>
      </c>
      <c r="F1691" s="331" t="s">
        <v>1131</v>
      </c>
      <c r="G1691" s="331" t="n">
        <v>32</v>
      </c>
      <c r="H1691" s="331" t="n">
        <v>107.14</v>
      </c>
      <c r="I1691" s="415" t="n">
        <v>2133.12</v>
      </c>
      <c r="J1691" s="389"/>
      <c r="K1691" s="331" t="s">
        <v>994</v>
      </c>
    </row>
    <row r="1692" customFormat="false" ht="15.75" hidden="true" customHeight="false" outlineLevel="0" collapsed="false">
      <c r="A1692" s="331"/>
      <c r="B1692" s="331" t="s">
        <v>916</v>
      </c>
      <c r="C1692" s="331" t="str">
        <f aca="false">IFERROR(VLOOKUP(B1692,'[1]#¡REF!'!$A$1:$C$15201,2,FALSE()),"")</f>
        <v/>
      </c>
      <c r="D1692" s="331" t="s">
        <v>1016</v>
      </c>
      <c r="E1692" s="331" t="s">
        <v>1026</v>
      </c>
      <c r="F1692" s="331" t="s">
        <v>1132</v>
      </c>
      <c r="G1692" s="331" t="n">
        <v>132</v>
      </c>
      <c r="H1692" s="331" t="n">
        <v>441.94</v>
      </c>
      <c r="I1692" s="415" t="n">
        <v>8799.12</v>
      </c>
      <c r="J1692" s="389"/>
      <c r="K1692" s="331" t="s">
        <v>994</v>
      </c>
    </row>
    <row r="1693" customFormat="false" ht="15.75" hidden="true" customHeight="false" outlineLevel="0" collapsed="false">
      <c r="A1693" s="331"/>
      <c r="B1693" s="331" t="s">
        <v>916</v>
      </c>
      <c r="C1693" s="331" t="str">
        <f aca="false">IFERROR(VLOOKUP(B1693,'[1]#¡REF!'!$A$1:$C$15201,2,FALSE()),"")</f>
        <v/>
      </c>
      <c r="D1693" s="331" t="s">
        <v>1016</v>
      </c>
      <c r="E1693" s="331" t="s">
        <v>1027</v>
      </c>
      <c r="F1693" s="331" t="s">
        <v>1133</v>
      </c>
      <c r="G1693" s="331" t="n">
        <v>27</v>
      </c>
      <c r="H1693" s="331" t="n">
        <v>90.4</v>
      </c>
      <c r="I1693" s="415" t="n">
        <v>1799.82</v>
      </c>
      <c r="J1693" s="389"/>
      <c r="K1693" s="331" t="s">
        <v>994</v>
      </c>
    </row>
    <row r="1694" customFormat="false" ht="15.75" hidden="true" customHeight="false" outlineLevel="0" collapsed="false">
      <c r="A1694" s="331"/>
      <c r="B1694" s="331" t="s">
        <v>916</v>
      </c>
      <c r="C1694" s="331" t="str">
        <f aca="false">IFERROR(VLOOKUP(B1694,'[1]#¡REF!'!$A$1:$C$15201,2,FALSE()),"")</f>
        <v/>
      </c>
      <c r="D1694" s="331" t="s">
        <v>1016</v>
      </c>
      <c r="E1694" s="331" t="s">
        <v>1028</v>
      </c>
      <c r="F1694" s="331" t="s">
        <v>1134</v>
      </c>
      <c r="G1694" s="331" t="n">
        <v>53</v>
      </c>
      <c r="H1694" s="331" t="n">
        <v>177.45</v>
      </c>
      <c r="I1694" s="415" t="n">
        <v>3532.98</v>
      </c>
      <c r="J1694" s="390"/>
      <c r="K1694" s="331" t="s">
        <v>994</v>
      </c>
    </row>
    <row r="1695" customFormat="false" ht="15.75" hidden="true" customHeight="false" outlineLevel="0" collapsed="false">
      <c r="A1695" s="331"/>
      <c r="B1695" s="331" t="s">
        <v>1204</v>
      </c>
      <c r="C1695" s="331" t="str">
        <f aca="false">IFERROR(VLOOKUP(B1695,'[1]#¡REF!'!$A$1:$C$15201,2,FALSE()),"")</f>
        <v/>
      </c>
      <c r="D1695" s="331" t="s">
        <v>991</v>
      </c>
      <c r="E1695" s="331" t="s">
        <v>1032</v>
      </c>
      <c r="F1695" s="331" t="s">
        <v>1130</v>
      </c>
      <c r="G1695" s="405" t="n">
        <v>2400</v>
      </c>
      <c r="H1695" s="415" t="n">
        <v>2400</v>
      </c>
      <c r="I1695" s="415" t="n">
        <v>47616</v>
      </c>
      <c r="J1695" s="388"/>
      <c r="K1695" s="331" t="s">
        <v>994</v>
      </c>
    </row>
    <row r="1696" customFormat="false" ht="15.75" hidden="true" customHeight="false" outlineLevel="0" collapsed="false">
      <c r="A1696" s="331"/>
      <c r="B1696" s="331" t="s">
        <v>1204</v>
      </c>
      <c r="C1696" s="331" t="str">
        <f aca="false">IFERROR(VLOOKUP(B1696,'[1]#¡REF!'!$A$1:$C$15201,2,FALSE()),"")</f>
        <v/>
      </c>
      <c r="D1696" s="331" t="s">
        <v>991</v>
      </c>
      <c r="E1696" s="331" t="s">
        <v>1053</v>
      </c>
      <c r="F1696" s="354" t="s">
        <v>993</v>
      </c>
      <c r="G1696" s="331" t="n">
        <v>100</v>
      </c>
      <c r="H1696" s="331" t="n">
        <v>100</v>
      </c>
      <c r="I1696" s="415" t="n">
        <v>1984</v>
      </c>
      <c r="J1696" s="389"/>
      <c r="K1696" s="331" t="s">
        <v>994</v>
      </c>
    </row>
    <row r="1697" customFormat="false" ht="15.75" hidden="true" customHeight="false" outlineLevel="0" collapsed="false">
      <c r="A1697" s="331"/>
      <c r="B1697" s="331" t="s">
        <v>1204</v>
      </c>
      <c r="C1697" s="331" t="str">
        <f aca="false">IFERROR(VLOOKUP(B1697,'[1]#¡REF!'!$A$1:$C$15201,2,FALSE()),"")</f>
        <v/>
      </c>
      <c r="D1697" s="331" t="s">
        <v>991</v>
      </c>
      <c r="E1697" s="331" t="s">
        <v>1034</v>
      </c>
      <c r="F1697" s="354" t="s">
        <v>993</v>
      </c>
      <c r="G1697" s="405" t="n">
        <v>22402</v>
      </c>
      <c r="H1697" s="415" t="n">
        <v>22402</v>
      </c>
      <c r="I1697" s="415" t="n">
        <v>444455.68</v>
      </c>
      <c r="J1697" s="389"/>
      <c r="K1697" s="331" t="s">
        <v>994</v>
      </c>
    </row>
    <row r="1698" customFormat="false" ht="15.75" hidden="true" customHeight="false" outlineLevel="0" collapsed="false">
      <c r="A1698" s="331"/>
      <c r="B1698" s="331" t="s">
        <v>1204</v>
      </c>
      <c r="C1698" s="331" t="str">
        <f aca="false">IFERROR(VLOOKUP(B1698,'[1]#¡REF!'!$A$1:$C$15201,2,FALSE()),"")</f>
        <v/>
      </c>
      <c r="D1698" s="331" t="s">
        <v>991</v>
      </c>
      <c r="E1698" s="331" t="s">
        <v>1012</v>
      </c>
      <c r="F1698" s="354" t="s">
        <v>993</v>
      </c>
      <c r="G1698" s="405" t="n">
        <v>59000</v>
      </c>
      <c r="H1698" s="415" t="n">
        <v>59000</v>
      </c>
      <c r="I1698" s="415" t="n">
        <v>1170560</v>
      </c>
      <c r="J1698" s="389"/>
      <c r="K1698" s="331" t="s">
        <v>994</v>
      </c>
    </row>
    <row r="1699" customFormat="false" ht="15.75" hidden="true" customHeight="false" outlineLevel="0" collapsed="false">
      <c r="A1699" s="331"/>
      <c r="B1699" s="331" t="s">
        <v>1204</v>
      </c>
      <c r="C1699" s="331" t="str">
        <f aca="false">IFERROR(VLOOKUP(B1699,'[1]#¡REF!'!$A$1:$C$15201,2,FALSE()),"")</f>
        <v/>
      </c>
      <c r="D1699" s="331" t="s">
        <v>991</v>
      </c>
      <c r="E1699" s="331" t="s">
        <v>1035</v>
      </c>
      <c r="F1699" s="354" t="s">
        <v>993</v>
      </c>
      <c r="G1699" s="331" t="n">
        <v>10</v>
      </c>
      <c r="H1699" s="331" t="n">
        <v>10</v>
      </c>
      <c r="I1699" s="331" t="n">
        <v>198.4</v>
      </c>
      <c r="J1699" s="389"/>
      <c r="K1699" s="331" t="s">
        <v>994</v>
      </c>
    </row>
    <row r="1700" customFormat="false" ht="15.75" hidden="true" customHeight="false" outlineLevel="0" collapsed="false">
      <c r="A1700" s="331"/>
      <c r="B1700" s="331" t="s">
        <v>568</v>
      </c>
      <c r="C1700" s="331" t="str">
        <f aca="false">IFERROR(VLOOKUP(B1700,'[1]#¡REF!'!$A$1:$C$15201,2,FALSE()),"")</f>
        <v/>
      </c>
      <c r="D1700" s="331" t="s">
        <v>991</v>
      </c>
      <c r="E1700" s="331" t="s">
        <v>997</v>
      </c>
      <c r="F1700" s="331" t="s">
        <v>1130</v>
      </c>
      <c r="G1700" s="405" t="n">
        <v>1500</v>
      </c>
      <c r="H1700" s="415" t="n">
        <v>14742.94</v>
      </c>
      <c r="I1700" s="415" t="n">
        <v>292500</v>
      </c>
      <c r="J1700" s="389"/>
      <c r="K1700" s="331" t="s">
        <v>994</v>
      </c>
    </row>
    <row r="1701" customFormat="false" ht="15.75" hidden="true" customHeight="false" outlineLevel="0" collapsed="false">
      <c r="A1701" s="331"/>
      <c r="B1701" s="331" t="s">
        <v>568</v>
      </c>
      <c r="C1701" s="331" t="str">
        <f aca="false">IFERROR(VLOOKUP(B1701,'[1]#¡REF!'!$A$1:$C$15201,2,FALSE()),"")</f>
        <v/>
      </c>
      <c r="D1701" s="331" t="s">
        <v>991</v>
      </c>
      <c r="E1701" s="331" t="s">
        <v>1032</v>
      </c>
      <c r="F1701" s="331" t="s">
        <v>1130</v>
      </c>
      <c r="G1701" s="331" t="n">
        <v>480</v>
      </c>
      <c r="H1701" s="415" t="n">
        <v>4717.74</v>
      </c>
      <c r="I1701" s="415" t="n">
        <v>93600</v>
      </c>
      <c r="J1701" s="389"/>
      <c r="K1701" s="331" t="s">
        <v>994</v>
      </c>
    </row>
    <row r="1702" customFormat="false" ht="15.75" hidden="true" customHeight="false" outlineLevel="0" collapsed="false">
      <c r="A1702" s="331"/>
      <c r="B1702" s="331" t="s">
        <v>568</v>
      </c>
      <c r="C1702" s="331" t="str">
        <f aca="false">IFERROR(VLOOKUP(B1702,'[1]#¡REF!'!$A$1:$C$15201,2,FALSE()),"")</f>
        <v/>
      </c>
      <c r="D1702" s="331" t="s">
        <v>991</v>
      </c>
      <c r="E1702" s="331" t="s">
        <v>992</v>
      </c>
      <c r="F1702" s="354" t="s">
        <v>993</v>
      </c>
      <c r="G1702" s="331" t="n">
        <v>400</v>
      </c>
      <c r="H1702" s="415" t="n">
        <v>3931.45</v>
      </c>
      <c r="I1702" s="415" t="n">
        <v>78000</v>
      </c>
      <c r="J1702" s="389"/>
      <c r="K1702" s="331" t="s">
        <v>994</v>
      </c>
    </row>
    <row r="1703" customFormat="false" ht="15.75" hidden="true" customHeight="false" outlineLevel="0" collapsed="false">
      <c r="A1703" s="331"/>
      <c r="B1703" s="331" t="s">
        <v>568</v>
      </c>
      <c r="C1703" s="331" t="str">
        <f aca="false">IFERROR(VLOOKUP(B1703,'[1]#¡REF!'!$A$1:$C$15201,2,FALSE()),"")</f>
        <v/>
      </c>
      <c r="D1703" s="331" t="s">
        <v>991</v>
      </c>
      <c r="E1703" s="331" t="s">
        <v>1000</v>
      </c>
      <c r="F1703" s="354" t="s">
        <v>993</v>
      </c>
      <c r="G1703" s="405" t="n">
        <v>5570</v>
      </c>
      <c r="H1703" s="415" t="n">
        <v>54745.47</v>
      </c>
      <c r="I1703" s="415" t="n">
        <v>1086150</v>
      </c>
      <c r="J1703" s="389"/>
      <c r="K1703" s="331" t="s">
        <v>994</v>
      </c>
    </row>
    <row r="1704" customFormat="false" ht="15.75" hidden="true" customHeight="false" outlineLevel="0" collapsed="false">
      <c r="A1704" s="331"/>
      <c r="B1704" s="331" t="s">
        <v>568</v>
      </c>
      <c r="C1704" s="331" t="str">
        <f aca="false">IFERROR(VLOOKUP(B1704,'[1]#¡REF!'!$A$1:$C$15201,2,FALSE()),"")</f>
        <v/>
      </c>
      <c r="D1704" s="331" t="s">
        <v>991</v>
      </c>
      <c r="E1704" s="331" t="s">
        <v>1053</v>
      </c>
      <c r="F1704" s="354" t="s">
        <v>993</v>
      </c>
      <c r="G1704" s="405" t="n">
        <v>1200</v>
      </c>
      <c r="H1704" s="415" t="n">
        <v>11794.36</v>
      </c>
      <c r="I1704" s="415" t="n">
        <v>234000</v>
      </c>
      <c r="J1704" s="389"/>
      <c r="K1704" s="331" t="s">
        <v>994</v>
      </c>
    </row>
    <row r="1705" customFormat="false" ht="15.75" hidden="true" customHeight="false" outlineLevel="0" collapsed="false">
      <c r="A1705" s="331"/>
      <c r="B1705" s="331" t="s">
        <v>568</v>
      </c>
      <c r="C1705" s="331" t="str">
        <f aca="false">IFERROR(VLOOKUP(B1705,'[1]#¡REF!'!$A$1:$C$15201,2,FALSE()),"")</f>
        <v/>
      </c>
      <c r="D1705" s="331" t="s">
        <v>991</v>
      </c>
      <c r="E1705" s="331" t="s">
        <v>1034</v>
      </c>
      <c r="F1705" s="354" t="s">
        <v>993</v>
      </c>
      <c r="G1705" s="331" t="n">
        <v>429</v>
      </c>
      <c r="H1705" s="415" t="n">
        <v>4216.48</v>
      </c>
      <c r="I1705" s="415" t="n">
        <v>83655</v>
      </c>
      <c r="J1705" s="389"/>
      <c r="K1705" s="331" t="s">
        <v>994</v>
      </c>
    </row>
    <row r="1706" customFormat="false" ht="15.75" hidden="true" customHeight="false" outlineLevel="0" collapsed="false">
      <c r="A1706" s="331"/>
      <c r="B1706" s="331" t="s">
        <v>568</v>
      </c>
      <c r="C1706" s="331" t="str">
        <f aca="false">IFERROR(VLOOKUP(B1706,'[1]#¡REF!'!$A$1:$C$15201,2,FALSE()),"")</f>
        <v/>
      </c>
      <c r="D1706" s="331" t="s">
        <v>991</v>
      </c>
      <c r="E1706" s="331" t="s">
        <v>1009</v>
      </c>
      <c r="F1706" s="354" t="s">
        <v>993</v>
      </c>
      <c r="G1706" s="405" t="n">
        <v>1420</v>
      </c>
      <c r="H1706" s="415" t="n">
        <v>13956.65</v>
      </c>
      <c r="I1706" s="415" t="n">
        <v>276900</v>
      </c>
      <c r="J1706" s="389"/>
      <c r="K1706" s="331" t="s">
        <v>994</v>
      </c>
    </row>
    <row r="1707" customFormat="false" ht="15.75" hidden="true" customHeight="false" outlineLevel="0" collapsed="false">
      <c r="A1707" s="331"/>
      <c r="B1707" s="331" t="s">
        <v>568</v>
      </c>
      <c r="C1707" s="331" t="str">
        <f aca="false">IFERROR(VLOOKUP(B1707,'[1]#¡REF!'!$A$1:$C$15201,2,FALSE()),"")</f>
        <v/>
      </c>
      <c r="D1707" s="331" t="s">
        <v>991</v>
      </c>
      <c r="E1707" s="331" t="s">
        <v>1011</v>
      </c>
      <c r="F1707" s="354" t="s">
        <v>993</v>
      </c>
      <c r="G1707" s="405" t="n">
        <v>16000</v>
      </c>
      <c r="H1707" s="415" t="n">
        <v>157258.08</v>
      </c>
      <c r="I1707" s="415" t="n">
        <v>3120000</v>
      </c>
      <c r="J1707" s="389"/>
      <c r="K1707" s="331" t="s">
        <v>994</v>
      </c>
    </row>
    <row r="1708" customFormat="false" ht="15.75" hidden="true" customHeight="false" outlineLevel="0" collapsed="false">
      <c r="A1708" s="331"/>
      <c r="B1708" s="331" t="s">
        <v>568</v>
      </c>
      <c r="C1708" s="331" t="str">
        <f aca="false">IFERROR(VLOOKUP(B1708,'[1]#¡REF!'!$A$1:$C$15201,2,FALSE()),"")</f>
        <v/>
      </c>
      <c r="D1708" s="331" t="s">
        <v>991</v>
      </c>
      <c r="E1708" s="331" t="s">
        <v>1001</v>
      </c>
      <c r="F1708" s="354" t="s">
        <v>993</v>
      </c>
      <c r="G1708" s="331" t="n">
        <v>100</v>
      </c>
      <c r="H1708" s="331" t="n">
        <v>982.86</v>
      </c>
      <c r="I1708" s="415" t="n">
        <v>19500</v>
      </c>
      <c r="J1708" s="389"/>
      <c r="K1708" s="331" t="s">
        <v>994</v>
      </c>
    </row>
    <row r="1709" customFormat="false" ht="15.75" hidden="true" customHeight="false" outlineLevel="0" collapsed="false">
      <c r="A1709" s="331"/>
      <c r="B1709" s="331" t="s">
        <v>568</v>
      </c>
      <c r="C1709" s="331" t="str">
        <f aca="false">IFERROR(VLOOKUP(B1709,'[1]#¡REF!'!$A$1:$C$15201,2,FALSE()),"")</f>
        <v/>
      </c>
      <c r="D1709" s="331" t="s">
        <v>991</v>
      </c>
      <c r="E1709" s="331" t="s">
        <v>1012</v>
      </c>
      <c r="F1709" s="354" t="s">
        <v>993</v>
      </c>
      <c r="G1709" s="331" t="n">
        <v>650</v>
      </c>
      <c r="H1709" s="415" t="n">
        <v>6388.61</v>
      </c>
      <c r="I1709" s="415" t="n">
        <v>126750</v>
      </c>
      <c r="J1709" s="389"/>
      <c r="K1709" s="331" t="s">
        <v>994</v>
      </c>
    </row>
    <row r="1710" customFormat="false" ht="15.75" hidden="true" customHeight="false" outlineLevel="0" collapsed="false">
      <c r="A1710" s="331"/>
      <c r="B1710" s="331" t="s">
        <v>568</v>
      </c>
      <c r="C1710" s="331" t="str">
        <f aca="false">IFERROR(VLOOKUP(B1710,'[1]#¡REF!'!$A$1:$C$15201,2,FALSE()),"")</f>
        <v/>
      </c>
      <c r="D1710" s="331" t="s">
        <v>991</v>
      </c>
      <c r="E1710" s="331" t="s">
        <v>1037</v>
      </c>
      <c r="F1710" s="331" t="s">
        <v>1131</v>
      </c>
      <c r="G1710" s="405" t="n">
        <v>2934</v>
      </c>
      <c r="H1710" s="415" t="n">
        <v>28837.2</v>
      </c>
      <c r="I1710" s="415" t="n">
        <v>572130</v>
      </c>
      <c r="J1710" s="389"/>
      <c r="K1710" s="331" t="s">
        <v>994</v>
      </c>
    </row>
    <row r="1711" customFormat="false" ht="15.75" hidden="true" customHeight="false" outlineLevel="0" collapsed="false">
      <c r="A1711" s="331"/>
      <c r="B1711" s="331" t="s">
        <v>568</v>
      </c>
      <c r="C1711" s="331" t="str">
        <f aca="false">IFERROR(VLOOKUP(B1711,'[1]#¡REF!'!$A$1:$C$15201,2,FALSE()),"")</f>
        <v/>
      </c>
      <c r="D1711" s="331" t="s">
        <v>991</v>
      </c>
      <c r="E1711" s="331" t="s">
        <v>1014</v>
      </c>
      <c r="F1711" s="331" t="s">
        <v>1132</v>
      </c>
      <c r="G1711" s="331" t="n">
        <v>6</v>
      </c>
      <c r="H1711" s="331" t="n">
        <v>58.97</v>
      </c>
      <c r="I1711" s="415" t="n">
        <v>1170</v>
      </c>
      <c r="J1711" s="389"/>
      <c r="K1711" s="331" t="s">
        <v>994</v>
      </c>
    </row>
    <row r="1712" customFormat="false" ht="15.75" hidden="true" customHeight="false" outlineLevel="0" collapsed="false">
      <c r="A1712" s="331"/>
      <c r="B1712" s="331" t="s">
        <v>568</v>
      </c>
      <c r="C1712" s="331" t="str">
        <f aca="false">IFERROR(VLOOKUP(B1712,'[1]#¡REF!'!$A$1:$C$15201,2,FALSE()),"")</f>
        <v/>
      </c>
      <c r="D1712" s="331" t="s">
        <v>991</v>
      </c>
      <c r="E1712" s="331" t="s">
        <v>1002</v>
      </c>
      <c r="F1712" s="331" t="s">
        <v>1133</v>
      </c>
      <c r="G1712" s="405" t="n">
        <v>6600</v>
      </c>
      <c r="H1712" s="415" t="n">
        <v>64868.96</v>
      </c>
      <c r="I1712" s="415" t="n">
        <v>1287000</v>
      </c>
      <c r="J1712" s="389"/>
      <c r="K1712" s="331" t="s">
        <v>994</v>
      </c>
    </row>
    <row r="1713" customFormat="false" ht="15.75" hidden="true" customHeight="false" outlineLevel="0" collapsed="false">
      <c r="A1713" s="331"/>
      <c r="B1713" s="331" t="s">
        <v>568</v>
      </c>
      <c r="C1713" s="331" t="str">
        <f aca="false">IFERROR(VLOOKUP(B1713,'[1]#¡REF!'!$A$1:$C$15201,2,FALSE()),"")</f>
        <v/>
      </c>
      <c r="D1713" s="331" t="s">
        <v>991</v>
      </c>
      <c r="E1713" s="331" t="s">
        <v>1004</v>
      </c>
      <c r="F1713" s="331" t="s">
        <v>1134</v>
      </c>
      <c r="G1713" s="331" t="n">
        <v>50</v>
      </c>
      <c r="H1713" s="331" t="n">
        <v>491.43</v>
      </c>
      <c r="I1713" s="415" t="n">
        <v>9750</v>
      </c>
      <c r="J1713" s="390"/>
      <c r="K1713" s="331" t="s">
        <v>994</v>
      </c>
    </row>
    <row r="1714" customFormat="false" ht="15.75" hidden="true" customHeight="false" outlineLevel="0" collapsed="false">
      <c r="A1714" s="331"/>
      <c r="B1714" s="331" t="s">
        <v>1205</v>
      </c>
      <c r="C1714" s="331" t="str">
        <f aca="false">IFERROR(VLOOKUP(B1714,'[1]#¡REF!'!$A$1:$C$15201,2,FALSE()),"")</f>
        <v/>
      </c>
      <c r="D1714" s="331" t="s">
        <v>991</v>
      </c>
      <c r="E1714" s="331" t="s">
        <v>1012</v>
      </c>
      <c r="F1714" s="354" t="s">
        <v>993</v>
      </c>
      <c r="G1714" s="331" t="n">
        <v>250</v>
      </c>
      <c r="H1714" s="415" t="n">
        <v>43.07</v>
      </c>
      <c r="I1714" s="415" t="n">
        <v>857.5</v>
      </c>
      <c r="J1714" s="388"/>
      <c r="K1714" s="331" t="s">
        <v>994</v>
      </c>
    </row>
    <row r="1715" customFormat="false" ht="15.75" hidden="true" customHeight="false" outlineLevel="0" collapsed="false">
      <c r="A1715" s="331"/>
      <c r="B1715" s="331" t="s">
        <v>1205</v>
      </c>
      <c r="C1715" s="331" t="str">
        <f aca="false">IFERROR(VLOOKUP(B1715,'[1]#¡REF!'!$A$1:$C$15201,2,FALSE()),"")</f>
        <v/>
      </c>
      <c r="D1715" s="331" t="s">
        <v>991</v>
      </c>
      <c r="E1715" s="331" t="s">
        <v>1036</v>
      </c>
      <c r="F1715" s="354" t="s">
        <v>993</v>
      </c>
      <c r="G1715" s="331" t="n">
        <v>5</v>
      </c>
      <c r="H1715" s="415" t="n">
        <v>0.86</v>
      </c>
      <c r="I1715" s="415" t="n">
        <v>17.15</v>
      </c>
      <c r="J1715" s="389"/>
      <c r="K1715" s="331" t="s">
        <v>994</v>
      </c>
    </row>
    <row r="1716" customFormat="false" ht="15.75" hidden="true" customHeight="false" outlineLevel="0" collapsed="false">
      <c r="A1716" s="331"/>
      <c r="B1716" s="331" t="s">
        <v>1205</v>
      </c>
      <c r="C1716" s="331" t="str">
        <f aca="false">IFERROR(VLOOKUP(B1716,'[1]#¡REF!'!$A$1:$C$15201,2,FALSE()),"")</f>
        <v/>
      </c>
      <c r="D1716" s="331" t="s">
        <v>1016</v>
      </c>
      <c r="E1716" s="331" t="s">
        <v>1019</v>
      </c>
      <c r="F1716" s="354" t="s">
        <v>993</v>
      </c>
      <c r="G1716" s="331" t="n">
        <v>28</v>
      </c>
      <c r="H1716" s="415" t="n">
        <v>4.82</v>
      </c>
      <c r="I1716" s="415" t="n">
        <v>96.04</v>
      </c>
      <c r="J1716" s="389"/>
      <c r="K1716" s="331" t="s">
        <v>994</v>
      </c>
    </row>
    <row r="1717" customFormat="false" ht="15.75" hidden="true" customHeight="false" outlineLevel="0" collapsed="false">
      <c r="A1717" s="331"/>
      <c r="B1717" s="331" t="s">
        <v>1205</v>
      </c>
      <c r="C1717" s="331" t="str">
        <f aca="false">IFERROR(VLOOKUP(B1717,'[1]#¡REF!'!$A$1:$C$15201,2,FALSE()),"")</f>
        <v/>
      </c>
      <c r="D1717" s="331" t="s">
        <v>1016</v>
      </c>
      <c r="E1717" s="331" t="s">
        <v>1025</v>
      </c>
      <c r="F1717" s="354" t="s">
        <v>993</v>
      </c>
      <c r="G1717" s="405" t="n">
        <v>7686</v>
      </c>
      <c r="H1717" s="415" t="n">
        <v>1324.11</v>
      </c>
      <c r="I1717" s="415" t="n">
        <v>26362.98</v>
      </c>
      <c r="J1717" s="389"/>
      <c r="K1717" s="331" t="s">
        <v>994</v>
      </c>
    </row>
    <row r="1718" customFormat="false" ht="15.75" hidden="true" customHeight="false" outlineLevel="0" collapsed="false">
      <c r="A1718" s="331"/>
      <c r="B1718" s="331" t="s">
        <v>1205</v>
      </c>
      <c r="C1718" s="331" t="str">
        <f aca="false">IFERROR(VLOOKUP(B1718,'[1]#¡REF!'!$A$1:$C$15201,2,FALSE()),"")</f>
        <v/>
      </c>
      <c r="D1718" s="331" t="s">
        <v>1016</v>
      </c>
      <c r="E1718" s="331" t="s">
        <v>1065</v>
      </c>
      <c r="F1718" s="354" t="s">
        <v>993</v>
      </c>
      <c r="G1718" s="331" t="n">
        <v>35</v>
      </c>
      <c r="H1718" s="415" t="n">
        <v>6.03</v>
      </c>
      <c r="I1718" s="415" t="n">
        <v>120.05</v>
      </c>
      <c r="J1718" s="389"/>
      <c r="K1718" s="331" t="s">
        <v>994</v>
      </c>
    </row>
    <row r="1719" customFormat="false" ht="15.75" hidden="true" customHeight="false" outlineLevel="0" collapsed="false">
      <c r="A1719" s="331"/>
      <c r="B1719" s="331" t="s">
        <v>1205</v>
      </c>
      <c r="C1719" s="331" t="str">
        <f aca="false">IFERROR(VLOOKUP(B1719,'[1]#¡REF!'!$A$1:$C$15201,2,FALSE()),"")</f>
        <v/>
      </c>
      <c r="D1719" s="331" t="s">
        <v>1016</v>
      </c>
      <c r="E1719" s="331" t="s">
        <v>1028</v>
      </c>
      <c r="F1719" s="331" t="s">
        <v>1134</v>
      </c>
      <c r="G1719" s="331" t="n">
        <v>7</v>
      </c>
      <c r="H1719" s="415" t="n">
        <v>1.21</v>
      </c>
      <c r="I1719" s="415" t="n">
        <v>24.01</v>
      </c>
      <c r="J1719" s="389"/>
      <c r="K1719" s="331" t="s">
        <v>994</v>
      </c>
    </row>
    <row r="1720" customFormat="false" ht="15.75" hidden="true" customHeight="false" outlineLevel="0" collapsed="false">
      <c r="A1720" s="331"/>
      <c r="B1720" s="331" t="s">
        <v>1206</v>
      </c>
      <c r="C1720" s="331" t="str">
        <f aca="false">IFERROR(VLOOKUP(B1720,'[1]#¡REF!'!$A$1:$C$15201,2,FALSE()),"")</f>
        <v/>
      </c>
      <c r="D1720" s="331" t="s">
        <v>991</v>
      </c>
      <c r="E1720" s="331" t="s">
        <v>1032</v>
      </c>
      <c r="F1720" s="331" t="s">
        <v>1130</v>
      </c>
      <c r="G1720" s="331" t="n">
        <v>4</v>
      </c>
      <c r="H1720" s="415" t="n">
        <v>1.52</v>
      </c>
      <c r="I1720" s="415" t="n">
        <v>30.32</v>
      </c>
      <c r="J1720" s="389"/>
      <c r="K1720" s="331" t="s">
        <v>994</v>
      </c>
    </row>
    <row r="1721" customFormat="false" ht="15.75" hidden="true" customHeight="false" outlineLevel="0" collapsed="false">
      <c r="A1721" s="331"/>
      <c r="B1721" s="331" t="s">
        <v>1206</v>
      </c>
      <c r="C1721" s="331" t="str">
        <f aca="false">IFERROR(VLOOKUP(B1721,'[1]#¡REF!'!$A$1:$C$15201,2,FALSE()),"")</f>
        <v/>
      </c>
      <c r="D1721" s="331" t="s">
        <v>991</v>
      </c>
      <c r="E1721" s="331" t="s">
        <v>1008</v>
      </c>
      <c r="F1721" s="354" t="s">
        <v>993</v>
      </c>
      <c r="G1721" s="331" t="n">
        <v>20</v>
      </c>
      <c r="H1721" s="415" t="n">
        <v>7.61</v>
      </c>
      <c r="I1721" s="415" t="n">
        <v>151.6</v>
      </c>
      <c r="J1721" s="389"/>
      <c r="K1721" s="331" t="s">
        <v>994</v>
      </c>
    </row>
    <row r="1722" customFormat="false" ht="15.75" hidden="true" customHeight="false" outlineLevel="0" collapsed="false">
      <c r="A1722" s="331"/>
      <c r="B1722" s="331" t="s">
        <v>1206</v>
      </c>
      <c r="C1722" s="331" t="str">
        <f aca="false">IFERROR(VLOOKUP(B1722,'[1]#¡REF!'!$A$1:$C$15201,2,FALSE()),"")</f>
        <v/>
      </c>
      <c r="D1722" s="331" t="s">
        <v>991</v>
      </c>
      <c r="E1722" s="331" t="s">
        <v>1000</v>
      </c>
      <c r="F1722" s="354" t="s">
        <v>993</v>
      </c>
      <c r="G1722" s="331" t="n">
        <v>271</v>
      </c>
      <c r="H1722" s="415" t="n">
        <v>103.17</v>
      </c>
      <c r="I1722" s="415" t="n">
        <v>2054.18</v>
      </c>
      <c r="J1722" s="389"/>
      <c r="K1722" s="331" t="s">
        <v>994</v>
      </c>
    </row>
    <row r="1723" customFormat="false" ht="15.75" hidden="true" customHeight="false" outlineLevel="0" collapsed="false">
      <c r="A1723" s="331"/>
      <c r="B1723" s="331" t="s">
        <v>1206</v>
      </c>
      <c r="C1723" s="331" t="str">
        <f aca="false">IFERROR(VLOOKUP(B1723,'[1]#¡REF!'!$A$1:$C$15201,2,FALSE()),"")</f>
        <v/>
      </c>
      <c r="D1723" s="331" t="s">
        <v>991</v>
      </c>
      <c r="E1723" s="331" t="s">
        <v>1053</v>
      </c>
      <c r="F1723" s="354" t="s">
        <v>993</v>
      </c>
      <c r="G1723" s="331" t="n">
        <v>50</v>
      </c>
      <c r="H1723" s="415" t="n">
        <v>19.04</v>
      </c>
      <c r="I1723" s="415" t="n">
        <v>379</v>
      </c>
      <c r="J1723" s="389"/>
      <c r="K1723" s="331" t="s">
        <v>994</v>
      </c>
    </row>
    <row r="1724" customFormat="false" ht="15.75" hidden="true" customHeight="false" outlineLevel="0" collapsed="false">
      <c r="A1724" s="331"/>
      <c r="B1724" s="331" t="s">
        <v>1206</v>
      </c>
      <c r="C1724" s="331" t="str">
        <f aca="false">IFERROR(VLOOKUP(B1724,'[1]#¡REF!'!$A$1:$C$15201,2,FALSE()),"")</f>
        <v/>
      </c>
      <c r="D1724" s="331" t="s">
        <v>991</v>
      </c>
      <c r="E1724" s="331" t="s">
        <v>1034</v>
      </c>
      <c r="F1724" s="354" t="s">
        <v>993</v>
      </c>
      <c r="G1724" s="331" t="n">
        <v>109</v>
      </c>
      <c r="H1724" s="415" t="n">
        <v>41.5</v>
      </c>
      <c r="I1724" s="415" t="n">
        <v>826.22</v>
      </c>
      <c r="J1724" s="389"/>
      <c r="K1724" s="331" t="s">
        <v>994</v>
      </c>
    </row>
    <row r="1725" customFormat="false" ht="15.75" hidden="true" customHeight="false" outlineLevel="0" collapsed="false">
      <c r="A1725" s="331"/>
      <c r="B1725" s="331" t="s">
        <v>1206</v>
      </c>
      <c r="C1725" s="331" t="str">
        <f aca="false">IFERROR(VLOOKUP(B1725,'[1]#¡REF!'!$A$1:$C$15201,2,FALSE()),"")</f>
        <v/>
      </c>
      <c r="D1725" s="331" t="s">
        <v>991</v>
      </c>
      <c r="E1725" s="331" t="s">
        <v>1011</v>
      </c>
      <c r="F1725" s="354" t="s">
        <v>993</v>
      </c>
      <c r="G1725" s="331" t="n">
        <v>605</v>
      </c>
      <c r="H1725" s="415" t="n">
        <v>230.33</v>
      </c>
      <c r="I1725" s="415" t="n">
        <v>4585.9</v>
      </c>
      <c r="J1725" s="389"/>
      <c r="K1725" s="331" t="s">
        <v>994</v>
      </c>
    </row>
    <row r="1726" customFormat="false" ht="15.75" hidden="true" customHeight="false" outlineLevel="0" collapsed="false">
      <c r="A1726" s="331"/>
      <c r="B1726" s="331" t="s">
        <v>1206</v>
      </c>
      <c r="C1726" s="331" t="str">
        <f aca="false">IFERROR(VLOOKUP(B1726,'[1]#¡REF!'!$A$1:$C$15201,2,FALSE()),"")</f>
        <v/>
      </c>
      <c r="D1726" s="331" t="s">
        <v>991</v>
      </c>
      <c r="E1726" s="331" t="s">
        <v>1084</v>
      </c>
      <c r="F1726" s="354" t="s">
        <v>993</v>
      </c>
      <c r="G1726" s="331" t="n">
        <v>79</v>
      </c>
      <c r="H1726" s="415" t="n">
        <v>30.08</v>
      </c>
      <c r="I1726" s="415" t="n">
        <v>598.82</v>
      </c>
      <c r="J1726" s="389"/>
      <c r="K1726" s="331" t="s">
        <v>994</v>
      </c>
    </row>
    <row r="1727" customFormat="false" ht="15.75" hidden="true" customHeight="false" outlineLevel="0" collapsed="false">
      <c r="A1727" s="331"/>
      <c r="B1727" s="331" t="s">
        <v>1206</v>
      </c>
      <c r="C1727" s="331" t="str">
        <f aca="false">IFERROR(VLOOKUP(B1727,'[1]#¡REF!'!$A$1:$C$15201,2,FALSE()),"")</f>
        <v/>
      </c>
      <c r="D1727" s="331" t="s">
        <v>991</v>
      </c>
      <c r="E1727" s="331" t="s">
        <v>1046</v>
      </c>
      <c r="F1727" s="354" t="s">
        <v>993</v>
      </c>
      <c r="G1727" s="331" t="n">
        <v>5</v>
      </c>
      <c r="H1727" s="415" t="n">
        <v>1.9</v>
      </c>
      <c r="I1727" s="415" t="n">
        <v>37.9</v>
      </c>
      <c r="J1727" s="389"/>
      <c r="K1727" s="331" t="s">
        <v>994</v>
      </c>
    </row>
    <row r="1728" customFormat="false" ht="15.75" hidden="true" customHeight="false" outlineLevel="0" collapsed="false">
      <c r="A1728" s="331"/>
      <c r="B1728" s="331" t="s">
        <v>1206</v>
      </c>
      <c r="C1728" s="331" t="str">
        <f aca="false">IFERROR(VLOOKUP(B1728,'[1]#¡REF!'!$A$1:$C$15201,2,FALSE()),"")</f>
        <v/>
      </c>
      <c r="D1728" s="331" t="s">
        <v>991</v>
      </c>
      <c r="E1728" s="331" t="s">
        <v>1012</v>
      </c>
      <c r="F1728" s="354" t="s">
        <v>993</v>
      </c>
      <c r="G1728" s="331" t="n">
        <v>340</v>
      </c>
      <c r="H1728" s="415" t="n">
        <v>129.44</v>
      </c>
      <c r="I1728" s="415" t="n">
        <v>2577.2</v>
      </c>
      <c r="J1728" s="389"/>
      <c r="K1728" s="331" t="s">
        <v>994</v>
      </c>
    </row>
    <row r="1729" customFormat="false" ht="15.75" hidden="true" customHeight="false" outlineLevel="0" collapsed="false">
      <c r="A1729" s="331"/>
      <c r="B1729" s="331" t="s">
        <v>1206</v>
      </c>
      <c r="C1729" s="331" t="str">
        <f aca="false">IFERROR(VLOOKUP(B1729,'[1]#¡REF!'!$A$1:$C$15201,2,FALSE()),"")</f>
        <v/>
      </c>
      <c r="D1729" s="331" t="s">
        <v>991</v>
      </c>
      <c r="E1729" s="331" t="s">
        <v>1035</v>
      </c>
      <c r="F1729" s="354" t="s">
        <v>993</v>
      </c>
      <c r="G1729" s="331" t="n">
        <v>9</v>
      </c>
      <c r="H1729" s="415" t="n">
        <v>3.43</v>
      </c>
      <c r="I1729" s="415" t="n">
        <v>68.22</v>
      </c>
      <c r="J1729" s="389"/>
      <c r="K1729" s="331" t="s">
        <v>994</v>
      </c>
    </row>
    <row r="1730" customFormat="false" ht="15.75" hidden="true" customHeight="false" outlineLevel="0" collapsed="false">
      <c r="A1730" s="331"/>
      <c r="B1730" s="331" t="s">
        <v>1206</v>
      </c>
      <c r="C1730" s="331" t="str">
        <f aca="false">IFERROR(VLOOKUP(B1730,'[1]#¡REF!'!$A$1:$C$15201,2,FALSE()),"")</f>
        <v/>
      </c>
      <c r="D1730" s="331" t="s">
        <v>991</v>
      </c>
      <c r="E1730" s="331" t="s">
        <v>1036</v>
      </c>
      <c r="F1730" s="354" t="s">
        <v>993</v>
      </c>
      <c r="G1730" s="331" t="n">
        <v>20</v>
      </c>
      <c r="H1730" s="415" t="n">
        <v>7.61</v>
      </c>
      <c r="I1730" s="415" t="n">
        <v>151.6</v>
      </c>
      <c r="J1730" s="389"/>
      <c r="K1730" s="331" t="s">
        <v>994</v>
      </c>
    </row>
    <row r="1731" customFormat="false" ht="15.75" hidden="true" customHeight="false" outlineLevel="0" collapsed="false">
      <c r="A1731" s="331"/>
      <c r="B1731" s="331" t="s">
        <v>1206</v>
      </c>
      <c r="C1731" s="331" t="str">
        <f aca="false">IFERROR(VLOOKUP(B1731,'[1]#¡REF!'!$A$1:$C$15201,2,FALSE()),"")</f>
        <v/>
      </c>
      <c r="D1731" s="331" t="s">
        <v>991</v>
      </c>
      <c r="E1731" s="331" t="s">
        <v>995</v>
      </c>
      <c r="F1731" s="354" t="s">
        <v>993</v>
      </c>
      <c r="G1731" s="331" t="n">
        <v>100</v>
      </c>
      <c r="H1731" s="415" t="n">
        <v>38.07</v>
      </c>
      <c r="I1731" s="415" t="n">
        <v>758</v>
      </c>
      <c r="J1731" s="389"/>
      <c r="K1731" s="331" t="s">
        <v>994</v>
      </c>
    </row>
    <row r="1732" customFormat="false" ht="15.75" hidden="true" customHeight="false" outlineLevel="0" collapsed="false">
      <c r="A1732" s="331"/>
      <c r="B1732" s="331" t="s">
        <v>1206</v>
      </c>
      <c r="C1732" s="331" t="str">
        <f aca="false">IFERROR(VLOOKUP(B1732,'[1]#¡REF!'!$A$1:$C$15201,2,FALSE()),"")</f>
        <v/>
      </c>
      <c r="D1732" s="331" t="s">
        <v>991</v>
      </c>
      <c r="E1732" s="331" t="s">
        <v>1013</v>
      </c>
      <c r="F1732" s="354" t="s">
        <v>993</v>
      </c>
      <c r="G1732" s="331" t="n">
        <v>60</v>
      </c>
      <c r="H1732" s="415" t="n">
        <v>22.84</v>
      </c>
      <c r="I1732" s="415" t="n">
        <v>454.8</v>
      </c>
      <c r="J1732" s="389"/>
      <c r="K1732" s="331" t="s">
        <v>994</v>
      </c>
    </row>
    <row r="1733" customFormat="false" ht="15.75" hidden="true" customHeight="false" outlineLevel="0" collapsed="false">
      <c r="A1733" s="331"/>
      <c r="B1733" s="331" t="s">
        <v>1206</v>
      </c>
      <c r="C1733" s="331" t="str">
        <f aca="false">IFERROR(VLOOKUP(B1733,'[1]#¡REF!'!$A$1:$C$15201,2,FALSE()),"")</f>
        <v/>
      </c>
      <c r="D1733" s="331" t="s">
        <v>991</v>
      </c>
      <c r="E1733" s="331" t="s">
        <v>1037</v>
      </c>
      <c r="F1733" s="331" t="s">
        <v>1131</v>
      </c>
      <c r="G1733" s="331" t="n">
        <v>50</v>
      </c>
      <c r="H1733" s="415" t="n">
        <v>19.04</v>
      </c>
      <c r="I1733" s="415" t="n">
        <v>379</v>
      </c>
      <c r="J1733" s="389"/>
      <c r="K1733" s="331" t="s">
        <v>994</v>
      </c>
    </row>
    <row r="1734" customFormat="false" ht="15.75" hidden="true" customHeight="false" outlineLevel="0" collapsed="false">
      <c r="A1734" s="331"/>
      <c r="B1734" s="331" t="s">
        <v>1206</v>
      </c>
      <c r="C1734" s="331" t="str">
        <f aca="false">IFERROR(VLOOKUP(B1734,'[1]#¡REF!'!$A$1:$C$15201,2,FALSE()),"")</f>
        <v/>
      </c>
      <c r="D1734" s="331" t="s">
        <v>991</v>
      </c>
      <c r="E1734" s="331" t="s">
        <v>1014</v>
      </c>
      <c r="F1734" s="331" t="s">
        <v>1132</v>
      </c>
      <c r="G1734" s="331" t="n">
        <v>10</v>
      </c>
      <c r="H1734" s="415" t="n">
        <v>3.81</v>
      </c>
      <c r="I1734" s="415" t="n">
        <v>75.8</v>
      </c>
      <c r="J1734" s="390"/>
      <c r="K1734" s="331" t="s">
        <v>994</v>
      </c>
    </row>
    <row r="1735" customFormat="false" ht="15.75" hidden="true" customHeight="false" outlineLevel="0" collapsed="false">
      <c r="A1735" s="356"/>
      <c r="B1735" s="356" t="s">
        <v>1206</v>
      </c>
      <c r="C1735" s="356" t="str">
        <f aca="false">IFERROR(VLOOKUP(B1735,'[1]#¡REF!'!$A$1:$C$15201,2,FALSE()),"")</f>
        <v/>
      </c>
      <c r="D1735" s="356" t="s">
        <v>991</v>
      </c>
      <c r="E1735" s="356" t="s">
        <v>612</v>
      </c>
      <c r="F1735" s="361" t="s">
        <v>1136</v>
      </c>
      <c r="G1735" s="361" t="n">
        <v>98</v>
      </c>
      <c r="H1735" s="416" t="n">
        <v>37.31</v>
      </c>
      <c r="I1735" s="416" t="n">
        <v>742.84</v>
      </c>
      <c r="J1735" s="394"/>
      <c r="K1735" s="356" t="s">
        <v>994</v>
      </c>
      <c r="L1735" s="379"/>
      <c r="M1735" s="379"/>
      <c r="N1735" s="379"/>
      <c r="O1735" s="379"/>
      <c r="P1735" s="279"/>
      <c r="Q1735" s="395"/>
      <c r="R1735" s="396"/>
      <c r="S1735" s="396"/>
      <c r="T1735" s="382"/>
    </row>
    <row r="1736" customFormat="false" ht="15.75" hidden="true" customHeight="false" outlineLevel="0" collapsed="false">
      <c r="A1736" s="331"/>
      <c r="B1736" s="331" t="s">
        <v>1206</v>
      </c>
      <c r="C1736" s="331" t="str">
        <f aca="false">IFERROR(VLOOKUP(B1736,'[1]#¡REF!'!$A$1:$C$15201,2,FALSE()),"")</f>
        <v/>
      </c>
      <c r="D1736" s="331" t="s">
        <v>1016</v>
      </c>
      <c r="E1736" s="331" t="s">
        <v>1017</v>
      </c>
      <c r="F1736" s="331" t="s">
        <v>1130</v>
      </c>
      <c r="G1736" s="331" t="n">
        <v>41</v>
      </c>
      <c r="H1736" s="415" t="n">
        <v>15.61</v>
      </c>
      <c r="I1736" s="415" t="n">
        <v>310.78</v>
      </c>
      <c r="J1736" s="388"/>
      <c r="K1736" s="331" t="s">
        <v>994</v>
      </c>
    </row>
    <row r="1737" customFormat="false" ht="15.75" hidden="true" customHeight="false" outlineLevel="0" collapsed="false">
      <c r="A1737" s="331"/>
      <c r="B1737" s="331" t="s">
        <v>1206</v>
      </c>
      <c r="C1737" s="331" t="str">
        <f aca="false">IFERROR(VLOOKUP(B1737,'[1]#¡REF!'!$A$1:$C$15201,2,FALSE()),"")</f>
        <v/>
      </c>
      <c r="D1737" s="331" t="s">
        <v>1016</v>
      </c>
      <c r="E1737" s="331" t="s">
        <v>1091</v>
      </c>
      <c r="F1737" s="354" t="s">
        <v>993</v>
      </c>
      <c r="G1737" s="405" t="n">
        <v>1976</v>
      </c>
      <c r="H1737" s="415" t="n">
        <v>752.29</v>
      </c>
      <c r="I1737" s="415" t="n">
        <v>14978.08</v>
      </c>
      <c r="J1737" s="389"/>
      <c r="K1737" s="331" t="s">
        <v>994</v>
      </c>
    </row>
    <row r="1738" customFormat="false" ht="15.75" hidden="true" customHeight="false" outlineLevel="0" collapsed="false">
      <c r="A1738" s="331"/>
      <c r="B1738" s="331" t="s">
        <v>1206</v>
      </c>
      <c r="C1738" s="331" t="str">
        <f aca="false">IFERROR(VLOOKUP(B1738,'[1]#¡REF!'!$A$1:$C$15201,2,FALSE()),"")</f>
        <v/>
      </c>
      <c r="D1738" s="331" t="s">
        <v>1016</v>
      </c>
      <c r="E1738" s="331" t="s">
        <v>1020</v>
      </c>
      <c r="F1738" s="354" t="s">
        <v>993</v>
      </c>
      <c r="G1738" s="405" t="n">
        <v>10863</v>
      </c>
      <c r="H1738" s="415" t="n">
        <v>4135.69</v>
      </c>
      <c r="I1738" s="415" t="n">
        <v>82341.54</v>
      </c>
      <c r="J1738" s="389"/>
      <c r="K1738" s="331" t="s">
        <v>994</v>
      </c>
    </row>
    <row r="1739" customFormat="false" ht="15.75" hidden="true" customHeight="false" outlineLevel="0" collapsed="false">
      <c r="A1739" s="331"/>
      <c r="B1739" s="331" t="s">
        <v>1206</v>
      </c>
      <c r="C1739" s="331" t="str">
        <f aca="false">IFERROR(VLOOKUP(B1739,'[1]#¡REF!'!$A$1:$C$15201,2,FALSE()),"")</f>
        <v/>
      </c>
      <c r="D1739" s="331" t="s">
        <v>1016</v>
      </c>
      <c r="E1739" s="331" t="s">
        <v>1021</v>
      </c>
      <c r="F1739" s="354" t="s">
        <v>993</v>
      </c>
      <c r="G1739" s="331" t="n">
        <v>17</v>
      </c>
      <c r="H1739" s="415" t="n">
        <v>6.47</v>
      </c>
      <c r="I1739" s="415" t="n">
        <v>128.86</v>
      </c>
      <c r="J1739" s="389"/>
      <c r="K1739" s="331" t="s">
        <v>994</v>
      </c>
    </row>
    <row r="1740" customFormat="false" ht="15.75" hidden="true" customHeight="false" outlineLevel="0" collapsed="false">
      <c r="A1740" s="331"/>
      <c r="B1740" s="331" t="s">
        <v>1206</v>
      </c>
      <c r="C1740" s="331" t="str">
        <f aca="false">IFERROR(VLOOKUP(B1740,'[1]#¡REF!'!$A$1:$C$15201,2,FALSE()),"")</f>
        <v/>
      </c>
      <c r="D1740" s="331" t="s">
        <v>1016</v>
      </c>
      <c r="E1740" s="331" t="s">
        <v>1041</v>
      </c>
      <c r="F1740" s="354" t="s">
        <v>993</v>
      </c>
      <c r="G1740" s="331" t="n">
        <v>285</v>
      </c>
      <c r="H1740" s="415" t="n">
        <v>108.5</v>
      </c>
      <c r="I1740" s="415" t="n">
        <v>2160.3</v>
      </c>
      <c r="J1740" s="389"/>
      <c r="K1740" s="331" t="s">
        <v>994</v>
      </c>
    </row>
    <row r="1741" customFormat="false" ht="15.75" hidden="true" customHeight="false" outlineLevel="0" collapsed="false">
      <c r="A1741" s="331"/>
      <c r="B1741" s="331" t="s">
        <v>1206</v>
      </c>
      <c r="C1741" s="331" t="str">
        <f aca="false">IFERROR(VLOOKUP(B1741,'[1]#¡REF!'!$A$1:$C$15201,2,FALSE()),"")</f>
        <v/>
      </c>
      <c r="D1741" s="331" t="s">
        <v>1016</v>
      </c>
      <c r="E1741" s="331" t="s">
        <v>1022</v>
      </c>
      <c r="F1741" s="354" t="s">
        <v>993</v>
      </c>
      <c r="G1741" s="331" t="n">
        <v>168</v>
      </c>
      <c r="H1741" s="415" t="n">
        <v>63.96</v>
      </c>
      <c r="I1741" s="415" t="n">
        <v>1273.44</v>
      </c>
      <c r="J1741" s="389"/>
      <c r="K1741" s="331" t="s">
        <v>994</v>
      </c>
    </row>
    <row r="1742" customFormat="false" ht="15.75" hidden="true" customHeight="false" outlineLevel="0" collapsed="false">
      <c r="A1742" s="331"/>
      <c r="B1742" s="331" t="s">
        <v>1206</v>
      </c>
      <c r="C1742" s="331" t="str">
        <f aca="false">IFERROR(VLOOKUP(B1742,'[1]#¡REF!'!$A$1:$C$15201,2,FALSE()),"")</f>
        <v/>
      </c>
      <c r="D1742" s="331" t="s">
        <v>1016</v>
      </c>
      <c r="E1742" s="331" t="s">
        <v>1023</v>
      </c>
      <c r="F1742" s="354" t="s">
        <v>993</v>
      </c>
      <c r="G1742" s="331" t="n">
        <v>49</v>
      </c>
      <c r="H1742" s="415" t="n">
        <v>18.65</v>
      </c>
      <c r="I1742" s="415" t="n">
        <v>371.42</v>
      </c>
      <c r="J1742" s="389"/>
      <c r="K1742" s="331" t="s">
        <v>994</v>
      </c>
    </row>
    <row r="1743" customFormat="false" ht="15.75" hidden="true" customHeight="false" outlineLevel="0" collapsed="false">
      <c r="A1743" s="331"/>
      <c r="B1743" s="331" t="s">
        <v>1206</v>
      </c>
      <c r="C1743" s="331" t="str">
        <f aca="false">IFERROR(VLOOKUP(B1743,'[1]#¡REF!'!$A$1:$C$15201,2,FALSE()),"")</f>
        <v/>
      </c>
      <c r="D1743" s="331" t="s">
        <v>1016</v>
      </c>
      <c r="E1743" s="331" t="s">
        <v>1025</v>
      </c>
      <c r="F1743" s="354" t="s">
        <v>993</v>
      </c>
      <c r="G1743" s="331" t="n">
        <v>210</v>
      </c>
      <c r="H1743" s="415" t="n">
        <v>79.95</v>
      </c>
      <c r="I1743" s="415" t="n">
        <v>1591.8</v>
      </c>
      <c r="J1743" s="389"/>
      <c r="K1743" s="331" t="s">
        <v>994</v>
      </c>
    </row>
    <row r="1744" customFormat="false" ht="15.75" hidden="true" customHeight="false" outlineLevel="0" collapsed="false">
      <c r="A1744" s="331"/>
      <c r="B1744" s="331" t="s">
        <v>1206</v>
      </c>
      <c r="C1744" s="331" t="str">
        <f aca="false">IFERROR(VLOOKUP(B1744,'[1]#¡REF!'!$A$1:$C$15201,2,FALSE()),"")</f>
        <v/>
      </c>
      <c r="D1744" s="331" t="s">
        <v>1016</v>
      </c>
      <c r="E1744" s="331" t="s">
        <v>1065</v>
      </c>
      <c r="F1744" s="354" t="s">
        <v>993</v>
      </c>
      <c r="G1744" s="331" t="n">
        <v>42</v>
      </c>
      <c r="H1744" s="415" t="n">
        <v>15.99</v>
      </c>
      <c r="I1744" s="415" t="n">
        <v>318.36</v>
      </c>
      <c r="J1744" s="389"/>
      <c r="K1744" s="331" t="s">
        <v>994</v>
      </c>
    </row>
    <row r="1745" customFormat="false" ht="15.75" hidden="true" customHeight="false" outlineLevel="0" collapsed="false">
      <c r="A1745" s="331"/>
      <c r="B1745" s="331" t="s">
        <v>1206</v>
      </c>
      <c r="C1745" s="331" t="str">
        <f aca="false">IFERROR(VLOOKUP(B1745,'[1]#¡REF!'!$A$1:$C$15201,2,FALSE()),"")</f>
        <v/>
      </c>
      <c r="D1745" s="331" t="s">
        <v>1016</v>
      </c>
      <c r="E1745" s="331" t="s">
        <v>1093</v>
      </c>
      <c r="F1745" s="331" t="s">
        <v>1131</v>
      </c>
      <c r="G1745" s="331" t="n">
        <v>27</v>
      </c>
      <c r="H1745" s="415" t="n">
        <v>10.28</v>
      </c>
      <c r="I1745" s="415" t="n">
        <v>204.66</v>
      </c>
      <c r="J1745" s="389"/>
      <c r="K1745" s="331" t="s">
        <v>994</v>
      </c>
    </row>
    <row r="1746" customFormat="false" ht="15.75" hidden="true" customHeight="false" outlineLevel="0" collapsed="false">
      <c r="A1746" s="331"/>
      <c r="B1746" s="331" t="s">
        <v>1206</v>
      </c>
      <c r="C1746" s="331" t="str">
        <f aca="false">IFERROR(VLOOKUP(B1746,'[1]#¡REF!'!$A$1:$C$15201,2,FALSE()),"")</f>
        <v/>
      </c>
      <c r="D1746" s="331" t="s">
        <v>1016</v>
      </c>
      <c r="E1746" s="331" t="s">
        <v>1026</v>
      </c>
      <c r="F1746" s="331" t="s">
        <v>1132</v>
      </c>
      <c r="G1746" s="331" t="n">
        <v>99</v>
      </c>
      <c r="H1746" s="415" t="n">
        <v>37.69</v>
      </c>
      <c r="I1746" s="415" t="n">
        <v>750.42</v>
      </c>
      <c r="J1746" s="389"/>
      <c r="K1746" s="331" t="s">
        <v>994</v>
      </c>
    </row>
    <row r="1747" customFormat="false" ht="15.75" hidden="true" customHeight="false" outlineLevel="0" collapsed="false">
      <c r="A1747" s="331"/>
      <c r="B1747" s="331" t="s">
        <v>1206</v>
      </c>
      <c r="C1747" s="331" t="str">
        <f aca="false">IFERROR(VLOOKUP(B1747,'[1]#¡REF!'!$A$1:$C$15201,2,FALSE()),"")</f>
        <v/>
      </c>
      <c r="D1747" s="331" t="s">
        <v>1016</v>
      </c>
      <c r="E1747" s="331" t="s">
        <v>1027</v>
      </c>
      <c r="F1747" s="331" t="s">
        <v>1133</v>
      </c>
      <c r="G1747" s="331" t="n">
        <v>27</v>
      </c>
      <c r="H1747" s="415" t="n">
        <v>10.28</v>
      </c>
      <c r="I1747" s="415" t="n">
        <v>204.66</v>
      </c>
      <c r="J1747" s="389"/>
      <c r="K1747" s="331" t="s">
        <v>994</v>
      </c>
    </row>
    <row r="1748" customFormat="false" ht="15.75" hidden="true" customHeight="false" outlineLevel="0" collapsed="false">
      <c r="A1748" s="331"/>
      <c r="B1748" s="331" t="s">
        <v>1206</v>
      </c>
      <c r="C1748" s="331" t="str">
        <f aca="false">IFERROR(VLOOKUP(B1748,'[1]#¡REF!'!$A$1:$C$15201,2,FALSE()),"")</f>
        <v/>
      </c>
      <c r="D1748" s="331" t="s">
        <v>1016</v>
      </c>
      <c r="E1748" s="331" t="s">
        <v>1028</v>
      </c>
      <c r="F1748" s="331" t="s">
        <v>1134</v>
      </c>
      <c r="G1748" s="331" t="n">
        <v>5</v>
      </c>
      <c r="H1748" s="415" t="n">
        <v>1.9</v>
      </c>
      <c r="I1748" s="415" t="n">
        <v>37.9</v>
      </c>
      <c r="J1748" s="390"/>
      <c r="K1748" s="331" t="s">
        <v>994</v>
      </c>
    </row>
    <row r="1749" customFormat="false" ht="15.75" hidden="true" customHeight="false" outlineLevel="0" collapsed="false">
      <c r="A1749" s="399"/>
      <c r="B1749" s="356" t="s">
        <v>1206</v>
      </c>
      <c r="C1749" s="356" t="str">
        <f aca="false">IFERROR(VLOOKUP(B1749,'[1]#¡REF!'!$A$1:$C$15201,2,FALSE()),"")</f>
        <v/>
      </c>
      <c r="D1749" s="399" t="s">
        <v>1016</v>
      </c>
      <c r="E1749" s="399" t="s">
        <v>621</v>
      </c>
      <c r="F1749" s="361" t="s">
        <v>1136</v>
      </c>
      <c r="G1749" s="361" t="n">
        <v>43</v>
      </c>
      <c r="H1749" s="419" t="n">
        <v>16.37</v>
      </c>
      <c r="I1749" s="419" t="n">
        <v>325.94</v>
      </c>
      <c r="J1749" s="360"/>
      <c r="K1749" s="356" t="s">
        <v>994</v>
      </c>
      <c r="L1749" s="379"/>
      <c r="M1749" s="379"/>
      <c r="N1749" s="379"/>
      <c r="O1749" s="379"/>
      <c r="P1749" s="279"/>
      <c r="Q1749" s="395"/>
      <c r="R1749" s="396"/>
      <c r="S1749" s="396"/>
      <c r="T1749" s="382"/>
    </row>
    <row r="1750" customFormat="false" ht="15.75" hidden="true" customHeight="false" outlineLevel="0" collapsed="false">
      <c r="A1750" s="331"/>
      <c r="B1750" s="331" t="s">
        <v>1207</v>
      </c>
      <c r="C1750" s="331" t="str">
        <f aca="false">IFERROR(VLOOKUP(B1750,'[1]#¡REF!'!$A$1:$C$15201,2,FALSE()),"")</f>
        <v/>
      </c>
      <c r="D1750" s="331" t="s">
        <v>991</v>
      </c>
      <c r="E1750" s="331" t="s">
        <v>1034</v>
      </c>
      <c r="F1750" s="354" t="s">
        <v>993</v>
      </c>
      <c r="G1750" s="331" t="n">
        <v>100</v>
      </c>
      <c r="H1750" s="415" t="n">
        <v>29.93</v>
      </c>
      <c r="I1750" s="415" t="n">
        <v>596</v>
      </c>
      <c r="J1750" s="404"/>
      <c r="K1750" s="331" t="s">
        <v>994</v>
      </c>
    </row>
    <row r="1751" customFormat="false" ht="15.75" hidden="true" customHeight="false" outlineLevel="0" collapsed="false">
      <c r="A1751" s="356"/>
      <c r="B1751" s="356" t="s">
        <v>1207</v>
      </c>
      <c r="C1751" s="356" t="str">
        <f aca="false">IFERROR(VLOOKUP(B1751,'[1]#¡REF!'!$A$1:$C$15201,2,FALSE()),"")</f>
        <v/>
      </c>
      <c r="D1751" s="356" t="s">
        <v>991</v>
      </c>
      <c r="E1751" s="356" t="s">
        <v>612</v>
      </c>
      <c r="F1751" s="361" t="s">
        <v>1136</v>
      </c>
      <c r="G1751" s="361" t="n">
        <v>5</v>
      </c>
      <c r="H1751" s="416" t="n">
        <v>1.5</v>
      </c>
      <c r="I1751" s="416" t="n">
        <v>29.8</v>
      </c>
      <c r="J1751" s="394"/>
      <c r="K1751" s="356" t="s">
        <v>994</v>
      </c>
      <c r="L1751" s="379"/>
      <c r="M1751" s="379"/>
      <c r="N1751" s="379"/>
      <c r="O1751" s="379"/>
      <c r="P1751" s="279"/>
      <c r="Q1751" s="395"/>
      <c r="R1751" s="396"/>
      <c r="S1751" s="396"/>
      <c r="T1751" s="382"/>
    </row>
    <row r="1752" customFormat="false" ht="15.75" hidden="true" customHeight="false" outlineLevel="0" collapsed="false">
      <c r="A1752" s="331"/>
      <c r="B1752" s="331" t="s">
        <v>1207</v>
      </c>
      <c r="C1752" s="331" t="str">
        <f aca="false">IFERROR(VLOOKUP(B1752,'[1]#¡REF!'!$A$1:$C$15201,2,FALSE()),"")</f>
        <v/>
      </c>
      <c r="D1752" s="331" t="s">
        <v>1016</v>
      </c>
      <c r="E1752" s="331" t="s">
        <v>1017</v>
      </c>
      <c r="F1752" s="331" t="s">
        <v>1130</v>
      </c>
      <c r="G1752" s="331" t="n">
        <v>69</v>
      </c>
      <c r="H1752" s="415" t="n">
        <v>20.65</v>
      </c>
      <c r="I1752" s="415" t="n">
        <v>411.24</v>
      </c>
      <c r="J1752" s="388"/>
      <c r="K1752" s="331" t="s">
        <v>994</v>
      </c>
    </row>
    <row r="1753" customFormat="false" ht="15.75" hidden="true" customHeight="false" outlineLevel="0" collapsed="false">
      <c r="A1753" s="331"/>
      <c r="B1753" s="331" t="s">
        <v>1207</v>
      </c>
      <c r="C1753" s="331" t="str">
        <f aca="false">IFERROR(VLOOKUP(B1753,'[1]#¡REF!'!$A$1:$C$15201,2,FALSE()),"")</f>
        <v/>
      </c>
      <c r="D1753" s="331" t="s">
        <v>1016</v>
      </c>
      <c r="E1753" s="331" t="s">
        <v>1091</v>
      </c>
      <c r="F1753" s="354" t="s">
        <v>993</v>
      </c>
      <c r="G1753" s="331" t="n">
        <v>293</v>
      </c>
      <c r="H1753" s="415" t="n">
        <v>87.71</v>
      </c>
      <c r="I1753" s="415" t="n">
        <v>1746.28</v>
      </c>
      <c r="J1753" s="389"/>
      <c r="K1753" s="331" t="s">
        <v>994</v>
      </c>
    </row>
    <row r="1754" customFormat="false" ht="15.75" hidden="true" customHeight="false" outlineLevel="0" collapsed="false">
      <c r="A1754" s="331"/>
      <c r="B1754" s="331" t="s">
        <v>1207</v>
      </c>
      <c r="C1754" s="331" t="str">
        <f aca="false">IFERROR(VLOOKUP(B1754,'[1]#¡REF!'!$A$1:$C$15201,2,FALSE()),"")</f>
        <v/>
      </c>
      <c r="D1754" s="331" t="s">
        <v>1016</v>
      </c>
      <c r="E1754" s="331" t="s">
        <v>1020</v>
      </c>
      <c r="F1754" s="354" t="s">
        <v>993</v>
      </c>
      <c r="G1754" s="405" t="n">
        <v>1139</v>
      </c>
      <c r="H1754" s="415" t="n">
        <v>340.96</v>
      </c>
      <c r="I1754" s="415" t="n">
        <v>6788.44</v>
      </c>
      <c r="J1754" s="389"/>
      <c r="K1754" s="331" t="s">
        <v>994</v>
      </c>
    </row>
    <row r="1755" customFormat="false" ht="15.75" hidden="true" customHeight="false" outlineLevel="0" collapsed="false">
      <c r="A1755" s="331"/>
      <c r="B1755" s="331" t="s">
        <v>1207</v>
      </c>
      <c r="C1755" s="331" t="str">
        <f aca="false">IFERROR(VLOOKUP(B1755,'[1]#¡REF!'!$A$1:$C$15201,2,FALSE()),"")</f>
        <v/>
      </c>
      <c r="D1755" s="331" t="s">
        <v>1016</v>
      </c>
      <c r="E1755" s="331" t="s">
        <v>1041</v>
      </c>
      <c r="F1755" s="354" t="s">
        <v>993</v>
      </c>
      <c r="G1755" s="331" t="n">
        <v>12</v>
      </c>
      <c r="H1755" s="415" t="n">
        <v>3.59</v>
      </c>
      <c r="I1755" s="415" t="n">
        <v>71.52</v>
      </c>
      <c r="J1755" s="389"/>
      <c r="K1755" s="331" t="s">
        <v>994</v>
      </c>
    </row>
    <row r="1756" customFormat="false" ht="15.75" hidden="true" customHeight="false" outlineLevel="0" collapsed="false">
      <c r="A1756" s="331"/>
      <c r="B1756" s="331" t="s">
        <v>1207</v>
      </c>
      <c r="C1756" s="331" t="str">
        <f aca="false">IFERROR(VLOOKUP(B1756,'[1]#¡REF!'!$A$1:$C$15201,2,FALSE()),"")</f>
        <v/>
      </c>
      <c r="D1756" s="331" t="s">
        <v>1016</v>
      </c>
      <c r="E1756" s="331" t="s">
        <v>1022</v>
      </c>
      <c r="F1756" s="354" t="s">
        <v>993</v>
      </c>
      <c r="G1756" s="331" t="n">
        <v>200</v>
      </c>
      <c r="H1756" s="415" t="n">
        <v>59.87</v>
      </c>
      <c r="I1756" s="415" t="n">
        <v>1192</v>
      </c>
      <c r="J1756" s="389"/>
      <c r="K1756" s="331" t="s">
        <v>994</v>
      </c>
    </row>
    <row r="1757" customFormat="false" ht="15.75" hidden="true" customHeight="false" outlineLevel="0" collapsed="false">
      <c r="A1757" s="331"/>
      <c r="B1757" s="331" t="s">
        <v>1207</v>
      </c>
      <c r="C1757" s="331" t="str">
        <f aca="false">IFERROR(VLOOKUP(B1757,'[1]#¡REF!'!$A$1:$C$15201,2,FALSE()),"")</f>
        <v/>
      </c>
      <c r="D1757" s="331" t="s">
        <v>1016</v>
      </c>
      <c r="E1757" s="331" t="s">
        <v>1023</v>
      </c>
      <c r="F1757" s="354" t="s">
        <v>993</v>
      </c>
      <c r="G1757" s="331" t="n">
        <v>33</v>
      </c>
      <c r="H1757" s="415" t="n">
        <v>9.88</v>
      </c>
      <c r="I1757" s="415" t="n">
        <v>196.68</v>
      </c>
      <c r="J1757" s="389"/>
      <c r="K1757" s="331" t="s">
        <v>994</v>
      </c>
    </row>
    <row r="1758" customFormat="false" ht="15.75" hidden="true" customHeight="false" outlineLevel="0" collapsed="false">
      <c r="A1758" s="331"/>
      <c r="B1758" s="331" t="s">
        <v>1207</v>
      </c>
      <c r="C1758" s="331" t="str">
        <f aca="false">IFERROR(VLOOKUP(B1758,'[1]#¡REF!'!$A$1:$C$15201,2,FALSE()),"")</f>
        <v/>
      </c>
      <c r="D1758" s="331" t="s">
        <v>1016</v>
      </c>
      <c r="E1758" s="331" t="s">
        <v>1025</v>
      </c>
      <c r="F1758" s="354" t="s">
        <v>993</v>
      </c>
      <c r="G1758" s="331" t="n">
        <v>168</v>
      </c>
      <c r="H1758" s="415" t="n">
        <v>50.29</v>
      </c>
      <c r="I1758" s="415" t="n">
        <v>1001.28</v>
      </c>
      <c r="J1758" s="389"/>
      <c r="K1758" s="331" t="s">
        <v>994</v>
      </c>
    </row>
    <row r="1759" customFormat="false" ht="15.75" hidden="true" customHeight="false" outlineLevel="0" collapsed="false">
      <c r="A1759" s="331"/>
      <c r="B1759" s="331" t="s">
        <v>1207</v>
      </c>
      <c r="C1759" s="331" t="str">
        <f aca="false">IFERROR(VLOOKUP(B1759,'[1]#¡REF!'!$A$1:$C$15201,2,FALSE()),"")</f>
        <v/>
      </c>
      <c r="D1759" s="331" t="s">
        <v>1016</v>
      </c>
      <c r="E1759" s="331" t="s">
        <v>1043</v>
      </c>
      <c r="F1759" s="354" t="s">
        <v>993</v>
      </c>
      <c r="G1759" s="331" t="n">
        <v>49</v>
      </c>
      <c r="H1759" s="415" t="n">
        <v>14.67</v>
      </c>
      <c r="I1759" s="415" t="n">
        <v>292.04</v>
      </c>
      <c r="J1759" s="389"/>
      <c r="K1759" s="331" t="s">
        <v>994</v>
      </c>
    </row>
    <row r="1760" customFormat="false" ht="15.75" hidden="true" customHeight="false" outlineLevel="0" collapsed="false">
      <c r="A1760" s="331"/>
      <c r="B1760" s="331" t="s">
        <v>1207</v>
      </c>
      <c r="C1760" s="331" t="str">
        <f aca="false">IFERROR(VLOOKUP(B1760,'[1]#¡REF!'!$A$1:$C$15201,2,FALSE()),"")</f>
        <v/>
      </c>
      <c r="D1760" s="331" t="s">
        <v>1016</v>
      </c>
      <c r="E1760" s="331" t="s">
        <v>1093</v>
      </c>
      <c r="F1760" s="331" t="s">
        <v>1131</v>
      </c>
      <c r="G1760" s="331" t="n">
        <v>69</v>
      </c>
      <c r="H1760" s="415" t="n">
        <v>20.65</v>
      </c>
      <c r="I1760" s="415" t="n">
        <v>411.24</v>
      </c>
      <c r="J1760" s="389"/>
      <c r="K1760" s="331" t="s">
        <v>994</v>
      </c>
    </row>
    <row r="1761" customFormat="false" ht="15.75" hidden="true" customHeight="false" outlineLevel="0" collapsed="false">
      <c r="A1761" s="331"/>
      <c r="B1761" s="331" t="s">
        <v>1207</v>
      </c>
      <c r="C1761" s="331" t="str">
        <f aca="false">IFERROR(VLOOKUP(B1761,'[1]#¡REF!'!$A$1:$C$15201,2,FALSE()),"")</f>
        <v/>
      </c>
      <c r="D1761" s="331" t="s">
        <v>1016</v>
      </c>
      <c r="E1761" s="331" t="s">
        <v>1026</v>
      </c>
      <c r="F1761" s="331" t="s">
        <v>1132</v>
      </c>
      <c r="G1761" s="331" t="n">
        <v>110</v>
      </c>
      <c r="H1761" s="415" t="n">
        <v>32.93</v>
      </c>
      <c r="I1761" s="415" t="n">
        <v>655.6</v>
      </c>
      <c r="J1761" s="389"/>
      <c r="K1761" s="331" t="s">
        <v>994</v>
      </c>
    </row>
    <row r="1762" customFormat="false" ht="15.75" hidden="true" customHeight="false" outlineLevel="0" collapsed="false">
      <c r="A1762" s="331"/>
      <c r="B1762" s="331" t="s">
        <v>1207</v>
      </c>
      <c r="C1762" s="331" t="str">
        <f aca="false">IFERROR(VLOOKUP(B1762,'[1]#¡REF!'!$A$1:$C$15201,2,FALSE()),"")</f>
        <v/>
      </c>
      <c r="D1762" s="331" t="s">
        <v>1016</v>
      </c>
      <c r="E1762" s="331" t="s">
        <v>1027</v>
      </c>
      <c r="F1762" s="331" t="s">
        <v>1133</v>
      </c>
      <c r="G1762" s="331" t="n">
        <v>69</v>
      </c>
      <c r="H1762" s="415" t="n">
        <v>20.65</v>
      </c>
      <c r="I1762" s="415" t="n">
        <v>411.24</v>
      </c>
      <c r="J1762" s="389"/>
      <c r="K1762" s="331" t="s">
        <v>994</v>
      </c>
    </row>
    <row r="1763" customFormat="false" ht="15.75" hidden="true" customHeight="false" outlineLevel="0" collapsed="false">
      <c r="A1763" s="331"/>
      <c r="B1763" s="331" t="s">
        <v>1207</v>
      </c>
      <c r="C1763" s="331" t="str">
        <f aca="false">IFERROR(VLOOKUP(B1763,'[1]#¡REF!'!$A$1:$C$15201,2,FALSE()),"")</f>
        <v/>
      </c>
      <c r="D1763" s="331" t="s">
        <v>1016</v>
      </c>
      <c r="E1763" s="331" t="s">
        <v>1028</v>
      </c>
      <c r="F1763" s="331" t="s">
        <v>1134</v>
      </c>
      <c r="G1763" s="331" t="n">
        <v>69</v>
      </c>
      <c r="H1763" s="415" t="n">
        <v>20.65</v>
      </c>
      <c r="I1763" s="415" t="n">
        <v>411.24</v>
      </c>
      <c r="J1763" s="390"/>
      <c r="K1763" s="331" t="s">
        <v>994</v>
      </c>
    </row>
    <row r="1764" customFormat="false" ht="15.75" hidden="true" customHeight="false" outlineLevel="0" collapsed="false">
      <c r="A1764" s="399"/>
      <c r="B1764" s="356" t="s">
        <v>1207</v>
      </c>
      <c r="C1764" s="356" t="str">
        <f aca="false">IFERROR(VLOOKUP(B1764,'[1]#¡REF!'!$A$1:$C$15201,2,FALSE()),"")</f>
        <v/>
      </c>
      <c r="D1764" s="399" t="s">
        <v>1016</v>
      </c>
      <c r="E1764" s="399" t="s">
        <v>621</v>
      </c>
      <c r="F1764" s="361" t="s">
        <v>1136</v>
      </c>
      <c r="G1764" s="361" t="n">
        <v>113</v>
      </c>
      <c r="H1764" s="419" t="n">
        <v>33.83</v>
      </c>
      <c r="I1764" s="419" t="n">
        <v>673.48</v>
      </c>
      <c r="J1764" s="360"/>
      <c r="K1764" s="356" t="s">
        <v>994</v>
      </c>
      <c r="L1764" s="379"/>
      <c r="M1764" s="379"/>
      <c r="N1764" s="379"/>
      <c r="O1764" s="379"/>
      <c r="P1764" s="279"/>
      <c r="Q1764" s="395"/>
      <c r="R1764" s="396"/>
      <c r="S1764" s="396"/>
      <c r="T1764" s="382"/>
    </row>
    <row r="1765" customFormat="false" ht="15.75" hidden="true" customHeight="false" outlineLevel="0" collapsed="false">
      <c r="A1765" s="331"/>
      <c r="B1765" s="331" t="s">
        <v>1107</v>
      </c>
      <c r="C1765" s="331" t="str">
        <f aca="false">IFERROR(VLOOKUP(B1765,'[1]#¡REF!'!$A$1:$C$15201,2,FALSE()),"")</f>
        <v/>
      </c>
      <c r="D1765" s="331" t="s">
        <v>991</v>
      </c>
      <c r="E1765" s="331" t="s">
        <v>1032</v>
      </c>
      <c r="F1765" s="331" t="s">
        <v>1130</v>
      </c>
      <c r="G1765" s="331" t="n">
        <v>48</v>
      </c>
      <c r="H1765" s="415" t="n">
        <v>16.51</v>
      </c>
      <c r="I1765" s="415" t="n">
        <v>328.8</v>
      </c>
      <c r="J1765" s="388"/>
      <c r="K1765" s="331" t="s">
        <v>994</v>
      </c>
    </row>
    <row r="1766" customFormat="false" ht="15.75" hidden="true" customHeight="false" outlineLevel="0" collapsed="false">
      <c r="A1766" s="331"/>
      <c r="B1766" s="331" t="s">
        <v>1107</v>
      </c>
      <c r="C1766" s="331" t="str">
        <f aca="false">IFERROR(VLOOKUP(B1766,'[1]#¡REF!'!$A$1:$C$15201,2,FALSE()),"")</f>
        <v/>
      </c>
      <c r="D1766" s="331" t="s">
        <v>991</v>
      </c>
      <c r="E1766" s="331" t="s">
        <v>992</v>
      </c>
      <c r="F1766" s="354" t="s">
        <v>993</v>
      </c>
      <c r="G1766" s="331" t="n">
        <v>60</v>
      </c>
      <c r="H1766" s="415" t="n">
        <v>20.64</v>
      </c>
      <c r="I1766" s="415" t="n">
        <v>411</v>
      </c>
      <c r="J1766" s="389"/>
      <c r="K1766" s="331" t="s">
        <v>994</v>
      </c>
    </row>
    <row r="1767" customFormat="false" ht="15.75" hidden="true" customHeight="false" outlineLevel="0" collapsed="false">
      <c r="A1767" s="331"/>
      <c r="B1767" s="331" t="s">
        <v>1107</v>
      </c>
      <c r="C1767" s="331" t="str">
        <f aca="false">IFERROR(VLOOKUP(B1767,'[1]#¡REF!'!$A$1:$C$15201,2,FALSE()),"")</f>
        <v/>
      </c>
      <c r="D1767" s="331" t="s">
        <v>991</v>
      </c>
      <c r="E1767" s="331" t="s">
        <v>1000</v>
      </c>
      <c r="F1767" s="354" t="s">
        <v>993</v>
      </c>
      <c r="G1767" s="331" t="n">
        <v>55</v>
      </c>
      <c r="H1767" s="415" t="n">
        <v>18.92</v>
      </c>
      <c r="I1767" s="415" t="n">
        <v>376.75</v>
      </c>
      <c r="J1767" s="389"/>
      <c r="K1767" s="331" t="s">
        <v>994</v>
      </c>
    </row>
    <row r="1768" customFormat="false" ht="15.75" hidden="true" customHeight="false" outlineLevel="0" collapsed="false">
      <c r="A1768" s="331"/>
      <c r="B1768" s="331" t="s">
        <v>1107</v>
      </c>
      <c r="C1768" s="331" t="str">
        <f aca="false">IFERROR(VLOOKUP(B1768,'[1]#¡REF!'!$A$1:$C$15201,2,FALSE()),"")</f>
        <v/>
      </c>
      <c r="D1768" s="331" t="s">
        <v>991</v>
      </c>
      <c r="E1768" s="331" t="s">
        <v>1034</v>
      </c>
      <c r="F1768" s="354" t="s">
        <v>993</v>
      </c>
      <c r="G1768" s="331" t="n">
        <v>483</v>
      </c>
      <c r="H1768" s="415" t="n">
        <v>166.18</v>
      </c>
      <c r="I1768" s="415" t="n">
        <v>3308.55</v>
      </c>
      <c r="J1768" s="389"/>
      <c r="K1768" s="331" t="s">
        <v>994</v>
      </c>
    </row>
    <row r="1769" customFormat="false" ht="15.75" hidden="true" customHeight="false" outlineLevel="0" collapsed="false">
      <c r="A1769" s="331"/>
      <c r="B1769" s="331" t="s">
        <v>1107</v>
      </c>
      <c r="C1769" s="331" t="str">
        <f aca="false">IFERROR(VLOOKUP(B1769,'[1]#¡REF!'!$A$1:$C$15201,2,FALSE()),"")</f>
        <v/>
      </c>
      <c r="D1769" s="331" t="s">
        <v>991</v>
      </c>
      <c r="E1769" s="331" t="s">
        <v>1012</v>
      </c>
      <c r="F1769" s="354" t="s">
        <v>993</v>
      </c>
      <c r="G1769" s="331" t="n">
        <v>500</v>
      </c>
      <c r="H1769" s="415" t="n">
        <v>172.02</v>
      </c>
      <c r="I1769" s="415" t="n">
        <v>3425</v>
      </c>
      <c r="J1769" s="389"/>
      <c r="K1769" s="331" t="s">
        <v>994</v>
      </c>
    </row>
    <row r="1770" customFormat="false" ht="15.75" hidden="true" customHeight="false" outlineLevel="0" collapsed="false">
      <c r="A1770" s="331"/>
      <c r="B1770" s="331" t="s">
        <v>1107</v>
      </c>
      <c r="C1770" s="331" t="str">
        <f aca="false">IFERROR(VLOOKUP(B1770,'[1]#¡REF!'!$A$1:$C$15201,2,FALSE()),"")</f>
        <v/>
      </c>
      <c r="D1770" s="331" t="s">
        <v>991</v>
      </c>
      <c r="E1770" s="331" t="s">
        <v>1037</v>
      </c>
      <c r="F1770" s="331" t="s">
        <v>1131</v>
      </c>
      <c r="G1770" s="331" t="n">
        <v>50</v>
      </c>
      <c r="H1770" s="415" t="n">
        <v>17.2</v>
      </c>
      <c r="I1770" s="415" t="n">
        <v>342.5</v>
      </c>
      <c r="J1770" s="389"/>
      <c r="K1770" s="331" t="s">
        <v>994</v>
      </c>
    </row>
    <row r="1771" customFormat="false" ht="15.75" hidden="true" customHeight="false" outlineLevel="0" collapsed="false">
      <c r="A1771" s="331"/>
      <c r="B1771" s="331" t="s">
        <v>1107</v>
      </c>
      <c r="C1771" s="331" t="str">
        <f aca="false">IFERROR(VLOOKUP(B1771,'[1]#¡REF!'!$A$1:$C$15201,2,FALSE()),"")</f>
        <v/>
      </c>
      <c r="D1771" s="331" t="s">
        <v>991</v>
      </c>
      <c r="E1771" s="331" t="s">
        <v>1004</v>
      </c>
      <c r="F1771" s="331" t="s">
        <v>1134</v>
      </c>
      <c r="G1771" s="331" t="n">
        <v>20</v>
      </c>
      <c r="H1771" s="415" t="n">
        <v>6.88</v>
      </c>
      <c r="I1771" s="415" t="n">
        <v>137</v>
      </c>
      <c r="J1771" s="390"/>
      <c r="K1771" s="331" t="s">
        <v>994</v>
      </c>
    </row>
    <row r="1772" customFormat="false" ht="15.75" hidden="true" customHeight="false" outlineLevel="0" collapsed="false">
      <c r="A1772" s="356"/>
      <c r="B1772" s="356" t="s">
        <v>1107</v>
      </c>
      <c r="C1772" s="356" t="str">
        <f aca="false">IFERROR(VLOOKUP(B1772,'[1]#¡REF!'!$A$1:$C$15201,2,FALSE()),"")</f>
        <v/>
      </c>
      <c r="D1772" s="356" t="s">
        <v>991</v>
      </c>
      <c r="E1772" s="356" t="s">
        <v>612</v>
      </c>
      <c r="F1772" s="361" t="s">
        <v>1136</v>
      </c>
      <c r="G1772" s="361" t="n">
        <v>6</v>
      </c>
      <c r="H1772" s="416" t="n">
        <v>2.06</v>
      </c>
      <c r="I1772" s="416" t="n">
        <v>41.1</v>
      </c>
      <c r="J1772" s="394"/>
      <c r="K1772" s="356" t="s">
        <v>994</v>
      </c>
      <c r="L1772" s="379"/>
      <c r="M1772" s="379"/>
      <c r="N1772" s="379"/>
      <c r="O1772" s="379"/>
      <c r="P1772" s="279"/>
      <c r="Q1772" s="395"/>
      <c r="R1772" s="396"/>
      <c r="S1772" s="396"/>
      <c r="T1772" s="382"/>
    </row>
    <row r="1773" customFormat="false" ht="15.75" hidden="true" customHeight="false" outlineLevel="0" collapsed="false">
      <c r="A1773" s="331"/>
      <c r="B1773" s="331" t="s">
        <v>1107</v>
      </c>
      <c r="C1773" s="331" t="str">
        <f aca="false">IFERROR(VLOOKUP(B1773,'[1]#¡REF!'!$A$1:$C$15201,2,FALSE()),"")</f>
        <v/>
      </c>
      <c r="D1773" s="331" t="s">
        <v>1016</v>
      </c>
      <c r="E1773" s="331" t="s">
        <v>1017</v>
      </c>
      <c r="F1773" s="331" t="s">
        <v>1130</v>
      </c>
      <c r="G1773" s="331" t="n">
        <v>32</v>
      </c>
      <c r="H1773" s="415" t="n">
        <v>11.01</v>
      </c>
      <c r="I1773" s="415" t="n">
        <v>219.2</v>
      </c>
      <c r="J1773" s="388"/>
      <c r="K1773" s="331" t="s">
        <v>994</v>
      </c>
    </row>
    <row r="1774" customFormat="false" ht="15.75" hidden="true" customHeight="false" outlineLevel="0" collapsed="false">
      <c r="A1774" s="331"/>
      <c r="B1774" s="331" t="s">
        <v>1107</v>
      </c>
      <c r="C1774" s="331" t="str">
        <f aca="false">IFERROR(VLOOKUP(B1774,'[1]#¡REF!'!$A$1:$C$15201,2,FALSE()),"")</f>
        <v/>
      </c>
      <c r="D1774" s="331" t="s">
        <v>1016</v>
      </c>
      <c r="E1774" s="331" t="s">
        <v>1091</v>
      </c>
      <c r="F1774" s="354" t="s">
        <v>993</v>
      </c>
      <c r="G1774" s="331" t="n">
        <v>5</v>
      </c>
      <c r="H1774" s="415" t="n">
        <v>1.72</v>
      </c>
      <c r="I1774" s="415" t="n">
        <v>34.25</v>
      </c>
      <c r="J1774" s="389"/>
      <c r="K1774" s="331" t="s">
        <v>994</v>
      </c>
    </row>
    <row r="1775" customFormat="false" ht="15.75" hidden="true" customHeight="false" outlineLevel="0" collapsed="false">
      <c r="A1775" s="331"/>
      <c r="B1775" s="331" t="s">
        <v>1107</v>
      </c>
      <c r="C1775" s="331" t="str">
        <f aca="false">IFERROR(VLOOKUP(B1775,'[1]#¡REF!'!$A$1:$C$15201,2,FALSE()),"")</f>
        <v/>
      </c>
      <c r="D1775" s="331" t="s">
        <v>1016</v>
      </c>
      <c r="E1775" s="331" t="s">
        <v>1020</v>
      </c>
      <c r="F1775" s="354" t="s">
        <v>993</v>
      </c>
      <c r="G1775" s="331" t="n">
        <v>597</v>
      </c>
      <c r="H1775" s="415" t="n">
        <v>205.4</v>
      </c>
      <c r="I1775" s="415" t="n">
        <v>4089.45</v>
      </c>
      <c r="J1775" s="389"/>
      <c r="K1775" s="331" t="s">
        <v>994</v>
      </c>
    </row>
    <row r="1776" customFormat="false" ht="15.75" hidden="true" customHeight="false" outlineLevel="0" collapsed="false">
      <c r="A1776" s="331"/>
      <c r="B1776" s="331" t="s">
        <v>1107</v>
      </c>
      <c r="C1776" s="331" t="str">
        <f aca="false">IFERROR(VLOOKUP(B1776,'[1]#¡REF!'!$A$1:$C$15201,2,FALSE()),"")</f>
        <v/>
      </c>
      <c r="D1776" s="331" t="s">
        <v>1016</v>
      </c>
      <c r="E1776" s="331" t="s">
        <v>1041</v>
      </c>
      <c r="F1776" s="354" t="s">
        <v>993</v>
      </c>
      <c r="G1776" s="331" t="n">
        <v>18</v>
      </c>
      <c r="H1776" s="415" t="n">
        <v>6.19</v>
      </c>
      <c r="I1776" s="415" t="n">
        <v>123.3</v>
      </c>
      <c r="J1776" s="389"/>
      <c r="K1776" s="331" t="s">
        <v>994</v>
      </c>
    </row>
    <row r="1777" customFormat="false" ht="15.75" hidden="true" customHeight="false" outlineLevel="0" collapsed="false">
      <c r="A1777" s="331"/>
      <c r="B1777" s="331" t="s">
        <v>1107</v>
      </c>
      <c r="C1777" s="331" t="str">
        <f aca="false">IFERROR(VLOOKUP(B1777,'[1]#¡REF!'!$A$1:$C$15201,2,FALSE()),"")</f>
        <v/>
      </c>
      <c r="D1777" s="331" t="s">
        <v>1016</v>
      </c>
      <c r="E1777" s="331" t="s">
        <v>1022</v>
      </c>
      <c r="F1777" s="354" t="s">
        <v>993</v>
      </c>
      <c r="G1777" s="331" t="n">
        <v>30</v>
      </c>
      <c r="H1777" s="415" t="n">
        <v>10.32</v>
      </c>
      <c r="I1777" s="415" t="n">
        <v>205.5</v>
      </c>
      <c r="J1777" s="389"/>
      <c r="K1777" s="331" t="s">
        <v>994</v>
      </c>
    </row>
    <row r="1778" customFormat="false" ht="15.75" hidden="true" customHeight="false" outlineLevel="0" collapsed="false">
      <c r="A1778" s="331"/>
      <c r="B1778" s="331" t="s">
        <v>1107</v>
      </c>
      <c r="C1778" s="331" t="str">
        <f aca="false">IFERROR(VLOOKUP(B1778,'[1]#¡REF!'!$A$1:$C$15201,2,FALSE()),"")</f>
        <v/>
      </c>
      <c r="D1778" s="331" t="s">
        <v>1016</v>
      </c>
      <c r="E1778" s="331" t="s">
        <v>1023</v>
      </c>
      <c r="F1778" s="354" t="s">
        <v>993</v>
      </c>
      <c r="G1778" s="331" t="n">
        <v>9</v>
      </c>
      <c r="H1778" s="415" t="n">
        <v>3.1</v>
      </c>
      <c r="I1778" s="415" t="n">
        <v>61.65</v>
      </c>
      <c r="J1778" s="389"/>
      <c r="K1778" s="331" t="s">
        <v>994</v>
      </c>
    </row>
    <row r="1779" customFormat="false" ht="15.75" hidden="true" customHeight="false" outlineLevel="0" collapsed="false">
      <c r="A1779" s="331"/>
      <c r="B1779" s="331" t="s">
        <v>1107</v>
      </c>
      <c r="C1779" s="331" t="str">
        <f aca="false">IFERROR(VLOOKUP(B1779,'[1]#¡REF!'!$A$1:$C$15201,2,FALSE()),"")</f>
        <v/>
      </c>
      <c r="D1779" s="331" t="s">
        <v>1016</v>
      </c>
      <c r="E1779" s="331" t="s">
        <v>1065</v>
      </c>
      <c r="F1779" s="354" t="s">
        <v>993</v>
      </c>
      <c r="G1779" s="331" t="n">
        <v>50</v>
      </c>
      <c r="H1779" s="415" t="n">
        <v>17.2</v>
      </c>
      <c r="I1779" s="415" t="n">
        <v>342.5</v>
      </c>
      <c r="J1779" s="389"/>
      <c r="K1779" s="331" t="s">
        <v>994</v>
      </c>
    </row>
    <row r="1780" customFormat="false" ht="15.75" hidden="true" customHeight="false" outlineLevel="0" collapsed="false">
      <c r="A1780" s="331"/>
      <c r="B1780" s="331" t="s">
        <v>1107</v>
      </c>
      <c r="C1780" s="331" t="str">
        <f aca="false">IFERROR(VLOOKUP(B1780,'[1]#¡REF!'!$A$1:$C$15201,2,FALSE()),"")</f>
        <v/>
      </c>
      <c r="D1780" s="331" t="s">
        <v>1016</v>
      </c>
      <c r="E1780" s="331" t="s">
        <v>1043</v>
      </c>
      <c r="F1780" s="354" t="s">
        <v>993</v>
      </c>
      <c r="G1780" s="331" t="n">
        <v>17</v>
      </c>
      <c r="H1780" s="415" t="n">
        <v>5.85</v>
      </c>
      <c r="I1780" s="415" t="n">
        <v>116.45</v>
      </c>
      <c r="J1780" s="389"/>
      <c r="K1780" s="331" t="s">
        <v>994</v>
      </c>
    </row>
    <row r="1781" customFormat="false" ht="15.75" hidden="true" customHeight="false" outlineLevel="0" collapsed="false">
      <c r="A1781" s="331"/>
      <c r="B1781" s="331" t="s">
        <v>1107</v>
      </c>
      <c r="C1781" s="331" t="str">
        <f aca="false">IFERROR(VLOOKUP(B1781,'[1]#¡REF!'!$A$1:$C$15201,2,FALSE()),"")</f>
        <v/>
      </c>
      <c r="D1781" s="331" t="s">
        <v>1016</v>
      </c>
      <c r="E1781" s="331" t="s">
        <v>1093</v>
      </c>
      <c r="F1781" s="331" t="s">
        <v>1131</v>
      </c>
      <c r="G1781" s="331" t="n">
        <v>32</v>
      </c>
      <c r="H1781" s="415" t="n">
        <v>11.01</v>
      </c>
      <c r="I1781" s="415" t="n">
        <v>219.2</v>
      </c>
      <c r="J1781" s="389"/>
      <c r="K1781" s="331" t="s">
        <v>994</v>
      </c>
    </row>
    <row r="1782" customFormat="false" ht="15.75" hidden="true" customHeight="false" outlineLevel="0" collapsed="false">
      <c r="A1782" s="331"/>
      <c r="B1782" s="331" t="s">
        <v>1107</v>
      </c>
      <c r="C1782" s="331" t="str">
        <f aca="false">IFERROR(VLOOKUP(B1782,'[1]#¡REF!'!$A$1:$C$15201,2,FALSE()),"")</f>
        <v/>
      </c>
      <c r="D1782" s="331" t="s">
        <v>1016</v>
      </c>
      <c r="E1782" s="331" t="s">
        <v>1026</v>
      </c>
      <c r="F1782" s="331" t="s">
        <v>1132</v>
      </c>
      <c r="G1782" s="331" t="n">
        <v>59</v>
      </c>
      <c r="H1782" s="415" t="n">
        <v>20.3</v>
      </c>
      <c r="I1782" s="415" t="n">
        <v>404.15</v>
      </c>
      <c r="J1782" s="389"/>
      <c r="K1782" s="331" t="s">
        <v>994</v>
      </c>
    </row>
    <row r="1783" customFormat="false" ht="15.75" hidden="true" customHeight="false" outlineLevel="0" collapsed="false">
      <c r="A1783" s="331"/>
      <c r="B1783" s="331" t="s">
        <v>1107</v>
      </c>
      <c r="C1783" s="331" t="str">
        <f aca="false">IFERROR(VLOOKUP(B1783,'[1]#¡REF!'!$A$1:$C$15201,2,FALSE()),"")</f>
        <v/>
      </c>
      <c r="D1783" s="331" t="s">
        <v>1016</v>
      </c>
      <c r="E1783" s="331" t="s">
        <v>1027</v>
      </c>
      <c r="F1783" s="331" t="s">
        <v>1133</v>
      </c>
      <c r="G1783" s="331" t="n">
        <v>32</v>
      </c>
      <c r="H1783" s="415" t="n">
        <v>11.01</v>
      </c>
      <c r="I1783" s="415" t="n">
        <v>219.2</v>
      </c>
      <c r="J1783" s="389"/>
      <c r="K1783" s="331" t="s">
        <v>994</v>
      </c>
    </row>
    <row r="1784" customFormat="false" ht="15.75" hidden="true" customHeight="false" outlineLevel="0" collapsed="false">
      <c r="A1784" s="331"/>
      <c r="B1784" s="331" t="s">
        <v>1107</v>
      </c>
      <c r="C1784" s="331" t="str">
        <f aca="false">IFERROR(VLOOKUP(B1784,'[1]#¡REF!'!$A$1:$C$15201,2,FALSE()),"")</f>
        <v/>
      </c>
      <c r="D1784" s="331" t="s">
        <v>1016</v>
      </c>
      <c r="E1784" s="331" t="s">
        <v>1028</v>
      </c>
      <c r="F1784" s="331" t="s">
        <v>1134</v>
      </c>
      <c r="G1784" s="331" t="n">
        <v>32</v>
      </c>
      <c r="H1784" s="415" t="n">
        <v>11.01</v>
      </c>
      <c r="I1784" s="415" t="n">
        <v>219.2</v>
      </c>
      <c r="J1784" s="390"/>
      <c r="K1784" s="331" t="s">
        <v>994</v>
      </c>
    </row>
    <row r="1785" customFormat="false" ht="15.75" hidden="true" customHeight="false" outlineLevel="0" collapsed="false">
      <c r="A1785" s="399"/>
      <c r="B1785" s="356" t="s">
        <v>1107</v>
      </c>
      <c r="C1785" s="356" t="str">
        <f aca="false">IFERROR(VLOOKUP(B1785,'[1]#¡REF!'!$A$1:$C$15201,2,FALSE()),"")</f>
        <v/>
      </c>
      <c r="D1785" s="399" t="s">
        <v>1016</v>
      </c>
      <c r="E1785" s="399" t="s">
        <v>621</v>
      </c>
      <c r="F1785" s="361" t="s">
        <v>1136</v>
      </c>
      <c r="G1785" s="361" t="n">
        <v>53</v>
      </c>
      <c r="H1785" s="419" t="n">
        <v>18.23</v>
      </c>
      <c r="I1785" s="419" t="n">
        <v>363.05</v>
      </c>
      <c r="J1785" s="360"/>
      <c r="K1785" s="356" t="s">
        <v>994</v>
      </c>
      <c r="L1785" s="379"/>
      <c r="M1785" s="379"/>
      <c r="N1785" s="379"/>
      <c r="O1785" s="379"/>
      <c r="P1785" s="279"/>
      <c r="Q1785" s="395"/>
      <c r="R1785" s="396"/>
      <c r="S1785" s="396"/>
      <c r="T1785" s="382"/>
    </row>
    <row r="1786" customFormat="false" ht="15.75" hidden="true" customHeight="false" outlineLevel="0" collapsed="false">
      <c r="A1786" s="331"/>
      <c r="B1786" s="331" t="s">
        <v>1208</v>
      </c>
      <c r="C1786" s="331" t="str">
        <f aca="false">IFERROR(VLOOKUP(B1786,'[1]#¡REF!'!$A$1:$C$15201,2,FALSE()),"")</f>
        <v/>
      </c>
      <c r="D1786" s="331" t="s">
        <v>991</v>
      </c>
      <c r="E1786" s="331" t="s">
        <v>1032</v>
      </c>
      <c r="F1786" s="331" t="s">
        <v>1130</v>
      </c>
      <c r="G1786" s="331" t="n">
        <v>180</v>
      </c>
      <c r="H1786" s="415" t="n">
        <v>72.96</v>
      </c>
      <c r="I1786" s="415" t="n">
        <v>1452.6</v>
      </c>
      <c r="J1786" s="388"/>
      <c r="K1786" s="331" t="s">
        <v>994</v>
      </c>
    </row>
    <row r="1787" customFormat="false" ht="15.75" hidden="true" customHeight="false" outlineLevel="0" collapsed="false">
      <c r="A1787" s="331"/>
      <c r="B1787" s="331" t="s">
        <v>1208</v>
      </c>
      <c r="C1787" s="331" t="str">
        <f aca="false">IFERROR(VLOOKUP(B1787,'[1]#¡REF!'!$A$1:$C$15201,2,FALSE()),"")</f>
        <v/>
      </c>
      <c r="D1787" s="331" t="s">
        <v>991</v>
      </c>
      <c r="E1787" s="331" t="s">
        <v>1000</v>
      </c>
      <c r="F1787" s="354" t="s">
        <v>993</v>
      </c>
      <c r="G1787" s="331" t="n">
        <v>439</v>
      </c>
      <c r="H1787" s="415" t="n">
        <v>177.94</v>
      </c>
      <c r="I1787" s="415" t="n">
        <v>3542.73</v>
      </c>
      <c r="J1787" s="389"/>
      <c r="K1787" s="331" t="s">
        <v>994</v>
      </c>
    </row>
    <row r="1788" customFormat="false" ht="15.75" hidden="true" customHeight="false" outlineLevel="0" collapsed="false">
      <c r="A1788" s="331"/>
      <c r="B1788" s="331" t="s">
        <v>1208</v>
      </c>
      <c r="C1788" s="331" t="str">
        <f aca="false">IFERROR(VLOOKUP(B1788,'[1]#¡REF!'!$A$1:$C$15201,2,FALSE()),"")</f>
        <v/>
      </c>
      <c r="D1788" s="331" t="s">
        <v>991</v>
      </c>
      <c r="E1788" s="331" t="s">
        <v>1034</v>
      </c>
      <c r="F1788" s="354" t="s">
        <v>993</v>
      </c>
      <c r="G1788" s="405" t="n">
        <v>1261</v>
      </c>
      <c r="H1788" s="415" t="n">
        <v>511.11</v>
      </c>
      <c r="I1788" s="415" t="n">
        <v>10176.27</v>
      </c>
      <c r="J1788" s="389"/>
      <c r="K1788" s="331" t="s">
        <v>994</v>
      </c>
    </row>
    <row r="1789" customFormat="false" ht="15.75" hidden="true" customHeight="false" outlineLevel="0" collapsed="false">
      <c r="A1789" s="331"/>
      <c r="B1789" s="331" t="s">
        <v>1208</v>
      </c>
      <c r="C1789" s="331" t="str">
        <f aca="false">IFERROR(VLOOKUP(B1789,'[1]#¡REF!'!$A$1:$C$15201,2,FALSE()),"")</f>
        <v/>
      </c>
      <c r="D1789" s="331" t="s">
        <v>991</v>
      </c>
      <c r="E1789" s="331" t="s">
        <v>1009</v>
      </c>
      <c r="F1789" s="354" t="s">
        <v>993</v>
      </c>
      <c r="G1789" s="331" t="n">
        <v>110</v>
      </c>
      <c r="H1789" s="415" t="n">
        <v>44.59</v>
      </c>
      <c r="I1789" s="415" t="n">
        <v>887.7</v>
      </c>
      <c r="J1789" s="389"/>
      <c r="K1789" s="331" t="s">
        <v>994</v>
      </c>
    </row>
    <row r="1790" customFormat="false" ht="15.75" hidden="true" customHeight="false" outlineLevel="0" collapsed="false">
      <c r="A1790" s="331"/>
      <c r="B1790" s="331" t="s">
        <v>1208</v>
      </c>
      <c r="C1790" s="331" t="str">
        <f aca="false">IFERROR(VLOOKUP(B1790,'[1]#¡REF!'!$A$1:$C$15201,2,FALSE()),"")</f>
        <v/>
      </c>
      <c r="D1790" s="331" t="s">
        <v>991</v>
      </c>
      <c r="E1790" s="331" t="s">
        <v>1035</v>
      </c>
      <c r="F1790" s="354" t="s">
        <v>993</v>
      </c>
      <c r="G1790" s="331" t="n">
        <v>88</v>
      </c>
      <c r="H1790" s="415" t="n">
        <v>35.67</v>
      </c>
      <c r="I1790" s="415" t="n">
        <v>710.16</v>
      </c>
      <c r="J1790" s="389"/>
      <c r="K1790" s="331" t="s">
        <v>994</v>
      </c>
    </row>
    <row r="1791" customFormat="false" ht="15.75" hidden="true" customHeight="false" outlineLevel="0" collapsed="false">
      <c r="A1791" s="331"/>
      <c r="B1791" s="331" t="s">
        <v>1208</v>
      </c>
      <c r="C1791" s="331" t="str">
        <f aca="false">IFERROR(VLOOKUP(B1791,'[1]#¡REF!'!$A$1:$C$15201,2,FALSE()),"")</f>
        <v/>
      </c>
      <c r="D1791" s="331" t="s">
        <v>991</v>
      </c>
      <c r="E1791" s="331" t="s">
        <v>1013</v>
      </c>
      <c r="F1791" s="354" t="s">
        <v>993</v>
      </c>
      <c r="G1791" s="331" t="n">
        <v>27</v>
      </c>
      <c r="H1791" s="415" t="n">
        <v>10.94</v>
      </c>
      <c r="I1791" s="415" t="n">
        <v>217.89</v>
      </c>
      <c r="J1791" s="389"/>
      <c r="K1791" s="331" t="s">
        <v>994</v>
      </c>
    </row>
    <row r="1792" customFormat="false" ht="15.75" hidden="true" customHeight="false" outlineLevel="0" collapsed="false">
      <c r="A1792" s="331"/>
      <c r="B1792" s="331" t="s">
        <v>1208</v>
      </c>
      <c r="C1792" s="331" t="str">
        <f aca="false">IFERROR(VLOOKUP(B1792,'[1]#¡REF!'!$A$1:$C$15201,2,FALSE()),"")</f>
        <v/>
      </c>
      <c r="D1792" s="331" t="s">
        <v>991</v>
      </c>
      <c r="E1792" s="331" t="s">
        <v>1037</v>
      </c>
      <c r="F1792" s="331" t="s">
        <v>1131</v>
      </c>
      <c r="G1792" s="331" t="n">
        <v>134</v>
      </c>
      <c r="H1792" s="415" t="n">
        <v>54.31</v>
      </c>
      <c r="I1792" s="415" t="n">
        <v>1081.38</v>
      </c>
      <c r="J1792" s="390"/>
      <c r="K1792" s="331" t="s">
        <v>994</v>
      </c>
    </row>
    <row r="1793" customFormat="false" ht="15.75" hidden="true" customHeight="false" outlineLevel="0" collapsed="false">
      <c r="A1793" s="356"/>
      <c r="B1793" s="356" t="s">
        <v>1208</v>
      </c>
      <c r="C1793" s="356" t="str">
        <f aca="false">IFERROR(VLOOKUP(B1793,'[1]#¡REF!'!$A$1:$C$15201,2,FALSE()),"")</f>
        <v/>
      </c>
      <c r="D1793" s="356" t="s">
        <v>991</v>
      </c>
      <c r="E1793" s="356" t="s">
        <v>612</v>
      </c>
      <c r="F1793" s="361" t="s">
        <v>1136</v>
      </c>
      <c r="G1793" s="361" t="n">
        <v>374</v>
      </c>
      <c r="H1793" s="416" t="n">
        <v>151.59</v>
      </c>
      <c r="I1793" s="416" t="n">
        <v>3018.18</v>
      </c>
      <c r="J1793" s="394"/>
      <c r="K1793" s="356" t="s">
        <v>994</v>
      </c>
      <c r="L1793" s="379"/>
      <c r="M1793" s="379"/>
      <c r="N1793" s="379"/>
      <c r="O1793" s="379"/>
      <c r="P1793" s="279"/>
      <c r="Q1793" s="395"/>
      <c r="R1793" s="396"/>
      <c r="S1793" s="396"/>
      <c r="T1793" s="382"/>
    </row>
    <row r="1794" customFormat="false" ht="15.75" hidden="true" customHeight="false" outlineLevel="0" collapsed="false">
      <c r="A1794" s="331"/>
      <c r="B1794" s="331" t="s">
        <v>1208</v>
      </c>
      <c r="C1794" s="331" t="str">
        <f aca="false">IFERROR(VLOOKUP(B1794,'[1]#¡REF!'!$A$1:$C$15201,2,FALSE()),"")</f>
        <v/>
      </c>
      <c r="D1794" s="331" t="s">
        <v>1016</v>
      </c>
      <c r="E1794" s="331" t="s">
        <v>1017</v>
      </c>
      <c r="F1794" s="331" t="s">
        <v>1130</v>
      </c>
      <c r="G1794" s="331" t="n">
        <v>3</v>
      </c>
      <c r="H1794" s="415" t="n">
        <v>1.22</v>
      </c>
      <c r="I1794" s="415" t="n">
        <v>24.21</v>
      </c>
      <c r="J1794" s="388"/>
      <c r="K1794" s="331" t="s">
        <v>994</v>
      </c>
    </row>
    <row r="1795" customFormat="false" ht="15.75" hidden="true" customHeight="false" outlineLevel="0" collapsed="false">
      <c r="A1795" s="331"/>
      <c r="B1795" s="331" t="s">
        <v>1208</v>
      </c>
      <c r="C1795" s="331" t="str">
        <f aca="false">IFERROR(VLOOKUP(B1795,'[1]#¡REF!'!$A$1:$C$15201,2,FALSE()),"")</f>
        <v/>
      </c>
      <c r="D1795" s="331" t="s">
        <v>1016</v>
      </c>
      <c r="E1795" s="331" t="s">
        <v>1018</v>
      </c>
      <c r="F1795" s="354" t="s">
        <v>993</v>
      </c>
      <c r="G1795" s="331" t="n">
        <v>6</v>
      </c>
      <c r="H1795" s="415" t="n">
        <v>2.43</v>
      </c>
      <c r="I1795" s="415" t="n">
        <v>48.42</v>
      </c>
      <c r="J1795" s="389"/>
      <c r="K1795" s="331" t="s">
        <v>994</v>
      </c>
    </row>
    <row r="1796" customFormat="false" ht="15.75" hidden="true" customHeight="false" outlineLevel="0" collapsed="false">
      <c r="A1796" s="331"/>
      <c r="B1796" s="331" t="s">
        <v>1208</v>
      </c>
      <c r="C1796" s="331" t="str">
        <f aca="false">IFERROR(VLOOKUP(B1796,'[1]#¡REF!'!$A$1:$C$15201,2,FALSE()),"")</f>
        <v/>
      </c>
      <c r="D1796" s="331" t="s">
        <v>1016</v>
      </c>
      <c r="E1796" s="331" t="s">
        <v>1020</v>
      </c>
      <c r="F1796" s="354" t="s">
        <v>993</v>
      </c>
      <c r="G1796" s="331" t="n">
        <v>72</v>
      </c>
      <c r="H1796" s="415" t="n">
        <v>29.18</v>
      </c>
      <c r="I1796" s="415" t="n">
        <v>581.04</v>
      </c>
      <c r="J1796" s="389"/>
      <c r="K1796" s="331" t="s">
        <v>994</v>
      </c>
    </row>
    <row r="1797" customFormat="false" ht="15.75" hidden="true" customHeight="false" outlineLevel="0" collapsed="false">
      <c r="A1797" s="331"/>
      <c r="B1797" s="331" t="s">
        <v>1208</v>
      </c>
      <c r="C1797" s="331" t="str">
        <f aca="false">IFERROR(VLOOKUP(B1797,'[1]#¡REF!'!$A$1:$C$15201,2,FALSE()),"")</f>
        <v/>
      </c>
      <c r="D1797" s="331" t="s">
        <v>1016</v>
      </c>
      <c r="E1797" s="331" t="s">
        <v>1023</v>
      </c>
      <c r="F1797" s="354" t="s">
        <v>993</v>
      </c>
      <c r="G1797" s="331" t="n">
        <v>24</v>
      </c>
      <c r="H1797" s="415" t="n">
        <v>9.73</v>
      </c>
      <c r="I1797" s="415" t="n">
        <v>193.68</v>
      </c>
      <c r="J1797" s="389"/>
      <c r="K1797" s="331" t="s">
        <v>994</v>
      </c>
    </row>
    <row r="1798" customFormat="false" ht="15.75" hidden="true" customHeight="false" outlineLevel="0" collapsed="false">
      <c r="A1798" s="331"/>
      <c r="B1798" s="331" t="s">
        <v>1208</v>
      </c>
      <c r="C1798" s="331" t="str">
        <f aca="false">IFERROR(VLOOKUP(B1798,'[1]#¡REF!'!$A$1:$C$15201,2,FALSE()),"")</f>
        <v/>
      </c>
      <c r="D1798" s="331" t="s">
        <v>1016</v>
      </c>
      <c r="E1798" s="331" t="s">
        <v>1092</v>
      </c>
      <c r="F1798" s="354" t="s">
        <v>993</v>
      </c>
      <c r="G1798" s="331" t="n">
        <v>336</v>
      </c>
      <c r="H1798" s="415" t="n">
        <v>136.19</v>
      </c>
      <c r="I1798" s="415" t="n">
        <v>2711.52</v>
      </c>
      <c r="J1798" s="389"/>
      <c r="K1798" s="331" t="s">
        <v>994</v>
      </c>
    </row>
    <row r="1799" customFormat="false" ht="15.75" hidden="true" customHeight="false" outlineLevel="0" collapsed="false">
      <c r="A1799" s="331"/>
      <c r="B1799" s="331" t="s">
        <v>1208</v>
      </c>
      <c r="C1799" s="331" t="str">
        <f aca="false">IFERROR(VLOOKUP(B1799,'[1]#¡REF!'!$A$1:$C$15201,2,FALSE()),"")</f>
        <v/>
      </c>
      <c r="D1799" s="331" t="s">
        <v>1016</v>
      </c>
      <c r="E1799" s="331" t="s">
        <v>1043</v>
      </c>
      <c r="F1799" s="354" t="s">
        <v>993</v>
      </c>
      <c r="G1799" s="331" t="n">
        <v>2</v>
      </c>
      <c r="H1799" s="415" t="n">
        <v>0.81</v>
      </c>
      <c r="I1799" s="415" t="n">
        <v>16.14</v>
      </c>
      <c r="J1799" s="389"/>
      <c r="K1799" s="331" t="s">
        <v>994</v>
      </c>
    </row>
    <row r="1800" customFormat="false" ht="15.75" hidden="true" customHeight="false" outlineLevel="0" collapsed="false">
      <c r="A1800" s="331"/>
      <c r="B1800" s="331" t="s">
        <v>1208</v>
      </c>
      <c r="C1800" s="331" t="str">
        <f aca="false">IFERROR(VLOOKUP(B1800,'[1]#¡REF!'!$A$1:$C$15201,2,FALSE()),"")</f>
        <v/>
      </c>
      <c r="D1800" s="331" t="s">
        <v>1016</v>
      </c>
      <c r="E1800" s="331" t="s">
        <v>1093</v>
      </c>
      <c r="F1800" s="331" t="s">
        <v>1131</v>
      </c>
      <c r="G1800" s="331" t="n">
        <v>3</v>
      </c>
      <c r="H1800" s="415" t="n">
        <v>1.22</v>
      </c>
      <c r="I1800" s="415" t="n">
        <v>24.21</v>
      </c>
      <c r="J1800" s="389"/>
      <c r="K1800" s="331" t="s">
        <v>994</v>
      </c>
    </row>
    <row r="1801" customFormat="false" ht="15.75" hidden="true" customHeight="false" outlineLevel="0" collapsed="false">
      <c r="A1801" s="331"/>
      <c r="B1801" s="331" t="s">
        <v>1208</v>
      </c>
      <c r="C1801" s="331" t="str">
        <f aca="false">IFERROR(VLOOKUP(B1801,'[1]#¡REF!'!$A$1:$C$15201,2,FALSE()),"")</f>
        <v/>
      </c>
      <c r="D1801" s="331" t="s">
        <v>1016</v>
      </c>
      <c r="E1801" s="331" t="s">
        <v>1027</v>
      </c>
      <c r="F1801" s="331" t="s">
        <v>1133</v>
      </c>
      <c r="G1801" s="331" t="n">
        <v>3</v>
      </c>
      <c r="H1801" s="415" t="n">
        <v>1.22</v>
      </c>
      <c r="I1801" s="415" t="n">
        <v>24.21</v>
      </c>
      <c r="J1801" s="389"/>
      <c r="K1801" s="331" t="s">
        <v>994</v>
      </c>
    </row>
    <row r="1802" customFormat="false" ht="15.75" hidden="true" customHeight="false" outlineLevel="0" collapsed="false">
      <c r="A1802" s="331"/>
      <c r="B1802" s="331" t="s">
        <v>1208</v>
      </c>
      <c r="C1802" s="331" t="str">
        <f aca="false">IFERROR(VLOOKUP(B1802,'[1]#¡REF!'!$A$1:$C$15201,2,FALSE()),"")</f>
        <v/>
      </c>
      <c r="D1802" s="331" t="s">
        <v>1016</v>
      </c>
      <c r="E1802" s="331" t="s">
        <v>1028</v>
      </c>
      <c r="F1802" s="331" t="s">
        <v>1134</v>
      </c>
      <c r="G1802" s="331" t="n">
        <v>3</v>
      </c>
      <c r="H1802" s="415" t="n">
        <v>1.22</v>
      </c>
      <c r="I1802" s="415" t="n">
        <v>24.21</v>
      </c>
      <c r="J1802" s="390"/>
      <c r="K1802" s="331" t="s">
        <v>994</v>
      </c>
    </row>
    <row r="1803" customFormat="false" ht="15.75" hidden="true" customHeight="false" outlineLevel="0" collapsed="false">
      <c r="A1803" s="399"/>
      <c r="B1803" s="356" t="s">
        <v>1208</v>
      </c>
      <c r="C1803" s="356" t="str">
        <f aca="false">IFERROR(VLOOKUP(B1803,'[1]#¡REF!'!$A$1:$C$15201,2,FALSE()),"")</f>
        <v/>
      </c>
      <c r="D1803" s="399" t="s">
        <v>1016</v>
      </c>
      <c r="E1803" s="399" t="s">
        <v>621</v>
      </c>
      <c r="F1803" s="361" t="s">
        <v>1136</v>
      </c>
      <c r="G1803" s="361" t="n">
        <v>5</v>
      </c>
      <c r="H1803" s="419" t="n">
        <v>2.03</v>
      </c>
      <c r="I1803" s="419" t="n">
        <v>40.35</v>
      </c>
      <c r="J1803" s="360"/>
      <c r="K1803" s="356" t="s">
        <v>994</v>
      </c>
      <c r="L1803" s="379"/>
      <c r="M1803" s="379"/>
      <c r="N1803" s="379"/>
      <c r="O1803" s="379"/>
      <c r="P1803" s="279"/>
      <c r="Q1803" s="395"/>
      <c r="R1803" s="396"/>
      <c r="S1803" s="396"/>
      <c r="T1803" s="382"/>
    </row>
    <row r="1804" customFormat="false" ht="15.75" hidden="true" customHeight="false" outlineLevel="0" collapsed="false">
      <c r="A1804" s="331"/>
      <c r="B1804" s="331" t="s">
        <v>1209</v>
      </c>
      <c r="C1804" s="331" t="str">
        <f aca="false">IFERROR(VLOOKUP(B1804,'[1]#¡REF!'!$A$1:$C$15201,2,FALSE()),"")</f>
        <v/>
      </c>
      <c r="D1804" s="331" t="s">
        <v>991</v>
      </c>
      <c r="E1804" s="331" t="s">
        <v>997</v>
      </c>
      <c r="F1804" s="331" t="s">
        <v>1130</v>
      </c>
      <c r="G1804" s="331" t="n">
        <v>36</v>
      </c>
      <c r="H1804" s="415" t="n">
        <v>18.35</v>
      </c>
      <c r="I1804" s="415" t="n">
        <v>365.4</v>
      </c>
      <c r="J1804" s="388"/>
      <c r="K1804" s="331" t="s">
        <v>994</v>
      </c>
    </row>
    <row r="1805" customFormat="false" ht="15.75" hidden="true" customHeight="false" outlineLevel="0" collapsed="false">
      <c r="A1805" s="331"/>
      <c r="B1805" s="331" t="s">
        <v>1209</v>
      </c>
      <c r="C1805" s="331" t="str">
        <f aca="false">IFERROR(VLOOKUP(B1805,'[1]#¡REF!'!$A$1:$C$15201,2,FALSE()),"")</f>
        <v/>
      </c>
      <c r="D1805" s="331" t="s">
        <v>991</v>
      </c>
      <c r="E1805" s="331" t="s">
        <v>1083</v>
      </c>
      <c r="F1805" s="354" t="s">
        <v>993</v>
      </c>
      <c r="G1805" s="331" t="n">
        <v>20</v>
      </c>
      <c r="H1805" s="415" t="n">
        <v>10.2</v>
      </c>
      <c r="I1805" s="415" t="n">
        <v>203</v>
      </c>
      <c r="J1805" s="389"/>
      <c r="K1805" s="331" t="s">
        <v>994</v>
      </c>
    </row>
    <row r="1806" customFormat="false" ht="15.75" hidden="true" customHeight="false" outlineLevel="0" collapsed="false">
      <c r="A1806" s="331"/>
      <c r="B1806" s="331" t="s">
        <v>1209</v>
      </c>
      <c r="C1806" s="331" t="str">
        <f aca="false">IFERROR(VLOOKUP(B1806,'[1]#¡REF!'!$A$1:$C$15201,2,FALSE()),"")</f>
        <v/>
      </c>
      <c r="D1806" s="331" t="s">
        <v>991</v>
      </c>
      <c r="E1806" s="331" t="s">
        <v>1053</v>
      </c>
      <c r="F1806" s="354" t="s">
        <v>993</v>
      </c>
      <c r="G1806" s="331" t="n">
        <v>10</v>
      </c>
      <c r="H1806" s="415" t="n">
        <v>5.1</v>
      </c>
      <c r="I1806" s="415" t="n">
        <v>101.5</v>
      </c>
      <c r="J1806" s="389"/>
      <c r="K1806" s="331" t="s">
        <v>994</v>
      </c>
    </row>
    <row r="1807" customFormat="false" ht="15.75" hidden="true" customHeight="false" outlineLevel="0" collapsed="false">
      <c r="A1807" s="331"/>
      <c r="B1807" s="331" t="s">
        <v>1209</v>
      </c>
      <c r="C1807" s="331" t="str">
        <f aca="false">IFERROR(VLOOKUP(B1807,'[1]#¡REF!'!$A$1:$C$15201,2,FALSE()),"")</f>
        <v/>
      </c>
      <c r="D1807" s="331" t="s">
        <v>991</v>
      </c>
      <c r="E1807" s="331" t="s">
        <v>1009</v>
      </c>
      <c r="F1807" s="354" t="s">
        <v>993</v>
      </c>
      <c r="G1807" s="331" t="n">
        <v>50</v>
      </c>
      <c r="H1807" s="415" t="n">
        <v>25.49</v>
      </c>
      <c r="I1807" s="415" t="n">
        <v>507.5</v>
      </c>
      <c r="J1807" s="389"/>
      <c r="K1807" s="331" t="s">
        <v>994</v>
      </c>
    </row>
    <row r="1808" customFormat="false" ht="15.75" hidden="true" customHeight="false" outlineLevel="0" collapsed="false">
      <c r="A1808" s="331"/>
      <c r="B1808" s="331" t="s">
        <v>1209</v>
      </c>
      <c r="C1808" s="331" t="str">
        <f aca="false">IFERROR(VLOOKUP(B1808,'[1]#¡REF!'!$A$1:$C$15201,2,FALSE()),"")</f>
        <v/>
      </c>
      <c r="D1808" s="331" t="s">
        <v>991</v>
      </c>
      <c r="E1808" s="331" t="s">
        <v>1010</v>
      </c>
      <c r="F1808" s="354" t="s">
        <v>993</v>
      </c>
      <c r="G1808" s="331" t="n">
        <v>400</v>
      </c>
      <c r="H1808" s="415" t="n">
        <v>203.92</v>
      </c>
      <c r="I1808" s="415" t="n">
        <v>4060</v>
      </c>
      <c r="J1808" s="389"/>
      <c r="K1808" s="331" t="s">
        <v>994</v>
      </c>
    </row>
    <row r="1809" customFormat="false" ht="15.75" hidden="true" customHeight="false" outlineLevel="0" collapsed="false">
      <c r="A1809" s="331"/>
      <c r="B1809" s="331" t="s">
        <v>1209</v>
      </c>
      <c r="C1809" s="331" t="str">
        <f aca="false">IFERROR(VLOOKUP(B1809,'[1]#¡REF!'!$A$1:$C$15201,2,FALSE()),"")</f>
        <v/>
      </c>
      <c r="D1809" s="331" t="s">
        <v>991</v>
      </c>
      <c r="E1809" s="331" t="s">
        <v>1046</v>
      </c>
      <c r="F1809" s="354" t="s">
        <v>993</v>
      </c>
      <c r="G1809" s="331" t="n">
        <v>5</v>
      </c>
      <c r="H1809" s="415" t="n">
        <v>2.55</v>
      </c>
      <c r="I1809" s="415" t="n">
        <v>50.75</v>
      </c>
      <c r="J1809" s="389"/>
      <c r="K1809" s="331" t="s">
        <v>994</v>
      </c>
    </row>
    <row r="1810" customFormat="false" ht="15.75" hidden="true" customHeight="false" outlineLevel="0" collapsed="false">
      <c r="A1810" s="331"/>
      <c r="B1810" s="331" t="s">
        <v>1209</v>
      </c>
      <c r="C1810" s="331" t="str">
        <f aca="false">IFERROR(VLOOKUP(B1810,'[1]#¡REF!'!$A$1:$C$15201,2,FALSE()),"")</f>
        <v/>
      </c>
      <c r="D1810" s="331" t="s">
        <v>991</v>
      </c>
      <c r="E1810" s="331" t="s">
        <v>1012</v>
      </c>
      <c r="F1810" s="354" t="s">
        <v>993</v>
      </c>
      <c r="G1810" s="331" t="n">
        <v>200</v>
      </c>
      <c r="H1810" s="415" t="n">
        <v>101.96</v>
      </c>
      <c r="I1810" s="415" t="n">
        <v>2030</v>
      </c>
      <c r="J1810" s="389"/>
      <c r="K1810" s="331" t="s">
        <v>994</v>
      </c>
    </row>
    <row r="1811" customFormat="false" ht="15.75" hidden="true" customHeight="false" outlineLevel="0" collapsed="false">
      <c r="A1811" s="331"/>
      <c r="B1811" s="331" t="s">
        <v>1209</v>
      </c>
      <c r="C1811" s="331" t="str">
        <f aca="false">IFERROR(VLOOKUP(B1811,'[1]#¡REF!'!$A$1:$C$15201,2,FALSE()),"")</f>
        <v/>
      </c>
      <c r="D1811" s="331" t="s">
        <v>991</v>
      </c>
      <c r="E1811" s="331" t="s">
        <v>1014</v>
      </c>
      <c r="F1811" s="331" t="s">
        <v>1132</v>
      </c>
      <c r="G1811" s="331" t="n">
        <v>201</v>
      </c>
      <c r="H1811" s="415" t="n">
        <v>102.47</v>
      </c>
      <c r="I1811" s="415" t="n">
        <v>2040.15</v>
      </c>
      <c r="J1811" s="389"/>
      <c r="K1811" s="331" t="s">
        <v>994</v>
      </c>
    </row>
    <row r="1812" customFormat="false" ht="15.75" hidden="true" customHeight="false" outlineLevel="0" collapsed="false">
      <c r="A1812" s="331"/>
      <c r="B1812" s="331" t="s">
        <v>1209</v>
      </c>
      <c r="C1812" s="331" t="str">
        <f aca="false">IFERROR(VLOOKUP(B1812,'[1]#¡REF!'!$A$1:$C$15201,2,FALSE()),"")</f>
        <v/>
      </c>
      <c r="D1812" s="331" t="s">
        <v>991</v>
      </c>
      <c r="E1812" s="331" t="s">
        <v>1002</v>
      </c>
      <c r="F1812" s="331" t="s">
        <v>1133</v>
      </c>
      <c r="G1812" s="405" t="n">
        <v>1075</v>
      </c>
      <c r="H1812" s="415" t="n">
        <v>548.03</v>
      </c>
      <c r="I1812" s="415" t="n">
        <v>10911.25</v>
      </c>
      <c r="J1812" s="389"/>
      <c r="K1812" s="331" t="s">
        <v>994</v>
      </c>
    </row>
    <row r="1813" customFormat="false" ht="15.75" hidden="true" customHeight="false" outlineLevel="0" collapsed="false">
      <c r="A1813" s="331"/>
      <c r="B1813" s="331" t="s">
        <v>1209</v>
      </c>
      <c r="C1813" s="331" t="str">
        <f aca="false">IFERROR(VLOOKUP(B1813,'[1]#¡REF!'!$A$1:$C$15201,2,FALSE()),"")</f>
        <v/>
      </c>
      <c r="D1813" s="331" t="s">
        <v>991</v>
      </c>
      <c r="E1813" s="331" t="s">
        <v>1004</v>
      </c>
      <c r="F1813" s="331" t="s">
        <v>1134</v>
      </c>
      <c r="G1813" s="331" t="n">
        <v>10</v>
      </c>
      <c r="H1813" s="415" t="n">
        <v>5.1</v>
      </c>
      <c r="I1813" s="415" t="n">
        <v>101.5</v>
      </c>
      <c r="J1813" s="390"/>
      <c r="K1813" s="331" t="s">
        <v>994</v>
      </c>
    </row>
    <row r="1814" customFormat="false" ht="15.75" hidden="true" customHeight="false" outlineLevel="0" collapsed="false">
      <c r="A1814" s="356"/>
      <c r="B1814" s="356" t="s">
        <v>1209</v>
      </c>
      <c r="C1814" s="356" t="str">
        <f aca="false">IFERROR(VLOOKUP(B1814,'[1]#¡REF!'!$A$1:$C$15201,2,FALSE()),"")</f>
        <v/>
      </c>
      <c r="D1814" s="356" t="s">
        <v>991</v>
      </c>
      <c r="E1814" s="356" t="s">
        <v>612</v>
      </c>
      <c r="F1814" s="361" t="s">
        <v>1136</v>
      </c>
      <c r="G1814" s="361" t="n">
        <v>495</v>
      </c>
      <c r="H1814" s="416" t="n">
        <v>252.35</v>
      </c>
      <c r="I1814" s="416" t="n">
        <v>5024.25</v>
      </c>
      <c r="J1814" s="394"/>
      <c r="K1814" s="356" t="s">
        <v>994</v>
      </c>
      <c r="L1814" s="379"/>
      <c r="M1814" s="379"/>
      <c r="N1814" s="379"/>
      <c r="O1814" s="379"/>
      <c r="P1814" s="279"/>
      <c r="Q1814" s="395"/>
      <c r="R1814" s="396"/>
      <c r="S1814" s="396"/>
      <c r="T1814" s="382"/>
    </row>
    <row r="1815" customFormat="false" ht="15.75" hidden="true" customHeight="false" outlineLevel="0" collapsed="false">
      <c r="A1815" s="331"/>
      <c r="B1815" s="331" t="s">
        <v>1209</v>
      </c>
      <c r="C1815" s="331" t="str">
        <f aca="false">IFERROR(VLOOKUP(B1815,'[1]#¡REF!'!$A$1:$C$15201,2,FALSE()),"")</f>
        <v/>
      </c>
      <c r="D1815" s="331" t="s">
        <v>1016</v>
      </c>
      <c r="E1815" s="331" t="s">
        <v>1017</v>
      </c>
      <c r="F1815" s="331" t="s">
        <v>1130</v>
      </c>
      <c r="G1815" s="331" t="n">
        <v>431</v>
      </c>
      <c r="H1815" s="415" t="n">
        <v>219.72</v>
      </c>
      <c r="I1815" s="415" t="n">
        <v>4374.65</v>
      </c>
      <c r="J1815" s="388"/>
      <c r="K1815" s="331" t="s">
        <v>994</v>
      </c>
    </row>
    <row r="1816" customFormat="false" ht="15.75" hidden="true" customHeight="false" outlineLevel="0" collapsed="false">
      <c r="A1816" s="331"/>
      <c r="B1816" s="331" t="s">
        <v>1209</v>
      </c>
      <c r="C1816" s="331" t="str">
        <f aca="false">IFERROR(VLOOKUP(B1816,'[1]#¡REF!'!$A$1:$C$15201,2,FALSE()),"")</f>
        <v/>
      </c>
      <c r="D1816" s="331" t="s">
        <v>1016</v>
      </c>
      <c r="E1816" s="331" t="s">
        <v>1091</v>
      </c>
      <c r="F1816" s="354" t="s">
        <v>993</v>
      </c>
      <c r="G1816" s="331" t="n">
        <v>638</v>
      </c>
      <c r="H1816" s="415" t="n">
        <v>325.25</v>
      </c>
      <c r="I1816" s="415" t="n">
        <v>6475.7</v>
      </c>
      <c r="J1816" s="389"/>
      <c r="K1816" s="331" t="s">
        <v>994</v>
      </c>
    </row>
    <row r="1817" customFormat="false" ht="15.75" hidden="true" customHeight="false" outlineLevel="0" collapsed="false">
      <c r="A1817" s="331"/>
      <c r="B1817" s="331" t="s">
        <v>1209</v>
      </c>
      <c r="C1817" s="331" t="str">
        <f aca="false">IFERROR(VLOOKUP(B1817,'[1]#¡REF!'!$A$1:$C$15201,2,FALSE()),"")</f>
        <v/>
      </c>
      <c r="D1817" s="331" t="s">
        <v>1016</v>
      </c>
      <c r="E1817" s="331" t="s">
        <v>1019</v>
      </c>
      <c r="F1817" s="354" t="s">
        <v>993</v>
      </c>
      <c r="G1817" s="405" t="n">
        <v>1440</v>
      </c>
      <c r="H1817" s="415" t="n">
        <v>734.1</v>
      </c>
      <c r="I1817" s="415" t="n">
        <v>14616</v>
      </c>
      <c r="J1817" s="389"/>
      <c r="K1817" s="331" t="s">
        <v>994</v>
      </c>
    </row>
    <row r="1818" customFormat="false" ht="15.75" hidden="true" customHeight="false" outlineLevel="0" collapsed="false">
      <c r="A1818" s="331"/>
      <c r="B1818" s="331" t="s">
        <v>1209</v>
      </c>
      <c r="C1818" s="331" t="str">
        <f aca="false">IFERROR(VLOOKUP(B1818,'[1]#¡REF!'!$A$1:$C$15201,2,FALSE()),"")</f>
        <v/>
      </c>
      <c r="D1818" s="331" t="s">
        <v>1016</v>
      </c>
      <c r="E1818" s="331" t="s">
        <v>1020</v>
      </c>
      <c r="F1818" s="354" t="s">
        <v>993</v>
      </c>
      <c r="G1818" s="405" t="n">
        <v>2843</v>
      </c>
      <c r="H1818" s="415" t="n">
        <v>1449.34</v>
      </c>
      <c r="I1818" s="415" t="n">
        <v>28856.45</v>
      </c>
      <c r="J1818" s="389"/>
      <c r="K1818" s="331" t="s">
        <v>994</v>
      </c>
    </row>
    <row r="1819" customFormat="false" ht="15.75" hidden="true" customHeight="false" outlineLevel="0" collapsed="false">
      <c r="A1819" s="331"/>
      <c r="B1819" s="331" t="s">
        <v>1209</v>
      </c>
      <c r="C1819" s="331" t="str">
        <f aca="false">IFERROR(VLOOKUP(B1819,'[1]#¡REF!'!$A$1:$C$15201,2,FALSE()),"")</f>
        <v/>
      </c>
      <c r="D1819" s="331" t="s">
        <v>1016</v>
      </c>
      <c r="E1819" s="331" t="s">
        <v>1021</v>
      </c>
      <c r="F1819" s="354" t="s">
        <v>993</v>
      </c>
      <c r="G1819" s="331" t="n">
        <v>6</v>
      </c>
      <c r="H1819" s="415" t="n">
        <v>3.06</v>
      </c>
      <c r="I1819" s="415" t="n">
        <v>60.9</v>
      </c>
      <c r="J1819" s="389"/>
      <c r="K1819" s="331" t="s">
        <v>994</v>
      </c>
    </row>
    <row r="1820" customFormat="false" ht="15.75" hidden="true" customHeight="false" outlineLevel="0" collapsed="false">
      <c r="A1820" s="331"/>
      <c r="B1820" s="331" t="s">
        <v>1209</v>
      </c>
      <c r="C1820" s="331" t="str">
        <f aca="false">IFERROR(VLOOKUP(B1820,'[1]#¡REF!'!$A$1:$C$15201,2,FALSE()),"")</f>
        <v/>
      </c>
      <c r="D1820" s="331" t="s">
        <v>1016</v>
      </c>
      <c r="E1820" s="331" t="s">
        <v>1041</v>
      </c>
      <c r="F1820" s="354" t="s">
        <v>993</v>
      </c>
      <c r="G1820" s="331" t="n">
        <v>15</v>
      </c>
      <c r="H1820" s="415" t="n">
        <v>7.65</v>
      </c>
      <c r="I1820" s="415" t="n">
        <v>152.25</v>
      </c>
      <c r="J1820" s="389"/>
      <c r="K1820" s="331" t="s">
        <v>994</v>
      </c>
    </row>
    <row r="1821" customFormat="false" ht="15.75" hidden="true" customHeight="false" outlineLevel="0" collapsed="false">
      <c r="A1821" s="331"/>
      <c r="B1821" s="331" t="s">
        <v>1209</v>
      </c>
      <c r="C1821" s="331" t="str">
        <f aca="false">IFERROR(VLOOKUP(B1821,'[1]#¡REF!'!$A$1:$C$15201,2,FALSE()),"")</f>
        <v/>
      </c>
      <c r="D1821" s="331" t="s">
        <v>1016</v>
      </c>
      <c r="E1821" s="331" t="s">
        <v>1022</v>
      </c>
      <c r="F1821" s="354" t="s">
        <v>993</v>
      </c>
      <c r="G1821" s="331" t="n">
        <v>14</v>
      </c>
      <c r="H1821" s="415" t="n">
        <v>7.14</v>
      </c>
      <c r="I1821" s="415" t="n">
        <v>142.1</v>
      </c>
      <c r="J1821" s="389"/>
      <c r="K1821" s="331" t="s">
        <v>994</v>
      </c>
    </row>
    <row r="1822" customFormat="false" ht="15.75" hidden="true" customHeight="false" outlineLevel="0" collapsed="false">
      <c r="A1822" s="331"/>
      <c r="B1822" s="331" t="s">
        <v>1209</v>
      </c>
      <c r="C1822" s="331" t="str">
        <f aca="false">IFERROR(VLOOKUP(B1822,'[1]#¡REF!'!$A$1:$C$15201,2,FALSE()),"")</f>
        <v/>
      </c>
      <c r="D1822" s="331" t="s">
        <v>1016</v>
      </c>
      <c r="E1822" s="331" t="s">
        <v>1023</v>
      </c>
      <c r="F1822" s="354" t="s">
        <v>993</v>
      </c>
      <c r="G1822" s="405" t="n">
        <v>1595</v>
      </c>
      <c r="H1822" s="415" t="n">
        <v>813.12</v>
      </c>
      <c r="I1822" s="415" t="n">
        <v>16189.25</v>
      </c>
      <c r="J1822" s="389"/>
      <c r="K1822" s="331" t="s">
        <v>994</v>
      </c>
    </row>
    <row r="1823" customFormat="false" ht="15.75" hidden="true" customHeight="false" outlineLevel="0" collapsed="false">
      <c r="A1823" s="331"/>
      <c r="B1823" s="331" t="s">
        <v>1209</v>
      </c>
      <c r="C1823" s="331" t="str">
        <f aca="false">IFERROR(VLOOKUP(B1823,'[1]#¡REF!'!$A$1:$C$15201,2,FALSE()),"")</f>
        <v/>
      </c>
      <c r="D1823" s="331" t="s">
        <v>1016</v>
      </c>
      <c r="E1823" s="331" t="s">
        <v>1042</v>
      </c>
      <c r="F1823" s="354" t="s">
        <v>993</v>
      </c>
      <c r="G1823" s="331" t="n">
        <v>9</v>
      </c>
      <c r="H1823" s="415" t="n">
        <v>4.59</v>
      </c>
      <c r="I1823" s="415" t="n">
        <v>91.35</v>
      </c>
      <c r="J1823" s="389"/>
      <c r="K1823" s="331" t="s">
        <v>994</v>
      </c>
    </row>
    <row r="1824" customFormat="false" ht="15.75" hidden="true" customHeight="false" outlineLevel="0" collapsed="false">
      <c r="A1824" s="331"/>
      <c r="B1824" s="331" t="s">
        <v>1209</v>
      </c>
      <c r="C1824" s="331" t="str">
        <f aca="false">IFERROR(VLOOKUP(B1824,'[1]#¡REF!'!$A$1:$C$15201,2,FALSE()),"")</f>
        <v/>
      </c>
      <c r="D1824" s="331" t="s">
        <v>1016</v>
      </c>
      <c r="E1824" s="331" t="s">
        <v>1092</v>
      </c>
      <c r="F1824" s="354" t="s">
        <v>993</v>
      </c>
      <c r="G1824" s="405" t="n">
        <v>16821</v>
      </c>
      <c r="H1824" s="415" t="n">
        <v>8575.25</v>
      </c>
      <c r="I1824" s="415" t="n">
        <v>170733.15</v>
      </c>
      <c r="J1824" s="389"/>
      <c r="K1824" s="331" t="s">
        <v>994</v>
      </c>
    </row>
    <row r="1825" customFormat="false" ht="15.75" hidden="true" customHeight="false" outlineLevel="0" collapsed="false">
      <c r="A1825" s="331"/>
      <c r="B1825" s="331" t="s">
        <v>1209</v>
      </c>
      <c r="C1825" s="331" t="str">
        <f aca="false">IFERROR(VLOOKUP(B1825,'[1]#¡REF!'!$A$1:$C$15201,2,FALSE()),"")</f>
        <v/>
      </c>
      <c r="D1825" s="331" t="s">
        <v>1016</v>
      </c>
      <c r="E1825" s="331" t="s">
        <v>1025</v>
      </c>
      <c r="F1825" s="354" t="s">
        <v>993</v>
      </c>
      <c r="G1825" s="405" t="n">
        <v>1744</v>
      </c>
      <c r="H1825" s="415" t="n">
        <v>889.08</v>
      </c>
      <c r="I1825" s="415" t="n">
        <v>17701.6</v>
      </c>
      <c r="J1825" s="389"/>
      <c r="K1825" s="331" t="s">
        <v>994</v>
      </c>
    </row>
    <row r="1826" customFormat="false" ht="15.75" hidden="true" customHeight="false" outlineLevel="0" collapsed="false">
      <c r="A1826" s="331"/>
      <c r="B1826" s="331" t="s">
        <v>1209</v>
      </c>
      <c r="C1826" s="331" t="str">
        <f aca="false">IFERROR(VLOOKUP(B1826,'[1]#¡REF!'!$A$1:$C$15201,2,FALSE()),"")</f>
        <v/>
      </c>
      <c r="D1826" s="331" t="s">
        <v>1016</v>
      </c>
      <c r="E1826" s="331" t="s">
        <v>1110</v>
      </c>
      <c r="F1826" s="354" t="s">
        <v>993</v>
      </c>
      <c r="G1826" s="331" t="n">
        <v>8</v>
      </c>
      <c r="H1826" s="415" t="n">
        <v>4.08</v>
      </c>
      <c r="I1826" s="415" t="n">
        <v>81.2</v>
      </c>
      <c r="J1826" s="389"/>
      <c r="K1826" s="331" t="s">
        <v>994</v>
      </c>
    </row>
    <row r="1827" customFormat="false" ht="15.75" hidden="true" customHeight="false" outlineLevel="0" collapsed="false">
      <c r="A1827" s="331"/>
      <c r="B1827" s="331" t="s">
        <v>1209</v>
      </c>
      <c r="C1827" s="331" t="str">
        <f aca="false">IFERROR(VLOOKUP(B1827,'[1]#¡REF!'!$A$1:$C$15201,2,FALSE()),"")</f>
        <v/>
      </c>
      <c r="D1827" s="331" t="s">
        <v>1016</v>
      </c>
      <c r="E1827" s="331" t="s">
        <v>1065</v>
      </c>
      <c r="F1827" s="354" t="s">
        <v>993</v>
      </c>
      <c r="G1827" s="331" t="n">
        <v>384</v>
      </c>
      <c r="H1827" s="415" t="n">
        <v>195.76</v>
      </c>
      <c r="I1827" s="415" t="n">
        <v>3897.6</v>
      </c>
      <c r="J1827" s="389"/>
      <c r="K1827" s="331" t="s">
        <v>994</v>
      </c>
    </row>
    <row r="1828" customFormat="false" ht="15.75" hidden="true" customHeight="false" outlineLevel="0" collapsed="false">
      <c r="A1828" s="331"/>
      <c r="B1828" s="331" t="s">
        <v>1209</v>
      </c>
      <c r="C1828" s="331" t="str">
        <f aca="false">IFERROR(VLOOKUP(B1828,'[1]#¡REF!'!$A$1:$C$15201,2,FALSE()),"")</f>
        <v/>
      </c>
      <c r="D1828" s="331" t="s">
        <v>1016</v>
      </c>
      <c r="E1828" s="331" t="s">
        <v>1122</v>
      </c>
      <c r="F1828" s="354" t="s">
        <v>993</v>
      </c>
      <c r="G1828" s="331" t="n">
        <v>4</v>
      </c>
      <c r="H1828" s="415" t="n">
        <v>2.04</v>
      </c>
      <c r="I1828" s="415" t="n">
        <v>40.6</v>
      </c>
      <c r="J1828" s="389"/>
      <c r="K1828" s="331" t="s">
        <v>994</v>
      </c>
    </row>
    <row r="1829" customFormat="false" ht="15.75" hidden="true" customHeight="false" outlineLevel="0" collapsed="false">
      <c r="A1829" s="331"/>
      <c r="B1829" s="331" t="s">
        <v>1209</v>
      </c>
      <c r="C1829" s="331" t="str">
        <f aca="false">IFERROR(VLOOKUP(B1829,'[1]#¡REF!'!$A$1:$C$15201,2,FALSE()),"")</f>
        <v/>
      </c>
      <c r="D1829" s="331" t="s">
        <v>1016</v>
      </c>
      <c r="E1829" s="331" t="s">
        <v>1093</v>
      </c>
      <c r="F1829" s="331" t="s">
        <v>1131</v>
      </c>
      <c r="G1829" s="331" t="n">
        <v>49</v>
      </c>
      <c r="H1829" s="415" t="n">
        <v>24.98</v>
      </c>
      <c r="I1829" s="415" t="n">
        <v>497.35</v>
      </c>
      <c r="J1829" s="389"/>
      <c r="K1829" s="331" t="s">
        <v>994</v>
      </c>
    </row>
    <row r="1830" customFormat="false" ht="15.75" hidden="true" customHeight="false" outlineLevel="0" collapsed="false">
      <c r="A1830" s="331"/>
      <c r="B1830" s="331" t="s">
        <v>1209</v>
      </c>
      <c r="C1830" s="331" t="str">
        <f aca="false">IFERROR(VLOOKUP(B1830,'[1]#¡REF!'!$A$1:$C$15201,2,FALSE()),"")</f>
        <v/>
      </c>
      <c r="D1830" s="331" t="s">
        <v>1016</v>
      </c>
      <c r="E1830" s="331" t="s">
        <v>1026</v>
      </c>
      <c r="F1830" s="331" t="s">
        <v>1132</v>
      </c>
      <c r="G1830" s="331" t="n">
        <v>191</v>
      </c>
      <c r="H1830" s="415" t="n">
        <v>97.37</v>
      </c>
      <c r="I1830" s="415" t="n">
        <v>1938.65</v>
      </c>
      <c r="J1830" s="389"/>
      <c r="K1830" s="331" t="s">
        <v>994</v>
      </c>
    </row>
    <row r="1831" customFormat="false" ht="15.75" hidden="true" customHeight="false" outlineLevel="0" collapsed="false">
      <c r="A1831" s="331"/>
      <c r="B1831" s="331" t="s">
        <v>1209</v>
      </c>
      <c r="C1831" s="331" t="str">
        <f aca="false">IFERROR(VLOOKUP(B1831,'[1]#¡REF!'!$A$1:$C$15201,2,FALSE()),"")</f>
        <v/>
      </c>
      <c r="D1831" s="331" t="s">
        <v>1016</v>
      </c>
      <c r="E1831" s="331" t="s">
        <v>1027</v>
      </c>
      <c r="F1831" s="331" t="s">
        <v>1133</v>
      </c>
      <c r="G1831" s="331" t="n">
        <v>78</v>
      </c>
      <c r="H1831" s="415" t="n">
        <v>39.76</v>
      </c>
      <c r="I1831" s="415" t="n">
        <v>791.7</v>
      </c>
      <c r="J1831" s="389"/>
      <c r="K1831" s="331" t="s">
        <v>994</v>
      </c>
    </row>
    <row r="1832" customFormat="false" ht="15.75" hidden="true" customHeight="false" outlineLevel="0" collapsed="false">
      <c r="A1832" s="331"/>
      <c r="B1832" s="331" t="s">
        <v>1209</v>
      </c>
      <c r="C1832" s="331" t="str">
        <f aca="false">IFERROR(VLOOKUP(B1832,'[1]#¡REF!'!$A$1:$C$15201,2,FALSE()),"")</f>
        <v/>
      </c>
      <c r="D1832" s="331" t="s">
        <v>1016</v>
      </c>
      <c r="E1832" s="331" t="s">
        <v>1028</v>
      </c>
      <c r="F1832" s="331" t="s">
        <v>1134</v>
      </c>
      <c r="G1832" s="331" t="n">
        <v>31</v>
      </c>
      <c r="H1832" s="415" t="n">
        <v>15.8</v>
      </c>
      <c r="I1832" s="415" t="n">
        <v>314.65</v>
      </c>
      <c r="J1832" s="390"/>
      <c r="K1832" s="331" t="s">
        <v>994</v>
      </c>
    </row>
    <row r="1833" customFormat="false" ht="15.75" hidden="true" customHeight="false" outlineLevel="0" collapsed="false">
      <c r="A1833" s="399"/>
      <c r="B1833" s="356" t="s">
        <v>1209</v>
      </c>
      <c r="C1833" s="356" t="str">
        <f aca="false">IFERROR(VLOOKUP(B1833,'[1]#¡REF!'!$A$1:$C$15201,2,FALSE()),"")</f>
        <v/>
      </c>
      <c r="D1833" s="399" t="s">
        <v>1016</v>
      </c>
      <c r="E1833" s="399" t="s">
        <v>621</v>
      </c>
      <c r="F1833" s="361" t="s">
        <v>1136</v>
      </c>
      <c r="G1833" s="361" t="n">
        <v>811</v>
      </c>
      <c r="H1833" s="419" t="n">
        <v>413.44</v>
      </c>
      <c r="I1833" s="419" t="n">
        <v>8231.65</v>
      </c>
      <c r="J1833" s="360"/>
      <c r="K1833" s="356" t="s">
        <v>994</v>
      </c>
      <c r="L1833" s="379"/>
      <c r="M1833" s="379"/>
      <c r="N1833" s="379"/>
      <c r="O1833" s="379"/>
      <c r="P1833" s="279"/>
      <c r="Q1833" s="395"/>
      <c r="R1833" s="396"/>
      <c r="S1833" s="396"/>
      <c r="T1833" s="382"/>
    </row>
    <row r="1834" customFormat="false" ht="15.75" hidden="true" customHeight="false" outlineLevel="0" collapsed="false">
      <c r="A1834" s="331"/>
      <c r="B1834" s="331" t="s">
        <v>1210</v>
      </c>
      <c r="C1834" s="331" t="str">
        <f aca="false">IFERROR(VLOOKUP(B1834,'[1]#¡REF!'!$A$1:$C$15201,2,FALSE()),"")</f>
        <v/>
      </c>
      <c r="D1834" s="331" t="s">
        <v>991</v>
      </c>
      <c r="E1834" s="331" t="s">
        <v>997</v>
      </c>
      <c r="F1834" s="331" t="s">
        <v>1130</v>
      </c>
      <c r="G1834" s="331" t="n">
        <v>12</v>
      </c>
      <c r="H1834" s="415" t="n">
        <v>4.73</v>
      </c>
      <c r="I1834" s="415" t="n">
        <v>94.2</v>
      </c>
      <c r="J1834" s="388"/>
      <c r="K1834" s="331" t="s">
        <v>994</v>
      </c>
    </row>
    <row r="1835" customFormat="false" ht="15.75" hidden="true" customHeight="false" outlineLevel="0" collapsed="false">
      <c r="A1835" s="331"/>
      <c r="B1835" s="331" t="s">
        <v>1210</v>
      </c>
      <c r="C1835" s="331" t="str">
        <f aca="false">IFERROR(VLOOKUP(B1835,'[1]#¡REF!'!$A$1:$C$15201,2,FALSE()),"")</f>
        <v/>
      </c>
      <c r="D1835" s="331" t="s">
        <v>991</v>
      </c>
      <c r="E1835" s="331" t="s">
        <v>1032</v>
      </c>
      <c r="F1835" s="331" t="s">
        <v>1130</v>
      </c>
      <c r="G1835" s="331" t="n">
        <v>48</v>
      </c>
      <c r="H1835" s="415" t="n">
        <v>18.93</v>
      </c>
      <c r="I1835" s="415" t="n">
        <v>376.8</v>
      </c>
      <c r="J1835" s="389"/>
      <c r="K1835" s="331" t="s">
        <v>994</v>
      </c>
    </row>
    <row r="1836" customFormat="false" ht="15.75" hidden="true" customHeight="false" outlineLevel="0" collapsed="false">
      <c r="A1836" s="331"/>
      <c r="B1836" s="331" t="s">
        <v>1210</v>
      </c>
      <c r="C1836" s="331" t="str">
        <f aca="false">IFERROR(VLOOKUP(B1836,'[1]#¡REF!'!$A$1:$C$15201,2,FALSE()),"")</f>
        <v/>
      </c>
      <c r="D1836" s="331" t="s">
        <v>991</v>
      </c>
      <c r="E1836" s="331" t="s">
        <v>992</v>
      </c>
      <c r="F1836" s="354" t="s">
        <v>993</v>
      </c>
      <c r="G1836" s="331" t="n">
        <v>102</v>
      </c>
      <c r="H1836" s="415" t="n">
        <v>40.22</v>
      </c>
      <c r="I1836" s="415" t="n">
        <v>800.7</v>
      </c>
      <c r="J1836" s="389"/>
      <c r="K1836" s="331" t="s">
        <v>994</v>
      </c>
    </row>
    <row r="1837" customFormat="false" ht="15.75" hidden="true" customHeight="false" outlineLevel="0" collapsed="false">
      <c r="A1837" s="331"/>
      <c r="B1837" s="331" t="s">
        <v>1210</v>
      </c>
      <c r="C1837" s="331" t="str">
        <f aca="false">IFERROR(VLOOKUP(B1837,'[1]#¡REF!'!$A$1:$C$15201,2,FALSE()),"")</f>
        <v/>
      </c>
      <c r="D1837" s="331" t="s">
        <v>991</v>
      </c>
      <c r="E1837" s="331" t="s">
        <v>1000</v>
      </c>
      <c r="F1837" s="354" t="s">
        <v>993</v>
      </c>
      <c r="G1837" s="331" t="n">
        <v>41</v>
      </c>
      <c r="H1837" s="415" t="n">
        <v>16.17</v>
      </c>
      <c r="I1837" s="415" t="n">
        <v>321.85</v>
      </c>
      <c r="J1837" s="389"/>
      <c r="K1837" s="331" t="s">
        <v>994</v>
      </c>
    </row>
    <row r="1838" customFormat="false" ht="15.75" hidden="true" customHeight="false" outlineLevel="0" collapsed="false">
      <c r="A1838" s="331"/>
      <c r="B1838" s="331" t="s">
        <v>1210</v>
      </c>
      <c r="C1838" s="331" t="str">
        <f aca="false">IFERROR(VLOOKUP(B1838,'[1]#¡REF!'!$A$1:$C$15201,2,FALSE()),"")</f>
        <v/>
      </c>
      <c r="D1838" s="331" t="s">
        <v>991</v>
      </c>
      <c r="E1838" s="331" t="s">
        <v>1053</v>
      </c>
      <c r="F1838" s="354" t="s">
        <v>993</v>
      </c>
      <c r="G1838" s="331" t="n">
        <v>10</v>
      </c>
      <c r="H1838" s="415" t="n">
        <v>3.94</v>
      </c>
      <c r="I1838" s="415" t="n">
        <v>78.5</v>
      </c>
      <c r="J1838" s="389"/>
      <c r="K1838" s="331" t="s">
        <v>994</v>
      </c>
    </row>
    <row r="1839" customFormat="false" ht="15.75" hidden="true" customHeight="false" outlineLevel="0" collapsed="false">
      <c r="A1839" s="331"/>
      <c r="B1839" s="331" t="s">
        <v>1210</v>
      </c>
      <c r="C1839" s="331" t="str">
        <f aca="false">IFERROR(VLOOKUP(B1839,'[1]#¡REF!'!$A$1:$C$15201,2,FALSE()),"")</f>
        <v/>
      </c>
      <c r="D1839" s="331" t="s">
        <v>991</v>
      </c>
      <c r="E1839" s="331" t="s">
        <v>1034</v>
      </c>
      <c r="F1839" s="354" t="s">
        <v>993</v>
      </c>
      <c r="G1839" s="331" t="n">
        <v>109</v>
      </c>
      <c r="H1839" s="415" t="n">
        <v>42.98</v>
      </c>
      <c r="I1839" s="415" t="n">
        <v>855.65</v>
      </c>
      <c r="J1839" s="389"/>
      <c r="K1839" s="331" t="s">
        <v>994</v>
      </c>
    </row>
    <row r="1840" customFormat="false" ht="15.75" hidden="true" customHeight="false" outlineLevel="0" collapsed="false">
      <c r="A1840" s="331"/>
      <c r="B1840" s="331" t="s">
        <v>1210</v>
      </c>
      <c r="C1840" s="331" t="str">
        <f aca="false">IFERROR(VLOOKUP(B1840,'[1]#¡REF!'!$A$1:$C$15201,2,FALSE()),"")</f>
        <v/>
      </c>
      <c r="D1840" s="331" t="s">
        <v>991</v>
      </c>
      <c r="E1840" s="331" t="s">
        <v>1046</v>
      </c>
      <c r="F1840" s="354" t="s">
        <v>993</v>
      </c>
      <c r="G1840" s="331" t="n">
        <v>6</v>
      </c>
      <c r="H1840" s="415" t="n">
        <v>2.37</v>
      </c>
      <c r="I1840" s="415" t="n">
        <v>47.1</v>
      </c>
      <c r="J1840" s="389"/>
      <c r="K1840" s="331" t="s">
        <v>994</v>
      </c>
    </row>
    <row r="1841" customFormat="false" ht="15.75" hidden="true" customHeight="false" outlineLevel="0" collapsed="false">
      <c r="A1841" s="331"/>
      <c r="B1841" s="331" t="s">
        <v>1210</v>
      </c>
      <c r="C1841" s="331" t="str">
        <f aca="false">IFERROR(VLOOKUP(B1841,'[1]#¡REF!'!$A$1:$C$15201,2,FALSE()),"")</f>
        <v/>
      </c>
      <c r="D1841" s="331" t="s">
        <v>991</v>
      </c>
      <c r="E1841" s="331" t="s">
        <v>1012</v>
      </c>
      <c r="F1841" s="354" t="s">
        <v>993</v>
      </c>
      <c r="G1841" s="331" t="n">
        <v>50</v>
      </c>
      <c r="H1841" s="415" t="n">
        <v>19.71</v>
      </c>
      <c r="I1841" s="415" t="n">
        <v>392.5</v>
      </c>
      <c r="J1841" s="389"/>
      <c r="K1841" s="331" t="s">
        <v>994</v>
      </c>
    </row>
    <row r="1842" customFormat="false" ht="15.75" hidden="true" customHeight="false" outlineLevel="0" collapsed="false">
      <c r="A1842" s="331"/>
      <c r="B1842" s="331" t="s">
        <v>1210</v>
      </c>
      <c r="C1842" s="331" t="str">
        <f aca="false">IFERROR(VLOOKUP(B1842,'[1]#¡REF!'!$A$1:$C$15201,2,FALSE()),"")</f>
        <v/>
      </c>
      <c r="D1842" s="331" t="s">
        <v>991</v>
      </c>
      <c r="E1842" s="331" t="s">
        <v>1035</v>
      </c>
      <c r="F1842" s="354" t="s">
        <v>993</v>
      </c>
      <c r="G1842" s="331" t="n">
        <v>108</v>
      </c>
      <c r="H1842" s="415" t="n">
        <v>42.58</v>
      </c>
      <c r="I1842" s="415" t="n">
        <v>847.8</v>
      </c>
      <c r="J1842" s="389"/>
      <c r="K1842" s="331" t="s">
        <v>994</v>
      </c>
    </row>
    <row r="1843" customFormat="false" ht="15.75" hidden="true" customHeight="false" outlineLevel="0" collapsed="false">
      <c r="A1843" s="331"/>
      <c r="B1843" s="331" t="s">
        <v>1210</v>
      </c>
      <c r="C1843" s="331" t="str">
        <f aca="false">IFERROR(VLOOKUP(B1843,'[1]#¡REF!'!$A$1:$C$15201,2,FALSE()),"")</f>
        <v/>
      </c>
      <c r="D1843" s="331" t="s">
        <v>991</v>
      </c>
      <c r="E1843" s="331" t="s">
        <v>1036</v>
      </c>
      <c r="F1843" s="354" t="s">
        <v>993</v>
      </c>
      <c r="G1843" s="331" t="n">
        <v>30</v>
      </c>
      <c r="H1843" s="415" t="n">
        <v>11.83</v>
      </c>
      <c r="I1843" s="415" t="n">
        <v>235.5</v>
      </c>
      <c r="J1843" s="389"/>
      <c r="K1843" s="331" t="s">
        <v>994</v>
      </c>
    </row>
    <row r="1844" customFormat="false" ht="15.75" hidden="true" customHeight="false" outlineLevel="0" collapsed="false">
      <c r="A1844" s="331"/>
      <c r="B1844" s="331" t="s">
        <v>1210</v>
      </c>
      <c r="C1844" s="331" t="str">
        <f aca="false">IFERROR(VLOOKUP(B1844,'[1]#¡REF!'!$A$1:$C$15201,2,FALSE()),"")</f>
        <v/>
      </c>
      <c r="D1844" s="331" t="s">
        <v>991</v>
      </c>
      <c r="E1844" s="331" t="s">
        <v>1013</v>
      </c>
      <c r="F1844" s="354" t="s">
        <v>993</v>
      </c>
      <c r="G1844" s="331" t="n">
        <v>30</v>
      </c>
      <c r="H1844" s="415" t="n">
        <v>11.83</v>
      </c>
      <c r="I1844" s="415" t="n">
        <v>235.5</v>
      </c>
      <c r="J1844" s="389"/>
      <c r="K1844" s="331" t="s">
        <v>994</v>
      </c>
    </row>
    <row r="1845" customFormat="false" ht="15.75" hidden="true" customHeight="false" outlineLevel="0" collapsed="false">
      <c r="A1845" s="331"/>
      <c r="B1845" s="331" t="s">
        <v>1210</v>
      </c>
      <c r="C1845" s="331" t="str">
        <f aca="false">IFERROR(VLOOKUP(B1845,'[1]#¡REF!'!$A$1:$C$15201,2,FALSE()),"")</f>
        <v/>
      </c>
      <c r="D1845" s="331" t="s">
        <v>991</v>
      </c>
      <c r="E1845" s="331" t="s">
        <v>1014</v>
      </c>
      <c r="F1845" s="331" t="s">
        <v>1132</v>
      </c>
      <c r="G1845" s="331" t="n">
        <v>34</v>
      </c>
      <c r="H1845" s="415" t="n">
        <v>13.41</v>
      </c>
      <c r="I1845" s="415" t="n">
        <v>266.9</v>
      </c>
      <c r="J1845" s="389"/>
      <c r="K1845" s="331" t="s">
        <v>994</v>
      </c>
    </row>
    <row r="1846" customFormat="false" ht="15.75" hidden="true" customHeight="false" outlineLevel="0" collapsed="false">
      <c r="A1846" s="331"/>
      <c r="B1846" s="331" t="s">
        <v>1210</v>
      </c>
      <c r="C1846" s="331" t="str">
        <f aca="false">IFERROR(VLOOKUP(B1846,'[1]#¡REF!'!$A$1:$C$15201,2,FALSE()),"")</f>
        <v/>
      </c>
      <c r="D1846" s="331" t="s">
        <v>991</v>
      </c>
      <c r="E1846" s="331" t="s">
        <v>1004</v>
      </c>
      <c r="F1846" s="331" t="s">
        <v>1134</v>
      </c>
      <c r="G1846" s="331" t="n">
        <v>4</v>
      </c>
      <c r="H1846" s="415" t="n">
        <v>1.58</v>
      </c>
      <c r="I1846" s="415" t="n">
        <v>31.4</v>
      </c>
      <c r="J1846" s="389"/>
      <c r="K1846" s="331" t="s">
        <v>994</v>
      </c>
    </row>
    <row r="1847" customFormat="false" ht="15.75" hidden="true" customHeight="false" outlineLevel="0" collapsed="false">
      <c r="A1847" s="331"/>
      <c r="B1847" s="331" t="s">
        <v>1210</v>
      </c>
      <c r="C1847" s="331" t="str">
        <f aca="false">IFERROR(VLOOKUP(B1847,'[1]#¡REF!'!$A$1:$C$15201,2,FALSE()),"")</f>
        <v/>
      </c>
      <c r="D1847" s="331" t="s">
        <v>1016</v>
      </c>
      <c r="E1847" s="331" t="s">
        <v>1040</v>
      </c>
      <c r="F1847" s="331" t="s">
        <v>1130</v>
      </c>
      <c r="G1847" s="331" t="n">
        <v>3</v>
      </c>
      <c r="H1847" s="415" t="n">
        <v>1.18</v>
      </c>
      <c r="I1847" s="415" t="n">
        <v>23.55</v>
      </c>
      <c r="J1847" s="389"/>
      <c r="K1847" s="331" t="s">
        <v>994</v>
      </c>
    </row>
    <row r="1848" customFormat="false" ht="15.75" hidden="true" customHeight="false" outlineLevel="0" collapsed="false">
      <c r="A1848" s="331"/>
      <c r="B1848" s="331" t="s">
        <v>1210</v>
      </c>
      <c r="C1848" s="331" t="str">
        <f aca="false">IFERROR(VLOOKUP(B1848,'[1]#¡REF!'!$A$1:$C$15201,2,FALSE()),"")</f>
        <v/>
      </c>
      <c r="D1848" s="331" t="s">
        <v>1016</v>
      </c>
      <c r="E1848" s="331" t="s">
        <v>1020</v>
      </c>
      <c r="F1848" s="354" t="s">
        <v>993</v>
      </c>
      <c r="G1848" s="405" t="n">
        <v>2593</v>
      </c>
      <c r="H1848" s="415" t="n">
        <v>1022.35</v>
      </c>
      <c r="I1848" s="415" t="n">
        <v>20355.05</v>
      </c>
      <c r="J1848" s="389"/>
      <c r="K1848" s="331" t="s">
        <v>994</v>
      </c>
    </row>
    <row r="1849" customFormat="false" ht="15.75" hidden="true" customHeight="false" outlineLevel="0" collapsed="false">
      <c r="A1849" s="331"/>
      <c r="B1849" s="331" t="s">
        <v>1210</v>
      </c>
      <c r="C1849" s="331" t="str">
        <f aca="false">IFERROR(VLOOKUP(B1849,'[1]#¡REF!'!$A$1:$C$15201,2,FALSE()),"")</f>
        <v/>
      </c>
      <c r="D1849" s="331" t="s">
        <v>1016</v>
      </c>
      <c r="E1849" s="331" t="s">
        <v>1041</v>
      </c>
      <c r="F1849" s="354" t="s">
        <v>993</v>
      </c>
      <c r="G1849" s="331" t="n">
        <v>73</v>
      </c>
      <c r="H1849" s="415" t="n">
        <v>28.78</v>
      </c>
      <c r="I1849" s="415" t="n">
        <v>573.05</v>
      </c>
      <c r="J1849" s="389"/>
      <c r="K1849" s="331" t="s">
        <v>994</v>
      </c>
    </row>
    <row r="1850" customFormat="false" ht="15.75" hidden="true" customHeight="false" outlineLevel="0" collapsed="false">
      <c r="A1850" s="331"/>
      <c r="B1850" s="331" t="s">
        <v>1210</v>
      </c>
      <c r="C1850" s="331" t="str">
        <f aca="false">IFERROR(VLOOKUP(B1850,'[1]#¡REF!'!$A$1:$C$15201,2,FALSE()),"")</f>
        <v/>
      </c>
      <c r="D1850" s="331" t="s">
        <v>1016</v>
      </c>
      <c r="E1850" s="331" t="s">
        <v>1022</v>
      </c>
      <c r="F1850" s="354" t="s">
        <v>993</v>
      </c>
      <c r="G1850" s="331" t="n">
        <v>134</v>
      </c>
      <c r="H1850" s="415" t="n">
        <v>52.83</v>
      </c>
      <c r="I1850" s="415" t="n">
        <v>1051.9</v>
      </c>
      <c r="J1850" s="389"/>
      <c r="K1850" s="331" t="s">
        <v>994</v>
      </c>
    </row>
    <row r="1851" customFormat="false" ht="15.75" hidden="true" customHeight="false" outlineLevel="0" collapsed="false">
      <c r="A1851" s="331"/>
      <c r="B1851" s="331" t="s">
        <v>1210</v>
      </c>
      <c r="C1851" s="331" t="str">
        <f aca="false">IFERROR(VLOOKUP(B1851,'[1]#¡REF!'!$A$1:$C$15201,2,FALSE()),"")</f>
        <v/>
      </c>
      <c r="D1851" s="331" t="s">
        <v>1016</v>
      </c>
      <c r="E1851" s="331" t="s">
        <v>1023</v>
      </c>
      <c r="F1851" s="354" t="s">
        <v>993</v>
      </c>
      <c r="G1851" s="331" t="n">
        <v>13</v>
      </c>
      <c r="H1851" s="415" t="n">
        <v>5.13</v>
      </c>
      <c r="I1851" s="415" t="n">
        <v>102.05</v>
      </c>
      <c r="J1851" s="389"/>
      <c r="K1851" s="331" t="s">
        <v>994</v>
      </c>
    </row>
    <row r="1852" customFormat="false" ht="15.75" hidden="true" customHeight="false" outlineLevel="0" collapsed="false">
      <c r="A1852" s="331"/>
      <c r="B1852" s="331" t="s">
        <v>1210</v>
      </c>
      <c r="C1852" s="331" t="str">
        <f aca="false">IFERROR(VLOOKUP(B1852,'[1]#¡REF!'!$A$1:$C$15201,2,FALSE()),"")</f>
        <v/>
      </c>
      <c r="D1852" s="331" t="s">
        <v>1016</v>
      </c>
      <c r="E1852" s="331" t="s">
        <v>1025</v>
      </c>
      <c r="F1852" s="354" t="s">
        <v>993</v>
      </c>
      <c r="G1852" s="331" t="n">
        <v>173</v>
      </c>
      <c r="H1852" s="415" t="n">
        <v>68.21</v>
      </c>
      <c r="I1852" s="415" t="n">
        <v>1358.05</v>
      </c>
      <c r="J1852" s="389"/>
      <c r="K1852" s="331" t="s">
        <v>994</v>
      </c>
    </row>
    <row r="1853" customFormat="false" ht="15.75" hidden="true" customHeight="false" outlineLevel="0" collapsed="false">
      <c r="A1853" s="331"/>
      <c r="B1853" s="331" t="s">
        <v>1210</v>
      </c>
      <c r="C1853" s="331" t="str">
        <f aca="false">IFERROR(VLOOKUP(B1853,'[1]#¡REF!'!$A$1:$C$15201,2,FALSE()),"")</f>
        <v/>
      </c>
      <c r="D1853" s="331" t="s">
        <v>1016</v>
      </c>
      <c r="E1853" s="331" t="s">
        <v>1065</v>
      </c>
      <c r="F1853" s="354" t="s">
        <v>993</v>
      </c>
      <c r="G1853" s="331" t="n">
        <v>223</v>
      </c>
      <c r="H1853" s="415" t="n">
        <v>87.92</v>
      </c>
      <c r="I1853" s="415" t="n">
        <v>1750.55</v>
      </c>
      <c r="J1853" s="389"/>
      <c r="K1853" s="331" t="s">
        <v>994</v>
      </c>
    </row>
    <row r="1854" customFormat="false" ht="15.75" hidden="true" customHeight="false" outlineLevel="0" collapsed="false">
      <c r="A1854" s="331"/>
      <c r="B1854" s="331" t="s">
        <v>1210</v>
      </c>
      <c r="C1854" s="331" t="str">
        <f aca="false">IFERROR(VLOOKUP(B1854,'[1]#¡REF!'!$A$1:$C$15201,2,FALSE()),"")</f>
        <v/>
      </c>
      <c r="D1854" s="331" t="s">
        <v>1016</v>
      </c>
      <c r="E1854" s="331" t="s">
        <v>1043</v>
      </c>
      <c r="F1854" s="354" t="s">
        <v>993</v>
      </c>
      <c r="G1854" s="331" t="n">
        <v>36</v>
      </c>
      <c r="H1854" s="415" t="n">
        <v>14.19</v>
      </c>
      <c r="I1854" s="415" t="n">
        <v>282.6</v>
      </c>
      <c r="J1854" s="389"/>
      <c r="K1854" s="331" t="s">
        <v>994</v>
      </c>
    </row>
    <row r="1855" customFormat="false" ht="15.75" hidden="true" customHeight="false" outlineLevel="0" collapsed="false">
      <c r="A1855" s="331"/>
      <c r="B1855" s="331" t="s">
        <v>1210</v>
      </c>
      <c r="C1855" s="331" t="str">
        <f aca="false">IFERROR(VLOOKUP(B1855,'[1]#¡REF!'!$A$1:$C$15201,2,FALSE()),"")</f>
        <v/>
      </c>
      <c r="D1855" s="331" t="s">
        <v>1016</v>
      </c>
      <c r="E1855" s="331" t="s">
        <v>1093</v>
      </c>
      <c r="F1855" s="331" t="s">
        <v>1131</v>
      </c>
      <c r="G1855" s="331" t="n">
        <v>3</v>
      </c>
      <c r="H1855" s="415" t="n">
        <v>1.18</v>
      </c>
      <c r="I1855" s="415" t="n">
        <v>23.55</v>
      </c>
      <c r="J1855" s="389"/>
      <c r="K1855" s="331" t="s">
        <v>994</v>
      </c>
    </row>
    <row r="1856" customFormat="false" ht="15.75" hidden="true" customHeight="false" outlineLevel="0" collapsed="false">
      <c r="A1856" s="331"/>
      <c r="B1856" s="331" t="s">
        <v>1210</v>
      </c>
      <c r="C1856" s="331" t="str">
        <f aca="false">IFERROR(VLOOKUP(B1856,'[1]#¡REF!'!$A$1:$C$15201,2,FALSE()),"")</f>
        <v/>
      </c>
      <c r="D1856" s="331" t="s">
        <v>1016</v>
      </c>
      <c r="E1856" s="331" t="s">
        <v>1026</v>
      </c>
      <c r="F1856" s="331" t="s">
        <v>1132</v>
      </c>
      <c r="G1856" s="331" t="n">
        <v>69</v>
      </c>
      <c r="H1856" s="415" t="n">
        <v>27.2</v>
      </c>
      <c r="I1856" s="415" t="n">
        <v>541.65</v>
      </c>
      <c r="J1856" s="389"/>
      <c r="K1856" s="331" t="s">
        <v>994</v>
      </c>
    </row>
    <row r="1857" customFormat="false" ht="15.75" hidden="true" customHeight="false" outlineLevel="0" collapsed="false">
      <c r="A1857" s="331"/>
      <c r="B1857" s="331" t="s">
        <v>1210</v>
      </c>
      <c r="C1857" s="331" t="str">
        <f aca="false">IFERROR(VLOOKUP(B1857,'[1]#¡REF!'!$A$1:$C$15201,2,FALSE()),"")</f>
        <v/>
      </c>
      <c r="D1857" s="331" t="s">
        <v>1016</v>
      </c>
      <c r="E1857" s="331" t="s">
        <v>1027</v>
      </c>
      <c r="F1857" s="331" t="s">
        <v>1133</v>
      </c>
      <c r="G1857" s="331" t="n">
        <v>3</v>
      </c>
      <c r="H1857" s="415" t="n">
        <v>1.18</v>
      </c>
      <c r="I1857" s="415" t="n">
        <v>23.55</v>
      </c>
      <c r="J1857" s="389"/>
      <c r="K1857" s="331" t="s">
        <v>994</v>
      </c>
    </row>
    <row r="1858" customFormat="false" ht="15.75" hidden="true" customHeight="false" outlineLevel="0" collapsed="false">
      <c r="A1858" s="331"/>
      <c r="B1858" s="331" t="s">
        <v>1210</v>
      </c>
      <c r="C1858" s="331" t="str">
        <f aca="false">IFERROR(VLOOKUP(B1858,'[1]#¡REF!'!$A$1:$C$15201,2,FALSE()),"")</f>
        <v/>
      </c>
      <c r="D1858" s="331" t="s">
        <v>1016</v>
      </c>
      <c r="E1858" s="331" t="s">
        <v>1028</v>
      </c>
      <c r="F1858" s="331" t="s">
        <v>1134</v>
      </c>
      <c r="G1858" s="331" t="n">
        <v>10</v>
      </c>
      <c r="H1858" s="415" t="n">
        <v>3.94</v>
      </c>
      <c r="I1858" s="415" t="n">
        <v>78.5</v>
      </c>
      <c r="J1858" s="390"/>
      <c r="K1858" s="331" t="s">
        <v>994</v>
      </c>
    </row>
    <row r="1859" customFormat="false" ht="15.75" hidden="true" customHeight="false" outlineLevel="0" collapsed="false">
      <c r="A1859" s="399"/>
      <c r="B1859" s="356" t="s">
        <v>1210</v>
      </c>
      <c r="C1859" s="356" t="str">
        <f aca="false">IFERROR(VLOOKUP(B1859,'[1]#¡REF!'!$A$1:$C$15201,2,FALSE()),"")</f>
        <v/>
      </c>
      <c r="D1859" s="399" t="s">
        <v>1016</v>
      </c>
      <c r="E1859" s="399" t="s">
        <v>621</v>
      </c>
      <c r="F1859" s="361" t="s">
        <v>1136</v>
      </c>
      <c r="G1859" s="361" t="n">
        <v>3</v>
      </c>
      <c r="H1859" s="419" t="n">
        <v>1.18</v>
      </c>
      <c r="I1859" s="419" t="n">
        <v>23.55</v>
      </c>
      <c r="J1859" s="360"/>
      <c r="K1859" s="356" t="s">
        <v>994</v>
      </c>
      <c r="L1859" s="379"/>
      <c r="M1859" s="379"/>
      <c r="N1859" s="379"/>
      <c r="O1859" s="379"/>
      <c r="P1859" s="279"/>
      <c r="Q1859" s="395"/>
      <c r="R1859" s="396"/>
      <c r="S1859" s="396"/>
      <c r="T1859" s="382"/>
    </row>
    <row r="1860" customFormat="false" ht="15.75" hidden="true" customHeight="false" outlineLevel="0" collapsed="false">
      <c r="A1860" s="331"/>
      <c r="B1860" s="331" t="s">
        <v>1211</v>
      </c>
      <c r="C1860" s="331" t="str">
        <f aca="false">IFERROR(VLOOKUP(B1860,'[1]#¡REF!'!$A$1:$C$15201,2,FALSE()),"")</f>
        <v/>
      </c>
      <c r="D1860" s="331" t="s">
        <v>991</v>
      </c>
      <c r="E1860" s="331" t="s">
        <v>1032</v>
      </c>
      <c r="F1860" s="331" t="s">
        <v>1130</v>
      </c>
      <c r="G1860" s="331" t="n">
        <v>4</v>
      </c>
      <c r="H1860" s="415" t="n">
        <v>0.92</v>
      </c>
      <c r="I1860" s="415" t="n">
        <v>18.32</v>
      </c>
      <c r="J1860" s="388"/>
      <c r="K1860" s="331" t="s">
        <v>994</v>
      </c>
    </row>
    <row r="1861" customFormat="false" ht="15.75" hidden="true" customHeight="false" outlineLevel="0" collapsed="false">
      <c r="A1861" s="331"/>
      <c r="B1861" s="331" t="s">
        <v>1211</v>
      </c>
      <c r="C1861" s="331" t="str">
        <f aca="false">IFERROR(VLOOKUP(B1861,'[1]#¡REF!'!$A$1:$C$15201,2,FALSE()),"")</f>
        <v/>
      </c>
      <c r="D1861" s="331" t="s">
        <v>991</v>
      </c>
      <c r="E1861" s="331" t="s">
        <v>1053</v>
      </c>
      <c r="F1861" s="354" t="s">
        <v>993</v>
      </c>
      <c r="G1861" s="331" t="n">
        <v>30</v>
      </c>
      <c r="H1861" s="415" t="n">
        <v>6.9</v>
      </c>
      <c r="I1861" s="415" t="n">
        <v>137.4</v>
      </c>
      <c r="J1861" s="389"/>
      <c r="K1861" s="331" t="s">
        <v>994</v>
      </c>
    </row>
    <row r="1862" customFormat="false" ht="15.75" hidden="true" customHeight="false" outlineLevel="0" collapsed="false">
      <c r="A1862" s="331"/>
      <c r="B1862" s="331" t="s">
        <v>1211</v>
      </c>
      <c r="C1862" s="331" t="str">
        <f aca="false">IFERROR(VLOOKUP(B1862,'[1]#¡REF!'!$A$1:$C$15201,2,FALSE()),"")</f>
        <v/>
      </c>
      <c r="D1862" s="331" t="s">
        <v>991</v>
      </c>
      <c r="E1862" s="331" t="s">
        <v>1012</v>
      </c>
      <c r="F1862" s="354" t="s">
        <v>993</v>
      </c>
      <c r="G1862" s="331" t="n">
        <v>800</v>
      </c>
      <c r="H1862" s="415" t="n">
        <v>184.03</v>
      </c>
      <c r="I1862" s="415" t="n">
        <v>3664</v>
      </c>
      <c r="J1862" s="389"/>
      <c r="K1862" s="331" t="s">
        <v>994</v>
      </c>
    </row>
    <row r="1863" customFormat="false" ht="15.75" hidden="true" customHeight="false" outlineLevel="0" collapsed="false">
      <c r="A1863" s="331"/>
      <c r="B1863" s="331" t="s">
        <v>1211</v>
      </c>
      <c r="C1863" s="331" t="str">
        <f aca="false">IFERROR(VLOOKUP(B1863,'[1]#¡REF!'!$A$1:$C$15201,2,FALSE()),"")</f>
        <v/>
      </c>
      <c r="D1863" s="331" t="s">
        <v>991</v>
      </c>
      <c r="E1863" s="331" t="s">
        <v>1036</v>
      </c>
      <c r="F1863" s="354" t="s">
        <v>993</v>
      </c>
      <c r="G1863" s="331" t="n">
        <v>20</v>
      </c>
      <c r="H1863" s="415" t="n">
        <v>4.6</v>
      </c>
      <c r="I1863" s="415" t="n">
        <v>91.6</v>
      </c>
      <c r="J1863" s="389"/>
      <c r="K1863" s="331" t="s">
        <v>994</v>
      </c>
    </row>
    <row r="1864" customFormat="false" ht="15.75" hidden="true" customHeight="false" outlineLevel="0" collapsed="false">
      <c r="A1864" s="331"/>
      <c r="B1864" s="331" t="s">
        <v>1211</v>
      </c>
      <c r="C1864" s="331" t="str">
        <f aca="false">IFERROR(VLOOKUP(B1864,'[1]#¡REF!'!$A$1:$C$15201,2,FALSE()),"")</f>
        <v/>
      </c>
      <c r="D1864" s="331" t="s">
        <v>991</v>
      </c>
      <c r="E1864" s="331" t="s">
        <v>1013</v>
      </c>
      <c r="F1864" s="354" t="s">
        <v>993</v>
      </c>
      <c r="G1864" s="331" t="n">
        <v>8</v>
      </c>
      <c r="H1864" s="415" t="n">
        <v>1.84</v>
      </c>
      <c r="I1864" s="415" t="n">
        <v>36.64</v>
      </c>
      <c r="J1864" s="390"/>
      <c r="K1864" s="331" t="s">
        <v>994</v>
      </c>
    </row>
    <row r="1865" customFormat="false" ht="15.75" hidden="true" customHeight="false" outlineLevel="0" collapsed="false">
      <c r="A1865" s="356"/>
      <c r="B1865" s="356" t="s">
        <v>1211</v>
      </c>
      <c r="C1865" s="356" t="str">
        <f aca="false">IFERROR(VLOOKUP(B1865,'[1]#¡REF!'!$A$1:$C$15201,2,FALSE()),"")</f>
        <v/>
      </c>
      <c r="D1865" s="356" t="s">
        <v>991</v>
      </c>
      <c r="E1865" s="356" t="s">
        <v>612</v>
      </c>
      <c r="F1865" s="361" t="s">
        <v>1136</v>
      </c>
      <c r="G1865" s="361" t="n">
        <v>59</v>
      </c>
      <c r="H1865" s="416" t="n">
        <v>13.57</v>
      </c>
      <c r="I1865" s="416" t="n">
        <v>270.22</v>
      </c>
      <c r="J1865" s="394"/>
      <c r="K1865" s="356" t="s">
        <v>994</v>
      </c>
      <c r="L1865" s="379"/>
      <c r="M1865" s="379"/>
      <c r="N1865" s="379"/>
      <c r="O1865" s="379"/>
      <c r="P1865" s="279"/>
      <c r="Q1865" s="395"/>
      <c r="R1865" s="396"/>
      <c r="S1865" s="396"/>
      <c r="T1865" s="382"/>
    </row>
    <row r="1866" customFormat="false" ht="15.75" hidden="true" customHeight="false" outlineLevel="0" collapsed="false">
      <c r="A1866" s="331"/>
      <c r="B1866" s="331" t="s">
        <v>1211</v>
      </c>
      <c r="C1866" s="331" t="str">
        <f aca="false">IFERROR(VLOOKUP(B1866,'[1]#¡REF!'!$A$1:$C$15201,2,FALSE()),"")</f>
        <v/>
      </c>
      <c r="D1866" s="331" t="s">
        <v>1016</v>
      </c>
      <c r="E1866" s="331" t="s">
        <v>1019</v>
      </c>
      <c r="F1866" s="354" t="s">
        <v>993</v>
      </c>
      <c r="G1866" s="331" t="n">
        <v>37</v>
      </c>
      <c r="H1866" s="415" t="n">
        <v>8.51</v>
      </c>
      <c r="I1866" s="415" t="n">
        <v>169.46</v>
      </c>
      <c r="J1866" s="388"/>
      <c r="K1866" s="331" t="s">
        <v>994</v>
      </c>
    </row>
    <row r="1867" customFormat="false" ht="15.75" hidden="true" customHeight="false" outlineLevel="0" collapsed="false">
      <c r="A1867" s="331"/>
      <c r="B1867" s="331" t="s">
        <v>1211</v>
      </c>
      <c r="C1867" s="331" t="str">
        <f aca="false">IFERROR(VLOOKUP(B1867,'[1]#¡REF!'!$A$1:$C$15201,2,FALSE()),"")</f>
        <v/>
      </c>
      <c r="D1867" s="331" t="s">
        <v>1016</v>
      </c>
      <c r="E1867" s="331" t="s">
        <v>1023</v>
      </c>
      <c r="F1867" s="354" t="s">
        <v>993</v>
      </c>
      <c r="G1867" s="331" t="n">
        <v>42</v>
      </c>
      <c r="H1867" s="415" t="n">
        <v>9.66</v>
      </c>
      <c r="I1867" s="415" t="n">
        <v>192.36</v>
      </c>
      <c r="J1867" s="389"/>
      <c r="K1867" s="331" t="s">
        <v>994</v>
      </c>
    </row>
    <row r="1868" customFormat="false" ht="15.75" hidden="true" customHeight="false" outlineLevel="0" collapsed="false">
      <c r="A1868" s="331"/>
      <c r="B1868" s="331" t="s">
        <v>1211</v>
      </c>
      <c r="C1868" s="331" t="str">
        <f aca="false">IFERROR(VLOOKUP(B1868,'[1]#¡REF!'!$A$1:$C$15201,2,FALSE()),"")</f>
        <v/>
      </c>
      <c r="D1868" s="331" t="s">
        <v>1016</v>
      </c>
      <c r="E1868" s="331" t="s">
        <v>1065</v>
      </c>
      <c r="F1868" s="354" t="s">
        <v>993</v>
      </c>
      <c r="G1868" s="331" t="n">
        <v>112</v>
      </c>
      <c r="H1868" s="415" t="n">
        <v>25.76</v>
      </c>
      <c r="I1868" s="415" t="n">
        <v>512.96</v>
      </c>
      <c r="J1868" s="389"/>
      <c r="K1868" s="331" t="s">
        <v>994</v>
      </c>
    </row>
    <row r="1869" customFormat="false" ht="15.75" hidden="true" customHeight="false" outlineLevel="0" collapsed="false">
      <c r="A1869" s="331"/>
      <c r="B1869" s="331" t="s">
        <v>1211</v>
      </c>
      <c r="C1869" s="331" t="str">
        <f aca="false">IFERROR(VLOOKUP(B1869,'[1]#¡REF!'!$A$1:$C$15201,2,FALSE()),"")</f>
        <v/>
      </c>
      <c r="D1869" s="331" t="s">
        <v>1016</v>
      </c>
      <c r="E1869" s="331" t="s">
        <v>1028</v>
      </c>
      <c r="F1869" s="331" t="s">
        <v>1134</v>
      </c>
      <c r="G1869" s="331" t="n">
        <v>2</v>
      </c>
      <c r="H1869" s="415" t="n">
        <v>0.46</v>
      </c>
      <c r="I1869" s="415" t="n">
        <v>9.16</v>
      </c>
      <c r="J1869" s="389"/>
      <c r="K1869" s="331" t="s">
        <v>994</v>
      </c>
    </row>
    <row r="1870" customFormat="false" ht="15.75" hidden="true" customHeight="false" outlineLevel="0" collapsed="false">
      <c r="A1870" s="331"/>
      <c r="B1870" s="331" t="s">
        <v>1212</v>
      </c>
      <c r="C1870" s="331" t="str">
        <f aca="false">IFERROR(VLOOKUP(B1870,'[1]#¡REF!'!$A$1:$C$15201,2,FALSE()),"")</f>
        <v/>
      </c>
      <c r="D1870" s="331" t="s">
        <v>991</v>
      </c>
      <c r="E1870" s="331" t="s">
        <v>997</v>
      </c>
      <c r="F1870" s="331" t="s">
        <v>1130</v>
      </c>
      <c r="G1870" s="331" t="n">
        <v>60</v>
      </c>
      <c r="H1870" s="415" t="n">
        <v>15.37</v>
      </c>
      <c r="I1870" s="415" t="n">
        <v>306</v>
      </c>
      <c r="J1870" s="389"/>
      <c r="K1870" s="331" t="s">
        <v>994</v>
      </c>
    </row>
    <row r="1871" customFormat="false" ht="15.75" hidden="true" customHeight="false" outlineLevel="0" collapsed="false">
      <c r="A1871" s="331"/>
      <c r="B1871" s="331" t="s">
        <v>1212</v>
      </c>
      <c r="C1871" s="331" t="str">
        <f aca="false">IFERROR(VLOOKUP(B1871,'[1]#¡REF!'!$A$1:$C$15201,2,FALSE()),"")</f>
        <v/>
      </c>
      <c r="D1871" s="331" t="s">
        <v>991</v>
      </c>
      <c r="E1871" s="331" t="s">
        <v>1032</v>
      </c>
      <c r="F1871" s="331" t="s">
        <v>1130</v>
      </c>
      <c r="G1871" s="331" t="n">
        <v>96</v>
      </c>
      <c r="H1871" s="415" t="n">
        <v>24.59</v>
      </c>
      <c r="I1871" s="415" t="n">
        <v>489.6</v>
      </c>
      <c r="J1871" s="389"/>
      <c r="K1871" s="331" t="s">
        <v>994</v>
      </c>
    </row>
    <row r="1872" customFormat="false" ht="15.75" hidden="true" customHeight="false" outlineLevel="0" collapsed="false">
      <c r="A1872" s="331"/>
      <c r="B1872" s="331" t="s">
        <v>1212</v>
      </c>
      <c r="C1872" s="331" t="str">
        <f aca="false">IFERROR(VLOOKUP(B1872,'[1]#¡REF!'!$A$1:$C$15201,2,FALSE()),"")</f>
        <v/>
      </c>
      <c r="D1872" s="331" t="s">
        <v>991</v>
      </c>
      <c r="E1872" s="331" t="s">
        <v>992</v>
      </c>
      <c r="F1872" s="354" t="s">
        <v>993</v>
      </c>
      <c r="G1872" s="331" t="n">
        <v>150</v>
      </c>
      <c r="H1872" s="415" t="n">
        <v>38.42</v>
      </c>
      <c r="I1872" s="415" t="n">
        <v>765</v>
      </c>
      <c r="J1872" s="389"/>
      <c r="K1872" s="331" t="s">
        <v>994</v>
      </c>
    </row>
    <row r="1873" customFormat="false" ht="15.75" hidden="true" customHeight="false" outlineLevel="0" collapsed="false">
      <c r="A1873" s="331"/>
      <c r="B1873" s="331" t="s">
        <v>1212</v>
      </c>
      <c r="C1873" s="331" t="str">
        <f aca="false">IFERROR(VLOOKUP(B1873,'[1]#¡REF!'!$A$1:$C$15201,2,FALSE()),"")</f>
        <v/>
      </c>
      <c r="D1873" s="331" t="s">
        <v>991</v>
      </c>
      <c r="E1873" s="331" t="s">
        <v>1083</v>
      </c>
      <c r="F1873" s="354" t="s">
        <v>993</v>
      </c>
      <c r="G1873" s="331" t="n">
        <v>50</v>
      </c>
      <c r="H1873" s="415" t="n">
        <v>12.81</v>
      </c>
      <c r="I1873" s="415" t="n">
        <v>255</v>
      </c>
      <c r="J1873" s="389"/>
      <c r="K1873" s="331" t="s">
        <v>994</v>
      </c>
    </row>
    <row r="1874" customFormat="false" ht="15.75" hidden="true" customHeight="false" outlineLevel="0" collapsed="false">
      <c r="A1874" s="331"/>
      <c r="B1874" s="331" t="s">
        <v>1212</v>
      </c>
      <c r="C1874" s="331" t="str">
        <f aca="false">IFERROR(VLOOKUP(B1874,'[1]#¡REF!'!$A$1:$C$15201,2,FALSE()),"")</f>
        <v/>
      </c>
      <c r="D1874" s="331" t="s">
        <v>991</v>
      </c>
      <c r="E1874" s="331" t="s">
        <v>1000</v>
      </c>
      <c r="F1874" s="354" t="s">
        <v>993</v>
      </c>
      <c r="G1874" s="331" t="n">
        <v>63</v>
      </c>
      <c r="H1874" s="415" t="n">
        <v>16.14</v>
      </c>
      <c r="I1874" s="415" t="n">
        <v>321.3</v>
      </c>
      <c r="J1874" s="389"/>
      <c r="K1874" s="331" t="s">
        <v>994</v>
      </c>
    </row>
    <row r="1875" customFormat="false" ht="15.75" hidden="true" customHeight="false" outlineLevel="0" collapsed="false">
      <c r="A1875" s="331"/>
      <c r="B1875" s="331" t="s">
        <v>1212</v>
      </c>
      <c r="C1875" s="331" t="str">
        <f aca="false">IFERROR(VLOOKUP(B1875,'[1]#¡REF!'!$A$1:$C$15201,2,FALSE()),"")</f>
        <v/>
      </c>
      <c r="D1875" s="331" t="s">
        <v>991</v>
      </c>
      <c r="E1875" s="331" t="s">
        <v>1075</v>
      </c>
      <c r="F1875" s="354" t="s">
        <v>993</v>
      </c>
      <c r="G1875" s="331" t="n">
        <v>7</v>
      </c>
      <c r="H1875" s="415" t="n">
        <v>1.79</v>
      </c>
      <c r="I1875" s="415" t="n">
        <v>35.7</v>
      </c>
      <c r="J1875" s="389"/>
      <c r="K1875" s="331" t="s">
        <v>994</v>
      </c>
    </row>
    <row r="1876" customFormat="false" ht="15.75" hidden="true" customHeight="false" outlineLevel="0" collapsed="false">
      <c r="A1876" s="331"/>
      <c r="B1876" s="331" t="s">
        <v>1212</v>
      </c>
      <c r="C1876" s="331" t="str">
        <f aca="false">IFERROR(VLOOKUP(B1876,'[1]#¡REF!'!$A$1:$C$15201,2,FALSE()),"")</f>
        <v/>
      </c>
      <c r="D1876" s="331" t="s">
        <v>991</v>
      </c>
      <c r="E1876" s="331" t="s">
        <v>1053</v>
      </c>
      <c r="F1876" s="354" t="s">
        <v>993</v>
      </c>
      <c r="G1876" s="331" t="n">
        <v>100</v>
      </c>
      <c r="H1876" s="415" t="n">
        <v>25.62</v>
      </c>
      <c r="I1876" s="415" t="n">
        <v>510</v>
      </c>
      <c r="J1876" s="389"/>
      <c r="K1876" s="331" t="s">
        <v>994</v>
      </c>
    </row>
    <row r="1877" customFormat="false" ht="15.75" hidden="true" customHeight="false" outlineLevel="0" collapsed="false">
      <c r="A1877" s="331"/>
      <c r="B1877" s="331" t="s">
        <v>1212</v>
      </c>
      <c r="C1877" s="331" t="str">
        <f aca="false">IFERROR(VLOOKUP(B1877,'[1]#¡REF!'!$A$1:$C$15201,2,FALSE()),"")</f>
        <v/>
      </c>
      <c r="D1877" s="331" t="s">
        <v>991</v>
      </c>
      <c r="E1877" s="331" t="s">
        <v>1034</v>
      </c>
      <c r="F1877" s="354" t="s">
        <v>993</v>
      </c>
      <c r="G1877" s="331" t="n">
        <v>300</v>
      </c>
      <c r="H1877" s="415" t="n">
        <v>76.85</v>
      </c>
      <c r="I1877" s="415" t="n">
        <v>1530</v>
      </c>
      <c r="J1877" s="389"/>
      <c r="K1877" s="331" t="s">
        <v>994</v>
      </c>
    </row>
    <row r="1878" customFormat="false" ht="15.75" hidden="true" customHeight="false" outlineLevel="0" collapsed="false">
      <c r="A1878" s="331"/>
      <c r="B1878" s="331" t="s">
        <v>1212</v>
      </c>
      <c r="C1878" s="331" t="str">
        <f aca="false">IFERROR(VLOOKUP(B1878,'[1]#¡REF!'!$A$1:$C$15201,2,FALSE()),"")</f>
        <v/>
      </c>
      <c r="D1878" s="331" t="s">
        <v>991</v>
      </c>
      <c r="E1878" s="331" t="s">
        <v>1011</v>
      </c>
      <c r="F1878" s="354" t="s">
        <v>993</v>
      </c>
      <c r="G1878" s="331" t="n">
        <v>29</v>
      </c>
      <c r="H1878" s="415" t="n">
        <v>7.43</v>
      </c>
      <c r="I1878" s="415" t="n">
        <v>147.9</v>
      </c>
      <c r="J1878" s="389"/>
      <c r="K1878" s="331" t="s">
        <v>994</v>
      </c>
    </row>
    <row r="1879" customFormat="false" ht="15.75" hidden="true" customHeight="false" outlineLevel="0" collapsed="false">
      <c r="A1879" s="331"/>
      <c r="B1879" s="331" t="s">
        <v>1212</v>
      </c>
      <c r="C1879" s="331" t="str">
        <f aca="false">IFERROR(VLOOKUP(B1879,'[1]#¡REF!'!$A$1:$C$15201,2,FALSE()),"")</f>
        <v/>
      </c>
      <c r="D1879" s="331" t="s">
        <v>991</v>
      </c>
      <c r="E1879" s="331" t="s">
        <v>1084</v>
      </c>
      <c r="F1879" s="354" t="s">
        <v>993</v>
      </c>
      <c r="G1879" s="331" t="n">
        <v>130</v>
      </c>
      <c r="H1879" s="415" t="n">
        <v>33.3</v>
      </c>
      <c r="I1879" s="415" t="n">
        <v>663</v>
      </c>
      <c r="J1879" s="389"/>
      <c r="K1879" s="331" t="s">
        <v>994</v>
      </c>
    </row>
    <row r="1880" customFormat="false" ht="15.75" hidden="true" customHeight="false" outlineLevel="0" collapsed="false">
      <c r="A1880" s="331"/>
      <c r="B1880" s="331" t="s">
        <v>1212</v>
      </c>
      <c r="C1880" s="331" t="str">
        <f aca="false">IFERROR(VLOOKUP(B1880,'[1]#¡REF!'!$A$1:$C$15201,2,FALSE()),"")</f>
        <v/>
      </c>
      <c r="D1880" s="331" t="s">
        <v>991</v>
      </c>
      <c r="E1880" s="331" t="s">
        <v>1046</v>
      </c>
      <c r="F1880" s="354" t="s">
        <v>993</v>
      </c>
      <c r="G1880" s="331" t="n">
        <v>5</v>
      </c>
      <c r="H1880" s="415" t="n">
        <v>1.28</v>
      </c>
      <c r="I1880" s="415" t="n">
        <v>25.5</v>
      </c>
      <c r="J1880" s="389"/>
      <c r="K1880" s="331" t="s">
        <v>994</v>
      </c>
    </row>
    <row r="1881" customFormat="false" ht="15.75" hidden="true" customHeight="false" outlineLevel="0" collapsed="false">
      <c r="A1881" s="331"/>
      <c r="B1881" s="331" t="s">
        <v>1212</v>
      </c>
      <c r="C1881" s="331" t="str">
        <f aca="false">IFERROR(VLOOKUP(B1881,'[1]#¡REF!'!$A$1:$C$15201,2,FALSE()),"")</f>
        <v/>
      </c>
      <c r="D1881" s="331" t="s">
        <v>991</v>
      </c>
      <c r="E1881" s="331" t="s">
        <v>1012</v>
      </c>
      <c r="F1881" s="354" t="s">
        <v>993</v>
      </c>
      <c r="G1881" s="405" t="n">
        <v>1226</v>
      </c>
      <c r="H1881" s="415" t="n">
        <v>314.04</v>
      </c>
      <c r="I1881" s="415" t="n">
        <v>6252.6</v>
      </c>
      <c r="J1881" s="389"/>
      <c r="K1881" s="331" t="s">
        <v>994</v>
      </c>
    </row>
    <row r="1882" customFormat="false" ht="15.75" hidden="true" customHeight="false" outlineLevel="0" collapsed="false">
      <c r="A1882" s="331"/>
      <c r="B1882" s="331" t="s">
        <v>1212</v>
      </c>
      <c r="C1882" s="331" t="str">
        <f aca="false">IFERROR(VLOOKUP(B1882,'[1]#¡REF!'!$A$1:$C$15201,2,FALSE()),"")</f>
        <v/>
      </c>
      <c r="D1882" s="331" t="s">
        <v>991</v>
      </c>
      <c r="E1882" s="331" t="s">
        <v>1035</v>
      </c>
      <c r="F1882" s="354" t="s">
        <v>993</v>
      </c>
      <c r="G1882" s="331" t="n">
        <v>16</v>
      </c>
      <c r="H1882" s="415" t="n">
        <v>4.1</v>
      </c>
      <c r="I1882" s="415" t="n">
        <v>81.6</v>
      </c>
      <c r="J1882" s="389"/>
      <c r="K1882" s="331" t="s">
        <v>994</v>
      </c>
    </row>
    <row r="1883" customFormat="false" ht="15.75" hidden="true" customHeight="false" outlineLevel="0" collapsed="false">
      <c r="A1883" s="331"/>
      <c r="B1883" s="331" t="s">
        <v>1212</v>
      </c>
      <c r="C1883" s="331" t="str">
        <f aca="false">IFERROR(VLOOKUP(B1883,'[1]#¡REF!'!$A$1:$C$15201,2,FALSE()),"")</f>
        <v/>
      </c>
      <c r="D1883" s="331" t="s">
        <v>991</v>
      </c>
      <c r="E1883" s="331" t="s">
        <v>1036</v>
      </c>
      <c r="F1883" s="354" t="s">
        <v>993</v>
      </c>
      <c r="G1883" s="331" t="n">
        <v>150</v>
      </c>
      <c r="H1883" s="415" t="n">
        <v>38.42</v>
      </c>
      <c r="I1883" s="415" t="n">
        <v>765</v>
      </c>
      <c r="J1883" s="389"/>
      <c r="K1883" s="331" t="s">
        <v>994</v>
      </c>
    </row>
    <row r="1884" customFormat="false" ht="15.75" hidden="true" customHeight="false" outlineLevel="0" collapsed="false">
      <c r="A1884" s="331"/>
      <c r="B1884" s="331" t="s">
        <v>1212</v>
      </c>
      <c r="C1884" s="331" t="str">
        <f aca="false">IFERROR(VLOOKUP(B1884,'[1]#¡REF!'!$A$1:$C$15201,2,FALSE()),"")</f>
        <v/>
      </c>
      <c r="D1884" s="331" t="s">
        <v>991</v>
      </c>
      <c r="E1884" s="331" t="s">
        <v>1013</v>
      </c>
      <c r="F1884" s="354" t="s">
        <v>993</v>
      </c>
      <c r="G1884" s="331" t="n">
        <v>100</v>
      </c>
      <c r="H1884" s="415" t="n">
        <v>25.62</v>
      </c>
      <c r="I1884" s="415" t="n">
        <v>510</v>
      </c>
      <c r="J1884" s="389"/>
      <c r="K1884" s="331" t="s">
        <v>994</v>
      </c>
    </row>
    <row r="1885" customFormat="false" ht="15.75" hidden="true" customHeight="false" outlineLevel="0" collapsed="false">
      <c r="A1885" s="331"/>
      <c r="B1885" s="331" t="s">
        <v>1212</v>
      </c>
      <c r="C1885" s="331" t="str">
        <f aca="false">IFERROR(VLOOKUP(B1885,'[1]#¡REF!'!$A$1:$C$15201,2,FALSE()),"")</f>
        <v/>
      </c>
      <c r="D1885" s="331" t="s">
        <v>991</v>
      </c>
      <c r="E1885" s="331" t="s">
        <v>1014</v>
      </c>
      <c r="F1885" s="331" t="s">
        <v>1132</v>
      </c>
      <c r="G1885" s="331" t="n">
        <v>210</v>
      </c>
      <c r="H1885" s="415" t="n">
        <v>53.79</v>
      </c>
      <c r="I1885" s="415" t="n">
        <v>1071</v>
      </c>
      <c r="J1885" s="390"/>
      <c r="K1885" s="331" t="s">
        <v>994</v>
      </c>
    </row>
    <row r="1886" customFormat="false" ht="15.75" hidden="true" customHeight="false" outlineLevel="0" collapsed="false">
      <c r="A1886" s="331"/>
      <c r="B1886" s="331" t="s">
        <v>1212</v>
      </c>
      <c r="C1886" s="331" t="str">
        <f aca="false">IFERROR(VLOOKUP(B1886,'[1]#¡REF!'!$A$1:$C$15201,2,FALSE()),"")</f>
        <v/>
      </c>
      <c r="D1886" s="331" t="s">
        <v>1016</v>
      </c>
      <c r="E1886" s="331" t="s">
        <v>1018</v>
      </c>
      <c r="F1886" s="354" t="s">
        <v>993</v>
      </c>
      <c r="G1886" s="331" t="n">
        <v>182</v>
      </c>
      <c r="H1886" s="415" t="n">
        <v>46.62</v>
      </c>
      <c r="I1886" s="415" t="n">
        <v>928.2</v>
      </c>
      <c r="J1886" s="388"/>
      <c r="K1886" s="331" t="s">
        <v>994</v>
      </c>
    </row>
    <row r="1887" customFormat="false" ht="15.75" hidden="true" customHeight="false" outlineLevel="0" collapsed="false">
      <c r="A1887" s="331"/>
      <c r="B1887" s="331" t="s">
        <v>1212</v>
      </c>
      <c r="C1887" s="331" t="str">
        <f aca="false">IFERROR(VLOOKUP(B1887,'[1]#¡REF!'!$A$1:$C$15201,2,FALSE()),"")</f>
        <v/>
      </c>
      <c r="D1887" s="331" t="s">
        <v>1016</v>
      </c>
      <c r="E1887" s="331" t="s">
        <v>1019</v>
      </c>
      <c r="F1887" s="354" t="s">
        <v>993</v>
      </c>
      <c r="G1887" s="331" t="n">
        <v>19</v>
      </c>
      <c r="H1887" s="415" t="n">
        <v>4.87</v>
      </c>
      <c r="I1887" s="415" t="n">
        <v>96.9</v>
      </c>
      <c r="J1887" s="389"/>
      <c r="K1887" s="331" t="s">
        <v>994</v>
      </c>
    </row>
    <row r="1888" customFormat="false" ht="15.75" hidden="true" customHeight="false" outlineLevel="0" collapsed="false">
      <c r="A1888" s="331"/>
      <c r="B1888" s="331" t="s">
        <v>1212</v>
      </c>
      <c r="C1888" s="331" t="str">
        <f aca="false">IFERROR(VLOOKUP(B1888,'[1]#¡REF!'!$A$1:$C$15201,2,FALSE()),"")</f>
        <v/>
      </c>
      <c r="D1888" s="331" t="s">
        <v>1016</v>
      </c>
      <c r="E1888" s="331" t="s">
        <v>1065</v>
      </c>
      <c r="F1888" s="354" t="s">
        <v>993</v>
      </c>
      <c r="G1888" s="331" t="n">
        <v>168</v>
      </c>
      <c r="H1888" s="415" t="n">
        <v>43.03</v>
      </c>
      <c r="I1888" s="415" t="n">
        <v>856.8</v>
      </c>
      <c r="J1888" s="389"/>
      <c r="K1888" s="331" t="s">
        <v>994</v>
      </c>
    </row>
    <row r="1889" customFormat="false" ht="15.75" hidden="true" customHeight="false" outlineLevel="0" collapsed="false">
      <c r="A1889" s="331"/>
      <c r="B1889" s="331" t="s">
        <v>1212</v>
      </c>
      <c r="C1889" s="331" t="str">
        <f aca="false">IFERROR(VLOOKUP(B1889,'[1]#¡REF!'!$A$1:$C$15201,2,FALSE()),"")</f>
        <v/>
      </c>
      <c r="D1889" s="331" t="s">
        <v>1016</v>
      </c>
      <c r="E1889" s="331" t="s">
        <v>1028</v>
      </c>
      <c r="F1889" s="331" t="s">
        <v>1134</v>
      </c>
      <c r="G1889" s="331" t="n">
        <v>7</v>
      </c>
      <c r="H1889" s="415" t="n">
        <v>1.79</v>
      </c>
      <c r="I1889" s="415" t="n">
        <v>35.7</v>
      </c>
      <c r="J1889" s="389"/>
      <c r="K1889" s="331" t="s">
        <v>994</v>
      </c>
    </row>
    <row r="1890" customFormat="false" ht="15.75" hidden="true" customHeight="false" outlineLevel="0" collapsed="false">
      <c r="A1890" s="331"/>
      <c r="B1890" s="331" t="s">
        <v>1213</v>
      </c>
      <c r="C1890" s="331" t="str">
        <f aca="false">IFERROR(VLOOKUP(B1890,'[1]#¡REF!'!$A$1:$C$15201,2,FALSE()),"")</f>
        <v/>
      </c>
      <c r="D1890" s="331" t="s">
        <v>991</v>
      </c>
      <c r="E1890" s="331" t="s">
        <v>997</v>
      </c>
      <c r="F1890" s="331" t="s">
        <v>1130</v>
      </c>
      <c r="G1890" s="331" t="n">
        <v>60</v>
      </c>
      <c r="H1890" s="331" t="n">
        <v>41.32</v>
      </c>
      <c r="I1890" s="331" t="n">
        <v>822.6</v>
      </c>
      <c r="J1890" s="389"/>
      <c r="K1890" s="331" t="s">
        <v>994</v>
      </c>
    </row>
    <row r="1891" customFormat="false" ht="15.75" hidden="true" customHeight="false" outlineLevel="0" collapsed="false">
      <c r="A1891" s="331"/>
      <c r="B1891" s="331" t="s">
        <v>1213</v>
      </c>
      <c r="C1891" s="331" t="str">
        <f aca="false">IFERROR(VLOOKUP(B1891,'[1]#¡REF!'!$A$1:$C$15201,2,FALSE()),"")</f>
        <v/>
      </c>
      <c r="D1891" s="331" t="s">
        <v>991</v>
      </c>
      <c r="E1891" s="331" t="s">
        <v>1032</v>
      </c>
      <c r="F1891" s="331" t="s">
        <v>1130</v>
      </c>
      <c r="G1891" s="331" t="n">
        <v>120</v>
      </c>
      <c r="H1891" s="331" t="n">
        <v>82.63</v>
      </c>
      <c r="I1891" s="415" t="n">
        <v>1645.2</v>
      </c>
      <c r="J1891" s="389"/>
      <c r="K1891" s="331" t="s">
        <v>994</v>
      </c>
    </row>
    <row r="1892" customFormat="false" ht="15.75" hidden="true" customHeight="false" outlineLevel="0" collapsed="false">
      <c r="A1892" s="331"/>
      <c r="B1892" s="331" t="s">
        <v>1213</v>
      </c>
      <c r="C1892" s="331" t="str">
        <f aca="false">IFERROR(VLOOKUP(B1892,'[1]#¡REF!'!$A$1:$C$15201,2,FALSE()),"")</f>
        <v/>
      </c>
      <c r="D1892" s="331" t="s">
        <v>991</v>
      </c>
      <c r="E1892" s="331" t="s">
        <v>992</v>
      </c>
      <c r="F1892" s="354" t="s">
        <v>993</v>
      </c>
      <c r="G1892" s="405" t="n">
        <v>1050</v>
      </c>
      <c r="H1892" s="331" t="n">
        <v>723.03</v>
      </c>
      <c r="I1892" s="415" t="n">
        <v>14395.5</v>
      </c>
      <c r="J1892" s="389"/>
      <c r="K1892" s="331" t="s">
        <v>994</v>
      </c>
    </row>
    <row r="1893" customFormat="false" ht="15.75" hidden="true" customHeight="false" outlineLevel="0" collapsed="false">
      <c r="A1893" s="331"/>
      <c r="B1893" s="331" t="s">
        <v>1213</v>
      </c>
      <c r="C1893" s="331" t="str">
        <f aca="false">IFERROR(VLOOKUP(B1893,'[1]#¡REF!'!$A$1:$C$15201,2,FALSE()),"")</f>
        <v/>
      </c>
      <c r="D1893" s="331" t="s">
        <v>991</v>
      </c>
      <c r="E1893" s="331" t="s">
        <v>1083</v>
      </c>
      <c r="F1893" s="354" t="s">
        <v>993</v>
      </c>
      <c r="G1893" s="331" t="n">
        <v>155</v>
      </c>
      <c r="H1893" s="331" t="n">
        <v>106.73</v>
      </c>
      <c r="I1893" s="415" t="n">
        <v>2125.05</v>
      </c>
      <c r="J1893" s="389"/>
      <c r="K1893" s="331" t="s">
        <v>994</v>
      </c>
    </row>
    <row r="1894" customFormat="false" ht="15.75" hidden="true" customHeight="false" outlineLevel="0" collapsed="false">
      <c r="A1894" s="331"/>
      <c r="B1894" s="331" t="s">
        <v>1213</v>
      </c>
      <c r="C1894" s="331" t="str">
        <f aca="false">IFERROR(VLOOKUP(B1894,'[1]#¡REF!'!$A$1:$C$15201,2,FALSE()),"")</f>
        <v/>
      </c>
      <c r="D1894" s="331" t="s">
        <v>991</v>
      </c>
      <c r="E1894" s="331" t="s">
        <v>1000</v>
      </c>
      <c r="F1894" s="354" t="s">
        <v>993</v>
      </c>
      <c r="G1894" s="331" t="n">
        <v>334</v>
      </c>
      <c r="H1894" s="331" t="n">
        <v>229.99</v>
      </c>
      <c r="I1894" s="415" t="n">
        <v>4579.14</v>
      </c>
      <c r="J1894" s="389"/>
      <c r="K1894" s="331" t="s">
        <v>994</v>
      </c>
    </row>
    <row r="1895" customFormat="false" ht="15.75" hidden="true" customHeight="false" outlineLevel="0" collapsed="false">
      <c r="A1895" s="331"/>
      <c r="B1895" s="331" t="s">
        <v>1213</v>
      </c>
      <c r="C1895" s="331" t="str">
        <f aca="false">IFERROR(VLOOKUP(B1895,'[1]#¡REF!'!$A$1:$C$15201,2,FALSE()),"")</f>
        <v/>
      </c>
      <c r="D1895" s="331" t="s">
        <v>991</v>
      </c>
      <c r="E1895" s="331" t="s">
        <v>1053</v>
      </c>
      <c r="F1895" s="354" t="s">
        <v>993</v>
      </c>
      <c r="G1895" s="331" t="n">
        <v>10</v>
      </c>
      <c r="H1895" s="331" t="n">
        <v>6.89</v>
      </c>
      <c r="I1895" s="331" t="n">
        <v>137.1</v>
      </c>
      <c r="J1895" s="389"/>
      <c r="K1895" s="331" t="s">
        <v>994</v>
      </c>
    </row>
    <row r="1896" customFormat="false" ht="15.75" hidden="true" customHeight="false" outlineLevel="0" collapsed="false">
      <c r="A1896" s="331"/>
      <c r="B1896" s="331" t="s">
        <v>1213</v>
      </c>
      <c r="C1896" s="331" t="str">
        <f aca="false">IFERROR(VLOOKUP(B1896,'[1]#¡REF!'!$A$1:$C$15201,2,FALSE()),"")</f>
        <v/>
      </c>
      <c r="D1896" s="331" t="s">
        <v>991</v>
      </c>
      <c r="E1896" s="331" t="s">
        <v>1084</v>
      </c>
      <c r="F1896" s="354" t="s">
        <v>993</v>
      </c>
      <c r="G1896" s="331" t="n">
        <v>473</v>
      </c>
      <c r="H1896" s="331" t="n">
        <v>325.71</v>
      </c>
      <c r="I1896" s="415" t="n">
        <v>6484.83</v>
      </c>
      <c r="J1896" s="389"/>
      <c r="K1896" s="331" t="s">
        <v>994</v>
      </c>
    </row>
    <row r="1897" customFormat="false" ht="15.75" hidden="true" customHeight="false" outlineLevel="0" collapsed="false">
      <c r="A1897" s="331"/>
      <c r="B1897" s="331" t="s">
        <v>1213</v>
      </c>
      <c r="C1897" s="331" t="str">
        <f aca="false">IFERROR(VLOOKUP(B1897,'[1]#¡REF!'!$A$1:$C$15201,2,FALSE()),"")</f>
        <v/>
      </c>
      <c r="D1897" s="331" t="s">
        <v>991</v>
      </c>
      <c r="E1897" s="331" t="s">
        <v>1012</v>
      </c>
      <c r="F1897" s="354" t="s">
        <v>993</v>
      </c>
      <c r="G1897" s="405" t="n">
        <v>1400</v>
      </c>
      <c r="H1897" s="331" t="n">
        <v>964.04</v>
      </c>
      <c r="I1897" s="415" t="n">
        <v>19194</v>
      </c>
      <c r="J1897" s="389"/>
      <c r="K1897" s="331" t="s">
        <v>994</v>
      </c>
    </row>
    <row r="1898" customFormat="false" ht="15.75" hidden="true" customHeight="false" outlineLevel="0" collapsed="false">
      <c r="A1898" s="331"/>
      <c r="B1898" s="331" t="s">
        <v>1213</v>
      </c>
      <c r="C1898" s="331" t="str">
        <f aca="false">IFERROR(VLOOKUP(B1898,'[1]#¡REF!'!$A$1:$C$15201,2,FALSE()),"")</f>
        <v/>
      </c>
      <c r="D1898" s="331" t="s">
        <v>991</v>
      </c>
      <c r="E1898" s="331" t="s">
        <v>1035</v>
      </c>
      <c r="F1898" s="354" t="s">
        <v>993</v>
      </c>
      <c r="G1898" s="331" t="n">
        <v>10</v>
      </c>
      <c r="H1898" s="331" t="n">
        <v>6.89</v>
      </c>
      <c r="I1898" s="331" t="n">
        <v>137.1</v>
      </c>
      <c r="J1898" s="389"/>
      <c r="K1898" s="331" t="s">
        <v>994</v>
      </c>
    </row>
    <row r="1899" customFormat="false" ht="15.75" hidden="true" customHeight="false" outlineLevel="0" collapsed="false">
      <c r="A1899" s="331"/>
      <c r="B1899" s="331" t="s">
        <v>1213</v>
      </c>
      <c r="C1899" s="331" t="str">
        <f aca="false">IFERROR(VLOOKUP(B1899,'[1]#¡REF!'!$A$1:$C$15201,2,FALSE()),"")</f>
        <v/>
      </c>
      <c r="D1899" s="331" t="s">
        <v>991</v>
      </c>
      <c r="E1899" s="331" t="s">
        <v>1036</v>
      </c>
      <c r="F1899" s="354" t="s">
        <v>993</v>
      </c>
      <c r="G1899" s="331" t="n">
        <v>3</v>
      </c>
      <c r="H1899" s="331" t="n">
        <v>2.07</v>
      </c>
      <c r="I1899" s="331" t="n">
        <v>41.13</v>
      </c>
      <c r="J1899" s="389"/>
      <c r="K1899" s="331" t="s">
        <v>994</v>
      </c>
    </row>
    <row r="1900" customFormat="false" ht="15.75" hidden="true" customHeight="false" outlineLevel="0" collapsed="false">
      <c r="A1900" s="331"/>
      <c r="B1900" s="331" t="s">
        <v>1213</v>
      </c>
      <c r="C1900" s="331" t="str">
        <f aca="false">IFERROR(VLOOKUP(B1900,'[1]#¡REF!'!$A$1:$C$15201,2,FALSE()),"")</f>
        <v/>
      </c>
      <c r="D1900" s="331" t="s">
        <v>991</v>
      </c>
      <c r="E1900" s="331" t="s">
        <v>1037</v>
      </c>
      <c r="F1900" s="331" t="s">
        <v>1131</v>
      </c>
      <c r="G1900" s="331" t="n">
        <v>300</v>
      </c>
      <c r="H1900" s="331" t="n">
        <v>206.58</v>
      </c>
      <c r="I1900" s="415" t="n">
        <v>4113</v>
      </c>
      <c r="J1900" s="389"/>
      <c r="K1900" s="331" t="s">
        <v>994</v>
      </c>
    </row>
    <row r="1901" customFormat="false" ht="15.75" hidden="true" customHeight="false" outlineLevel="0" collapsed="false">
      <c r="A1901" s="331"/>
      <c r="B1901" s="331" t="s">
        <v>1213</v>
      </c>
      <c r="C1901" s="331" t="str">
        <f aca="false">IFERROR(VLOOKUP(B1901,'[1]#¡REF!'!$A$1:$C$15201,2,FALSE()),"")</f>
        <v/>
      </c>
      <c r="D1901" s="331" t="s">
        <v>991</v>
      </c>
      <c r="E1901" s="331" t="s">
        <v>1014</v>
      </c>
      <c r="F1901" s="331" t="s">
        <v>1132</v>
      </c>
      <c r="G1901" s="331" t="n">
        <v>350</v>
      </c>
      <c r="H1901" s="331" t="n">
        <v>241.01</v>
      </c>
      <c r="I1901" s="415" t="n">
        <v>4798.5</v>
      </c>
      <c r="J1901" s="390"/>
      <c r="K1901" s="331" t="s">
        <v>994</v>
      </c>
    </row>
    <row r="1902" customFormat="false" ht="15.75" hidden="true" customHeight="false" outlineLevel="0" collapsed="false">
      <c r="A1902" s="356"/>
      <c r="B1902" s="356" t="s">
        <v>1213</v>
      </c>
      <c r="C1902" s="356" t="str">
        <f aca="false">IFERROR(VLOOKUP(B1902,'[1]#¡REF!'!$A$1:$C$15201,2,FALSE()),"")</f>
        <v/>
      </c>
      <c r="D1902" s="356" t="s">
        <v>991</v>
      </c>
      <c r="E1902" s="356" t="s">
        <v>612</v>
      </c>
      <c r="F1902" s="361" t="s">
        <v>1136</v>
      </c>
      <c r="G1902" s="361" t="n">
        <v>75</v>
      </c>
      <c r="H1902" s="356" t="n">
        <v>51.64</v>
      </c>
      <c r="I1902" s="416" t="n">
        <v>1028.25</v>
      </c>
      <c r="J1902" s="394"/>
      <c r="K1902" s="356" t="s">
        <v>994</v>
      </c>
      <c r="L1902" s="379"/>
      <c r="M1902" s="379"/>
      <c r="N1902" s="379"/>
      <c r="O1902" s="379"/>
      <c r="P1902" s="279"/>
      <c r="Q1902" s="395"/>
      <c r="R1902" s="396"/>
      <c r="S1902" s="396"/>
      <c r="T1902" s="382"/>
    </row>
    <row r="1903" customFormat="false" ht="15.75" hidden="true" customHeight="false" outlineLevel="0" collapsed="false">
      <c r="A1903" s="331"/>
      <c r="B1903" s="331" t="s">
        <v>1213</v>
      </c>
      <c r="C1903" s="331" t="str">
        <f aca="false">IFERROR(VLOOKUP(B1903,'[1]#¡REF!'!$A$1:$C$15201,2,FALSE()),"")</f>
        <v/>
      </c>
      <c r="D1903" s="331" t="s">
        <v>1016</v>
      </c>
      <c r="E1903" s="331" t="s">
        <v>1017</v>
      </c>
      <c r="F1903" s="331" t="s">
        <v>1130</v>
      </c>
      <c r="G1903" s="331" t="n">
        <v>50</v>
      </c>
      <c r="H1903" s="331" t="n">
        <v>34.43</v>
      </c>
      <c r="I1903" s="331" t="n">
        <v>685.5</v>
      </c>
      <c r="J1903" s="388"/>
      <c r="K1903" s="331" t="s">
        <v>994</v>
      </c>
    </row>
    <row r="1904" customFormat="false" ht="15.75" hidden="true" customHeight="false" outlineLevel="0" collapsed="false">
      <c r="A1904" s="331"/>
      <c r="B1904" s="331" t="s">
        <v>1213</v>
      </c>
      <c r="C1904" s="331" t="str">
        <f aca="false">IFERROR(VLOOKUP(B1904,'[1]#¡REF!'!$A$1:$C$15201,2,FALSE()),"")</f>
        <v/>
      </c>
      <c r="D1904" s="331" t="s">
        <v>1016</v>
      </c>
      <c r="E1904" s="331" t="s">
        <v>1019</v>
      </c>
      <c r="F1904" s="354" t="s">
        <v>993</v>
      </c>
      <c r="G1904" s="331" t="n">
        <v>25</v>
      </c>
      <c r="H1904" s="331" t="n">
        <v>17.21</v>
      </c>
      <c r="I1904" s="331" t="n">
        <v>342.75</v>
      </c>
      <c r="J1904" s="389"/>
      <c r="K1904" s="331" t="s">
        <v>994</v>
      </c>
    </row>
    <row r="1905" customFormat="false" ht="15.75" hidden="true" customHeight="false" outlineLevel="0" collapsed="false">
      <c r="A1905" s="331"/>
      <c r="B1905" s="331" t="s">
        <v>1213</v>
      </c>
      <c r="C1905" s="331" t="str">
        <f aca="false">IFERROR(VLOOKUP(B1905,'[1]#¡REF!'!$A$1:$C$15201,2,FALSE()),"")</f>
        <v/>
      </c>
      <c r="D1905" s="331" t="s">
        <v>1016</v>
      </c>
      <c r="E1905" s="331" t="s">
        <v>1020</v>
      </c>
      <c r="F1905" s="354" t="s">
        <v>993</v>
      </c>
      <c r="G1905" s="405" t="n">
        <v>3609</v>
      </c>
      <c r="H1905" s="415" t="n">
        <v>2485.15</v>
      </c>
      <c r="I1905" s="415" t="n">
        <v>49479.39</v>
      </c>
      <c r="J1905" s="389"/>
      <c r="K1905" s="331" t="s">
        <v>994</v>
      </c>
    </row>
    <row r="1906" customFormat="false" ht="15.75" hidden="true" customHeight="false" outlineLevel="0" collapsed="false">
      <c r="A1906" s="331"/>
      <c r="B1906" s="331" t="s">
        <v>1213</v>
      </c>
      <c r="C1906" s="331" t="str">
        <f aca="false">IFERROR(VLOOKUP(B1906,'[1]#¡REF!'!$A$1:$C$15201,2,FALSE()),"")</f>
        <v/>
      </c>
      <c r="D1906" s="331" t="s">
        <v>1016</v>
      </c>
      <c r="E1906" s="331" t="s">
        <v>1025</v>
      </c>
      <c r="F1906" s="354" t="s">
        <v>993</v>
      </c>
      <c r="G1906" s="331" t="n">
        <v>17</v>
      </c>
      <c r="H1906" s="331" t="n">
        <v>11.71</v>
      </c>
      <c r="I1906" s="331" t="n">
        <v>233.07</v>
      </c>
      <c r="J1906" s="389"/>
      <c r="K1906" s="331" t="s">
        <v>994</v>
      </c>
    </row>
    <row r="1907" customFormat="false" ht="15.75" hidden="true" customHeight="false" outlineLevel="0" collapsed="false">
      <c r="A1907" s="331"/>
      <c r="B1907" s="331" t="s">
        <v>1213</v>
      </c>
      <c r="C1907" s="331" t="str">
        <f aca="false">IFERROR(VLOOKUP(B1907,'[1]#¡REF!'!$A$1:$C$15201,2,FALSE()),"")</f>
        <v/>
      </c>
      <c r="D1907" s="331" t="s">
        <v>1016</v>
      </c>
      <c r="E1907" s="331" t="s">
        <v>1093</v>
      </c>
      <c r="F1907" s="331" t="s">
        <v>1131</v>
      </c>
      <c r="G1907" s="331" t="n">
        <v>50</v>
      </c>
      <c r="H1907" s="331" t="n">
        <v>34.43</v>
      </c>
      <c r="I1907" s="331" t="n">
        <v>685.5</v>
      </c>
      <c r="J1907" s="389"/>
      <c r="K1907" s="331" t="s">
        <v>994</v>
      </c>
    </row>
    <row r="1908" customFormat="false" ht="15.75" hidden="true" customHeight="false" outlineLevel="0" collapsed="false">
      <c r="A1908" s="331"/>
      <c r="B1908" s="331" t="s">
        <v>1213</v>
      </c>
      <c r="C1908" s="331" t="str">
        <f aca="false">IFERROR(VLOOKUP(B1908,'[1]#¡REF!'!$A$1:$C$15201,2,FALSE()),"")</f>
        <v/>
      </c>
      <c r="D1908" s="331" t="s">
        <v>1016</v>
      </c>
      <c r="E1908" s="331" t="s">
        <v>1027</v>
      </c>
      <c r="F1908" s="331" t="s">
        <v>1133</v>
      </c>
      <c r="G1908" s="331" t="n">
        <v>50</v>
      </c>
      <c r="H1908" s="331" t="n">
        <v>34.43</v>
      </c>
      <c r="I1908" s="331" t="n">
        <v>685.5</v>
      </c>
      <c r="J1908" s="389"/>
      <c r="K1908" s="331" t="s">
        <v>994</v>
      </c>
    </row>
    <row r="1909" customFormat="false" ht="15.75" hidden="true" customHeight="false" outlineLevel="0" collapsed="false">
      <c r="A1909" s="331"/>
      <c r="B1909" s="331" t="s">
        <v>1213</v>
      </c>
      <c r="C1909" s="331" t="str">
        <f aca="false">IFERROR(VLOOKUP(B1909,'[1]#¡REF!'!$A$1:$C$15201,2,FALSE()),"")</f>
        <v/>
      </c>
      <c r="D1909" s="331" t="s">
        <v>1016</v>
      </c>
      <c r="E1909" s="331" t="s">
        <v>1028</v>
      </c>
      <c r="F1909" s="331" t="s">
        <v>1134</v>
      </c>
      <c r="G1909" s="331" t="n">
        <v>50</v>
      </c>
      <c r="H1909" s="331" t="n">
        <v>34.43</v>
      </c>
      <c r="I1909" s="331" t="n">
        <v>685.5</v>
      </c>
      <c r="J1909" s="390"/>
      <c r="K1909" s="331" t="s">
        <v>994</v>
      </c>
    </row>
    <row r="1910" customFormat="false" ht="15.75" hidden="true" customHeight="false" outlineLevel="0" collapsed="false">
      <c r="A1910" s="399"/>
      <c r="B1910" s="356" t="s">
        <v>1213</v>
      </c>
      <c r="C1910" s="356" t="str">
        <f aca="false">IFERROR(VLOOKUP(B1910,'[1]#¡REF!'!$A$1:$C$15201,2,FALSE()),"")</f>
        <v/>
      </c>
      <c r="D1910" s="399" t="s">
        <v>1016</v>
      </c>
      <c r="E1910" s="399" t="s">
        <v>621</v>
      </c>
      <c r="F1910" s="361" t="s">
        <v>1136</v>
      </c>
      <c r="G1910" s="361" t="n">
        <v>83</v>
      </c>
      <c r="H1910" s="417" t="n">
        <v>57.15</v>
      </c>
      <c r="I1910" s="419" t="n">
        <v>1137.93</v>
      </c>
      <c r="J1910" s="360"/>
      <c r="K1910" s="356" t="s">
        <v>994</v>
      </c>
      <c r="L1910" s="379"/>
      <c r="M1910" s="379"/>
      <c r="N1910" s="379"/>
      <c r="O1910" s="379"/>
      <c r="P1910" s="279"/>
      <c r="Q1910" s="395"/>
      <c r="R1910" s="396"/>
      <c r="S1910" s="396"/>
      <c r="T1910" s="382"/>
    </row>
    <row r="1911" customFormat="false" ht="15.75" hidden="true" customHeight="false" outlineLevel="0" collapsed="false">
      <c r="A1911" s="331"/>
      <c r="B1911" s="331" t="s">
        <v>1214</v>
      </c>
      <c r="C1911" s="331" t="str">
        <f aca="false">IFERROR(VLOOKUP(B1911,'[1]#¡REF!'!$A$1:$C$15201,2,FALSE()),"")</f>
        <v/>
      </c>
      <c r="D1911" s="331" t="s">
        <v>991</v>
      </c>
      <c r="E1911" s="331" t="s">
        <v>997</v>
      </c>
      <c r="F1911" s="331" t="s">
        <v>1130</v>
      </c>
      <c r="G1911" s="331" t="n">
        <v>3</v>
      </c>
      <c r="H1911" s="331" t="n">
        <v>1.42</v>
      </c>
      <c r="I1911" s="331" t="n">
        <v>28.23</v>
      </c>
      <c r="J1911" s="388"/>
      <c r="K1911" s="331" t="s">
        <v>994</v>
      </c>
    </row>
    <row r="1912" customFormat="false" ht="15.75" hidden="true" customHeight="false" outlineLevel="0" collapsed="false">
      <c r="A1912" s="331"/>
      <c r="B1912" s="331" t="s">
        <v>1214</v>
      </c>
      <c r="C1912" s="331" t="str">
        <f aca="false">IFERROR(VLOOKUP(B1912,'[1]#¡REF!'!$A$1:$C$15201,2,FALSE()),"")</f>
        <v/>
      </c>
      <c r="D1912" s="331" t="s">
        <v>991</v>
      </c>
      <c r="E1912" s="331" t="s">
        <v>1032</v>
      </c>
      <c r="F1912" s="331" t="s">
        <v>1130</v>
      </c>
      <c r="G1912" s="331" t="n">
        <v>12</v>
      </c>
      <c r="H1912" s="331" t="n">
        <v>5.67</v>
      </c>
      <c r="I1912" s="331" t="n">
        <v>112.92</v>
      </c>
      <c r="J1912" s="389"/>
      <c r="K1912" s="331" t="s">
        <v>994</v>
      </c>
    </row>
    <row r="1913" customFormat="false" ht="15.75" hidden="true" customHeight="false" outlineLevel="0" collapsed="false">
      <c r="A1913" s="331"/>
      <c r="B1913" s="331" t="s">
        <v>1214</v>
      </c>
      <c r="C1913" s="331" t="str">
        <f aca="false">IFERROR(VLOOKUP(B1913,'[1]#¡REF!'!$A$1:$C$15201,2,FALSE()),"")</f>
        <v/>
      </c>
      <c r="D1913" s="331" t="s">
        <v>991</v>
      </c>
      <c r="E1913" s="331" t="s">
        <v>992</v>
      </c>
      <c r="F1913" s="354" t="s">
        <v>993</v>
      </c>
      <c r="G1913" s="331" t="n">
        <v>190</v>
      </c>
      <c r="H1913" s="331" t="n">
        <v>89.8</v>
      </c>
      <c r="I1913" s="415" t="n">
        <v>1787.9</v>
      </c>
      <c r="J1913" s="389"/>
      <c r="K1913" s="331" t="s">
        <v>994</v>
      </c>
    </row>
    <row r="1914" customFormat="false" ht="15.75" hidden="true" customHeight="false" outlineLevel="0" collapsed="false">
      <c r="A1914" s="331"/>
      <c r="B1914" s="331" t="s">
        <v>1214</v>
      </c>
      <c r="C1914" s="331" t="str">
        <f aca="false">IFERROR(VLOOKUP(B1914,'[1]#¡REF!'!$A$1:$C$15201,2,FALSE()),"")</f>
        <v/>
      </c>
      <c r="D1914" s="331" t="s">
        <v>991</v>
      </c>
      <c r="E1914" s="331" t="s">
        <v>1083</v>
      </c>
      <c r="F1914" s="354" t="s">
        <v>993</v>
      </c>
      <c r="G1914" s="331" t="n">
        <v>10</v>
      </c>
      <c r="H1914" s="331" t="n">
        <v>4.73</v>
      </c>
      <c r="I1914" s="331" t="n">
        <v>94.1</v>
      </c>
      <c r="J1914" s="389"/>
      <c r="K1914" s="331" t="s">
        <v>994</v>
      </c>
    </row>
    <row r="1915" customFormat="false" ht="15.75" hidden="true" customHeight="false" outlineLevel="0" collapsed="false">
      <c r="A1915" s="331"/>
      <c r="B1915" s="331" t="s">
        <v>1214</v>
      </c>
      <c r="C1915" s="331" t="str">
        <f aca="false">IFERROR(VLOOKUP(B1915,'[1]#¡REF!'!$A$1:$C$15201,2,FALSE()),"")</f>
        <v/>
      </c>
      <c r="D1915" s="331" t="s">
        <v>991</v>
      </c>
      <c r="E1915" s="331" t="s">
        <v>1000</v>
      </c>
      <c r="F1915" s="354" t="s">
        <v>993</v>
      </c>
      <c r="G1915" s="331" t="n">
        <v>290</v>
      </c>
      <c r="H1915" s="331" t="n">
        <v>137.06</v>
      </c>
      <c r="I1915" s="415" t="n">
        <v>2728.9</v>
      </c>
      <c r="J1915" s="389"/>
      <c r="K1915" s="331" t="s">
        <v>994</v>
      </c>
    </row>
    <row r="1916" customFormat="false" ht="15.75" hidden="true" customHeight="false" outlineLevel="0" collapsed="false">
      <c r="A1916" s="331"/>
      <c r="B1916" s="331" t="s">
        <v>1214</v>
      </c>
      <c r="C1916" s="331" t="str">
        <f aca="false">IFERROR(VLOOKUP(B1916,'[1]#¡REF!'!$A$1:$C$15201,2,FALSE()),"")</f>
        <v/>
      </c>
      <c r="D1916" s="331" t="s">
        <v>991</v>
      </c>
      <c r="E1916" s="331" t="s">
        <v>1034</v>
      </c>
      <c r="F1916" s="354" t="s">
        <v>993</v>
      </c>
      <c r="G1916" s="405" t="n">
        <v>1710</v>
      </c>
      <c r="H1916" s="331" t="n">
        <v>808.19</v>
      </c>
      <c r="I1916" s="415" t="n">
        <v>16091.1</v>
      </c>
      <c r="J1916" s="389"/>
      <c r="K1916" s="331" t="s">
        <v>994</v>
      </c>
    </row>
    <row r="1917" customFormat="false" ht="15.75" hidden="true" customHeight="false" outlineLevel="0" collapsed="false">
      <c r="A1917" s="331"/>
      <c r="B1917" s="331" t="s">
        <v>1214</v>
      </c>
      <c r="C1917" s="331" t="str">
        <f aca="false">IFERROR(VLOOKUP(B1917,'[1]#¡REF!'!$A$1:$C$15201,2,FALSE()),"")</f>
        <v/>
      </c>
      <c r="D1917" s="331" t="s">
        <v>991</v>
      </c>
      <c r="E1917" s="331" t="s">
        <v>1009</v>
      </c>
      <c r="F1917" s="354" t="s">
        <v>993</v>
      </c>
      <c r="G1917" s="331" t="n">
        <v>30</v>
      </c>
      <c r="H1917" s="331" t="n">
        <v>14.18</v>
      </c>
      <c r="I1917" s="331" t="n">
        <v>282.3</v>
      </c>
      <c r="J1917" s="389"/>
      <c r="K1917" s="331" t="s">
        <v>994</v>
      </c>
    </row>
    <row r="1918" customFormat="false" ht="15.75" hidden="true" customHeight="false" outlineLevel="0" collapsed="false">
      <c r="A1918" s="331"/>
      <c r="B1918" s="331" t="s">
        <v>1214</v>
      </c>
      <c r="C1918" s="331" t="str">
        <f aca="false">IFERROR(VLOOKUP(B1918,'[1]#¡REF!'!$A$1:$C$15201,2,FALSE()),"")</f>
        <v/>
      </c>
      <c r="D1918" s="331" t="s">
        <v>991</v>
      </c>
      <c r="E1918" s="331" t="s">
        <v>1010</v>
      </c>
      <c r="F1918" s="354" t="s">
        <v>993</v>
      </c>
      <c r="G1918" s="331" t="n">
        <v>120</v>
      </c>
      <c r="H1918" s="331" t="n">
        <v>56.72</v>
      </c>
      <c r="I1918" s="415" t="n">
        <v>1129.2</v>
      </c>
      <c r="J1918" s="389"/>
      <c r="K1918" s="331" t="s">
        <v>994</v>
      </c>
    </row>
    <row r="1919" customFormat="false" ht="15.75" hidden="true" customHeight="false" outlineLevel="0" collapsed="false">
      <c r="A1919" s="331"/>
      <c r="B1919" s="331" t="s">
        <v>1214</v>
      </c>
      <c r="C1919" s="331" t="str">
        <f aca="false">IFERROR(VLOOKUP(B1919,'[1]#¡REF!'!$A$1:$C$15201,2,FALSE()),"")</f>
        <v/>
      </c>
      <c r="D1919" s="331" t="s">
        <v>991</v>
      </c>
      <c r="E1919" s="331" t="s">
        <v>1011</v>
      </c>
      <c r="F1919" s="354" t="s">
        <v>993</v>
      </c>
      <c r="G1919" s="405" t="n">
        <v>1500</v>
      </c>
      <c r="H1919" s="331" t="n">
        <v>708.94</v>
      </c>
      <c r="I1919" s="415" t="n">
        <v>14115</v>
      </c>
      <c r="J1919" s="389"/>
      <c r="K1919" s="331" t="s">
        <v>994</v>
      </c>
    </row>
    <row r="1920" customFormat="false" ht="15.75" hidden="true" customHeight="false" outlineLevel="0" collapsed="false">
      <c r="A1920" s="331"/>
      <c r="B1920" s="331" t="s">
        <v>1214</v>
      </c>
      <c r="C1920" s="331" t="str">
        <f aca="false">IFERROR(VLOOKUP(B1920,'[1]#¡REF!'!$A$1:$C$15201,2,FALSE()),"")</f>
        <v/>
      </c>
      <c r="D1920" s="331" t="s">
        <v>991</v>
      </c>
      <c r="E1920" s="331" t="s">
        <v>1001</v>
      </c>
      <c r="F1920" s="354" t="s">
        <v>993</v>
      </c>
      <c r="G1920" s="331" t="n">
        <v>180</v>
      </c>
      <c r="H1920" s="331" t="n">
        <v>85.07</v>
      </c>
      <c r="I1920" s="415" t="n">
        <v>1693.8</v>
      </c>
      <c r="J1920" s="389"/>
      <c r="K1920" s="331" t="s">
        <v>994</v>
      </c>
    </row>
    <row r="1921" customFormat="false" ht="15.75" hidden="true" customHeight="false" outlineLevel="0" collapsed="false">
      <c r="A1921" s="331"/>
      <c r="B1921" s="331" t="s">
        <v>1214</v>
      </c>
      <c r="C1921" s="331" t="str">
        <f aca="false">IFERROR(VLOOKUP(B1921,'[1]#¡REF!'!$A$1:$C$15201,2,FALSE()),"")</f>
        <v/>
      </c>
      <c r="D1921" s="331" t="s">
        <v>991</v>
      </c>
      <c r="E1921" s="331" t="s">
        <v>1084</v>
      </c>
      <c r="F1921" s="354" t="s">
        <v>993</v>
      </c>
      <c r="G1921" s="331" t="n">
        <v>520</v>
      </c>
      <c r="H1921" s="331" t="n">
        <v>245.77</v>
      </c>
      <c r="I1921" s="415" t="n">
        <v>4893.2</v>
      </c>
      <c r="J1921" s="389"/>
      <c r="K1921" s="331" t="s">
        <v>994</v>
      </c>
    </row>
    <row r="1922" customFormat="false" ht="15.75" hidden="true" customHeight="false" outlineLevel="0" collapsed="false">
      <c r="A1922" s="331"/>
      <c r="B1922" s="331" t="s">
        <v>1214</v>
      </c>
      <c r="C1922" s="331" t="str">
        <f aca="false">IFERROR(VLOOKUP(B1922,'[1]#¡REF!'!$A$1:$C$15201,2,FALSE()),"")</f>
        <v/>
      </c>
      <c r="D1922" s="331" t="s">
        <v>991</v>
      </c>
      <c r="E1922" s="331" t="s">
        <v>1046</v>
      </c>
      <c r="F1922" s="354" t="s">
        <v>993</v>
      </c>
      <c r="G1922" s="331" t="n">
        <v>5</v>
      </c>
      <c r="H1922" s="331" t="n">
        <v>2.36</v>
      </c>
      <c r="I1922" s="331" t="n">
        <v>47.05</v>
      </c>
      <c r="J1922" s="389"/>
      <c r="K1922" s="331" t="s">
        <v>994</v>
      </c>
    </row>
    <row r="1923" customFormat="false" ht="15.75" hidden="true" customHeight="false" outlineLevel="0" collapsed="false">
      <c r="A1923" s="331"/>
      <c r="B1923" s="331" t="s">
        <v>1214</v>
      </c>
      <c r="C1923" s="331" t="str">
        <f aca="false">IFERROR(VLOOKUP(B1923,'[1]#¡REF!'!$A$1:$C$15201,2,FALSE()),"")</f>
        <v/>
      </c>
      <c r="D1923" s="331" t="s">
        <v>991</v>
      </c>
      <c r="E1923" s="331" t="s">
        <v>1012</v>
      </c>
      <c r="F1923" s="354" t="s">
        <v>993</v>
      </c>
      <c r="G1923" s="405" t="n">
        <v>1070</v>
      </c>
      <c r="H1923" s="331" t="n">
        <v>505.71</v>
      </c>
      <c r="I1923" s="415" t="n">
        <v>10068.7</v>
      </c>
      <c r="J1923" s="389"/>
      <c r="K1923" s="331" t="s">
        <v>994</v>
      </c>
    </row>
    <row r="1924" customFormat="false" ht="15.75" hidden="true" customHeight="false" outlineLevel="0" collapsed="false">
      <c r="A1924" s="331"/>
      <c r="B1924" s="331" t="s">
        <v>1214</v>
      </c>
      <c r="C1924" s="331" t="str">
        <f aca="false">IFERROR(VLOOKUP(B1924,'[1]#¡REF!'!$A$1:$C$15201,2,FALSE()),"")</f>
        <v/>
      </c>
      <c r="D1924" s="331" t="s">
        <v>991</v>
      </c>
      <c r="E1924" s="331" t="s">
        <v>1036</v>
      </c>
      <c r="F1924" s="354" t="s">
        <v>993</v>
      </c>
      <c r="G1924" s="331" t="n">
        <v>40</v>
      </c>
      <c r="H1924" s="331" t="n">
        <v>18.91</v>
      </c>
      <c r="I1924" s="331" t="n">
        <v>376.4</v>
      </c>
      <c r="J1924" s="389"/>
      <c r="K1924" s="331" t="s">
        <v>994</v>
      </c>
    </row>
    <row r="1925" customFormat="false" ht="15.75" hidden="true" customHeight="false" outlineLevel="0" collapsed="false">
      <c r="A1925" s="331"/>
      <c r="B1925" s="331" t="s">
        <v>1214</v>
      </c>
      <c r="C1925" s="331" t="str">
        <f aca="false">IFERROR(VLOOKUP(B1925,'[1]#¡REF!'!$A$1:$C$15201,2,FALSE()),"")</f>
        <v/>
      </c>
      <c r="D1925" s="331" t="s">
        <v>991</v>
      </c>
      <c r="E1925" s="331" t="s">
        <v>1014</v>
      </c>
      <c r="F1925" s="331" t="s">
        <v>1132</v>
      </c>
      <c r="G1925" s="331" t="n">
        <v>8</v>
      </c>
      <c r="H1925" s="331" t="n">
        <v>3.78</v>
      </c>
      <c r="I1925" s="331" t="n">
        <v>75.28</v>
      </c>
      <c r="J1925" s="389"/>
      <c r="K1925" s="331" t="s">
        <v>994</v>
      </c>
    </row>
    <row r="1926" customFormat="false" ht="15.75" hidden="true" customHeight="false" outlineLevel="0" collapsed="false">
      <c r="A1926" s="331"/>
      <c r="B1926" s="331" t="s">
        <v>1214</v>
      </c>
      <c r="C1926" s="331" t="str">
        <f aca="false">IFERROR(VLOOKUP(B1926,'[1]#¡REF!'!$A$1:$C$15201,2,FALSE()),"")</f>
        <v/>
      </c>
      <c r="D1926" s="331" t="s">
        <v>991</v>
      </c>
      <c r="E1926" s="331" t="s">
        <v>1002</v>
      </c>
      <c r="F1926" s="331" t="s">
        <v>1133</v>
      </c>
      <c r="G1926" s="331" t="n">
        <v>500</v>
      </c>
      <c r="H1926" s="331" t="n">
        <v>236.31</v>
      </c>
      <c r="I1926" s="415" t="n">
        <v>4705</v>
      </c>
      <c r="J1926" s="389"/>
      <c r="K1926" s="331" t="s">
        <v>994</v>
      </c>
    </row>
    <row r="1927" customFormat="false" ht="15.75" hidden="true" customHeight="false" outlineLevel="0" collapsed="false">
      <c r="A1927" s="331"/>
      <c r="B1927" s="331" t="s">
        <v>1214</v>
      </c>
      <c r="C1927" s="331" t="str">
        <f aca="false">IFERROR(VLOOKUP(B1927,'[1]#¡REF!'!$A$1:$C$15201,2,FALSE()),"")</f>
        <v/>
      </c>
      <c r="D1927" s="331" t="s">
        <v>991</v>
      </c>
      <c r="E1927" s="331" t="s">
        <v>1004</v>
      </c>
      <c r="F1927" s="331" t="s">
        <v>1134</v>
      </c>
      <c r="G1927" s="331" t="n">
        <v>8</v>
      </c>
      <c r="H1927" s="331" t="n">
        <v>3.78</v>
      </c>
      <c r="I1927" s="331" t="n">
        <v>75.28</v>
      </c>
      <c r="J1927" s="390"/>
      <c r="K1927" s="331" t="s">
        <v>994</v>
      </c>
    </row>
    <row r="1928" customFormat="false" ht="15.75" hidden="true" customHeight="false" outlineLevel="0" collapsed="false">
      <c r="A1928" s="356"/>
      <c r="B1928" s="356" t="s">
        <v>1214</v>
      </c>
      <c r="C1928" s="356" t="str">
        <f aca="false">IFERROR(VLOOKUP(B1928,'[1]#¡REF!'!$A$1:$C$15201,2,FALSE()),"")</f>
        <v/>
      </c>
      <c r="D1928" s="356" t="s">
        <v>991</v>
      </c>
      <c r="E1928" s="356" t="s">
        <v>612</v>
      </c>
      <c r="F1928" s="361" t="s">
        <v>1136</v>
      </c>
      <c r="G1928" s="361" t="n">
        <v>30</v>
      </c>
      <c r="H1928" s="356" t="n">
        <v>14.18</v>
      </c>
      <c r="I1928" s="356" t="n">
        <v>282.3</v>
      </c>
      <c r="J1928" s="394"/>
      <c r="K1928" s="356" t="s">
        <v>994</v>
      </c>
      <c r="L1928" s="379"/>
      <c r="M1928" s="379"/>
      <c r="N1928" s="379"/>
      <c r="O1928" s="379"/>
      <c r="P1928" s="279"/>
      <c r="Q1928" s="395"/>
      <c r="R1928" s="396"/>
      <c r="S1928" s="396"/>
      <c r="T1928" s="382"/>
    </row>
    <row r="1929" customFormat="false" ht="15.75" hidden="true" customHeight="false" outlineLevel="0" collapsed="false">
      <c r="A1929" s="331"/>
      <c r="B1929" s="331" t="s">
        <v>1214</v>
      </c>
      <c r="C1929" s="331" t="str">
        <f aca="false">IFERROR(VLOOKUP(B1929,'[1]#¡REF!'!$A$1:$C$15201,2,FALSE()),"")</f>
        <v/>
      </c>
      <c r="D1929" s="331" t="s">
        <v>1016</v>
      </c>
      <c r="E1929" s="331" t="s">
        <v>1017</v>
      </c>
      <c r="F1929" s="331" t="s">
        <v>1130</v>
      </c>
      <c r="G1929" s="331" t="n">
        <v>65</v>
      </c>
      <c r="H1929" s="331" t="n">
        <v>30.72</v>
      </c>
      <c r="I1929" s="331" t="n">
        <v>611.65</v>
      </c>
      <c r="J1929" s="388"/>
      <c r="K1929" s="331" t="s">
        <v>994</v>
      </c>
    </row>
    <row r="1930" customFormat="false" ht="15.75" hidden="true" customHeight="false" outlineLevel="0" collapsed="false">
      <c r="A1930" s="331"/>
      <c r="B1930" s="331" t="s">
        <v>1214</v>
      </c>
      <c r="C1930" s="331" t="str">
        <f aca="false">IFERROR(VLOOKUP(B1930,'[1]#¡REF!'!$A$1:$C$15201,2,FALSE()),"")</f>
        <v/>
      </c>
      <c r="D1930" s="331" t="s">
        <v>1016</v>
      </c>
      <c r="E1930" s="331" t="s">
        <v>1020</v>
      </c>
      <c r="F1930" s="354" t="s">
        <v>993</v>
      </c>
      <c r="G1930" s="405" t="n">
        <v>3489</v>
      </c>
      <c r="H1930" s="415" t="n">
        <v>1649</v>
      </c>
      <c r="I1930" s="415" t="n">
        <v>32831.49</v>
      </c>
      <c r="J1930" s="389"/>
      <c r="K1930" s="331" t="s">
        <v>994</v>
      </c>
    </row>
    <row r="1931" customFormat="false" ht="15.75" hidden="true" customHeight="false" outlineLevel="0" collapsed="false">
      <c r="A1931" s="331"/>
      <c r="B1931" s="331" t="s">
        <v>1214</v>
      </c>
      <c r="C1931" s="331" t="str">
        <f aca="false">IFERROR(VLOOKUP(B1931,'[1]#¡REF!'!$A$1:$C$15201,2,FALSE()),"")</f>
        <v/>
      </c>
      <c r="D1931" s="331" t="s">
        <v>1016</v>
      </c>
      <c r="E1931" s="331" t="s">
        <v>1023</v>
      </c>
      <c r="F1931" s="354" t="s">
        <v>993</v>
      </c>
      <c r="G1931" s="331" t="n">
        <v>7</v>
      </c>
      <c r="H1931" s="331" t="n">
        <v>3.31</v>
      </c>
      <c r="I1931" s="331" t="n">
        <v>65.87</v>
      </c>
      <c r="J1931" s="389"/>
      <c r="K1931" s="331" t="s">
        <v>994</v>
      </c>
    </row>
    <row r="1932" customFormat="false" ht="15.75" hidden="true" customHeight="false" outlineLevel="0" collapsed="false">
      <c r="A1932" s="331"/>
      <c r="B1932" s="331" t="s">
        <v>1214</v>
      </c>
      <c r="C1932" s="331" t="str">
        <f aca="false">IFERROR(VLOOKUP(B1932,'[1]#¡REF!'!$A$1:$C$15201,2,FALSE()),"")</f>
        <v/>
      </c>
      <c r="D1932" s="331" t="s">
        <v>1016</v>
      </c>
      <c r="E1932" s="331" t="s">
        <v>1024</v>
      </c>
      <c r="F1932" s="354" t="s">
        <v>993</v>
      </c>
      <c r="G1932" s="331" t="n">
        <v>17</v>
      </c>
      <c r="H1932" s="331" t="n">
        <v>8.03</v>
      </c>
      <c r="I1932" s="331" t="n">
        <v>159.97</v>
      </c>
      <c r="J1932" s="389"/>
      <c r="K1932" s="331" t="s">
        <v>994</v>
      </c>
    </row>
    <row r="1933" customFormat="false" ht="15.75" hidden="true" customHeight="false" outlineLevel="0" collapsed="false">
      <c r="A1933" s="331"/>
      <c r="B1933" s="331" t="s">
        <v>1214</v>
      </c>
      <c r="C1933" s="331" t="str">
        <f aca="false">IFERROR(VLOOKUP(B1933,'[1]#¡REF!'!$A$1:$C$15201,2,FALSE()),"")</f>
        <v/>
      </c>
      <c r="D1933" s="331" t="s">
        <v>1016</v>
      </c>
      <c r="E1933" s="331" t="s">
        <v>1025</v>
      </c>
      <c r="F1933" s="354" t="s">
        <v>993</v>
      </c>
      <c r="G1933" s="331" t="n">
        <v>196</v>
      </c>
      <c r="H1933" s="331" t="n">
        <v>92.63</v>
      </c>
      <c r="I1933" s="415" t="n">
        <v>1844.36</v>
      </c>
      <c r="J1933" s="389"/>
      <c r="K1933" s="331" t="s">
        <v>994</v>
      </c>
    </row>
    <row r="1934" customFormat="false" ht="15.75" hidden="true" customHeight="false" outlineLevel="0" collapsed="false">
      <c r="A1934" s="331"/>
      <c r="B1934" s="331" t="s">
        <v>1214</v>
      </c>
      <c r="C1934" s="331" t="str">
        <f aca="false">IFERROR(VLOOKUP(B1934,'[1]#¡REF!'!$A$1:$C$15201,2,FALSE()),"")</f>
        <v/>
      </c>
      <c r="D1934" s="331" t="s">
        <v>1016</v>
      </c>
      <c r="E1934" s="331" t="s">
        <v>1065</v>
      </c>
      <c r="F1934" s="354" t="s">
        <v>993</v>
      </c>
      <c r="G1934" s="331" t="n">
        <v>56</v>
      </c>
      <c r="H1934" s="331" t="n">
        <v>26.47</v>
      </c>
      <c r="I1934" s="331" t="n">
        <v>526.96</v>
      </c>
      <c r="J1934" s="389"/>
      <c r="K1934" s="331" t="s">
        <v>994</v>
      </c>
    </row>
    <row r="1935" customFormat="false" ht="15.75" hidden="true" customHeight="false" outlineLevel="0" collapsed="false">
      <c r="A1935" s="331"/>
      <c r="B1935" s="331" t="s">
        <v>1214</v>
      </c>
      <c r="C1935" s="331" t="str">
        <f aca="false">IFERROR(VLOOKUP(B1935,'[1]#¡REF!'!$A$1:$C$15201,2,FALSE()),"")</f>
        <v/>
      </c>
      <c r="D1935" s="331" t="s">
        <v>1016</v>
      </c>
      <c r="E1935" s="331" t="s">
        <v>1093</v>
      </c>
      <c r="F1935" s="331" t="s">
        <v>1131</v>
      </c>
      <c r="G1935" s="331" t="n">
        <v>65</v>
      </c>
      <c r="H1935" s="331" t="n">
        <v>30.72</v>
      </c>
      <c r="I1935" s="331" t="n">
        <v>611.65</v>
      </c>
      <c r="J1935" s="389"/>
      <c r="K1935" s="331" t="s">
        <v>994</v>
      </c>
    </row>
    <row r="1936" customFormat="false" ht="15.75" hidden="true" customHeight="false" outlineLevel="0" collapsed="false">
      <c r="A1936" s="331"/>
      <c r="B1936" s="331" t="s">
        <v>1214</v>
      </c>
      <c r="C1936" s="331" t="str">
        <f aca="false">IFERROR(VLOOKUP(B1936,'[1]#¡REF!'!$A$1:$C$15201,2,FALSE()),"")</f>
        <v/>
      </c>
      <c r="D1936" s="331" t="s">
        <v>1016</v>
      </c>
      <c r="E1936" s="331" t="s">
        <v>1027</v>
      </c>
      <c r="F1936" s="331" t="s">
        <v>1133</v>
      </c>
      <c r="G1936" s="331" t="n">
        <v>65</v>
      </c>
      <c r="H1936" s="331" t="n">
        <v>30.72</v>
      </c>
      <c r="I1936" s="331" t="n">
        <v>611.65</v>
      </c>
      <c r="J1936" s="389"/>
      <c r="K1936" s="331" t="s">
        <v>994</v>
      </c>
    </row>
    <row r="1937" customFormat="false" ht="15.75" hidden="true" customHeight="false" outlineLevel="0" collapsed="false">
      <c r="A1937" s="331"/>
      <c r="B1937" s="331" t="s">
        <v>1214</v>
      </c>
      <c r="C1937" s="331" t="str">
        <f aca="false">IFERROR(VLOOKUP(B1937,'[1]#¡REF!'!$A$1:$C$15201,2,FALSE()),"")</f>
        <v/>
      </c>
      <c r="D1937" s="331" t="s">
        <v>1016</v>
      </c>
      <c r="E1937" s="331" t="s">
        <v>1028</v>
      </c>
      <c r="F1937" s="331" t="s">
        <v>1134</v>
      </c>
      <c r="G1937" s="331" t="n">
        <v>65</v>
      </c>
      <c r="H1937" s="331" t="n">
        <v>30.72</v>
      </c>
      <c r="I1937" s="331" t="n">
        <v>611.65</v>
      </c>
      <c r="J1937" s="390"/>
      <c r="K1937" s="331" t="s">
        <v>994</v>
      </c>
    </row>
    <row r="1938" customFormat="false" ht="15.75" hidden="true" customHeight="false" outlineLevel="0" collapsed="false">
      <c r="A1938" s="399"/>
      <c r="B1938" s="356" t="s">
        <v>1214</v>
      </c>
      <c r="C1938" s="356" t="str">
        <f aca="false">IFERROR(VLOOKUP(B1938,'[1]#¡REF!'!$A$1:$C$15201,2,FALSE()),"")</f>
        <v/>
      </c>
      <c r="D1938" s="399" t="s">
        <v>1016</v>
      </c>
      <c r="E1938" s="399" t="s">
        <v>621</v>
      </c>
      <c r="F1938" s="361" t="s">
        <v>1136</v>
      </c>
      <c r="G1938" s="361" t="n">
        <v>107</v>
      </c>
      <c r="H1938" s="417" t="n">
        <v>50.57</v>
      </c>
      <c r="I1938" s="419" t="n">
        <v>1006.87</v>
      </c>
      <c r="J1938" s="360"/>
      <c r="K1938" s="356" t="s">
        <v>994</v>
      </c>
      <c r="L1938" s="379"/>
      <c r="M1938" s="379"/>
      <c r="N1938" s="379"/>
      <c r="O1938" s="379"/>
      <c r="P1938" s="279"/>
      <c r="Q1938" s="395"/>
      <c r="R1938" s="396"/>
      <c r="S1938" s="396"/>
      <c r="T1938" s="382"/>
    </row>
    <row r="1939" customFormat="false" ht="15.75" hidden="true" customHeight="false" outlineLevel="0" collapsed="false">
      <c r="A1939" s="331"/>
      <c r="B1939" s="331" t="s">
        <v>1215</v>
      </c>
      <c r="C1939" s="331" t="str">
        <f aca="false">IFERROR(VLOOKUP(B1939,'[1]#¡REF!'!$A$1:$C$15201,2,FALSE()),"")</f>
        <v/>
      </c>
      <c r="D1939" s="331" t="s">
        <v>991</v>
      </c>
      <c r="E1939" s="331" t="s">
        <v>997</v>
      </c>
      <c r="F1939" s="331" t="s">
        <v>1130</v>
      </c>
      <c r="G1939" s="331" t="n">
        <v>3</v>
      </c>
      <c r="H1939" s="331" t="n">
        <v>1.12</v>
      </c>
      <c r="I1939" s="331" t="n">
        <v>22.29</v>
      </c>
      <c r="J1939" s="388"/>
      <c r="K1939" s="331" t="s">
        <v>994</v>
      </c>
    </row>
    <row r="1940" customFormat="false" ht="15.75" hidden="true" customHeight="false" outlineLevel="0" collapsed="false">
      <c r="A1940" s="331"/>
      <c r="B1940" s="331" t="s">
        <v>1215</v>
      </c>
      <c r="C1940" s="331" t="str">
        <f aca="false">IFERROR(VLOOKUP(B1940,'[1]#¡REF!'!$A$1:$C$15201,2,FALSE()),"")</f>
        <v/>
      </c>
      <c r="D1940" s="331" t="s">
        <v>991</v>
      </c>
      <c r="E1940" s="331" t="s">
        <v>1032</v>
      </c>
      <c r="F1940" s="331" t="s">
        <v>1130</v>
      </c>
      <c r="G1940" s="331" t="n">
        <v>24</v>
      </c>
      <c r="H1940" s="331" t="n">
        <v>8.96</v>
      </c>
      <c r="I1940" s="331" t="n">
        <v>178.32</v>
      </c>
      <c r="J1940" s="389"/>
      <c r="K1940" s="331" t="s">
        <v>994</v>
      </c>
    </row>
    <row r="1941" customFormat="false" ht="15.75" hidden="true" customHeight="false" outlineLevel="0" collapsed="false">
      <c r="A1941" s="331"/>
      <c r="B1941" s="331" t="s">
        <v>1215</v>
      </c>
      <c r="C1941" s="331" t="str">
        <f aca="false">IFERROR(VLOOKUP(B1941,'[1]#¡REF!'!$A$1:$C$15201,2,FALSE()),"")</f>
        <v/>
      </c>
      <c r="D1941" s="331" t="s">
        <v>991</v>
      </c>
      <c r="E1941" s="331" t="s">
        <v>992</v>
      </c>
      <c r="F1941" s="354" t="s">
        <v>993</v>
      </c>
      <c r="G1941" s="331" t="n">
        <v>47</v>
      </c>
      <c r="H1941" s="331" t="n">
        <v>17.54</v>
      </c>
      <c r="I1941" s="331" t="n">
        <v>349.21</v>
      </c>
      <c r="J1941" s="389"/>
      <c r="K1941" s="331" t="s">
        <v>994</v>
      </c>
    </row>
    <row r="1942" customFormat="false" ht="15.75" hidden="true" customHeight="false" outlineLevel="0" collapsed="false">
      <c r="A1942" s="331"/>
      <c r="B1942" s="331" t="s">
        <v>1215</v>
      </c>
      <c r="C1942" s="331" t="str">
        <f aca="false">IFERROR(VLOOKUP(B1942,'[1]#¡REF!'!$A$1:$C$15201,2,FALSE()),"")</f>
        <v/>
      </c>
      <c r="D1942" s="331" t="s">
        <v>991</v>
      </c>
      <c r="E1942" s="331" t="s">
        <v>1083</v>
      </c>
      <c r="F1942" s="354" t="s">
        <v>993</v>
      </c>
      <c r="G1942" s="331" t="n">
        <v>5</v>
      </c>
      <c r="H1942" s="331" t="n">
        <v>1.87</v>
      </c>
      <c r="I1942" s="331" t="n">
        <v>37.15</v>
      </c>
      <c r="J1942" s="389"/>
      <c r="K1942" s="331" t="s">
        <v>994</v>
      </c>
    </row>
    <row r="1943" customFormat="false" ht="15.75" hidden="true" customHeight="false" outlineLevel="0" collapsed="false">
      <c r="A1943" s="331"/>
      <c r="B1943" s="331" t="s">
        <v>1215</v>
      </c>
      <c r="C1943" s="331" t="str">
        <f aca="false">IFERROR(VLOOKUP(B1943,'[1]#¡REF!'!$A$1:$C$15201,2,FALSE()),"")</f>
        <v/>
      </c>
      <c r="D1943" s="331" t="s">
        <v>991</v>
      </c>
      <c r="E1943" s="331" t="s">
        <v>1000</v>
      </c>
      <c r="F1943" s="354" t="s">
        <v>993</v>
      </c>
      <c r="G1943" s="331" t="n">
        <v>115</v>
      </c>
      <c r="H1943" s="331" t="n">
        <v>42.92</v>
      </c>
      <c r="I1943" s="331" t="n">
        <v>854.45</v>
      </c>
      <c r="J1943" s="389"/>
      <c r="K1943" s="331" t="s">
        <v>994</v>
      </c>
    </row>
    <row r="1944" customFormat="false" ht="15.75" hidden="true" customHeight="false" outlineLevel="0" collapsed="false">
      <c r="A1944" s="331"/>
      <c r="B1944" s="331" t="s">
        <v>1215</v>
      </c>
      <c r="C1944" s="331" t="str">
        <f aca="false">IFERROR(VLOOKUP(B1944,'[1]#¡REF!'!$A$1:$C$15201,2,FALSE()),"")</f>
        <v/>
      </c>
      <c r="D1944" s="331" t="s">
        <v>991</v>
      </c>
      <c r="E1944" s="331" t="s">
        <v>1053</v>
      </c>
      <c r="F1944" s="354" t="s">
        <v>993</v>
      </c>
      <c r="G1944" s="331" t="n">
        <v>10</v>
      </c>
      <c r="H1944" s="331" t="n">
        <v>3.73</v>
      </c>
      <c r="I1944" s="331" t="n">
        <v>74.3</v>
      </c>
      <c r="J1944" s="389"/>
      <c r="K1944" s="331" t="s">
        <v>994</v>
      </c>
    </row>
    <row r="1945" customFormat="false" ht="15.75" hidden="true" customHeight="false" outlineLevel="0" collapsed="false">
      <c r="A1945" s="331"/>
      <c r="B1945" s="331" t="s">
        <v>1215</v>
      </c>
      <c r="C1945" s="331" t="str">
        <f aca="false">IFERROR(VLOOKUP(B1945,'[1]#¡REF!'!$A$1:$C$15201,2,FALSE()),"")</f>
        <v/>
      </c>
      <c r="D1945" s="331" t="s">
        <v>991</v>
      </c>
      <c r="E1945" s="331" t="s">
        <v>1034</v>
      </c>
      <c r="F1945" s="354" t="s">
        <v>993</v>
      </c>
      <c r="G1945" s="331" t="n">
        <v>55</v>
      </c>
      <c r="H1945" s="331" t="n">
        <v>20.52</v>
      </c>
      <c r="I1945" s="331" t="n">
        <v>408.65</v>
      </c>
      <c r="J1945" s="389"/>
      <c r="K1945" s="331" t="s">
        <v>994</v>
      </c>
    </row>
    <row r="1946" customFormat="false" ht="15.75" hidden="true" customHeight="false" outlineLevel="0" collapsed="false">
      <c r="A1946" s="331"/>
      <c r="B1946" s="331" t="s">
        <v>1215</v>
      </c>
      <c r="C1946" s="331" t="str">
        <f aca="false">IFERROR(VLOOKUP(B1946,'[1]#¡REF!'!$A$1:$C$15201,2,FALSE()),"")</f>
        <v/>
      </c>
      <c r="D1946" s="331" t="s">
        <v>991</v>
      </c>
      <c r="E1946" s="331" t="s">
        <v>1010</v>
      </c>
      <c r="F1946" s="354" t="s">
        <v>993</v>
      </c>
      <c r="G1946" s="331" t="n">
        <v>12</v>
      </c>
      <c r="H1946" s="331" t="n">
        <v>4.48</v>
      </c>
      <c r="I1946" s="331" t="n">
        <v>89.16</v>
      </c>
      <c r="J1946" s="389"/>
      <c r="K1946" s="331" t="s">
        <v>994</v>
      </c>
    </row>
    <row r="1947" customFormat="false" ht="15.75" hidden="true" customHeight="false" outlineLevel="0" collapsed="false">
      <c r="A1947" s="331"/>
      <c r="B1947" s="331" t="s">
        <v>1215</v>
      </c>
      <c r="C1947" s="331" t="str">
        <f aca="false">IFERROR(VLOOKUP(B1947,'[1]#¡REF!'!$A$1:$C$15201,2,FALSE()),"")</f>
        <v/>
      </c>
      <c r="D1947" s="331" t="s">
        <v>991</v>
      </c>
      <c r="E1947" s="331" t="s">
        <v>1011</v>
      </c>
      <c r="F1947" s="354" t="s">
        <v>993</v>
      </c>
      <c r="G1947" s="331" t="n">
        <v>58</v>
      </c>
      <c r="H1947" s="331" t="n">
        <v>21.64</v>
      </c>
      <c r="I1947" s="331" t="n">
        <v>430.94</v>
      </c>
      <c r="J1947" s="389"/>
      <c r="K1947" s="331" t="s">
        <v>994</v>
      </c>
    </row>
    <row r="1948" customFormat="false" ht="15.75" hidden="true" customHeight="false" outlineLevel="0" collapsed="false">
      <c r="A1948" s="331"/>
      <c r="B1948" s="331" t="s">
        <v>1215</v>
      </c>
      <c r="C1948" s="331" t="str">
        <f aca="false">IFERROR(VLOOKUP(B1948,'[1]#¡REF!'!$A$1:$C$15201,2,FALSE()),"")</f>
        <v/>
      </c>
      <c r="D1948" s="331" t="s">
        <v>991</v>
      </c>
      <c r="E1948" s="331" t="s">
        <v>1084</v>
      </c>
      <c r="F1948" s="354" t="s">
        <v>993</v>
      </c>
      <c r="G1948" s="331" t="n">
        <v>96</v>
      </c>
      <c r="H1948" s="331" t="n">
        <v>35.83</v>
      </c>
      <c r="I1948" s="331" t="n">
        <v>713.28</v>
      </c>
      <c r="J1948" s="389"/>
      <c r="K1948" s="331" t="s">
        <v>994</v>
      </c>
    </row>
    <row r="1949" customFormat="false" ht="15.75" hidden="true" customHeight="false" outlineLevel="0" collapsed="false">
      <c r="A1949" s="331"/>
      <c r="B1949" s="331" t="s">
        <v>1215</v>
      </c>
      <c r="C1949" s="331" t="str">
        <f aca="false">IFERROR(VLOOKUP(B1949,'[1]#¡REF!'!$A$1:$C$15201,2,FALSE()),"")</f>
        <v/>
      </c>
      <c r="D1949" s="331" t="s">
        <v>991</v>
      </c>
      <c r="E1949" s="331" t="s">
        <v>1012</v>
      </c>
      <c r="F1949" s="354" t="s">
        <v>993</v>
      </c>
      <c r="G1949" s="331" t="n">
        <v>24</v>
      </c>
      <c r="H1949" s="331" t="n">
        <v>8.96</v>
      </c>
      <c r="I1949" s="331" t="n">
        <v>178.32</v>
      </c>
      <c r="J1949" s="389"/>
      <c r="K1949" s="331" t="s">
        <v>994</v>
      </c>
    </row>
    <row r="1950" customFormat="false" ht="15.75" hidden="true" customHeight="false" outlineLevel="0" collapsed="false">
      <c r="A1950" s="331"/>
      <c r="B1950" s="331" t="s">
        <v>1215</v>
      </c>
      <c r="C1950" s="331" t="str">
        <f aca="false">IFERROR(VLOOKUP(B1950,'[1]#¡REF!'!$A$1:$C$15201,2,FALSE()),"")</f>
        <v/>
      </c>
      <c r="D1950" s="331" t="s">
        <v>991</v>
      </c>
      <c r="E1950" s="331" t="s">
        <v>1035</v>
      </c>
      <c r="F1950" s="354" t="s">
        <v>993</v>
      </c>
      <c r="G1950" s="331" t="n">
        <v>3</v>
      </c>
      <c r="H1950" s="331" t="n">
        <v>1.12</v>
      </c>
      <c r="I1950" s="331" t="n">
        <v>22.29</v>
      </c>
      <c r="J1950" s="389"/>
      <c r="K1950" s="331" t="s">
        <v>994</v>
      </c>
    </row>
    <row r="1951" customFormat="false" ht="15.75" hidden="true" customHeight="false" outlineLevel="0" collapsed="false">
      <c r="A1951" s="331"/>
      <c r="B1951" s="331" t="s">
        <v>1215</v>
      </c>
      <c r="C1951" s="331" t="str">
        <f aca="false">IFERROR(VLOOKUP(B1951,'[1]#¡REF!'!$A$1:$C$15201,2,FALSE()),"")</f>
        <v/>
      </c>
      <c r="D1951" s="331" t="s">
        <v>991</v>
      </c>
      <c r="E1951" s="331" t="s">
        <v>1036</v>
      </c>
      <c r="F1951" s="354" t="s">
        <v>993</v>
      </c>
      <c r="G1951" s="331" t="n">
        <v>300</v>
      </c>
      <c r="H1951" s="331" t="n">
        <v>111.95</v>
      </c>
      <c r="I1951" s="415" t="n">
        <v>2229</v>
      </c>
      <c r="J1951" s="389"/>
      <c r="K1951" s="331" t="s">
        <v>994</v>
      </c>
    </row>
    <row r="1952" customFormat="false" ht="15.75" hidden="true" customHeight="false" outlineLevel="0" collapsed="false">
      <c r="A1952" s="331"/>
      <c r="B1952" s="331" t="s">
        <v>1215</v>
      </c>
      <c r="C1952" s="331" t="str">
        <f aca="false">IFERROR(VLOOKUP(B1952,'[1]#¡REF!'!$A$1:$C$15201,2,FALSE()),"")</f>
        <v/>
      </c>
      <c r="D1952" s="331" t="s">
        <v>991</v>
      </c>
      <c r="E1952" s="331" t="s">
        <v>1013</v>
      </c>
      <c r="F1952" s="354" t="s">
        <v>993</v>
      </c>
      <c r="G1952" s="331" t="n">
        <v>100</v>
      </c>
      <c r="H1952" s="331" t="n">
        <v>37.32</v>
      </c>
      <c r="I1952" s="331" t="n">
        <v>743</v>
      </c>
      <c r="J1952" s="389"/>
      <c r="K1952" s="331" t="s">
        <v>994</v>
      </c>
    </row>
    <row r="1953" customFormat="false" ht="15.75" hidden="true" customHeight="false" outlineLevel="0" collapsed="false">
      <c r="A1953" s="331"/>
      <c r="B1953" s="331" t="s">
        <v>1215</v>
      </c>
      <c r="C1953" s="331" t="str">
        <f aca="false">IFERROR(VLOOKUP(B1953,'[1]#¡REF!'!$A$1:$C$15201,2,FALSE()),"")</f>
        <v/>
      </c>
      <c r="D1953" s="331" t="s">
        <v>991</v>
      </c>
      <c r="E1953" s="331" t="s">
        <v>1037</v>
      </c>
      <c r="F1953" s="331" t="s">
        <v>1131</v>
      </c>
      <c r="G1953" s="331" t="n">
        <v>16</v>
      </c>
      <c r="H1953" s="331" t="n">
        <v>5.97</v>
      </c>
      <c r="I1953" s="331" t="n">
        <v>118.88</v>
      </c>
      <c r="J1953" s="389"/>
      <c r="K1953" s="331" t="s">
        <v>994</v>
      </c>
    </row>
    <row r="1954" customFormat="false" ht="15.75" hidden="true" customHeight="false" outlineLevel="0" collapsed="false">
      <c r="A1954" s="331"/>
      <c r="B1954" s="331" t="s">
        <v>1215</v>
      </c>
      <c r="C1954" s="331" t="str">
        <f aca="false">IFERROR(VLOOKUP(B1954,'[1]#¡REF!'!$A$1:$C$15201,2,FALSE()),"")</f>
        <v/>
      </c>
      <c r="D1954" s="331" t="s">
        <v>991</v>
      </c>
      <c r="E1954" s="331" t="s">
        <v>1014</v>
      </c>
      <c r="F1954" s="331" t="s">
        <v>1132</v>
      </c>
      <c r="G1954" s="331" t="n">
        <v>13</v>
      </c>
      <c r="H1954" s="331" t="n">
        <v>4.85</v>
      </c>
      <c r="I1954" s="331" t="n">
        <v>96.59</v>
      </c>
      <c r="J1954" s="389"/>
      <c r="K1954" s="331" t="s">
        <v>994</v>
      </c>
    </row>
    <row r="1955" customFormat="false" ht="15.75" hidden="true" customHeight="false" outlineLevel="0" collapsed="false">
      <c r="A1955" s="331"/>
      <c r="B1955" s="331" t="s">
        <v>1215</v>
      </c>
      <c r="C1955" s="331" t="str">
        <f aca="false">IFERROR(VLOOKUP(B1955,'[1]#¡REF!'!$A$1:$C$15201,2,FALSE()),"")</f>
        <v/>
      </c>
      <c r="D1955" s="331" t="s">
        <v>991</v>
      </c>
      <c r="E1955" s="331" t="s">
        <v>1004</v>
      </c>
      <c r="F1955" s="331" t="s">
        <v>1134</v>
      </c>
      <c r="G1955" s="331" t="n">
        <v>2</v>
      </c>
      <c r="H1955" s="331" t="n">
        <v>0.75</v>
      </c>
      <c r="I1955" s="331" t="n">
        <v>14.86</v>
      </c>
      <c r="J1955" s="390"/>
      <c r="K1955" s="331" t="s">
        <v>994</v>
      </c>
    </row>
    <row r="1956" customFormat="false" ht="15.75" hidden="true" customHeight="false" outlineLevel="0" collapsed="false">
      <c r="A1956" s="331"/>
      <c r="B1956" s="331" t="s">
        <v>1215</v>
      </c>
      <c r="C1956" s="331" t="str">
        <f aca="false">IFERROR(VLOOKUP(B1956,'[1]#¡REF!'!$A$1:$C$15201,2,FALSE()),"")</f>
        <v/>
      </c>
      <c r="D1956" s="331" t="s">
        <v>1016</v>
      </c>
      <c r="E1956" s="331" t="s">
        <v>1040</v>
      </c>
      <c r="F1956" s="331" t="s">
        <v>1130</v>
      </c>
      <c r="G1956" s="331" t="n">
        <v>8</v>
      </c>
      <c r="H1956" s="331" t="n">
        <v>2.99</v>
      </c>
      <c r="I1956" s="331" t="n">
        <v>59.44</v>
      </c>
      <c r="J1956" s="388"/>
      <c r="K1956" s="331" t="s">
        <v>994</v>
      </c>
    </row>
    <row r="1957" customFormat="false" ht="15.75" hidden="true" customHeight="false" outlineLevel="0" collapsed="false">
      <c r="A1957" s="331"/>
      <c r="B1957" s="331" t="s">
        <v>1215</v>
      </c>
      <c r="C1957" s="331" t="str">
        <f aca="false">IFERROR(VLOOKUP(B1957,'[1]#¡REF!'!$A$1:$C$15201,2,FALSE()),"")</f>
        <v/>
      </c>
      <c r="D1957" s="331" t="s">
        <v>1016</v>
      </c>
      <c r="E1957" s="331" t="s">
        <v>1091</v>
      </c>
      <c r="F1957" s="354" t="s">
        <v>993</v>
      </c>
      <c r="G1957" s="331" t="n">
        <v>140</v>
      </c>
      <c r="H1957" s="331" t="n">
        <v>52.25</v>
      </c>
      <c r="I1957" s="415" t="n">
        <v>1040.2</v>
      </c>
      <c r="J1957" s="389"/>
      <c r="K1957" s="331" t="s">
        <v>994</v>
      </c>
    </row>
    <row r="1958" customFormat="false" ht="15.75" hidden="true" customHeight="false" outlineLevel="0" collapsed="false">
      <c r="A1958" s="331"/>
      <c r="B1958" s="331" t="s">
        <v>1215</v>
      </c>
      <c r="C1958" s="331" t="str">
        <f aca="false">IFERROR(VLOOKUP(B1958,'[1]#¡REF!'!$A$1:$C$15201,2,FALSE()),"")</f>
        <v/>
      </c>
      <c r="D1958" s="331" t="s">
        <v>1016</v>
      </c>
      <c r="E1958" s="331" t="s">
        <v>1018</v>
      </c>
      <c r="F1958" s="354" t="s">
        <v>993</v>
      </c>
      <c r="G1958" s="331" t="n">
        <v>2</v>
      </c>
      <c r="H1958" s="331" t="n">
        <v>0.75</v>
      </c>
      <c r="I1958" s="331" t="n">
        <v>14.86</v>
      </c>
      <c r="J1958" s="389"/>
      <c r="K1958" s="331" t="s">
        <v>994</v>
      </c>
    </row>
    <row r="1959" customFormat="false" ht="15.75" hidden="true" customHeight="false" outlineLevel="0" collapsed="false">
      <c r="A1959" s="331"/>
      <c r="B1959" s="331" t="s">
        <v>1215</v>
      </c>
      <c r="C1959" s="331" t="str">
        <f aca="false">IFERROR(VLOOKUP(B1959,'[1]#¡REF!'!$A$1:$C$15201,2,FALSE()),"")</f>
        <v/>
      </c>
      <c r="D1959" s="331" t="s">
        <v>1016</v>
      </c>
      <c r="E1959" s="331" t="s">
        <v>1019</v>
      </c>
      <c r="F1959" s="354" t="s">
        <v>993</v>
      </c>
      <c r="G1959" s="331" t="n">
        <v>55</v>
      </c>
      <c r="H1959" s="331" t="n">
        <v>20.52</v>
      </c>
      <c r="I1959" s="331" t="n">
        <v>408.65</v>
      </c>
      <c r="J1959" s="389"/>
      <c r="K1959" s="331" t="s">
        <v>994</v>
      </c>
    </row>
    <row r="1960" customFormat="false" ht="15.75" hidden="true" customHeight="false" outlineLevel="0" collapsed="false">
      <c r="A1960" s="331"/>
      <c r="B1960" s="331" t="s">
        <v>1215</v>
      </c>
      <c r="C1960" s="331" t="str">
        <f aca="false">IFERROR(VLOOKUP(B1960,'[1]#¡REF!'!$A$1:$C$15201,2,FALSE()),"")</f>
        <v/>
      </c>
      <c r="D1960" s="331" t="s">
        <v>1016</v>
      </c>
      <c r="E1960" s="331" t="s">
        <v>1020</v>
      </c>
      <c r="F1960" s="354" t="s">
        <v>993</v>
      </c>
      <c r="G1960" s="331" t="n">
        <v>233</v>
      </c>
      <c r="H1960" s="331" t="n">
        <v>86.95</v>
      </c>
      <c r="I1960" s="415" t="n">
        <v>1731.19</v>
      </c>
      <c r="J1960" s="389"/>
      <c r="K1960" s="331" t="s">
        <v>994</v>
      </c>
    </row>
    <row r="1961" customFormat="false" ht="15.75" hidden="true" customHeight="false" outlineLevel="0" collapsed="false">
      <c r="A1961" s="331"/>
      <c r="B1961" s="331" t="s">
        <v>1215</v>
      </c>
      <c r="C1961" s="331" t="str">
        <f aca="false">IFERROR(VLOOKUP(B1961,'[1]#¡REF!'!$A$1:$C$15201,2,FALSE()),"")</f>
        <v/>
      </c>
      <c r="D1961" s="331" t="s">
        <v>1016</v>
      </c>
      <c r="E1961" s="331" t="s">
        <v>1041</v>
      </c>
      <c r="F1961" s="354" t="s">
        <v>993</v>
      </c>
      <c r="G1961" s="331" t="n">
        <v>7</v>
      </c>
      <c r="H1961" s="331" t="n">
        <v>2.61</v>
      </c>
      <c r="I1961" s="331" t="n">
        <v>52.01</v>
      </c>
      <c r="J1961" s="389"/>
      <c r="K1961" s="331" t="s">
        <v>994</v>
      </c>
    </row>
    <row r="1962" customFormat="false" ht="15.75" hidden="true" customHeight="false" outlineLevel="0" collapsed="false">
      <c r="A1962" s="331"/>
      <c r="B1962" s="331" t="s">
        <v>1215</v>
      </c>
      <c r="C1962" s="331" t="str">
        <f aca="false">IFERROR(VLOOKUP(B1962,'[1]#¡REF!'!$A$1:$C$15201,2,FALSE()),"")</f>
        <v/>
      </c>
      <c r="D1962" s="331" t="s">
        <v>1016</v>
      </c>
      <c r="E1962" s="331" t="s">
        <v>1023</v>
      </c>
      <c r="F1962" s="354" t="s">
        <v>993</v>
      </c>
      <c r="G1962" s="331" t="n">
        <v>384</v>
      </c>
      <c r="H1962" s="331" t="n">
        <v>143.3</v>
      </c>
      <c r="I1962" s="415" t="n">
        <v>2853.12</v>
      </c>
      <c r="J1962" s="389"/>
      <c r="K1962" s="331" t="s">
        <v>994</v>
      </c>
    </row>
    <row r="1963" customFormat="false" ht="15.75" hidden="true" customHeight="false" outlineLevel="0" collapsed="false">
      <c r="A1963" s="331"/>
      <c r="B1963" s="331" t="s">
        <v>1215</v>
      </c>
      <c r="C1963" s="331" t="str">
        <f aca="false">IFERROR(VLOOKUP(B1963,'[1]#¡REF!'!$A$1:$C$15201,2,FALSE()),"")</f>
        <v/>
      </c>
      <c r="D1963" s="331" t="s">
        <v>1016</v>
      </c>
      <c r="E1963" s="331" t="s">
        <v>1024</v>
      </c>
      <c r="F1963" s="354" t="s">
        <v>993</v>
      </c>
      <c r="G1963" s="331" t="n">
        <v>3</v>
      </c>
      <c r="H1963" s="331" t="n">
        <v>1.12</v>
      </c>
      <c r="I1963" s="331" t="n">
        <v>22.29</v>
      </c>
      <c r="J1963" s="389"/>
      <c r="K1963" s="331" t="s">
        <v>994</v>
      </c>
    </row>
    <row r="1964" customFormat="false" ht="15.75" hidden="true" customHeight="false" outlineLevel="0" collapsed="false">
      <c r="A1964" s="331"/>
      <c r="B1964" s="331" t="s">
        <v>1215</v>
      </c>
      <c r="C1964" s="331" t="str">
        <f aca="false">IFERROR(VLOOKUP(B1964,'[1]#¡REF!'!$A$1:$C$15201,2,FALSE()),"")</f>
        <v/>
      </c>
      <c r="D1964" s="331" t="s">
        <v>1016</v>
      </c>
      <c r="E1964" s="331" t="s">
        <v>1025</v>
      </c>
      <c r="F1964" s="354" t="s">
        <v>993</v>
      </c>
      <c r="G1964" s="405" t="n">
        <v>375046</v>
      </c>
      <c r="H1964" s="415" t="n">
        <v>139959.41</v>
      </c>
      <c r="I1964" s="415" t="n">
        <v>2786591.78</v>
      </c>
      <c r="J1964" s="389"/>
      <c r="K1964" s="331" t="s">
        <v>994</v>
      </c>
    </row>
    <row r="1965" customFormat="false" ht="15.75" hidden="true" customHeight="false" outlineLevel="0" collapsed="false">
      <c r="A1965" s="331"/>
      <c r="B1965" s="331" t="s">
        <v>1215</v>
      </c>
      <c r="C1965" s="331" t="str">
        <f aca="false">IFERROR(VLOOKUP(B1965,'[1]#¡REF!'!$A$1:$C$15201,2,FALSE()),"")</f>
        <v/>
      </c>
      <c r="D1965" s="331" t="s">
        <v>1016</v>
      </c>
      <c r="E1965" s="331" t="s">
        <v>1110</v>
      </c>
      <c r="F1965" s="354" t="s">
        <v>993</v>
      </c>
      <c r="G1965" s="331" t="n">
        <v>142</v>
      </c>
      <c r="H1965" s="331" t="n">
        <v>52.99</v>
      </c>
      <c r="I1965" s="415" t="n">
        <v>1055.06</v>
      </c>
      <c r="J1965" s="389"/>
      <c r="K1965" s="331" t="s">
        <v>994</v>
      </c>
    </row>
    <row r="1966" customFormat="false" ht="15.75" hidden="true" customHeight="false" outlineLevel="0" collapsed="false">
      <c r="A1966" s="331"/>
      <c r="B1966" s="331" t="s">
        <v>1215</v>
      </c>
      <c r="C1966" s="331" t="str">
        <f aca="false">IFERROR(VLOOKUP(B1966,'[1]#¡REF!'!$A$1:$C$15201,2,FALSE()),"")</f>
        <v/>
      </c>
      <c r="D1966" s="331" t="s">
        <v>1016</v>
      </c>
      <c r="E1966" s="331" t="s">
        <v>1065</v>
      </c>
      <c r="F1966" s="354" t="s">
        <v>993</v>
      </c>
      <c r="G1966" s="331" t="n">
        <v>60</v>
      </c>
      <c r="H1966" s="331" t="n">
        <v>22.39</v>
      </c>
      <c r="I1966" s="331" t="n">
        <v>445.8</v>
      </c>
      <c r="J1966" s="389"/>
      <c r="K1966" s="331" t="s">
        <v>994</v>
      </c>
    </row>
    <row r="1967" customFormat="false" ht="15.75" hidden="true" customHeight="false" outlineLevel="0" collapsed="false">
      <c r="A1967" s="331"/>
      <c r="B1967" s="331" t="s">
        <v>1215</v>
      </c>
      <c r="C1967" s="331" t="str">
        <f aca="false">IFERROR(VLOOKUP(B1967,'[1]#¡REF!'!$A$1:$C$15201,2,FALSE()),"")</f>
        <v/>
      </c>
      <c r="D1967" s="331" t="s">
        <v>1016</v>
      </c>
      <c r="E1967" s="331" t="s">
        <v>1043</v>
      </c>
      <c r="F1967" s="354" t="s">
        <v>993</v>
      </c>
      <c r="G1967" s="331" t="n">
        <v>9</v>
      </c>
      <c r="H1967" s="331" t="n">
        <v>3.36</v>
      </c>
      <c r="I1967" s="331" t="n">
        <v>66.87</v>
      </c>
      <c r="J1967" s="389"/>
      <c r="K1967" s="331" t="s">
        <v>994</v>
      </c>
    </row>
    <row r="1968" customFormat="false" ht="15.75" hidden="true" customHeight="false" outlineLevel="0" collapsed="false">
      <c r="A1968" s="331"/>
      <c r="B1968" s="331" t="s">
        <v>1215</v>
      </c>
      <c r="C1968" s="331" t="str">
        <f aca="false">IFERROR(VLOOKUP(B1968,'[1]#¡REF!'!$A$1:$C$15201,2,FALSE()),"")</f>
        <v/>
      </c>
      <c r="D1968" s="331" t="s">
        <v>1016</v>
      </c>
      <c r="E1968" s="331" t="s">
        <v>1121</v>
      </c>
      <c r="F1968" s="354" t="s">
        <v>993</v>
      </c>
      <c r="G1968" s="331" t="n">
        <v>28</v>
      </c>
      <c r="H1968" s="331" t="n">
        <v>10.45</v>
      </c>
      <c r="I1968" s="331" t="n">
        <v>208.04</v>
      </c>
      <c r="J1968" s="389"/>
      <c r="K1968" s="331" t="s">
        <v>994</v>
      </c>
    </row>
    <row r="1969" customFormat="false" ht="15.75" hidden="true" customHeight="false" outlineLevel="0" collapsed="false">
      <c r="A1969" s="331"/>
      <c r="B1969" s="331" t="s">
        <v>1215</v>
      </c>
      <c r="C1969" s="331" t="str">
        <f aca="false">IFERROR(VLOOKUP(B1969,'[1]#¡REF!'!$A$1:$C$15201,2,FALSE()),"")</f>
        <v/>
      </c>
      <c r="D1969" s="331" t="s">
        <v>1016</v>
      </c>
      <c r="E1969" s="331" t="s">
        <v>1044</v>
      </c>
      <c r="F1969" s="354" t="s">
        <v>993</v>
      </c>
      <c r="G1969" s="331" t="n">
        <v>8</v>
      </c>
      <c r="H1969" s="331" t="n">
        <v>2.99</v>
      </c>
      <c r="I1969" s="331" t="n">
        <v>59.44</v>
      </c>
      <c r="J1969" s="389"/>
      <c r="K1969" s="331" t="s">
        <v>994</v>
      </c>
    </row>
    <row r="1970" customFormat="false" ht="15.75" hidden="true" customHeight="false" outlineLevel="0" collapsed="false">
      <c r="A1970" s="331"/>
      <c r="B1970" s="331" t="s">
        <v>1215</v>
      </c>
      <c r="C1970" s="331" t="str">
        <f aca="false">IFERROR(VLOOKUP(B1970,'[1]#¡REF!'!$A$1:$C$15201,2,FALSE()),"")</f>
        <v/>
      </c>
      <c r="D1970" s="331" t="s">
        <v>1016</v>
      </c>
      <c r="E1970" s="331" t="s">
        <v>1122</v>
      </c>
      <c r="F1970" s="354" t="s">
        <v>993</v>
      </c>
      <c r="G1970" s="331" t="n">
        <v>140</v>
      </c>
      <c r="H1970" s="331" t="n">
        <v>52.25</v>
      </c>
      <c r="I1970" s="415" t="n">
        <v>1040.2</v>
      </c>
      <c r="J1970" s="389"/>
      <c r="K1970" s="331" t="s">
        <v>994</v>
      </c>
    </row>
    <row r="1971" customFormat="false" ht="15.75" hidden="true" customHeight="false" outlineLevel="0" collapsed="false">
      <c r="A1971" s="331"/>
      <c r="B1971" s="331" t="s">
        <v>1215</v>
      </c>
      <c r="C1971" s="331" t="str">
        <f aca="false">IFERROR(VLOOKUP(B1971,'[1]#¡REF!'!$A$1:$C$15201,2,FALSE()),"")</f>
        <v/>
      </c>
      <c r="D1971" s="331" t="s">
        <v>1016</v>
      </c>
      <c r="E1971" s="331" t="s">
        <v>1093</v>
      </c>
      <c r="F1971" s="331" t="s">
        <v>1131</v>
      </c>
      <c r="G1971" s="331" t="n">
        <v>24</v>
      </c>
      <c r="H1971" s="331" t="n">
        <v>8.96</v>
      </c>
      <c r="I1971" s="331" t="n">
        <v>178.32</v>
      </c>
      <c r="J1971" s="389"/>
      <c r="K1971" s="331" t="s">
        <v>994</v>
      </c>
    </row>
    <row r="1972" customFormat="false" ht="15.75" hidden="true" customHeight="false" outlineLevel="0" collapsed="false">
      <c r="A1972" s="331"/>
      <c r="B1972" s="331" t="s">
        <v>1215</v>
      </c>
      <c r="C1972" s="331" t="str">
        <f aca="false">IFERROR(VLOOKUP(B1972,'[1]#¡REF!'!$A$1:$C$15201,2,FALSE()),"")</f>
        <v/>
      </c>
      <c r="D1972" s="331" t="s">
        <v>1016</v>
      </c>
      <c r="E1972" s="331" t="s">
        <v>1026</v>
      </c>
      <c r="F1972" s="331" t="s">
        <v>1132</v>
      </c>
      <c r="G1972" s="331" t="n">
        <v>174</v>
      </c>
      <c r="H1972" s="331" t="n">
        <v>64.93</v>
      </c>
      <c r="I1972" s="415" t="n">
        <v>1292.82</v>
      </c>
      <c r="J1972" s="389"/>
      <c r="K1972" s="331" t="s">
        <v>994</v>
      </c>
    </row>
    <row r="1973" customFormat="false" ht="15.75" hidden="true" customHeight="false" outlineLevel="0" collapsed="false">
      <c r="A1973" s="331"/>
      <c r="B1973" s="331" t="s">
        <v>1215</v>
      </c>
      <c r="C1973" s="331" t="str">
        <f aca="false">IFERROR(VLOOKUP(B1973,'[1]#¡REF!'!$A$1:$C$15201,2,FALSE()),"")</f>
        <v/>
      </c>
      <c r="D1973" s="331" t="s">
        <v>1016</v>
      </c>
      <c r="E1973" s="331" t="s">
        <v>1027</v>
      </c>
      <c r="F1973" s="331" t="s">
        <v>1133</v>
      </c>
      <c r="G1973" s="331" t="n">
        <v>12</v>
      </c>
      <c r="H1973" s="331" t="n">
        <v>4.48</v>
      </c>
      <c r="I1973" s="331" t="n">
        <v>89.16</v>
      </c>
      <c r="J1973" s="389"/>
      <c r="K1973" s="331" t="s">
        <v>994</v>
      </c>
    </row>
    <row r="1974" customFormat="false" ht="15.75" hidden="true" customHeight="false" outlineLevel="0" collapsed="false">
      <c r="A1974" s="331"/>
      <c r="B1974" s="331" t="s">
        <v>1215</v>
      </c>
      <c r="C1974" s="331" t="str">
        <f aca="false">IFERROR(VLOOKUP(B1974,'[1]#¡REF!'!$A$1:$C$15201,2,FALSE()),"")</f>
        <v/>
      </c>
      <c r="D1974" s="331" t="s">
        <v>1016</v>
      </c>
      <c r="E1974" s="331" t="s">
        <v>1028</v>
      </c>
      <c r="F1974" s="331" t="s">
        <v>1134</v>
      </c>
      <c r="G1974" s="331" t="n">
        <v>11</v>
      </c>
      <c r="H1974" s="331" t="n">
        <v>4.1</v>
      </c>
      <c r="I1974" s="331" t="n">
        <v>81.73</v>
      </c>
      <c r="J1974" s="390"/>
      <c r="K1974" s="331" t="s">
        <v>994</v>
      </c>
    </row>
    <row r="1975" customFormat="false" ht="15.75" hidden="true" customHeight="false" outlineLevel="0" collapsed="false">
      <c r="A1975" s="331"/>
      <c r="B1975" s="331" t="s">
        <v>1216</v>
      </c>
      <c r="C1975" s="331" t="str">
        <f aca="false">IFERROR(VLOOKUP(B1975,'[1]#¡REF!'!$A$1:$C$15201,2,FALSE()),"")</f>
        <v/>
      </c>
      <c r="D1975" s="331" t="s">
        <v>991</v>
      </c>
      <c r="E1975" s="331" t="s">
        <v>1034</v>
      </c>
      <c r="F1975" s="354" t="s">
        <v>993</v>
      </c>
      <c r="G1975" s="331" t="n">
        <v>33</v>
      </c>
      <c r="H1975" s="331" t="n">
        <v>7.04</v>
      </c>
      <c r="I1975" s="331" t="n">
        <v>140.25</v>
      </c>
      <c r="J1975" s="388"/>
      <c r="K1975" s="331" t="s">
        <v>994</v>
      </c>
    </row>
    <row r="1976" customFormat="false" ht="15.75" hidden="true" customHeight="false" outlineLevel="0" collapsed="false">
      <c r="A1976" s="331"/>
      <c r="B1976" s="331" t="s">
        <v>1216</v>
      </c>
      <c r="C1976" s="331" t="str">
        <f aca="false">IFERROR(VLOOKUP(B1976,'[1]#¡REF!'!$A$1:$C$15201,2,FALSE()),"")</f>
        <v/>
      </c>
      <c r="D1976" s="331" t="s">
        <v>991</v>
      </c>
      <c r="E1976" s="331" t="s">
        <v>1009</v>
      </c>
      <c r="F1976" s="354" t="s">
        <v>993</v>
      </c>
      <c r="G1976" s="331" t="n">
        <v>100</v>
      </c>
      <c r="H1976" s="331" t="n">
        <v>21.35</v>
      </c>
      <c r="I1976" s="331" t="n">
        <v>425</v>
      </c>
      <c r="J1976" s="389"/>
      <c r="K1976" s="331" t="s">
        <v>994</v>
      </c>
    </row>
    <row r="1977" customFormat="false" ht="15.75" hidden="true" customHeight="false" outlineLevel="0" collapsed="false">
      <c r="A1977" s="331"/>
      <c r="B1977" s="331" t="s">
        <v>1216</v>
      </c>
      <c r="C1977" s="331" t="str">
        <f aca="false">IFERROR(VLOOKUP(B1977,'[1]#¡REF!'!$A$1:$C$15201,2,FALSE()),"")</f>
        <v/>
      </c>
      <c r="D1977" s="331" t="s">
        <v>991</v>
      </c>
      <c r="E1977" s="331" t="s">
        <v>1012</v>
      </c>
      <c r="F1977" s="354" t="s">
        <v>993</v>
      </c>
      <c r="G1977" s="331" t="n">
        <v>230</v>
      </c>
      <c r="H1977" s="331" t="n">
        <v>49.1</v>
      </c>
      <c r="I1977" s="331" t="n">
        <v>977.5</v>
      </c>
      <c r="J1977" s="389"/>
      <c r="K1977" s="331" t="s">
        <v>994</v>
      </c>
    </row>
    <row r="1978" customFormat="false" ht="15.75" hidden="true" customHeight="false" outlineLevel="0" collapsed="false">
      <c r="A1978" s="331"/>
      <c r="B1978" s="331" t="s">
        <v>1216</v>
      </c>
      <c r="C1978" s="331" t="str">
        <f aca="false">IFERROR(VLOOKUP(B1978,'[1]#¡REF!'!$A$1:$C$15201,2,FALSE()),"")</f>
        <v/>
      </c>
      <c r="D1978" s="331" t="s">
        <v>991</v>
      </c>
      <c r="E1978" s="331" t="s">
        <v>1036</v>
      </c>
      <c r="F1978" s="354" t="s">
        <v>993</v>
      </c>
      <c r="G1978" s="331" t="n">
        <v>5</v>
      </c>
      <c r="H1978" s="331" t="n">
        <v>1.07</v>
      </c>
      <c r="I1978" s="331" t="n">
        <v>21.25</v>
      </c>
      <c r="J1978" s="389"/>
      <c r="K1978" s="331" t="s">
        <v>994</v>
      </c>
    </row>
    <row r="1979" customFormat="false" ht="15.75" hidden="true" customHeight="false" outlineLevel="0" collapsed="false">
      <c r="A1979" s="331"/>
      <c r="B1979" s="331" t="s">
        <v>1216</v>
      </c>
      <c r="C1979" s="331" t="str">
        <f aca="false">IFERROR(VLOOKUP(B1979,'[1]#¡REF!'!$A$1:$C$15201,2,FALSE()),"")</f>
        <v/>
      </c>
      <c r="D1979" s="331" t="s">
        <v>1016</v>
      </c>
      <c r="E1979" s="331" t="s">
        <v>1091</v>
      </c>
      <c r="F1979" s="354" t="s">
        <v>993</v>
      </c>
      <c r="G1979" s="331" t="n">
        <v>14</v>
      </c>
      <c r="H1979" s="331" t="n">
        <v>2.99</v>
      </c>
      <c r="I1979" s="331" t="n">
        <v>59.5</v>
      </c>
      <c r="J1979" s="389"/>
      <c r="K1979" s="331" t="s">
        <v>994</v>
      </c>
    </row>
    <row r="1980" customFormat="false" ht="15.75" hidden="true" customHeight="false" outlineLevel="0" collapsed="false">
      <c r="A1980" s="331"/>
      <c r="B1980" s="331" t="s">
        <v>1216</v>
      </c>
      <c r="C1980" s="331" t="str">
        <f aca="false">IFERROR(VLOOKUP(B1980,'[1]#¡REF!'!$A$1:$C$15201,2,FALSE()),"")</f>
        <v/>
      </c>
      <c r="D1980" s="331" t="s">
        <v>1016</v>
      </c>
      <c r="E1980" s="331" t="s">
        <v>1019</v>
      </c>
      <c r="F1980" s="354" t="s">
        <v>993</v>
      </c>
      <c r="G1980" s="331" t="n">
        <v>7</v>
      </c>
      <c r="H1980" s="331" t="n">
        <v>1.49</v>
      </c>
      <c r="I1980" s="331" t="n">
        <v>29.75</v>
      </c>
      <c r="J1980" s="389"/>
      <c r="K1980" s="331" t="s">
        <v>994</v>
      </c>
    </row>
    <row r="1981" customFormat="false" ht="15.75" hidden="true" customHeight="false" outlineLevel="0" collapsed="false">
      <c r="A1981" s="331"/>
      <c r="B1981" s="331" t="s">
        <v>1216</v>
      </c>
      <c r="C1981" s="331" t="str">
        <f aca="false">IFERROR(VLOOKUP(B1981,'[1]#¡REF!'!$A$1:$C$15201,2,FALSE()),"")</f>
        <v/>
      </c>
      <c r="D1981" s="331" t="s">
        <v>1016</v>
      </c>
      <c r="E1981" s="331" t="s">
        <v>1023</v>
      </c>
      <c r="F1981" s="354" t="s">
        <v>993</v>
      </c>
      <c r="G1981" s="331" t="n">
        <v>14</v>
      </c>
      <c r="H1981" s="331" t="n">
        <v>2.99</v>
      </c>
      <c r="I1981" s="331" t="n">
        <v>59.5</v>
      </c>
      <c r="J1981" s="389"/>
      <c r="K1981" s="331" t="s">
        <v>994</v>
      </c>
    </row>
    <row r="1982" customFormat="false" ht="15.75" hidden="true" customHeight="false" outlineLevel="0" collapsed="false">
      <c r="A1982" s="331"/>
      <c r="B1982" s="331" t="s">
        <v>1216</v>
      </c>
      <c r="C1982" s="331" t="str">
        <f aca="false">IFERROR(VLOOKUP(B1982,'[1]#¡REF!'!$A$1:$C$15201,2,FALSE()),"")</f>
        <v/>
      </c>
      <c r="D1982" s="331" t="s">
        <v>1016</v>
      </c>
      <c r="E1982" s="331" t="s">
        <v>1065</v>
      </c>
      <c r="F1982" s="354" t="s">
        <v>993</v>
      </c>
      <c r="G1982" s="331" t="n">
        <v>33</v>
      </c>
      <c r="H1982" s="331" t="n">
        <v>7.04</v>
      </c>
      <c r="I1982" s="331" t="n">
        <v>140.25</v>
      </c>
      <c r="J1982" s="389"/>
      <c r="K1982" s="331" t="s">
        <v>994</v>
      </c>
    </row>
    <row r="1983" customFormat="false" ht="15.75" hidden="true" customHeight="false" outlineLevel="0" collapsed="false">
      <c r="A1983" s="331"/>
      <c r="B1983" s="331" t="s">
        <v>1216</v>
      </c>
      <c r="C1983" s="331" t="str">
        <f aca="false">IFERROR(VLOOKUP(B1983,'[1]#¡REF!'!$A$1:$C$15201,2,FALSE()),"")</f>
        <v/>
      </c>
      <c r="D1983" s="331" t="s">
        <v>1016</v>
      </c>
      <c r="E1983" s="331" t="s">
        <v>1027</v>
      </c>
      <c r="F1983" s="331" t="s">
        <v>1133</v>
      </c>
      <c r="G1983" s="331" t="n">
        <v>7</v>
      </c>
      <c r="H1983" s="331" t="n">
        <v>1.49</v>
      </c>
      <c r="I1983" s="331" t="n">
        <v>29.75</v>
      </c>
      <c r="J1983" s="389"/>
      <c r="K1983" s="331" t="s">
        <v>994</v>
      </c>
    </row>
    <row r="1984" customFormat="false" ht="15.75" hidden="true" customHeight="false" outlineLevel="0" collapsed="false">
      <c r="A1984" s="331"/>
      <c r="B1984" s="331" t="s">
        <v>1216</v>
      </c>
      <c r="C1984" s="331" t="str">
        <f aca="false">IFERROR(VLOOKUP(B1984,'[1]#¡REF!'!$A$1:$C$15201,2,FALSE()),"")</f>
        <v/>
      </c>
      <c r="D1984" s="331" t="s">
        <v>1016</v>
      </c>
      <c r="E1984" s="331" t="s">
        <v>1028</v>
      </c>
      <c r="F1984" s="331" t="s">
        <v>1134</v>
      </c>
      <c r="G1984" s="331" t="n">
        <v>5</v>
      </c>
      <c r="H1984" s="331" t="n">
        <v>1.07</v>
      </c>
      <c r="I1984" s="331" t="n">
        <v>21.25</v>
      </c>
      <c r="J1984" s="389"/>
      <c r="K1984" s="331" t="s">
        <v>994</v>
      </c>
    </row>
    <row r="1985" customFormat="false" ht="15.75" hidden="true" customHeight="false" outlineLevel="0" collapsed="false">
      <c r="A1985" s="331"/>
      <c r="B1985" s="331" t="s">
        <v>1111</v>
      </c>
      <c r="C1985" s="331" t="str">
        <f aca="false">IFERROR(VLOOKUP(B1985,'[1]#¡REF!'!$A$1:$C$15201,2,FALSE()),"")</f>
        <v/>
      </c>
      <c r="D1985" s="331" t="s">
        <v>991</v>
      </c>
      <c r="E1985" s="331" t="s">
        <v>997</v>
      </c>
      <c r="F1985" s="331" t="s">
        <v>1130</v>
      </c>
      <c r="G1985" s="331" t="n">
        <v>18</v>
      </c>
      <c r="H1985" s="331" t="n">
        <v>3.53</v>
      </c>
      <c r="I1985" s="331" t="n">
        <v>70.2</v>
      </c>
      <c r="J1985" s="389"/>
      <c r="K1985" s="331" t="s">
        <v>994</v>
      </c>
    </row>
    <row r="1986" customFormat="false" ht="15.75" hidden="true" customHeight="false" outlineLevel="0" collapsed="false">
      <c r="A1986" s="331"/>
      <c r="B1986" s="331" t="s">
        <v>1111</v>
      </c>
      <c r="C1986" s="331" t="str">
        <f aca="false">IFERROR(VLOOKUP(B1986,'[1]#¡REF!'!$A$1:$C$15201,2,FALSE()),"")</f>
        <v/>
      </c>
      <c r="D1986" s="331" t="s">
        <v>991</v>
      </c>
      <c r="E1986" s="331" t="s">
        <v>1032</v>
      </c>
      <c r="F1986" s="331" t="s">
        <v>1130</v>
      </c>
      <c r="G1986" s="331" t="n">
        <v>240</v>
      </c>
      <c r="H1986" s="331" t="n">
        <v>47.01</v>
      </c>
      <c r="I1986" s="331" t="n">
        <v>936</v>
      </c>
      <c r="J1986" s="389"/>
      <c r="K1986" s="331" t="s">
        <v>994</v>
      </c>
    </row>
    <row r="1987" customFormat="false" ht="15.75" hidden="true" customHeight="false" outlineLevel="0" collapsed="false">
      <c r="A1987" s="331"/>
      <c r="B1987" s="331" t="s">
        <v>1111</v>
      </c>
      <c r="C1987" s="331" t="str">
        <f aca="false">IFERROR(VLOOKUP(B1987,'[1]#¡REF!'!$A$1:$C$15201,2,FALSE()),"")</f>
        <v/>
      </c>
      <c r="D1987" s="331" t="s">
        <v>991</v>
      </c>
      <c r="E1987" s="331" t="s">
        <v>992</v>
      </c>
      <c r="F1987" s="354" t="s">
        <v>993</v>
      </c>
      <c r="G1987" s="331" t="n">
        <v>183</v>
      </c>
      <c r="H1987" s="331" t="n">
        <v>35.85</v>
      </c>
      <c r="I1987" s="331" t="n">
        <v>713.7</v>
      </c>
      <c r="J1987" s="389"/>
      <c r="K1987" s="331" t="s">
        <v>994</v>
      </c>
    </row>
    <row r="1988" customFormat="false" ht="15.75" hidden="true" customHeight="false" outlineLevel="0" collapsed="false">
      <c r="A1988" s="331"/>
      <c r="B1988" s="331" t="s">
        <v>1111</v>
      </c>
      <c r="C1988" s="331" t="str">
        <f aca="false">IFERROR(VLOOKUP(B1988,'[1]#¡REF!'!$A$1:$C$15201,2,FALSE()),"")</f>
        <v/>
      </c>
      <c r="D1988" s="331" t="s">
        <v>991</v>
      </c>
      <c r="E1988" s="331" t="s">
        <v>1008</v>
      </c>
      <c r="F1988" s="354" t="s">
        <v>993</v>
      </c>
      <c r="G1988" s="331" t="n">
        <v>120</v>
      </c>
      <c r="H1988" s="331" t="n">
        <v>23.51</v>
      </c>
      <c r="I1988" s="331" t="n">
        <v>468</v>
      </c>
      <c r="J1988" s="389"/>
      <c r="K1988" s="331" t="s">
        <v>994</v>
      </c>
    </row>
    <row r="1989" customFormat="false" ht="15.75" hidden="true" customHeight="false" outlineLevel="0" collapsed="false">
      <c r="A1989" s="331"/>
      <c r="B1989" s="331" t="s">
        <v>1111</v>
      </c>
      <c r="C1989" s="331" t="str">
        <f aca="false">IFERROR(VLOOKUP(B1989,'[1]#¡REF!'!$A$1:$C$15201,2,FALSE()),"")</f>
        <v/>
      </c>
      <c r="D1989" s="331" t="s">
        <v>991</v>
      </c>
      <c r="E1989" s="331" t="s">
        <v>1000</v>
      </c>
      <c r="F1989" s="354" t="s">
        <v>993</v>
      </c>
      <c r="G1989" s="331" t="n">
        <v>98</v>
      </c>
      <c r="H1989" s="331" t="n">
        <v>19.2</v>
      </c>
      <c r="I1989" s="331" t="n">
        <v>382.2</v>
      </c>
      <c r="J1989" s="389"/>
      <c r="K1989" s="331" t="s">
        <v>994</v>
      </c>
    </row>
    <row r="1990" customFormat="false" ht="15.75" hidden="true" customHeight="false" outlineLevel="0" collapsed="false">
      <c r="A1990" s="331"/>
      <c r="B1990" s="331" t="s">
        <v>1111</v>
      </c>
      <c r="C1990" s="331" t="str">
        <f aca="false">IFERROR(VLOOKUP(B1990,'[1]#¡REF!'!$A$1:$C$15201,2,FALSE()),"")</f>
        <v/>
      </c>
      <c r="D1990" s="331" t="s">
        <v>991</v>
      </c>
      <c r="E1990" s="331" t="s">
        <v>1053</v>
      </c>
      <c r="F1990" s="354" t="s">
        <v>993</v>
      </c>
      <c r="G1990" s="331" t="n">
        <v>30</v>
      </c>
      <c r="H1990" s="331" t="n">
        <v>5.88</v>
      </c>
      <c r="I1990" s="331" t="n">
        <v>117</v>
      </c>
      <c r="J1990" s="389"/>
      <c r="K1990" s="331" t="s">
        <v>994</v>
      </c>
    </row>
    <row r="1991" customFormat="false" ht="15.75" hidden="true" customHeight="false" outlineLevel="0" collapsed="false">
      <c r="A1991" s="331"/>
      <c r="B1991" s="331" t="s">
        <v>1111</v>
      </c>
      <c r="C1991" s="331" t="str">
        <f aca="false">IFERROR(VLOOKUP(B1991,'[1]#¡REF!'!$A$1:$C$15201,2,FALSE()),"")</f>
        <v/>
      </c>
      <c r="D1991" s="331" t="s">
        <v>991</v>
      </c>
      <c r="E1991" s="331" t="s">
        <v>1034</v>
      </c>
      <c r="F1991" s="354" t="s">
        <v>993</v>
      </c>
      <c r="G1991" s="331" t="n">
        <v>100</v>
      </c>
      <c r="H1991" s="331" t="n">
        <v>19.59</v>
      </c>
      <c r="I1991" s="331" t="n">
        <v>390</v>
      </c>
      <c r="J1991" s="389"/>
      <c r="K1991" s="331" t="s">
        <v>994</v>
      </c>
    </row>
    <row r="1992" customFormat="false" ht="15.75" hidden="true" customHeight="false" outlineLevel="0" collapsed="false">
      <c r="A1992" s="331"/>
      <c r="B1992" s="331" t="s">
        <v>1111</v>
      </c>
      <c r="C1992" s="331" t="str">
        <f aca="false">IFERROR(VLOOKUP(B1992,'[1]#¡REF!'!$A$1:$C$15201,2,FALSE()),"")</f>
        <v/>
      </c>
      <c r="D1992" s="331" t="s">
        <v>991</v>
      </c>
      <c r="E1992" s="331" t="s">
        <v>1009</v>
      </c>
      <c r="F1992" s="354" t="s">
        <v>993</v>
      </c>
      <c r="G1992" s="331" t="n">
        <v>100</v>
      </c>
      <c r="H1992" s="331" t="n">
        <v>19.59</v>
      </c>
      <c r="I1992" s="331" t="n">
        <v>390</v>
      </c>
      <c r="J1992" s="389"/>
      <c r="K1992" s="331" t="s">
        <v>994</v>
      </c>
    </row>
    <row r="1993" customFormat="false" ht="15.75" hidden="true" customHeight="false" outlineLevel="0" collapsed="false">
      <c r="A1993" s="331"/>
      <c r="B1993" s="331" t="s">
        <v>1111</v>
      </c>
      <c r="C1993" s="331" t="str">
        <f aca="false">IFERROR(VLOOKUP(B1993,'[1]#¡REF!'!$A$1:$C$15201,2,FALSE()),"")</f>
        <v/>
      </c>
      <c r="D1993" s="331" t="s">
        <v>991</v>
      </c>
      <c r="E1993" s="331" t="s">
        <v>1010</v>
      </c>
      <c r="F1993" s="354" t="s">
        <v>993</v>
      </c>
      <c r="G1993" s="331" t="n">
        <v>60</v>
      </c>
      <c r="H1993" s="331" t="n">
        <v>11.75</v>
      </c>
      <c r="I1993" s="331" t="n">
        <v>234</v>
      </c>
      <c r="J1993" s="389"/>
      <c r="K1993" s="331" t="s">
        <v>994</v>
      </c>
    </row>
    <row r="1994" customFormat="false" ht="15.75" hidden="true" customHeight="false" outlineLevel="0" collapsed="false">
      <c r="A1994" s="331"/>
      <c r="B1994" s="331" t="s">
        <v>1111</v>
      </c>
      <c r="C1994" s="331" t="str">
        <f aca="false">IFERROR(VLOOKUP(B1994,'[1]#¡REF!'!$A$1:$C$15201,2,FALSE()),"")</f>
        <v/>
      </c>
      <c r="D1994" s="331" t="s">
        <v>991</v>
      </c>
      <c r="E1994" s="331" t="s">
        <v>1046</v>
      </c>
      <c r="F1994" s="354" t="s">
        <v>993</v>
      </c>
      <c r="G1994" s="331" t="n">
        <v>5</v>
      </c>
      <c r="H1994" s="331" t="n">
        <v>0.98</v>
      </c>
      <c r="I1994" s="331" t="n">
        <v>19.5</v>
      </c>
      <c r="J1994" s="389"/>
      <c r="K1994" s="331" t="s">
        <v>994</v>
      </c>
    </row>
    <row r="1995" customFormat="false" ht="15.75" hidden="true" customHeight="false" outlineLevel="0" collapsed="false">
      <c r="A1995" s="331"/>
      <c r="B1995" s="331" t="s">
        <v>1111</v>
      </c>
      <c r="C1995" s="331" t="str">
        <f aca="false">IFERROR(VLOOKUP(B1995,'[1]#¡REF!'!$A$1:$C$15201,2,FALSE()),"")</f>
        <v/>
      </c>
      <c r="D1995" s="331" t="s">
        <v>991</v>
      </c>
      <c r="E1995" s="331" t="s">
        <v>1012</v>
      </c>
      <c r="F1995" s="354" t="s">
        <v>993</v>
      </c>
      <c r="G1995" s="405" t="n">
        <v>12550</v>
      </c>
      <c r="H1995" s="415" t="n">
        <v>2458.31</v>
      </c>
      <c r="I1995" s="415" t="n">
        <v>48945</v>
      </c>
      <c r="J1995" s="389"/>
      <c r="K1995" s="331" t="s">
        <v>994</v>
      </c>
    </row>
    <row r="1996" customFormat="false" ht="15.75" hidden="true" customHeight="false" outlineLevel="0" collapsed="false">
      <c r="A1996" s="331"/>
      <c r="B1996" s="331" t="s">
        <v>1111</v>
      </c>
      <c r="C1996" s="331" t="str">
        <f aca="false">IFERROR(VLOOKUP(B1996,'[1]#¡REF!'!$A$1:$C$15201,2,FALSE()),"")</f>
        <v/>
      </c>
      <c r="D1996" s="331" t="s">
        <v>991</v>
      </c>
      <c r="E1996" s="331" t="s">
        <v>1036</v>
      </c>
      <c r="F1996" s="354" t="s">
        <v>993</v>
      </c>
      <c r="G1996" s="331" t="n">
        <v>80</v>
      </c>
      <c r="H1996" s="331" t="n">
        <v>15.67</v>
      </c>
      <c r="I1996" s="331" t="n">
        <v>312</v>
      </c>
      <c r="J1996" s="389"/>
      <c r="K1996" s="331" t="s">
        <v>994</v>
      </c>
    </row>
    <row r="1997" customFormat="false" ht="15.75" hidden="true" customHeight="false" outlineLevel="0" collapsed="false">
      <c r="A1997" s="331"/>
      <c r="B1997" s="331" t="s">
        <v>1111</v>
      </c>
      <c r="C1997" s="331" t="str">
        <f aca="false">IFERROR(VLOOKUP(B1997,'[1]#¡REF!'!$A$1:$C$15201,2,FALSE()),"")</f>
        <v/>
      </c>
      <c r="D1997" s="331" t="s">
        <v>991</v>
      </c>
      <c r="E1997" s="331" t="s">
        <v>995</v>
      </c>
      <c r="F1997" s="354" t="s">
        <v>993</v>
      </c>
      <c r="G1997" s="331" t="n">
        <v>500</v>
      </c>
      <c r="H1997" s="331" t="n">
        <v>97.94</v>
      </c>
      <c r="I1997" s="415" t="n">
        <v>1950</v>
      </c>
      <c r="J1997" s="389"/>
      <c r="K1997" s="331" t="s">
        <v>994</v>
      </c>
    </row>
    <row r="1998" customFormat="false" ht="15.75" hidden="true" customHeight="false" outlineLevel="0" collapsed="false">
      <c r="A1998" s="331"/>
      <c r="B1998" s="331" t="s">
        <v>1111</v>
      </c>
      <c r="C1998" s="331" t="str">
        <f aca="false">IFERROR(VLOOKUP(B1998,'[1]#¡REF!'!$A$1:$C$15201,2,FALSE()),"")</f>
        <v/>
      </c>
      <c r="D1998" s="331" t="s">
        <v>991</v>
      </c>
      <c r="E1998" s="331" t="s">
        <v>1013</v>
      </c>
      <c r="F1998" s="354" t="s">
        <v>993</v>
      </c>
      <c r="G1998" s="331" t="n">
        <v>350</v>
      </c>
      <c r="H1998" s="331" t="n">
        <v>68.56</v>
      </c>
      <c r="I1998" s="415" t="n">
        <v>1365</v>
      </c>
      <c r="J1998" s="389"/>
      <c r="K1998" s="331" t="s">
        <v>994</v>
      </c>
    </row>
    <row r="1999" customFormat="false" ht="15.75" hidden="true" customHeight="false" outlineLevel="0" collapsed="false">
      <c r="A1999" s="331"/>
      <c r="B1999" s="331" t="s">
        <v>1111</v>
      </c>
      <c r="C1999" s="331" t="str">
        <f aca="false">IFERROR(VLOOKUP(B1999,'[1]#¡REF!'!$A$1:$C$15201,2,FALSE()),"")</f>
        <v/>
      </c>
      <c r="D1999" s="331" t="s">
        <v>991</v>
      </c>
      <c r="E1999" s="331" t="s">
        <v>1037</v>
      </c>
      <c r="F1999" s="331" t="s">
        <v>1131</v>
      </c>
      <c r="G1999" s="331" t="n">
        <v>100</v>
      </c>
      <c r="H1999" s="331" t="n">
        <v>19.59</v>
      </c>
      <c r="I1999" s="331" t="n">
        <v>390</v>
      </c>
      <c r="J1999" s="389"/>
      <c r="K1999" s="331" t="s">
        <v>994</v>
      </c>
    </row>
    <row r="2000" customFormat="false" ht="15.75" hidden="true" customHeight="false" outlineLevel="0" collapsed="false">
      <c r="A2000" s="331"/>
      <c r="B2000" s="331" t="s">
        <v>1111</v>
      </c>
      <c r="C2000" s="331" t="str">
        <f aca="false">IFERROR(VLOOKUP(B2000,'[1]#¡REF!'!$A$1:$C$15201,2,FALSE()),"")</f>
        <v/>
      </c>
      <c r="D2000" s="331" t="s">
        <v>991</v>
      </c>
      <c r="E2000" s="331" t="s">
        <v>1014</v>
      </c>
      <c r="F2000" s="331" t="s">
        <v>1132</v>
      </c>
      <c r="G2000" s="331" t="n">
        <v>300</v>
      </c>
      <c r="H2000" s="331" t="n">
        <v>58.76</v>
      </c>
      <c r="I2000" s="415" t="n">
        <v>1170</v>
      </c>
      <c r="J2000" s="390"/>
      <c r="K2000" s="331" t="s">
        <v>994</v>
      </c>
    </row>
    <row r="2001" customFormat="false" ht="15.75" hidden="true" customHeight="false" outlineLevel="0" collapsed="false">
      <c r="A2001" s="331"/>
      <c r="B2001" s="331" t="s">
        <v>1111</v>
      </c>
      <c r="C2001" s="331" t="str">
        <f aca="false">IFERROR(VLOOKUP(B2001,'[1]#¡REF!'!$A$1:$C$15201,2,FALSE()),"")</f>
        <v/>
      </c>
      <c r="D2001" s="331" t="s">
        <v>1016</v>
      </c>
      <c r="E2001" s="331" t="s">
        <v>1017</v>
      </c>
      <c r="F2001" s="331" t="s">
        <v>1130</v>
      </c>
      <c r="G2001" s="331" t="n">
        <v>51</v>
      </c>
      <c r="H2001" s="331" t="n">
        <v>9.99</v>
      </c>
      <c r="I2001" s="331" t="n">
        <v>198.9</v>
      </c>
      <c r="J2001" s="388"/>
      <c r="K2001" s="331" t="s">
        <v>994</v>
      </c>
    </row>
    <row r="2002" customFormat="false" ht="15.75" hidden="true" customHeight="false" outlineLevel="0" collapsed="false">
      <c r="A2002" s="331"/>
      <c r="B2002" s="331" t="s">
        <v>1111</v>
      </c>
      <c r="C2002" s="331" t="str">
        <f aca="false">IFERROR(VLOOKUP(B2002,'[1]#¡REF!'!$A$1:$C$15201,2,FALSE()),"")</f>
        <v/>
      </c>
      <c r="D2002" s="331" t="s">
        <v>1016</v>
      </c>
      <c r="E2002" s="331" t="s">
        <v>1091</v>
      </c>
      <c r="F2002" s="354" t="s">
        <v>993</v>
      </c>
      <c r="G2002" s="331" t="n">
        <v>21</v>
      </c>
      <c r="H2002" s="331" t="n">
        <v>4.11</v>
      </c>
      <c r="I2002" s="331" t="n">
        <v>81.9</v>
      </c>
      <c r="J2002" s="389"/>
      <c r="K2002" s="331" t="s">
        <v>994</v>
      </c>
    </row>
    <row r="2003" customFormat="false" ht="15.75" hidden="true" customHeight="false" outlineLevel="0" collapsed="false">
      <c r="A2003" s="331"/>
      <c r="B2003" s="331" t="s">
        <v>1111</v>
      </c>
      <c r="C2003" s="331" t="str">
        <f aca="false">IFERROR(VLOOKUP(B2003,'[1]#¡REF!'!$A$1:$C$15201,2,FALSE()),"")</f>
        <v/>
      </c>
      <c r="D2003" s="331" t="s">
        <v>1016</v>
      </c>
      <c r="E2003" s="331" t="s">
        <v>1020</v>
      </c>
      <c r="F2003" s="354" t="s">
        <v>993</v>
      </c>
      <c r="G2003" s="331" t="n">
        <v>725</v>
      </c>
      <c r="H2003" s="331" t="n">
        <v>142.01</v>
      </c>
      <c r="I2003" s="415" t="n">
        <v>2827.5</v>
      </c>
      <c r="J2003" s="389"/>
      <c r="K2003" s="331" t="s">
        <v>994</v>
      </c>
    </row>
    <row r="2004" customFormat="false" ht="15.75" hidden="true" customHeight="false" outlineLevel="0" collapsed="false">
      <c r="A2004" s="331"/>
      <c r="B2004" s="331" t="s">
        <v>1111</v>
      </c>
      <c r="C2004" s="331" t="str">
        <f aca="false">IFERROR(VLOOKUP(B2004,'[1]#¡REF!'!$A$1:$C$15201,2,FALSE()),"")</f>
        <v/>
      </c>
      <c r="D2004" s="331" t="s">
        <v>1016</v>
      </c>
      <c r="E2004" s="331" t="s">
        <v>1041</v>
      </c>
      <c r="F2004" s="354" t="s">
        <v>993</v>
      </c>
      <c r="G2004" s="331" t="n">
        <v>20</v>
      </c>
      <c r="H2004" s="331" t="n">
        <v>3.92</v>
      </c>
      <c r="I2004" s="331" t="n">
        <v>78</v>
      </c>
      <c r="J2004" s="389"/>
      <c r="K2004" s="331" t="s">
        <v>994</v>
      </c>
    </row>
    <row r="2005" customFormat="false" ht="15.75" hidden="true" customHeight="false" outlineLevel="0" collapsed="false">
      <c r="A2005" s="331"/>
      <c r="B2005" s="331" t="s">
        <v>1111</v>
      </c>
      <c r="C2005" s="331" t="str">
        <f aca="false">IFERROR(VLOOKUP(B2005,'[1]#¡REF!'!$A$1:$C$15201,2,FALSE()),"")</f>
        <v/>
      </c>
      <c r="D2005" s="331" t="s">
        <v>1016</v>
      </c>
      <c r="E2005" s="331" t="s">
        <v>1023</v>
      </c>
      <c r="F2005" s="354" t="s">
        <v>993</v>
      </c>
      <c r="G2005" s="331" t="n">
        <v>9</v>
      </c>
      <c r="H2005" s="331" t="n">
        <v>1.76</v>
      </c>
      <c r="I2005" s="331" t="n">
        <v>35.1</v>
      </c>
      <c r="J2005" s="389"/>
      <c r="K2005" s="331" t="s">
        <v>994</v>
      </c>
    </row>
    <row r="2006" customFormat="false" ht="15.75" hidden="true" customHeight="false" outlineLevel="0" collapsed="false">
      <c r="A2006" s="331"/>
      <c r="B2006" s="331" t="s">
        <v>1111</v>
      </c>
      <c r="C2006" s="331" t="str">
        <f aca="false">IFERROR(VLOOKUP(B2006,'[1]#¡REF!'!$A$1:$C$15201,2,FALSE()),"")</f>
        <v/>
      </c>
      <c r="D2006" s="331" t="s">
        <v>1016</v>
      </c>
      <c r="E2006" s="331" t="s">
        <v>1025</v>
      </c>
      <c r="F2006" s="354" t="s">
        <v>993</v>
      </c>
      <c r="G2006" s="331" t="n">
        <v>120</v>
      </c>
      <c r="H2006" s="331" t="n">
        <v>23.51</v>
      </c>
      <c r="I2006" s="331" t="n">
        <v>468</v>
      </c>
      <c r="J2006" s="389"/>
      <c r="K2006" s="331" t="s">
        <v>994</v>
      </c>
    </row>
    <row r="2007" customFormat="false" ht="15.75" hidden="true" customHeight="false" outlineLevel="0" collapsed="false">
      <c r="A2007" s="331"/>
      <c r="B2007" s="331" t="s">
        <v>1111</v>
      </c>
      <c r="C2007" s="331" t="str">
        <f aca="false">IFERROR(VLOOKUP(B2007,'[1]#¡REF!'!$A$1:$C$15201,2,FALSE()),"")</f>
        <v/>
      </c>
      <c r="D2007" s="331" t="s">
        <v>1016</v>
      </c>
      <c r="E2007" s="331" t="s">
        <v>1065</v>
      </c>
      <c r="F2007" s="354" t="s">
        <v>993</v>
      </c>
      <c r="G2007" s="405" t="n">
        <v>1750</v>
      </c>
      <c r="H2007" s="331" t="n">
        <v>342.79</v>
      </c>
      <c r="I2007" s="415" t="n">
        <v>6825</v>
      </c>
      <c r="J2007" s="389"/>
      <c r="K2007" s="331" t="s">
        <v>994</v>
      </c>
    </row>
    <row r="2008" customFormat="false" ht="15.75" hidden="true" customHeight="false" outlineLevel="0" collapsed="false">
      <c r="A2008" s="331"/>
      <c r="B2008" s="331" t="s">
        <v>1111</v>
      </c>
      <c r="C2008" s="331" t="str">
        <f aca="false">IFERROR(VLOOKUP(B2008,'[1]#¡REF!'!$A$1:$C$15201,2,FALSE()),"")</f>
        <v/>
      </c>
      <c r="D2008" s="331" t="s">
        <v>1016</v>
      </c>
      <c r="E2008" s="331" t="s">
        <v>1043</v>
      </c>
      <c r="F2008" s="354" t="s">
        <v>993</v>
      </c>
      <c r="G2008" s="331" t="n">
        <v>34</v>
      </c>
      <c r="H2008" s="331" t="n">
        <v>6.66</v>
      </c>
      <c r="I2008" s="331" t="n">
        <v>132.6</v>
      </c>
      <c r="J2008" s="389"/>
      <c r="K2008" s="331" t="s">
        <v>994</v>
      </c>
    </row>
    <row r="2009" customFormat="false" ht="15.75" hidden="true" customHeight="false" outlineLevel="0" collapsed="false">
      <c r="A2009" s="331"/>
      <c r="B2009" s="331" t="s">
        <v>1111</v>
      </c>
      <c r="C2009" s="331" t="str">
        <f aca="false">IFERROR(VLOOKUP(B2009,'[1]#¡REF!'!$A$1:$C$15201,2,FALSE()),"")</f>
        <v/>
      </c>
      <c r="D2009" s="331" t="s">
        <v>1016</v>
      </c>
      <c r="E2009" s="331" t="s">
        <v>1093</v>
      </c>
      <c r="F2009" s="331" t="s">
        <v>1131</v>
      </c>
      <c r="G2009" s="331" t="n">
        <v>37</v>
      </c>
      <c r="H2009" s="331" t="n">
        <v>7.25</v>
      </c>
      <c r="I2009" s="331" t="n">
        <v>144.3</v>
      </c>
      <c r="J2009" s="389"/>
      <c r="K2009" s="331" t="s">
        <v>994</v>
      </c>
    </row>
    <row r="2010" customFormat="false" ht="15.75" hidden="true" customHeight="false" outlineLevel="0" collapsed="false">
      <c r="A2010" s="331"/>
      <c r="B2010" s="331" t="s">
        <v>1111</v>
      </c>
      <c r="C2010" s="331" t="str">
        <f aca="false">IFERROR(VLOOKUP(B2010,'[1]#¡REF!'!$A$1:$C$15201,2,FALSE()),"")</f>
        <v/>
      </c>
      <c r="D2010" s="331" t="s">
        <v>1016</v>
      </c>
      <c r="E2010" s="331" t="s">
        <v>1027</v>
      </c>
      <c r="F2010" s="331" t="s">
        <v>1133</v>
      </c>
      <c r="G2010" s="331" t="n">
        <v>42</v>
      </c>
      <c r="H2010" s="331" t="n">
        <v>8.23</v>
      </c>
      <c r="I2010" s="331" t="n">
        <v>163.8</v>
      </c>
      <c r="J2010" s="389"/>
      <c r="K2010" s="331" t="s">
        <v>994</v>
      </c>
    </row>
    <row r="2011" customFormat="false" ht="15.75" hidden="true" customHeight="false" outlineLevel="0" collapsed="false">
      <c r="A2011" s="331"/>
      <c r="B2011" s="331" t="s">
        <v>1111</v>
      </c>
      <c r="C2011" s="331" t="str">
        <f aca="false">IFERROR(VLOOKUP(B2011,'[1]#¡REF!'!$A$1:$C$15201,2,FALSE()),"")</f>
        <v/>
      </c>
      <c r="D2011" s="331" t="s">
        <v>1016</v>
      </c>
      <c r="E2011" s="331" t="s">
        <v>1028</v>
      </c>
      <c r="F2011" s="331" t="s">
        <v>1134</v>
      </c>
      <c r="G2011" s="331" t="n">
        <v>37</v>
      </c>
      <c r="H2011" s="331" t="n">
        <v>7.25</v>
      </c>
      <c r="I2011" s="331" t="n">
        <v>144.3</v>
      </c>
      <c r="J2011" s="390"/>
      <c r="K2011" s="331" t="s">
        <v>994</v>
      </c>
    </row>
    <row r="2012" customFormat="false" ht="15.75" hidden="true" customHeight="false" outlineLevel="0" collapsed="false">
      <c r="A2012" s="331"/>
      <c r="B2012" s="331" t="s">
        <v>1217</v>
      </c>
      <c r="C2012" s="331" t="str">
        <f aca="false">IFERROR(VLOOKUP(B2012,'[1]#¡REF!'!$A$1:$C$15201,2,FALSE()),"")</f>
        <v/>
      </c>
      <c r="D2012" s="331" t="s">
        <v>991</v>
      </c>
      <c r="E2012" s="331" t="s">
        <v>1034</v>
      </c>
      <c r="F2012" s="354" t="s">
        <v>993</v>
      </c>
      <c r="G2012" s="331" t="n">
        <v>7</v>
      </c>
      <c r="H2012" s="331" t="n">
        <v>2.11</v>
      </c>
      <c r="I2012" s="331" t="n">
        <v>41.93</v>
      </c>
      <c r="J2012" s="388"/>
      <c r="K2012" s="331" t="s">
        <v>994</v>
      </c>
    </row>
    <row r="2013" customFormat="false" ht="15.75" hidden="true" customHeight="false" outlineLevel="0" collapsed="false">
      <c r="A2013" s="331"/>
      <c r="B2013" s="331" t="s">
        <v>1217</v>
      </c>
      <c r="C2013" s="331" t="str">
        <f aca="false">IFERROR(VLOOKUP(B2013,'[1]#¡REF!'!$A$1:$C$15201,2,FALSE()),"")</f>
        <v/>
      </c>
      <c r="D2013" s="331" t="s">
        <v>991</v>
      </c>
      <c r="E2013" s="331" t="s">
        <v>1009</v>
      </c>
      <c r="F2013" s="354" t="s">
        <v>993</v>
      </c>
      <c r="G2013" s="331" t="n">
        <v>25</v>
      </c>
      <c r="H2013" s="331" t="n">
        <v>7.52</v>
      </c>
      <c r="I2013" s="331" t="n">
        <v>149.75</v>
      </c>
      <c r="J2013" s="390"/>
      <c r="K2013" s="331" t="s">
        <v>994</v>
      </c>
    </row>
    <row r="2014" customFormat="false" ht="15.75" hidden="true" customHeight="false" outlineLevel="0" collapsed="false">
      <c r="A2014" s="331"/>
      <c r="B2014" s="331" t="s">
        <v>1217</v>
      </c>
      <c r="C2014" s="331" t="str">
        <f aca="false">IFERROR(VLOOKUP(B2014,'[1]#¡REF!'!$A$1:$C$15201,2,FALSE()),"")</f>
        <v/>
      </c>
      <c r="D2014" s="331" t="s">
        <v>1016</v>
      </c>
      <c r="E2014" s="331" t="s">
        <v>1017</v>
      </c>
      <c r="F2014" s="331" t="s">
        <v>1130</v>
      </c>
      <c r="G2014" s="331" t="n">
        <v>2</v>
      </c>
      <c r="H2014" s="331" t="n">
        <v>0.6</v>
      </c>
      <c r="I2014" s="331" t="n">
        <v>11.98</v>
      </c>
      <c r="J2014" s="388"/>
      <c r="K2014" s="331" t="s">
        <v>994</v>
      </c>
    </row>
    <row r="2015" customFormat="false" ht="15.75" hidden="true" customHeight="false" outlineLevel="0" collapsed="false">
      <c r="A2015" s="331"/>
      <c r="B2015" s="331" t="s">
        <v>1217</v>
      </c>
      <c r="C2015" s="331" t="str">
        <f aca="false">IFERROR(VLOOKUP(B2015,'[1]#¡REF!'!$A$1:$C$15201,2,FALSE()),"")</f>
        <v/>
      </c>
      <c r="D2015" s="331" t="s">
        <v>1016</v>
      </c>
      <c r="E2015" s="331" t="s">
        <v>1091</v>
      </c>
      <c r="F2015" s="354" t="s">
        <v>993</v>
      </c>
      <c r="G2015" s="331" t="n">
        <v>598</v>
      </c>
      <c r="H2015" s="331" t="n">
        <v>179.91</v>
      </c>
      <c r="I2015" s="415" t="n">
        <v>3582.02</v>
      </c>
      <c r="J2015" s="389"/>
      <c r="K2015" s="331" t="s">
        <v>994</v>
      </c>
    </row>
    <row r="2016" customFormat="false" ht="15.75" hidden="true" customHeight="false" outlineLevel="0" collapsed="false">
      <c r="A2016" s="331"/>
      <c r="B2016" s="331" t="s">
        <v>1217</v>
      </c>
      <c r="C2016" s="331" t="str">
        <f aca="false">IFERROR(VLOOKUP(B2016,'[1]#¡REF!'!$A$1:$C$15201,2,FALSE()),"")</f>
        <v/>
      </c>
      <c r="D2016" s="331" t="s">
        <v>1016</v>
      </c>
      <c r="E2016" s="331" t="s">
        <v>1019</v>
      </c>
      <c r="F2016" s="354" t="s">
        <v>993</v>
      </c>
      <c r="G2016" s="331" t="n">
        <v>77</v>
      </c>
      <c r="H2016" s="331" t="n">
        <v>23.17</v>
      </c>
      <c r="I2016" s="331" t="n">
        <v>461.23</v>
      </c>
      <c r="J2016" s="389"/>
      <c r="K2016" s="331" t="s">
        <v>994</v>
      </c>
    </row>
    <row r="2017" customFormat="false" ht="15.75" hidden="true" customHeight="false" outlineLevel="0" collapsed="false">
      <c r="A2017" s="331"/>
      <c r="B2017" s="331" t="s">
        <v>1217</v>
      </c>
      <c r="C2017" s="331" t="str">
        <f aca="false">IFERROR(VLOOKUP(B2017,'[1]#¡REF!'!$A$1:$C$15201,2,FALSE()),"")</f>
        <v/>
      </c>
      <c r="D2017" s="331" t="s">
        <v>1016</v>
      </c>
      <c r="E2017" s="331" t="s">
        <v>1020</v>
      </c>
      <c r="F2017" s="354" t="s">
        <v>993</v>
      </c>
      <c r="G2017" s="405" t="n">
        <v>1020</v>
      </c>
      <c r="H2017" s="331" t="n">
        <v>306.87</v>
      </c>
      <c r="I2017" s="415" t="n">
        <v>6109.8</v>
      </c>
      <c r="J2017" s="389"/>
      <c r="K2017" s="331" t="s">
        <v>994</v>
      </c>
    </row>
    <row r="2018" customFormat="false" ht="15.75" hidden="true" customHeight="false" outlineLevel="0" collapsed="false">
      <c r="A2018" s="331"/>
      <c r="B2018" s="331" t="s">
        <v>1217</v>
      </c>
      <c r="C2018" s="331" t="str">
        <f aca="false">IFERROR(VLOOKUP(B2018,'[1]#¡REF!'!$A$1:$C$15201,2,FALSE()),"")</f>
        <v/>
      </c>
      <c r="D2018" s="331" t="s">
        <v>1016</v>
      </c>
      <c r="E2018" s="331" t="s">
        <v>1023</v>
      </c>
      <c r="F2018" s="354" t="s">
        <v>993</v>
      </c>
      <c r="G2018" s="331" t="n">
        <v>165</v>
      </c>
      <c r="H2018" s="331" t="n">
        <v>49.64</v>
      </c>
      <c r="I2018" s="331" t="n">
        <v>988.35</v>
      </c>
      <c r="J2018" s="389"/>
      <c r="K2018" s="331" t="s">
        <v>994</v>
      </c>
    </row>
    <row r="2019" customFormat="false" ht="15.75" hidden="true" customHeight="false" outlineLevel="0" collapsed="false">
      <c r="A2019" s="331"/>
      <c r="B2019" s="331" t="s">
        <v>1217</v>
      </c>
      <c r="C2019" s="331" t="str">
        <f aca="false">IFERROR(VLOOKUP(B2019,'[1]#¡REF!'!$A$1:$C$15201,2,FALSE()),"")</f>
        <v/>
      </c>
      <c r="D2019" s="331" t="s">
        <v>1016</v>
      </c>
      <c r="E2019" s="331" t="s">
        <v>1025</v>
      </c>
      <c r="F2019" s="354" t="s">
        <v>993</v>
      </c>
      <c r="G2019" s="331" t="n">
        <v>63</v>
      </c>
      <c r="H2019" s="331" t="n">
        <v>18.95</v>
      </c>
      <c r="I2019" s="331" t="n">
        <v>377.37</v>
      </c>
      <c r="J2019" s="389"/>
      <c r="K2019" s="331" t="s">
        <v>994</v>
      </c>
    </row>
    <row r="2020" customFormat="false" ht="15.75" hidden="true" customHeight="false" outlineLevel="0" collapsed="false">
      <c r="A2020" s="331"/>
      <c r="B2020" s="331" t="s">
        <v>1217</v>
      </c>
      <c r="C2020" s="331" t="str">
        <f aca="false">IFERROR(VLOOKUP(B2020,'[1]#¡REF!'!$A$1:$C$15201,2,FALSE()),"")</f>
        <v/>
      </c>
      <c r="D2020" s="331" t="s">
        <v>1016</v>
      </c>
      <c r="E2020" s="331" t="s">
        <v>1065</v>
      </c>
      <c r="F2020" s="354" t="s">
        <v>993</v>
      </c>
      <c r="G2020" s="331" t="n">
        <v>437</v>
      </c>
      <c r="H2020" s="331" t="n">
        <v>131.47</v>
      </c>
      <c r="I2020" s="415" t="n">
        <v>2617.63</v>
      </c>
      <c r="J2020" s="389"/>
      <c r="K2020" s="331" t="s">
        <v>994</v>
      </c>
    </row>
    <row r="2021" customFormat="false" ht="15.75" hidden="true" customHeight="false" outlineLevel="0" collapsed="false">
      <c r="A2021" s="331"/>
      <c r="B2021" s="331" t="s">
        <v>1217</v>
      </c>
      <c r="C2021" s="331" t="str">
        <f aca="false">IFERROR(VLOOKUP(B2021,'[1]#¡REF!'!$A$1:$C$15201,2,FALSE()),"")</f>
        <v/>
      </c>
      <c r="D2021" s="331" t="s">
        <v>1016</v>
      </c>
      <c r="E2021" s="331" t="s">
        <v>1093</v>
      </c>
      <c r="F2021" s="331" t="s">
        <v>1131</v>
      </c>
      <c r="G2021" s="331" t="n">
        <v>2</v>
      </c>
      <c r="H2021" s="331" t="n">
        <v>0.6</v>
      </c>
      <c r="I2021" s="331" t="n">
        <v>11.98</v>
      </c>
      <c r="J2021" s="389"/>
      <c r="K2021" s="331" t="s">
        <v>994</v>
      </c>
    </row>
    <row r="2022" customFormat="false" ht="15.75" hidden="true" customHeight="false" outlineLevel="0" collapsed="false">
      <c r="A2022" s="331"/>
      <c r="B2022" s="331" t="s">
        <v>1217</v>
      </c>
      <c r="C2022" s="331" t="str">
        <f aca="false">IFERROR(VLOOKUP(B2022,'[1]#¡REF!'!$A$1:$C$15201,2,FALSE()),"")</f>
        <v/>
      </c>
      <c r="D2022" s="331" t="s">
        <v>1016</v>
      </c>
      <c r="E2022" s="331" t="s">
        <v>1027</v>
      </c>
      <c r="F2022" s="331" t="s">
        <v>1133</v>
      </c>
      <c r="G2022" s="331" t="n">
        <v>2</v>
      </c>
      <c r="H2022" s="331" t="n">
        <v>0.6</v>
      </c>
      <c r="I2022" s="331" t="n">
        <v>11.98</v>
      </c>
      <c r="J2022" s="389"/>
      <c r="K2022" s="331" t="s">
        <v>994</v>
      </c>
    </row>
    <row r="2023" customFormat="false" ht="15.75" hidden="true" customHeight="false" outlineLevel="0" collapsed="false">
      <c r="A2023" s="331"/>
      <c r="B2023" s="331" t="s">
        <v>1217</v>
      </c>
      <c r="C2023" s="331" t="str">
        <f aca="false">IFERROR(VLOOKUP(B2023,'[1]#¡REF!'!$A$1:$C$15201,2,FALSE()),"")</f>
        <v/>
      </c>
      <c r="D2023" s="331" t="s">
        <v>1016</v>
      </c>
      <c r="E2023" s="331" t="s">
        <v>1028</v>
      </c>
      <c r="F2023" s="331" t="s">
        <v>1134</v>
      </c>
      <c r="G2023" s="331" t="n">
        <v>5</v>
      </c>
      <c r="H2023" s="331" t="n">
        <v>1.5</v>
      </c>
      <c r="I2023" s="331" t="n">
        <v>29.95</v>
      </c>
      <c r="J2023" s="390"/>
      <c r="K2023" s="331" t="s">
        <v>994</v>
      </c>
    </row>
    <row r="2024" customFormat="false" ht="15.75" hidden="true" customHeight="false" outlineLevel="0" collapsed="false">
      <c r="A2024" s="331"/>
      <c r="B2024" s="331" t="s">
        <v>1218</v>
      </c>
      <c r="C2024" s="331" t="str">
        <f aca="false">IFERROR(VLOOKUP(B2024,'[1]#¡REF!'!$A$1:$C$15201,2,FALSE()),"")</f>
        <v/>
      </c>
      <c r="D2024" s="331" t="s">
        <v>991</v>
      </c>
      <c r="E2024" s="331" t="s">
        <v>997</v>
      </c>
      <c r="F2024" s="331" t="s">
        <v>1130</v>
      </c>
      <c r="G2024" s="331" t="n">
        <v>3</v>
      </c>
      <c r="H2024" s="331" t="n">
        <v>1.55</v>
      </c>
      <c r="I2024" s="331" t="n">
        <v>30.78</v>
      </c>
      <c r="J2024" s="388"/>
      <c r="K2024" s="331" t="s">
        <v>994</v>
      </c>
    </row>
    <row r="2025" customFormat="false" ht="15.75" hidden="true" customHeight="false" outlineLevel="0" collapsed="false">
      <c r="A2025" s="331"/>
      <c r="B2025" s="331" t="s">
        <v>1218</v>
      </c>
      <c r="C2025" s="331" t="str">
        <f aca="false">IFERROR(VLOOKUP(B2025,'[1]#¡REF!'!$A$1:$C$15201,2,FALSE()),"")</f>
        <v/>
      </c>
      <c r="D2025" s="331" t="s">
        <v>991</v>
      </c>
      <c r="E2025" s="331" t="s">
        <v>1032</v>
      </c>
      <c r="F2025" s="331" t="s">
        <v>1130</v>
      </c>
      <c r="G2025" s="331" t="n">
        <v>48</v>
      </c>
      <c r="H2025" s="331" t="n">
        <v>24.74</v>
      </c>
      <c r="I2025" s="331" t="n">
        <v>492.48</v>
      </c>
      <c r="J2025" s="389"/>
      <c r="K2025" s="331" t="s">
        <v>994</v>
      </c>
    </row>
    <row r="2026" customFormat="false" ht="15.75" hidden="true" customHeight="false" outlineLevel="0" collapsed="false">
      <c r="A2026" s="331"/>
      <c r="B2026" s="331" t="s">
        <v>1218</v>
      </c>
      <c r="C2026" s="331" t="str">
        <f aca="false">IFERROR(VLOOKUP(B2026,'[1]#¡REF!'!$A$1:$C$15201,2,FALSE()),"")</f>
        <v/>
      </c>
      <c r="D2026" s="331" t="s">
        <v>991</v>
      </c>
      <c r="E2026" s="331" t="s">
        <v>992</v>
      </c>
      <c r="F2026" s="354" t="s">
        <v>993</v>
      </c>
      <c r="G2026" s="331" t="n">
        <v>115</v>
      </c>
      <c r="H2026" s="331" t="n">
        <v>59.26</v>
      </c>
      <c r="I2026" s="415" t="n">
        <v>1179.9</v>
      </c>
      <c r="J2026" s="389"/>
      <c r="K2026" s="331" t="s">
        <v>994</v>
      </c>
    </row>
    <row r="2027" customFormat="false" ht="15.75" hidden="true" customHeight="false" outlineLevel="0" collapsed="false">
      <c r="A2027" s="331"/>
      <c r="B2027" s="331" t="s">
        <v>1218</v>
      </c>
      <c r="C2027" s="331" t="str">
        <f aca="false">IFERROR(VLOOKUP(B2027,'[1]#¡REF!'!$A$1:$C$15201,2,FALSE()),"")</f>
        <v/>
      </c>
      <c r="D2027" s="331" t="s">
        <v>991</v>
      </c>
      <c r="E2027" s="331" t="s">
        <v>1083</v>
      </c>
      <c r="F2027" s="354" t="s">
        <v>993</v>
      </c>
      <c r="G2027" s="331" t="n">
        <v>30</v>
      </c>
      <c r="H2027" s="331" t="n">
        <v>15.46</v>
      </c>
      <c r="I2027" s="331" t="n">
        <v>307.8</v>
      </c>
      <c r="J2027" s="389"/>
      <c r="K2027" s="331" t="s">
        <v>994</v>
      </c>
    </row>
    <row r="2028" customFormat="false" ht="15.75" hidden="true" customHeight="false" outlineLevel="0" collapsed="false">
      <c r="A2028" s="331"/>
      <c r="B2028" s="331" t="s">
        <v>1218</v>
      </c>
      <c r="C2028" s="331" t="str">
        <f aca="false">IFERROR(VLOOKUP(B2028,'[1]#¡REF!'!$A$1:$C$15201,2,FALSE()),"")</f>
        <v/>
      </c>
      <c r="D2028" s="331" t="s">
        <v>991</v>
      </c>
      <c r="E2028" s="331" t="s">
        <v>1000</v>
      </c>
      <c r="F2028" s="354" t="s">
        <v>993</v>
      </c>
      <c r="G2028" s="331" t="n">
        <v>69</v>
      </c>
      <c r="H2028" s="331" t="n">
        <v>35.56</v>
      </c>
      <c r="I2028" s="331" t="n">
        <v>707.94</v>
      </c>
      <c r="J2028" s="389"/>
      <c r="K2028" s="331" t="s">
        <v>994</v>
      </c>
    </row>
    <row r="2029" customFormat="false" ht="15.75" hidden="true" customHeight="false" outlineLevel="0" collapsed="false">
      <c r="A2029" s="331"/>
      <c r="B2029" s="331" t="s">
        <v>1218</v>
      </c>
      <c r="C2029" s="331" t="str">
        <f aca="false">IFERROR(VLOOKUP(B2029,'[1]#¡REF!'!$A$1:$C$15201,2,FALSE()),"")</f>
        <v/>
      </c>
      <c r="D2029" s="331" t="s">
        <v>991</v>
      </c>
      <c r="E2029" s="331" t="s">
        <v>1053</v>
      </c>
      <c r="F2029" s="354" t="s">
        <v>993</v>
      </c>
      <c r="G2029" s="331" t="n">
        <v>650</v>
      </c>
      <c r="H2029" s="331" t="n">
        <v>334.96</v>
      </c>
      <c r="I2029" s="415" t="n">
        <v>6669</v>
      </c>
      <c r="J2029" s="389"/>
      <c r="K2029" s="331" t="s">
        <v>994</v>
      </c>
    </row>
    <row r="2030" customFormat="false" ht="15.75" hidden="true" customHeight="false" outlineLevel="0" collapsed="false">
      <c r="A2030" s="331"/>
      <c r="B2030" s="331" t="s">
        <v>1218</v>
      </c>
      <c r="C2030" s="331" t="str">
        <f aca="false">IFERROR(VLOOKUP(B2030,'[1]#¡REF!'!$A$1:$C$15201,2,FALSE()),"")</f>
        <v/>
      </c>
      <c r="D2030" s="331" t="s">
        <v>991</v>
      </c>
      <c r="E2030" s="331" t="s">
        <v>1084</v>
      </c>
      <c r="F2030" s="354" t="s">
        <v>993</v>
      </c>
      <c r="G2030" s="331" t="n">
        <v>24</v>
      </c>
      <c r="H2030" s="331" t="n">
        <v>12.37</v>
      </c>
      <c r="I2030" s="331" t="n">
        <v>246.24</v>
      </c>
      <c r="J2030" s="389"/>
      <c r="K2030" s="331" t="s">
        <v>994</v>
      </c>
    </row>
    <row r="2031" customFormat="false" ht="15.75" hidden="true" customHeight="false" outlineLevel="0" collapsed="false">
      <c r="A2031" s="331"/>
      <c r="B2031" s="331" t="s">
        <v>1218</v>
      </c>
      <c r="C2031" s="331" t="str">
        <f aca="false">IFERROR(VLOOKUP(B2031,'[1]#¡REF!'!$A$1:$C$15201,2,FALSE()),"")</f>
        <v/>
      </c>
      <c r="D2031" s="331" t="s">
        <v>991</v>
      </c>
      <c r="E2031" s="331" t="s">
        <v>1046</v>
      </c>
      <c r="F2031" s="354" t="s">
        <v>993</v>
      </c>
      <c r="G2031" s="331" t="n">
        <v>16</v>
      </c>
      <c r="H2031" s="331" t="n">
        <v>8.25</v>
      </c>
      <c r="I2031" s="331" t="n">
        <v>164.16</v>
      </c>
      <c r="J2031" s="389"/>
      <c r="K2031" s="331" t="s">
        <v>994</v>
      </c>
    </row>
    <row r="2032" customFormat="false" ht="15.75" hidden="true" customHeight="false" outlineLevel="0" collapsed="false">
      <c r="A2032" s="331"/>
      <c r="B2032" s="331" t="s">
        <v>1218</v>
      </c>
      <c r="C2032" s="331" t="str">
        <f aca="false">IFERROR(VLOOKUP(B2032,'[1]#¡REF!'!$A$1:$C$15201,2,FALSE()),"")</f>
        <v/>
      </c>
      <c r="D2032" s="331" t="s">
        <v>991</v>
      </c>
      <c r="E2032" s="331" t="s">
        <v>1012</v>
      </c>
      <c r="F2032" s="354" t="s">
        <v>993</v>
      </c>
      <c r="G2032" s="331" t="n">
        <v>4</v>
      </c>
      <c r="H2032" s="331" t="n">
        <v>2.06</v>
      </c>
      <c r="I2032" s="331" t="n">
        <v>41.04</v>
      </c>
      <c r="J2032" s="389"/>
      <c r="K2032" s="331" t="s">
        <v>994</v>
      </c>
    </row>
    <row r="2033" customFormat="false" ht="15.75" hidden="true" customHeight="false" outlineLevel="0" collapsed="false">
      <c r="A2033" s="331"/>
      <c r="B2033" s="331" t="s">
        <v>1218</v>
      </c>
      <c r="C2033" s="331" t="str">
        <f aca="false">IFERROR(VLOOKUP(B2033,'[1]#¡REF!'!$A$1:$C$15201,2,FALSE()),"")</f>
        <v/>
      </c>
      <c r="D2033" s="331" t="s">
        <v>991</v>
      </c>
      <c r="E2033" s="331" t="s">
        <v>1035</v>
      </c>
      <c r="F2033" s="354" t="s">
        <v>993</v>
      </c>
      <c r="G2033" s="331" t="n">
        <v>17</v>
      </c>
      <c r="H2033" s="331" t="n">
        <v>8.76</v>
      </c>
      <c r="I2033" s="331" t="n">
        <v>174.42</v>
      </c>
      <c r="J2033" s="389"/>
      <c r="K2033" s="331" t="s">
        <v>994</v>
      </c>
    </row>
    <row r="2034" customFormat="false" ht="15.75" hidden="true" customHeight="false" outlineLevel="0" collapsed="false">
      <c r="A2034" s="331"/>
      <c r="B2034" s="331" t="s">
        <v>1218</v>
      </c>
      <c r="C2034" s="331" t="str">
        <f aca="false">IFERROR(VLOOKUP(B2034,'[1]#¡REF!'!$A$1:$C$15201,2,FALSE()),"")</f>
        <v/>
      </c>
      <c r="D2034" s="331" t="s">
        <v>991</v>
      </c>
      <c r="E2034" s="331" t="s">
        <v>1036</v>
      </c>
      <c r="F2034" s="354" t="s">
        <v>993</v>
      </c>
      <c r="G2034" s="331" t="n">
        <v>150</v>
      </c>
      <c r="H2034" s="331" t="n">
        <v>77.3</v>
      </c>
      <c r="I2034" s="415" t="n">
        <v>1539</v>
      </c>
      <c r="J2034" s="389"/>
      <c r="K2034" s="331" t="s">
        <v>994</v>
      </c>
    </row>
    <row r="2035" customFormat="false" ht="15.75" hidden="true" customHeight="false" outlineLevel="0" collapsed="false">
      <c r="A2035" s="331"/>
      <c r="B2035" s="331" t="s">
        <v>1218</v>
      </c>
      <c r="C2035" s="331" t="str">
        <f aca="false">IFERROR(VLOOKUP(B2035,'[1]#¡REF!'!$A$1:$C$15201,2,FALSE()),"")</f>
        <v/>
      </c>
      <c r="D2035" s="331" t="s">
        <v>991</v>
      </c>
      <c r="E2035" s="331" t="s">
        <v>995</v>
      </c>
      <c r="F2035" s="354" t="s">
        <v>993</v>
      </c>
      <c r="G2035" s="331" t="n">
        <v>300</v>
      </c>
      <c r="H2035" s="331" t="n">
        <v>154.6</v>
      </c>
      <c r="I2035" s="415" t="n">
        <v>3078</v>
      </c>
      <c r="J2035" s="389"/>
      <c r="K2035" s="331" t="s">
        <v>994</v>
      </c>
    </row>
    <row r="2036" customFormat="false" ht="15.75" hidden="true" customHeight="false" outlineLevel="0" collapsed="false">
      <c r="A2036" s="331"/>
      <c r="B2036" s="331" t="s">
        <v>1218</v>
      </c>
      <c r="C2036" s="331" t="str">
        <f aca="false">IFERROR(VLOOKUP(B2036,'[1]#¡REF!'!$A$1:$C$15201,2,FALSE()),"")</f>
        <v/>
      </c>
      <c r="D2036" s="331" t="s">
        <v>991</v>
      </c>
      <c r="E2036" s="331" t="s">
        <v>1013</v>
      </c>
      <c r="F2036" s="354" t="s">
        <v>993</v>
      </c>
      <c r="G2036" s="331" t="n">
        <v>300</v>
      </c>
      <c r="H2036" s="331" t="n">
        <v>154.6</v>
      </c>
      <c r="I2036" s="415" t="n">
        <v>3078</v>
      </c>
      <c r="J2036" s="389"/>
      <c r="K2036" s="331" t="s">
        <v>994</v>
      </c>
    </row>
    <row r="2037" customFormat="false" ht="15.75" hidden="true" customHeight="false" outlineLevel="0" collapsed="false">
      <c r="A2037" s="331"/>
      <c r="B2037" s="331" t="s">
        <v>1218</v>
      </c>
      <c r="C2037" s="331" t="str">
        <f aca="false">IFERROR(VLOOKUP(B2037,'[1]#¡REF!'!$A$1:$C$15201,2,FALSE()),"")</f>
        <v/>
      </c>
      <c r="D2037" s="331" t="s">
        <v>991</v>
      </c>
      <c r="E2037" s="331" t="s">
        <v>1037</v>
      </c>
      <c r="F2037" s="331" t="s">
        <v>1131</v>
      </c>
      <c r="G2037" s="331" t="n">
        <v>7</v>
      </c>
      <c r="H2037" s="331" t="n">
        <v>3.61</v>
      </c>
      <c r="I2037" s="331" t="n">
        <v>71.82</v>
      </c>
      <c r="J2037" s="389"/>
      <c r="K2037" s="331" t="s">
        <v>994</v>
      </c>
    </row>
    <row r="2038" customFormat="false" ht="15.75" hidden="true" customHeight="false" outlineLevel="0" collapsed="false">
      <c r="A2038" s="331"/>
      <c r="B2038" s="331" t="s">
        <v>1218</v>
      </c>
      <c r="C2038" s="331" t="str">
        <f aca="false">IFERROR(VLOOKUP(B2038,'[1]#¡REF!'!$A$1:$C$15201,2,FALSE()),"")</f>
        <v/>
      </c>
      <c r="D2038" s="331" t="s">
        <v>991</v>
      </c>
      <c r="E2038" s="331" t="s">
        <v>1014</v>
      </c>
      <c r="F2038" s="331" t="s">
        <v>1132</v>
      </c>
      <c r="G2038" s="331" t="n">
        <v>120</v>
      </c>
      <c r="H2038" s="331" t="n">
        <v>61.84</v>
      </c>
      <c r="I2038" s="415" t="n">
        <v>1231.2</v>
      </c>
      <c r="J2038" s="390"/>
      <c r="K2038" s="331" t="s">
        <v>994</v>
      </c>
    </row>
    <row r="2039" customFormat="false" ht="15.75" hidden="true" customHeight="false" outlineLevel="0" collapsed="false">
      <c r="A2039" s="356"/>
      <c r="B2039" s="356" t="s">
        <v>1218</v>
      </c>
      <c r="C2039" s="356" t="str">
        <f aca="false">IFERROR(VLOOKUP(B2039,'[1]#¡REF!'!$A$1:$C$15201,2,FALSE()),"")</f>
        <v/>
      </c>
      <c r="D2039" s="356" t="s">
        <v>991</v>
      </c>
      <c r="E2039" s="356" t="s">
        <v>612</v>
      </c>
      <c r="F2039" s="361" t="s">
        <v>1136</v>
      </c>
      <c r="G2039" s="361" t="n">
        <v>17</v>
      </c>
      <c r="H2039" s="356" t="n">
        <v>8.76</v>
      </c>
      <c r="I2039" s="356" t="n">
        <v>174.42</v>
      </c>
      <c r="J2039" s="394"/>
      <c r="K2039" s="356" t="s">
        <v>994</v>
      </c>
      <c r="L2039" s="379"/>
      <c r="M2039" s="379"/>
      <c r="N2039" s="379"/>
      <c r="O2039" s="379"/>
      <c r="P2039" s="279"/>
      <c r="Q2039" s="395"/>
      <c r="R2039" s="396"/>
      <c r="S2039" s="396"/>
      <c r="T2039" s="382"/>
    </row>
    <row r="2040" customFormat="false" ht="15.75" hidden="true" customHeight="false" outlineLevel="0" collapsed="false">
      <c r="A2040" s="331"/>
      <c r="B2040" s="331" t="s">
        <v>1218</v>
      </c>
      <c r="C2040" s="331" t="str">
        <f aca="false">IFERROR(VLOOKUP(B2040,'[1]#¡REF!'!$A$1:$C$15201,2,FALSE()),"")</f>
        <v/>
      </c>
      <c r="D2040" s="331" t="s">
        <v>1016</v>
      </c>
      <c r="E2040" s="331" t="s">
        <v>1017</v>
      </c>
      <c r="F2040" s="331" t="s">
        <v>1130</v>
      </c>
      <c r="G2040" s="331" t="n">
        <v>36</v>
      </c>
      <c r="H2040" s="331" t="n">
        <v>18.55</v>
      </c>
      <c r="I2040" s="331" t="n">
        <v>369.36</v>
      </c>
      <c r="J2040" s="388"/>
      <c r="K2040" s="331" t="s">
        <v>994</v>
      </c>
    </row>
    <row r="2041" customFormat="false" ht="15.75" hidden="true" customHeight="false" outlineLevel="0" collapsed="false">
      <c r="A2041" s="331"/>
      <c r="B2041" s="331" t="s">
        <v>1218</v>
      </c>
      <c r="C2041" s="331" t="str">
        <f aca="false">IFERROR(VLOOKUP(B2041,'[1]#¡REF!'!$A$1:$C$15201,2,FALSE()),"")</f>
        <v/>
      </c>
      <c r="D2041" s="331" t="s">
        <v>1016</v>
      </c>
      <c r="E2041" s="331" t="s">
        <v>1040</v>
      </c>
      <c r="F2041" s="331" t="s">
        <v>1130</v>
      </c>
      <c r="G2041" s="331" t="n">
        <v>6</v>
      </c>
      <c r="H2041" s="331" t="n">
        <v>3.09</v>
      </c>
      <c r="I2041" s="331" t="n">
        <v>61.56</v>
      </c>
      <c r="J2041" s="389"/>
      <c r="K2041" s="331" t="s">
        <v>994</v>
      </c>
    </row>
    <row r="2042" customFormat="false" ht="15.75" hidden="true" customHeight="false" outlineLevel="0" collapsed="false">
      <c r="A2042" s="331"/>
      <c r="B2042" s="331" t="s">
        <v>1218</v>
      </c>
      <c r="C2042" s="331" t="str">
        <f aca="false">IFERROR(VLOOKUP(B2042,'[1]#¡REF!'!$A$1:$C$15201,2,FALSE()),"")</f>
        <v/>
      </c>
      <c r="D2042" s="331" t="s">
        <v>1016</v>
      </c>
      <c r="E2042" s="331" t="s">
        <v>1091</v>
      </c>
      <c r="F2042" s="354" t="s">
        <v>993</v>
      </c>
      <c r="G2042" s="405" t="n">
        <v>10187</v>
      </c>
      <c r="H2042" s="415" t="n">
        <v>5249.55</v>
      </c>
      <c r="I2042" s="415" t="n">
        <v>104518.62</v>
      </c>
      <c r="J2042" s="389"/>
      <c r="K2042" s="331" t="s">
        <v>994</v>
      </c>
    </row>
    <row r="2043" customFormat="false" ht="15.75" hidden="true" customHeight="false" outlineLevel="0" collapsed="false">
      <c r="A2043" s="331"/>
      <c r="B2043" s="331" t="s">
        <v>1218</v>
      </c>
      <c r="C2043" s="331" t="str">
        <f aca="false">IFERROR(VLOOKUP(B2043,'[1]#¡REF!'!$A$1:$C$15201,2,FALSE()),"")</f>
        <v/>
      </c>
      <c r="D2043" s="331" t="s">
        <v>1016</v>
      </c>
      <c r="E2043" s="331" t="s">
        <v>1018</v>
      </c>
      <c r="F2043" s="354" t="s">
        <v>993</v>
      </c>
      <c r="G2043" s="331" t="n">
        <v>17</v>
      </c>
      <c r="H2043" s="331" t="n">
        <v>8.76</v>
      </c>
      <c r="I2043" s="331" t="n">
        <v>174.42</v>
      </c>
      <c r="J2043" s="389"/>
      <c r="K2043" s="331" t="s">
        <v>994</v>
      </c>
    </row>
    <row r="2044" customFormat="false" ht="15.75" hidden="true" customHeight="false" outlineLevel="0" collapsed="false">
      <c r="A2044" s="331"/>
      <c r="B2044" s="331" t="s">
        <v>1218</v>
      </c>
      <c r="C2044" s="331" t="str">
        <f aca="false">IFERROR(VLOOKUP(B2044,'[1]#¡REF!'!$A$1:$C$15201,2,FALSE()),"")</f>
        <v/>
      </c>
      <c r="D2044" s="331" t="s">
        <v>1016</v>
      </c>
      <c r="E2044" s="331" t="s">
        <v>1020</v>
      </c>
      <c r="F2044" s="354" t="s">
        <v>993</v>
      </c>
      <c r="G2044" s="405" t="n">
        <v>54793</v>
      </c>
      <c r="H2044" s="415" t="n">
        <v>28235.87</v>
      </c>
      <c r="I2044" s="415" t="n">
        <v>562176.18</v>
      </c>
      <c r="J2044" s="389"/>
      <c r="K2044" s="331" t="s">
        <v>994</v>
      </c>
    </row>
    <row r="2045" customFormat="false" ht="15.75" hidden="true" customHeight="false" outlineLevel="0" collapsed="false">
      <c r="A2045" s="331"/>
      <c r="B2045" s="331" t="s">
        <v>1218</v>
      </c>
      <c r="C2045" s="331" t="str">
        <f aca="false">IFERROR(VLOOKUP(B2045,'[1]#¡REF!'!$A$1:$C$15201,2,FALSE()),"")</f>
        <v/>
      </c>
      <c r="D2045" s="331" t="s">
        <v>1016</v>
      </c>
      <c r="E2045" s="331" t="s">
        <v>1021</v>
      </c>
      <c r="F2045" s="354" t="s">
        <v>993</v>
      </c>
      <c r="G2045" s="331" t="n">
        <v>846</v>
      </c>
      <c r="H2045" s="331" t="n">
        <v>435.96</v>
      </c>
      <c r="I2045" s="415" t="n">
        <v>8679.96</v>
      </c>
      <c r="J2045" s="389"/>
      <c r="K2045" s="331" t="s">
        <v>994</v>
      </c>
    </row>
    <row r="2046" customFormat="false" ht="15.75" hidden="true" customHeight="false" outlineLevel="0" collapsed="false">
      <c r="A2046" s="331"/>
      <c r="B2046" s="331" t="s">
        <v>1218</v>
      </c>
      <c r="C2046" s="331" t="str">
        <f aca="false">IFERROR(VLOOKUP(B2046,'[1]#¡REF!'!$A$1:$C$15201,2,FALSE()),"")</f>
        <v/>
      </c>
      <c r="D2046" s="331" t="s">
        <v>1016</v>
      </c>
      <c r="E2046" s="331" t="s">
        <v>1041</v>
      </c>
      <c r="F2046" s="354" t="s">
        <v>993</v>
      </c>
      <c r="G2046" s="405" t="n">
        <v>1498</v>
      </c>
      <c r="H2046" s="331" t="n">
        <v>771.95</v>
      </c>
      <c r="I2046" s="415" t="n">
        <v>15369.48</v>
      </c>
      <c r="J2046" s="389"/>
      <c r="K2046" s="331" t="s">
        <v>994</v>
      </c>
    </row>
    <row r="2047" customFormat="false" ht="15.75" hidden="true" customHeight="false" outlineLevel="0" collapsed="false">
      <c r="A2047" s="331"/>
      <c r="B2047" s="331" t="s">
        <v>1218</v>
      </c>
      <c r="C2047" s="331" t="str">
        <f aca="false">IFERROR(VLOOKUP(B2047,'[1]#¡REF!'!$A$1:$C$15201,2,FALSE()),"")</f>
        <v/>
      </c>
      <c r="D2047" s="331" t="s">
        <v>1016</v>
      </c>
      <c r="E2047" s="331" t="s">
        <v>1022</v>
      </c>
      <c r="F2047" s="354" t="s">
        <v>993</v>
      </c>
      <c r="G2047" s="331" t="n">
        <v>64</v>
      </c>
      <c r="H2047" s="331" t="n">
        <v>32.98</v>
      </c>
      <c r="I2047" s="331" t="n">
        <v>656.64</v>
      </c>
      <c r="J2047" s="389"/>
      <c r="K2047" s="331" t="s">
        <v>994</v>
      </c>
    </row>
    <row r="2048" customFormat="false" ht="15.75" hidden="true" customHeight="false" outlineLevel="0" collapsed="false">
      <c r="A2048" s="331"/>
      <c r="B2048" s="331" t="s">
        <v>1218</v>
      </c>
      <c r="C2048" s="331" t="str">
        <f aca="false">IFERROR(VLOOKUP(B2048,'[1]#¡REF!'!$A$1:$C$15201,2,FALSE()),"")</f>
        <v/>
      </c>
      <c r="D2048" s="331" t="s">
        <v>1016</v>
      </c>
      <c r="E2048" s="331" t="s">
        <v>1092</v>
      </c>
      <c r="F2048" s="354" t="s">
        <v>993</v>
      </c>
      <c r="G2048" s="405" t="n">
        <v>12005</v>
      </c>
      <c r="H2048" s="415" t="n">
        <v>6186.4</v>
      </c>
      <c r="I2048" s="415" t="n">
        <v>123171.3</v>
      </c>
      <c r="J2048" s="389"/>
      <c r="K2048" s="331" t="s">
        <v>994</v>
      </c>
    </row>
    <row r="2049" customFormat="false" ht="15.75" hidden="true" customHeight="false" outlineLevel="0" collapsed="false">
      <c r="A2049" s="331"/>
      <c r="B2049" s="331" t="s">
        <v>1218</v>
      </c>
      <c r="C2049" s="331" t="str">
        <f aca="false">IFERROR(VLOOKUP(B2049,'[1]#¡REF!'!$A$1:$C$15201,2,FALSE()),"")</f>
        <v/>
      </c>
      <c r="D2049" s="331" t="s">
        <v>1016</v>
      </c>
      <c r="E2049" s="331" t="s">
        <v>1025</v>
      </c>
      <c r="F2049" s="354" t="s">
        <v>993</v>
      </c>
      <c r="G2049" s="331" t="n">
        <v>140</v>
      </c>
      <c r="H2049" s="331" t="n">
        <v>72.14</v>
      </c>
      <c r="I2049" s="415" t="n">
        <v>1436.4</v>
      </c>
      <c r="J2049" s="389"/>
      <c r="K2049" s="331" t="s">
        <v>994</v>
      </c>
    </row>
    <row r="2050" customFormat="false" ht="15.75" hidden="true" customHeight="false" outlineLevel="0" collapsed="false">
      <c r="A2050" s="331"/>
      <c r="B2050" s="331" t="s">
        <v>1218</v>
      </c>
      <c r="C2050" s="331" t="str">
        <f aca="false">IFERROR(VLOOKUP(B2050,'[1]#¡REF!'!$A$1:$C$15201,2,FALSE()),"")</f>
        <v/>
      </c>
      <c r="D2050" s="331" t="s">
        <v>1016</v>
      </c>
      <c r="E2050" s="331" t="s">
        <v>1110</v>
      </c>
      <c r="F2050" s="354" t="s">
        <v>993</v>
      </c>
      <c r="G2050" s="331" t="n">
        <v>747</v>
      </c>
      <c r="H2050" s="331" t="n">
        <v>384.94</v>
      </c>
      <c r="I2050" s="415" t="n">
        <v>7664.22</v>
      </c>
      <c r="J2050" s="389"/>
      <c r="K2050" s="331" t="s">
        <v>994</v>
      </c>
    </row>
    <row r="2051" customFormat="false" ht="15.75" hidden="true" customHeight="false" outlineLevel="0" collapsed="false">
      <c r="A2051" s="331"/>
      <c r="B2051" s="331" t="s">
        <v>1218</v>
      </c>
      <c r="C2051" s="331" t="str">
        <f aca="false">IFERROR(VLOOKUP(B2051,'[1]#¡REF!'!$A$1:$C$15201,2,FALSE()),"")</f>
        <v/>
      </c>
      <c r="D2051" s="331" t="s">
        <v>1016</v>
      </c>
      <c r="E2051" s="331" t="s">
        <v>1065</v>
      </c>
      <c r="F2051" s="354" t="s">
        <v>993</v>
      </c>
      <c r="G2051" s="405" t="n">
        <v>1124</v>
      </c>
      <c r="H2051" s="331" t="n">
        <v>579.22</v>
      </c>
      <c r="I2051" s="415" t="n">
        <v>11532.24</v>
      </c>
      <c r="J2051" s="389"/>
      <c r="K2051" s="331" t="s">
        <v>994</v>
      </c>
    </row>
    <row r="2052" customFormat="false" ht="15.75" hidden="true" customHeight="false" outlineLevel="0" collapsed="false">
      <c r="A2052" s="331"/>
      <c r="B2052" s="331" t="s">
        <v>1218</v>
      </c>
      <c r="C2052" s="331" t="str">
        <f aca="false">IFERROR(VLOOKUP(B2052,'[1]#¡REF!'!$A$1:$C$15201,2,FALSE()),"")</f>
        <v/>
      </c>
      <c r="D2052" s="331" t="s">
        <v>1016</v>
      </c>
      <c r="E2052" s="331" t="s">
        <v>1043</v>
      </c>
      <c r="F2052" s="354" t="s">
        <v>993</v>
      </c>
      <c r="G2052" s="331" t="n">
        <v>4</v>
      </c>
      <c r="H2052" s="331" t="n">
        <v>2.06</v>
      </c>
      <c r="I2052" s="331" t="n">
        <v>41.04</v>
      </c>
      <c r="J2052" s="389"/>
      <c r="K2052" s="331" t="s">
        <v>994</v>
      </c>
    </row>
    <row r="2053" customFormat="false" ht="15.75" hidden="true" customHeight="false" outlineLevel="0" collapsed="false">
      <c r="A2053" s="331"/>
      <c r="B2053" s="331" t="s">
        <v>1218</v>
      </c>
      <c r="C2053" s="331" t="str">
        <f aca="false">IFERROR(VLOOKUP(B2053,'[1]#¡REF!'!$A$1:$C$15201,2,FALSE()),"")</f>
        <v/>
      </c>
      <c r="D2053" s="331" t="s">
        <v>1016</v>
      </c>
      <c r="E2053" s="331" t="s">
        <v>1093</v>
      </c>
      <c r="F2053" s="331" t="s">
        <v>1131</v>
      </c>
      <c r="G2053" s="331" t="n">
        <v>9</v>
      </c>
      <c r="H2053" s="331" t="n">
        <v>4.64</v>
      </c>
      <c r="I2053" s="331" t="n">
        <v>92.34</v>
      </c>
      <c r="J2053" s="389"/>
      <c r="K2053" s="331" t="s">
        <v>994</v>
      </c>
    </row>
    <row r="2054" customFormat="false" ht="15.75" hidden="true" customHeight="false" outlineLevel="0" collapsed="false">
      <c r="A2054" s="331"/>
      <c r="B2054" s="331" t="s">
        <v>1218</v>
      </c>
      <c r="C2054" s="331" t="str">
        <f aca="false">IFERROR(VLOOKUP(B2054,'[1]#¡REF!'!$A$1:$C$15201,2,FALSE()),"")</f>
        <v/>
      </c>
      <c r="D2054" s="331" t="s">
        <v>1016</v>
      </c>
      <c r="E2054" s="331" t="s">
        <v>1026</v>
      </c>
      <c r="F2054" s="331" t="s">
        <v>1132</v>
      </c>
      <c r="G2054" s="331" t="n">
        <v>207</v>
      </c>
      <c r="H2054" s="331" t="n">
        <v>106.67</v>
      </c>
      <c r="I2054" s="415" t="n">
        <v>2123.82</v>
      </c>
      <c r="J2054" s="389"/>
      <c r="K2054" s="331" t="s">
        <v>994</v>
      </c>
    </row>
    <row r="2055" customFormat="false" ht="15.75" hidden="true" customHeight="false" outlineLevel="0" collapsed="false">
      <c r="A2055" s="331"/>
      <c r="B2055" s="331" t="s">
        <v>1218</v>
      </c>
      <c r="C2055" s="331" t="str">
        <f aca="false">IFERROR(VLOOKUP(B2055,'[1]#¡REF!'!$A$1:$C$15201,2,FALSE()),"")</f>
        <v/>
      </c>
      <c r="D2055" s="331" t="s">
        <v>1016</v>
      </c>
      <c r="E2055" s="331" t="s">
        <v>1027</v>
      </c>
      <c r="F2055" s="331" t="s">
        <v>1133</v>
      </c>
      <c r="G2055" s="331" t="n">
        <v>31</v>
      </c>
      <c r="H2055" s="331" t="n">
        <v>15.97</v>
      </c>
      <c r="I2055" s="331" t="n">
        <v>318.06</v>
      </c>
      <c r="J2055" s="389"/>
      <c r="K2055" s="331" t="s">
        <v>994</v>
      </c>
    </row>
    <row r="2056" customFormat="false" ht="15.75" hidden="true" customHeight="false" outlineLevel="0" collapsed="false">
      <c r="A2056" s="331"/>
      <c r="B2056" s="331" t="s">
        <v>1218</v>
      </c>
      <c r="C2056" s="331" t="str">
        <f aca="false">IFERROR(VLOOKUP(B2056,'[1]#¡REF!'!$A$1:$C$15201,2,FALSE()),"")</f>
        <v/>
      </c>
      <c r="D2056" s="331" t="s">
        <v>1016</v>
      </c>
      <c r="E2056" s="331" t="s">
        <v>1028</v>
      </c>
      <c r="F2056" s="331" t="s">
        <v>1134</v>
      </c>
      <c r="G2056" s="331" t="n">
        <v>57</v>
      </c>
      <c r="H2056" s="331" t="n">
        <v>29.37</v>
      </c>
      <c r="I2056" s="331" t="n">
        <v>584.82</v>
      </c>
      <c r="J2056" s="390"/>
      <c r="K2056" s="331" t="s">
        <v>994</v>
      </c>
    </row>
    <row r="2057" customFormat="false" ht="15.75" hidden="true" customHeight="false" outlineLevel="0" collapsed="false">
      <c r="A2057" s="399"/>
      <c r="B2057" s="356" t="s">
        <v>1218</v>
      </c>
      <c r="C2057" s="356" t="str">
        <f aca="false">IFERROR(VLOOKUP(B2057,'[1]#¡REF!'!$A$1:$C$15201,2,FALSE()),"")</f>
        <v/>
      </c>
      <c r="D2057" s="399" t="s">
        <v>1016</v>
      </c>
      <c r="E2057" s="399" t="s">
        <v>621</v>
      </c>
      <c r="F2057" s="361" t="s">
        <v>1136</v>
      </c>
      <c r="G2057" s="361" t="n">
        <v>121</v>
      </c>
      <c r="H2057" s="417" t="n">
        <v>62.35</v>
      </c>
      <c r="I2057" s="419" t="n">
        <v>1241.46</v>
      </c>
      <c r="J2057" s="360"/>
      <c r="K2057" s="356" t="s">
        <v>994</v>
      </c>
      <c r="L2057" s="379"/>
      <c r="M2057" s="379"/>
      <c r="N2057" s="379"/>
      <c r="O2057" s="379"/>
      <c r="P2057" s="279"/>
      <c r="Q2057" s="395"/>
      <c r="R2057" s="396"/>
      <c r="S2057" s="396"/>
      <c r="T2057" s="382"/>
    </row>
    <row r="2058" customFormat="false" ht="15.75" hidden="true" customHeight="false" outlineLevel="0" collapsed="false">
      <c r="A2058" s="331"/>
      <c r="B2058" s="331" t="s">
        <v>1219</v>
      </c>
      <c r="C2058" s="331" t="str">
        <f aca="false">IFERROR(VLOOKUP(B2058,'[1]#¡REF!'!$A$1:$C$15201,2,FALSE()),"")</f>
        <v/>
      </c>
      <c r="D2058" s="331" t="s">
        <v>991</v>
      </c>
      <c r="E2058" s="331" t="s">
        <v>997</v>
      </c>
      <c r="F2058" s="331" t="s">
        <v>1130</v>
      </c>
      <c r="G2058" s="331" t="n">
        <v>12</v>
      </c>
      <c r="H2058" s="331" t="n">
        <v>7.16</v>
      </c>
      <c r="I2058" s="331" t="n">
        <v>142.56</v>
      </c>
      <c r="J2058" s="388"/>
      <c r="K2058" s="331" t="s">
        <v>994</v>
      </c>
    </row>
    <row r="2059" customFormat="false" ht="15.75" hidden="true" customHeight="false" outlineLevel="0" collapsed="false">
      <c r="A2059" s="331"/>
      <c r="B2059" s="331" t="s">
        <v>1219</v>
      </c>
      <c r="C2059" s="331" t="str">
        <f aca="false">IFERROR(VLOOKUP(B2059,'[1]#¡REF!'!$A$1:$C$15201,2,FALSE()),"")</f>
        <v/>
      </c>
      <c r="D2059" s="331" t="s">
        <v>991</v>
      </c>
      <c r="E2059" s="331" t="s">
        <v>992</v>
      </c>
      <c r="F2059" s="354" t="s">
        <v>993</v>
      </c>
      <c r="G2059" s="331" t="n">
        <v>120</v>
      </c>
      <c r="H2059" s="331" t="n">
        <v>71.6</v>
      </c>
      <c r="I2059" s="415" t="n">
        <v>1425.6</v>
      </c>
      <c r="J2059" s="389"/>
      <c r="K2059" s="331" t="s">
        <v>994</v>
      </c>
    </row>
    <row r="2060" customFormat="false" ht="15.75" hidden="true" customHeight="false" outlineLevel="0" collapsed="false">
      <c r="A2060" s="331"/>
      <c r="B2060" s="331" t="s">
        <v>1219</v>
      </c>
      <c r="C2060" s="331" t="str">
        <f aca="false">IFERROR(VLOOKUP(B2060,'[1]#¡REF!'!$A$1:$C$15201,2,FALSE()),"")</f>
        <v/>
      </c>
      <c r="D2060" s="331" t="s">
        <v>991</v>
      </c>
      <c r="E2060" s="331" t="s">
        <v>1083</v>
      </c>
      <c r="F2060" s="354" t="s">
        <v>993</v>
      </c>
      <c r="G2060" s="331" t="n">
        <v>10</v>
      </c>
      <c r="H2060" s="331" t="n">
        <v>5.97</v>
      </c>
      <c r="I2060" s="331" t="n">
        <v>118.8</v>
      </c>
      <c r="J2060" s="389"/>
      <c r="K2060" s="331" t="s">
        <v>994</v>
      </c>
    </row>
    <row r="2061" customFormat="false" ht="15.75" hidden="true" customHeight="false" outlineLevel="0" collapsed="false">
      <c r="A2061" s="331"/>
      <c r="B2061" s="331" t="s">
        <v>1219</v>
      </c>
      <c r="C2061" s="331" t="str">
        <f aca="false">IFERROR(VLOOKUP(B2061,'[1]#¡REF!'!$A$1:$C$15201,2,FALSE()),"")</f>
        <v/>
      </c>
      <c r="D2061" s="331" t="s">
        <v>991</v>
      </c>
      <c r="E2061" s="331" t="s">
        <v>1000</v>
      </c>
      <c r="F2061" s="354" t="s">
        <v>993</v>
      </c>
      <c r="G2061" s="331" t="n">
        <v>311</v>
      </c>
      <c r="H2061" s="331" t="n">
        <v>185.57</v>
      </c>
      <c r="I2061" s="415" t="n">
        <v>3694.68</v>
      </c>
      <c r="J2061" s="389"/>
      <c r="K2061" s="331" t="s">
        <v>994</v>
      </c>
    </row>
    <row r="2062" customFormat="false" ht="15.75" hidden="true" customHeight="false" outlineLevel="0" collapsed="false">
      <c r="A2062" s="331"/>
      <c r="B2062" s="331" t="s">
        <v>1219</v>
      </c>
      <c r="C2062" s="331" t="str">
        <f aca="false">IFERROR(VLOOKUP(B2062,'[1]#¡REF!'!$A$1:$C$15201,2,FALSE()),"")</f>
        <v/>
      </c>
      <c r="D2062" s="331" t="s">
        <v>991</v>
      </c>
      <c r="E2062" s="331" t="s">
        <v>1034</v>
      </c>
      <c r="F2062" s="354" t="s">
        <v>993</v>
      </c>
      <c r="G2062" s="331" t="n">
        <v>160</v>
      </c>
      <c r="H2062" s="331" t="n">
        <v>95.47</v>
      </c>
      <c r="I2062" s="415" t="n">
        <v>1900.8</v>
      </c>
      <c r="J2062" s="389"/>
      <c r="K2062" s="331" t="s">
        <v>994</v>
      </c>
    </row>
    <row r="2063" customFormat="false" ht="15.75" hidden="true" customHeight="false" outlineLevel="0" collapsed="false">
      <c r="A2063" s="331"/>
      <c r="B2063" s="331" t="s">
        <v>1219</v>
      </c>
      <c r="C2063" s="331" t="str">
        <f aca="false">IFERROR(VLOOKUP(B2063,'[1]#¡REF!'!$A$1:$C$15201,2,FALSE()),"")</f>
        <v/>
      </c>
      <c r="D2063" s="331" t="s">
        <v>991</v>
      </c>
      <c r="E2063" s="331" t="s">
        <v>1010</v>
      </c>
      <c r="F2063" s="354" t="s">
        <v>993</v>
      </c>
      <c r="G2063" s="331" t="n">
        <v>80</v>
      </c>
      <c r="H2063" s="331" t="n">
        <v>47.73</v>
      </c>
      <c r="I2063" s="331" t="n">
        <v>950.4</v>
      </c>
      <c r="J2063" s="389"/>
      <c r="K2063" s="331" t="s">
        <v>994</v>
      </c>
    </row>
    <row r="2064" customFormat="false" ht="15.75" hidden="true" customHeight="false" outlineLevel="0" collapsed="false">
      <c r="A2064" s="331"/>
      <c r="B2064" s="331" t="s">
        <v>1219</v>
      </c>
      <c r="C2064" s="331" t="str">
        <f aca="false">IFERROR(VLOOKUP(B2064,'[1]#¡REF!'!$A$1:$C$15201,2,FALSE()),"")</f>
        <v/>
      </c>
      <c r="D2064" s="331" t="s">
        <v>991</v>
      </c>
      <c r="E2064" s="331" t="s">
        <v>1011</v>
      </c>
      <c r="F2064" s="354" t="s">
        <v>993</v>
      </c>
      <c r="G2064" s="331" t="n">
        <v>245</v>
      </c>
      <c r="H2064" s="331" t="n">
        <v>146.19</v>
      </c>
      <c r="I2064" s="415" t="n">
        <v>2910.6</v>
      </c>
      <c r="J2064" s="389"/>
      <c r="K2064" s="331" t="s">
        <v>994</v>
      </c>
    </row>
    <row r="2065" customFormat="false" ht="15.75" hidden="true" customHeight="false" outlineLevel="0" collapsed="false">
      <c r="A2065" s="331"/>
      <c r="B2065" s="331" t="s">
        <v>1219</v>
      </c>
      <c r="C2065" s="331" t="str">
        <f aca="false">IFERROR(VLOOKUP(B2065,'[1]#¡REF!'!$A$1:$C$15201,2,FALSE()),"")</f>
        <v/>
      </c>
      <c r="D2065" s="331" t="s">
        <v>991</v>
      </c>
      <c r="E2065" s="331" t="s">
        <v>1046</v>
      </c>
      <c r="F2065" s="354" t="s">
        <v>993</v>
      </c>
      <c r="G2065" s="331" t="n">
        <v>5</v>
      </c>
      <c r="H2065" s="331" t="n">
        <v>2.98</v>
      </c>
      <c r="I2065" s="331" t="n">
        <v>59.4</v>
      </c>
      <c r="J2065" s="389"/>
      <c r="K2065" s="331" t="s">
        <v>994</v>
      </c>
    </row>
    <row r="2066" customFormat="false" ht="15.75" hidden="true" customHeight="false" outlineLevel="0" collapsed="false">
      <c r="A2066" s="331"/>
      <c r="B2066" s="331" t="s">
        <v>1219</v>
      </c>
      <c r="C2066" s="331" t="str">
        <f aca="false">IFERROR(VLOOKUP(B2066,'[1]#¡REF!'!$A$1:$C$15201,2,FALSE()),"")</f>
        <v/>
      </c>
      <c r="D2066" s="331" t="s">
        <v>991</v>
      </c>
      <c r="E2066" s="331" t="s">
        <v>1036</v>
      </c>
      <c r="F2066" s="354" t="s">
        <v>993</v>
      </c>
      <c r="G2066" s="331" t="n">
        <v>25</v>
      </c>
      <c r="H2066" s="331" t="n">
        <v>14.92</v>
      </c>
      <c r="I2066" s="331" t="n">
        <v>297</v>
      </c>
      <c r="J2066" s="389"/>
      <c r="K2066" s="331" t="s">
        <v>994</v>
      </c>
    </row>
    <row r="2067" customFormat="false" ht="15.75" hidden="true" customHeight="false" outlineLevel="0" collapsed="false">
      <c r="A2067" s="331"/>
      <c r="B2067" s="331" t="s">
        <v>1219</v>
      </c>
      <c r="C2067" s="331" t="str">
        <f aca="false">IFERROR(VLOOKUP(B2067,'[1]#¡REF!'!$A$1:$C$15201,2,FALSE()),"")</f>
        <v/>
      </c>
      <c r="D2067" s="331" t="s">
        <v>991</v>
      </c>
      <c r="E2067" s="331" t="s">
        <v>1013</v>
      </c>
      <c r="F2067" s="354" t="s">
        <v>993</v>
      </c>
      <c r="G2067" s="331" t="n">
        <v>15</v>
      </c>
      <c r="H2067" s="331" t="n">
        <v>8.95</v>
      </c>
      <c r="I2067" s="331" t="n">
        <v>178.2</v>
      </c>
      <c r="J2067" s="389"/>
      <c r="K2067" s="331" t="s">
        <v>994</v>
      </c>
    </row>
    <row r="2068" customFormat="false" ht="15.75" hidden="true" customHeight="false" outlineLevel="0" collapsed="false">
      <c r="A2068" s="331"/>
      <c r="B2068" s="331" t="s">
        <v>1219</v>
      </c>
      <c r="C2068" s="331" t="str">
        <f aca="false">IFERROR(VLOOKUP(B2068,'[1]#¡REF!'!$A$1:$C$15201,2,FALSE()),"")</f>
        <v/>
      </c>
      <c r="D2068" s="331" t="s">
        <v>991</v>
      </c>
      <c r="E2068" s="331" t="s">
        <v>1014</v>
      </c>
      <c r="F2068" s="331" t="s">
        <v>1132</v>
      </c>
      <c r="G2068" s="331" t="n">
        <v>80</v>
      </c>
      <c r="H2068" s="331" t="n">
        <v>47.73</v>
      </c>
      <c r="I2068" s="331" t="n">
        <v>950.4</v>
      </c>
      <c r="J2068" s="389"/>
      <c r="K2068" s="331" t="s">
        <v>994</v>
      </c>
    </row>
    <row r="2069" customFormat="false" ht="15.75" hidden="true" customHeight="false" outlineLevel="0" collapsed="false">
      <c r="A2069" s="331"/>
      <c r="B2069" s="331" t="s">
        <v>1219</v>
      </c>
      <c r="C2069" s="331" t="str">
        <f aca="false">IFERROR(VLOOKUP(B2069,'[1]#¡REF!'!$A$1:$C$15201,2,FALSE()),"")</f>
        <v/>
      </c>
      <c r="D2069" s="331" t="s">
        <v>991</v>
      </c>
      <c r="E2069" s="331" t="s">
        <v>1002</v>
      </c>
      <c r="F2069" s="331" t="s">
        <v>1133</v>
      </c>
      <c r="G2069" s="405" t="n">
        <v>1500</v>
      </c>
      <c r="H2069" s="331" t="n">
        <v>895.03</v>
      </c>
      <c r="I2069" s="415" t="n">
        <v>17820</v>
      </c>
      <c r="J2069" s="389"/>
      <c r="K2069" s="331" t="s">
        <v>994</v>
      </c>
    </row>
    <row r="2070" customFormat="false" ht="15.75" hidden="true" customHeight="false" outlineLevel="0" collapsed="false">
      <c r="A2070" s="331"/>
      <c r="B2070" s="331" t="s">
        <v>1219</v>
      </c>
      <c r="C2070" s="331" t="str">
        <f aca="false">IFERROR(VLOOKUP(B2070,'[1]#¡REF!'!$A$1:$C$15201,2,FALSE()),"")</f>
        <v/>
      </c>
      <c r="D2070" s="331" t="s">
        <v>991</v>
      </c>
      <c r="E2070" s="331" t="s">
        <v>1004</v>
      </c>
      <c r="F2070" s="331" t="s">
        <v>1134</v>
      </c>
      <c r="G2070" s="331" t="n">
        <v>8</v>
      </c>
      <c r="H2070" s="331" t="n">
        <v>4.77</v>
      </c>
      <c r="I2070" s="331" t="n">
        <v>95.04</v>
      </c>
      <c r="J2070" s="390"/>
      <c r="K2070" s="331" t="s">
        <v>994</v>
      </c>
    </row>
    <row r="2071" customFormat="false" ht="15.75" hidden="true" customHeight="false" outlineLevel="0" collapsed="false">
      <c r="A2071" s="331"/>
      <c r="B2071" s="331" t="s">
        <v>1219</v>
      </c>
      <c r="C2071" s="331" t="str">
        <f aca="false">IFERROR(VLOOKUP(B2071,'[1]#¡REF!'!$A$1:$C$15201,2,FALSE()),"")</f>
        <v/>
      </c>
      <c r="D2071" s="331" t="s">
        <v>1016</v>
      </c>
      <c r="E2071" s="331" t="s">
        <v>1017</v>
      </c>
      <c r="F2071" s="331" t="s">
        <v>1130</v>
      </c>
      <c r="G2071" s="331" t="n">
        <v>46</v>
      </c>
      <c r="H2071" s="331" t="n">
        <v>27.45</v>
      </c>
      <c r="I2071" s="331" t="n">
        <v>546.48</v>
      </c>
      <c r="J2071" s="388"/>
      <c r="K2071" s="331" t="s">
        <v>994</v>
      </c>
    </row>
    <row r="2072" customFormat="false" ht="15.75" hidden="true" customHeight="false" outlineLevel="0" collapsed="false">
      <c r="A2072" s="331"/>
      <c r="B2072" s="331" t="s">
        <v>1219</v>
      </c>
      <c r="C2072" s="331" t="str">
        <f aca="false">IFERROR(VLOOKUP(B2072,'[1]#¡REF!'!$A$1:$C$15201,2,FALSE()),"")</f>
        <v/>
      </c>
      <c r="D2072" s="331" t="s">
        <v>1016</v>
      </c>
      <c r="E2072" s="331" t="s">
        <v>1091</v>
      </c>
      <c r="F2072" s="354" t="s">
        <v>993</v>
      </c>
      <c r="G2072" s="331" t="n">
        <v>172</v>
      </c>
      <c r="H2072" s="331" t="n">
        <v>102.63</v>
      </c>
      <c r="I2072" s="415" t="n">
        <v>2043.36</v>
      </c>
      <c r="J2072" s="389"/>
      <c r="K2072" s="331" t="s">
        <v>994</v>
      </c>
    </row>
    <row r="2073" customFormat="false" ht="15.75" hidden="true" customHeight="false" outlineLevel="0" collapsed="false">
      <c r="A2073" s="331"/>
      <c r="B2073" s="331" t="s">
        <v>1219</v>
      </c>
      <c r="C2073" s="331" t="str">
        <f aca="false">IFERROR(VLOOKUP(B2073,'[1]#¡REF!'!$A$1:$C$15201,2,FALSE()),"")</f>
        <v/>
      </c>
      <c r="D2073" s="331" t="s">
        <v>1016</v>
      </c>
      <c r="E2073" s="331" t="s">
        <v>1018</v>
      </c>
      <c r="F2073" s="354" t="s">
        <v>993</v>
      </c>
      <c r="G2073" s="331" t="n">
        <v>42</v>
      </c>
      <c r="H2073" s="331" t="n">
        <v>25.06</v>
      </c>
      <c r="I2073" s="331" t="n">
        <v>498.96</v>
      </c>
      <c r="J2073" s="389"/>
      <c r="K2073" s="331" t="s">
        <v>994</v>
      </c>
    </row>
    <row r="2074" customFormat="false" ht="15.75" hidden="true" customHeight="false" outlineLevel="0" collapsed="false">
      <c r="A2074" s="331"/>
      <c r="B2074" s="331" t="s">
        <v>1219</v>
      </c>
      <c r="C2074" s="331" t="str">
        <f aca="false">IFERROR(VLOOKUP(B2074,'[1]#¡REF!'!$A$1:$C$15201,2,FALSE()),"")</f>
        <v/>
      </c>
      <c r="D2074" s="331" t="s">
        <v>1016</v>
      </c>
      <c r="E2074" s="331" t="s">
        <v>1019</v>
      </c>
      <c r="F2074" s="354" t="s">
        <v>993</v>
      </c>
      <c r="G2074" s="331" t="n">
        <v>343</v>
      </c>
      <c r="H2074" s="331" t="n">
        <v>204.66</v>
      </c>
      <c r="I2074" s="415" t="n">
        <v>4074.84</v>
      </c>
      <c r="J2074" s="389"/>
      <c r="K2074" s="331" t="s">
        <v>994</v>
      </c>
    </row>
    <row r="2075" customFormat="false" ht="15.75" hidden="true" customHeight="false" outlineLevel="0" collapsed="false">
      <c r="A2075" s="331"/>
      <c r="B2075" s="331" t="s">
        <v>1219</v>
      </c>
      <c r="C2075" s="331" t="str">
        <f aca="false">IFERROR(VLOOKUP(B2075,'[1]#¡REF!'!$A$1:$C$15201,2,FALSE()),"")</f>
        <v/>
      </c>
      <c r="D2075" s="331" t="s">
        <v>1016</v>
      </c>
      <c r="E2075" s="331" t="s">
        <v>1020</v>
      </c>
      <c r="F2075" s="354" t="s">
        <v>993</v>
      </c>
      <c r="G2075" s="405" t="n">
        <v>1499</v>
      </c>
      <c r="H2075" s="331" t="n">
        <v>894.43</v>
      </c>
      <c r="I2075" s="415" t="n">
        <v>17808.12</v>
      </c>
      <c r="J2075" s="389"/>
      <c r="K2075" s="331" t="s">
        <v>994</v>
      </c>
    </row>
    <row r="2076" customFormat="false" ht="15.75" hidden="true" customHeight="false" outlineLevel="0" collapsed="false">
      <c r="A2076" s="331"/>
      <c r="B2076" s="331" t="s">
        <v>1219</v>
      </c>
      <c r="C2076" s="331" t="str">
        <f aca="false">IFERROR(VLOOKUP(B2076,'[1]#¡REF!'!$A$1:$C$15201,2,FALSE()),"")</f>
        <v/>
      </c>
      <c r="D2076" s="331" t="s">
        <v>1016</v>
      </c>
      <c r="E2076" s="331" t="s">
        <v>1092</v>
      </c>
      <c r="F2076" s="354" t="s">
        <v>993</v>
      </c>
      <c r="G2076" s="405" t="n">
        <v>1073</v>
      </c>
      <c r="H2076" s="331" t="n">
        <v>640.24</v>
      </c>
      <c r="I2076" s="415" t="n">
        <v>12747.24</v>
      </c>
      <c r="J2076" s="389"/>
      <c r="K2076" s="331" t="s">
        <v>994</v>
      </c>
    </row>
    <row r="2077" customFormat="false" ht="15.75" hidden="true" customHeight="false" outlineLevel="0" collapsed="false">
      <c r="A2077" s="331"/>
      <c r="B2077" s="331" t="s">
        <v>1219</v>
      </c>
      <c r="C2077" s="331" t="str">
        <f aca="false">IFERROR(VLOOKUP(B2077,'[1]#¡REF!'!$A$1:$C$15201,2,FALSE()),"")</f>
        <v/>
      </c>
      <c r="D2077" s="331" t="s">
        <v>1016</v>
      </c>
      <c r="E2077" s="331" t="s">
        <v>1025</v>
      </c>
      <c r="F2077" s="354" t="s">
        <v>993</v>
      </c>
      <c r="G2077" s="331" t="n">
        <v>140</v>
      </c>
      <c r="H2077" s="331" t="n">
        <v>83.54</v>
      </c>
      <c r="I2077" s="415" t="n">
        <v>1663.2</v>
      </c>
      <c r="J2077" s="389"/>
      <c r="K2077" s="331" t="s">
        <v>994</v>
      </c>
    </row>
    <row r="2078" customFormat="false" ht="15.75" hidden="true" customHeight="false" outlineLevel="0" collapsed="false">
      <c r="A2078" s="331"/>
      <c r="B2078" s="331" t="s">
        <v>1219</v>
      </c>
      <c r="C2078" s="331" t="str">
        <f aca="false">IFERROR(VLOOKUP(B2078,'[1]#¡REF!'!$A$1:$C$15201,2,FALSE()),"")</f>
        <v/>
      </c>
      <c r="D2078" s="331" t="s">
        <v>1016</v>
      </c>
      <c r="E2078" s="331" t="s">
        <v>1093</v>
      </c>
      <c r="F2078" s="331" t="s">
        <v>1131</v>
      </c>
      <c r="G2078" s="331" t="n">
        <v>46</v>
      </c>
      <c r="H2078" s="331" t="n">
        <v>27.45</v>
      </c>
      <c r="I2078" s="331" t="n">
        <v>546.48</v>
      </c>
      <c r="J2078" s="389"/>
      <c r="K2078" s="331" t="s">
        <v>994</v>
      </c>
    </row>
    <row r="2079" customFormat="false" ht="15.75" hidden="true" customHeight="false" outlineLevel="0" collapsed="false">
      <c r="A2079" s="331"/>
      <c r="B2079" s="331" t="s">
        <v>1219</v>
      </c>
      <c r="C2079" s="331" t="str">
        <f aca="false">IFERROR(VLOOKUP(B2079,'[1]#¡REF!'!$A$1:$C$15201,2,FALSE()),"")</f>
        <v/>
      </c>
      <c r="D2079" s="331" t="s">
        <v>1016</v>
      </c>
      <c r="E2079" s="331" t="s">
        <v>1027</v>
      </c>
      <c r="F2079" s="331" t="s">
        <v>1133</v>
      </c>
      <c r="G2079" s="331" t="n">
        <v>46</v>
      </c>
      <c r="H2079" s="331" t="n">
        <v>27.45</v>
      </c>
      <c r="I2079" s="331" t="n">
        <v>546.48</v>
      </c>
      <c r="J2079" s="389"/>
      <c r="K2079" s="331" t="s">
        <v>994</v>
      </c>
    </row>
    <row r="2080" customFormat="false" ht="15.75" hidden="true" customHeight="false" outlineLevel="0" collapsed="false">
      <c r="A2080" s="331"/>
      <c r="B2080" s="331" t="s">
        <v>1219</v>
      </c>
      <c r="C2080" s="331" t="str">
        <f aca="false">IFERROR(VLOOKUP(B2080,'[1]#¡REF!'!$A$1:$C$15201,2,FALSE()),"")</f>
        <v/>
      </c>
      <c r="D2080" s="331" t="s">
        <v>1016</v>
      </c>
      <c r="E2080" s="331" t="s">
        <v>1028</v>
      </c>
      <c r="F2080" s="331" t="s">
        <v>1134</v>
      </c>
      <c r="G2080" s="331" t="n">
        <v>46</v>
      </c>
      <c r="H2080" s="331" t="n">
        <v>27.45</v>
      </c>
      <c r="I2080" s="331" t="n">
        <v>546.48</v>
      </c>
      <c r="J2080" s="390"/>
      <c r="K2080" s="331" t="s">
        <v>994</v>
      </c>
    </row>
    <row r="2081" customFormat="false" ht="15.75" hidden="true" customHeight="false" outlineLevel="0" collapsed="false">
      <c r="A2081" s="399"/>
      <c r="B2081" s="356" t="s">
        <v>1219</v>
      </c>
      <c r="C2081" s="356" t="str">
        <f aca="false">IFERROR(VLOOKUP(B2081,'[1]#¡REF!'!$A$1:$C$15201,2,FALSE()),"")</f>
        <v/>
      </c>
      <c r="D2081" s="399" t="s">
        <v>1016</v>
      </c>
      <c r="E2081" s="399" t="s">
        <v>621</v>
      </c>
      <c r="F2081" s="361" t="s">
        <v>1136</v>
      </c>
      <c r="G2081" s="361" t="n">
        <v>76</v>
      </c>
      <c r="H2081" s="417" t="n">
        <v>45.35</v>
      </c>
      <c r="I2081" s="417" t="n">
        <v>902.88</v>
      </c>
      <c r="J2081" s="360"/>
      <c r="K2081" s="356" t="s">
        <v>994</v>
      </c>
      <c r="L2081" s="379"/>
      <c r="M2081" s="379"/>
      <c r="N2081" s="379"/>
      <c r="O2081" s="379"/>
      <c r="P2081" s="279"/>
      <c r="Q2081" s="395"/>
      <c r="R2081" s="396"/>
      <c r="S2081" s="396"/>
      <c r="T2081" s="382"/>
    </row>
    <row r="2082" customFormat="false" ht="15.75" hidden="true" customHeight="false" outlineLevel="0" collapsed="false">
      <c r="A2082" s="331"/>
      <c r="B2082" s="331" t="s">
        <v>1220</v>
      </c>
      <c r="C2082" s="331" t="str">
        <f aca="false">IFERROR(VLOOKUP(B2082,'[1]#¡REF!'!$A$1:$C$15201,2,FALSE()),"")</f>
        <v/>
      </c>
      <c r="D2082" s="331" t="s">
        <v>991</v>
      </c>
      <c r="E2082" s="331" t="s">
        <v>997</v>
      </c>
      <c r="F2082" s="331" t="s">
        <v>1130</v>
      </c>
      <c r="G2082" s="331" t="n">
        <v>12</v>
      </c>
      <c r="H2082" s="331" t="n">
        <v>31.03</v>
      </c>
      <c r="I2082" s="331" t="n">
        <v>617.76</v>
      </c>
      <c r="J2082" s="388"/>
      <c r="K2082" s="331" t="s">
        <v>994</v>
      </c>
    </row>
    <row r="2083" customFormat="false" ht="15.75" hidden="true" customHeight="false" outlineLevel="0" collapsed="false">
      <c r="A2083" s="331"/>
      <c r="B2083" s="331" t="s">
        <v>1220</v>
      </c>
      <c r="C2083" s="331" t="str">
        <f aca="false">IFERROR(VLOOKUP(B2083,'[1]#¡REF!'!$A$1:$C$15201,2,FALSE()),"")</f>
        <v/>
      </c>
      <c r="D2083" s="331" t="s">
        <v>991</v>
      </c>
      <c r="E2083" s="331" t="s">
        <v>1032</v>
      </c>
      <c r="F2083" s="331" t="s">
        <v>1130</v>
      </c>
      <c r="G2083" s="331" t="n">
        <v>2</v>
      </c>
      <c r="H2083" s="331" t="n">
        <v>5.17</v>
      </c>
      <c r="I2083" s="331" t="n">
        <v>102.96</v>
      </c>
      <c r="J2083" s="389"/>
      <c r="K2083" s="331" t="s">
        <v>994</v>
      </c>
    </row>
    <row r="2084" customFormat="false" ht="15.75" hidden="true" customHeight="false" outlineLevel="0" collapsed="false">
      <c r="A2084" s="331"/>
      <c r="B2084" s="331" t="s">
        <v>1220</v>
      </c>
      <c r="C2084" s="331" t="str">
        <f aca="false">IFERROR(VLOOKUP(B2084,'[1]#¡REF!'!$A$1:$C$15201,2,FALSE()),"")</f>
        <v/>
      </c>
      <c r="D2084" s="331" t="s">
        <v>991</v>
      </c>
      <c r="E2084" s="331" t="s">
        <v>1008</v>
      </c>
      <c r="F2084" s="354" t="s">
        <v>993</v>
      </c>
      <c r="G2084" s="331" t="n">
        <v>200</v>
      </c>
      <c r="H2084" s="331" t="n">
        <v>517.13</v>
      </c>
      <c r="I2084" s="415" t="n">
        <v>10296</v>
      </c>
      <c r="J2084" s="389"/>
      <c r="K2084" s="331" t="s">
        <v>994</v>
      </c>
    </row>
    <row r="2085" customFormat="false" ht="15.75" hidden="true" customHeight="false" outlineLevel="0" collapsed="false">
      <c r="A2085" s="331"/>
      <c r="B2085" s="331" t="s">
        <v>1220</v>
      </c>
      <c r="C2085" s="331" t="str">
        <f aca="false">IFERROR(VLOOKUP(B2085,'[1]#¡REF!'!$A$1:$C$15201,2,FALSE()),"")</f>
        <v/>
      </c>
      <c r="D2085" s="331" t="s">
        <v>991</v>
      </c>
      <c r="E2085" s="331" t="s">
        <v>1083</v>
      </c>
      <c r="F2085" s="354" t="s">
        <v>993</v>
      </c>
      <c r="G2085" s="331" t="n">
        <v>1</v>
      </c>
      <c r="H2085" s="331" t="n">
        <v>2.59</v>
      </c>
      <c r="I2085" s="331" t="n">
        <v>51.48</v>
      </c>
      <c r="J2085" s="389"/>
      <c r="K2085" s="331" t="s">
        <v>994</v>
      </c>
    </row>
    <row r="2086" customFormat="false" ht="15.75" hidden="true" customHeight="false" outlineLevel="0" collapsed="false">
      <c r="A2086" s="331"/>
      <c r="B2086" s="331" t="s">
        <v>1220</v>
      </c>
      <c r="C2086" s="331" t="str">
        <f aca="false">IFERROR(VLOOKUP(B2086,'[1]#¡REF!'!$A$1:$C$15201,2,FALSE()),"")</f>
        <v/>
      </c>
      <c r="D2086" s="331" t="s">
        <v>991</v>
      </c>
      <c r="E2086" s="331" t="s">
        <v>1075</v>
      </c>
      <c r="F2086" s="354" t="s">
        <v>993</v>
      </c>
      <c r="G2086" s="331" t="n">
        <v>25</v>
      </c>
      <c r="H2086" s="331" t="n">
        <v>64.64</v>
      </c>
      <c r="I2086" s="415" t="n">
        <v>1287</v>
      </c>
      <c r="J2086" s="389"/>
      <c r="K2086" s="331" t="s">
        <v>994</v>
      </c>
    </row>
    <row r="2087" customFormat="false" ht="15.75" hidden="true" customHeight="false" outlineLevel="0" collapsed="false">
      <c r="A2087" s="331"/>
      <c r="B2087" s="331" t="s">
        <v>1220</v>
      </c>
      <c r="C2087" s="331" t="str">
        <f aca="false">IFERROR(VLOOKUP(B2087,'[1]#¡REF!'!$A$1:$C$15201,2,FALSE()),"")</f>
        <v/>
      </c>
      <c r="D2087" s="331" t="s">
        <v>991</v>
      </c>
      <c r="E2087" s="331" t="s">
        <v>1053</v>
      </c>
      <c r="F2087" s="354" t="s">
        <v>993</v>
      </c>
      <c r="G2087" s="331" t="n">
        <v>20</v>
      </c>
      <c r="H2087" s="331" t="n">
        <v>51.71</v>
      </c>
      <c r="I2087" s="415" t="n">
        <v>1029.6</v>
      </c>
      <c r="J2087" s="389"/>
      <c r="K2087" s="331" t="s">
        <v>994</v>
      </c>
    </row>
    <row r="2088" customFormat="false" ht="15.75" hidden="true" customHeight="false" outlineLevel="0" collapsed="false">
      <c r="A2088" s="331"/>
      <c r="B2088" s="331" t="s">
        <v>1220</v>
      </c>
      <c r="C2088" s="331" t="str">
        <f aca="false">IFERROR(VLOOKUP(B2088,'[1]#¡REF!'!$A$1:$C$15201,2,FALSE()),"")</f>
        <v/>
      </c>
      <c r="D2088" s="331" t="s">
        <v>991</v>
      </c>
      <c r="E2088" s="331" t="s">
        <v>1034</v>
      </c>
      <c r="F2088" s="354" t="s">
        <v>993</v>
      </c>
      <c r="G2088" s="331" t="n">
        <v>12</v>
      </c>
      <c r="H2088" s="331" t="n">
        <v>31.03</v>
      </c>
      <c r="I2088" s="331" t="n">
        <v>617.76</v>
      </c>
      <c r="J2088" s="389"/>
      <c r="K2088" s="331" t="s">
        <v>994</v>
      </c>
    </row>
    <row r="2089" customFormat="false" ht="15.75" hidden="true" customHeight="false" outlineLevel="0" collapsed="false">
      <c r="A2089" s="331"/>
      <c r="B2089" s="331" t="s">
        <v>1220</v>
      </c>
      <c r="C2089" s="331" t="str">
        <f aca="false">IFERROR(VLOOKUP(B2089,'[1]#¡REF!'!$A$1:$C$15201,2,FALSE()),"")</f>
        <v/>
      </c>
      <c r="D2089" s="331" t="s">
        <v>991</v>
      </c>
      <c r="E2089" s="331" t="s">
        <v>1009</v>
      </c>
      <c r="F2089" s="354" t="s">
        <v>993</v>
      </c>
      <c r="G2089" s="331" t="n">
        <v>20</v>
      </c>
      <c r="H2089" s="331" t="n">
        <v>51.71</v>
      </c>
      <c r="I2089" s="415" t="n">
        <v>1029.6</v>
      </c>
      <c r="J2089" s="389"/>
      <c r="K2089" s="331" t="s">
        <v>994</v>
      </c>
    </row>
    <row r="2090" customFormat="false" ht="15.75" hidden="true" customHeight="false" outlineLevel="0" collapsed="false">
      <c r="A2090" s="331"/>
      <c r="B2090" s="331" t="s">
        <v>1220</v>
      </c>
      <c r="C2090" s="331" t="str">
        <f aca="false">IFERROR(VLOOKUP(B2090,'[1]#¡REF!'!$A$1:$C$15201,2,FALSE()),"")</f>
        <v/>
      </c>
      <c r="D2090" s="331" t="s">
        <v>991</v>
      </c>
      <c r="E2090" s="331" t="s">
        <v>1012</v>
      </c>
      <c r="F2090" s="354" t="s">
        <v>993</v>
      </c>
      <c r="G2090" s="331" t="n">
        <v>195</v>
      </c>
      <c r="H2090" s="331" t="n">
        <v>504.2</v>
      </c>
      <c r="I2090" s="415" t="n">
        <v>10038.6</v>
      </c>
      <c r="J2090" s="389"/>
      <c r="K2090" s="331" t="s">
        <v>994</v>
      </c>
    </row>
    <row r="2091" customFormat="false" ht="15.75" hidden="true" customHeight="false" outlineLevel="0" collapsed="false">
      <c r="A2091" s="331"/>
      <c r="B2091" s="331" t="s">
        <v>1220</v>
      </c>
      <c r="C2091" s="331" t="str">
        <f aca="false">IFERROR(VLOOKUP(B2091,'[1]#¡REF!'!$A$1:$C$15201,2,FALSE()),"")</f>
        <v/>
      </c>
      <c r="D2091" s="331" t="s">
        <v>991</v>
      </c>
      <c r="E2091" s="331" t="s">
        <v>1035</v>
      </c>
      <c r="F2091" s="354" t="s">
        <v>993</v>
      </c>
      <c r="G2091" s="331" t="n">
        <v>25</v>
      </c>
      <c r="H2091" s="331" t="n">
        <v>64.64</v>
      </c>
      <c r="I2091" s="415" t="n">
        <v>1287</v>
      </c>
      <c r="J2091" s="389"/>
      <c r="K2091" s="331" t="s">
        <v>994</v>
      </c>
    </row>
    <row r="2092" customFormat="false" ht="15.75" hidden="true" customHeight="false" outlineLevel="0" collapsed="false">
      <c r="A2092" s="331"/>
      <c r="B2092" s="331" t="s">
        <v>1220</v>
      </c>
      <c r="C2092" s="331" t="str">
        <f aca="false">IFERROR(VLOOKUP(B2092,'[1]#¡REF!'!$A$1:$C$15201,2,FALSE()),"")</f>
        <v/>
      </c>
      <c r="D2092" s="331" t="s">
        <v>991</v>
      </c>
      <c r="E2092" s="331" t="s">
        <v>1036</v>
      </c>
      <c r="F2092" s="354" t="s">
        <v>993</v>
      </c>
      <c r="G2092" s="331" t="n">
        <v>10</v>
      </c>
      <c r="H2092" s="331" t="n">
        <v>25.86</v>
      </c>
      <c r="I2092" s="331" t="n">
        <v>514.8</v>
      </c>
      <c r="J2092" s="389"/>
      <c r="K2092" s="331" t="s">
        <v>994</v>
      </c>
    </row>
    <row r="2093" customFormat="false" ht="15.75" hidden="true" customHeight="false" outlineLevel="0" collapsed="false">
      <c r="A2093" s="331"/>
      <c r="B2093" s="331" t="s">
        <v>1220</v>
      </c>
      <c r="C2093" s="331" t="str">
        <f aca="false">IFERROR(VLOOKUP(B2093,'[1]#¡REF!'!$A$1:$C$15201,2,FALSE()),"")</f>
        <v/>
      </c>
      <c r="D2093" s="331" t="s">
        <v>991</v>
      </c>
      <c r="E2093" s="331" t="s">
        <v>1014</v>
      </c>
      <c r="F2093" s="331" t="s">
        <v>1132</v>
      </c>
      <c r="G2093" s="331" t="n">
        <v>150</v>
      </c>
      <c r="H2093" s="331" t="n">
        <v>387.85</v>
      </c>
      <c r="I2093" s="415" t="n">
        <v>7722</v>
      </c>
      <c r="J2093" s="389"/>
      <c r="K2093" s="331" t="s">
        <v>994</v>
      </c>
    </row>
    <row r="2094" customFormat="false" ht="15.75" hidden="true" customHeight="false" outlineLevel="0" collapsed="false">
      <c r="A2094" s="331"/>
      <c r="B2094" s="331" t="s">
        <v>1220</v>
      </c>
      <c r="C2094" s="331" t="str">
        <f aca="false">IFERROR(VLOOKUP(B2094,'[1]#¡REF!'!$A$1:$C$15201,2,FALSE()),"")</f>
        <v/>
      </c>
      <c r="D2094" s="331" t="s">
        <v>991</v>
      </c>
      <c r="E2094" s="331" t="s">
        <v>1002</v>
      </c>
      <c r="F2094" s="331" t="s">
        <v>1133</v>
      </c>
      <c r="G2094" s="331" t="n">
        <v>473</v>
      </c>
      <c r="H2094" s="415" t="n">
        <v>1223.01</v>
      </c>
      <c r="I2094" s="415" t="n">
        <v>24350.04</v>
      </c>
      <c r="J2094" s="389"/>
      <c r="K2094" s="331" t="s">
        <v>994</v>
      </c>
    </row>
    <row r="2095" customFormat="false" ht="15.75" hidden="true" customHeight="false" outlineLevel="0" collapsed="false">
      <c r="A2095" s="331"/>
      <c r="B2095" s="331" t="s">
        <v>1220</v>
      </c>
      <c r="C2095" s="331" t="str">
        <f aca="false">IFERROR(VLOOKUP(B2095,'[1]#¡REF!'!$A$1:$C$15201,2,FALSE()),"")</f>
        <v/>
      </c>
      <c r="D2095" s="331" t="s">
        <v>991</v>
      </c>
      <c r="E2095" s="331" t="s">
        <v>1004</v>
      </c>
      <c r="F2095" s="331" t="s">
        <v>1134</v>
      </c>
      <c r="G2095" s="331" t="n">
        <v>4</v>
      </c>
      <c r="H2095" s="331" t="n">
        <v>10.34</v>
      </c>
      <c r="I2095" s="331" t="n">
        <v>205.92</v>
      </c>
      <c r="J2095" s="390"/>
      <c r="K2095" s="331" t="s">
        <v>994</v>
      </c>
    </row>
    <row r="2096" customFormat="false" ht="15.75" hidden="true" customHeight="false" outlineLevel="0" collapsed="false">
      <c r="A2096" s="356"/>
      <c r="B2096" s="356" t="s">
        <v>1220</v>
      </c>
      <c r="C2096" s="356" t="str">
        <f aca="false">IFERROR(VLOOKUP(B2096,'[1]#¡REF!'!$A$1:$C$15201,2,FALSE()),"")</f>
        <v/>
      </c>
      <c r="D2096" s="356" t="s">
        <v>991</v>
      </c>
      <c r="E2096" s="356" t="s">
        <v>612</v>
      </c>
      <c r="F2096" s="361" t="s">
        <v>1136</v>
      </c>
      <c r="G2096" s="361" t="n">
        <v>138</v>
      </c>
      <c r="H2096" s="356" t="n">
        <v>356.82</v>
      </c>
      <c r="I2096" s="416" t="n">
        <v>7104.24</v>
      </c>
      <c r="J2096" s="394"/>
      <c r="K2096" s="356" t="s">
        <v>994</v>
      </c>
      <c r="L2096" s="379"/>
      <c r="M2096" s="379"/>
      <c r="N2096" s="379"/>
      <c r="O2096" s="379"/>
      <c r="P2096" s="279"/>
      <c r="Q2096" s="395"/>
      <c r="R2096" s="396"/>
      <c r="S2096" s="396"/>
      <c r="T2096" s="382"/>
    </row>
    <row r="2097" customFormat="false" ht="15.75" hidden="true" customHeight="false" outlineLevel="0" collapsed="false">
      <c r="A2097" s="331"/>
      <c r="B2097" s="331" t="s">
        <v>1220</v>
      </c>
      <c r="C2097" s="331" t="str">
        <f aca="false">IFERROR(VLOOKUP(B2097,'[1]#¡REF!'!$A$1:$C$15201,2,FALSE()),"")</f>
        <v/>
      </c>
      <c r="D2097" s="331" t="s">
        <v>1016</v>
      </c>
      <c r="E2097" s="331" t="s">
        <v>1018</v>
      </c>
      <c r="F2097" s="354" t="s">
        <v>993</v>
      </c>
      <c r="G2097" s="331" t="n">
        <v>1</v>
      </c>
      <c r="H2097" s="331" t="n">
        <v>2.59</v>
      </c>
      <c r="I2097" s="331" t="n">
        <v>51.48</v>
      </c>
      <c r="J2097" s="388"/>
      <c r="K2097" s="331" t="s">
        <v>994</v>
      </c>
    </row>
    <row r="2098" customFormat="false" ht="15.75" hidden="true" customHeight="false" outlineLevel="0" collapsed="false">
      <c r="A2098" s="331"/>
      <c r="B2098" s="331" t="s">
        <v>1220</v>
      </c>
      <c r="C2098" s="331" t="str">
        <f aca="false">IFERROR(VLOOKUP(B2098,'[1]#¡REF!'!$A$1:$C$15201,2,FALSE()),"")</f>
        <v/>
      </c>
      <c r="D2098" s="331" t="s">
        <v>1016</v>
      </c>
      <c r="E2098" s="331" t="s">
        <v>1019</v>
      </c>
      <c r="F2098" s="354" t="s">
        <v>993</v>
      </c>
      <c r="G2098" s="331" t="n">
        <v>36</v>
      </c>
      <c r="H2098" s="331" t="n">
        <v>93.08</v>
      </c>
      <c r="I2098" s="415" t="n">
        <v>1853.28</v>
      </c>
      <c r="J2098" s="389"/>
      <c r="K2098" s="331" t="s">
        <v>994</v>
      </c>
    </row>
    <row r="2099" customFormat="false" ht="15.75" hidden="true" customHeight="false" outlineLevel="0" collapsed="false">
      <c r="A2099" s="331"/>
      <c r="B2099" s="331" t="s">
        <v>1220</v>
      </c>
      <c r="C2099" s="331" t="str">
        <f aca="false">IFERROR(VLOOKUP(B2099,'[1]#¡REF!'!$A$1:$C$15201,2,FALSE()),"")</f>
        <v/>
      </c>
      <c r="D2099" s="331" t="s">
        <v>1016</v>
      </c>
      <c r="E2099" s="331" t="s">
        <v>1023</v>
      </c>
      <c r="F2099" s="354" t="s">
        <v>993</v>
      </c>
      <c r="G2099" s="331" t="n">
        <v>15</v>
      </c>
      <c r="H2099" s="331" t="n">
        <v>38.78</v>
      </c>
      <c r="I2099" s="331" t="n">
        <v>772.2</v>
      </c>
      <c r="J2099" s="389"/>
      <c r="K2099" s="331" t="s">
        <v>994</v>
      </c>
    </row>
    <row r="2100" customFormat="false" ht="15.75" hidden="true" customHeight="false" outlineLevel="0" collapsed="false">
      <c r="A2100" s="331"/>
      <c r="B2100" s="331" t="s">
        <v>1220</v>
      </c>
      <c r="C2100" s="331" t="str">
        <f aca="false">IFERROR(VLOOKUP(B2100,'[1]#¡REF!'!$A$1:$C$15201,2,FALSE()),"")</f>
        <v/>
      </c>
      <c r="D2100" s="331" t="s">
        <v>1016</v>
      </c>
      <c r="E2100" s="331" t="s">
        <v>1065</v>
      </c>
      <c r="F2100" s="354" t="s">
        <v>993</v>
      </c>
      <c r="G2100" s="331" t="n">
        <v>24</v>
      </c>
      <c r="H2100" s="331" t="n">
        <v>62.06</v>
      </c>
      <c r="I2100" s="415" t="n">
        <v>1235.52</v>
      </c>
      <c r="J2100" s="389"/>
      <c r="K2100" s="331" t="s">
        <v>994</v>
      </c>
    </row>
    <row r="2101" customFormat="false" ht="15.75" hidden="true" customHeight="false" outlineLevel="0" collapsed="false">
      <c r="A2101" s="331"/>
      <c r="B2101" s="331" t="s">
        <v>1220</v>
      </c>
      <c r="C2101" s="331" t="str">
        <f aca="false">IFERROR(VLOOKUP(B2101,'[1]#¡REF!'!$A$1:$C$15201,2,FALSE()),"")</f>
        <v/>
      </c>
      <c r="D2101" s="331" t="s">
        <v>1016</v>
      </c>
      <c r="E2101" s="331" t="s">
        <v>1028</v>
      </c>
      <c r="F2101" s="331" t="s">
        <v>1134</v>
      </c>
      <c r="G2101" s="331" t="n">
        <v>3</v>
      </c>
      <c r="H2101" s="331" t="n">
        <v>7.76</v>
      </c>
      <c r="I2101" s="331" t="n">
        <v>154.44</v>
      </c>
      <c r="J2101" s="389"/>
      <c r="K2101" s="331" t="s">
        <v>994</v>
      </c>
    </row>
    <row r="2102" customFormat="false" ht="15.75" hidden="true" customHeight="false" outlineLevel="0" collapsed="false">
      <c r="A2102" s="331"/>
      <c r="B2102" s="331" t="s">
        <v>1221</v>
      </c>
      <c r="C2102" s="331" t="str">
        <f aca="false">IFERROR(VLOOKUP(B2102,'[1]#¡REF!'!$A$1:$C$15201,2,FALSE()),"")</f>
        <v/>
      </c>
      <c r="D2102" s="331" t="s">
        <v>991</v>
      </c>
      <c r="E2102" s="331" t="s">
        <v>1046</v>
      </c>
      <c r="F2102" s="354" t="s">
        <v>993</v>
      </c>
      <c r="G2102" s="331" t="n">
        <v>20</v>
      </c>
      <c r="H2102" s="331" t="n">
        <v>25.62</v>
      </c>
      <c r="I2102" s="331" t="n">
        <v>510</v>
      </c>
      <c r="J2102" s="389"/>
      <c r="K2102" s="331" t="s">
        <v>994</v>
      </c>
    </row>
    <row r="2103" customFormat="false" ht="15.75" hidden="true" customHeight="false" outlineLevel="0" collapsed="false">
      <c r="A2103" s="331"/>
      <c r="B2103" s="331" t="s">
        <v>1221</v>
      </c>
      <c r="C2103" s="331" t="str">
        <f aca="false">IFERROR(VLOOKUP(B2103,'[1]#¡REF!'!$A$1:$C$15201,2,FALSE()),"")</f>
        <v/>
      </c>
      <c r="D2103" s="331" t="s">
        <v>1016</v>
      </c>
      <c r="E2103" s="331" t="s">
        <v>1017</v>
      </c>
      <c r="F2103" s="331" t="s">
        <v>1130</v>
      </c>
      <c r="G2103" s="331" t="n">
        <v>3</v>
      </c>
      <c r="H2103" s="331" t="n">
        <v>3.84</v>
      </c>
      <c r="I2103" s="331" t="n">
        <v>76.5</v>
      </c>
      <c r="J2103" s="389"/>
      <c r="K2103" s="331" t="s">
        <v>994</v>
      </c>
    </row>
    <row r="2104" customFormat="false" ht="15.75" hidden="true" customHeight="false" outlineLevel="0" collapsed="false">
      <c r="A2104" s="331"/>
      <c r="B2104" s="331" t="s">
        <v>1221</v>
      </c>
      <c r="C2104" s="331" t="str">
        <f aca="false">IFERROR(VLOOKUP(B2104,'[1]#¡REF!'!$A$1:$C$15201,2,FALSE()),"")</f>
        <v/>
      </c>
      <c r="D2104" s="331" t="s">
        <v>1016</v>
      </c>
      <c r="E2104" s="331" t="s">
        <v>1091</v>
      </c>
      <c r="F2104" s="354" t="s">
        <v>993</v>
      </c>
      <c r="G2104" s="405" t="n">
        <v>8821</v>
      </c>
      <c r="H2104" s="415" t="n">
        <v>11297.61</v>
      </c>
      <c r="I2104" s="415" t="n">
        <v>224935.5</v>
      </c>
      <c r="J2104" s="389"/>
      <c r="K2104" s="331" t="s">
        <v>994</v>
      </c>
    </row>
    <row r="2105" customFormat="false" ht="15.75" hidden="true" customHeight="false" outlineLevel="0" collapsed="false">
      <c r="A2105" s="331"/>
      <c r="B2105" s="331" t="s">
        <v>1221</v>
      </c>
      <c r="C2105" s="331" t="str">
        <f aca="false">IFERROR(VLOOKUP(B2105,'[1]#¡REF!'!$A$1:$C$15201,2,FALSE()),"")</f>
        <v/>
      </c>
      <c r="D2105" s="331" t="s">
        <v>1016</v>
      </c>
      <c r="E2105" s="331" t="s">
        <v>1020</v>
      </c>
      <c r="F2105" s="354" t="s">
        <v>993</v>
      </c>
      <c r="G2105" s="405" t="n">
        <v>43794</v>
      </c>
      <c r="H2105" s="415" t="n">
        <v>56089.76</v>
      </c>
      <c r="I2105" s="415" t="n">
        <v>1116747</v>
      </c>
      <c r="J2105" s="389"/>
      <c r="K2105" s="331" t="s">
        <v>994</v>
      </c>
    </row>
    <row r="2106" customFormat="false" ht="15.75" hidden="true" customHeight="false" outlineLevel="0" collapsed="false">
      <c r="A2106" s="331"/>
      <c r="B2106" s="331" t="s">
        <v>1221</v>
      </c>
      <c r="C2106" s="331" t="str">
        <f aca="false">IFERROR(VLOOKUP(B2106,'[1]#¡REF!'!$A$1:$C$15201,2,FALSE()),"")</f>
        <v/>
      </c>
      <c r="D2106" s="331" t="s">
        <v>1016</v>
      </c>
      <c r="E2106" s="331" t="s">
        <v>1021</v>
      </c>
      <c r="F2106" s="354" t="s">
        <v>993</v>
      </c>
      <c r="G2106" s="331" t="n">
        <v>259</v>
      </c>
      <c r="H2106" s="331" t="n">
        <v>331.72</v>
      </c>
      <c r="I2106" s="415" t="n">
        <v>6604.5</v>
      </c>
      <c r="J2106" s="389"/>
      <c r="K2106" s="331" t="s">
        <v>994</v>
      </c>
    </row>
    <row r="2107" customFormat="false" ht="15.75" hidden="true" customHeight="false" outlineLevel="0" collapsed="false">
      <c r="A2107" s="331"/>
      <c r="B2107" s="331" t="s">
        <v>1221</v>
      </c>
      <c r="C2107" s="331" t="str">
        <f aca="false">IFERROR(VLOOKUP(B2107,'[1]#¡REF!'!$A$1:$C$15201,2,FALSE()),"")</f>
        <v/>
      </c>
      <c r="D2107" s="331" t="s">
        <v>1016</v>
      </c>
      <c r="E2107" s="331" t="s">
        <v>1041</v>
      </c>
      <c r="F2107" s="354" t="s">
        <v>993</v>
      </c>
      <c r="G2107" s="331" t="n">
        <v>578</v>
      </c>
      <c r="H2107" s="331" t="n">
        <v>740.28</v>
      </c>
      <c r="I2107" s="415" t="n">
        <v>14739</v>
      </c>
      <c r="J2107" s="389"/>
      <c r="K2107" s="331" t="s">
        <v>994</v>
      </c>
    </row>
    <row r="2108" customFormat="false" ht="15.75" hidden="true" customHeight="false" outlineLevel="0" collapsed="false">
      <c r="A2108" s="331"/>
      <c r="B2108" s="331" t="s">
        <v>1221</v>
      </c>
      <c r="C2108" s="331" t="str">
        <f aca="false">IFERROR(VLOOKUP(B2108,'[1]#¡REF!'!$A$1:$C$15201,2,FALSE()),"")</f>
        <v/>
      </c>
      <c r="D2108" s="331" t="s">
        <v>1016</v>
      </c>
      <c r="E2108" s="331" t="s">
        <v>1022</v>
      </c>
      <c r="F2108" s="354" t="s">
        <v>993</v>
      </c>
      <c r="G2108" s="331" t="n">
        <v>305</v>
      </c>
      <c r="H2108" s="331" t="n">
        <v>390.63</v>
      </c>
      <c r="I2108" s="415" t="n">
        <v>7777.5</v>
      </c>
      <c r="J2108" s="389"/>
      <c r="K2108" s="331" t="s">
        <v>994</v>
      </c>
    </row>
    <row r="2109" customFormat="false" ht="15.75" hidden="true" customHeight="false" outlineLevel="0" collapsed="false">
      <c r="A2109" s="331"/>
      <c r="B2109" s="331" t="s">
        <v>1221</v>
      </c>
      <c r="C2109" s="331" t="str">
        <f aca="false">IFERROR(VLOOKUP(B2109,'[1]#¡REF!'!$A$1:$C$15201,2,FALSE()),"")</f>
        <v/>
      </c>
      <c r="D2109" s="331" t="s">
        <v>1016</v>
      </c>
      <c r="E2109" s="331" t="s">
        <v>1092</v>
      </c>
      <c r="F2109" s="354" t="s">
        <v>993</v>
      </c>
      <c r="G2109" s="405" t="n">
        <v>12061</v>
      </c>
      <c r="H2109" s="415" t="n">
        <v>15447.29</v>
      </c>
      <c r="I2109" s="415" t="n">
        <v>307555.5</v>
      </c>
      <c r="J2109" s="389"/>
      <c r="K2109" s="331" t="s">
        <v>994</v>
      </c>
    </row>
    <row r="2110" customFormat="false" ht="15.75" hidden="true" customHeight="false" outlineLevel="0" collapsed="false">
      <c r="A2110" s="331"/>
      <c r="B2110" s="331" t="s">
        <v>1221</v>
      </c>
      <c r="C2110" s="331" t="str">
        <f aca="false">IFERROR(VLOOKUP(B2110,'[1]#¡REF!'!$A$1:$C$15201,2,FALSE()),"")</f>
        <v/>
      </c>
      <c r="D2110" s="331" t="s">
        <v>1016</v>
      </c>
      <c r="E2110" s="331" t="s">
        <v>1025</v>
      </c>
      <c r="F2110" s="354" t="s">
        <v>993</v>
      </c>
      <c r="G2110" s="331" t="n">
        <v>168</v>
      </c>
      <c r="H2110" s="331" t="n">
        <v>215.17</v>
      </c>
      <c r="I2110" s="415" t="n">
        <v>4284</v>
      </c>
      <c r="J2110" s="389"/>
      <c r="K2110" s="331" t="s">
        <v>994</v>
      </c>
    </row>
    <row r="2111" customFormat="false" ht="15.75" hidden="true" customHeight="false" outlineLevel="0" collapsed="false">
      <c r="A2111" s="331"/>
      <c r="B2111" s="331" t="s">
        <v>1221</v>
      </c>
      <c r="C2111" s="331" t="str">
        <f aca="false">IFERROR(VLOOKUP(B2111,'[1]#¡REF!'!$A$1:$C$15201,2,FALSE()),"")</f>
        <v/>
      </c>
      <c r="D2111" s="331" t="s">
        <v>1016</v>
      </c>
      <c r="E2111" s="331" t="s">
        <v>1065</v>
      </c>
      <c r="F2111" s="354" t="s">
        <v>993</v>
      </c>
      <c r="G2111" s="405" t="n">
        <v>1217</v>
      </c>
      <c r="H2111" s="415" t="n">
        <v>1558.69</v>
      </c>
      <c r="I2111" s="415" t="n">
        <v>31033.5</v>
      </c>
      <c r="J2111" s="389"/>
      <c r="K2111" s="331" t="s">
        <v>994</v>
      </c>
    </row>
    <row r="2112" customFormat="false" ht="15.75" hidden="true" customHeight="false" outlineLevel="0" collapsed="false">
      <c r="A2112" s="331"/>
      <c r="B2112" s="331" t="s">
        <v>1221</v>
      </c>
      <c r="C2112" s="331" t="str">
        <f aca="false">IFERROR(VLOOKUP(B2112,'[1]#¡REF!'!$A$1:$C$15201,2,FALSE()),"")</f>
        <v/>
      </c>
      <c r="D2112" s="331" t="s">
        <v>1016</v>
      </c>
      <c r="E2112" s="331" t="s">
        <v>1093</v>
      </c>
      <c r="F2112" s="331" t="s">
        <v>1131</v>
      </c>
      <c r="G2112" s="331" t="n">
        <v>3</v>
      </c>
      <c r="H2112" s="331" t="n">
        <v>3.84</v>
      </c>
      <c r="I2112" s="331" t="n">
        <v>76.5</v>
      </c>
      <c r="J2112" s="389"/>
      <c r="K2112" s="331" t="s">
        <v>994</v>
      </c>
    </row>
    <row r="2113" customFormat="false" ht="15.75" hidden="true" customHeight="false" outlineLevel="0" collapsed="false">
      <c r="A2113" s="331"/>
      <c r="B2113" s="331" t="s">
        <v>1221</v>
      </c>
      <c r="C2113" s="331" t="str">
        <f aca="false">IFERROR(VLOOKUP(B2113,'[1]#¡REF!'!$A$1:$C$15201,2,FALSE()),"")</f>
        <v/>
      </c>
      <c r="D2113" s="331" t="s">
        <v>1016</v>
      </c>
      <c r="E2113" s="331" t="s">
        <v>1026</v>
      </c>
      <c r="F2113" s="331" t="s">
        <v>1132</v>
      </c>
      <c r="G2113" s="331" t="n">
        <v>76</v>
      </c>
      <c r="H2113" s="331" t="n">
        <v>97.34</v>
      </c>
      <c r="I2113" s="415" t="n">
        <v>1938</v>
      </c>
      <c r="J2113" s="389"/>
      <c r="K2113" s="331" t="s">
        <v>994</v>
      </c>
    </row>
    <row r="2114" customFormat="false" ht="15.75" hidden="true" customHeight="false" outlineLevel="0" collapsed="false">
      <c r="A2114" s="331"/>
      <c r="B2114" s="331" t="s">
        <v>1221</v>
      </c>
      <c r="C2114" s="331" t="str">
        <f aca="false">IFERROR(VLOOKUP(B2114,'[1]#¡REF!'!$A$1:$C$15201,2,FALSE()),"")</f>
        <v/>
      </c>
      <c r="D2114" s="331" t="s">
        <v>1016</v>
      </c>
      <c r="E2114" s="331" t="s">
        <v>1027</v>
      </c>
      <c r="F2114" s="331" t="s">
        <v>1133</v>
      </c>
      <c r="G2114" s="331" t="n">
        <v>3</v>
      </c>
      <c r="H2114" s="331" t="n">
        <v>3.84</v>
      </c>
      <c r="I2114" s="331" t="n">
        <v>76.5</v>
      </c>
      <c r="J2114" s="389"/>
      <c r="K2114" s="331" t="s">
        <v>994</v>
      </c>
    </row>
    <row r="2115" customFormat="false" ht="15.75" hidden="true" customHeight="false" outlineLevel="0" collapsed="false">
      <c r="A2115" s="331"/>
      <c r="B2115" s="331" t="s">
        <v>1221</v>
      </c>
      <c r="C2115" s="331" t="str">
        <f aca="false">IFERROR(VLOOKUP(B2115,'[1]#¡REF!'!$A$1:$C$15201,2,FALSE()),"")</f>
        <v/>
      </c>
      <c r="D2115" s="331" t="s">
        <v>1016</v>
      </c>
      <c r="E2115" s="331" t="s">
        <v>1028</v>
      </c>
      <c r="F2115" s="331" t="s">
        <v>1134</v>
      </c>
      <c r="G2115" s="331" t="n">
        <v>4</v>
      </c>
      <c r="H2115" s="331" t="n">
        <v>5.12</v>
      </c>
      <c r="I2115" s="331" t="n">
        <v>102</v>
      </c>
      <c r="J2115" s="390"/>
      <c r="K2115" s="331" t="s">
        <v>994</v>
      </c>
    </row>
    <row r="2116" customFormat="false" ht="15.75" hidden="true" customHeight="false" outlineLevel="0" collapsed="false">
      <c r="A2116" s="399"/>
      <c r="B2116" s="356" t="s">
        <v>1221</v>
      </c>
      <c r="C2116" s="356" t="str">
        <f aca="false">IFERROR(VLOOKUP(B2116,'[1]#¡REF!'!$A$1:$C$15201,2,FALSE()),"")</f>
        <v/>
      </c>
      <c r="D2116" s="399" t="s">
        <v>1016</v>
      </c>
      <c r="E2116" s="399" t="s">
        <v>621</v>
      </c>
      <c r="F2116" s="361" t="s">
        <v>1136</v>
      </c>
      <c r="G2116" s="361" t="n">
        <v>15</v>
      </c>
      <c r="H2116" s="417" t="n">
        <v>19.21</v>
      </c>
      <c r="I2116" s="417" t="n">
        <v>382.5</v>
      </c>
      <c r="J2116" s="360"/>
      <c r="K2116" s="356" t="s">
        <v>994</v>
      </c>
      <c r="L2116" s="379"/>
      <c r="M2116" s="379"/>
      <c r="N2116" s="379"/>
      <c r="O2116" s="379"/>
      <c r="P2116" s="279"/>
      <c r="Q2116" s="395"/>
      <c r="R2116" s="396"/>
      <c r="S2116" s="396"/>
      <c r="T2116" s="382"/>
    </row>
    <row r="2117" customFormat="false" ht="15.75" hidden="true" customHeight="false" outlineLevel="0" collapsed="false">
      <c r="A2117" s="331"/>
      <c r="B2117" s="331" t="s">
        <v>1222</v>
      </c>
      <c r="C2117" s="331" t="str">
        <f aca="false">IFERROR(VLOOKUP(B2117,'[1]#¡REF!'!$A$1:$C$15201,2,FALSE()),"")</f>
        <v/>
      </c>
      <c r="D2117" s="331" t="s">
        <v>991</v>
      </c>
      <c r="E2117" s="331" t="s">
        <v>1032</v>
      </c>
      <c r="F2117" s="331" t="s">
        <v>1130</v>
      </c>
      <c r="G2117" s="331" t="n">
        <v>48</v>
      </c>
      <c r="H2117" s="331" t="n">
        <v>42.96</v>
      </c>
      <c r="I2117" s="331" t="n">
        <v>855.36</v>
      </c>
      <c r="J2117" s="388"/>
      <c r="K2117" s="331" t="s">
        <v>994</v>
      </c>
    </row>
    <row r="2118" customFormat="false" ht="15.75" hidden="true" customHeight="false" outlineLevel="0" collapsed="false">
      <c r="A2118" s="331"/>
      <c r="B2118" s="331" t="s">
        <v>1222</v>
      </c>
      <c r="C2118" s="331" t="str">
        <f aca="false">IFERROR(VLOOKUP(B2118,'[1]#¡REF!'!$A$1:$C$15201,2,FALSE()),"")</f>
        <v/>
      </c>
      <c r="D2118" s="331" t="s">
        <v>991</v>
      </c>
      <c r="E2118" s="331" t="s">
        <v>1053</v>
      </c>
      <c r="F2118" s="354" t="s">
        <v>993</v>
      </c>
      <c r="G2118" s="331" t="n">
        <v>20</v>
      </c>
      <c r="H2118" s="331" t="n">
        <v>17.9</v>
      </c>
      <c r="I2118" s="331" t="n">
        <v>356.4</v>
      </c>
      <c r="J2118" s="389"/>
      <c r="K2118" s="331" t="s">
        <v>994</v>
      </c>
    </row>
    <row r="2119" customFormat="false" ht="15.75" hidden="true" customHeight="false" outlineLevel="0" collapsed="false">
      <c r="A2119" s="331"/>
      <c r="B2119" s="331" t="s">
        <v>1222</v>
      </c>
      <c r="C2119" s="331" t="str">
        <f aca="false">IFERROR(VLOOKUP(B2119,'[1]#¡REF!'!$A$1:$C$15201,2,FALSE()),"")</f>
        <v/>
      </c>
      <c r="D2119" s="331" t="s">
        <v>991</v>
      </c>
      <c r="E2119" s="331" t="s">
        <v>1034</v>
      </c>
      <c r="F2119" s="354" t="s">
        <v>993</v>
      </c>
      <c r="G2119" s="331" t="n">
        <v>61</v>
      </c>
      <c r="H2119" s="331" t="n">
        <v>54.6</v>
      </c>
      <c r="I2119" s="415" t="n">
        <v>1087.02</v>
      </c>
      <c r="J2119" s="389"/>
      <c r="K2119" s="331" t="s">
        <v>994</v>
      </c>
    </row>
    <row r="2120" customFormat="false" ht="15.75" hidden="true" customHeight="false" outlineLevel="0" collapsed="false">
      <c r="A2120" s="331"/>
      <c r="B2120" s="331" t="s">
        <v>1222</v>
      </c>
      <c r="C2120" s="331" t="str">
        <f aca="false">IFERROR(VLOOKUP(B2120,'[1]#¡REF!'!$A$1:$C$15201,2,FALSE()),"")</f>
        <v/>
      </c>
      <c r="D2120" s="331" t="s">
        <v>991</v>
      </c>
      <c r="E2120" s="331" t="s">
        <v>1012</v>
      </c>
      <c r="F2120" s="354" t="s">
        <v>993</v>
      </c>
      <c r="G2120" s="331" t="n">
        <v>25</v>
      </c>
      <c r="H2120" s="331" t="n">
        <v>22.38</v>
      </c>
      <c r="I2120" s="331" t="n">
        <v>445.5</v>
      </c>
      <c r="J2120" s="389"/>
      <c r="K2120" s="331" t="s">
        <v>994</v>
      </c>
    </row>
    <row r="2121" customFormat="false" ht="15.75" hidden="true" customHeight="false" outlineLevel="0" collapsed="false">
      <c r="A2121" s="331"/>
      <c r="B2121" s="331" t="s">
        <v>1222</v>
      </c>
      <c r="C2121" s="331" t="str">
        <f aca="false">IFERROR(VLOOKUP(B2121,'[1]#¡REF!'!$A$1:$C$15201,2,FALSE()),"")</f>
        <v/>
      </c>
      <c r="D2121" s="331" t="s">
        <v>991</v>
      </c>
      <c r="E2121" s="331" t="s">
        <v>1036</v>
      </c>
      <c r="F2121" s="354" t="s">
        <v>993</v>
      </c>
      <c r="G2121" s="331" t="n">
        <v>100</v>
      </c>
      <c r="H2121" s="331" t="n">
        <v>89.5</v>
      </c>
      <c r="I2121" s="415" t="n">
        <v>1782</v>
      </c>
      <c r="J2121" s="389"/>
      <c r="K2121" s="331" t="s">
        <v>994</v>
      </c>
    </row>
    <row r="2122" customFormat="false" ht="15.75" hidden="true" customHeight="false" outlineLevel="0" collapsed="false">
      <c r="A2122" s="331"/>
      <c r="B2122" s="331" t="s">
        <v>1222</v>
      </c>
      <c r="C2122" s="331" t="str">
        <f aca="false">IFERROR(VLOOKUP(B2122,'[1]#¡REF!'!$A$1:$C$15201,2,FALSE()),"")</f>
        <v/>
      </c>
      <c r="D2122" s="331" t="s">
        <v>991</v>
      </c>
      <c r="E2122" s="331" t="s">
        <v>1014</v>
      </c>
      <c r="F2122" s="331" t="s">
        <v>1132</v>
      </c>
      <c r="G2122" s="331" t="n">
        <v>1</v>
      </c>
      <c r="H2122" s="331" t="n">
        <v>0.9</v>
      </c>
      <c r="I2122" s="331" t="n">
        <v>17.82</v>
      </c>
      <c r="J2122" s="389"/>
      <c r="K2122" s="331" t="s">
        <v>994</v>
      </c>
    </row>
    <row r="2123" customFormat="false" ht="15.75" hidden="true" customHeight="false" outlineLevel="0" collapsed="false">
      <c r="A2123" s="331"/>
      <c r="B2123" s="331" t="s">
        <v>1222</v>
      </c>
      <c r="C2123" s="331" t="str">
        <f aca="false">IFERROR(VLOOKUP(B2123,'[1]#¡REF!'!$A$1:$C$15201,2,FALSE()),"")</f>
        <v/>
      </c>
      <c r="D2123" s="331" t="s">
        <v>1016</v>
      </c>
      <c r="E2123" s="331" t="s">
        <v>1040</v>
      </c>
      <c r="F2123" s="331" t="s">
        <v>1130</v>
      </c>
      <c r="G2123" s="331" t="n">
        <v>8</v>
      </c>
      <c r="H2123" s="331" t="n">
        <v>7.16</v>
      </c>
      <c r="I2123" s="331" t="n">
        <v>142.56</v>
      </c>
      <c r="J2123" s="389"/>
      <c r="K2123" s="331" t="s">
        <v>994</v>
      </c>
    </row>
    <row r="2124" customFormat="false" ht="15.75" hidden="true" customHeight="false" outlineLevel="0" collapsed="false">
      <c r="A2124" s="331"/>
      <c r="B2124" s="331" t="s">
        <v>1222</v>
      </c>
      <c r="C2124" s="331" t="str">
        <f aca="false">IFERROR(VLOOKUP(B2124,'[1]#¡REF!'!$A$1:$C$15201,2,FALSE()),"")</f>
        <v/>
      </c>
      <c r="D2124" s="331" t="s">
        <v>1016</v>
      </c>
      <c r="E2124" s="331" t="s">
        <v>1018</v>
      </c>
      <c r="F2124" s="354" t="s">
        <v>993</v>
      </c>
      <c r="G2124" s="331" t="n">
        <v>21</v>
      </c>
      <c r="H2124" s="331" t="n">
        <v>18.8</v>
      </c>
      <c r="I2124" s="331" t="n">
        <v>374.22</v>
      </c>
      <c r="J2124" s="389"/>
      <c r="K2124" s="331" t="s">
        <v>994</v>
      </c>
    </row>
    <row r="2125" customFormat="false" ht="15.75" hidden="true" customHeight="false" outlineLevel="0" collapsed="false">
      <c r="A2125" s="331"/>
      <c r="B2125" s="331" t="s">
        <v>1222</v>
      </c>
      <c r="C2125" s="331" t="str">
        <f aca="false">IFERROR(VLOOKUP(B2125,'[1]#¡REF!'!$A$1:$C$15201,2,FALSE()),"")</f>
        <v/>
      </c>
      <c r="D2125" s="331" t="s">
        <v>1016</v>
      </c>
      <c r="E2125" s="331" t="s">
        <v>1019</v>
      </c>
      <c r="F2125" s="354" t="s">
        <v>993</v>
      </c>
      <c r="G2125" s="331" t="n">
        <v>14</v>
      </c>
      <c r="H2125" s="331" t="n">
        <v>12.53</v>
      </c>
      <c r="I2125" s="331" t="n">
        <v>249.48</v>
      </c>
      <c r="J2125" s="389"/>
      <c r="K2125" s="331" t="s">
        <v>994</v>
      </c>
    </row>
    <row r="2126" customFormat="false" ht="15.75" hidden="true" customHeight="false" outlineLevel="0" collapsed="false">
      <c r="A2126" s="331"/>
      <c r="B2126" s="331" t="s">
        <v>1222</v>
      </c>
      <c r="C2126" s="331" t="str">
        <f aca="false">IFERROR(VLOOKUP(B2126,'[1]#¡REF!'!$A$1:$C$15201,2,FALSE()),"")</f>
        <v/>
      </c>
      <c r="D2126" s="331" t="s">
        <v>1016</v>
      </c>
      <c r="E2126" s="331" t="s">
        <v>1020</v>
      </c>
      <c r="F2126" s="354" t="s">
        <v>993</v>
      </c>
      <c r="G2126" s="331" t="n">
        <v>265</v>
      </c>
      <c r="H2126" s="331" t="n">
        <v>237.18</v>
      </c>
      <c r="I2126" s="415" t="n">
        <v>4722.3</v>
      </c>
      <c r="J2126" s="389"/>
      <c r="K2126" s="331" t="s">
        <v>994</v>
      </c>
    </row>
    <row r="2127" customFormat="false" ht="15.75" hidden="true" customHeight="false" outlineLevel="0" collapsed="false">
      <c r="A2127" s="331"/>
      <c r="B2127" s="331" t="s">
        <v>1222</v>
      </c>
      <c r="C2127" s="331" t="str">
        <f aca="false">IFERROR(VLOOKUP(B2127,'[1]#¡REF!'!$A$1:$C$15201,2,FALSE()),"")</f>
        <v/>
      </c>
      <c r="D2127" s="331" t="s">
        <v>1016</v>
      </c>
      <c r="E2127" s="331" t="s">
        <v>1023</v>
      </c>
      <c r="F2127" s="354" t="s">
        <v>993</v>
      </c>
      <c r="G2127" s="405" t="n">
        <v>1615</v>
      </c>
      <c r="H2127" s="415" t="n">
        <v>1445.47</v>
      </c>
      <c r="I2127" s="415" t="n">
        <v>28779.3</v>
      </c>
      <c r="J2127" s="389"/>
      <c r="K2127" s="331" t="s">
        <v>994</v>
      </c>
    </row>
    <row r="2128" customFormat="false" ht="15.75" hidden="true" customHeight="false" outlineLevel="0" collapsed="false">
      <c r="A2128" s="331"/>
      <c r="B2128" s="331" t="s">
        <v>1222</v>
      </c>
      <c r="C2128" s="331" t="str">
        <f aca="false">IFERROR(VLOOKUP(B2128,'[1]#¡REF!'!$A$1:$C$15201,2,FALSE()),"")</f>
        <v/>
      </c>
      <c r="D2128" s="331" t="s">
        <v>1016</v>
      </c>
      <c r="E2128" s="331" t="s">
        <v>1025</v>
      </c>
      <c r="F2128" s="354" t="s">
        <v>993</v>
      </c>
      <c r="G2128" s="331" t="n">
        <v>168</v>
      </c>
      <c r="H2128" s="331" t="n">
        <v>150.36</v>
      </c>
      <c r="I2128" s="415" t="n">
        <v>2993.76</v>
      </c>
      <c r="J2128" s="389"/>
      <c r="K2128" s="331" t="s">
        <v>994</v>
      </c>
    </row>
    <row r="2129" customFormat="false" ht="15.75" hidden="true" customHeight="false" outlineLevel="0" collapsed="false">
      <c r="A2129" s="331"/>
      <c r="B2129" s="331" t="s">
        <v>1222</v>
      </c>
      <c r="C2129" s="331" t="str">
        <f aca="false">IFERROR(VLOOKUP(B2129,'[1]#¡REF!'!$A$1:$C$15201,2,FALSE()),"")</f>
        <v/>
      </c>
      <c r="D2129" s="331" t="s">
        <v>1016</v>
      </c>
      <c r="E2129" s="331" t="s">
        <v>1167</v>
      </c>
      <c r="F2129" s="354" t="s">
        <v>993</v>
      </c>
      <c r="G2129" s="331" t="n">
        <v>196</v>
      </c>
      <c r="H2129" s="331" t="n">
        <v>175.43</v>
      </c>
      <c r="I2129" s="415" t="n">
        <v>3492.72</v>
      </c>
      <c r="J2129" s="389"/>
      <c r="K2129" s="331" t="s">
        <v>994</v>
      </c>
    </row>
    <row r="2130" customFormat="false" ht="15.75" hidden="true" customHeight="false" outlineLevel="0" collapsed="false">
      <c r="A2130" s="331"/>
      <c r="B2130" s="331" t="s">
        <v>1222</v>
      </c>
      <c r="C2130" s="331" t="str">
        <f aca="false">IFERROR(VLOOKUP(B2130,'[1]#¡REF!'!$A$1:$C$15201,2,FALSE()),"")</f>
        <v/>
      </c>
      <c r="D2130" s="331" t="s">
        <v>1016</v>
      </c>
      <c r="E2130" s="331" t="s">
        <v>1065</v>
      </c>
      <c r="F2130" s="354" t="s">
        <v>993</v>
      </c>
      <c r="G2130" s="331" t="n">
        <v>335</v>
      </c>
      <c r="H2130" s="331" t="n">
        <v>299.83</v>
      </c>
      <c r="I2130" s="415" t="n">
        <v>5969.7</v>
      </c>
      <c r="J2130" s="389"/>
      <c r="K2130" s="331" t="s">
        <v>994</v>
      </c>
    </row>
    <row r="2131" customFormat="false" ht="15.75" hidden="true" customHeight="false" outlineLevel="0" collapsed="false">
      <c r="A2131" s="331"/>
      <c r="B2131" s="331" t="s">
        <v>1222</v>
      </c>
      <c r="C2131" s="331" t="str">
        <f aca="false">IFERROR(VLOOKUP(B2131,'[1]#¡REF!'!$A$1:$C$15201,2,FALSE()),"")</f>
        <v/>
      </c>
      <c r="D2131" s="331" t="s">
        <v>1016</v>
      </c>
      <c r="E2131" s="331" t="s">
        <v>1168</v>
      </c>
      <c r="F2131" s="354" t="s">
        <v>993</v>
      </c>
      <c r="G2131" s="331" t="n">
        <v>30</v>
      </c>
      <c r="H2131" s="331" t="n">
        <v>26.85</v>
      </c>
      <c r="I2131" s="331" t="n">
        <v>534.6</v>
      </c>
      <c r="J2131" s="389"/>
      <c r="K2131" s="331" t="s">
        <v>994</v>
      </c>
    </row>
    <row r="2132" customFormat="false" ht="15.75" hidden="true" customHeight="false" outlineLevel="0" collapsed="false">
      <c r="A2132" s="331"/>
      <c r="B2132" s="331" t="s">
        <v>1222</v>
      </c>
      <c r="C2132" s="331" t="str">
        <f aca="false">IFERROR(VLOOKUP(B2132,'[1]#¡REF!'!$A$1:$C$15201,2,FALSE()),"")</f>
        <v/>
      </c>
      <c r="D2132" s="331" t="s">
        <v>1016</v>
      </c>
      <c r="E2132" s="331" t="s">
        <v>1169</v>
      </c>
      <c r="F2132" s="354" t="s">
        <v>993</v>
      </c>
      <c r="G2132" s="331" t="n">
        <v>30</v>
      </c>
      <c r="H2132" s="331" t="n">
        <v>26.85</v>
      </c>
      <c r="I2132" s="331" t="n">
        <v>534.6</v>
      </c>
      <c r="J2132" s="389"/>
      <c r="K2132" s="331" t="s">
        <v>994</v>
      </c>
    </row>
    <row r="2133" customFormat="false" ht="15.75" hidden="true" customHeight="false" outlineLevel="0" collapsed="false">
      <c r="A2133" s="331"/>
      <c r="B2133" s="331" t="s">
        <v>1222</v>
      </c>
      <c r="C2133" s="331" t="str">
        <f aca="false">IFERROR(VLOOKUP(B2133,'[1]#¡REF!'!$A$1:$C$15201,2,FALSE()),"")</f>
        <v/>
      </c>
      <c r="D2133" s="331" t="s">
        <v>1016</v>
      </c>
      <c r="E2133" s="331" t="s">
        <v>1121</v>
      </c>
      <c r="F2133" s="354" t="s">
        <v>993</v>
      </c>
      <c r="G2133" s="331" t="n">
        <v>112</v>
      </c>
      <c r="H2133" s="331" t="n">
        <v>100.24</v>
      </c>
      <c r="I2133" s="415" t="n">
        <v>1995.84</v>
      </c>
      <c r="J2133" s="389"/>
      <c r="K2133" s="331" t="s">
        <v>994</v>
      </c>
    </row>
    <row r="2134" customFormat="false" ht="15.75" hidden="true" customHeight="false" outlineLevel="0" collapsed="false">
      <c r="A2134" s="331"/>
      <c r="B2134" s="331" t="s">
        <v>1222</v>
      </c>
      <c r="C2134" s="331" t="str">
        <f aca="false">IFERROR(VLOOKUP(B2134,'[1]#¡REF!'!$A$1:$C$15201,2,FALSE()),"")</f>
        <v/>
      </c>
      <c r="D2134" s="331" t="s">
        <v>1016</v>
      </c>
      <c r="E2134" s="331" t="s">
        <v>1044</v>
      </c>
      <c r="F2134" s="354" t="s">
        <v>993</v>
      </c>
      <c r="G2134" s="331" t="n">
        <v>200</v>
      </c>
      <c r="H2134" s="331" t="n">
        <v>179.01</v>
      </c>
      <c r="I2134" s="415" t="n">
        <v>3564</v>
      </c>
      <c r="J2134" s="389"/>
      <c r="K2134" s="331" t="s">
        <v>994</v>
      </c>
    </row>
    <row r="2135" customFormat="false" ht="15.75" hidden="true" customHeight="false" outlineLevel="0" collapsed="false">
      <c r="A2135" s="331"/>
      <c r="B2135" s="331" t="s">
        <v>1222</v>
      </c>
      <c r="C2135" s="331" t="str">
        <f aca="false">IFERROR(VLOOKUP(B2135,'[1]#¡REF!'!$A$1:$C$15201,2,FALSE()),"")</f>
        <v/>
      </c>
      <c r="D2135" s="331" t="s">
        <v>1016</v>
      </c>
      <c r="E2135" s="331" t="s">
        <v>1122</v>
      </c>
      <c r="F2135" s="354" t="s">
        <v>993</v>
      </c>
      <c r="G2135" s="331" t="n">
        <v>164</v>
      </c>
      <c r="H2135" s="331" t="n">
        <v>146.78</v>
      </c>
      <c r="I2135" s="415" t="n">
        <v>2922.48</v>
      </c>
      <c r="J2135" s="389"/>
      <c r="K2135" s="331" t="s">
        <v>994</v>
      </c>
    </row>
    <row r="2136" customFormat="false" ht="15.75" hidden="true" customHeight="false" outlineLevel="0" collapsed="false">
      <c r="A2136" s="331"/>
      <c r="B2136" s="331" t="s">
        <v>1222</v>
      </c>
      <c r="C2136" s="331" t="str">
        <f aca="false">IFERROR(VLOOKUP(B2136,'[1]#¡REF!'!$A$1:$C$15201,2,FALSE()),"")</f>
        <v/>
      </c>
      <c r="D2136" s="331" t="s">
        <v>1016</v>
      </c>
      <c r="E2136" s="331" t="s">
        <v>1170</v>
      </c>
      <c r="F2136" s="354" t="s">
        <v>993</v>
      </c>
      <c r="G2136" s="331" t="n">
        <v>30</v>
      </c>
      <c r="H2136" s="331" t="n">
        <v>26.85</v>
      </c>
      <c r="I2136" s="331" t="n">
        <v>534.6</v>
      </c>
      <c r="J2136" s="389"/>
      <c r="K2136" s="331" t="s">
        <v>994</v>
      </c>
    </row>
    <row r="2137" customFormat="false" ht="15.75" hidden="true" customHeight="false" outlineLevel="0" collapsed="false">
      <c r="A2137" s="331"/>
      <c r="B2137" s="331" t="s">
        <v>1222</v>
      </c>
      <c r="C2137" s="331" t="str">
        <f aca="false">IFERROR(VLOOKUP(B2137,'[1]#¡REF!'!$A$1:$C$15201,2,FALSE()),"")</f>
        <v/>
      </c>
      <c r="D2137" s="331" t="s">
        <v>1016</v>
      </c>
      <c r="E2137" s="331" t="s">
        <v>1093</v>
      </c>
      <c r="F2137" s="331" t="s">
        <v>1131</v>
      </c>
      <c r="G2137" s="331" t="n">
        <v>19</v>
      </c>
      <c r="H2137" s="331" t="n">
        <v>17.01</v>
      </c>
      <c r="I2137" s="331" t="n">
        <v>338.58</v>
      </c>
      <c r="J2137" s="389"/>
      <c r="K2137" s="331" t="s">
        <v>994</v>
      </c>
    </row>
    <row r="2138" customFormat="false" ht="15.75" hidden="true" customHeight="false" outlineLevel="0" collapsed="false">
      <c r="A2138" s="331"/>
      <c r="B2138" s="331" t="s">
        <v>1222</v>
      </c>
      <c r="C2138" s="331" t="str">
        <f aca="false">IFERROR(VLOOKUP(B2138,'[1]#¡REF!'!$A$1:$C$15201,2,FALSE()),"")</f>
        <v/>
      </c>
      <c r="D2138" s="331" t="s">
        <v>1016</v>
      </c>
      <c r="E2138" s="331" t="s">
        <v>1026</v>
      </c>
      <c r="F2138" s="331" t="s">
        <v>1132</v>
      </c>
      <c r="G2138" s="331" t="n">
        <v>6</v>
      </c>
      <c r="H2138" s="331" t="n">
        <v>5.37</v>
      </c>
      <c r="I2138" s="331" t="n">
        <v>106.92</v>
      </c>
      <c r="J2138" s="389"/>
      <c r="K2138" s="331" t="s">
        <v>994</v>
      </c>
    </row>
    <row r="2139" customFormat="false" ht="15.75" hidden="true" customHeight="false" outlineLevel="0" collapsed="false">
      <c r="A2139" s="331"/>
      <c r="B2139" s="331" t="s">
        <v>1222</v>
      </c>
      <c r="C2139" s="331" t="str">
        <f aca="false">IFERROR(VLOOKUP(B2139,'[1]#¡REF!'!$A$1:$C$15201,2,FALSE()),"")</f>
        <v/>
      </c>
      <c r="D2139" s="331" t="s">
        <v>1016</v>
      </c>
      <c r="E2139" s="331" t="s">
        <v>1027</v>
      </c>
      <c r="F2139" s="331" t="s">
        <v>1133</v>
      </c>
      <c r="G2139" s="331" t="n">
        <v>5</v>
      </c>
      <c r="H2139" s="331" t="n">
        <v>4.48</v>
      </c>
      <c r="I2139" s="331" t="n">
        <v>89.1</v>
      </c>
      <c r="J2139" s="389"/>
      <c r="K2139" s="331" t="s">
        <v>994</v>
      </c>
    </row>
    <row r="2140" customFormat="false" ht="15.75" hidden="true" customHeight="false" outlineLevel="0" collapsed="false">
      <c r="A2140" s="331"/>
      <c r="B2140" s="331" t="s">
        <v>1222</v>
      </c>
      <c r="C2140" s="331" t="str">
        <f aca="false">IFERROR(VLOOKUP(B2140,'[1]#¡REF!'!$A$1:$C$15201,2,FALSE()),"")</f>
        <v/>
      </c>
      <c r="D2140" s="331" t="s">
        <v>1016</v>
      </c>
      <c r="E2140" s="331" t="s">
        <v>1028</v>
      </c>
      <c r="F2140" s="331" t="s">
        <v>1134</v>
      </c>
      <c r="G2140" s="331" t="n">
        <v>3</v>
      </c>
      <c r="H2140" s="331" t="n">
        <v>2.69</v>
      </c>
      <c r="I2140" s="331" t="n">
        <v>53.46</v>
      </c>
      <c r="J2140" s="390"/>
      <c r="K2140" s="331" t="s">
        <v>994</v>
      </c>
    </row>
    <row r="2141" customFormat="false" ht="15.75" hidden="true" customHeight="false" outlineLevel="0" collapsed="false">
      <c r="A2141" s="399"/>
      <c r="B2141" s="356" t="s">
        <v>1222</v>
      </c>
      <c r="C2141" s="356" t="str">
        <f aca="false">IFERROR(VLOOKUP(B2141,'[1]#¡REF!'!$A$1:$C$15201,2,FALSE()),"")</f>
        <v/>
      </c>
      <c r="D2141" s="399" t="s">
        <v>1016</v>
      </c>
      <c r="E2141" s="399" t="s">
        <v>621</v>
      </c>
      <c r="F2141" s="361" t="s">
        <v>1136</v>
      </c>
      <c r="G2141" s="361" t="n">
        <v>22</v>
      </c>
      <c r="H2141" s="417" t="n">
        <v>19.69</v>
      </c>
      <c r="I2141" s="417" t="n">
        <v>392.04</v>
      </c>
      <c r="J2141" s="360"/>
      <c r="K2141" s="356" t="s">
        <v>994</v>
      </c>
      <c r="L2141" s="379"/>
      <c r="M2141" s="379"/>
      <c r="N2141" s="379"/>
      <c r="O2141" s="379"/>
      <c r="P2141" s="279"/>
      <c r="Q2141" s="395"/>
      <c r="R2141" s="396"/>
      <c r="S2141" s="396"/>
      <c r="T2141" s="382"/>
    </row>
    <row r="2142" customFormat="false" ht="15.75" hidden="true" customHeight="false" outlineLevel="0" collapsed="false">
      <c r="A2142" s="331"/>
      <c r="B2142" s="331" t="s">
        <v>1223</v>
      </c>
      <c r="C2142" s="331" t="str">
        <f aca="false">IFERROR(VLOOKUP(B2142,'[1]#¡REF!'!$A$1:$C$15201,2,FALSE()),"")</f>
        <v/>
      </c>
      <c r="D2142" s="331" t="s">
        <v>991</v>
      </c>
      <c r="E2142" s="331" t="s">
        <v>997</v>
      </c>
      <c r="F2142" s="331" t="s">
        <v>1130</v>
      </c>
      <c r="G2142" s="331" t="n">
        <v>360</v>
      </c>
      <c r="H2142" s="331" t="n">
        <v>36.16</v>
      </c>
      <c r="I2142" s="331" t="n">
        <v>720</v>
      </c>
      <c r="J2142" s="388"/>
      <c r="K2142" s="331" t="s">
        <v>994</v>
      </c>
    </row>
    <row r="2143" customFormat="false" ht="15.75" hidden="true" customHeight="false" outlineLevel="0" collapsed="false">
      <c r="A2143" s="331"/>
      <c r="B2143" s="331" t="s">
        <v>1223</v>
      </c>
      <c r="C2143" s="331" t="str">
        <f aca="false">IFERROR(VLOOKUP(B2143,'[1]#¡REF!'!$A$1:$C$15201,2,FALSE()),"")</f>
        <v/>
      </c>
      <c r="D2143" s="331" t="s">
        <v>991</v>
      </c>
      <c r="E2143" s="331" t="s">
        <v>1032</v>
      </c>
      <c r="F2143" s="331" t="s">
        <v>1130</v>
      </c>
      <c r="G2143" s="331" t="n">
        <v>180</v>
      </c>
      <c r="H2143" s="331" t="n">
        <v>18.08</v>
      </c>
      <c r="I2143" s="331" t="n">
        <v>360</v>
      </c>
      <c r="J2143" s="389"/>
      <c r="K2143" s="331" t="s">
        <v>994</v>
      </c>
    </row>
    <row r="2144" customFormat="false" ht="15.75" hidden="true" customHeight="false" outlineLevel="0" collapsed="false">
      <c r="A2144" s="331"/>
      <c r="B2144" s="331" t="s">
        <v>1223</v>
      </c>
      <c r="C2144" s="331" t="str">
        <f aca="false">IFERROR(VLOOKUP(B2144,'[1]#¡REF!'!$A$1:$C$15201,2,FALSE()),"")</f>
        <v/>
      </c>
      <c r="D2144" s="331" t="s">
        <v>991</v>
      </c>
      <c r="E2144" s="331" t="s">
        <v>992</v>
      </c>
      <c r="F2144" s="354" t="s">
        <v>993</v>
      </c>
      <c r="G2144" s="405" t="n">
        <v>3465</v>
      </c>
      <c r="H2144" s="331" t="n">
        <v>348.07</v>
      </c>
      <c r="I2144" s="415" t="n">
        <v>6930</v>
      </c>
      <c r="J2144" s="389"/>
      <c r="K2144" s="331" t="s">
        <v>994</v>
      </c>
    </row>
    <row r="2145" customFormat="false" ht="15.75" hidden="true" customHeight="false" outlineLevel="0" collapsed="false">
      <c r="A2145" s="331"/>
      <c r="B2145" s="331" t="s">
        <v>1223</v>
      </c>
      <c r="C2145" s="331" t="str">
        <f aca="false">IFERROR(VLOOKUP(B2145,'[1]#¡REF!'!$A$1:$C$15201,2,FALSE()),"")</f>
        <v/>
      </c>
      <c r="D2145" s="331" t="s">
        <v>991</v>
      </c>
      <c r="E2145" s="331" t="s">
        <v>1008</v>
      </c>
      <c r="F2145" s="354" t="s">
        <v>993</v>
      </c>
      <c r="G2145" s="405" t="n">
        <v>16000</v>
      </c>
      <c r="H2145" s="415" t="n">
        <v>1607.23</v>
      </c>
      <c r="I2145" s="415" t="n">
        <v>32000</v>
      </c>
      <c r="J2145" s="389"/>
      <c r="K2145" s="331" t="s">
        <v>994</v>
      </c>
    </row>
    <row r="2146" customFormat="false" ht="15.75" hidden="true" customHeight="false" outlineLevel="0" collapsed="false">
      <c r="A2146" s="331"/>
      <c r="B2146" s="331" t="s">
        <v>1223</v>
      </c>
      <c r="C2146" s="331" t="str">
        <f aca="false">IFERROR(VLOOKUP(B2146,'[1]#¡REF!'!$A$1:$C$15201,2,FALSE()),"")</f>
        <v/>
      </c>
      <c r="D2146" s="331" t="s">
        <v>991</v>
      </c>
      <c r="E2146" s="331" t="s">
        <v>1083</v>
      </c>
      <c r="F2146" s="354" t="s">
        <v>993</v>
      </c>
      <c r="G2146" s="405" t="n">
        <v>5500</v>
      </c>
      <c r="H2146" s="331" t="n">
        <v>552.49</v>
      </c>
      <c r="I2146" s="415" t="n">
        <v>11000</v>
      </c>
      <c r="J2146" s="389"/>
      <c r="K2146" s="331" t="s">
        <v>994</v>
      </c>
    </row>
    <row r="2147" customFormat="false" ht="15.75" hidden="true" customHeight="false" outlineLevel="0" collapsed="false">
      <c r="A2147" s="331"/>
      <c r="B2147" s="331" t="s">
        <v>1223</v>
      </c>
      <c r="C2147" s="331" t="str">
        <f aca="false">IFERROR(VLOOKUP(B2147,'[1]#¡REF!'!$A$1:$C$15201,2,FALSE()),"")</f>
        <v/>
      </c>
      <c r="D2147" s="331" t="s">
        <v>991</v>
      </c>
      <c r="E2147" s="331" t="s">
        <v>1000</v>
      </c>
      <c r="F2147" s="354" t="s">
        <v>993</v>
      </c>
      <c r="G2147" s="405" t="n">
        <v>4748</v>
      </c>
      <c r="H2147" s="331" t="n">
        <v>476.95</v>
      </c>
      <c r="I2147" s="415" t="n">
        <v>9496</v>
      </c>
      <c r="J2147" s="389"/>
      <c r="K2147" s="331" t="s">
        <v>994</v>
      </c>
    </row>
    <row r="2148" customFormat="false" ht="15.75" hidden="true" customHeight="false" outlineLevel="0" collapsed="false">
      <c r="A2148" s="331"/>
      <c r="B2148" s="331" t="s">
        <v>1223</v>
      </c>
      <c r="C2148" s="331" t="str">
        <f aca="false">IFERROR(VLOOKUP(B2148,'[1]#¡REF!'!$A$1:$C$15201,2,FALSE()),"")</f>
        <v/>
      </c>
      <c r="D2148" s="331" t="s">
        <v>991</v>
      </c>
      <c r="E2148" s="331" t="s">
        <v>1075</v>
      </c>
      <c r="F2148" s="354" t="s">
        <v>993</v>
      </c>
      <c r="G2148" s="331" t="n">
        <v>12</v>
      </c>
      <c r="H2148" s="331" t="n">
        <v>1.21</v>
      </c>
      <c r="I2148" s="331" t="n">
        <v>24</v>
      </c>
      <c r="J2148" s="389"/>
      <c r="K2148" s="331" t="s">
        <v>994</v>
      </c>
    </row>
    <row r="2149" customFormat="false" ht="15.75" hidden="true" customHeight="false" outlineLevel="0" collapsed="false">
      <c r="A2149" s="331"/>
      <c r="B2149" s="331" t="s">
        <v>1223</v>
      </c>
      <c r="C2149" s="331" t="str">
        <f aca="false">IFERROR(VLOOKUP(B2149,'[1]#¡REF!'!$A$1:$C$15201,2,FALSE()),"")</f>
        <v/>
      </c>
      <c r="D2149" s="331" t="s">
        <v>991</v>
      </c>
      <c r="E2149" s="331" t="s">
        <v>1033</v>
      </c>
      <c r="F2149" s="354" t="s">
        <v>993</v>
      </c>
      <c r="G2149" s="405" t="n">
        <v>1500</v>
      </c>
      <c r="H2149" s="331" t="n">
        <v>150.68</v>
      </c>
      <c r="I2149" s="415" t="n">
        <v>3000</v>
      </c>
      <c r="J2149" s="389"/>
      <c r="K2149" s="331" t="s">
        <v>994</v>
      </c>
    </row>
    <row r="2150" customFormat="false" ht="15.75" hidden="true" customHeight="false" outlineLevel="0" collapsed="false">
      <c r="A2150" s="331"/>
      <c r="B2150" s="331" t="s">
        <v>1223</v>
      </c>
      <c r="C2150" s="331" t="str">
        <f aca="false">IFERROR(VLOOKUP(B2150,'[1]#¡REF!'!$A$1:$C$15201,2,FALSE()),"")</f>
        <v/>
      </c>
      <c r="D2150" s="331" t="s">
        <v>991</v>
      </c>
      <c r="E2150" s="331" t="s">
        <v>1053</v>
      </c>
      <c r="F2150" s="354" t="s">
        <v>993</v>
      </c>
      <c r="G2150" s="405" t="n">
        <v>4500</v>
      </c>
      <c r="H2150" s="331" t="n">
        <v>452.03</v>
      </c>
      <c r="I2150" s="415" t="n">
        <v>9000</v>
      </c>
      <c r="J2150" s="389"/>
      <c r="K2150" s="331" t="s">
        <v>994</v>
      </c>
    </row>
    <row r="2151" customFormat="false" ht="15.75" hidden="true" customHeight="false" outlineLevel="0" collapsed="false">
      <c r="A2151" s="331"/>
      <c r="B2151" s="331" t="s">
        <v>1223</v>
      </c>
      <c r="C2151" s="331" t="str">
        <f aca="false">IFERROR(VLOOKUP(B2151,'[1]#¡REF!'!$A$1:$C$15201,2,FALSE()),"")</f>
        <v/>
      </c>
      <c r="D2151" s="331" t="s">
        <v>991</v>
      </c>
      <c r="E2151" s="331" t="s">
        <v>1034</v>
      </c>
      <c r="F2151" s="354" t="s">
        <v>993</v>
      </c>
      <c r="G2151" s="405" t="n">
        <v>1247</v>
      </c>
      <c r="H2151" s="331" t="n">
        <v>125.26</v>
      </c>
      <c r="I2151" s="415" t="n">
        <v>2494</v>
      </c>
      <c r="J2151" s="389"/>
      <c r="K2151" s="331" t="s">
        <v>994</v>
      </c>
    </row>
    <row r="2152" customFormat="false" ht="15.75" hidden="true" customHeight="false" outlineLevel="0" collapsed="false">
      <c r="A2152" s="331"/>
      <c r="B2152" s="331" t="s">
        <v>1223</v>
      </c>
      <c r="C2152" s="331" t="str">
        <f aca="false">IFERROR(VLOOKUP(B2152,'[1]#¡REF!'!$A$1:$C$15201,2,FALSE()),"")</f>
        <v/>
      </c>
      <c r="D2152" s="331" t="s">
        <v>991</v>
      </c>
      <c r="E2152" s="331" t="s">
        <v>1009</v>
      </c>
      <c r="F2152" s="354" t="s">
        <v>993</v>
      </c>
      <c r="G2152" s="331" t="n">
        <v>536</v>
      </c>
      <c r="H2152" s="331" t="n">
        <v>53.84</v>
      </c>
      <c r="I2152" s="415" t="n">
        <v>1072</v>
      </c>
      <c r="J2152" s="389"/>
      <c r="K2152" s="331" t="s">
        <v>994</v>
      </c>
    </row>
    <row r="2153" customFormat="false" ht="15.75" hidden="true" customHeight="false" outlineLevel="0" collapsed="false">
      <c r="A2153" s="331"/>
      <c r="B2153" s="331" t="s">
        <v>1223</v>
      </c>
      <c r="C2153" s="331" t="str">
        <f aca="false">IFERROR(VLOOKUP(B2153,'[1]#¡REF!'!$A$1:$C$15201,2,FALSE()),"")</f>
        <v/>
      </c>
      <c r="D2153" s="331" t="s">
        <v>991</v>
      </c>
      <c r="E2153" s="331" t="s">
        <v>1010</v>
      </c>
      <c r="F2153" s="354" t="s">
        <v>993</v>
      </c>
      <c r="G2153" s="405" t="n">
        <v>1200</v>
      </c>
      <c r="H2153" s="331" t="n">
        <v>120.54</v>
      </c>
      <c r="I2153" s="415" t="n">
        <v>2400</v>
      </c>
      <c r="J2153" s="389"/>
      <c r="K2153" s="331" t="s">
        <v>994</v>
      </c>
    </row>
    <row r="2154" customFormat="false" ht="15.75" hidden="true" customHeight="false" outlineLevel="0" collapsed="false">
      <c r="A2154" s="331"/>
      <c r="B2154" s="331" t="s">
        <v>1223</v>
      </c>
      <c r="C2154" s="331" t="str">
        <f aca="false">IFERROR(VLOOKUP(B2154,'[1]#¡REF!'!$A$1:$C$15201,2,FALSE()),"")</f>
        <v/>
      </c>
      <c r="D2154" s="331" t="s">
        <v>991</v>
      </c>
      <c r="E2154" s="331" t="s">
        <v>1011</v>
      </c>
      <c r="F2154" s="354" t="s">
        <v>993</v>
      </c>
      <c r="G2154" s="405" t="n">
        <v>4000</v>
      </c>
      <c r="H2154" s="331" t="n">
        <v>401.81</v>
      </c>
      <c r="I2154" s="415" t="n">
        <v>8000</v>
      </c>
      <c r="J2154" s="389"/>
      <c r="K2154" s="331" t="s">
        <v>994</v>
      </c>
    </row>
    <row r="2155" customFormat="false" ht="15.75" hidden="true" customHeight="false" outlineLevel="0" collapsed="false">
      <c r="A2155" s="331"/>
      <c r="B2155" s="331" t="s">
        <v>1223</v>
      </c>
      <c r="C2155" s="331" t="str">
        <f aca="false">IFERROR(VLOOKUP(B2155,'[1]#¡REF!'!$A$1:$C$15201,2,FALSE()),"")</f>
        <v/>
      </c>
      <c r="D2155" s="331" t="s">
        <v>991</v>
      </c>
      <c r="E2155" s="331" t="s">
        <v>1001</v>
      </c>
      <c r="F2155" s="354" t="s">
        <v>993</v>
      </c>
      <c r="G2155" s="405" t="n">
        <v>9000</v>
      </c>
      <c r="H2155" s="331" t="n">
        <v>904.07</v>
      </c>
      <c r="I2155" s="415" t="n">
        <v>18000</v>
      </c>
      <c r="J2155" s="389"/>
      <c r="K2155" s="331" t="s">
        <v>994</v>
      </c>
    </row>
    <row r="2156" customFormat="false" ht="15.75" hidden="true" customHeight="false" outlineLevel="0" collapsed="false">
      <c r="A2156" s="331"/>
      <c r="B2156" s="331" t="s">
        <v>1223</v>
      </c>
      <c r="C2156" s="331" t="str">
        <f aca="false">IFERROR(VLOOKUP(B2156,'[1]#¡REF!'!$A$1:$C$15201,2,FALSE()),"")</f>
        <v/>
      </c>
      <c r="D2156" s="331" t="s">
        <v>991</v>
      </c>
      <c r="E2156" s="331" t="s">
        <v>1084</v>
      </c>
      <c r="F2156" s="354" t="s">
        <v>993</v>
      </c>
      <c r="G2156" s="405" t="n">
        <v>4185</v>
      </c>
      <c r="H2156" s="331" t="n">
        <v>420.39</v>
      </c>
      <c r="I2156" s="415" t="n">
        <v>8370</v>
      </c>
      <c r="J2156" s="389"/>
      <c r="K2156" s="331" t="s">
        <v>994</v>
      </c>
    </row>
    <row r="2157" customFormat="false" ht="15.75" hidden="true" customHeight="false" outlineLevel="0" collapsed="false">
      <c r="A2157" s="331"/>
      <c r="B2157" s="331" t="s">
        <v>1223</v>
      </c>
      <c r="C2157" s="331" t="str">
        <f aca="false">IFERROR(VLOOKUP(B2157,'[1]#¡REF!'!$A$1:$C$15201,2,FALSE()),"")</f>
        <v/>
      </c>
      <c r="D2157" s="331" t="s">
        <v>991</v>
      </c>
      <c r="E2157" s="331" t="s">
        <v>1046</v>
      </c>
      <c r="F2157" s="354" t="s">
        <v>993</v>
      </c>
      <c r="G2157" s="331" t="n">
        <v>200</v>
      </c>
      <c r="H2157" s="331" t="n">
        <v>20.09</v>
      </c>
      <c r="I2157" s="331" t="n">
        <v>400</v>
      </c>
      <c r="J2157" s="389"/>
      <c r="K2157" s="331" t="s">
        <v>994</v>
      </c>
    </row>
    <row r="2158" customFormat="false" ht="15.75" hidden="true" customHeight="false" outlineLevel="0" collapsed="false">
      <c r="A2158" s="331"/>
      <c r="B2158" s="331" t="s">
        <v>1223</v>
      </c>
      <c r="C2158" s="331" t="str">
        <f aca="false">IFERROR(VLOOKUP(B2158,'[1]#¡REF!'!$A$1:$C$15201,2,FALSE()),"")</f>
        <v/>
      </c>
      <c r="D2158" s="331" t="s">
        <v>991</v>
      </c>
      <c r="E2158" s="331" t="s">
        <v>1012</v>
      </c>
      <c r="F2158" s="354" t="s">
        <v>993</v>
      </c>
      <c r="G2158" s="331" t="n">
        <v>80</v>
      </c>
      <c r="H2158" s="331" t="n">
        <v>8.04</v>
      </c>
      <c r="I2158" s="331" t="n">
        <v>160</v>
      </c>
      <c r="J2158" s="389"/>
      <c r="K2158" s="331" t="s">
        <v>994</v>
      </c>
    </row>
    <row r="2159" customFormat="false" ht="15.75" hidden="true" customHeight="false" outlineLevel="0" collapsed="false">
      <c r="A2159" s="331"/>
      <c r="B2159" s="331" t="s">
        <v>1223</v>
      </c>
      <c r="C2159" s="331" t="str">
        <f aca="false">IFERROR(VLOOKUP(B2159,'[1]#¡REF!'!$A$1:$C$15201,2,FALSE()),"")</f>
        <v/>
      </c>
      <c r="D2159" s="331" t="s">
        <v>991</v>
      </c>
      <c r="E2159" s="331" t="s">
        <v>1035</v>
      </c>
      <c r="F2159" s="354" t="s">
        <v>993</v>
      </c>
      <c r="G2159" s="405" t="n">
        <v>1850</v>
      </c>
      <c r="H2159" s="331" t="n">
        <v>185.84</v>
      </c>
      <c r="I2159" s="415" t="n">
        <v>3700</v>
      </c>
      <c r="J2159" s="389"/>
      <c r="K2159" s="331" t="s">
        <v>994</v>
      </c>
    </row>
    <row r="2160" customFormat="false" ht="15.75" hidden="true" customHeight="false" outlineLevel="0" collapsed="false">
      <c r="A2160" s="331"/>
      <c r="B2160" s="331" t="s">
        <v>1223</v>
      </c>
      <c r="C2160" s="331" t="str">
        <f aca="false">IFERROR(VLOOKUP(B2160,'[1]#¡REF!'!$A$1:$C$15201,2,FALSE()),"")</f>
        <v/>
      </c>
      <c r="D2160" s="331" t="s">
        <v>991</v>
      </c>
      <c r="E2160" s="331" t="s">
        <v>1036</v>
      </c>
      <c r="F2160" s="354" t="s">
        <v>993</v>
      </c>
      <c r="G2160" s="331" t="n">
        <v>600</v>
      </c>
      <c r="H2160" s="331" t="n">
        <v>60.27</v>
      </c>
      <c r="I2160" s="415" t="n">
        <v>1200</v>
      </c>
      <c r="J2160" s="389"/>
      <c r="K2160" s="331" t="s">
        <v>994</v>
      </c>
    </row>
    <row r="2161" customFormat="false" ht="15.75" hidden="true" customHeight="false" outlineLevel="0" collapsed="false">
      <c r="A2161" s="331"/>
      <c r="B2161" s="331" t="s">
        <v>1223</v>
      </c>
      <c r="C2161" s="331" t="str">
        <f aca="false">IFERROR(VLOOKUP(B2161,'[1]#¡REF!'!$A$1:$C$15201,2,FALSE()),"")</f>
        <v/>
      </c>
      <c r="D2161" s="331" t="s">
        <v>991</v>
      </c>
      <c r="E2161" s="331" t="s">
        <v>995</v>
      </c>
      <c r="F2161" s="354" t="s">
        <v>993</v>
      </c>
      <c r="G2161" s="331" t="n">
        <v>500</v>
      </c>
      <c r="H2161" s="331" t="n">
        <v>50.23</v>
      </c>
      <c r="I2161" s="415" t="n">
        <v>1000</v>
      </c>
      <c r="J2161" s="389"/>
      <c r="K2161" s="331" t="s">
        <v>994</v>
      </c>
    </row>
    <row r="2162" customFormat="false" ht="15.75" hidden="true" customHeight="false" outlineLevel="0" collapsed="false">
      <c r="A2162" s="331"/>
      <c r="B2162" s="331" t="s">
        <v>1223</v>
      </c>
      <c r="C2162" s="331" t="str">
        <f aca="false">IFERROR(VLOOKUP(B2162,'[1]#¡REF!'!$A$1:$C$15201,2,FALSE()),"")</f>
        <v/>
      </c>
      <c r="D2162" s="331" t="s">
        <v>991</v>
      </c>
      <c r="E2162" s="331" t="s">
        <v>1013</v>
      </c>
      <c r="F2162" s="354" t="s">
        <v>993</v>
      </c>
      <c r="G2162" s="331" t="n">
        <v>800</v>
      </c>
      <c r="H2162" s="331" t="n">
        <v>80.36</v>
      </c>
      <c r="I2162" s="415" t="n">
        <v>1600</v>
      </c>
      <c r="J2162" s="389"/>
      <c r="K2162" s="331" t="s">
        <v>994</v>
      </c>
    </row>
    <row r="2163" customFormat="false" ht="15.75" hidden="true" customHeight="false" outlineLevel="0" collapsed="false">
      <c r="A2163" s="331"/>
      <c r="B2163" s="331" t="s">
        <v>1223</v>
      </c>
      <c r="C2163" s="331" t="str">
        <f aca="false">IFERROR(VLOOKUP(B2163,'[1]#¡REF!'!$A$1:$C$15201,2,FALSE()),"")</f>
        <v/>
      </c>
      <c r="D2163" s="331" t="s">
        <v>991</v>
      </c>
      <c r="E2163" s="331" t="s">
        <v>1037</v>
      </c>
      <c r="F2163" s="331" t="s">
        <v>1131</v>
      </c>
      <c r="G2163" s="405" t="n">
        <v>1434</v>
      </c>
      <c r="H2163" s="331" t="n">
        <v>144.05</v>
      </c>
      <c r="I2163" s="415" t="n">
        <v>2868</v>
      </c>
      <c r="J2163" s="389"/>
      <c r="K2163" s="331" t="s">
        <v>994</v>
      </c>
    </row>
    <row r="2164" customFormat="false" ht="15.75" hidden="true" customHeight="false" outlineLevel="0" collapsed="false">
      <c r="A2164" s="331"/>
      <c r="B2164" s="331" t="s">
        <v>1223</v>
      </c>
      <c r="C2164" s="331" t="str">
        <f aca="false">IFERROR(VLOOKUP(B2164,'[1]#¡REF!'!$A$1:$C$15201,2,FALSE()),"")</f>
        <v/>
      </c>
      <c r="D2164" s="331" t="s">
        <v>991</v>
      </c>
      <c r="E2164" s="331" t="s">
        <v>1014</v>
      </c>
      <c r="F2164" s="331" t="s">
        <v>1132</v>
      </c>
      <c r="G2164" s="331" t="n">
        <v>12</v>
      </c>
      <c r="H2164" s="331" t="n">
        <v>1.21</v>
      </c>
      <c r="I2164" s="331" t="n">
        <v>24</v>
      </c>
      <c r="J2164" s="389"/>
      <c r="K2164" s="331" t="s">
        <v>994</v>
      </c>
    </row>
    <row r="2165" customFormat="false" ht="15.75" hidden="true" customHeight="false" outlineLevel="0" collapsed="false">
      <c r="A2165" s="331"/>
      <c r="B2165" s="331" t="s">
        <v>1223</v>
      </c>
      <c r="C2165" s="331" t="str">
        <f aca="false">IFERROR(VLOOKUP(B2165,'[1]#¡REF!'!$A$1:$C$15201,2,FALSE()),"")</f>
        <v/>
      </c>
      <c r="D2165" s="331" t="s">
        <v>991</v>
      </c>
      <c r="E2165" s="331" t="s">
        <v>1002</v>
      </c>
      <c r="F2165" s="331" t="s">
        <v>1133</v>
      </c>
      <c r="G2165" s="405" t="n">
        <v>7000</v>
      </c>
      <c r="H2165" s="331" t="n">
        <v>703.16</v>
      </c>
      <c r="I2165" s="415" t="n">
        <v>14000</v>
      </c>
      <c r="J2165" s="389"/>
      <c r="K2165" s="331" t="s">
        <v>994</v>
      </c>
    </row>
    <row r="2166" customFormat="false" ht="15.75" hidden="true" customHeight="false" outlineLevel="0" collapsed="false">
      <c r="A2166" s="331"/>
      <c r="B2166" s="331" t="s">
        <v>1223</v>
      </c>
      <c r="C2166" s="331" t="str">
        <f aca="false">IFERROR(VLOOKUP(B2166,'[1]#¡REF!'!$A$1:$C$15201,2,FALSE()),"")</f>
        <v/>
      </c>
      <c r="D2166" s="331" t="s">
        <v>991</v>
      </c>
      <c r="E2166" s="331" t="s">
        <v>1004</v>
      </c>
      <c r="F2166" s="331" t="s">
        <v>1134</v>
      </c>
      <c r="G2166" s="331" t="n">
        <v>120</v>
      </c>
      <c r="H2166" s="331" t="n">
        <v>12.05</v>
      </c>
      <c r="I2166" s="331" t="n">
        <v>240</v>
      </c>
      <c r="J2166" s="390"/>
      <c r="K2166" s="331" t="s">
        <v>994</v>
      </c>
    </row>
    <row r="2167" customFormat="false" ht="15.75" hidden="true" customHeight="false" outlineLevel="0" collapsed="false">
      <c r="A2167" s="331"/>
      <c r="B2167" s="331" t="s">
        <v>1223</v>
      </c>
      <c r="C2167" s="331" t="str">
        <f aca="false">IFERROR(VLOOKUP(B2167,'[1]#¡REF!'!$A$1:$C$15201,2,FALSE()),"")</f>
        <v/>
      </c>
      <c r="D2167" s="331" t="s">
        <v>1016</v>
      </c>
      <c r="E2167" s="331" t="s">
        <v>1017</v>
      </c>
      <c r="F2167" s="331" t="s">
        <v>1130</v>
      </c>
      <c r="G2167" s="331" t="n">
        <v>42</v>
      </c>
      <c r="H2167" s="331" t="n">
        <v>4.22</v>
      </c>
      <c r="I2167" s="331" t="n">
        <v>84</v>
      </c>
      <c r="J2167" s="388"/>
      <c r="K2167" s="331" t="s">
        <v>994</v>
      </c>
    </row>
    <row r="2168" customFormat="false" ht="15.75" hidden="true" customHeight="false" outlineLevel="0" collapsed="false">
      <c r="A2168" s="331"/>
      <c r="B2168" s="331" t="s">
        <v>1223</v>
      </c>
      <c r="C2168" s="331" t="str">
        <f aca="false">IFERROR(VLOOKUP(B2168,'[1]#¡REF!'!$A$1:$C$15201,2,FALSE()),"")</f>
        <v/>
      </c>
      <c r="D2168" s="331" t="s">
        <v>1016</v>
      </c>
      <c r="E2168" s="331" t="s">
        <v>1040</v>
      </c>
      <c r="F2168" s="331" t="s">
        <v>1130</v>
      </c>
      <c r="G2168" s="331" t="n">
        <v>16</v>
      </c>
      <c r="H2168" s="331" t="n">
        <v>1.61</v>
      </c>
      <c r="I2168" s="331" t="n">
        <v>32</v>
      </c>
      <c r="J2168" s="389"/>
      <c r="K2168" s="331" t="s">
        <v>994</v>
      </c>
    </row>
    <row r="2169" customFormat="false" ht="15.75" hidden="true" customHeight="false" outlineLevel="0" collapsed="false">
      <c r="A2169" s="331"/>
      <c r="B2169" s="331" t="s">
        <v>1223</v>
      </c>
      <c r="C2169" s="331" t="str">
        <f aca="false">IFERROR(VLOOKUP(B2169,'[1]#¡REF!'!$A$1:$C$15201,2,FALSE()),"")</f>
        <v/>
      </c>
      <c r="D2169" s="331" t="s">
        <v>1016</v>
      </c>
      <c r="E2169" s="331" t="s">
        <v>1091</v>
      </c>
      <c r="F2169" s="354" t="s">
        <v>993</v>
      </c>
      <c r="G2169" s="405" t="n">
        <v>28088</v>
      </c>
      <c r="H2169" s="415" t="n">
        <v>2821.5</v>
      </c>
      <c r="I2169" s="415" t="n">
        <v>56176</v>
      </c>
      <c r="J2169" s="389"/>
      <c r="K2169" s="331" t="s">
        <v>994</v>
      </c>
    </row>
    <row r="2170" customFormat="false" ht="15.75" hidden="true" customHeight="false" outlineLevel="0" collapsed="false">
      <c r="A2170" s="331"/>
      <c r="B2170" s="331" t="s">
        <v>1223</v>
      </c>
      <c r="C2170" s="331" t="str">
        <f aca="false">IFERROR(VLOOKUP(B2170,'[1]#¡REF!'!$A$1:$C$15201,2,FALSE()),"")</f>
        <v/>
      </c>
      <c r="D2170" s="331" t="s">
        <v>1016</v>
      </c>
      <c r="E2170" s="331" t="s">
        <v>1018</v>
      </c>
      <c r="F2170" s="354" t="s">
        <v>993</v>
      </c>
      <c r="G2170" s="405" t="n">
        <v>4858</v>
      </c>
      <c r="H2170" s="331" t="n">
        <v>488</v>
      </c>
      <c r="I2170" s="415" t="n">
        <v>9716</v>
      </c>
      <c r="J2170" s="389"/>
      <c r="K2170" s="331" t="s">
        <v>994</v>
      </c>
    </row>
    <row r="2171" customFormat="false" ht="15.75" hidden="true" customHeight="false" outlineLevel="0" collapsed="false">
      <c r="A2171" s="331"/>
      <c r="B2171" s="331" t="s">
        <v>1223</v>
      </c>
      <c r="C2171" s="331" t="str">
        <f aca="false">IFERROR(VLOOKUP(B2171,'[1]#¡REF!'!$A$1:$C$15201,2,FALSE()),"")</f>
        <v/>
      </c>
      <c r="D2171" s="331" t="s">
        <v>1016</v>
      </c>
      <c r="E2171" s="331" t="s">
        <v>1019</v>
      </c>
      <c r="F2171" s="354" t="s">
        <v>993</v>
      </c>
      <c r="G2171" s="405" t="n">
        <v>8908</v>
      </c>
      <c r="H2171" s="331" t="n">
        <v>894.83</v>
      </c>
      <c r="I2171" s="415" t="n">
        <v>17816</v>
      </c>
      <c r="J2171" s="389"/>
      <c r="K2171" s="331" t="s">
        <v>994</v>
      </c>
    </row>
    <row r="2172" customFormat="false" ht="15.75" hidden="true" customHeight="false" outlineLevel="0" collapsed="false">
      <c r="A2172" s="331"/>
      <c r="B2172" s="331" t="s">
        <v>1223</v>
      </c>
      <c r="C2172" s="331" t="str">
        <f aca="false">IFERROR(VLOOKUP(B2172,'[1]#¡REF!'!$A$1:$C$15201,2,FALSE()),"")</f>
        <v/>
      </c>
      <c r="D2172" s="331" t="s">
        <v>1016</v>
      </c>
      <c r="E2172" s="331" t="s">
        <v>1020</v>
      </c>
      <c r="F2172" s="354" t="s">
        <v>993</v>
      </c>
      <c r="G2172" s="405" t="n">
        <v>73886</v>
      </c>
      <c r="H2172" s="415" t="n">
        <v>7422</v>
      </c>
      <c r="I2172" s="415" t="n">
        <v>147772</v>
      </c>
      <c r="J2172" s="389"/>
      <c r="K2172" s="331" t="s">
        <v>994</v>
      </c>
    </row>
    <row r="2173" customFormat="false" ht="15.75" hidden="true" customHeight="false" outlineLevel="0" collapsed="false">
      <c r="A2173" s="331"/>
      <c r="B2173" s="331" t="s">
        <v>1223</v>
      </c>
      <c r="C2173" s="331" t="str">
        <f aca="false">IFERROR(VLOOKUP(B2173,'[1]#¡REF!'!$A$1:$C$15201,2,FALSE()),"")</f>
        <v/>
      </c>
      <c r="D2173" s="331" t="s">
        <v>1016</v>
      </c>
      <c r="E2173" s="331" t="s">
        <v>1021</v>
      </c>
      <c r="F2173" s="354" t="s">
        <v>993</v>
      </c>
      <c r="G2173" s="331" t="n">
        <v>994</v>
      </c>
      <c r="H2173" s="331" t="n">
        <v>99.85</v>
      </c>
      <c r="I2173" s="415" t="n">
        <v>1988</v>
      </c>
      <c r="J2173" s="389"/>
      <c r="K2173" s="331" t="s">
        <v>994</v>
      </c>
    </row>
    <row r="2174" customFormat="false" ht="15.75" hidden="true" customHeight="false" outlineLevel="0" collapsed="false">
      <c r="A2174" s="331"/>
      <c r="B2174" s="331" t="s">
        <v>1223</v>
      </c>
      <c r="C2174" s="331" t="str">
        <f aca="false">IFERROR(VLOOKUP(B2174,'[1]#¡REF!'!$A$1:$C$15201,2,FALSE()),"")</f>
        <v/>
      </c>
      <c r="D2174" s="331" t="s">
        <v>1016</v>
      </c>
      <c r="E2174" s="331" t="s">
        <v>1041</v>
      </c>
      <c r="F2174" s="354" t="s">
        <v>993</v>
      </c>
      <c r="G2174" s="405" t="n">
        <v>2985</v>
      </c>
      <c r="H2174" s="331" t="n">
        <v>299.85</v>
      </c>
      <c r="I2174" s="415" t="n">
        <v>5970</v>
      </c>
      <c r="J2174" s="389"/>
      <c r="K2174" s="331" t="s">
        <v>994</v>
      </c>
    </row>
    <row r="2175" customFormat="false" ht="15.75" hidden="true" customHeight="false" outlineLevel="0" collapsed="false">
      <c r="A2175" s="331"/>
      <c r="B2175" s="331" t="s">
        <v>1223</v>
      </c>
      <c r="C2175" s="331" t="str">
        <f aca="false">IFERROR(VLOOKUP(B2175,'[1]#¡REF!'!$A$1:$C$15201,2,FALSE()),"")</f>
        <v/>
      </c>
      <c r="D2175" s="331" t="s">
        <v>1016</v>
      </c>
      <c r="E2175" s="331" t="s">
        <v>1022</v>
      </c>
      <c r="F2175" s="354" t="s">
        <v>993</v>
      </c>
      <c r="G2175" s="405" t="n">
        <v>1799</v>
      </c>
      <c r="H2175" s="331" t="n">
        <v>180.71</v>
      </c>
      <c r="I2175" s="415" t="n">
        <v>3598</v>
      </c>
      <c r="J2175" s="389"/>
      <c r="K2175" s="331" t="s">
        <v>994</v>
      </c>
    </row>
    <row r="2176" customFormat="false" ht="15.75" hidden="true" customHeight="false" outlineLevel="0" collapsed="false">
      <c r="A2176" s="331"/>
      <c r="B2176" s="331" t="s">
        <v>1223</v>
      </c>
      <c r="C2176" s="331" t="str">
        <f aca="false">IFERROR(VLOOKUP(B2176,'[1]#¡REF!'!$A$1:$C$15201,2,FALSE()),"")</f>
        <v/>
      </c>
      <c r="D2176" s="331" t="s">
        <v>1016</v>
      </c>
      <c r="E2176" s="331" t="s">
        <v>1023</v>
      </c>
      <c r="F2176" s="354" t="s">
        <v>993</v>
      </c>
      <c r="G2176" s="405" t="n">
        <v>2410</v>
      </c>
      <c r="H2176" s="331" t="n">
        <v>242.09</v>
      </c>
      <c r="I2176" s="415" t="n">
        <v>4820</v>
      </c>
      <c r="J2176" s="389"/>
      <c r="K2176" s="331" t="s">
        <v>994</v>
      </c>
    </row>
    <row r="2177" customFormat="false" ht="15.75" hidden="true" customHeight="false" outlineLevel="0" collapsed="false">
      <c r="A2177" s="331"/>
      <c r="B2177" s="331" t="s">
        <v>1223</v>
      </c>
      <c r="C2177" s="331" t="str">
        <f aca="false">IFERROR(VLOOKUP(B2177,'[1]#¡REF!'!$A$1:$C$15201,2,FALSE()),"")</f>
        <v/>
      </c>
      <c r="D2177" s="331" t="s">
        <v>1016</v>
      </c>
      <c r="E2177" s="331" t="s">
        <v>1092</v>
      </c>
      <c r="F2177" s="354" t="s">
        <v>993</v>
      </c>
      <c r="G2177" s="405" t="n">
        <v>15937</v>
      </c>
      <c r="H2177" s="415" t="n">
        <v>1600.9</v>
      </c>
      <c r="I2177" s="415" t="n">
        <v>31874</v>
      </c>
      <c r="J2177" s="389"/>
      <c r="K2177" s="331" t="s">
        <v>994</v>
      </c>
    </row>
    <row r="2178" customFormat="false" ht="15.75" hidden="true" customHeight="false" outlineLevel="0" collapsed="false">
      <c r="A2178" s="331"/>
      <c r="B2178" s="331" t="s">
        <v>1223</v>
      </c>
      <c r="C2178" s="331" t="str">
        <f aca="false">IFERROR(VLOOKUP(B2178,'[1]#¡REF!'!$A$1:$C$15201,2,FALSE()),"")</f>
        <v/>
      </c>
      <c r="D2178" s="331" t="s">
        <v>1016</v>
      </c>
      <c r="E2178" s="331" t="s">
        <v>1024</v>
      </c>
      <c r="F2178" s="354" t="s">
        <v>993</v>
      </c>
      <c r="G2178" s="405" t="n">
        <v>1456</v>
      </c>
      <c r="H2178" s="331" t="n">
        <v>146.26</v>
      </c>
      <c r="I2178" s="415" t="n">
        <v>2912</v>
      </c>
      <c r="J2178" s="389"/>
      <c r="K2178" s="331" t="s">
        <v>994</v>
      </c>
    </row>
    <row r="2179" customFormat="false" ht="15.75" hidden="true" customHeight="false" outlineLevel="0" collapsed="false">
      <c r="A2179" s="331"/>
      <c r="B2179" s="331" t="s">
        <v>1223</v>
      </c>
      <c r="C2179" s="331" t="str">
        <f aca="false">IFERROR(VLOOKUP(B2179,'[1]#¡REF!'!$A$1:$C$15201,2,FALSE()),"")</f>
        <v/>
      </c>
      <c r="D2179" s="331" t="s">
        <v>1016</v>
      </c>
      <c r="E2179" s="331" t="s">
        <v>1025</v>
      </c>
      <c r="F2179" s="354" t="s">
        <v>993</v>
      </c>
      <c r="G2179" s="405" t="n">
        <v>192722</v>
      </c>
      <c r="H2179" s="415" t="n">
        <v>19359.32</v>
      </c>
      <c r="I2179" s="415" t="n">
        <v>385444</v>
      </c>
      <c r="J2179" s="389"/>
      <c r="K2179" s="331" t="s">
        <v>994</v>
      </c>
    </row>
    <row r="2180" customFormat="false" ht="15.75" hidden="true" customHeight="false" outlineLevel="0" collapsed="false">
      <c r="A2180" s="331"/>
      <c r="B2180" s="331" t="s">
        <v>1223</v>
      </c>
      <c r="C2180" s="331" t="str">
        <f aca="false">IFERROR(VLOOKUP(B2180,'[1]#¡REF!'!$A$1:$C$15201,2,FALSE()),"")</f>
        <v/>
      </c>
      <c r="D2180" s="331" t="s">
        <v>1016</v>
      </c>
      <c r="E2180" s="331" t="s">
        <v>1110</v>
      </c>
      <c r="F2180" s="354" t="s">
        <v>993</v>
      </c>
      <c r="G2180" s="405" t="n">
        <v>3006</v>
      </c>
      <c r="H2180" s="331" t="n">
        <v>301.96</v>
      </c>
      <c r="I2180" s="415" t="n">
        <v>6012</v>
      </c>
      <c r="J2180" s="389"/>
      <c r="K2180" s="331" t="s">
        <v>994</v>
      </c>
    </row>
    <row r="2181" customFormat="false" ht="15.75" hidden="true" customHeight="false" outlineLevel="0" collapsed="false">
      <c r="A2181" s="331"/>
      <c r="B2181" s="331" t="s">
        <v>1223</v>
      </c>
      <c r="C2181" s="331" t="str">
        <f aca="false">IFERROR(VLOOKUP(B2181,'[1]#¡REF!'!$A$1:$C$15201,2,FALSE()),"")</f>
        <v/>
      </c>
      <c r="D2181" s="331" t="s">
        <v>1016</v>
      </c>
      <c r="E2181" s="331" t="s">
        <v>1065</v>
      </c>
      <c r="F2181" s="354" t="s">
        <v>993</v>
      </c>
      <c r="G2181" s="405" t="n">
        <v>1599</v>
      </c>
      <c r="H2181" s="331" t="n">
        <v>160.62</v>
      </c>
      <c r="I2181" s="415" t="n">
        <v>3198</v>
      </c>
      <c r="J2181" s="389"/>
      <c r="K2181" s="331" t="s">
        <v>994</v>
      </c>
    </row>
    <row r="2182" customFormat="false" ht="15.75" hidden="true" customHeight="false" outlineLevel="0" collapsed="false">
      <c r="A2182" s="331"/>
      <c r="B2182" s="331" t="s">
        <v>1223</v>
      </c>
      <c r="C2182" s="331" t="str">
        <f aca="false">IFERROR(VLOOKUP(B2182,'[1]#¡REF!'!$A$1:$C$15201,2,FALSE()),"")</f>
        <v/>
      </c>
      <c r="D2182" s="331" t="s">
        <v>1016</v>
      </c>
      <c r="E2182" s="331" t="s">
        <v>1043</v>
      </c>
      <c r="F2182" s="354" t="s">
        <v>993</v>
      </c>
      <c r="G2182" s="405" t="n">
        <v>1120</v>
      </c>
      <c r="H2182" s="331" t="n">
        <v>112.51</v>
      </c>
      <c r="I2182" s="415" t="n">
        <v>2240</v>
      </c>
      <c r="J2182" s="389"/>
      <c r="K2182" s="331" t="s">
        <v>994</v>
      </c>
    </row>
    <row r="2183" customFormat="false" ht="15.75" hidden="true" customHeight="false" outlineLevel="0" collapsed="false">
      <c r="A2183" s="331"/>
      <c r="B2183" s="331" t="s">
        <v>1223</v>
      </c>
      <c r="C2183" s="331" t="str">
        <f aca="false">IFERROR(VLOOKUP(B2183,'[1]#¡REF!'!$A$1:$C$15201,2,FALSE()),"")</f>
        <v/>
      </c>
      <c r="D2183" s="331" t="s">
        <v>1016</v>
      </c>
      <c r="E2183" s="331" t="s">
        <v>1093</v>
      </c>
      <c r="F2183" s="331" t="s">
        <v>1131</v>
      </c>
      <c r="G2183" s="331" t="n">
        <v>215</v>
      </c>
      <c r="H2183" s="331" t="n">
        <v>21.6</v>
      </c>
      <c r="I2183" s="331" t="n">
        <v>430</v>
      </c>
      <c r="J2183" s="389"/>
      <c r="K2183" s="331" t="s">
        <v>994</v>
      </c>
    </row>
    <row r="2184" customFormat="false" ht="15.75" hidden="true" customHeight="false" outlineLevel="0" collapsed="false">
      <c r="A2184" s="331"/>
      <c r="B2184" s="331" t="s">
        <v>1223</v>
      </c>
      <c r="C2184" s="331" t="str">
        <f aca="false">IFERROR(VLOOKUP(B2184,'[1]#¡REF!'!$A$1:$C$15201,2,FALSE()),"")</f>
        <v/>
      </c>
      <c r="D2184" s="331" t="s">
        <v>1016</v>
      </c>
      <c r="E2184" s="331" t="s">
        <v>1026</v>
      </c>
      <c r="F2184" s="331" t="s">
        <v>1132</v>
      </c>
      <c r="G2184" s="331" t="n">
        <v>603</v>
      </c>
      <c r="H2184" s="331" t="n">
        <v>60.57</v>
      </c>
      <c r="I2184" s="415" t="n">
        <v>1206</v>
      </c>
      <c r="J2184" s="389"/>
      <c r="K2184" s="331" t="s">
        <v>994</v>
      </c>
    </row>
    <row r="2185" customFormat="false" ht="15.75" hidden="true" customHeight="false" outlineLevel="0" collapsed="false">
      <c r="A2185" s="331"/>
      <c r="B2185" s="331" t="s">
        <v>1223</v>
      </c>
      <c r="C2185" s="331" t="str">
        <f aca="false">IFERROR(VLOOKUP(B2185,'[1]#¡REF!'!$A$1:$C$15201,2,FALSE()),"")</f>
        <v/>
      </c>
      <c r="D2185" s="331" t="s">
        <v>1016</v>
      </c>
      <c r="E2185" s="331" t="s">
        <v>1027</v>
      </c>
      <c r="F2185" s="331" t="s">
        <v>1133</v>
      </c>
      <c r="G2185" s="331" t="n">
        <v>49</v>
      </c>
      <c r="H2185" s="331" t="n">
        <v>4.92</v>
      </c>
      <c r="I2185" s="331" t="n">
        <v>98</v>
      </c>
      <c r="J2185" s="389"/>
      <c r="K2185" s="331" t="s">
        <v>994</v>
      </c>
    </row>
    <row r="2186" customFormat="false" ht="15.75" hidden="true" customHeight="false" outlineLevel="0" collapsed="false">
      <c r="A2186" s="331"/>
      <c r="B2186" s="331" t="s">
        <v>1223</v>
      </c>
      <c r="C2186" s="331" t="str">
        <f aca="false">IFERROR(VLOOKUP(B2186,'[1]#¡REF!'!$A$1:$C$15201,2,FALSE()),"")</f>
        <v/>
      </c>
      <c r="D2186" s="331" t="s">
        <v>1016</v>
      </c>
      <c r="E2186" s="331" t="s">
        <v>1028</v>
      </c>
      <c r="F2186" s="331" t="s">
        <v>1134</v>
      </c>
      <c r="G2186" s="331" t="n">
        <v>158</v>
      </c>
      <c r="H2186" s="331" t="n">
        <v>15.87</v>
      </c>
      <c r="I2186" s="331" t="n">
        <v>316</v>
      </c>
      <c r="J2186" s="390"/>
      <c r="K2186" s="331" t="s">
        <v>994</v>
      </c>
    </row>
    <row r="2187" customFormat="false" ht="15.75" hidden="true" customHeight="false" outlineLevel="0" collapsed="false">
      <c r="A2187" s="331"/>
      <c r="B2187" s="331" t="s">
        <v>904</v>
      </c>
      <c r="C2187" s="331" t="str">
        <f aca="false">IFERROR(VLOOKUP(B2187,'[1]#¡REF!'!$A$1:$C$15201,2,FALSE()),"")</f>
        <v/>
      </c>
      <c r="D2187" s="331" t="s">
        <v>991</v>
      </c>
      <c r="E2187" s="331" t="s">
        <v>997</v>
      </c>
      <c r="F2187" s="331" t="s">
        <v>1130</v>
      </c>
      <c r="G2187" s="331" t="n">
        <v>120</v>
      </c>
      <c r="H2187" s="331" t="n">
        <v>53.04</v>
      </c>
      <c r="I2187" s="415" t="n">
        <v>1056</v>
      </c>
      <c r="J2187" s="388"/>
      <c r="K2187" s="331" t="s">
        <v>994</v>
      </c>
    </row>
    <row r="2188" customFormat="false" ht="15.75" hidden="true" customHeight="false" outlineLevel="0" collapsed="false">
      <c r="A2188" s="331"/>
      <c r="B2188" s="331" t="s">
        <v>904</v>
      </c>
      <c r="C2188" s="331" t="str">
        <f aca="false">IFERROR(VLOOKUP(B2188,'[1]#¡REF!'!$A$1:$C$15201,2,FALSE()),"")</f>
        <v/>
      </c>
      <c r="D2188" s="331" t="s">
        <v>991</v>
      </c>
      <c r="E2188" s="331" t="s">
        <v>1032</v>
      </c>
      <c r="F2188" s="331" t="s">
        <v>1130</v>
      </c>
      <c r="G2188" s="331" t="n">
        <v>60</v>
      </c>
      <c r="H2188" s="331" t="n">
        <v>26.52</v>
      </c>
      <c r="I2188" s="331" t="n">
        <v>528</v>
      </c>
      <c r="J2188" s="389"/>
      <c r="K2188" s="331" t="s">
        <v>994</v>
      </c>
    </row>
    <row r="2189" customFormat="false" ht="15.75" hidden="true" customHeight="false" outlineLevel="0" collapsed="false">
      <c r="A2189" s="331"/>
      <c r="B2189" s="331" t="s">
        <v>904</v>
      </c>
      <c r="C2189" s="331" t="str">
        <f aca="false">IFERROR(VLOOKUP(B2189,'[1]#¡REF!'!$A$1:$C$15201,2,FALSE()),"")</f>
        <v/>
      </c>
      <c r="D2189" s="331" t="s">
        <v>991</v>
      </c>
      <c r="E2189" s="331" t="s">
        <v>992</v>
      </c>
      <c r="F2189" s="354" t="s">
        <v>993</v>
      </c>
      <c r="G2189" s="331" t="n">
        <v>710</v>
      </c>
      <c r="H2189" s="331" t="n">
        <v>313.81</v>
      </c>
      <c r="I2189" s="415" t="n">
        <v>6248</v>
      </c>
      <c r="J2189" s="389"/>
      <c r="K2189" s="331" t="s">
        <v>994</v>
      </c>
    </row>
    <row r="2190" customFormat="false" ht="15.75" hidden="true" customHeight="false" outlineLevel="0" collapsed="false">
      <c r="A2190" s="331"/>
      <c r="B2190" s="331" t="s">
        <v>904</v>
      </c>
      <c r="C2190" s="331" t="str">
        <f aca="false">IFERROR(VLOOKUP(B2190,'[1]#¡REF!'!$A$1:$C$15201,2,FALSE()),"")</f>
        <v/>
      </c>
      <c r="D2190" s="331" t="s">
        <v>991</v>
      </c>
      <c r="E2190" s="331" t="s">
        <v>1000</v>
      </c>
      <c r="F2190" s="354" t="s">
        <v>993</v>
      </c>
      <c r="G2190" s="331" t="n">
        <v>607</v>
      </c>
      <c r="H2190" s="331" t="n">
        <v>268.29</v>
      </c>
      <c r="I2190" s="415" t="n">
        <v>5341.6</v>
      </c>
      <c r="J2190" s="389"/>
      <c r="K2190" s="331" t="s">
        <v>994</v>
      </c>
    </row>
    <row r="2191" customFormat="false" ht="15.75" hidden="true" customHeight="false" outlineLevel="0" collapsed="false">
      <c r="A2191" s="331"/>
      <c r="B2191" s="331" t="s">
        <v>904</v>
      </c>
      <c r="C2191" s="331" t="str">
        <f aca="false">IFERROR(VLOOKUP(B2191,'[1]#¡REF!'!$A$1:$C$15201,2,FALSE()),"")</f>
        <v/>
      </c>
      <c r="D2191" s="331" t="s">
        <v>991</v>
      </c>
      <c r="E2191" s="331" t="s">
        <v>1033</v>
      </c>
      <c r="F2191" s="354" t="s">
        <v>993</v>
      </c>
      <c r="G2191" s="331" t="n">
        <v>125</v>
      </c>
      <c r="H2191" s="331" t="n">
        <v>55.25</v>
      </c>
      <c r="I2191" s="415" t="n">
        <v>1100</v>
      </c>
      <c r="J2191" s="389"/>
      <c r="K2191" s="331" t="s">
        <v>994</v>
      </c>
    </row>
    <row r="2192" customFormat="false" ht="15.75" hidden="true" customHeight="false" outlineLevel="0" collapsed="false">
      <c r="A2192" s="331"/>
      <c r="B2192" s="331" t="s">
        <v>904</v>
      </c>
      <c r="C2192" s="331" t="str">
        <f aca="false">IFERROR(VLOOKUP(B2192,'[1]#¡REF!'!$A$1:$C$15201,2,FALSE()),"")</f>
        <v/>
      </c>
      <c r="D2192" s="331" t="s">
        <v>991</v>
      </c>
      <c r="E2192" s="331" t="s">
        <v>1053</v>
      </c>
      <c r="F2192" s="354" t="s">
        <v>993</v>
      </c>
      <c r="G2192" s="331" t="n">
        <v>10</v>
      </c>
      <c r="H2192" s="331" t="n">
        <v>4.42</v>
      </c>
      <c r="I2192" s="331" t="n">
        <v>88</v>
      </c>
      <c r="J2192" s="389"/>
      <c r="K2192" s="331" t="s">
        <v>994</v>
      </c>
    </row>
    <row r="2193" customFormat="false" ht="15.75" hidden="true" customHeight="false" outlineLevel="0" collapsed="false">
      <c r="A2193" s="331"/>
      <c r="B2193" s="331" t="s">
        <v>904</v>
      </c>
      <c r="C2193" s="331" t="str">
        <f aca="false">IFERROR(VLOOKUP(B2193,'[1]#¡REF!'!$A$1:$C$15201,2,FALSE()),"")</f>
        <v/>
      </c>
      <c r="D2193" s="331" t="s">
        <v>991</v>
      </c>
      <c r="E2193" s="331" t="s">
        <v>1034</v>
      </c>
      <c r="F2193" s="354" t="s">
        <v>993</v>
      </c>
      <c r="G2193" s="331" t="n">
        <v>55</v>
      </c>
      <c r="H2193" s="331" t="n">
        <v>24.31</v>
      </c>
      <c r="I2193" s="331" t="n">
        <v>484</v>
      </c>
      <c r="J2193" s="389"/>
      <c r="K2193" s="331" t="s">
        <v>994</v>
      </c>
    </row>
    <row r="2194" customFormat="false" ht="15.75" hidden="true" customHeight="false" outlineLevel="0" collapsed="false">
      <c r="A2194" s="331"/>
      <c r="B2194" s="331" t="s">
        <v>904</v>
      </c>
      <c r="C2194" s="331" t="str">
        <f aca="false">IFERROR(VLOOKUP(B2194,'[1]#¡REF!'!$A$1:$C$15201,2,FALSE()),"")</f>
        <v/>
      </c>
      <c r="D2194" s="331" t="s">
        <v>991</v>
      </c>
      <c r="E2194" s="331" t="s">
        <v>1010</v>
      </c>
      <c r="F2194" s="354" t="s">
        <v>993</v>
      </c>
      <c r="G2194" s="331" t="n">
        <v>280</v>
      </c>
      <c r="H2194" s="331" t="n">
        <v>123.76</v>
      </c>
      <c r="I2194" s="415" t="n">
        <v>2464</v>
      </c>
      <c r="J2194" s="389"/>
      <c r="K2194" s="331" t="s">
        <v>994</v>
      </c>
    </row>
    <row r="2195" customFormat="false" ht="15.75" hidden="true" customHeight="false" outlineLevel="0" collapsed="false">
      <c r="A2195" s="331"/>
      <c r="B2195" s="331" t="s">
        <v>904</v>
      </c>
      <c r="C2195" s="331" t="str">
        <f aca="false">IFERROR(VLOOKUP(B2195,'[1]#¡REF!'!$A$1:$C$15201,2,FALSE()),"")</f>
        <v/>
      </c>
      <c r="D2195" s="331" t="s">
        <v>991</v>
      </c>
      <c r="E2195" s="331" t="s">
        <v>1084</v>
      </c>
      <c r="F2195" s="354" t="s">
        <v>993</v>
      </c>
      <c r="G2195" s="331" t="n">
        <v>103</v>
      </c>
      <c r="H2195" s="331" t="n">
        <v>45.52</v>
      </c>
      <c r="I2195" s="331" t="n">
        <v>906.4</v>
      </c>
      <c r="J2195" s="389"/>
      <c r="K2195" s="331" t="s">
        <v>994</v>
      </c>
    </row>
    <row r="2196" customFormat="false" ht="15.75" hidden="true" customHeight="false" outlineLevel="0" collapsed="false">
      <c r="A2196" s="331"/>
      <c r="B2196" s="331" t="s">
        <v>904</v>
      </c>
      <c r="C2196" s="331" t="str">
        <f aca="false">IFERROR(VLOOKUP(B2196,'[1]#¡REF!'!$A$1:$C$15201,2,FALSE()),"")</f>
        <v/>
      </c>
      <c r="D2196" s="331" t="s">
        <v>991</v>
      </c>
      <c r="E2196" s="331" t="s">
        <v>1046</v>
      </c>
      <c r="F2196" s="354" t="s">
        <v>993</v>
      </c>
      <c r="G2196" s="331" t="n">
        <v>32</v>
      </c>
      <c r="H2196" s="331" t="n">
        <v>14.14</v>
      </c>
      <c r="I2196" s="331" t="n">
        <v>281.6</v>
      </c>
      <c r="J2196" s="389"/>
      <c r="K2196" s="331" t="s">
        <v>994</v>
      </c>
    </row>
    <row r="2197" customFormat="false" ht="15.75" hidden="true" customHeight="false" outlineLevel="0" collapsed="false">
      <c r="A2197" s="331"/>
      <c r="B2197" s="331" t="s">
        <v>904</v>
      </c>
      <c r="C2197" s="331" t="str">
        <f aca="false">IFERROR(VLOOKUP(B2197,'[1]#¡REF!'!$A$1:$C$15201,2,FALSE()),"")</f>
        <v/>
      </c>
      <c r="D2197" s="331" t="s">
        <v>991</v>
      </c>
      <c r="E2197" s="331" t="s">
        <v>1012</v>
      </c>
      <c r="F2197" s="354" t="s">
        <v>993</v>
      </c>
      <c r="G2197" s="331" t="n">
        <v>150</v>
      </c>
      <c r="H2197" s="331" t="n">
        <v>66.3</v>
      </c>
      <c r="I2197" s="415" t="n">
        <v>1320</v>
      </c>
      <c r="J2197" s="389"/>
      <c r="K2197" s="331" t="s">
        <v>994</v>
      </c>
    </row>
    <row r="2198" customFormat="false" ht="15.75" hidden="true" customHeight="false" outlineLevel="0" collapsed="false">
      <c r="A2198" s="331"/>
      <c r="B2198" s="331" t="s">
        <v>904</v>
      </c>
      <c r="C2198" s="331" t="str">
        <f aca="false">IFERROR(VLOOKUP(B2198,'[1]#¡REF!'!$A$1:$C$15201,2,FALSE()),"")</f>
        <v/>
      </c>
      <c r="D2198" s="331" t="s">
        <v>991</v>
      </c>
      <c r="E2198" s="331" t="s">
        <v>1035</v>
      </c>
      <c r="F2198" s="354" t="s">
        <v>993</v>
      </c>
      <c r="G2198" s="331" t="n">
        <v>12</v>
      </c>
      <c r="H2198" s="331" t="n">
        <v>5.3</v>
      </c>
      <c r="I2198" s="331" t="n">
        <v>105.6</v>
      </c>
      <c r="J2198" s="389"/>
      <c r="K2198" s="331" t="s">
        <v>994</v>
      </c>
    </row>
    <row r="2199" customFormat="false" ht="15.75" hidden="true" customHeight="false" outlineLevel="0" collapsed="false">
      <c r="A2199" s="331"/>
      <c r="B2199" s="331" t="s">
        <v>904</v>
      </c>
      <c r="C2199" s="331" t="str">
        <f aca="false">IFERROR(VLOOKUP(B2199,'[1]#¡REF!'!$A$1:$C$15201,2,FALSE()),"")</f>
        <v/>
      </c>
      <c r="D2199" s="331" t="s">
        <v>991</v>
      </c>
      <c r="E2199" s="331" t="s">
        <v>1013</v>
      </c>
      <c r="F2199" s="354" t="s">
        <v>993</v>
      </c>
      <c r="G2199" s="331" t="n">
        <v>100</v>
      </c>
      <c r="H2199" s="331" t="n">
        <v>44.2</v>
      </c>
      <c r="I2199" s="331" t="n">
        <v>880</v>
      </c>
      <c r="J2199" s="389"/>
      <c r="K2199" s="331" t="s">
        <v>994</v>
      </c>
    </row>
    <row r="2200" customFormat="false" ht="15.75" hidden="true" customHeight="false" outlineLevel="0" collapsed="false">
      <c r="A2200" s="331"/>
      <c r="B2200" s="331" t="s">
        <v>904</v>
      </c>
      <c r="C2200" s="331" t="str">
        <f aca="false">IFERROR(VLOOKUP(B2200,'[1]#¡REF!'!$A$1:$C$15201,2,FALSE()),"")</f>
        <v/>
      </c>
      <c r="D2200" s="331" t="s">
        <v>991</v>
      </c>
      <c r="E2200" s="331" t="s">
        <v>1037</v>
      </c>
      <c r="F2200" s="331" t="s">
        <v>1131</v>
      </c>
      <c r="G2200" s="331" t="n">
        <v>59</v>
      </c>
      <c r="H2200" s="331" t="n">
        <v>26.08</v>
      </c>
      <c r="I2200" s="331" t="n">
        <v>519.2</v>
      </c>
      <c r="J2200" s="389"/>
      <c r="K2200" s="331" t="s">
        <v>994</v>
      </c>
    </row>
    <row r="2201" customFormat="false" ht="15.75" hidden="true" customHeight="false" outlineLevel="0" collapsed="false">
      <c r="A2201" s="331"/>
      <c r="B2201" s="331" t="s">
        <v>904</v>
      </c>
      <c r="C2201" s="331" t="str">
        <f aca="false">IFERROR(VLOOKUP(B2201,'[1]#¡REF!'!$A$1:$C$15201,2,FALSE()),"")</f>
        <v/>
      </c>
      <c r="D2201" s="331" t="s">
        <v>991</v>
      </c>
      <c r="E2201" s="331" t="s">
        <v>1014</v>
      </c>
      <c r="F2201" s="331" t="s">
        <v>1132</v>
      </c>
      <c r="G2201" s="331" t="n">
        <v>500</v>
      </c>
      <c r="H2201" s="331" t="n">
        <v>220.99</v>
      </c>
      <c r="I2201" s="415" t="n">
        <v>4400</v>
      </c>
      <c r="J2201" s="389"/>
      <c r="K2201" s="331" t="s">
        <v>994</v>
      </c>
    </row>
    <row r="2202" customFormat="false" ht="15.75" hidden="true" customHeight="false" outlineLevel="0" collapsed="false">
      <c r="A2202" s="331"/>
      <c r="B2202" s="331" t="s">
        <v>904</v>
      </c>
      <c r="C2202" s="331" t="str">
        <f aca="false">IFERROR(VLOOKUP(B2202,'[1]#¡REF!'!$A$1:$C$15201,2,FALSE()),"")</f>
        <v/>
      </c>
      <c r="D2202" s="331" t="s">
        <v>991</v>
      </c>
      <c r="E2202" s="331" t="s">
        <v>1004</v>
      </c>
      <c r="F2202" s="331" t="s">
        <v>1134</v>
      </c>
      <c r="G2202" s="331" t="n">
        <v>20</v>
      </c>
      <c r="H2202" s="331" t="n">
        <v>8.84</v>
      </c>
      <c r="I2202" s="331" t="n">
        <v>176</v>
      </c>
      <c r="J2202" s="390"/>
      <c r="K2202" s="331" t="s">
        <v>994</v>
      </c>
    </row>
    <row r="2203" customFormat="false" ht="15.75" hidden="true" customHeight="false" outlineLevel="0" collapsed="false">
      <c r="A2203" s="331"/>
      <c r="B2203" s="331" t="s">
        <v>904</v>
      </c>
      <c r="C2203" s="331" t="str">
        <f aca="false">IFERROR(VLOOKUP(B2203,'[1]#¡REF!'!$A$1:$C$15201,2,FALSE()),"")</f>
        <v/>
      </c>
      <c r="D2203" s="331" t="s">
        <v>1016</v>
      </c>
      <c r="E2203" s="331" t="s">
        <v>1017</v>
      </c>
      <c r="F2203" s="331" t="s">
        <v>1130</v>
      </c>
      <c r="G2203" s="331" t="n">
        <v>186</v>
      </c>
      <c r="H2203" s="331" t="n">
        <v>82.21</v>
      </c>
      <c r="I2203" s="415" t="n">
        <v>1636.8</v>
      </c>
      <c r="J2203" s="388"/>
      <c r="K2203" s="331" t="s">
        <v>994</v>
      </c>
    </row>
    <row r="2204" customFormat="false" ht="15.75" hidden="true" customHeight="false" outlineLevel="0" collapsed="false">
      <c r="A2204" s="331"/>
      <c r="B2204" s="331" t="s">
        <v>904</v>
      </c>
      <c r="C2204" s="331" t="str">
        <f aca="false">IFERROR(VLOOKUP(B2204,'[1]#¡REF!'!$A$1:$C$15201,2,FALSE()),"")</f>
        <v/>
      </c>
      <c r="D2204" s="331" t="s">
        <v>1016</v>
      </c>
      <c r="E2204" s="331" t="s">
        <v>1091</v>
      </c>
      <c r="F2204" s="354" t="s">
        <v>993</v>
      </c>
      <c r="G2204" s="331" t="n">
        <v>184</v>
      </c>
      <c r="H2204" s="331" t="n">
        <v>81.33</v>
      </c>
      <c r="I2204" s="415" t="n">
        <v>1619.2</v>
      </c>
      <c r="J2204" s="389"/>
      <c r="K2204" s="331" t="s">
        <v>994</v>
      </c>
    </row>
    <row r="2205" customFormat="false" ht="15.75" hidden="true" customHeight="false" outlineLevel="0" collapsed="false">
      <c r="A2205" s="331"/>
      <c r="B2205" s="331" t="s">
        <v>904</v>
      </c>
      <c r="C2205" s="331" t="str">
        <f aca="false">IFERROR(VLOOKUP(B2205,'[1]#¡REF!'!$A$1:$C$15201,2,FALSE()),"")</f>
        <v/>
      </c>
      <c r="D2205" s="331" t="s">
        <v>1016</v>
      </c>
      <c r="E2205" s="331" t="s">
        <v>1018</v>
      </c>
      <c r="F2205" s="354" t="s">
        <v>993</v>
      </c>
      <c r="G2205" s="331" t="n">
        <v>56</v>
      </c>
      <c r="H2205" s="331" t="n">
        <v>24.75</v>
      </c>
      <c r="I2205" s="331" t="n">
        <v>492.8</v>
      </c>
      <c r="J2205" s="389"/>
      <c r="K2205" s="331" t="s">
        <v>994</v>
      </c>
    </row>
    <row r="2206" customFormat="false" ht="15.75" hidden="true" customHeight="false" outlineLevel="0" collapsed="false">
      <c r="A2206" s="331"/>
      <c r="B2206" s="331" t="s">
        <v>904</v>
      </c>
      <c r="C2206" s="331" t="str">
        <f aca="false">IFERROR(VLOOKUP(B2206,'[1]#¡REF!'!$A$1:$C$15201,2,FALSE()),"")</f>
        <v/>
      </c>
      <c r="D2206" s="331" t="s">
        <v>1016</v>
      </c>
      <c r="E2206" s="331" t="s">
        <v>1019</v>
      </c>
      <c r="F2206" s="354" t="s">
        <v>993</v>
      </c>
      <c r="G2206" s="331" t="n">
        <v>863</v>
      </c>
      <c r="H2206" s="331" t="n">
        <v>381.44</v>
      </c>
      <c r="I2206" s="415" t="n">
        <v>7594.4</v>
      </c>
      <c r="J2206" s="389"/>
      <c r="K2206" s="331" t="s">
        <v>994</v>
      </c>
    </row>
    <row r="2207" customFormat="false" ht="15.75" hidden="true" customHeight="false" outlineLevel="0" collapsed="false">
      <c r="A2207" s="331"/>
      <c r="B2207" s="331" t="s">
        <v>904</v>
      </c>
      <c r="C2207" s="331" t="str">
        <f aca="false">IFERROR(VLOOKUP(B2207,'[1]#¡REF!'!$A$1:$C$15201,2,FALSE()),"")</f>
        <v/>
      </c>
      <c r="D2207" s="331" t="s">
        <v>1016</v>
      </c>
      <c r="E2207" s="331" t="s">
        <v>1020</v>
      </c>
      <c r="F2207" s="354" t="s">
        <v>993</v>
      </c>
      <c r="G2207" s="331" t="n">
        <v>51</v>
      </c>
      <c r="H2207" s="331" t="n">
        <v>22.54</v>
      </c>
      <c r="I2207" s="331" t="n">
        <v>448.8</v>
      </c>
      <c r="J2207" s="389"/>
      <c r="K2207" s="331" t="s">
        <v>994</v>
      </c>
    </row>
    <row r="2208" customFormat="false" ht="15.75" hidden="true" customHeight="false" outlineLevel="0" collapsed="false">
      <c r="A2208" s="331"/>
      <c r="B2208" s="331" t="s">
        <v>904</v>
      </c>
      <c r="C2208" s="331" t="str">
        <f aca="false">IFERROR(VLOOKUP(B2208,'[1]#¡REF!'!$A$1:$C$15201,2,FALSE()),"")</f>
        <v/>
      </c>
      <c r="D2208" s="331" t="s">
        <v>1016</v>
      </c>
      <c r="E2208" s="331" t="s">
        <v>1041</v>
      </c>
      <c r="F2208" s="354" t="s">
        <v>993</v>
      </c>
      <c r="G2208" s="331" t="n">
        <v>5</v>
      </c>
      <c r="H2208" s="331" t="n">
        <v>2.21</v>
      </c>
      <c r="I2208" s="331" t="n">
        <v>44</v>
      </c>
      <c r="J2208" s="389"/>
      <c r="K2208" s="331" t="s">
        <v>994</v>
      </c>
    </row>
    <row r="2209" customFormat="false" ht="15.75" hidden="true" customHeight="false" outlineLevel="0" collapsed="false">
      <c r="A2209" s="331"/>
      <c r="B2209" s="331" t="s">
        <v>904</v>
      </c>
      <c r="C2209" s="331" t="str">
        <f aca="false">IFERROR(VLOOKUP(B2209,'[1]#¡REF!'!$A$1:$C$15201,2,FALSE()),"")</f>
        <v/>
      </c>
      <c r="D2209" s="331" t="s">
        <v>1016</v>
      </c>
      <c r="E2209" s="331" t="s">
        <v>1022</v>
      </c>
      <c r="F2209" s="354" t="s">
        <v>993</v>
      </c>
      <c r="G2209" s="331" t="n">
        <v>1</v>
      </c>
      <c r="H2209" s="331" t="n">
        <v>0.44</v>
      </c>
      <c r="I2209" s="331" t="n">
        <v>8.8</v>
      </c>
      <c r="J2209" s="389"/>
      <c r="K2209" s="331" t="s">
        <v>994</v>
      </c>
    </row>
    <row r="2210" customFormat="false" ht="15.75" hidden="true" customHeight="false" outlineLevel="0" collapsed="false">
      <c r="A2210" s="331"/>
      <c r="B2210" s="331" t="s">
        <v>904</v>
      </c>
      <c r="C2210" s="331" t="str">
        <f aca="false">IFERROR(VLOOKUP(B2210,'[1]#¡REF!'!$A$1:$C$15201,2,FALSE()),"")</f>
        <v/>
      </c>
      <c r="D2210" s="331" t="s">
        <v>1016</v>
      </c>
      <c r="E2210" s="331" t="s">
        <v>1023</v>
      </c>
      <c r="F2210" s="354" t="s">
        <v>993</v>
      </c>
      <c r="G2210" s="331" t="n">
        <v>354</v>
      </c>
      <c r="H2210" s="331" t="n">
        <v>156.46</v>
      </c>
      <c r="I2210" s="415" t="n">
        <v>3115.2</v>
      </c>
      <c r="J2210" s="389"/>
      <c r="K2210" s="331" t="s">
        <v>994</v>
      </c>
    </row>
    <row r="2211" customFormat="false" ht="15.75" hidden="true" customHeight="false" outlineLevel="0" collapsed="false">
      <c r="A2211" s="331"/>
      <c r="B2211" s="331" t="s">
        <v>904</v>
      </c>
      <c r="C2211" s="331" t="str">
        <f aca="false">IFERROR(VLOOKUP(B2211,'[1]#¡REF!'!$A$1:$C$15201,2,FALSE()),"")</f>
        <v/>
      </c>
      <c r="D2211" s="331" t="s">
        <v>1016</v>
      </c>
      <c r="E2211" s="331" t="s">
        <v>1092</v>
      </c>
      <c r="F2211" s="354" t="s">
        <v>993</v>
      </c>
      <c r="G2211" s="405" t="n">
        <v>1752</v>
      </c>
      <c r="H2211" s="331" t="n">
        <v>774.36</v>
      </c>
      <c r="I2211" s="415" t="n">
        <v>15417.6</v>
      </c>
      <c r="J2211" s="389"/>
      <c r="K2211" s="331" t="s">
        <v>994</v>
      </c>
    </row>
    <row r="2212" customFormat="false" ht="15.75" hidden="true" customHeight="false" outlineLevel="0" collapsed="false">
      <c r="A2212" s="331"/>
      <c r="B2212" s="331" t="s">
        <v>904</v>
      </c>
      <c r="C2212" s="331" t="str">
        <f aca="false">IFERROR(VLOOKUP(B2212,'[1]#¡REF!'!$A$1:$C$15201,2,FALSE()),"")</f>
        <v/>
      </c>
      <c r="D2212" s="331" t="s">
        <v>1016</v>
      </c>
      <c r="E2212" s="331" t="s">
        <v>1024</v>
      </c>
      <c r="F2212" s="354" t="s">
        <v>993</v>
      </c>
      <c r="G2212" s="331" t="n">
        <v>2</v>
      </c>
      <c r="H2212" s="331" t="n">
        <v>0.88</v>
      </c>
      <c r="I2212" s="331" t="n">
        <v>17.6</v>
      </c>
      <c r="J2212" s="389"/>
      <c r="K2212" s="331" t="s">
        <v>994</v>
      </c>
    </row>
    <row r="2213" customFormat="false" ht="15.75" hidden="true" customHeight="false" outlineLevel="0" collapsed="false">
      <c r="A2213" s="331"/>
      <c r="B2213" s="331" t="s">
        <v>904</v>
      </c>
      <c r="C2213" s="331" t="str">
        <f aca="false">IFERROR(VLOOKUP(B2213,'[1]#¡REF!'!$A$1:$C$15201,2,FALSE()),"")</f>
        <v/>
      </c>
      <c r="D2213" s="331" t="s">
        <v>1016</v>
      </c>
      <c r="E2213" s="331" t="s">
        <v>1025</v>
      </c>
      <c r="F2213" s="354" t="s">
        <v>993</v>
      </c>
      <c r="G2213" s="405" t="n">
        <v>48058</v>
      </c>
      <c r="H2213" s="415" t="n">
        <v>21241.11</v>
      </c>
      <c r="I2213" s="415" t="n">
        <v>422910.4</v>
      </c>
      <c r="J2213" s="389"/>
      <c r="K2213" s="331" t="s">
        <v>994</v>
      </c>
    </row>
    <row r="2214" customFormat="false" ht="15.75" hidden="true" customHeight="false" outlineLevel="0" collapsed="false">
      <c r="A2214" s="331"/>
      <c r="B2214" s="331" t="s">
        <v>904</v>
      </c>
      <c r="C2214" s="331" t="str">
        <f aca="false">IFERROR(VLOOKUP(B2214,'[1]#¡REF!'!$A$1:$C$15201,2,FALSE()),"")</f>
        <v/>
      </c>
      <c r="D2214" s="331" t="s">
        <v>1016</v>
      </c>
      <c r="E2214" s="331" t="s">
        <v>1110</v>
      </c>
      <c r="F2214" s="354" t="s">
        <v>993</v>
      </c>
      <c r="G2214" s="331" t="n">
        <v>213</v>
      </c>
      <c r="H2214" s="331" t="n">
        <v>94.14</v>
      </c>
      <c r="I2214" s="415" t="n">
        <v>1874.4</v>
      </c>
      <c r="J2214" s="389"/>
      <c r="K2214" s="331" t="s">
        <v>994</v>
      </c>
    </row>
    <row r="2215" customFormat="false" ht="15.75" hidden="true" customHeight="false" outlineLevel="0" collapsed="false">
      <c r="A2215" s="331"/>
      <c r="B2215" s="331" t="s">
        <v>904</v>
      </c>
      <c r="C2215" s="331" t="str">
        <f aca="false">IFERROR(VLOOKUP(B2215,'[1]#¡REF!'!$A$1:$C$15201,2,FALSE()),"")</f>
        <v/>
      </c>
      <c r="D2215" s="331" t="s">
        <v>1016</v>
      </c>
      <c r="E2215" s="331" t="s">
        <v>1065</v>
      </c>
      <c r="F2215" s="354" t="s">
        <v>993</v>
      </c>
      <c r="G2215" s="331" t="n">
        <v>21</v>
      </c>
      <c r="H2215" s="331" t="n">
        <v>9.28</v>
      </c>
      <c r="I2215" s="331" t="n">
        <v>184.8</v>
      </c>
      <c r="J2215" s="389"/>
      <c r="K2215" s="331" t="s">
        <v>994</v>
      </c>
    </row>
    <row r="2216" customFormat="false" ht="15.75" hidden="true" customHeight="false" outlineLevel="0" collapsed="false">
      <c r="A2216" s="331"/>
      <c r="B2216" s="331" t="s">
        <v>904</v>
      </c>
      <c r="C2216" s="331" t="str">
        <f aca="false">IFERROR(VLOOKUP(B2216,'[1]#¡REF!'!$A$1:$C$15201,2,FALSE()),"")</f>
        <v/>
      </c>
      <c r="D2216" s="331" t="s">
        <v>1016</v>
      </c>
      <c r="E2216" s="331" t="s">
        <v>1043</v>
      </c>
      <c r="F2216" s="354" t="s">
        <v>993</v>
      </c>
      <c r="G2216" s="331" t="n">
        <v>1</v>
      </c>
      <c r="H2216" s="331" t="n">
        <v>0.44</v>
      </c>
      <c r="I2216" s="331" t="n">
        <v>8.8</v>
      </c>
      <c r="J2216" s="389"/>
      <c r="K2216" s="331" t="s">
        <v>994</v>
      </c>
    </row>
    <row r="2217" customFormat="false" ht="15.75" hidden="true" customHeight="false" outlineLevel="0" collapsed="false">
      <c r="A2217" s="331"/>
      <c r="B2217" s="331" t="s">
        <v>904</v>
      </c>
      <c r="C2217" s="331" t="str">
        <f aca="false">IFERROR(VLOOKUP(B2217,'[1]#¡REF!'!$A$1:$C$15201,2,FALSE()),"")</f>
        <v/>
      </c>
      <c r="D2217" s="331" t="s">
        <v>1016</v>
      </c>
      <c r="E2217" s="331" t="s">
        <v>1093</v>
      </c>
      <c r="F2217" s="331" t="s">
        <v>1131</v>
      </c>
      <c r="G2217" s="331" t="n">
        <v>51</v>
      </c>
      <c r="H2217" s="331" t="n">
        <v>22.54</v>
      </c>
      <c r="I2217" s="331" t="n">
        <v>448.8</v>
      </c>
      <c r="J2217" s="389"/>
      <c r="K2217" s="331" t="s">
        <v>994</v>
      </c>
    </row>
    <row r="2218" customFormat="false" ht="15.75" hidden="true" customHeight="false" outlineLevel="0" collapsed="false">
      <c r="A2218" s="331"/>
      <c r="B2218" s="331" t="s">
        <v>904</v>
      </c>
      <c r="C2218" s="331" t="str">
        <f aca="false">IFERROR(VLOOKUP(B2218,'[1]#¡REF!'!$A$1:$C$15201,2,FALSE()),"")</f>
        <v/>
      </c>
      <c r="D2218" s="331" t="s">
        <v>1016</v>
      </c>
      <c r="E2218" s="331" t="s">
        <v>1026</v>
      </c>
      <c r="F2218" s="331" t="s">
        <v>1132</v>
      </c>
      <c r="G2218" s="331" t="n">
        <v>109</v>
      </c>
      <c r="H2218" s="331" t="n">
        <v>48.18</v>
      </c>
      <c r="I2218" s="331" t="n">
        <v>959.2</v>
      </c>
      <c r="J2218" s="389"/>
      <c r="K2218" s="331" t="s">
        <v>994</v>
      </c>
    </row>
    <row r="2219" customFormat="false" ht="15.75" hidden="true" customHeight="false" outlineLevel="0" collapsed="false">
      <c r="A2219" s="331"/>
      <c r="B2219" s="331" t="s">
        <v>904</v>
      </c>
      <c r="C2219" s="331" t="str">
        <f aca="false">IFERROR(VLOOKUP(B2219,'[1]#¡REF!'!$A$1:$C$15201,2,FALSE()),"")</f>
        <v/>
      </c>
      <c r="D2219" s="331" t="s">
        <v>1016</v>
      </c>
      <c r="E2219" s="331" t="s">
        <v>1027</v>
      </c>
      <c r="F2219" s="331" t="s">
        <v>1133</v>
      </c>
      <c r="G2219" s="331" t="n">
        <v>83</v>
      </c>
      <c r="H2219" s="331" t="n">
        <v>36.69</v>
      </c>
      <c r="I2219" s="331" t="n">
        <v>730.4</v>
      </c>
      <c r="J2219" s="389"/>
      <c r="K2219" s="331" t="s">
        <v>994</v>
      </c>
    </row>
    <row r="2220" customFormat="false" ht="15.75" hidden="true" customHeight="false" outlineLevel="0" collapsed="false">
      <c r="A2220" s="331"/>
      <c r="B2220" s="331" t="s">
        <v>904</v>
      </c>
      <c r="C2220" s="331" t="str">
        <f aca="false">IFERROR(VLOOKUP(B2220,'[1]#¡REF!'!$A$1:$C$15201,2,FALSE()),"")</f>
        <v/>
      </c>
      <c r="D2220" s="331" t="s">
        <v>1016</v>
      </c>
      <c r="E2220" s="331" t="s">
        <v>1028</v>
      </c>
      <c r="F2220" s="331" t="s">
        <v>1134</v>
      </c>
      <c r="G2220" s="331" t="n">
        <v>69</v>
      </c>
      <c r="H2220" s="331" t="n">
        <v>30.5</v>
      </c>
      <c r="I2220" s="331" t="n">
        <v>607.2</v>
      </c>
      <c r="J2220" s="390"/>
      <c r="K2220" s="331" t="s">
        <v>994</v>
      </c>
    </row>
    <row r="2221" customFormat="false" ht="15.75" hidden="true" customHeight="false" outlineLevel="0" collapsed="false">
      <c r="A2221" s="399"/>
      <c r="B2221" s="356" t="s">
        <v>904</v>
      </c>
      <c r="C2221" s="356" t="str">
        <f aca="false">IFERROR(VLOOKUP(B2221,'[1]#¡REF!'!$A$1:$C$15201,2,FALSE()),"")</f>
        <v/>
      </c>
      <c r="D2221" s="399" t="s">
        <v>1016</v>
      </c>
      <c r="E2221" s="399" t="s">
        <v>621</v>
      </c>
      <c r="F2221" s="361" t="s">
        <v>1136</v>
      </c>
      <c r="G2221" s="361" t="n">
        <v>365</v>
      </c>
      <c r="H2221" s="417" t="n">
        <v>161.33</v>
      </c>
      <c r="I2221" s="419" t="n">
        <v>3212</v>
      </c>
      <c r="J2221" s="360"/>
      <c r="K2221" s="356" t="s">
        <v>994</v>
      </c>
      <c r="L2221" s="379"/>
      <c r="M2221" s="379"/>
      <c r="N2221" s="379"/>
      <c r="O2221" s="379"/>
      <c r="P2221" s="279"/>
      <c r="Q2221" s="395"/>
      <c r="R2221" s="396"/>
      <c r="S2221" s="396"/>
      <c r="T2221" s="382"/>
    </row>
    <row r="2222" customFormat="false" ht="15.75" hidden="true" customHeight="false" outlineLevel="0" collapsed="false">
      <c r="A2222" s="331"/>
      <c r="B2222" s="331" t="s">
        <v>1224</v>
      </c>
      <c r="C2222" s="331" t="str">
        <f aca="false">IFERROR(VLOOKUP(B2222,'[1]#¡REF!'!$A$1:$C$15201,2,FALSE()),"")</f>
        <v/>
      </c>
      <c r="D2222" s="331" t="s">
        <v>991</v>
      </c>
      <c r="E2222" s="331" t="s">
        <v>1034</v>
      </c>
      <c r="F2222" s="354" t="s">
        <v>993</v>
      </c>
      <c r="G2222" s="331" t="n">
        <v>115</v>
      </c>
      <c r="H2222" s="415" t="n">
        <v>1146.53</v>
      </c>
      <c r="I2222" s="415" t="n">
        <v>22827.5</v>
      </c>
      <c r="J2222" s="388"/>
      <c r="K2222" s="331" t="s">
        <v>994</v>
      </c>
    </row>
    <row r="2223" customFormat="false" ht="15.75" hidden="true" customHeight="false" outlineLevel="0" collapsed="false">
      <c r="A2223" s="331"/>
      <c r="B2223" s="331" t="s">
        <v>1224</v>
      </c>
      <c r="C2223" s="331" t="str">
        <f aca="false">IFERROR(VLOOKUP(B2223,'[1]#¡REF!'!$A$1:$C$15201,2,FALSE()),"")</f>
        <v/>
      </c>
      <c r="D2223" s="331" t="s">
        <v>991</v>
      </c>
      <c r="E2223" s="331" t="s">
        <v>1011</v>
      </c>
      <c r="F2223" s="354" t="s">
        <v>993</v>
      </c>
      <c r="G2223" s="331" t="n">
        <v>29</v>
      </c>
      <c r="H2223" s="331" t="n">
        <v>289.13</v>
      </c>
      <c r="I2223" s="415" t="n">
        <v>5756.5</v>
      </c>
      <c r="J2223" s="389"/>
      <c r="K2223" s="331" t="s">
        <v>994</v>
      </c>
    </row>
    <row r="2224" customFormat="false" ht="15.75" hidden="true" customHeight="false" outlineLevel="0" collapsed="false">
      <c r="A2224" s="331"/>
      <c r="B2224" s="331" t="s">
        <v>1224</v>
      </c>
      <c r="C2224" s="331" t="str">
        <f aca="false">IFERROR(VLOOKUP(B2224,'[1]#¡REF!'!$A$1:$C$15201,2,FALSE()),"")</f>
        <v/>
      </c>
      <c r="D2224" s="331" t="s">
        <v>991</v>
      </c>
      <c r="E2224" s="331" t="s">
        <v>1037</v>
      </c>
      <c r="F2224" s="331" t="s">
        <v>1131</v>
      </c>
      <c r="G2224" s="331" t="n">
        <v>2</v>
      </c>
      <c r="H2224" s="331" t="n">
        <v>19.94</v>
      </c>
      <c r="I2224" s="331" t="n">
        <v>397</v>
      </c>
      <c r="J2224" s="389"/>
      <c r="K2224" s="331" t="s">
        <v>994</v>
      </c>
    </row>
    <row r="2225" customFormat="false" ht="15.75" hidden="true" customHeight="false" outlineLevel="0" collapsed="false">
      <c r="A2225" s="331"/>
      <c r="B2225" s="331" t="s">
        <v>1224</v>
      </c>
      <c r="C2225" s="331" t="str">
        <f aca="false">IFERROR(VLOOKUP(B2225,'[1]#¡REF!'!$A$1:$C$15201,2,FALSE()),"")</f>
        <v/>
      </c>
      <c r="D2225" s="331" t="s">
        <v>991</v>
      </c>
      <c r="E2225" s="331" t="s">
        <v>1014</v>
      </c>
      <c r="F2225" s="331" t="s">
        <v>1132</v>
      </c>
      <c r="G2225" s="405" t="n">
        <v>1200</v>
      </c>
      <c r="H2225" s="415" t="n">
        <v>11963.84</v>
      </c>
      <c r="I2225" s="415" t="n">
        <v>238200</v>
      </c>
      <c r="J2225" s="389"/>
      <c r="K2225" s="331" t="s">
        <v>994</v>
      </c>
    </row>
    <row r="2226" customFormat="false" ht="15.75" hidden="true" customHeight="false" outlineLevel="0" collapsed="false">
      <c r="A2226" s="331"/>
      <c r="B2226" s="331" t="s">
        <v>1224</v>
      </c>
      <c r="C2226" s="331" t="str">
        <f aca="false">IFERROR(VLOOKUP(B2226,'[1]#¡REF!'!$A$1:$C$15201,2,FALSE()),"")</f>
        <v/>
      </c>
      <c r="D2226" s="331" t="s">
        <v>1016</v>
      </c>
      <c r="E2226" s="331" t="s">
        <v>1019</v>
      </c>
      <c r="F2226" s="354" t="s">
        <v>993</v>
      </c>
      <c r="G2226" s="331" t="n">
        <v>140</v>
      </c>
      <c r="H2226" s="415" t="n">
        <v>1395.78</v>
      </c>
      <c r="I2226" s="415" t="n">
        <v>27790</v>
      </c>
      <c r="J2226" s="389"/>
      <c r="K2226" s="331" t="s">
        <v>994</v>
      </c>
    </row>
    <row r="2227" customFormat="false" ht="15.75" hidden="true" customHeight="false" outlineLevel="0" collapsed="false">
      <c r="A2227" s="331"/>
      <c r="B2227" s="331" t="s">
        <v>1224</v>
      </c>
      <c r="C2227" s="331" t="str">
        <f aca="false">IFERROR(VLOOKUP(B2227,'[1]#¡REF!'!$A$1:$C$15201,2,FALSE()),"")</f>
        <v/>
      </c>
      <c r="D2227" s="331" t="s">
        <v>1016</v>
      </c>
      <c r="E2227" s="331" t="s">
        <v>1023</v>
      </c>
      <c r="F2227" s="354" t="s">
        <v>993</v>
      </c>
      <c r="G2227" s="331" t="n">
        <v>7</v>
      </c>
      <c r="H2227" s="331" t="n">
        <v>69.79</v>
      </c>
      <c r="I2227" s="415" t="n">
        <v>1389.5</v>
      </c>
      <c r="J2227" s="389"/>
      <c r="K2227" s="331" t="s">
        <v>994</v>
      </c>
    </row>
    <row r="2228" customFormat="false" ht="15.75" hidden="true" customHeight="false" outlineLevel="0" collapsed="false">
      <c r="A2228" s="331"/>
      <c r="B2228" s="331" t="s">
        <v>1225</v>
      </c>
      <c r="C2228" s="331" t="str">
        <f aca="false">IFERROR(VLOOKUP(B2228,'[1]#¡REF!'!$A$1:$C$15201,2,FALSE()),"")</f>
        <v/>
      </c>
      <c r="D2228" s="331" t="s">
        <v>991</v>
      </c>
      <c r="E2228" s="331" t="s">
        <v>1032</v>
      </c>
      <c r="F2228" s="331" t="s">
        <v>1130</v>
      </c>
      <c r="G2228" s="331" t="n">
        <v>2</v>
      </c>
      <c r="H2228" s="331" t="n">
        <v>90.31</v>
      </c>
      <c r="I2228" s="415" t="n">
        <v>1798</v>
      </c>
      <c r="J2228" s="389"/>
      <c r="K2228" s="331" t="s">
        <v>994</v>
      </c>
    </row>
    <row r="2229" customFormat="false" ht="15.75" hidden="true" customHeight="false" outlineLevel="0" collapsed="false">
      <c r="A2229" s="331"/>
      <c r="B2229" s="331" t="s">
        <v>1225</v>
      </c>
      <c r="C2229" s="331" t="str">
        <f aca="false">IFERROR(VLOOKUP(B2229,'[1]#¡REF!'!$A$1:$C$15201,2,FALSE()),"")</f>
        <v/>
      </c>
      <c r="D2229" s="331" t="s">
        <v>991</v>
      </c>
      <c r="E2229" s="331" t="s">
        <v>1000</v>
      </c>
      <c r="F2229" s="354" t="s">
        <v>993</v>
      </c>
      <c r="G2229" s="331" t="n">
        <v>16</v>
      </c>
      <c r="H2229" s="331" t="n">
        <v>722.45</v>
      </c>
      <c r="I2229" s="415" t="n">
        <v>14384</v>
      </c>
      <c r="J2229" s="389"/>
      <c r="K2229" s="331" t="s">
        <v>994</v>
      </c>
    </row>
    <row r="2230" customFormat="false" ht="15.75" hidden="true" customHeight="false" outlineLevel="0" collapsed="false">
      <c r="A2230" s="331"/>
      <c r="B2230" s="331" t="s">
        <v>1225</v>
      </c>
      <c r="C2230" s="331" t="str">
        <f aca="false">IFERROR(VLOOKUP(B2230,'[1]#¡REF!'!$A$1:$C$15201,2,FALSE()),"")</f>
        <v/>
      </c>
      <c r="D2230" s="331" t="s">
        <v>991</v>
      </c>
      <c r="E2230" s="331" t="s">
        <v>1034</v>
      </c>
      <c r="F2230" s="354" t="s">
        <v>993</v>
      </c>
      <c r="G2230" s="331" t="n">
        <v>217</v>
      </c>
      <c r="H2230" s="415" t="n">
        <v>9798.24</v>
      </c>
      <c r="I2230" s="415" t="n">
        <v>195083</v>
      </c>
      <c r="J2230" s="389"/>
      <c r="K2230" s="331" t="s">
        <v>994</v>
      </c>
    </row>
    <row r="2231" customFormat="false" ht="15.75" hidden="true" customHeight="false" outlineLevel="0" collapsed="false">
      <c r="A2231" s="331"/>
      <c r="B2231" s="331" t="s">
        <v>1225</v>
      </c>
      <c r="C2231" s="331" t="str">
        <f aca="false">IFERROR(VLOOKUP(B2231,'[1]#¡REF!'!$A$1:$C$15201,2,FALSE()),"")</f>
        <v/>
      </c>
      <c r="D2231" s="331" t="s">
        <v>991</v>
      </c>
      <c r="E2231" s="331" t="s">
        <v>1009</v>
      </c>
      <c r="F2231" s="354" t="s">
        <v>993</v>
      </c>
      <c r="G2231" s="331" t="n">
        <v>4</v>
      </c>
      <c r="H2231" s="331" t="n">
        <v>180.61</v>
      </c>
      <c r="I2231" s="415" t="n">
        <v>3596</v>
      </c>
      <c r="J2231" s="389"/>
      <c r="K2231" s="331" t="s">
        <v>994</v>
      </c>
    </row>
    <row r="2232" customFormat="false" ht="15.75" hidden="true" customHeight="false" outlineLevel="0" collapsed="false">
      <c r="A2232" s="331"/>
      <c r="B2232" s="331" t="s">
        <v>1225</v>
      </c>
      <c r="C2232" s="331" t="str">
        <f aca="false">IFERROR(VLOOKUP(B2232,'[1]#¡REF!'!$A$1:$C$15201,2,FALSE()),"")</f>
        <v/>
      </c>
      <c r="D2232" s="331" t="s">
        <v>991</v>
      </c>
      <c r="E2232" s="331" t="s">
        <v>1011</v>
      </c>
      <c r="F2232" s="354" t="s">
        <v>993</v>
      </c>
      <c r="G2232" s="331" t="n">
        <v>60</v>
      </c>
      <c r="H2232" s="415" t="n">
        <v>2709.19</v>
      </c>
      <c r="I2232" s="415" t="n">
        <v>53940</v>
      </c>
      <c r="J2232" s="389"/>
      <c r="K2232" s="331" t="s">
        <v>994</v>
      </c>
    </row>
    <row r="2233" customFormat="false" ht="15.75" hidden="true" customHeight="false" outlineLevel="0" collapsed="false">
      <c r="A2233" s="331"/>
      <c r="B2233" s="331" t="s">
        <v>1225</v>
      </c>
      <c r="C2233" s="331" t="str">
        <f aca="false">IFERROR(VLOOKUP(B2233,'[1]#¡REF!'!$A$1:$C$15201,2,FALSE()),"")</f>
        <v/>
      </c>
      <c r="D2233" s="331" t="s">
        <v>991</v>
      </c>
      <c r="E2233" s="331" t="s">
        <v>1001</v>
      </c>
      <c r="F2233" s="354" t="s">
        <v>993</v>
      </c>
      <c r="G2233" s="331" t="n">
        <v>80</v>
      </c>
      <c r="H2233" s="415" t="n">
        <v>3612.26</v>
      </c>
      <c r="I2233" s="415" t="n">
        <v>71920</v>
      </c>
      <c r="J2233" s="389"/>
      <c r="K2233" s="331" t="s">
        <v>994</v>
      </c>
    </row>
    <row r="2234" customFormat="false" ht="15.75" hidden="true" customHeight="false" outlineLevel="0" collapsed="false">
      <c r="A2234" s="331"/>
      <c r="B2234" s="331" t="s">
        <v>1225</v>
      </c>
      <c r="C2234" s="331" t="str">
        <f aca="false">IFERROR(VLOOKUP(B2234,'[1]#¡REF!'!$A$1:$C$15201,2,FALSE()),"")</f>
        <v/>
      </c>
      <c r="D2234" s="331" t="s">
        <v>991</v>
      </c>
      <c r="E2234" s="331" t="s">
        <v>1012</v>
      </c>
      <c r="F2234" s="354" t="s">
        <v>993</v>
      </c>
      <c r="G2234" s="331" t="n">
        <v>462</v>
      </c>
      <c r="H2234" s="415" t="n">
        <v>20860.77</v>
      </c>
      <c r="I2234" s="415" t="n">
        <v>415338</v>
      </c>
      <c r="J2234" s="389"/>
      <c r="K2234" s="331" t="s">
        <v>994</v>
      </c>
    </row>
    <row r="2235" customFormat="false" ht="15.75" hidden="true" customHeight="false" outlineLevel="0" collapsed="false">
      <c r="A2235" s="331"/>
      <c r="B2235" s="331" t="s">
        <v>1225</v>
      </c>
      <c r="C2235" s="331" t="str">
        <f aca="false">IFERROR(VLOOKUP(B2235,'[1]#¡REF!'!$A$1:$C$15201,2,FALSE()),"")</f>
        <v/>
      </c>
      <c r="D2235" s="331" t="s">
        <v>991</v>
      </c>
      <c r="E2235" s="331" t="s">
        <v>1037</v>
      </c>
      <c r="F2235" s="331" t="s">
        <v>1131</v>
      </c>
      <c r="G2235" s="331" t="n">
        <v>150</v>
      </c>
      <c r="H2235" s="415" t="n">
        <v>6772.98</v>
      </c>
      <c r="I2235" s="415" t="n">
        <v>134850</v>
      </c>
      <c r="J2235" s="389"/>
      <c r="K2235" s="331" t="s">
        <v>994</v>
      </c>
    </row>
    <row r="2236" customFormat="false" ht="15.75" hidden="true" customHeight="false" outlineLevel="0" collapsed="false">
      <c r="A2236" s="331"/>
      <c r="B2236" s="331" t="s">
        <v>1225</v>
      </c>
      <c r="C2236" s="331" t="str">
        <f aca="false">IFERROR(VLOOKUP(B2236,'[1]#¡REF!'!$A$1:$C$15201,2,FALSE()),"")</f>
        <v/>
      </c>
      <c r="D2236" s="331" t="s">
        <v>991</v>
      </c>
      <c r="E2236" s="331" t="s">
        <v>1014</v>
      </c>
      <c r="F2236" s="331" t="s">
        <v>1132</v>
      </c>
      <c r="G2236" s="331" t="n">
        <v>16</v>
      </c>
      <c r="H2236" s="331" t="n">
        <v>722.45</v>
      </c>
      <c r="I2236" s="415" t="n">
        <v>14384</v>
      </c>
      <c r="J2236" s="389"/>
      <c r="K2236" s="331" t="s">
        <v>994</v>
      </c>
    </row>
    <row r="2237" customFormat="false" ht="15.75" hidden="true" customHeight="false" outlineLevel="0" collapsed="false">
      <c r="A2237" s="331"/>
      <c r="B2237" s="331" t="s">
        <v>1225</v>
      </c>
      <c r="C2237" s="331" t="str">
        <f aca="false">IFERROR(VLOOKUP(B2237,'[1]#¡REF!'!$A$1:$C$15201,2,FALSE()),"")</f>
        <v/>
      </c>
      <c r="D2237" s="331" t="s">
        <v>991</v>
      </c>
      <c r="E2237" s="331" t="s">
        <v>1002</v>
      </c>
      <c r="F2237" s="331" t="s">
        <v>1133</v>
      </c>
      <c r="G2237" s="331" t="n">
        <v>14</v>
      </c>
      <c r="H2237" s="331" t="n">
        <v>632.14</v>
      </c>
      <c r="I2237" s="415" t="n">
        <v>12586</v>
      </c>
      <c r="J2237" s="390"/>
      <c r="K2237" s="331" t="s">
        <v>994</v>
      </c>
    </row>
    <row r="2238" customFormat="false" ht="15.75" hidden="true" customHeight="false" outlineLevel="0" collapsed="false">
      <c r="A2238" s="331"/>
      <c r="B2238" s="331" t="s">
        <v>1225</v>
      </c>
      <c r="C2238" s="331" t="str">
        <f aca="false">IFERROR(VLOOKUP(B2238,'[1]#¡REF!'!$A$1:$C$15201,2,FALSE()),"")</f>
        <v/>
      </c>
      <c r="D2238" s="331" t="s">
        <v>1016</v>
      </c>
      <c r="E2238" s="331" t="s">
        <v>1019</v>
      </c>
      <c r="F2238" s="354" t="s">
        <v>993</v>
      </c>
      <c r="G2238" s="331" t="n">
        <v>2</v>
      </c>
      <c r="H2238" s="331" t="n">
        <v>90.31</v>
      </c>
      <c r="I2238" s="415" t="n">
        <v>1798</v>
      </c>
      <c r="J2238" s="388"/>
      <c r="K2238" s="331" t="s">
        <v>994</v>
      </c>
    </row>
    <row r="2239" customFormat="false" ht="15.75" hidden="true" customHeight="false" outlineLevel="0" collapsed="false">
      <c r="A2239" s="331"/>
      <c r="B2239" s="331" t="s">
        <v>1225</v>
      </c>
      <c r="C2239" s="331" t="str">
        <f aca="false">IFERROR(VLOOKUP(B2239,'[1]#¡REF!'!$A$1:$C$15201,2,FALSE()),"")</f>
        <v/>
      </c>
      <c r="D2239" s="331" t="s">
        <v>1016</v>
      </c>
      <c r="E2239" s="331" t="s">
        <v>1023</v>
      </c>
      <c r="F2239" s="354" t="s">
        <v>993</v>
      </c>
      <c r="G2239" s="331" t="n">
        <v>9</v>
      </c>
      <c r="H2239" s="331" t="n">
        <v>406.38</v>
      </c>
      <c r="I2239" s="415" t="n">
        <v>8091</v>
      </c>
      <c r="J2239" s="389"/>
      <c r="K2239" s="331" t="s">
        <v>994</v>
      </c>
    </row>
    <row r="2240" customFormat="false" ht="15.75" hidden="true" customHeight="false" outlineLevel="0" collapsed="false">
      <c r="A2240" s="331"/>
      <c r="B2240" s="331" t="s">
        <v>1225</v>
      </c>
      <c r="C2240" s="331" t="str">
        <f aca="false">IFERROR(VLOOKUP(B2240,'[1]#¡REF!'!$A$1:$C$15201,2,FALSE()),"")</f>
        <v/>
      </c>
      <c r="D2240" s="331" t="s">
        <v>1016</v>
      </c>
      <c r="E2240" s="331" t="s">
        <v>1065</v>
      </c>
      <c r="F2240" s="354" t="s">
        <v>993</v>
      </c>
      <c r="G2240" s="331" t="n">
        <v>63</v>
      </c>
      <c r="H2240" s="415" t="n">
        <v>2844.65</v>
      </c>
      <c r="I2240" s="415" t="n">
        <v>56637</v>
      </c>
      <c r="J2240" s="389"/>
      <c r="K2240" s="331" t="s">
        <v>994</v>
      </c>
    </row>
    <row r="2241" customFormat="false" ht="15.75" hidden="true" customHeight="false" outlineLevel="0" collapsed="false">
      <c r="A2241" s="331"/>
      <c r="B2241" s="331" t="s">
        <v>1225</v>
      </c>
      <c r="C2241" s="331" t="str">
        <f aca="false">IFERROR(VLOOKUP(B2241,'[1]#¡REF!'!$A$1:$C$15201,2,FALSE()),"")</f>
        <v/>
      </c>
      <c r="D2241" s="331" t="s">
        <v>1016</v>
      </c>
      <c r="E2241" s="331" t="s">
        <v>1093</v>
      </c>
      <c r="F2241" s="331" t="s">
        <v>1131</v>
      </c>
      <c r="G2241" s="331" t="n">
        <v>21</v>
      </c>
      <c r="H2241" s="331" t="n">
        <v>948.22</v>
      </c>
      <c r="I2241" s="415" t="n">
        <v>18879</v>
      </c>
      <c r="J2241" s="389"/>
      <c r="K2241" s="331" t="s">
        <v>994</v>
      </c>
    </row>
    <row r="2242" customFormat="false" ht="15.75" hidden="true" customHeight="false" outlineLevel="0" collapsed="false">
      <c r="A2242" s="331"/>
      <c r="B2242" s="331" t="s">
        <v>1226</v>
      </c>
      <c r="C2242" s="331" t="str">
        <f aca="false">IFERROR(VLOOKUP(B2242,'[1]#¡REF!'!$A$1:$C$15201,2,FALSE()),"")</f>
        <v/>
      </c>
      <c r="D2242" s="331" t="s">
        <v>991</v>
      </c>
      <c r="E2242" s="331" t="s">
        <v>1033</v>
      </c>
      <c r="F2242" s="354" t="s">
        <v>993</v>
      </c>
      <c r="G2242" s="331" t="n">
        <v>90</v>
      </c>
      <c r="H2242" s="331" t="n">
        <v>248.48</v>
      </c>
      <c r="I2242" s="415" t="n">
        <v>4947.3</v>
      </c>
      <c r="J2242" s="389"/>
      <c r="K2242" s="331" t="s">
        <v>994</v>
      </c>
    </row>
    <row r="2243" customFormat="false" ht="15.75" hidden="true" customHeight="false" outlineLevel="0" collapsed="false">
      <c r="A2243" s="331"/>
      <c r="B2243" s="331" t="s">
        <v>1226</v>
      </c>
      <c r="C2243" s="331" t="str">
        <f aca="false">IFERROR(VLOOKUP(B2243,'[1]#¡REF!'!$A$1:$C$15201,2,FALSE()),"")</f>
        <v/>
      </c>
      <c r="D2243" s="331" t="s">
        <v>991</v>
      </c>
      <c r="E2243" s="331" t="s">
        <v>1053</v>
      </c>
      <c r="F2243" s="354" t="s">
        <v>993</v>
      </c>
      <c r="G2243" s="331" t="n">
        <v>70</v>
      </c>
      <c r="H2243" s="331" t="n">
        <v>193.26</v>
      </c>
      <c r="I2243" s="415" t="n">
        <v>3847.9</v>
      </c>
      <c r="J2243" s="389"/>
      <c r="K2243" s="331" t="s">
        <v>994</v>
      </c>
    </row>
    <row r="2244" customFormat="false" ht="15.75" hidden="true" customHeight="false" outlineLevel="0" collapsed="false">
      <c r="A2244" s="331"/>
      <c r="B2244" s="331" t="s">
        <v>1226</v>
      </c>
      <c r="C2244" s="331" t="str">
        <f aca="false">IFERROR(VLOOKUP(B2244,'[1]#¡REF!'!$A$1:$C$15201,2,FALSE()),"")</f>
        <v/>
      </c>
      <c r="D2244" s="331" t="s">
        <v>991</v>
      </c>
      <c r="E2244" s="331" t="s">
        <v>1034</v>
      </c>
      <c r="F2244" s="354" t="s">
        <v>993</v>
      </c>
      <c r="G2244" s="331" t="n">
        <v>272</v>
      </c>
      <c r="H2244" s="331" t="n">
        <v>750.97</v>
      </c>
      <c r="I2244" s="415" t="n">
        <v>14951.84</v>
      </c>
      <c r="J2244" s="389"/>
      <c r="K2244" s="331" t="s">
        <v>994</v>
      </c>
    </row>
    <row r="2245" customFormat="false" ht="15.75" hidden="true" customHeight="false" outlineLevel="0" collapsed="false">
      <c r="A2245" s="331"/>
      <c r="B2245" s="331" t="s">
        <v>1226</v>
      </c>
      <c r="C2245" s="331" t="str">
        <f aca="false">IFERROR(VLOOKUP(B2245,'[1]#¡REF!'!$A$1:$C$15201,2,FALSE()),"")</f>
        <v/>
      </c>
      <c r="D2245" s="331" t="s">
        <v>991</v>
      </c>
      <c r="E2245" s="331" t="s">
        <v>1009</v>
      </c>
      <c r="F2245" s="354" t="s">
        <v>993</v>
      </c>
      <c r="G2245" s="405" t="n">
        <v>1500</v>
      </c>
      <c r="H2245" s="415" t="n">
        <v>4141.39</v>
      </c>
      <c r="I2245" s="415" t="n">
        <v>82455</v>
      </c>
      <c r="J2245" s="389"/>
      <c r="K2245" s="331" t="s">
        <v>994</v>
      </c>
    </row>
    <row r="2246" customFormat="false" ht="15.75" hidden="true" customHeight="false" outlineLevel="0" collapsed="false">
      <c r="A2246" s="331"/>
      <c r="B2246" s="331" t="s">
        <v>1226</v>
      </c>
      <c r="C2246" s="331" t="str">
        <f aca="false">IFERROR(VLOOKUP(B2246,'[1]#¡REF!'!$A$1:$C$15201,2,FALSE()),"")</f>
        <v/>
      </c>
      <c r="D2246" s="331" t="s">
        <v>991</v>
      </c>
      <c r="E2246" s="331" t="s">
        <v>1012</v>
      </c>
      <c r="F2246" s="354" t="s">
        <v>993</v>
      </c>
      <c r="G2246" s="331" t="n">
        <v>430</v>
      </c>
      <c r="H2246" s="415" t="n">
        <v>1187.2</v>
      </c>
      <c r="I2246" s="415" t="n">
        <v>23637.1</v>
      </c>
      <c r="J2246" s="389"/>
      <c r="K2246" s="331" t="s">
        <v>994</v>
      </c>
    </row>
    <row r="2247" customFormat="false" ht="15.75" hidden="true" customHeight="false" outlineLevel="0" collapsed="false">
      <c r="A2247" s="331"/>
      <c r="B2247" s="331" t="s">
        <v>1226</v>
      </c>
      <c r="C2247" s="331" t="str">
        <f aca="false">IFERROR(VLOOKUP(B2247,'[1]#¡REF!'!$A$1:$C$15201,2,FALSE()),"")</f>
        <v/>
      </c>
      <c r="D2247" s="331" t="s">
        <v>991</v>
      </c>
      <c r="E2247" s="331" t="s">
        <v>1036</v>
      </c>
      <c r="F2247" s="354" t="s">
        <v>993</v>
      </c>
      <c r="G2247" s="331" t="n">
        <v>100</v>
      </c>
      <c r="H2247" s="331" t="n">
        <v>276.09</v>
      </c>
      <c r="I2247" s="415" t="n">
        <v>5497</v>
      </c>
      <c r="J2247" s="389"/>
      <c r="K2247" s="331" t="s">
        <v>994</v>
      </c>
    </row>
    <row r="2248" customFormat="false" ht="15.75" hidden="true" customHeight="false" outlineLevel="0" collapsed="false">
      <c r="A2248" s="331"/>
      <c r="B2248" s="331" t="s">
        <v>1226</v>
      </c>
      <c r="C2248" s="331" t="str">
        <f aca="false">IFERROR(VLOOKUP(B2248,'[1]#¡REF!'!$A$1:$C$15201,2,FALSE()),"")</f>
        <v/>
      </c>
      <c r="D2248" s="331" t="s">
        <v>991</v>
      </c>
      <c r="E2248" s="331" t="s">
        <v>1014</v>
      </c>
      <c r="F2248" s="331" t="s">
        <v>1132</v>
      </c>
      <c r="G2248" s="331" t="n">
        <v>102</v>
      </c>
      <c r="H2248" s="331" t="n">
        <v>281.61</v>
      </c>
      <c r="I2248" s="415" t="n">
        <v>5606.94</v>
      </c>
      <c r="J2248" s="389"/>
      <c r="K2248" s="331" t="s">
        <v>994</v>
      </c>
    </row>
    <row r="2249" customFormat="false" ht="15.75" hidden="true" customHeight="false" outlineLevel="0" collapsed="false">
      <c r="A2249" s="331"/>
      <c r="B2249" s="331" t="s">
        <v>1226</v>
      </c>
      <c r="C2249" s="331" t="str">
        <f aca="false">IFERROR(VLOOKUP(B2249,'[1]#¡REF!'!$A$1:$C$15201,2,FALSE()),"")</f>
        <v/>
      </c>
      <c r="D2249" s="331" t="s">
        <v>991</v>
      </c>
      <c r="E2249" s="331" t="s">
        <v>1004</v>
      </c>
      <c r="F2249" s="331" t="s">
        <v>1134</v>
      </c>
      <c r="G2249" s="331" t="n">
        <v>20</v>
      </c>
      <c r="H2249" s="331" t="n">
        <v>55.22</v>
      </c>
      <c r="I2249" s="415" t="n">
        <v>1099.4</v>
      </c>
      <c r="J2249" s="390"/>
      <c r="K2249" s="331" t="s">
        <v>994</v>
      </c>
    </row>
    <row r="2250" customFormat="false" ht="15.75" hidden="true" customHeight="false" outlineLevel="0" collapsed="false">
      <c r="A2250" s="331"/>
      <c r="B2250" s="331" t="s">
        <v>1226</v>
      </c>
      <c r="C2250" s="331" t="str">
        <f aca="false">IFERROR(VLOOKUP(B2250,'[1]#¡REF!'!$A$1:$C$15201,2,FALSE()),"")</f>
        <v/>
      </c>
      <c r="D2250" s="331" t="s">
        <v>1016</v>
      </c>
      <c r="E2250" s="331" t="s">
        <v>1017</v>
      </c>
      <c r="F2250" s="331" t="s">
        <v>1130</v>
      </c>
      <c r="G2250" s="331" t="n">
        <v>47</v>
      </c>
      <c r="H2250" s="331" t="n">
        <v>129.76</v>
      </c>
      <c r="I2250" s="415" t="n">
        <v>2583.59</v>
      </c>
      <c r="J2250" s="388"/>
      <c r="K2250" s="331" t="s">
        <v>994</v>
      </c>
    </row>
    <row r="2251" customFormat="false" ht="15.75" hidden="true" customHeight="false" outlineLevel="0" collapsed="false">
      <c r="A2251" s="331"/>
      <c r="B2251" s="331" t="s">
        <v>1226</v>
      </c>
      <c r="C2251" s="331" t="str">
        <f aca="false">IFERROR(VLOOKUP(B2251,'[1]#¡REF!'!$A$1:$C$15201,2,FALSE()),"")</f>
        <v/>
      </c>
      <c r="D2251" s="331" t="s">
        <v>1016</v>
      </c>
      <c r="E2251" s="331" t="s">
        <v>1018</v>
      </c>
      <c r="F2251" s="354" t="s">
        <v>993</v>
      </c>
      <c r="G2251" s="331" t="n">
        <v>28</v>
      </c>
      <c r="H2251" s="331" t="n">
        <v>77.31</v>
      </c>
      <c r="I2251" s="415" t="n">
        <v>1539.16</v>
      </c>
      <c r="J2251" s="389"/>
      <c r="K2251" s="331" t="s">
        <v>994</v>
      </c>
    </row>
    <row r="2252" customFormat="false" ht="15.75" hidden="true" customHeight="false" outlineLevel="0" collapsed="false">
      <c r="A2252" s="331"/>
      <c r="B2252" s="331" t="s">
        <v>1226</v>
      </c>
      <c r="C2252" s="331" t="str">
        <f aca="false">IFERROR(VLOOKUP(B2252,'[1]#¡REF!'!$A$1:$C$15201,2,FALSE()),"")</f>
        <v/>
      </c>
      <c r="D2252" s="331" t="s">
        <v>1016</v>
      </c>
      <c r="E2252" s="331" t="s">
        <v>1019</v>
      </c>
      <c r="F2252" s="354" t="s">
        <v>993</v>
      </c>
      <c r="G2252" s="331" t="n">
        <v>179</v>
      </c>
      <c r="H2252" s="331" t="n">
        <v>494.21</v>
      </c>
      <c r="I2252" s="415" t="n">
        <v>9839.63</v>
      </c>
      <c r="J2252" s="389"/>
      <c r="K2252" s="331" t="s">
        <v>994</v>
      </c>
    </row>
    <row r="2253" customFormat="false" ht="15.75" hidden="true" customHeight="false" outlineLevel="0" collapsed="false">
      <c r="A2253" s="331"/>
      <c r="B2253" s="331" t="s">
        <v>1226</v>
      </c>
      <c r="C2253" s="331" t="str">
        <f aca="false">IFERROR(VLOOKUP(B2253,'[1]#¡REF!'!$A$1:$C$15201,2,FALSE()),"")</f>
        <v/>
      </c>
      <c r="D2253" s="331" t="s">
        <v>1016</v>
      </c>
      <c r="E2253" s="331" t="s">
        <v>1020</v>
      </c>
      <c r="F2253" s="354" t="s">
        <v>993</v>
      </c>
      <c r="G2253" s="331" t="n">
        <v>319</v>
      </c>
      <c r="H2253" s="331" t="n">
        <v>880.73</v>
      </c>
      <c r="I2253" s="415" t="n">
        <v>17535.43</v>
      </c>
      <c r="J2253" s="389"/>
      <c r="K2253" s="331" t="s">
        <v>994</v>
      </c>
    </row>
    <row r="2254" customFormat="false" ht="15.75" hidden="true" customHeight="false" outlineLevel="0" collapsed="false">
      <c r="A2254" s="331"/>
      <c r="B2254" s="331" t="s">
        <v>1226</v>
      </c>
      <c r="C2254" s="331" t="str">
        <f aca="false">IFERROR(VLOOKUP(B2254,'[1]#¡REF!'!$A$1:$C$15201,2,FALSE()),"")</f>
        <v/>
      </c>
      <c r="D2254" s="331" t="s">
        <v>1016</v>
      </c>
      <c r="E2254" s="331" t="s">
        <v>1023</v>
      </c>
      <c r="F2254" s="354" t="s">
        <v>993</v>
      </c>
      <c r="G2254" s="331" t="n">
        <v>3</v>
      </c>
      <c r="H2254" s="331" t="n">
        <v>8.28</v>
      </c>
      <c r="I2254" s="331" t="n">
        <v>164.91</v>
      </c>
      <c r="J2254" s="389"/>
      <c r="K2254" s="331" t="s">
        <v>994</v>
      </c>
    </row>
    <row r="2255" customFormat="false" ht="15.75" hidden="true" customHeight="false" outlineLevel="0" collapsed="false">
      <c r="A2255" s="331"/>
      <c r="B2255" s="331" t="s">
        <v>1226</v>
      </c>
      <c r="C2255" s="331" t="str">
        <f aca="false">IFERROR(VLOOKUP(B2255,'[1]#¡REF!'!$A$1:$C$15201,2,FALSE()),"")</f>
        <v/>
      </c>
      <c r="D2255" s="331" t="s">
        <v>1016</v>
      </c>
      <c r="E2255" s="331" t="s">
        <v>1042</v>
      </c>
      <c r="F2255" s="354" t="s">
        <v>993</v>
      </c>
      <c r="G2255" s="405" t="n">
        <v>1411</v>
      </c>
      <c r="H2255" s="415" t="n">
        <v>3895.66</v>
      </c>
      <c r="I2255" s="415" t="n">
        <v>77562.67</v>
      </c>
      <c r="J2255" s="389"/>
      <c r="K2255" s="331" t="s">
        <v>994</v>
      </c>
    </row>
    <row r="2256" customFormat="false" ht="15.75" hidden="true" customHeight="false" outlineLevel="0" collapsed="false">
      <c r="A2256" s="331"/>
      <c r="B2256" s="331" t="s">
        <v>1226</v>
      </c>
      <c r="C2256" s="331" t="str">
        <f aca="false">IFERROR(VLOOKUP(B2256,'[1]#¡REF!'!$A$1:$C$15201,2,FALSE()),"")</f>
        <v/>
      </c>
      <c r="D2256" s="331" t="s">
        <v>1016</v>
      </c>
      <c r="E2256" s="331" t="s">
        <v>1025</v>
      </c>
      <c r="F2256" s="354" t="s">
        <v>993</v>
      </c>
      <c r="G2256" s="331" t="n">
        <v>105</v>
      </c>
      <c r="H2256" s="331" t="n">
        <v>289.9</v>
      </c>
      <c r="I2256" s="415" t="n">
        <v>5771.85</v>
      </c>
      <c r="J2256" s="389"/>
      <c r="K2256" s="331" t="s">
        <v>994</v>
      </c>
    </row>
    <row r="2257" customFormat="false" ht="15.75" hidden="true" customHeight="false" outlineLevel="0" collapsed="false">
      <c r="A2257" s="331"/>
      <c r="B2257" s="331" t="s">
        <v>1226</v>
      </c>
      <c r="C2257" s="331" t="str">
        <f aca="false">IFERROR(VLOOKUP(B2257,'[1]#¡REF!'!$A$1:$C$15201,2,FALSE()),"")</f>
        <v/>
      </c>
      <c r="D2257" s="331" t="s">
        <v>1016</v>
      </c>
      <c r="E2257" s="331" t="s">
        <v>1065</v>
      </c>
      <c r="F2257" s="354" t="s">
        <v>993</v>
      </c>
      <c r="G2257" s="331" t="n">
        <v>24</v>
      </c>
      <c r="H2257" s="331" t="n">
        <v>66.26</v>
      </c>
      <c r="I2257" s="415" t="n">
        <v>1319.28</v>
      </c>
      <c r="J2257" s="389"/>
      <c r="K2257" s="331" t="s">
        <v>994</v>
      </c>
    </row>
    <row r="2258" customFormat="false" ht="15.75" hidden="true" customHeight="false" outlineLevel="0" collapsed="false">
      <c r="A2258" s="331"/>
      <c r="B2258" s="331" t="s">
        <v>1226</v>
      </c>
      <c r="C2258" s="331" t="str">
        <f aca="false">IFERROR(VLOOKUP(B2258,'[1]#¡REF!'!$A$1:$C$15201,2,FALSE()),"")</f>
        <v/>
      </c>
      <c r="D2258" s="331" t="s">
        <v>1016</v>
      </c>
      <c r="E2258" s="331" t="s">
        <v>1043</v>
      </c>
      <c r="F2258" s="354" t="s">
        <v>993</v>
      </c>
      <c r="G2258" s="331" t="n">
        <v>63</v>
      </c>
      <c r="H2258" s="331" t="n">
        <v>173.94</v>
      </c>
      <c r="I2258" s="415" t="n">
        <v>3463.11</v>
      </c>
      <c r="J2258" s="389"/>
      <c r="K2258" s="331" t="s">
        <v>994</v>
      </c>
    </row>
    <row r="2259" customFormat="false" ht="15.75" hidden="true" customHeight="false" outlineLevel="0" collapsed="false">
      <c r="A2259" s="331"/>
      <c r="B2259" s="331" t="s">
        <v>1226</v>
      </c>
      <c r="C2259" s="331" t="str">
        <f aca="false">IFERROR(VLOOKUP(B2259,'[1]#¡REF!'!$A$1:$C$15201,2,FALSE()),"")</f>
        <v/>
      </c>
      <c r="D2259" s="331" t="s">
        <v>1016</v>
      </c>
      <c r="E2259" s="331" t="s">
        <v>1093</v>
      </c>
      <c r="F2259" s="331" t="s">
        <v>1131</v>
      </c>
      <c r="G2259" s="331" t="n">
        <v>47</v>
      </c>
      <c r="H2259" s="331" t="n">
        <v>129.76</v>
      </c>
      <c r="I2259" s="415" t="n">
        <v>2583.59</v>
      </c>
      <c r="J2259" s="389"/>
      <c r="K2259" s="331" t="s">
        <v>994</v>
      </c>
    </row>
    <row r="2260" customFormat="false" ht="15.75" hidden="true" customHeight="false" outlineLevel="0" collapsed="false">
      <c r="A2260" s="331"/>
      <c r="B2260" s="331" t="s">
        <v>1226</v>
      </c>
      <c r="C2260" s="331" t="str">
        <f aca="false">IFERROR(VLOOKUP(B2260,'[1]#¡REF!'!$A$1:$C$15201,2,FALSE()),"")</f>
        <v/>
      </c>
      <c r="D2260" s="331" t="s">
        <v>1016</v>
      </c>
      <c r="E2260" s="331" t="s">
        <v>1027</v>
      </c>
      <c r="F2260" s="331" t="s">
        <v>1133</v>
      </c>
      <c r="G2260" s="331" t="n">
        <v>47</v>
      </c>
      <c r="H2260" s="331" t="n">
        <v>129.76</v>
      </c>
      <c r="I2260" s="415" t="n">
        <v>2583.59</v>
      </c>
      <c r="J2260" s="389"/>
      <c r="K2260" s="331" t="s">
        <v>994</v>
      </c>
    </row>
    <row r="2261" customFormat="false" ht="15.75" hidden="true" customHeight="false" outlineLevel="0" collapsed="false">
      <c r="A2261" s="331"/>
      <c r="B2261" s="331" t="s">
        <v>1226</v>
      </c>
      <c r="C2261" s="331" t="str">
        <f aca="false">IFERROR(VLOOKUP(B2261,'[1]#¡REF!'!$A$1:$C$15201,2,FALSE()),"")</f>
        <v/>
      </c>
      <c r="D2261" s="331" t="s">
        <v>1016</v>
      </c>
      <c r="E2261" s="331" t="s">
        <v>1028</v>
      </c>
      <c r="F2261" s="331" t="s">
        <v>1134</v>
      </c>
      <c r="G2261" s="331" t="n">
        <v>47</v>
      </c>
      <c r="H2261" s="331" t="n">
        <v>129.76</v>
      </c>
      <c r="I2261" s="415" t="n">
        <v>2583.59</v>
      </c>
      <c r="J2261" s="390"/>
      <c r="K2261" s="331" t="s">
        <v>994</v>
      </c>
    </row>
    <row r="2262" customFormat="false" ht="15.75" hidden="true" customHeight="false" outlineLevel="0" collapsed="false">
      <c r="A2262" s="331"/>
      <c r="B2262" s="331" t="s">
        <v>1227</v>
      </c>
      <c r="C2262" s="331" t="str">
        <f aca="false">IFERROR(VLOOKUP(B2262,'[1]#¡REF!'!$A$1:$C$15201,2,FALSE()),"")</f>
        <v/>
      </c>
      <c r="D2262" s="331" t="s">
        <v>991</v>
      </c>
      <c r="E2262" s="331" t="s">
        <v>1012</v>
      </c>
      <c r="F2262" s="354" t="s">
        <v>993</v>
      </c>
      <c r="G2262" s="331" t="n">
        <v>170</v>
      </c>
      <c r="H2262" s="331" t="n">
        <v>383.97</v>
      </c>
      <c r="I2262" s="415" t="n">
        <v>7644.9</v>
      </c>
      <c r="J2262" s="388"/>
      <c r="K2262" s="331" t="s">
        <v>994</v>
      </c>
    </row>
    <row r="2263" customFormat="false" ht="15.75" hidden="true" customHeight="false" outlineLevel="0" collapsed="false">
      <c r="A2263" s="331"/>
      <c r="B2263" s="331" t="s">
        <v>1227</v>
      </c>
      <c r="C2263" s="331" t="str">
        <f aca="false">IFERROR(VLOOKUP(B2263,'[1]#¡REF!'!$A$1:$C$15201,2,FALSE()),"")</f>
        <v/>
      </c>
      <c r="D2263" s="331" t="s">
        <v>1016</v>
      </c>
      <c r="E2263" s="331" t="s">
        <v>1019</v>
      </c>
      <c r="F2263" s="354" t="s">
        <v>993</v>
      </c>
      <c r="G2263" s="331" t="n">
        <v>11</v>
      </c>
      <c r="H2263" s="331" t="n">
        <v>24.85</v>
      </c>
      <c r="I2263" s="331" t="n">
        <v>494.67</v>
      </c>
      <c r="J2263" s="389"/>
      <c r="K2263" s="331" t="s">
        <v>994</v>
      </c>
    </row>
    <row r="2264" customFormat="false" ht="15.75" hidden="true" customHeight="false" outlineLevel="0" collapsed="false">
      <c r="A2264" s="331"/>
      <c r="B2264" s="331" t="s">
        <v>1227</v>
      </c>
      <c r="C2264" s="331" t="str">
        <f aca="false">IFERROR(VLOOKUP(B2264,'[1]#¡REF!'!$A$1:$C$15201,2,FALSE()),"")</f>
        <v/>
      </c>
      <c r="D2264" s="331" t="s">
        <v>1016</v>
      </c>
      <c r="E2264" s="331" t="s">
        <v>1065</v>
      </c>
      <c r="F2264" s="354" t="s">
        <v>993</v>
      </c>
      <c r="G2264" s="331" t="n">
        <v>24</v>
      </c>
      <c r="H2264" s="331" t="n">
        <v>54.21</v>
      </c>
      <c r="I2264" s="415" t="n">
        <v>1079.28</v>
      </c>
      <c r="J2264" s="389"/>
      <c r="K2264" s="331" t="s">
        <v>994</v>
      </c>
    </row>
    <row r="2265" customFormat="false" ht="15.75" hidden="true" customHeight="false" outlineLevel="0" collapsed="false">
      <c r="A2265" s="331"/>
      <c r="B2265" s="331" t="s">
        <v>1228</v>
      </c>
      <c r="C2265" s="331" t="str">
        <f aca="false">IFERROR(VLOOKUP(B2265,'[1]#¡REF!'!$A$1:$C$15201,2,FALSE()),"")</f>
        <v/>
      </c>
      <c r="D2265" s="331" t="s">
        <v>991</v>
      </c>
      <c r="E2265" s="331" t="s">
        <v>1032</v>
      </c>
      <c r="F2265" s="331" t="s">
        <v>1130</v>
      </c>
      <c r="G2265" s="331" t="n">
        <v>300</v>
      </c>
      <c r="H2265" s="415" t="n">
        <v>3751.88</v>
      </c>
      <c r="I2265" s="415" t="n">
        <v>74700</v>
      </c>
      <c r="J2265" s="389"/>
      <c r="K2265" s="331" t="s">
        <v>994</v>
      </c>
    </row>
    <row r="2266" customFormat="false" ht="15.75" hidden="true" customHeight="false" outlineLevel="0" collapsed="false">
      <c r="A2266" s="331"/>
      <c r="B2266" s="331" t="s">
        <v>1228</v>
      </c>
      <c r="C2266" s="331" t="str">
        <f aca="false">IFERROR(VLOOKUP(B2266,'[1]#¡REF!'!$A$1:$C$15201,2,FALSE()),"")</f>
        <v/>
      </c>
      <c r="D2266" s="331" t="s">
        <v>991</v>
      </c>
      <c r="E2266" s="331" t="s">
        <v>1008</v>
      </c>
      <c r="F2266" s="354" t="s">
        <v>993</v>
      </c>
      <c r="G2266" s="331" t="n">
        <v>50</v>
      </c>
      <c r="H2266" s="331" t="n">
        <v>625.31</v>
      </c>
      <c r="I2266" s="415" t="n">
        <v>12450</v>
      </c>
      <c r="J2266" s="389"/>
      <c r="K2266" s="331" t="s">
        <v>994</v>
      </c>
    </row>
    <row r="2267" customFormat="false" ht="15.75" hidden="true" customHeight="false" outlineLevel="0" collapsed="false">
      <c r="A2267" s="331"/>
      <c r="B2267" s="331" t="s">
        <v>1228</v>
      </c>
      <c r="C2267" s="331" t="str">
        <f aca="false">IFERROR(VLOOKUP(B2267,'[1]#¡REF!'!$A$1:$C$15201,2,FALSE()),"")</f>
        <v/>
      </c>
      <c r="D2267" s="331" t="s">
        <v>991</v>
      </c>
      <c r="E2267" s="331" t="s">
        <v>1083</v>
      </c>
      <c r="F2267" s="354" t="s">
        <v>993</v>
      </c>
      <c r="G2267" s="331" t="n">
        <v>870</v>
      </c>
      <c r="H2267" s="415" t="n">
        <v>10880.46</v>
      </c>
      <c r="I2267" s="415" t="n">
        <v>216630</v>
      </c>
      <c r="J2267" s="389"/>
      <c r="K2267" s="331" t="s">
        <v>994</v>
      </c>
    </row>
    <row r="2268" customFormat="false" ht="15.75" hidden="true" customHeight="false" outlineLevel="0" collapsed="false">
      <c r="A2268" s="331"/>
      <c r="B2268" s="331" t="s">
        <v>1228</v>
      </c>
      <c r="C2268" s="331" t="str">
        <f aca="false">IFERROR(VLOOKUP(B2268,'[1]#¡REF!'!$A$1:$C$15201,2,FALSE()),"")</f>
        <v/>
      </c>
      <c r="D2268" s="331" t="s">
        <v>991</v>
      </c>
      <c r="E2268" s="331" t="s">
        <v>1034</v>
      </c>
      <c r="F2268" s="354" t="s">
        <v>993</v>
      </c>
      <c r="G2268" s="405" t="n">
        <v>2560</v>
      </c>
      <c r="H2268" s="415" t="n">
        <v>32016.07</v>
      </c>
      <c r="I2268" s="415" t="n">
        <v>637440</v>
      </c>
      <c r="J2268" s="389"/>
      <c r="K2268" s="331" t="s">
        <v>994</v>
      </c>
    </row>
    <row r="2269" customFormat="false" ht="15.75" hidden="true" customHeight="false" outlineLevel="0" collapsed="false">
      <c r="A2269" s="331"/>
      <c r="B2269" s="331" t="s">
        <v>1228</v>
      </c>
      <c r="C2269" s="331" t="str">
        <f aca="false">IFERROR(VLOOKUP(B2269,'[1]#¡REF!'!$A$1:$C$15201,2,FALSE()),"")</f>
        <v/>
      </c>
      <c r="D2269" s="331" t="s">
        <v>991</v>
      </c>
      <c r="E2269" s="331" t="s">
        <v>1009</v>
      </c>
      <c r="F2269" s="354" t="s">
        <v>993</v>
      </c>
      <c r="G2269" s="405" t="n">
        <v>2500</v>
      </c>
      <c r="H2269" s="415" t="n">
        <v>31265.7</v>
      </c>
      <c r="I2269" s="415" t="n">
        <v>622500</v>
      </c>
      <c r="J2269" s="389"/>
      <c r="K2269" s="331" t="s">
        <v>994</v>
      </c>
    </row>
    <row r="2270" customFormat="false" ht="15.75" hidden="true" customHeight="false" outlineLevel="0" collapsed="false">
      <c r="A2270" s="331"/>
      <c r="B2270" s="331" t="s">
        <v>1228</v>
      </c>
      <c r="C2270" s="331" t="str">
        <f aca="false">IFERROR(VLOOKUP(B2270,'[1]#¡REF!'!$A$1:$C$15201,2,FALSE()),"")</f>
        <v/>
      </c>
      <c r="D2270" s="331" t="s">
        <v>991</v>
      </c>
      <c r="E2270" s="331" t="s">
        <v>1010</v>
      </c>
      <c r="F2270" s="354" t="s">
        <v>993</v>
      </c>
      <c r="G2270" s="331" t="n">
        <v>2</v>
      </c>
      <c r="H2270" s="331" t="n">
        <v>25.01</v>
      </c>
      <c r="I2270" s="331" t="n">
        <v>498</v>
      </c>
      <c r="J2270" s="389"/>
      <c r="K2270" s="331" t="s">
        <v>994</v>
      </c>
    </row>
    <row r="2271" customFormat="false" ht="15.75" hidden="true" customHeight="false" outlineLevel="0" collapsed="false">
      <c r="A2271" s="331"/>
      <c r="B2271" s="331" t="s">
        <v>1228</v>
      </c>
      <c r="C2271" s="331" t="str">
        <f aca="false">IFERROR(VLOOKUP(B2271,'[1]#¡REF!'!$A$1:$C$15201,2,FALSE()),"")</f>
        <v/>
      </c>
      <c r="D2271" s="331" t="s">
        <v>991</v>
      </c>
      <c r="E2271" s="331" t="s">
        <v>1011</v>
      </c>
      <c r="F2271" s="354" t="s">
        <v>993</v>
      </c>
      <c r="G2271" s="405" t="n">
        <v>1500</v>
      </c>
      <c r="H2271" s="415" t="n">
        <v>18759.42</v>
      </c>
      <c r="I2271" s="415" t="n">
        <v>373500</v>
      </c>
      <c r="J2271" s="389"/>
      <c r="K2271" s="331" t="s">
        <v>994</v>
      </c>
    </row>
    <row r="2272" customFormat="false" ht="15.75" hidden="true" customHeight="false" outlineLevel="0" collapsed="false">
      <c r="A2272" s="331"/>
      <c r="B2272" s="331" t="s">
        <v>1228</v>
      </c>
      <c r="C2272" s="331" t="str">
        <f aca="false">IFERROR(VLOOKUP(B2272,'[1]#¡REF!'!$A$1:$C$15201,2,FALSE()),"")</f>
        <v/>
      </c>
      <c r="D2272" s="331" t="s">
        <v>991</v>
      </c>
      <c r="E2272" s="331" t="s">
        <v>1001</v>
      </c>
      <c r="F2272" s="354" t="s">
        <v>993</v>
      </c>
      <c r="G2272" s="405" t="n">
        <v>6500</v>
      </c>
      <c r="H2272" s="415" t="n">
        <v>81290.81</v>
      </c>
      <c r="I2272" s="415" t="n">
        <v>1618500</v>
      </c>
      <c r="J2272" s="389"/>
      <c r="K2272" s="331" t="s">
        <v>994</v>
      </c>
    </row>
    <row r="2273" customFormat="false" ht="15.75" hidden="true" customHeight="false" outlineLevel="0" collapsed="false">
      <c r="A2273" s="331"/>
      <c r="B2273" s="331" t="s">
        <v>1228</v>
      </c>
      <c r="C2273" s="331" t="str">
        <f aca="false">IFERROR(VLOOKUP(B2273,'[1]#¡REF!'!$A$1:$C$15201,2,FALSE()),"")</f>
        <v/>
      </c>
      <c r="D2273" s="331" t="s">
        <v>991</v>
      </c>
      <c r="E2273" s="331" t="s">
        <v>1012</v>
      </c>
      <c r="F2273" s="354" t="s">
        <v>993</v>
      </c>
      <c r="G2273" s="405" t="n">
        <v>1225</v>
      </c>
      <c r="H2273" s="415" t="n">
        <v>15320.19</v>
      </c>
      <c r="I2273" s="415" t="n">
        <v>305025</v>
      </c>
      <c r="J2273" s="389"/>
      <c r="K2273" s="331" t="s">
        <v>994</v>
      </c>
    </row>
    <row r="2274" customFormat="false" ht="15.75" hidden="true" customHeight="false" outlineLevel="0" collapsed="false">
      <c r="A2274" s="331"/>
      <c r="B2274" s="331" t="s">
        <v>1228</v>
      </c>
      <c r="C2274" s="331" t="str">
        <f aca="false">IFERROR(VLOOKUP(B2274,'[1]#¡REF!'!$A$1:$C$15201,2,FALSE()),"")</f>
        <v/>
      </c>
      <c r="D2274" s="331" t="s">
        <v>991</v>
      </c>
      <c r="E2274" s="331" t="s">
        <v>1037</v>
      </c>
      <c r="F2274" s="331" t="s">
        <v>1131</v>
      </c>
      <c r="G2274" s="331" t="n">
        <v>750</v>
      </c>
      <c r="H2274" s="415" t="n">
        <v>9379.71</v>
      </c>
      <c r="I2274" s="415" t="n">
        <v>186750</v>
      </c>
      <c r="J2274" s="389"/>
      <c r="K2274" s="331" t="s">
        <v>994</v>
      </c>
    </row>
    <row r="2275" customFormat="false" ht="15.75" hidden="true" customHeight="false" outlineLevel="0" collapsed="false">
      <c r="A2275" s="331"/>
      <c r="B2275" s="331" t="s">
        <v>1228</v>
      </c>
      <c r="C2275" s="331" t="str">
        <f aca="false">IFERROR(VLOOKUP(B2275,'[1]#¡REF!'!$A$1:$C$15201,2,FALSE()),"")</f>
        <v/>
      </c>
      <c r="D2275" s="331" t="s">
        <v>991</v>
      </c>
      <c r="E2275" s="331" t="s">
        <v>1002</v>
      </c>
      <c r="F2275" s="331" t="s">
        <v>1133</v>
      </c>
      <c r="G2275" s="405" t="n">
        <v>1344</v>
      </c>
      <c r="H2275" s="415" t="n">
        <v>16808.44</v>
      </c>
      <c r="I2275" s="415" t="n">
        <v>334656</v>
      </c>
      <c r="J2275" s="390"/>
      <c r="K2275" s="331" t="s">
        <v>994</v>
      </c>
    </row>
    <row r="2276" customFormat="false" ht="15.75" hidden="true" customHeight="false" outlineLevel="0" collapsed="false">
      <c r="A2276" s="356"/>
      <c r="B2276" s="356" t="s">
        <v>1228</v>
      </c>
      <c r="C2276" s="356" t="str">
        <f aca="false">IFERROR(VLOOKUP(B2276,'[1]#¡REF!'!$A$1:$C$15201,2,FALSE()),"")</f>
        <v/>
      </c>
      <c r="D2276" s="356" t="s">
        <v>991</v>
      </c>
      <c r="E2276" s="356" t="s">
        <v>612</v>
      </c>
      <c r="F2276" s="361" t="s">
        <v>1136</v>
      </c>
      <c r="G2276" s="361" t="n">
        <v>46</v>
      </c>
      <c r="H2276" s="356" t="n">
        <v>575.29</v>
      </c>
      <c r="I2276" s="416" t="n">
        <v>11454</v>
      </c>
      <c r="J2276" s="394"/>
      <c r="K2276" s="356" t="s">
        <v>994</v>
      </c>
      <c r="L2276" s="379"/>
      <c r="M2276" s="379"/>
      <c r="N2276" s="379"/>
      <c r="O2276" s="379"/>
      <c r="P2276" s="279"/>
      <c r="Q2276" s="395"/>
      <c r="R2276" s="396"/>
      <c r="S2276" s="396"/>
      <c r="T2276" s="382"/>
    </row>
    <row r="2277" customFormat="false" ht="15.75" hidden="true" customHeight="false" outlineLevel="0" collapsed="false">
      <c r="A2277" s="331"/>
      <c r="B2277" s="331" t="s">
        <v>1229</v>
      </c>
      <c r="C2277" s="331" t="str">
        <f aca="false">IFERROR(VLOOKUP(B2277,'[1]#¡REF!'!$A$1:$C$15201,2,FALSE()),"")</f>
        <v/>
      </c>
      <c r="D2277" s="331" t="s">
        <v>991</v>
      </c>
      <c r="E2277" s="331" t="s">
        <v>997</v>
      </c>
      <c r="F2277" s="331" t="s">
        <v>1130</v>
      </c>
      <c r="G2277" s="331" t="n">
        <v>60</v>
      </c>
      <c r="H2277" s="331" t="n">
        <v>157.64</v>
      </c>
      <c r="I2277" s="415" t="n">
        <v>3138.6</v>
      </c>
      <c r="J2277" s="388"/>
      <c r="K2277" s="331" t="s">
        <v>994</v>
      </c>
    </row>
    <row r="2278" customFormat="false" ht="15.75" hidden="true" customHeight="false" outlineLevel="0" collapsed="false">
      <c r="A2278" s="331"/>
      <c r="B2278" s="331" t="s">
        <v>1229</v>
      </c>
      <c r="C2278" s="331" t="str">
        <f aca="false">IFERROR(VLOOKUP(B2278,'[1]#¡REF!'!$A$1:$C$15201,2,FALSE()),"")</f>
        <v/>
      </c>
      <c r="D2278" s="331" t="s">
        <v>991</v>
      </c>
      <c r="E2278" s="331" t="s">
        <v>1032</v>
      </c>
      <c r="F2278" s="331" t="s">
        <v>1130</v>
      </c>
      <c r="G2278" s="331" t="n">
        <v>48</v>
      </c>
      <c r="H2278" s="331" t="n">
        <v>126.11</v>
      </c>
      <c r="I2278" s="415" t="n">
        <v>2510.88</v>
      </c>
      <c r="J2278" s="389"/>
      <c r="K2278" s="331" t="s">
        <v>994</v>
      </c>
    </row>
    <row r="2279" customFormat="false" ht="15.75" hidden="true" customHeight="false" outlineLevel="0" collapsed="false">
      <c r="A2279" s="331"/>
      <c r="B2279" s="331" t="s">
        <v>1229</v>
      </c>
      <c r="C2279" s="331" t="str">
        <f aca="false">IFERROR(VLOOKUP(B2279,'[1]#¡REF!'!$A$1:$C$15201,2,FALSE()),"")</f>
        <v/>
      </c>
      <c r="D2279" s="331" t="s">
        <v>991</v>
      </c>
      <c r="E2279" s="331" t="s">
        <v>992</v>
      </c>
      <c r="F2279" s="354" t="s">
        <v>993</v>
      </c>
      <c r="G2279" s="331" t="n">
        <v>265</v>
      </c>
      <c r="H2279" s="331" t="n">
        <v>696.24</v>
      </c>
      <c r="I2279" s="415" t="n">
        <v>13862.15</v>
      </c>
      <c r="J2279" s="389"/>
      <c r="K2279" s="331" t="s">
        <v>994</v>
      </c>
    </row>
    <row r="2280" customFormat="false" ht="15.75" hidden="true" customHeight="false" outlineLevel="0" collapsed="false">
      <c r="A2280" s="331"/>
      <c r="B2280" s="331" t="s">
        <v>1229</v>
      </c>
      <c r="C2280" s="331" t="str">
        <f aca="false">IFERROR(VLOOKUP(B2280,'[1]#¡REF!'!$A$1:$C$15201,2,FALSE()),"")</f>
        <v/>
      </c>
      <c r="D2280" s="331" t="s">
        <v>991</v>
      </c>
      <c r="E2280" s="331" t="s">
        <v>1008</v>
      </c>
      <c r="F2280" s="354" t="s">
        <v>993</v>
      </c>
      <c r="G2280" s="331" t="n">
        <v>200</v>
      </c>
      <c r="H2280" s="331" t="n">
        <v>525.46</v>
      </c>
      <c r="I2280" s="415" t="n">
        <v>10462</v>
      </c>
      <c r="J2280" s="389"/>
      <c r="K2280" s="331" t="s">
        <v>994</v>
      </c>
    </row>
    <row r="2281" customFormat="false" ht="15.75" hidden="true" customHeight="false" outlineLevel="0" collapsed="false">
      <c r="A2281" s="331"/>
      <c r="B2281" s="331" t="s">
        <v>1229</v>
      </c>
      <c r="C2281" s="331" t="str">
        <f aca="false">IFERROR(VLOOKUP(B2281,'[1]#¡REF!'!$A$1:$C$15201,2,FALSE()),"")</f>
        <v/>
      </c>
      <c r="D2281" s="331" t="s">
        <v>991</v>
      </c>
      <c r="E2281" s="331" t="s">
        <v>1083</v>
      </c>
      <c r="F2281" s="354" t="s">
        <v>993</v>
      </c>
      <c r="G2281" s="331" t="n">
        <v>780</v>
      </c>
      <c r="H2281" s="415" t="n">
        <v>2049.31</v>
      </c>
      <c r="I2281" s="415" t="n">
        <v>40801.8</v>
      </c>
      <c r="J2281" s="389"/>
      <c r="K2281" s="331" t="s">
        <v>994</v>
      </c>
    </row>
    <row r="2282" customFormat="false" ht="15.75" hidden="true" customHeight="false" outlineLevel="0" collapsed="false">
      <c r="A2282" s="331"/>
      <c r="B2282" s="331" t="s">
        <v>1229</v>
      </c>
      <c r="C2282" s="331" t="str">
        <f aca="false">IFERROR(VLOOKUP(B2282,'[1]#¡REF!'!$A$1:$C$15201,2,FALSE()),"")</f>
        <v/>
      </c>
      <c r="D2282" s="331" t="s">
        <v>991</v>
      </c>
      <c r="E2282" s="331" t="s">
        <v>1000</v>
      </c>
      <c r="F2282" s="354" t="s">
        <v>993</v>
      </c>
      <c r="G2282" s="331" t="n">
        <v>619</v>
      </c>
      <c r="H2282" s="415" t="n">
        <v>1626.31</v>
      </c>
      <c r="I2282" s="415" t="n">
        <v>32379.89</v>
      </c>
      <c r="J2282" s="389"/>
      <c r="K2282" s="331" t="s">
        <v>994</v>
      </c>
    </row>
    <row r="2283" customFormat="false" ht="15.75" hidden="true" customHeight="false" outlineLevel="0" collapsed="false">
      <c r="A2283" s="331"/>
      <c r="B2283" s="331" t="s">
        <v>1229</v>
      </c>
      <c r="C2283" s="331" t="str">
        <f aca="false">IFERROR(VLOOKUP(B2283,'[1]#¡REF!'!$A$1:$C$15201,2,FALSE()),"")</f>
        <v/>
      </c>
      <c r="D2283" s="331" t="s">
        <v>991</v>
      </c>
      <c r="E2283" s="331" t="s">
        <v>1075</v>
      </c>
      <c r="F2283" s="354" t="s">
        <v>993</v>
      </c>
      <c r="G2283" s="331" t="n">
        <v>111</v>
      </c>
      <c r="H2283" s="331" t="n">
        <v>291.63</v>
      </c>
      <c r="I2283" s="415" t="n">
        <v>5806.41</v>
      </c>
      <c r="J2283" s="389"/>
      <c r="K2283" s="331" t="s">
        <v>994</v>
      </c>
    </row>
    <row r="2284" customFormat="false" ht="15.75" hidden="true" customHeight="false" outlineLevel="0" collapsed="false">
      <c r="A2284" s="331"/>
      <c r="B2284" s="331" t="s">
        <v>1229</v>
      </c>
      <c r="C2284" s="331" t="str">
        <f aca="false">IFERROR(VLOOKUP(B2284,'[1]#¡REF!'!$A$1:$C$15201,2,FALSE()),"")</f>
        <v/>
      </c>
      <c r="D2284" s="331" t="s">
        <v>991</v>
      </c>
      <c r="E2284" s="331" t="s">
        <v>1033</v>
      </c>
      <c r="F2284" s="354" t="s">
        <v>993</v>
      </c>
      <c r="G2284" s="331" t="n">
        <v>230</v>
      </c>
      <c r="H2284" s="331" t="n">
        <v>604.28</v>
      </c>
      <c r="I2284" s="415" t="n">
        <v>12031.3</v>
      </c>
      <c r="J2284" s="389"/>
      <c r="K2284" s="331" t="s">
        <v>994</v>
      </c>
    </row>
    <row r="2285" customFormat="false" ht="15.75" hidden="true" customHeight="false" outlineLevel="0" collapsed="false">
      <c r="A2285" s="331"/>
      <c r="B2285" s="331" t="s">
        <v>1229</v>
      </c>
      <c r="C2285" s="331" t="str">
        <f aca="false">IFERROR(VLOOKUP(B2285,'[1]#¡REF!'!$A$1:$C$15201,2,FALSE()),"")</f>
        <v/>
      </c>
      <c r="D2285" s="331" t="s">
        <v>991</v>
      </c>
      <c r="E2285" s="331" t="s">
        <v>1053</v>
      </c>
      <c r="F2285" s="354" t="s">
        <v>993</v>
      </c>
      <c r="G2285" s="331" t="n">
        <v>90</v>
      </c>
      <c r="H2285" s="331" t="n">
        <v>236.46</v>
      </c>
      <c r="I2285" s="415" t="n">
        <v>4707.9</v>
      </c>
      <c r="J2285" s="389"/>
      <c r="K2285" s="331" t="s">
        <v>994</v>
      </c>
    </row>
    <row r="2286" customFormat="false" ht="15.75" hidden="true" customHeight="false" outlineLevel="0" collapsed="false">
      <c r="A2286" s="331"/>
      <c r="B2286" s="331" t="s">
        <v>1229</v>
      </c>
      <c r="C2286" s="331" t="str">
        <f aca="false">IFERROR(VLOOKUP(B2286,'[1]#¡REF!'!$A$1:$C$15201,2,FALSE()),"")</f>
        <v/>
      </c>
      <c r="D2286" s="331" t="s">
        <v>991</v>
      </c>
      <c r="E2286" s="331" t="s">
        <v>1034</v>
      </c>
      <c r="F2286" s="354" t="s">
        <v>993</v>
      </c>
      <c r="G2286" s="331" t="n">
        <v>35</v>
      </c>
      <c r="H2286" s="331" t="n">
        <v>91.96</v>
      </c>
      <c r="I2286" s="415" t="n">
        <v>1830.85</v>
      </c>
      <c r="J2286" s="389"/>
      <c r="K2286" s="331" t="s">
        <v>994</v>
      </c>
    </row>
    <row r="2287" customFormat="false" ht="15.75" hidden="true" customHeight="false" outlineLevel="0" collapsed="false">
      <c r="A2287" s="331"/>
      <c r="B2287" s="331" t="s">
        <v>1229</v>
      </c>
      <c r="C2287" s="331" t="str">
        <f aca="false">IFERROR(VLOOKUP(B2287,'[1]#¡REF!'!$A$1:$C$15201,2,FALSE()),"")</f>
        <v/>
      </c>
      <c r="D2287" s="331" t="s">
        <v>991</v>
      </c>
      <c r="E2287" s="331" t="s">
        <v>1009</v>
      </c>
      <c r="F2287" s="354" t="s">
        <v>993</v>
      </c>
      <c r="G2287" s="331" t="n">
        <v>110</v>
      </c>
      <c r="H2287" s="331" t="n">
        <v>289.01</v>
      </c>
      <c r="I2287" s="415" t="n">
        <v>5754.1</v>
      </c>
      <c r="J2287" s="389"/>
      <c r="K2287" s="331" t="s">
        <v>994</v>
      </c>
    </row>
    <row r="2288" customFormat="false" ht="15.75" hidden="true" customHeight="false" outlineLevel="0" collapsed="false">
      <c r="A2288" s="331"/>
      <c r="B2288" s="331" t="s">
        <v>1229</v>
      </c>
      <c r="C2288" s="331" t="str">
        <f aca="false">IFERROR(VLOOKUP(B2288,'[1]#¡REF!'!$A$1:$C$15201,2,FALSE()),"")</f>
        <v/>
      </c>
      <c r="D2288" s="331" t="s">
        <v>991</v>
      </c>
      <c r="E2288" s="331" t="s">
        <v>1010</v>
      </c>
      <c r="F2288" s="354" t="s">
        <v>993</v>
      </c>
      <c r="G2288" s="331" t="n">
        <v>60</v>
      </c>
      <c r="H2288" s="331" t="n">
        <v>157.64</v>
      </c>
      <c r="I2288" s="415" t="n">
        <v>3138.6</v>
      </c>
      <c r="J2288" s="389"/>
      <c r="K2288" s="331" t="s">
        <v>994</v>
      </c>
    </row>
    <row r="2289" customFormat="false" ht="15.75" hidden="true" customHeight="false" outlineLevel="0" collapsed="false">
      <c r="A2289" s="331"/>
      <c r="B2289" s="331" t="s">
        <v>1229</v>
      </c>
      <c r="C2289" s="331" t="str">
        <f aca="false">IFERROR(VLOOKUP(B2289,'[1]#¡REF!'!$A$1:$C$15201,2,FALSE()),"")</f>
        <v/>
      </c>
      <c r="D2289" s="331" t="s">
        <v>991</v>
      </c>
      <c r="E2289" s="331" t="s">
        <v>1011</v>
      </c>
      <c r="F2289" s="354" t="s">
        <v>993</v>
      </c>
      <c r="G2289" s="331" t="n">
        <v>173</v>
      </c>
      <c r="H2289" s="331" t="n">
        <v>454.53</v>
      </c>
      <c r="I2289" s="415" t="n">
        <v>9049.63</v>
      </c>
      <c r="J2289" s="389"/>
      <c r="K2289" s="331" t="s">
        <v>994</v>
      </c>
    </row>
    <row r="2290" customFormat="false" ht="15.75" hidden="true" customHeight="false" outlineLevel="0" collapsed="false">
      <c r="A2290" s="331"/>
      <c r="B2290" s="331" t="s">
        <v>1229</v>
      </c>
      <c r="C2290" s="331" t="str">
        <f aca="false">IFERROR(VLOOKUP(B2290,'[1]#¡REF!'!$A$1:$C$15201,2,FALSE()),"")</f>
        <v/>
      </c>
      <c r="D2290" s="331" t="s">
        <v>991</v>
      </c>
      <c r="E2290" s="331" t="s">
        <v>1001</v>
      </c>
      <c r="F2290" s="354" t="s">
        <v>993</v>
      </c>
      <c r="G2290" s="331" t="n">
        <v>270</v>
      </c>
      <c r="H2290" s="331" t="n">
        <v>709.38</v>
      </c>
      <c r="I2290" s="415" t="n">
        <v>14123.7</v>
      </c>
      <c r="J2290" s="389"/>
      <c r="K2290" s="331" t="s">
        <v>994</v>
      </c>
    </row>
    <row r="2291" customFormat="false" ht="15.75" hidden="true" customHeight="false" outlineLevel="0" collapsed="false">
      <c r="A2291" s="331"/>
      <c r="B2291" s="331" t="s">
        <v>1229</v>
      </c>
      <c r="C2291" s="331" t="str">
        <f aca="false">IFERROR(VLOOKUP(B2291,'[1]#¡REF!'!$A$1:$C$15201,2,FALSE()),"")</f>
        <v/>
      </c>
      <c r="D2291" s="331" t="s">
        <v>991</v>
      </c>
      <c r="E2291" s="331" t="s">
        <v>1084</v>
      </c>
      <c r="F2291" s="354" t="s">
        <v>993</v>
      </c>
      <c r="G2291" s="331" t="n">
        <v>150</v>
      </c>
      <c r="H2291" s="331" t="n">
        <v>394.1</v>
      </c>
      <c r="I2291" s="415" t="n">
        <v>7846.5</v>
      </c>
      <c r="J2291" s="389"/>
      <c r="K2291" s="331" t="s">
        <v>994</v>
      </c>
    </row>
    <row r="2292" customFormat="false" ht="15.75" hidden="true" customHeight="false" outlineLevel="0" collapsed="false">
      <c r="A2292" s="331"/>
      <c r="B2292" s="331" t="s">
        <v>1229</v>
      </c>
      <c r="C2292" s="331" t="str">
        <f aca="false">IFERROR(VLOOKUP(B2292,'[1]#¡REF!'!$A$1:$C$15201,2,FALSE()),"")</f>
        <v/>
      </c>
      <c r="D2292" s="331" t="s">
        <v>991</v>
      </c>
      <c r="E2292" s="331" t="s">
        <v>1046</v>
      </c>
      <c r="F2292" s="354" t="s">
        <v>993</v>
      </c>
      <c r="G2292" s="331" t="n">
        <v>9</v>
      </c>
      <c r="H2292" s="331" t="n">
        <v>23.65</v>
      </c>
      <c r="I2292" s="331" t="n">
        <v>470.79</v>
      </c>
      <c r="J2292" s="389"/>
      <c r="K2292" s="331" t="s">
        <v>994</v>
      </c>
    </row>
    <row r="2293" customFormat="false" ht="15.75" hidden="true" customHeight="false" outlineLevel="0" collapsed="false">
      <c r="A2293" s="331"/>
      <c r="B2293" s="331" t="s">
        <v>1229</v>
      </c>
      <c r="C2293" s="331" t="str">
        <f aca="false">IFERROR(VLOOKUP(B2293,'[1]#¡REF!'!$A$1:$C$15201,2,FALSE()),"")</f>
        <v/>
      </c>
      <c r="D2293" s="331" t="s">
        <v>991</v>
      </c>
      <c r="E2293" s="331" t="s">
        <v>1012</v>
      </c>
      <c r="F2293" s="354" t="s">
        <v>993</v>
      </c>
      <c r="G2293" s="331" t="n">
        <v>10</v>
      </c>
      <c r="H2293" s="331" t="n">
        <v>26.27</v>
      </c>
      <c r="I2293" s="331" t="n">
        <v>523.1</v>
      </c>
      <c r="J2293" s="389"/>
      <c r="K2293" s="331" t="s">
        <v>994</v>
      </c>
    </row>
    <row r="2294" customFormat="false" ht="15.75" hidden="true" customHeight="false" outlineLevel="0" collapsed="false">
      <c r="A2294" s="331"/>
      <c r="B2294" s="331" t="s">
        <v>1229</v>
      </c>
      <c r="C2294" s="331" t="str">
        <f aca="false">IFERROR(VLOOKUP(B2294,'[1]#¡REF!'!$A$1:$C$15201,2,FALSE()),"")</f>
        <v/>
      </c>
      <c r="D2294" s="331" t="s">
        <v>991</v>
      </c>
      <c r="E2294" s="331" t="s">
        <v>1035</v>
      </c>
      <c r="F2294" s="354" t="s">
        <v>993</v>
      </c>
      <c r="G2294" s="331" t="n">
        <v>13</v>
      </c>
      <c r="H2294" s="331" t="n">
        <v>34.16</v>
      </c>
      <c r="I2294" s="331" t="n">
        <v>680.03</v>
      </c>
      <c r="J2294" s="389"/>
      <c r="K2294" s="331" t="s">
        <v>994</v>
      </c>
    </row>
    <row r="2295" customFormat="false" ht="15.75" hidden="true" customHeight="false" outlineLevel="0" collapsed="false">
      <c r="A2295" s="331"/>
      <c r="B2295" s="331" t="s">
        <v>1229</v>
      </c>
      <c r="C2295" s="331" t="str">
        <f aca="false">IFERROR(VLOOKUP(B2295,'[1]#¡REF!'!$A$1:$C$15201,2,FALSE()),"")</f>
        <v/>
      </c>
      <c r="D2295" s="331" t="s">
        <v>991</v>
      </c>
      <c r="E2295" s="331" t="s">
        <v>1036</v>
      </c>
      <c r="F2295" s="354" t="s">
        <v>993</v>
      </c>
      <c r="G2295" s="331" t="n">
        <v>10</v>
      </c>
      <c r="H2295" s="331" t="n">
        <v>26.27</v>
      </c>
      <c r="I2295" s="331" t="n">
        <v>523.1</v>
      </c>
      <c r="J2295" s="389"/>
      <c r="K2295" s="331" t="s">
        <v>994</v>
      </c>
    </row>
    <row r="2296" customFormat="false" ht="15.75" hidden="true" customHeight="false" outlineLevel="0" collapsed="false">
      <c r="A2296" s="331"/>
      <c r="B2296" s="331" t="s">
        <v>1229</v>
      </c>
      <c r="C2296" s="331" t="str">
        <f aca="false">IFERROR(VLOOKUP(B2296,'[1]#¡REF!'!$A$1:$C$15201,2,FALSE()),"")</f>
        <v/>
      </c>
      <c r="D2296" s="331" t="s">
        <v>991</v>
      </c>
      <c r="E2296" s="331" t="s">
        <v>1013</v>
      </c>
      <c r="F2296" s="354" t="s">
        <v>993</v>
      </c>
      <c r="G2296" s="331" t="n">
        <v>20</v>
      </c>
      <c r="H2296" s="331" t="n">
        <v>52.55</v>
      </c>
      <c r="I2296" s="415" t="n">
        <v>1046.2</v>
      </c>
      <c r="J2296" s="389"/>
      <c r="K2296" s="331" t="s">
        <v>994</v>
      </c>
    </row>
    <row r="2297" customFormat="false" ht="15.75" hidden="true" customHeight="false" outlineLevel="0" collapsed="false">
      <c r="A2297" s="331"/>
      <c r="B2297" s="331" t="s">
        <v>1229</v>
      </c>
      <c r="C2297" s="331" t="str">
        <f aca="false">IFERROR(VLOOKUP(B2297,'[1]#¡REF!'!$A$1:$C$15201,2,FALSE()),"")</f>
        <v/>
      </c>
      <c r="D2297" s="331" t="s">
        <v>991</v>
      </c>
      <c r="E2297" s="331" t="s">
        <v>1037</v>
      </c>
      <c r="F2297" s="331" t="s">
        <v>1131</v>
      </c>
      <c r="G2297" s="331" t="n">
        <v>142</v>
      </c>
      <c r="H2297" s="331" t="n">
        <v>373.08</v>
      </c>
      <c r="I2297" s="415" t="n">
        <v>7428.02</v>
      </c>
      <c r="J2297" s="389"/>
      <c r="K2297" s="331" t="s">
        <v>994</v>
      </c>
    </row>
    <row r="2298" customFormat="false" ht="15.75" hidden="true" customHeight="false" outlineLevel="0" collapsed="false">
      <c r="A2298" s="331"/>
      <c r="B2298" s="331" t="s">
        <v>1229</v>
      </c>
      <c r="C2298" s="331" t="str">
        <f aca="false">IFERROR(VLOOKUP(B2298,'[1]#¡REF!'!$A$1:$C$15201,2,FALSE()),"")</f>
        <v/>
      </c>
      <c r="D2298" s="331" t="s">
        <v>991</v>
      </c>
      <c r="E2298" s="331" t="s">
        <v>1014</v>
      </c>
      <c r="F2298" s="331" t="s">
        <v>1132</v>
      </c>
      <c r="G2298" s="331" t="n">
        <v>6</v>
      </c>
      <c r="H2298" s="331" t="n">
        <v>15.76</v>
      </c>
      <c r="I2298" s="331" t="n">
        <v>313.86</v>
      </c>
      <c r="J2298" s="389"/>
      <c r="K2298" s="331" t="s">
        <v>994</v>
      </c>
    </row>
    <row r="2299" customFormat="false" ht="15.75" hidden="true" customHeight="false" outlineLevel="0" collapsed="false">
      <c r="A2299" s="331"/>
      <c r="B2299" s="331" t="s">
        <v>1229</v>
      </c>
      <c r="C2299" s="331" t="str">
        <f aca="false">IFERROR(VLOOKUP(B2299,'[1]#¡REF!'!$A$1:$C$15201,2,FALSE()),"")</f>
        <v/>
      </c>
      <c r="D2299" s="331" t="s">
        <v>991</v>
      </c>
      <c r="E2299" s="331" t="s">
        <v>1002</v>
      </c>
      <c r="F2299" s="331" t="s">
        <v>1133</v>
      </c>
      <c r="G2299" s="331" t="n">
        <v>200</v>
      </c>
      <c r="H2299" s="331" t="n">
        <v>525.46</v>
      </c>
      <c r="I2299" s="415" t="n">
        <v>10462</v>
      </c>
      <c r="J2299" s="389"/>
      <c r="K2299" s="331" t="s">
        <v>994</v>
      </c>
    </row>
    <row r="2300" customFormat="false" ht="15.75" hidden="true" customHeight="false" outlineLevel="0" collapsed="false">
      <c r="A2300" s="331"/>
      <c r="B2300" s="331" t="s">
        <v>1229</v>
      </c>
      <c r="C2300" s="331" t="str">
        <f aca="false">IFERROR(VLOOKUP(B2300,'[1]#¡REF!'!$A$1:$C$15201,2,FALSE()),"")</f>
        <v/>
      </c>
      <c r="D2300" s="331" t="s">
        <v>991</v>
      </c>
      <c r="E2300" s="331" t="s">
        <v>1004</v>
      </c>
      <c r="F2300" s="331" t="s">
        <v>1134</v>
      </c>
      <c r="G2300" s="331" t="n">
        <v>35</v>
      </c>
      <c r="H2300" s="331" t="n">
        <v>91.96</v>
      </c>
      <c r="I2300" s="415" t="n">
        <v>1830.85</v>
      </c>
      <c r="J2300" s="390"/>
      <c r="K2300" s="331" t="s">
        <v>994</v>
      </c>
    </row>
    <row r="2301" customFormat="false" ht="15.75" hidden="true" customHeight="false" outlineLevel="0" collapsed="false">
      <c r="A2301" s="356"/>
      <c r="B2301" s="356" t="s">
        <v>1229</v>
      </c>
      <c r="C2301" s="356" t="str">
        <f aca="false">IFERROR(VLOOKUP(B2301,'[1]#¡REF!'!$A$1:$C$15201,2,FALSE()),"")</f>
        <v/>
      </c>
      <c r="D2301" s="356" t="s">
        <v>991</v>
      </c>
      <c r="E2301" s="356" t="s">
        <v>612</v>
      </c>
      <c r="F2301" s="361" t="s">
        <v>1136</v>
      </c>
      <c r="G2301" s="361" t="n">
        <v>341</v>
      </c>
      <c r="H2301" s="356" t="n">
        <v>895.92</v>
      </c>
      <c r="I2301" s="416" t="n">
        <v>17837.71</v>
      </c>
      <c r="J2301" s="394"/>
      <c r="K2301" s="356" t="s">
        <v>994</v>
      </c>
      <c r="L2301" s="379"/>
      <c r="M2301" s="379"/>
      <c r="N2301" s="379"/>
      <c r="O2301" s="379"/>
      <c r="P2301" s="279"/>
      <c r="Q2301" s="395"/>
      <c r="R2301" s="396"/>
      <c r="S2301" s="396"/>
      <c r="T2301" s="382"/>
    </row>
    <row r="2302" customFormat="false" ht="15.75" hidden="true" customHeight="false" outlineLevel="0" collapsed="false">
      <c r="A2302" s="331"/>
      <c r="B2302" s="331" t="s">
        <v>1230</v>
      </c>
      <c r="C2302" s="331" t="str">
        <f aca="false">IFERROR(VLOOKUP(B2302,'[1]#¡REF!'!$A$1:$C$15201,2,FALSE()),"")</f>
        <v/>
      </c>
      <c r="D2302" s="331" t="s">
        <v>991</v>
      </c>
      <c r="E2302" s="331" t="s">
        <v>1053</v>
      </c>
      <c r="F2302" s="354" t="s">
        <v>993</v>
      </c>
      <c r="G2302" s="331" t="n">
        <v>180</v>
      </c>
      <c r="H2302" s="331" t="n">
        <v>303.95</v>
      </c>
      <c r="I2302" s="415" t="n">
        <v>6051.6</v>
      </c>
      <c r="J2302" s="388"/>
      <c r="K2302" s="331" t="s">
        <v>994</v>
      </c>
    </row>
    <row r="2303" customFormat="false" ht="15.75" hidden="true" customHeight="false" outlineLevel="0" collapsed="false">
      <c r="A2303" s="331"/>
      <c r="B2303" s="331" t="s">
        <v>1230</v>
      </c>
      <c r="C2303" s="331" t="str">
        <f aca="false">IFERROR(VLOOKUP(B2303,'[1]#¡REF!'!$A$1:$C$15201,2,FALSE()),"")</f>
        <v/>
      </c>
      <c r="D2303" s="331" t="s">
        <v>991</v>
      </c>
      <c r="E2303" s="331" t="s">
        <v>1046</v>
      </c>
      <c r="F2303" s="354" t="s">
        <v>993</v>
      </c>
      <c r="G2303" s="331" t="n">
        <v>5</v>
      </c>
      <c r="H2303" s="331" t="n">
        <v>8.44</v>
      </c>
      <c r="I2303" s="331" t="n">
        <v>168.1</v>
      </c>
      <c r="J2303" s="389"/>
      <c r="K2303" s="331" t="s">
        <v>994</v>
      </c>
    </row>
    <row r="2304" customFormat="false" ht="15.75" hidden="true" customHeight="false" outlineLevel="0" collapsed="false">
      <c r="A2304" s="331"/>
      <c r="B2304" s="331" t="s">
        <v>1230</v>
      </c>
      <c r="C2304" s="331" t="str">
        <f aca="false">IFERROR(VLOOKUP(B2304,'[1]#¡REF!'!$A$1:$C$15201,2,FALSE()),"")</f>
        <v/>
      </c>
      <c r="D2304" s="331" t="s">
        <v>991</v>
      </c>
      <c r="E2304" s="331" t="s">
        <v>1012</v>
      </c>
      <c r="F2304" s="354" t="s">
        <v>993</v>
      </c>
      <c r="G2304" s="331" t="n">
        <v>60</v>
      </c>
      <c r="H2304" s="331" t="n">
        <v>101.32</v>
      </c>
      <c r="I2304" s="415" t="n">
        <v>2017.2</v>
      </c>
      <c r="J2304" s="389"/>
      <c r="K2304" s="331" t="s">
        <v>994</v>
      </c>
    </row>
    <row r="2305" customFormat="false" ht="15.75" hidden="true" customHeight="false" outlineLevel="0" collapsed="false">
      <c r="A2305" s="331"/>
      <c r="B2305" s="331" t="s">
        <v>1230</v>
      </c>
      <c r="C2305" s="331" t="str">
        <f aca="false">IFERROR(VLOOKUP(B2305,'[1]#¡REF!'!$A$1:$C$15201,2,FALSE()),"")</f>
        <v/>
      </c>
      <c r="D2305" s="331" t="s">
        <v>991</v>
      </c>
      <c r="E2305" s="331" t="s">
        <v>1035</v>
      </c>
      <c r="F2305" s="354" t="s">
        <v>993</v>
      </c>
      <c r="G2305" s="331" t="n">
        <v>1</v>
      </c>
      <c r="H2305" s="331" t="n">
        <v>1.69</v>
      </c>
      <c r="I2305" s="331" t="n">
        <v>33.62</v>
      </c>
      <c r="J2305" s="390"/>
      <c r="K2305" s="331" t="s">
        <v>994</v>
      </c>
    </row>
    <row r="2306" customFormat="false" ht="15.75" hidden="true" customHeight="false" outlineLevel="0" collapsed="false">
      <c r="A2306" s="356"/>
      <c r="B2306" s="356" t="s">
        <v>1230</v>
      </c>
      <c r="C2306" s="356" t="str">
        <f aca="false">IFERROR(VLOOKUP(B2306,'[1]#¡REF!'!$A$1:$C$15201,2,FALSE()),"")</f>
        <v/>
      </c>
      <c r="D2306" s="356" t="s">
        <v>991</v>
      </c>
      <c r="E2306" s="356" t="s">
        <v>612</v>
      </c>
      <c r="F2306" s="361" t="s">
        <v>1136</v>
      </c>
      <c r="G2306" s="361" t="n">
        <v>40</v>
      </c>
      <c r="H2306" s="356" t="n">
        <v>67.54</v>
      </c>
      <c r="I2306" s="416" t="n">
        <v>1344.8</v>
      </c>
      <c r="J2306" s="394"/>
      <c r="K2306" s="356" t="s">
        <v>994</v>
      </c>
      <c r="L2306" s="379"/>
      <c r="M2306" s="379"/>
      <c r="N2306" s="379"/>
      <c r="O2306" s="379"/>
      <c r="P2306" s="279"/>
      <c r="Q2306" s="395"/>
      <c r="R2306" s="396"/>
      <c r="S2306" s="396"/>
      <c r="T2306" s="382"/>
    </row>
    <row r="2307" customFormat="false" ht="15.75" hidden="true" customHeight="false" outlineLevel="0" collapsed="false">
      <c r="A2307" s="331"/>
      <c r="B2307" s="331" t="s">
        <v>1230</v>
      </c>
      <c r="C2307" s="331" t="str">
        <f aca="false">IFERROR(VLOOKUP(B2307,'[1]#¡REF!'!$A$1:$C$15201,2,FALSE()),"")</f>
        <v/>
      </c>
      <c r="D2307" s="331" t="s">
        <v>1016</v>
      </c>
      <c r="E2307" s="331" t="s">
        <v>1040</v>
      </c>
      <c r="F2307" s="331" t="s">
        <v>1130</v>
      </c>
      <c r="G2307" s="331" t="n">
        <v>2</v>
      </c>
      <c r="H2307" s="331" t="n">
        <v>3.38</v>
      </c>
      <c r="I2307" s="331" t="n">
        <v>67.24</v>
      </c>
      <c r="J2307" s="388"/>
      <c r="K2307" s="331" t="s">
        <v>994</v>
      </c>
    </row>
    <row r="2308" customFormat="false" ht="15.75" hidden="true" customHeight="false" outlineLevel="0" collapsed="false">
      <c r="A2308" s="331"/>
      <c r="B2308" s="331" t="s">
        <v>1230</v>
      </c>
      <c r="C2308" s="331" t="str">
        <f aca="false">IFERROR(VLOOKUP(B2308,'[1]#¡REF!'!$A$1:$C$15201,2,FALSE()),"")</f>
        <v/>
      </c>
      <c r="D2308" s="331" t="s">
        <v>1016</v>
      </c>
      <c r="E2308" s="331" t="s">
        <v>1091</v>
      </c>
      <c r="F2308" s="354" t="s">
        <v>993</v>
      </c>
      <c r="G2308" s="331" t="n">
        <v>179</v>
      </c>
      <c r="H2308" s="331" t="n">
        <v>302.26</v>
      </c>
      <c r="I2308" s="415" t="n">
        <v>6017.98</v>
      </c>
      <c r="J2308" s="389"/>
      <c r="K2308" s="331" t="s">
        <v>994</v>
      </c>
    </row>
    <row r="2309" customFormat="false" ht="15.75" hidden="true" customHeight="false" outlineLevel="0" collapsed="false">
      <c r="A2309" s="331"/>
      <c r="B2309" s="331" t="s">
        <v>1230</v>
      </c>
      <c r="C2309" s="331" t="str">
        <f aca="false">IFERROR(VLOOKUP(B2309,'[1]#¡REF!'!$A$1:$C$15201,2,FALSE()),"")</f>
        <v/>
      </c>
      <c r="D2309" s="331" t="s">
        <v>1016</v>
      </c>
      <c r="E2309" s="331" t="s">
        <v>1018</v>
      </c>
      <c r="F2309" s="354" t="s">
        <v>993</v>
      </c>
      <c r="G2309" s="331" t="n">
        <v>420</v>
      </c>
      <c r="H2309" s="331" t="n">
        <v>709.21</v>
      </c>
      <c r="I2309" s="415" t="n">
        <v>14120.4</v>
      </c>
      <c r="J2309" s="389"/>
      <c r="K2309" s="331" t="s">
        <v>994</v>
      </c>
    </row>
    <row r="2310" customFormat="false" ht="15.75" hidden="true" customHeight="false" outlineLevel="0" collapsed="false">
      <c r="A2310" s="331"/>
      <c r="B2310" s="331" t="s">
        <v>1230</v>
      </c>
      <c r="C2310" s="331" t="str">
        <f aca="false">IFERROR(VLOOKUP(B2310,'[1]#¡REF!'!$A$1:$C$15201,2,FALSE()),"")</f>
        <v/>
      </c>
      <c r="D2310" s="331" t="s">
        <v>1016</v>
      </c>
      <c r="E2310" s="331" t="s">
        <v>1020</v>
      </c>
      <c r="F2310" s="354" t="s">
        <v>993</v>
      </c>
      <c r="G2310" s="405" t="n">
        <v>1337</v>
      </c>
      <c r="H2310" s="415" t="n">
        <v>2257.66</v>
      </c>
      <c r="I2310" s="415" t="n">
        <v>44949.94</v>
      </c>
      <c r="J2310" s="389"/>
      <c r="K2310" s="331" t="s">
        <v>994</v>
      </c>
    </row>
    <row r="2311" customFormat="false" ht="15.75" hidden="true" customHeight="false" outlineLevel="0" collapsed="false">
      <c r="A2311" s="331"/>
      <c r="B2311" s="331" t="s">
        <v>1230</v>
      </c>
      <c r="C2311" s="331" t="str">
        <f aca="false">IFERROR(VLOOKUP(B2311,'[1]#¡REF!'!$A$1:$C$15201,2,FALSE()),"")</f>
        <v/>
      </c>
      <c r="D2311" s="331" t="s">
        <v>1016</v>
      </c>
      <c r="E2311" s="331" t="s">
        <v>1021</v>
      </c>
      <c r="F2311" s="354" t="s">
        <v>993</v>
      </c>
      <c r="G2311" s="331" t="n">
        <v>47</v>
      </c>
      <c r="H2311" s="331" t="n">
        <v>79.36</v>
      </c>
      <c r="I2311" s="415" t="n">
        <v>1580.14</v>
      </c>
      <c r="J2311" s="389"/>
      <c r="K2311" s="331" t="s">
        <v>994</v>
      </c>
    </row>
    <row r="2312" customFormat="false" ht="15.75" hidden="true" customHeight="false" outlineLevel="0" collapsed="false">
      <c r="A2312" s="331"/>
      <c r="B2312" s="331" t="s">
        <v>1230</v>
      </c>
      <c r="C2312" s="331" t="str">
        <f aca="false">IFERROR(VLOOKUP(B2312,'[1]#¡REF!'!$A$1:$C$15201,2,FALSE()),"")</f>
        <v/>
      </c>
      <c r="D2312" s="331" t="s">
        <v>1016</v>
      </c>
      <c r="E2312" s="331" t="s">
        <v>1041</v>
      </c>
      <c r="F2312" s="354" t="s">
        <v>993</v>
      </c>
      <c r="G2312" s="331" t="n">
        <v>31</v>
      </c>
      <c r="H2312" s="331" t="n">
        <v>52.35</v>
      </c>
      <c r="I2312" s="415" t="n">
        <v>1042.22</v>
      </c>
      <c r="J2312" s="389"/>
      <c r="K2312" s="331" t="s">
        <v>994</v>
      </c>
    </row>
    <row r="2313" customFormat="false" ht="15.75" hidden="true" customHeight="false" outlineLevel="0" collapsed="false">
      <c r="A2313" s="331"/>
      <c r="B2313" s="331" t="s">
        <v>1230</v>
      </c>
      <c r="C2313" s="331" t="str">
        <f aca="false">IFERROR(VLOOKUP(B2313,'[1]#¡REF!'!$A$1:$C$15201,2,FALSE()),"")</f>
        <v/>
      </c>
      <c r="D2313" s="331" t="s">
        <v>1016</v>
      </c>
      <c r="E2313" s="331" t="s">
        <v>1023</v>
      </c>
      <c r="F2313" s="354" t="s">
        <v>993</v>
      </c>
      <c r="G2313" s="405" t="n">
        <v>1362</v>
      </c>
      <c r="H2313" s="415" t="n">
        <v>2299.87</v>
      </c>
      <c r="I2313" s="415" t="n">
        <v>45790.44</v>
      </c>
      <c r="J2313" s="389"/>
      <c r="K2313" s="331" t="s">
        <v>994</v>
      </c>
    </row>
    <row r="2314" customFormat="false" ht="15.75" hidden="true" customHeight="false" outlineLevel="0" collapsed="false">
      <c r="A2314" s="331"/>
      <c r="B2314" s="331" t="s">
        <v>1230</v>
      </c>
      <c r="C2314" s="331" t="str">
        <f aca="false">IFERROR(VLOOKUP(B2314,'[1]#¡REF!'!$A$1:$C$15201,2,FALSE()),"")</f>
        <v/>
      </c>
      <c r="D2314" s="331" t="s">
        <v>1016</v>
      </c>
      <c r="E2314" s="331" t="s">
        <v>1042</v>
      </c>
      <c r="F2314" s="354" t="s">
        <v>993</v>
      </c>
      <c r="G2314" s="331" t="n">
        <v>117</v>
      </c>
      <c r="H2314" s="331" t="n">
        <v>197.57</v>
      </c>
      <c r="I2314" s="415" t="n">
        <v>3933.54</v>
      </c>
      <c r="J2314" s="389"/>
      <c r="K2314" s="331" t="s">
        <v>994</v>
      </c>
    </row>
    <row r="2315" customFormat="false" ht="15.75" hidden="true" customHeight="false" outlineLevel="0" collapsed="false">
      <c r="A2315" s="331"/>
      <c r="B2315" s="331" t="s">
        <v>1230</v>
      </c>
      <c r="C2315" s="331" t="str">
        <f aca="false">IFERROR(VLOOKUP(B2315,'[1]#¡REF!'!$A$1:$C$15201,2,FALSE()),"")</f>
        <v/>
      </c>
      <c r="D2315" s="331" t="s">
        <v>1016</v>
      </c>
      <c r="E2315" s="331" t="s">
        <v>1025</v>
      </c>
      <c r="F2315" s="354" t="s">
        <v>993</v>
      </c>
      <c r="G2315" s="331" t="n">
        <v>3</v>
      </c>
      <c r="H2315" s="331" t="n">
        <v>5.07</v>
      </c>
      <c r="I2315" s="331" t="n">
        <v>100.86</v>
      </c>
      <c r="J2315" s="389"/>
      <c r="K2315" s="331" t="s">
        <v>994</v>
      </c>
    </row>
    <row r="2316" customFormat="false" ht="15.75" hidden="true" customHeight="false" outlineLevel="0" collapsed="false">
      <c r="A2316" s="331"/>
      <c r="B2316" s="331" t="s">
        <v>1230</v>
      </c>
      <c r="C2316" s="331" t="str">
        <f aca="false">IFERROR(VLOOKUP(B2316,'[1]#¡REF!'!$A$1:$C$15201,2,FALSE()),"")</f>
        <v/>
      </c>
      <c r="D2316" s="331" t="s">
        <v>1016</v>
      </c>
      <c r="E2316" s="331" t="s">
        <v>1065</v>
      </c>
      <c r="F2316" s="354" t="s">
        <v>993</v>
      </c>
      <c r="G2316" s="331" t="n">
        <v>251</v>
      </c>
      <c r="H2316" s="331" t="n">
        <v>423.84</v>
      </c>
      <c r="I2316" s="415" t="n">
        <v>8438.62</v>
      </c>
      <c r="J2316" s="389"/>
      <c r="K2316" s="331" t="s">
        <v>994</v>
      </c>
    </row>
    <row r="2317" customFormat="false" ht="15.75" hidden="true" customHeight="false" outlineLevel="0" collapsed="false">
      <c r="A2317" s="331"/>
      <c r="B2317" s="331" t="s">
        <v>1230</v>
      </c>
      <c r="C2317" s="331" t="str">
        <f aca="false">IFERROR(VLOOKUP(B2317,'[1]#¡REF!'!$A$1:$C$15201,2,FALSE()),"")</f>
        <v/>
      </c>
      <c r="D2317" s="331" t="s">
        <v>1016</v>
      </c>
      <c r="E2317" s="331" t="s">
        <v>1093</v>
      </c>
      <c r="F2317" s="331" t="s">
        <v>1131</v>
      </c>
      <c r="G2317" s="331" t="n">
        <v>3</v>
      </c>
      <c r="H2317" s="331" t="n">
        <v>5.07</v>
      </c>
      <c r="I2317" s="331" t="n">
        <v>100.86</v>
      </c>
      <c r="J2317" s="389"/>
      <c r="K2317" s="331" t="s">
        <v>994</v>
      </c>
    </row>
    <row r="2318" customFormat="false" ht="15.75" hidden="true" customHeight="false" outlineLevel="0" collapsed="false">
      <c r="A2318" s="331"/>
      <c r="B2318" s="331" t="s">
        <v>1230</v>
      </c>
      <c r="C2318" s="331" t="str">
        <f aca="false">IFERROR(VLOOKUP(B2318,'[1]#¡REF!'!$A$1:$C$15201,2,FALSE()),"")</f>
        <v/>
      </c>
      <c r="D2318" s="331" t="s">
        <v>1016</v>
      </c>
      <c r="E2318" s="331" t="s">
        <v>1026</v>
      </c>
      <c r="F2318" s="331" t="s">
        <v>1132</v>
      </c>
      <c r="G2318" s="331" t="n">
        <v>12</v>
      </c>
      <c r="H2318" s="331" t="n">
        <v>20.26</v>
      </c>
      <c r="I2318" s="331" t="n">
        <v>403.44</v>
      </c>
      <c r="J2318" s="389"/>
      <c r="K2318" s="331" t="s">
        <v>994</v>
      </c>
    </row>
    <row r="2319" customFormat="false" ht="15.75" hidden="true" customHeight="false" outlineLevel="0" collapsed="false">
      <c r="A2319" s="331"/>
      <c r="B2319" s="331" t="s">
        <v>1230</v>
      </c>
      <c r="C2319" s="331" t="str">
        <f aca="false">IFERROR(VLOOKUP(B2319,'[1]#¡REF!'!$A$1:$C$15201,2,FALSE()),"")</f>
        <v/>
      </c>
      <c r="D2319" s="331" t="s">
        <v>1016</v>
      </c>
      <c r="E2319" s="331" t="s">
        <v>1027</v>
      </c>
      <c r="F2319" s="331" t="s">
        <v>1133</v>
      </c>
      <c r="G2319" s="331" t="n">
        <v>2</v>
      </c>
      <c r="H2319" s="331" t="n">
        <v>3.38</v>
      </c>
      <c r="I2319" s="331" t="n">
        <v>67.24</v>
      </c>
      <c r="J2319" s="389"/>
      <c r="K2319" s="331" t="s">
        <v>994</v>
      </c>
    </row>
    <row r="2320" customFormat="false" ht="15.75" hidden="true" customHeight="false" outlineLevel="0" collapsed="false">
      <c r="A2320" s="331"/>
      <c r="B2320" s="331" t="s">
        <v>1230</v>
      </c>
      <c r="C2320" s="331" t="str">
        <f aca="false">IFERROR(VLOOKUP(B2320,'[1]#¡REF!'!$A$1:$C$15201,2,FALSE()),"")</f>
        <v/>
      </c>
      <c r="D2320" s="331" t="s">
        <v>1016</v>
      </c>
      <c r="E2320" s="331" t="s">
        <v>1028</v>
      </c>
      <c r="F2320" s="331" t="s">
        <v>1134</v>
      </c>
      <c r="G2320" s="331" t="n">
        <v>6</v>
      </c>
      <c r="H2320" s="331" t="n">
        <v>10.13</v>
      </c>
      <c r="I2320" s="331" t="n">
        <v>201.72</v>
      </c>
      <c r="J2320" s="390"/>
      <c r="K2320" s="331" t="s">
        <v>994</v>
      </c>
    </row>
    <row r="2321" customFormat="false" ht="15.75" hidden="true" customHeight="false" outlineLevel="0" collapsed="false">
      <c r="A2321" s="331"/>
      <c r="B2321" s="331" t="s">
        <v>1231</v>
      </c>
      <c r="C2321" s="331" t="str">
        <f aca="false">IFERROR(VLOOKUP(B2321,'[1]#¡REF!'!$A$1:$C$15201,2,FALSE()),"")</f>
        <v/>
      </c>
      <c r="D2321" s="331" t="s">
        <v>991</v>
      </c>
      <c r="E2321" s="331" t="s">
        <v>1053</v>
      </c>
      <c r="F2321" s="354" t="s">
        <v>993</v>
      </c>
      <c r="G2321" s="331" t="n">
        <v>10</v>
      </c>
      <c r="H2321" s="331" t="n">
        <v>13.96</v>
      </c>
      <c r="I2321" s="331" t="n">
        <v>277.9</v>
      </c>
      <c r="J2321" s="388"/>
      <c r="K2321" s="331" t="s">
        <v>994</v>
      </c>
    </row>
    <row r="2322" customFormat="false" ht="15.75" hidden="true" customHeight="false" outlineLevel="0" collapsed="false">
      <c r="A2322" s="331"/>
      <c r="B2322" s="331" t="s">
        <v>1231</v>
      </c>
      <c r="C2322" s="331" t="str">
        <f aca="false">IFERROR(VLOOKUP(B2322,'[1]#¡REF!'!$A$1:$C$15201,2,FALSE()),"")</f>
        <v/>
      </c>
      <c r="D2322" s="331" t="s">
        <v>991</v>
      </c>
      <c r="E2322" s="331" t="s">
        <v>1035</v>
      </c>
      <c r="F2322" s="354" t="s">
        <v>993</v>
      </c>
      <c r="G2322" s="331" t="n">
        <v>19</v>
      </c>
      <c r="H2322" s="331" t="n">
        <v>26.52</v>
      </c>
      <c r="I2322" s="331" t="n">
        <v>528.01</v>
      </c>
      <c r="J2322" s="389"/>
      <c r="K2322" s="331" t="s">
        <v>994</v>
      </c>
    </row>
    <row r="2323" customFormat="false" ht="15.75" hidden="true" customHeight="false" outlineLevel="0" collapsed="false">
      <c r="A2323" s="331"/>
      <c r="B2323" s="331" t="s">
        <v>1231</v>
      </c>
      <c r="C2323" s="331" t="str">
        <f aca="false">IFERROR(VLOOKUP(B2323,'[1]#¡REF!'!$A$1:$C$15201,2,FALSE()),"")</f>
        <v/>
      </c>
      <c r="D2323" s="331" t="s">
        <v>1016</v>
      </c>
      <c r="E2323" s="331" t="s">
        <v>1017</v>
      </c>
      <c r="F2323" s="331" t="s">
        <v>1130</v>
      </c>
      <c r="G2323" s="331" t="n">
        <v>384</v>
      </c>
      <c r="H2323" s="331" t="n">
        <v>535.98</v>
      </c>
      <c r="I2323" s="415" t="n">
        <v>10671.36</v>
      </c>
      <c r="J2323" s="389"/>
      <c r="K2323" s="331" t="s">
        <v>994</v>
      </c>
    </row>
    <row r="2324" customFormat="false" ht="15.75" hidden="true" customHeight="false" outlineLevel="0" collapsed="false">
      <c r="A2324" s="331"/>
      <c r="B2324" s="331" t="s">
        <v>1231</v>
      </c>
      <c r="C2324" s="331" t="str">
        <f aca="false">IFERROR(VLOOKUP(B2324,'[1]#¡REF!'!$A$1:$C$15201,2,FALSE()),"")</f>
        <v/>
      </c>
      <c r="D2324" s="331" t="s">
        <v>1016</v>
      </c>
      <c r="E2324" s="331" t="s">
        <v>1091</v>
      </c>
      <c r="F2324" s="354" t="s">
        <v>993</v>
      </c>
      <c r="G2324" s="405" t="n">
        <v>10217</v>
      </c>
      <c r="H2324" s="415" t="n">
        <v>14260.7</v>
      </c>
      <c r="I2324" s="415" t="n">
        <v>283930.43</v>
      </c>
      <c r="J2324" s="389"/>
      <c r="K2324" s="331" t="s">
        <v>994</v>
      </c>
    </row>
    <row r="2325" customFormat="false" ht="15.75" hidden="true" customHeight="false" outlineLevel="0" collapsed="false">
      <c r="A2325" s="331"/>
      <c r="B2325" s="331" t="s">
        <v>1231</v>
      </c>
      <c r="C2325" s="331" t="str">
        <f aca="false">IFERROR(VLOOKUP(B2325,'[1]#¡REF!'!$A$1:$C$15201,2,FALSE()),"")</f>
        <v/>
      </c>
      <c r="D2325" s="331" t="s">
        <v>1016</v>
      </c>
      <c r="E2325" s="331" t="s">
        <v>1020</v>
      </c>
      <c r="F2325" s="354" t="s">
        <v>993</v>
      </c>
      <c r="G2325" s="405" t="n">
        <v>101811</v>
      </c>
      <c r="H2325" s="415" t="n">
        <v>142105.87</v>
      </c>
      <c r="I2325" s="415" t="n">
        <v>2829327.69</v>
      </c>
      <c r="J2325" s="389"/>
      <c r="K2325" s="331" t="s">
        <v>994</v>
      </c>
    </row>
    <row r="2326" customFormat="false" ht="15.75" hidden="true" customHeight="false" outlineLevel="0" collapsed="false">
      <c r="A2326" s="331"/>
      <c r="B2326" s="331" t="s">
        <v>1231</v>
      </c>
      <c r="C2326" s="331" t="str">
        <f aca="false">IFERROR(VLOOKUP(B2326,'[1]#¡REF!'!$A$1:$C$15201,2,FALSE()),"")</f>
        <v/>
      </c>
      <c r="D2326" s="331" t="s">
        <v>1016</v>
      </c>
      <c r="E2326" s="331" t="s">
        <v>1021</v>
      </c>
      <c r="F2326" s="354" t="s">
        <v>993</v>
      </c>
      <c r="G2326" s="331" t="n">
        <v>890</v>
      </c>
      <c r="H2326" s="415" t="n">
        <v>1242.25</v>
      </c>
      <c r="I2326" s="415" t="n">
        <v>24733.1</v>
      </c>
      <c r="J2326" s="389"/>
      <c r="K2326" s="331" t="s">
        <v>994</v>
      </c>
    </row>
    <row r="2327" customFormat="false" ht="15.75" hidden="true" customHeight="false" outlineLevel="0" collapsed="false">
      <c r="A2327" s="331"/>
      <c r="B2327" s="331" t="s">
        <v>1231</v>
      </c>
      <c r="C2327" s="331" t="str">
        <f aca="false">IFERROR(VLOOKUP(B2327,'[1]#¡REF!'!$A$1:$C$15201,2,FALSE()),"")</f>
        <v/>
      </c>
      <c r="D2327" s="331" t="s">
        <v>1016</v>
      </c>
      <c r="E2327" s="331" t="s">
        <v>1022</v>
      </c>
      <c r="F2327" s="354" t="s">
        <v>993</v>
      </c>
      <c r="G2327" s="405" t="n">
        <v>1121</v>
      </c>
      <c r="H2327" s="415" t="n">
        <v>1564.67</v>
      </c>
      <c r="I2327" s="415" t="n">
        <v>31152.59</v>
      </c>
      <c r="J2327" s="389"/>
      <c r="K2327" s="331" t="s">
        <v>994</v>
      </c>
    </row>
    <row r="2328" customFormat="false" ht="15.75" hidden="true" customHeight="false" outlineLevel="0" collapsed="false">
      <c r="A2328" s="331"/>
      <c r="B2328" s="331" t="s">
        <v>1231</v>
      </c>
      <c r="C2328" s="331" t="str">
        <f aca="false">IFERROR(VLOOKUP(B2328,'[1]#¡REF!'!$A$1:$C$15201,2,FALSE()),"")</f>
        <v/>
      </c>
      <c r="D2328" s="331" t="s">
        <v>1016</v>
      </c>
      <c r="E2328" s="331" t="s">
        <v>1023</v>
      </c>
      <c r="F2328" s="354" t="s">
        <v>993</v>
      </c>
      <c r="G2328" s="331" t="n">
        <v>63</v>
      </c>
      <c r="H2328" s="331" t="n">
        <v>87.93</v>
      </c>
      <c r="I2328" s="415" t="n">
        <v>1750.77</v>
      </c>
      <c r="J2328" s="389"/>
      <c r="K2328" s="331" t="s">
        <v>994</v>
      </c>
    </row>
    <row r="2329" customFormat="false" ht="15.75" hidden="true" customHeight="false" outlineLevel="0" collapsed="false">
      <c r="A2329" s="331"/>
      <c r="B2329" s="331" t="s">
        <v>1231</v>
      </c>
      <c r="C2329" s="331" t="str">
        <f aca="false">IFERROR(VLOOKUP(B2329,'[1]#¡REF!'!$A$1:$C$15201,2,FALSE()),"")</f>
        <v/>
      </c>
      <c r="D2329" s="331" t="s">
        <v>1016</v>
      </c>
      <c r="E2329" s="331" t="s">
        <v>1025</v>
      </c>
      <c r="F2329" s="354" t="s">
        <v>993</v>
      </c>
      <c r="G2329" s="331" t="n">
        <v>17</v>
      </c>
      <c r="H2329" s="331" t="n">
        <v>23.73</v>
      </c>
      <c r="I2329" s="331" t="n">
        <v>472.43</v>
      </c>
      <c r="J2329" s="389"/>
      <c r="K2329" s="331" t="s">
        <v>994</v>
      </c>
    </row>
    <row r="2330" customFormat="false" ht="15.75" hidden="true" customHeight="false" outlineLevel="0" collapsed="false">
      <c r="A2330" s="331"/>
      <c r="B2330" s="331" t="s">
        <v>1231</v>
      </c>
      <c r="C2330" s="331" t="str">
        <f aca="false">IFERROR(VLOOKUP(B2330,'[1]#¡REF!'!$A$1:$C$15201,2,FALSE()),"")</f>
        <v/>
      </c>
      <c r="D2330" s="331" t="s">
        <v>1016</v>
      </c>
      <c r="E2330" s="331" t="s">
        <v>1065</v>
      </c>
      <c r="F2330" s="354" t="s">
        <v>993</v>
      </c>
      <c r="G2330" s="405" t="n">
        <v>2077</v>
      </c>
      <c r="H2330" s="415" t="n">
        <v>2899.04</v>
      </c>
      <c r="I2330" s="415" t="n">
        <v>57719.83</v>
      </c>
      <c r="J2330" s="389"/>
      <c r="K2330" s="331" t="s">
        <v>994</v>
      </c>
    </row>
    <row r="2331" customFormat="false" ht="15.75" hidden="true" customHeight="false" outlineLevel="0" collapsed="false">
      <c r="A2331" s="331"/>
      <c r="B2331" s="331" t="s">
        <v>1231</v>
      </c>
      <c r="C2331" s="331" t="str">
        <f aca="false">IFERROR(VLOOKUP(B2331,'[1]#¡REF!'!$A$1:$C$15201,2,FALSE()),"")</f>
        <v/>
      </c>
      <c r="D2331" s="331" t="s">
        <v>1016</v>
      </c>
      <c r="E2331" s="331" t="s">
        <v>1093</v>
      </c>
      <c r="F2331" s="331" t="s">
        <v>1131</v>
      </c>
      <c r="G2331" s="331" t="n">
        <v>192</v>
      </c>
      <c r="H2331" s="331" t="n">
        <v>267.99</v>
      </c>
      <c r="I2331" s="415" t="n">
        <v>5335.68</v>
      </c>
      <c r="J2331" s="389"/>
      <c r="K2331" s="331" t="s">
        <v>994</v>
      </c>
    </row>
    <row r="2332" customFormat="false" ht="15.75" hidden="true" customHeight="false" outlineLevel="0" collapsed="false">
      <c r="A2332" s="331"/>
      <c r="B2332" s="331" t="s">
        <v>1231</v>
      </c>
      <c r="C2332" s="331" t="str">
        <f aca="false">IFERROR(VLOOKUP(B2332,'[1]#¡REF!'!$A$1:$C$15201,2,FALSE()),"")</f>
        <v/>
      </c>
      <c r="D2332" s="331" t="s">
        <v>1016</v>
      </c>
      <c r="E2332" s="331" t="s">
        <v>1026</v>
      </c>
      <c r="F2332" s="331" t="s">
        <v>1132</v>
      </c>
      <c r="G2332" s="331" t="n">
        <v>51</v>
      </c>
      <c r="H2332" s="331" t="n">
        <v>71.18</v>
      </c>
      <c r="I2332" s="415" t="n">
        <v>1417.29</v>
      </c>
      <c r="J2332" s="389"/>
      <c r="K2332" s="331" t="s">
        <v>994</v>
      </c>
    </row>
    <row r="2333" customFormat="false" ht="15.75" hidden="true" customHeight="false" outlineLevel="0" collapsed="false">
      <c r="A2333" s="331"/>
      <c r="B2333" s="331" t="s">
        <v>1231</v>
      </c>
      <c r="C2333" s="331" t="str">
        <f aca="false">IFERROR(VLOOKUP(B2333,'[1]#¡REF!'!$A$1:$C$15201,2,FALSE()),"")</f>
        <v/>
      </c>
      <c r="D2333" s="331" t="s">
        <v>1016</v>
      </c>
      <c r="E2333" s="331" t="s">
        <v>1027</v>
      </c>
      <c r="F2333" s="331" t="s">
        <v>1133</v>
      </c>
      <c r="G2333" s="331" t="n">
        <v>384</v>
      </c>
      <c r="H2333" s="331" t="n">
        <v>535.98</v>
      </c>
      <c r="I2333" s="415" t="n">
        <v>10671.36</v>
      </c>
      <c r="J2333" s="389"/>
      <c r="K2333" s="331" t="s">
        <v>994</v>
      </c>
    </row>
    <row r="2334" customFormat="false" ht="15.75" hidden="true" customHeight="false" outlineLevel="0" collapsed="false">
      <c r="A2334" s="331"/>
      <c r="B2334" s="331" t="s">
        <v>1231</v>
      </c>
      <c r="C2334" s="331" t="str">
        <f aca="false">IFERROR(VLOOKUP(B2334,'[1]#¡REF!'!$A$1:$C$15201,2,FALSE()),"")</f>
        <v/>
      </c>
      <c r="D2334" s="331" t="s">
        <v>1016</v>
      </c>
      <c r="E2334" s="331" t="s">
        <v>1028</v>
      </c>
      <c r="F2334" s="331" t="s">
        <v>1134</v>
      </c>
      <c r="G2334" s="331" t="n">
        <v>7</v>
      </c>
      <c r="H2334" s="331" t="n">
        <v>9.77</v>
      </c>
      <c r="I2334" s="331" t="n">
        <v>194.53</v>
      </c>
      <c r="J2334" s="390"/>
      <c r="K2334" s="331" t="s">
        <v>994</v>
      </c>
    </row>
    <row r="2335" customFormat="false" ht="15.75" hidden="true" customHeight="false" outlineLevel="0" collapsed="false">
      <c r="A2335" s="399"/>
      <c r="B2335" s="356" t="s">
        <v>1231</v>
      </c>
      <c r="C2335" s="356" t="str">
        <f aca="false">IFERROR(VLOOKUP(B2335,'[1]#¡REF!'!$A$1:$C$15201,2,FALSE()),"")</f>
        <v/>
      </c>
      <c r="D2335" s="399" t="s">
        <v>1016</v>
      </c>
      <c r="E2335" s="399" t="s">
        <v>621</v>
      </c>
      <c r="F2335" s="361" t="s">
        <v>1136</v>
      </c>
      <c r="G2335" s="361" t="n">
        <v>7</v>
      </c>
      <c r="H2335" s="417" t="n">
        <v>9.77</v>
      </c>
      <c r="I2335" s="417" t="n">
        <v>194.53</v>
      </c>
      <c r="J2335" s="360"/>
      <c r="K2335" s="356" t="s">
        <v>994</v>
      </c>
      <c r="L2335" s="379"/>
      <c r="M2335" s="379"/>
      <c r="N2335" s="379"/>
      <c r="O2335" s="379"/>
      <c r="P2335" s="279"/>
      <c r="Q2335" s="395"/>
      <c r="R2335" s="396"/>
      <c r="S2335" s="396"/>
      <c r="T2335" s="382"/>
    </row>
    <row r="2336" customFormat="false" ht="15.75" hidden="true" customHeight="false" outlineLevel="0" collapsed="false">
      <c r="A2336" s="331"/>
      <c r="B2336" s="331" t="s">
        <v>1232</v>
      </c>
      <c r="C2336" s="331" t="str">
        <f aca="false">IFERROR(VLOOKUP(B2336,'[1]#¡REF!'!$A$1:$C$15201,2,FALSE()),"")</f>
        <v/>
      </c>
      <c r="D2336" s="331" t="s">
        <v>991</v>
      </c>
      <c r="E2336" s="331" t="s">
        <v>1032</v>
      </c>
      <c r="F2336" s="331" t="s">
        <v>1130</v>
      </c>
      <c r="G2336" s="331" t="n">
        <v>12</v>
      </c>
      <c r="H2336" s="331" t="n">
        <v>14.12</v>
      </c>
      <c r="I2336" s="331" t="n">
        <v>281.16</v>
      </c>
      <c r="J2336" s="388"/>
      <c r="K2336" s="331" t="s">
        <v>994</v>
      </c>
    </row>
    <row r="2337" customFormat="false" ht="15.75" hidden="true" customHeight="false" outlineLevel="0" collapsed="false">
      <c r="A2337" s="331"/>
      <c r="B2337" s="331" t="s">
        <v>1232</v>
      </c>
      <c r="C2337" s="331" t="str">
        <f aca="false">IFERROR(VLOOKUP(B2337,'[1]#¡REF!'!$A$1:$C$15201,2,FALSE()),"")</f>
        <v/>
      </c>
      <c r="D2337" s="331" t="s">
        <v>991</v>
      </c>
      <c r="E2337" s="331" t="s">
        <v>1012</v>
      </c>
      <c r="F2337" s="354" t="s">
        <v>993</v>
      </c>
      <c r="G2337" s="331" t="n">
        <v>350</v>
      </c>
      <c r="H2337" s="331" t="n">
        <v>411.88</v>
      </c>
      <c r="I2337" s="415" t="n">
        <v>8200.5</v>
      </c>
      <c r="J2337" s="389"/>
      <c r="K2337" s="331" t="s">
        <v>994</v>
      </c>
    </row>
    <row r="2338" customFormat="false" ht="15.75" hidden="true" customHeight="false" outlineLevel="0" collapsed="false">
      <c r="A2338" s="331"/>
      <c r="B2338" s="331" t="s">
        <v>1232</v>
      </c>
      <c r="C2338" s="331" t="str">
        <f aca="false">IFERROR(VLOOKUP(B2338,'[1]#¡REF!'!$A$1:$C$15201,2,FALSE()),"")</f>
        <v/>
      </c>
      <c r="D2338" s="331" t="s">
        <v>1016</v>
      </c>
      <c r="E2338" s="331" t="s">
        <v>1065</v>
      </c>
      <c r="F2338" s="354" t="s">
        <v>993</v>
      </c>
      <c r="G2338" s="331" t="n">
        <v>49</v>
      </c>
      <c r="H2338" s="331" t="n">
        <v>57.66</v>
      </c>
      <c r="I2338" s="415" t="n">
        <v>1148.07</v>
      </c>
      <c r="J2338" s="389"/>
      <c r="K2338" s="331" t="s">
        <v>994</v>
      </c>
    </row>
    <row r="2339" customFormat="false" ht="15.75" hidden="true" customHeight="false" outlineLevel="0" collapsed="false">
      <c r="A2339" s="331"/>
      <c r="B2339" s="331" t="s">
        <v>1233</v>
      </c>
      <c r="C2339" s="331" t="str">
        <f aca="false">IFERROR(VLOOKUP(B2339,'[1]#¡REF!'!$A$1:$C$15201,2,FALSE()),"")</f>
        <v/>
      </c>
      <c r="D2339" s="331" t="s">
        <v>991</v>
      </c>
      <c r="E2339" s="331" t="s">
        <v>1032</v>
      </c>
      <c r="F2339" s="331" t="s">
        <v>1130</v>
      </c>
      <c r="G2339" s="331" t="n">
        <v>96</v>
      </c>
      <c r="H2339" s="331" t="n">
        <v>207.24</v>
      </c>
      <c r="I2339" s="415" t="n">
        <v>4126.08</v>
      </c>
      <c r="J2339" s="389"/>
      <c r="K2339" s="331" t="s">
        <v>994</v>
      </c>
    </row>
    <row r="2340" customFormat="false" ht="15.75" hidden="true" customHeight="false" outlineLevel="0" collapsed="false">
      <c r="A2340" s="331"/>
      <c r="B2340" s="331" t="s">
        <v>1233</v>
      </c>
      <c r="C2340" s="331" t="str">
        <f aca="false">IFERROR(VLOOKUP(B2340,'[1]#¡REF!'!$A$1:$C$15201,2,FALSE()),"")</f>
        <v/>
      </c>
      <c r="D2340" s="331" t="s">
        <v>991</v>
      </c>
      <c r="E2340" s="331" t="s">
        <v>1053</v>
      </c>
      <c r="F2340" s="354" t="s">
        <v>993</v>
      </c>
      <c r="G2340" s="331" t="n">
        <v>10</v>
      </c>
      <c r="H2340" s="331" t="n">
        <v>21.59</v>
      </c>
      <c r="I2340" s="331" t="n">
        <v>429.8</v>
      </c>
      <c r="J2340" s="389"/>
      <c r="K2340" s="331" t="s">
        <v>994</v>
      </c>
    </row>
    <row r="2341" customFormat="false" ht="15.75" hidden="true" customHeight="false" outlineLevel="0" collapsed="false">
      <c r="A2341" s="331"/>
      <c r="B2341" s="331" t="s">
        <v>1233</v>
      </c>
      <c r="C2341" s="331" t="str">
        <f aca="false">IFERROR(VLOOKUP(B2341,'[1]#¡REF!'!$A$1:$C$15201,2,FALSE()),"")</f>
        <v/>
      </c>
      <c r="D2341" s="331" t="s">
        <v>991</v>
      </c>
      <c r="E2341" s="331" t="s">
        <v>1012</v>
      </c>
      <c r="F2341" s="354" t="s">
        <v>993</v>
      </c>
      <c r="G2341" s="331" t="n">
        <v>400</v>
      </c>
      <c r="H2341" s="331" t="n">
        <v>863.49</v>
      </c>
      <c r="I2341" s="415" t="n">
        <v>17192</v>
      </c>
      <c r="J2341" s="389"/>
      <c r="K2341" s="331" t="s">
        <v>994</v>
      </c>
    </row>
    <row r="2342" customFormat="false" ht="15.75" hidden="true" customHeight="false" outlineLevel="0" collapsed="false">
      <c r="A2342" s="331"/>
      <c r="B2342" s="331" t="s">
        <v>1233</v>
      </c>
      <c r="C2342" s="331" t="str">
        <f aca="false">IFERROR(VLOOKUP(B2342,'[1]#¡REF!'!$A$1:$C$15201,2,FALSE()),"")</f>
        <v/>
      </c>
      <c r="D2342" s="331" t="s">
        <v>991</v>
      </c>
      <c r="E2342" s="331" t="s">
        <v>1036</v>
      </c>
      <c r="F2342" s="354" t="s">
        <v>993</v>
      </c>
      <c r="G2342" s="331" t="n">
        <v>700</v>
      </c>
      <c r="H2342" s="415" t="n">
        <v>1511.1</v>
      </c>
      <c r="I2342" s="415" t="n">
        <v>30086</v>
      </c>
      <c r="J2342" s="389"/>
      <c r="K2342" s="331" t="s">
        <v>994</v>
      </c>
    </row>
    <row r="2343" customFormat="false" ht="15.75" hidden="true" customHeight="false" outlineLevel="0" collapsed="false">
      <c r="A2343" s="331"/>
      <c r="B2343" s="331" t="s">
        <v>1233</v>
      </c>
      <c r="C2343" s="331" t="str">
        <f aca="false">IFERROR(VLOOKUP(B2343,'[1]#¡REF!'!$A$1:$C$15201,2,FALSE()),"")</f>
        <v/>
      </c>
      <c r="D2343" s="331" t="s">
        <v>991</v>
      </c>
      <c r="E2343" s="331" t="s">
        <v>1013</v>
      </c>
      <c r="F2343" s="354" t="s">
        <v>993</v>
      </c>
      <c r="G2343" s="331" t="n">
        <v>50</v>
      </c>
      <c r="H2343" s="331" t="n">
        <v>107.94</v>
      </c>
      <c r="I2343" s="415" t="n">
        <v>2149</v>
      </c>
      <c r="J2343" s="389"/>
      <c r="K2343" s="331" t="s">
        <v>994</v>
      </c>
    </row>
    <row r="2344" customFormat="false" ht="15.75" hidden="true" customHeight="false" outlineLevel="0" collapsed="false">
      <c r="A2344" s="331"/>
      <c r="B2344" s="331" t="s">
        <v>1234</v>
      </c>
      <c r="C2344" s="331" t="str">
        <f aca="false">IFERROR(VLOOKUP(B2344,'[1]#¡REF!'!$A$1:$C$15201,2,FALSE()),"")</f>
        <v/>
      </c>
      <c r="D2344" s="331" t="s">
        <v>991</v>
      </c>
      <c r="E2344" s="331" t="s">
        <v>997</v>
      </c>
      <c r="F2344" s="331" t="s">
        <v>1130</v>
      </c>
      <c r="G2344" s="331" t="n">
        <v>1</v>
      </c>
      <c r="H2344" s="331" t="n">
        <v>0.6</v>
      </c>
      <c r="I2344" s="331" t="n">
        <v>12</v>
      </c>
      <c r="J2344" s="389"/>
      <c r="K2344" s="331" t="s">
        <v>994</v>
      </c>
    </row>
    <row r="2345" customFormat="false" ht="15.75" hidden="true" customHeight="false" outlineLevel="0" collapsed="false">
      <c r="A2345" s="331"/>
      <c r="B2345" s="331" t="s">
        <v>1234</v>
      </c>
      <c r="C2345" s="331" t="str">
        <f aca="false">IFERROR(VLOOKUP(B2345,'[1]#¡REF!'!$A$1:$C$15201,2,FALSE()),"")</f>
        <v/>
      </c>
      <c r="D2345" s="331" t="s">
        <v>991</v>
      </c>
      <c r="E2345" s="331" t="s">
        <v>1033</v>
      </c>
      <c r="F2345" s="354" t="s">
        <v>993</v>
      </c>
      <c r="G2345" s="331" t="n">
        <v>100</v>
      </c>
      <c r="H2345" s="331" t="n">
        <v>60.27</v>
      </c>
      <c r="I2345" s="415" t="n">
        <v>1200</v>
      </c>
      <c r="J2345" s="389"/>
      <c r="K2345" s="331" t="s">
        <v>994</v>
      </c>
    </row>
    <row r="2346" customFormat="false" ht="15.75" hidden="true" customHeight="false" outlineLevel="0" collapsed="false">
      <c r="A2346" s="331"/>
      <c r="B2346" s="331" t="s">
        <v>1234</v>
      </c>
      <c r="C2346" s="331" t="str">
        <f aca="false">IFERROR(VLOOKUP(B2346,'[1]#¡REF!'!$A$1:$C$15201,2,FALSE()),"")</f>
        <v/>
      </c>
      <c r="D2346" s="331" t="s">
        <v>991</v>
      </c>
      <c r="E2346" s="331" t="s">
        <v>1010</v>
      </c>
      <c r="F2346" s="354" t="s">
        <v>993</v>
      </c>
      <c r="G2346" s="331" t="n">
        <v>24</v>
      </c>
      <c r="H2346" s="331" t="n">
        <v>14.47</v>
      </c>
      <c r="I2346" s="331" t="n">
        <v>288</v>
      </c>
      <c r="J2346" s="389"/>
      <c r="K2346" s="331" t="s">
        <v>994</v>
      </c>
    </row>
    <row r="2347" customFormat="false" ht="15.75" hidden="true" customHeight="false" outlineLevel="0" collapsed="false">
      <c r="A2347" s="331"/>
      <c r="B2347" s="331" t="s">
        <v>1234</v>
      </c>
      <c r="C2347" s="331" t="str">
        <f aca="false">IFERROR(VLOOKUP(B2347,'[1]#¡REF!'!$A$1:$C$15201,2,FALSE()),"")</f>
        <v/>
      </c>
      <c r="D2347" s="331" t="s">
        <v>991</v>
      </c>
      <c r="E2347" s="331" t="s">
        <v>1014</v>
      </c>
      <c r="F2347" s="331" t="s">
        <v>1132</v>
      </c>
      <c r="G2347" s="405" t="n">
        <v>1500</v>
      </c>
      <c r="H2347" s="331" t="n">
        <v>904.07</v>
      </c>
      <c r="I2347" s="415" t="n">
        <v>18000</v>
      </c>
      <c r="J2347" s="389"/>
      <c r="K2347" s="331" t="s">
        <v>994</v>
      </c>
    </row>
    <row r="2348" customFormat="false" ht="15.75" hidden="true" customHeight="false" outlineLevel="0" collapsed="false">
      <c r="A2348" s="331"/>
      <c r="B2348" s="331" t="s">
        <v>1234</v>
      </c>
      <c r="C2348" s="331" t="str">
        <f aca="false">IFERROR(VLOOKUP(B2348,'[1]#¡REF!'!$A$1:$C$15201,2,FALSE()),"")</f>
        <v/>
      </c>
      <c r="D2348" s="331" t="s">
        <v>1016</v>
      </c>
      <c r="E2348" s="331" t="s">
        <v>1017</v>
      </c>
      <c r="F2348" s="331" t="s">
        <v>1130</v>
      </c>
      <c r="G2348" s="331" t="n">
        <v>65</v>
      </c>
      <c r="H2348" s="331" t="n">
        <v>39.18</v>
      </c>
      <c r="I2348" s="331" t="n">
        <v>780</v>
      </c>
      <c r="J2348" s="389"/>
      <c r="K2348" s="331" t="s">
        <v>994</v>
      </c>
    </row>
    <row r="2349" customFormat="false" ht="15.75" hidden="true" customHeight="false" outlineLevel="0" collapsed="false">
      <c r="A2349" s="331"/>
      <c r="B2349" s="331" t="s">
        <v>1234</v>
      </c>
      <c r="C2349" s="331" t="str">
        <f aca="false">IFERROR(VLOOKUP(B2349,'[1]#¡REF!'!$A$1:$C$15201,2,FALSE()),"")</f>
        <v/>
      </c>
      <c r="D2349" s="331" t="s">
        <v>1016</v>
      </c>
      <c r="E2349" s="331" t="s">
        <v>1091</v>
      </c>
      <c r="F2349" s="354" t="s">
        <v>993</v>
      </c>
      <c r="G2349" s="331" t="n">
        <v>229</v>
      </c>
      <c r="H2349" s="331" t="n">
        <v>138.02</v>
      </c>
      <c r="I2349" s="415" t="n">
        <v>2748</v>
      </c>
      <c r="J2349" s="389"/>
      <c r="K2349" s="331" t="s">
        <v>994</v>
      </c>
    </row>
    <row r="2350" customFormat="false" ht="15.75" hidden="true" customHeight="false" outlineLevel="0" collapsed="false">
      <c r="A2350" s="331"/>
      <c r="B2350" s="331" t="s">
        <v>1234</v>
      </c>
      <c r="C2350" s="331" t="str">
        <f aca="false">IFERROR(VLOOKUP(B2350,'[1]#¡REF!'!$A$1:$C$15201,2,FALSE()),"")</f>
        <v/>
      </c>
      <c r="D2350" s="331" t="s">
        <v>1016</v>
      </c>
      <c r="E2350" s="331" t="s">
        <v>1019</v>
      </c>
      <c r="F2350" s="354" t="s">
        <v>993</v>
      </c>
      <c r="G2350" s="331" t="n">
        <v>262</v>
      </c>
      <c r="H2350" s="331" t="n">
        <v>157.91</v>
      </c>
      <c r="I2350" s="415" t="n">
        <v>3144</v>
      </c>
      <c r="J2350" s="389"/>
      <c r="K2350" s="331" t="s">
        <v>994</v>
      </c>
    </row>
    <row r="2351" customFormat="false" ht="15.75" hidden="true" customHeight="false" outlineLevel="0" collapsed="false">
      <c r="A2351" s="331"/>
      <c r="B2351" s="331" t="s">
        <v>1234</v>
      </c>
      <c r="C2351" s="331" t="str">
        <f aca="false">IFERROR(VLOOKUP(B2351,'[1]#¡REF!'!$A$1:$C$15201,2,FALSE()),"")</f>
        <v/>
      </c>
      <c r="D2351" s="331" t="s">
        <v>1016</v>
      </c>
      <c r="E2351" s="331" t="s">
        <v>1020</v>
      </c>
      <c r="F2351" s="354" t="s">
        <v>993</v>
      </c>
      <c r="G2351" s="331" t="n">
        <v>306</v>
      </c>
      <c r="H2351" s="331" t="n">
        <v>184.43</v>
      </c>
      <c r="I2351" s="415" t="n">
        <v>3672</v>
      </c>
      <c r="J2351" s="389"/>
      <c r="K2351" s="331" t="s">
        <v>994</v>
      </c>
    </row>
    <row r="2352" customFormat="false" ht="15.75" hidden="true" customHeight="false" outlineLevel="0" collapsed="false">
      <c r="A2352" s="331"/>
      <c r="B2352" s="331" t="s">
        <v>1234</v>
      </c>
      <c r="C2352" s="331" t="str">
        <f aca="false">IFERROR(VLOOKUP(B2352,'[1]#¡REF!'!$A$1:$C$15201,2,FALSE()),"")</f>
        <v/>
      </c>
      <c r="D2352" s="331" t="s">
        <v>1016</v>
      </c>
      <c r="E2352" s="331" t="s">
        <v>1041</v>
      </c>
      <c r="F2352" s="354" t="s">
        <v>993</v>
      </c>
      <c r="G2352" s="331" t="n">
        <v>3</v>
      </c>
      <c r="H2352" s="331" t="n">
        <v>1.81</v>
      </c>
      <c r="I2352" s="331" t="n">
        <v>36</v>
      </c>
      <c r="J2352" s="389"/>
      <c r="K2352" s="331" t="s">
        <v>994</v>
      </c>
    </row>
    <row r="2353" customFormat="false" ht="15.75" hidden="true" customHeight="false" outlineLevel="0" collapsed="false">
      <c r="A2353" s="331"/>
      <c r="B2353" s="331" t="s">
        <v>1234</v>
      </c>
      <c r="C2353" s="331" t="str">
        <f aca="false">IFERROR(VLOOKUP(B2353,'[1]#¡REF!'!$A$1:$C$15201,2,FALSE()),"")</f>
        <v/>
      </c>
      <c r="D2353" s="331" t="s">
        <v>1016</v>
      </c>
      <c r="E2353" s="331" t="s">
        <v>1025</v>
      </c>
      <c r="F2353" s="354" t="s">
        <v>993</v>
      </c>
      <c r="G2353" s="405" t="n">
        <v>1778</v>
      </c>
      <c r="H2353" s="415" t="n">
        <v>1071.62</v>
      </c>
      <c r="I2353" s="415" t="n">
        <v>21336</v>
      </c>
      <c r="J2353" s="389"/>
      <c r="K2353" s="331" t="s">
        <v>994</v>
      </c>
    </row>
    <row r="2354" customFormat="false" ht="15.75" hidden="true" customHeight="false" outlineLevel="0" collapsed="false">
      <c r="A2354" s="331"/>
      <c r="B2354" s="331" t="s">
        <v>1234</v>
      </c>
      <c r="C2354" s="331" t="str">
        <f aca="false">IFERROR(VLOOKUP(B2354,'[1]#¡REF!'!$A$1:$C$15201,2,FALSE()),"")</f>
        <v/>
      </c>
      <c r="D2354" s="331" t="s">
        <v>1016</v>
      </c>
      <c r="E2354" s="331" t="s">
        <v>1065</v>
      </c>
      <c r="F2354" s="354" t="s">
        <v>993</v>
      </c>
      <c r="G2354" s="331" t="n">
        <v>64</v>
      </c>
      <c r="H2354" s="331" t="n">
        <v>38.57</v>
      </c>
      <c r="I2354" s="331" t="n">
        <v>768</v>
      </c>
      <c r="J2354" s="389"/>
      <c r="K2354" s="331" t="s">
        <v>994</v>
      </c>
    </row>
    <row r="2355" customFormat="false" ht="15.75" hidden="true" customHeight="false" outlineLevel="0" collapsed="false">
      <c r="A2355" s="331"/>
      <c r="B2355" s="331" t="s">
        <v>1234</v>
      </c>
      <c r="C2355" s="331" t="str">
        <f aca="false">IFERROR(VLOOKUP(B2355,'[1]#¡REF!'!$A$1:$C$15201,2,FALSE()),"")</f>
        <v/>
      </c>
      <c r="D2355" s="331" t="s">
        <v>1016</v>
      </c>
      <c r="E2355" s="331" t="s">
        <v>1093</v>
      </c>
      <c r="F2355" s="331" t="s">
        <v>1131</v>
      </c>
      <c r="G2355" s="331" t="n">
        <v>37</v>
      </c>
      <c r="H2355" s="331" t="n">
        <v>22.3</v>
      </c>
      <c r="I2355" s="331" t="n">
        <v>444</v>
      </c>
      <c r="J2355" s="389"/>
      <c r="K2355" s="331" t="s">
        <v>994</v>
      </c>
    </row>
    <row r="2356" customFormat="false" ht="15.75" hidden="true" customHeight="false" outlineLevel="0" collapsed="false">
      <c r="A2356" s="331"/>
      <c r="B2356" s="331" t="s">
        <v>1234</v>
      </c>
      <c r="C2356" s="331" t="str">
        <f aca="false">IFERROR(VLOOKUP(B2356,'[1]#¡REF!'!$A$1:$C$15201,2,FALSE()),"")</f>
        <v/>
      </c>
      <c r="D2356" s="331" t="s">
        <v>1016</v>
      </c>
      <c r="E2356" s="331" t="s">
        <v>1027</v>
      </c>
      <c r="F2356" s="331" t="s">
        <v>1133</v>
      </c>
      <c r="G2356" s="331" t="n">
        <v>37</v>
      </c>
      <c r="H2356" s="331" t="n">
        <v>22.3</v>
      </c>
      <c r="I2356" s="331" t="n">
        <v>444</v>
      </c>
      <c r="J2356" s="389"/>
      <c r="K2356" s="331" t="s">
        <v>994</v>
      </c>
    </row>
    <row r="2357" customFormat="false" ht="15.75" hidden="true" customHeight="false" outlineLevel="0" collapsed="false">
      <c r="A2357" s="331"/>
      <c r="B2357" s="331" t="s">
        <v>1234</v>
      </c>
      <c r="C2357" s="331" t="str">
        <f aca="false">IFERROR(VLOOKUP(B2357,'[1]#¡REF!'!$A$1:$C$15201,2,FALSE()),"")</f>
        <v/>
      </c>
      <c r="D2357" s="331" t="s">
        <v>1016</v>
      </c>
      <c r="E2357" s="331" t="s">
        <v>1028</v>
      </c>
      <c r="F2357" s="331" t="s">
        <v>1134</v>
      </c>
      <c r="G2357" s="331" t="n">
        <v>37</v>
      </c>
      <c r="H2357" s="331" t="n">
        <v>22.3</v>
      </c>
      <c r="I2357" s="331" t="n">
        <v>444</v>
      </c>
      <c r="J2357" s="390"/>
      <c r="K2357" s="331" t="s">
        <v>994</v>
      </c>
    </row>
    <row r="2358" customFormat="false" ht="15.75" hidden="true" customHeight="false" outlineLevel="0" collapsed="false">
      <c r="A2358" s="331"/>
      <c r="B2358" s="331" t="s">
        <v>1235</v>
      </c>
      <c r="C2358" s="331" t="str">
        <f aca="false">IFERROR(VLOOKUP(B2358,'[1]#¡REF!'!$A$1:$C$15201,2,FALSE()),"")</f>
        <v/>
      </c>
      <c r="D2358" s="331" t="s">
        <v>991</v>
      </c>
      <c r="E2358" s="331" t="s">
        <v>1000</v>
      </c>
      <c r="F2358" s="354" t="s">
        <v>993</v>
      </c>
      <c r="G2358" s="405" t="n">
        <v>2152</v>
      </c>
      <c r="H2358" s="415" t="n">
        <v>7230.98</v>
      </c>
      <c r="I2358" s="415" t="n">
        <v>143968.8</v>
      </c>
      <c r="J2358" s="388"/>
      <c r="K2358" s="331" t="s">
        <v>994</v>
      </c>
    </row>
    <row r="2359" customFormat="false" ht="15.75" hidden="true" customHeight="false" outlineLevel="0" collapsed="false">
      <c r="A2359" s="331"/>
      <c r="B2359" s="331" t="s">
        <v>1235</v>
      </c>
      <c r="C2359" s="331" t="str">
        <f aca="false">IFERROR(VLOOKUP(B2359,'[1]#¡REF!'!$A$1:$C$15201,2,FALSE()),"")</f>
        <v/>
      </c>
      <c r="D2359" s="331" t="s">
        <v>991</v>
      </c>
      <c r="E2359" s="331" t="s">
        <v>1012</v>
      </c>
      <c r="F2359" s="354" t="s">
        <v>993</v>
      </c>
      <c r="G2359" s="331" t="n">
        <v>45</v>
      </c>
      <c r="H2359" s="331" t="n">
        <v>151.21</v>
      </c>
      <c r="I2359" s="415" t="n">
        <v>3010.5</v>
      </c>
      <c r="J2359" s="389"/>
      <c r="K2359" s="331" t="s">
        <v>994</v>
      </c>
    </row>
    <row r="2360" customFormat="false" ht="15.75" hidden="true" customHeight="false" outlineLevel="0" collapsed="false">
      <c r="A2360" s="331"/>
      <c r="B2360" s="331" t="s">
        <v>1235</v>
      </c>
      <c r="C2360" s="331" t="str">
        <f aca="false">IFERROR(VLOOKUP(B2360,'[1]#¡REF!'!$A$1:$C$15201,2,FALSE()),"")</f>
        <v/>
      </c>
      <c r="D2360" s="331" t="s">
        <v>1016</v>
      </c>
      <c r="E2360" s="331" t="s">
        <v>1065</v>
      </c>
      <c r="F2360" s="354" t="s">
        <v>993</v>
      </c>
      <c r="G2360" s="331" t="n">
        <v>7</v>
      </c>
      <c r="H2360" s="331" t="n">
        <v>23.52</v>
      </c>
      <c r="I2360" s="331" t="n">
        <v>468.3</v>
      </c>
      <c r="J2360" s="389"/>
      <c r="K2360" s="331" t="s">
        <v>994</v>
      </c>
    </row>
    <row r="2361" customFormat="false" ht="15.75" hidden="true" customHeight="false" outlineLevel="0" collapsed="false">
      <c r="A2361" s="331"/>
      <c r="B2361" s="331" t="s">
        <v>1236</v>
      </c>
      <c r="C2361" s="331" t="str">
        <f aca="false">IFERROR(VLOOKUP(B2361,'[1]#¡REF!'!$A$1:$C$15201,2,FALSE()),"")</f>
        <v/>
      </c>
      <c r="D2361" s="331" t="s">
        <v>991</v>
      </c>
      <c r="E2361" s="331" t="s">
        <v>992</v>
      </c>
      <c r="F2361" s="354" t="s">
        <v>993</v>
      </c>
      <c r="G2361" s="331" t="n">
        <v>30</v>
      </c>
      <c r="H2361" s="415" t="n">
        <v>4325.97</v>
      </c>
      <c r="I2361" s="415" t="n">
        <v>86130</v>
      </c>
      <c r="J2361" s="389"/>
      <c r="K2361" s="331" t="s">
        <v>994</v>
      </c>
    </row>
    <row r="2362" customFormat="false" ht="15.75" hidden="true" customHeight="false" outlineLevel="0" collapsed="false">
      <c r="A2362" s="331"/>
      <c r="B2362" s="331" t="s">
        <v>1236</v>
      </c>
      <c r="C2362" s="331" t="str">
        <f aca="false">IFERROR(VLOOKUP(B2362,'[1]#¡REF!'!$A$1:$C$15201,2,FALSE()),"")</f>
        <v/>
      </c>
      <c r="D2362" s="331" t="s">
        <v>991</v>
      </c>
      <c r="E2362" s="331" t="s">
        <v>1000</v>
      </c>
      <c r="F2362" s="354" t="s">
        <v>993</v>
      </c>
      <c r="G2362" s="331" t="n">
        <v>6</v>
      </c>
      <c r="H2362" s="331" t="n">
        <v>865.19</v>
      </c>
      <c r="I2362" s="415" t="n">
        <v>17226</v>
      </c>
      <c r="J2362" s="389"/>
      <c r="K2362" s="331" t="s">
        <v>994</v>
      </c>
    </row>
    <row r="2363" customFormat="false" ht="15.75" hidden="true" customHeight="false" outlineLevel="0" collapsed="false">
      <c r="A2363" s="331"/>
      <c r="B2363" s="331" t="s">
        <v>1236</v>
      </c>
      <c r="C2363" s="331" t="str">
        <f aca="false">IFERROR(VLOOKUP(B2363,'[1]#¡REF!'!$A$1:$C$15201,2,FALSE()),"")</f>
        <v/>
      </c>
      <c r="D2363" s="331" t="s">
        <v>991</v>
      </c>
      <c r="E2363" s="331" t="s">
        <v>1011</v>
      </c>
      <c r="F2363" s="354" t="s">
        <v>993</v>
      </c>
      <c r="G2363" s="331" t="n">
        <v>317</v>
      </c>
      <c r="H2363" s="415" t="n">
        <v>45711.05</v>
      </c>
      <c r="I2363" s="415" t="n">
        <v>910107</v>
      </c>
      <c r="J2363" s="389"/>
      <c r="K2363" s="331" t="s">
        <v>994</v>
      </c>
    </row>
    <row r="2364" customFormat="false" ht="15.75" hidden="true" customHeight="false" outlineLevel="0" collapsed="false">
      <c r="A2364" s="331"/>
      <c r="B2364" s="331" t="s">
        <v>1236</v>
      </c>
      <c r="C2364" s="331" t="str">
        <f aca="false">IFERROR(VLOOKUP(B2364,'[1]#¡REF!'!$A$1:$C$15201,2,FALSE()),"")</f>
        <v/>
      </c>
      <c r="D2364" s="331" t="s">
        <v>991</v>
      </c>
      <c r="E2364" s="331" t="s">
        <v>1037</v>
      </c>
      <c r="F2364" s="331" t="s">
        <v>1131</v>
      </c>
      <c r="G2364" s="331" t="n">
        <v>46</v>
      </c>
      <c r="H2364" s="415" t="n">
        <v>6633.15</v>
      </c>
      <c r="I2364" s="415" t="n">
        <v>132066</v>
      </c>
      <c r="J2364" s="389"/>
      <c r="K2364" s="331" t="s">
        <v>994</v>
      </c>
    </row>
    <row r="2365" customFormat="false" ht="15.75" hidden="true" customHeight="false" outlineLevel="0" collapsed="false">
      <c r="A2365" s="331"/>
      <c r="B2365" s="331" t="s">
        <v>1236</v>
      </c>
      <c r="C2365" s="331" t="str">
        <f aca="false">IFERROR(VLOOKUP(B2365,'[1]#¡REF!'!$A$1:$C$15201,2,FALSE()),"")</f>
        <v/>
      </c>
      <c r="D2365" s="331" t="s">
        <v>991</v>
      </c>
      <c r="E2365" s="331" t="s">
        <v>1014</v>
      </c>
      <c r="F2365" s="331" t="s">
        <v>1132</v>
      </c>
      <c r="G2365" s="331" t="n">
        <v>90</v>
      </c>
      <c r="H2365" s="415" t="n">
        <v>12977.9</v>
      </c>
      <c r="I2365" s="415" t="n">
        <v>258390</v>
      </c>
      <c r="J2365" s="389"/>
      <c r="K2365" s="331" t="s">
        <v>994</v>
      </c>
    </row>
    <row r="2366" customFormat="false" ht="15.75" hidden="true" customHeight="false" outlineLevel="0" collapsed="false">
      <c r="A2366" s="331"/>
      <c r="B2366" s="331" t="s">
        <v>1236</v>
      </c>
      <c r="C2366" s="331" t="str">
        <f aca="false">IFERROR(VLOOKUP(B2366,'[1]#¡REF!'!$A$1:$C$15201,2,FALSE()),"")</f>
        <v/>
      </c>
      <c r="D2366" s="331" t="s">
        <v>991</v>
      </c>
      <c r="E2366" s="331" t="s">
        <v>1002</v>
      </c>
      <c r="F2366" s="331" t="s">
        <v>1133</v>
      </c>
      <c r="G2366" s="405" t="n">
        <v>1250</v>
      </c>
      <c r="H2366" s="415" t="n">
        <v>180248.63</v>
      </c>
      <c r="I2366" s="415" t="n">
        <v>3588750</v>
      </c>
      <c r="J2366" s="390"/>
      <c r="K2366" s="331" t="s">
        <v>994</v>
      </c>
    </row>
    <row r="2367" customFormat="false" ht="15.75" hidden="true" customHeight="false" outlineLevel="0" collapsed="false">
      <c r="A2367" s="331"/>
      <c r="B2367" s="331" t="s">
        <v>905</v>
      </c>
      <c r="C2367" s="331" t="str">
        <f aca="false">IFERROR(VLOOKUP(B2367,'[1]#¡REF!'!$A$1:$C$15201,2,FALSE()),"")</f>
        <v/>
      </c>
      <c r="D2367" s="331" t="s">
        <v>991</v>
      </c>
      <c r="E2367" s="331" t="s">
        <v>1046</v>
      </c>
      <c r="F2367" s="354" t="s">
        <v>993</v>
      </c>
      <c r="G2367" s="331" t="n">
        <v>181</v>
      </c>
      <c r="H2367" s="331" t="n">
        <v>363.64</v>
      </c>
      <c r="I2367" s="415" t="n">
        <v>7240</v>
      </c>
      <c r="J2367" s="388"/>
      <c r="K2367" s="331" t="s">
        <v>994</v>
      </c>
    </row>
    <row r="2368" customFormat="false" ht="15.75" hidden="true" customHeight="false" outlineLevel="0" collapsed="false">
      <c r="A2368" s="331"/>
      <c r="B2368" s="331" t="s">
        <v>905</v>
      </c>
      <c r="C2368" s="331" t="str">
        <f aca="false">IFERROR(VLOOKUP(B2368,'[1]#¡REF!'!$A$1:$C$15201,2,FALSE()),"")</f>
        <v/>
      </c>
      <c r="D2368" s="331" t="s">
        <v>991</v>
      </c>
      <c r="E2368" s="331" t="s">
        <v>1036</v>
      </c>
      <c r="F2368" s="354" t="s">
        <v>993</v>
      </c>
      <c r="G2368" s="331" t="n">
        <v>30</v>
      </c>
      <c r="H2368" s="331" t="n">
        <v>60.27</v>
      </c>
      <c r="I2368" s="415" t="n">
        <v>1200</v>
      </c>
      <c r="J2368" s="389"/>
      <c r="K2368" s="331" t="s">
        <v>994</v>
      </c>
    </row>
    <row r="2369" customFormat="false" ht="15.75" hidden="true" customHeight="false" outlineLevel="0" collapsed="false">
      <c r="A2369" s="331"/>
      <c r="B2369" s="331" t="s">
        <v>905</v>
      </c>
      <c r="C2369" s="331" t="str">
        <f aca="false">IFERROR(VLOOKUP(B2369,'[1]#¡REF!'!$A$1:$C$15201,2,FALSE()),"")</f>
        <v/>
      </c>
      <c r="D2369" s="331" t="s">
        <v>991</v>
      </c>
      <c r="E2369" s="331" t="s">
        <v>995</v>
      </c>
      <c r="F2369" s="354" t="s">
        <v>993</v>
      </c>
      <c r="G2369" s="331" t="n">
        <v>300</v>
      </c>
      <c r="H2369" s="331" t="n">
        <v>602.71</v>
      </c>
      <c r="I2369" s="415" t="n">
        <v>12000</v>
      </c>
      <c r="J2369" s="389"/>
      <c r="K2369" s="331" t="s">
        <v>994</v>
      </c>
    </row>
    <row r="2370" customFormat="false" ht="15.75" hidden="true" customHeight="false" outlineLevel="0" collapsed="false">
      <c r="A2370" s="331"/>
      <c r="B2370" s="331" t="s">
        <v>905</v>
      </c>
      <c r="C2370" s="331" t="str">
        <f aca="false">IFERROR(VLOOKUP(B2370,'[1]#¡REF!'!$A$1:$C$15201,2,FALSE()),"")</f>
        <v/>
      </c>
      <c r="D2370" s="331" t="s">
        <v>991</v>
      </c>
      <c r="E2370" s="331" t="s">
        <v>1013</v>
      </c>
      <c r="F2370" s="354" t="s">
        <v>993</v>
      </c>
      <c r="G2370" s="331" t="n">
        <v>289</v>
      </c>
      <c r="H2370" s="331" t="n">
        <v>580.61</v>
      </c>
      <c r="I2370" s="415" t="n">
        <v>11560</v>
      </c>
      <c r="J2370" s="389"/>
      <c r="K2370" s="331" t="s">
        <v>994</v>
      </c>
    </row>
    <row r="2371" customFormat="false" ht="15.75" hidden="true" customHeight="false" outlineLevel="0" collapsed="false">
      <c r="A2371" s="331"/>
      <c r="B2371" s="331" t="s">
        <v>905</v>
      </c>
      <c r="C2371" s="331" t="str">
        <f aca="false">IFERROR(VLOOKUP(B2371,'[1]#¡REF!'!$A$1:$C$15201,2,FALSE()),"")</f>
        <v/>
      </c>
      <c r="D2371" s="331" t="s">
        <v>1016</v>
      </c>
      <c r="E2371" s="331" t="s">
        <v>1017</v>
      </c>
      <c r="F2371" s="331" t="s">
        <v>1130</v>
      </c>
      <c r="G2371" s="331" t="n">
        <v>26</v>
      </c>
      <c r="H2371" s="331" t="n">
        <v>52.24</v>
      </c>
      <c r="I2371" s="415" t="n">
        <v>1040</v>
      </c>
      <c r="J2371" s="389"/>
      <c r="K2371" s="331" t="s">
        <v>994</v>
      </c>
    </row>
    <row r="2372" customFormat="false" ht="15.75" hidden="true" customHeight="false" outlineLevel="0" collapsed="false">
      <c r="A2372" s="331"/>
      <c r="B2372" s="331" t="s">
        <v>905</v>
      </c>
      <c r="C2372" s="331" t="str">
        <f aca="false">IFERROR(VLOOKUP(B2372,'[1]#¡REF!'!$A$1:$C$15201,2,FALSE()),"")</f>
        <v/>
      </c>
      <c r="D2372" s="331" t="s">
        <v>1016</v>
      </c>
      <c r="E2372" s="331" t="s">
        <v>1091</v>
      </c>
      <c r="F2372" s="354" t="s">
        <v>993</v>
      </c>
      <c r="G2372" s="331" t="n">
        <v>15</v>
      </c>
      <c r="H2372" s="331" t="n">
        <v>30.14</v>
      </c>
      <c r="I2372" s="331" t="n">
        <v>600</v>
      </c>
      <c r="J2372" s="389"/>
      <c r="K2372" s="331" t="s">
        <v>994</v>
      </c>
    </row>
    <row r="2373" customFormat="false" ht="15.75" hidden="true" customHeight="false" outlineLevel="0" collapsed="false">
      <c r="A2373" s="331"/>
      <c r="B2373" s="331" t="s">
        <v>905</v>
      </c>
      <c r="C2373" s="331" t="str">
        <f aca="false">IFERROR(VLOOKUP(B2373,'[1]#¡REF!'!$A$1:$C$15201,2,FALSE()),"")</f>
        <v/>
      </c>
      <c r="D2373" s="331" t="s">
        <v>1016</v>
      </c>
      <c r="E2373" s="331" t="s">
        <v>1020</v>
      </c>
      <c r="F2373" s="354" t="s">
        <v>993</v>
      </c>
      <c r="G2373" s="331" t="n">
        <v>63</v>
      </c>
      <c r="H2373" s="331" t="n">
        <v>126.57</v>
      </c>
      <c r="I2373" s="415" t="n">
        <v>2520</v>
      </c>
      <c r="J2373" s="389"/>
      <c r="K2373" s="331" t="s">
        <v>994</v>
      </c>
    </row>
    <row r="2374" customFormat="false" ht="15.75" hidden="true" customHeight="false" outlineLevel="0" collapsed="false">
      <c r="A2374" s="331"/>
      <c r="B2374" s="331" t="s">
        <v>905</v>
      </c>
      <c r="C2374" s="331" t="str">
        <f aca="false">IFERROR(VLOOKUP(B2374,'[1]#¡REF!'!$A$1:$C$15201,2,FALSE()),"")</f>
        <v/>
      </c>
      <c r="D2374" s="331" t="s">
        <v>1016</v>
      </c>
      <c r="E2374" s="331" t="s">
        <v>1023</v>
      </c>
      <c r="F2374" s="354" t="s">
        <v>993</v>
      </c>
      <c r="G2374" s="331" t="n">
        <v>28</v>
      </c>
      <c r="H2374" s="331" t="n">
        <v>56.25</v>
      </c>
      <c r="I2374" s="415" t="n">
        <v>1120</v>
      </c>
      <c r="J2374" s="389"/>
      <c r="K2374" s="331" t="s">
        <v>994</v>
      </c>
    </row>
    <row r="2375" customFormat="false" ht="15.75" hidden="true" customHeight="false" outlineLevel="0" collapsed="false">
      <c r="A2375" s="331"/>
      <c r="B2375" s="331" t="s">
        <v>905</v>
      </c>
      <c r="C2375" s="331" t="str">
        <f aca="false">IFERROR(VLOOKUP(B2375,'[1]#¡REF!'!$A$1:$C$15201,2,FALSE()),"")</f>
        <v/>
      </c>
      <c r="D2375" s="331" t="s">
        <v>1016</v>
      </c>
      <c r="E2375" s="331" t="s">
        <v>1025</v>
      </c>
      <c r="F2375" s="354" t="s">
        <v>993</v>
      </c>
      <c r="G2375" s="331" t="n">
        <v>6</v>
      </c>
      <c r="H2375" s="331" t="n">
        <v>12.05</v>
      </c>
      <c r="I2375" s="331" t="n">
        <v>240</v>
      </c>
      <c r="J2375" s="389"/>
      <c r="K2375" s="331" t="s">
        <v>994</v>
      </c>
    </row>
    <row r="2376" customFormat="false" ht="15.75" hidden="true" customHeight="false" outlineLevel="0" collapsed="false">
      <c r="A2376" s="331"/>
      <c r="B2376" s="331" t="s">
        <v>905</v>
      </c>
      <c r="C2376" s="331" t="str">
        <f aca="false">IFERROR(VLOOKUP(B2376,'[1]#¡REF!'!$A$1:$C$15201,2,FALSE()),"")</f>
        <v/>
      </c>
      <c r="D2376" s="331" t="s">
        <v>1016</v>
      </c>
      <c r="E2376" s="331" t="s">
        <v>1110</v>
      </c>
      <c r="F2376" s="354" t="s">
        <v>993</v>
      </c>
      <c r="G2376" s="331" t="n">
        <v>343</v>
      </c>
      <c r="H2376" s="331" t="n">
        <v>689.1</v>
      </c>
      <c r="I2376" s="415" t="n">
        <v>13720</v>
      </c>
      <c r="J2376" s="389"/>
      <c r="K2376" s="331" t="s">
        <v>994</v>
      </c>
    </row>
    <row r="2377" customFormat="false" ht="15.75" hidden="true" customHeight="false" outlineLevel="0" collapsed="false">
      <c r="A2377" s="331"/>
      <c r="B2377" s="331" t="s">
        <v>905</v>
      </c>
      <c r="C2377" s="331" t="str">
        <f aca="false">IFERROR(VLOOKUP(B2377,'[1]#¡REF!'!$A$1:$C$15201,2,FALSE()),"")</f>
        <v/>
      </c>
      <c r="D2377" s="331" t="s">
        <v>1016</v>
      </c>
      <c r="E2377" s="331" t="s">
        <v>1167</v>
      </c>
      <c r="F2377" s="354" t="s">
        <v>993</v>
      </c>
      <c r="G2377" s="331" t="n">
        <v>873</v>
      </c>
      <c r="H2377" s="415" t="n">
        <v>1753.89</v>
      </c>
      <c r="I2377" s="415" t="n">
        <v>34920</v>
      </c>
      <c r="J2377" s="389"/>
      <c r="K2377" s="331" t="s">
        <v>994</v>
      </c>
    </row>
    <row r="2378" customFormat="false" ht="15.75" hidden="true" customHeight="false" outlineLevel="0" collapsed="false">
      <c r="A2378" s="331"/>
      <c r="B2378" s="331" t="s">
        <v>905</v>
      </c>
      <c r="C2378" s="331" t="str">
        <f aca="false">IFERROR(VLOOKUP(B2378,'[1]#¡REF!'!$A$1:$C$15201,2,FALSE()),"")</f>
        <v/>
      </c>
      <c r="D2378" s="331" t="s">
        <v>1016</v>
      </c>
      <c r="E2378" s="331" t="s">
        <v>1168</v>
      </c>
      <c r="F2378" s="354" t="s">
        <v>993</v>
      </c>
      <c r="G2378" s="331" t="n">
        <v>7</v>
      </c>
      <c r="H2378" s="331" t="n">
        <v>14.06</v>
      </c>
      <c r="I2378" s="331" t="n">
        <v>280</v>
      </c>
      <c r="J2378" s="389"/>
      <c r="K2378" s="331" t="s">
        <v>994</v>
      </c>
    </row>
    <row r="2379" customFormat="false" ht="15.75" hidden="true" customHeight="false" outlineLevel="0" collapsed="false">
      <c r="A2379" s="331"/>
      <c r="B2379" s="331" t="s">
        <v>905</v>
      </c>
      <c r="C2379" s="331" t="str">
        <f aca="false">IFERROR(VLOOKUP(B2379,'[1]#¡REF!'!$A$1:$C$15201,2,FALSE()),"")</f>
        <v/>
      </c>
      <c r="D2379" s="331" t="s">
        <v>1016</v>
      </c>
      <c r="E2379" s="331" t="s">
        <v>1169</v>
      </c>
      <c r="F2379" s="354" t="s">
        <v>993</v>
      </c>
      <c r="G2379" s="331" t="n">
        <v>14</v>
      </c>
      <c r="H2379" s="331" t="n">
        <v>28.13</v>
      </c>
      <c r="I2379" s="331" t="n">
        <v>560</v>
      </c>
      <c r="J2379" s="389"/>
      <c r="K2379" s="331" t="s">
        <v>994</v>
      </c>
    </row>
    <row r="2380" customFormat="false" ht="15.75" hidden="true" customHeight="false" outlineLevel="0" collapsed="false">
      <c r="A2380" s="331"/>
      <c r="B2380" s="331" t="s">
        <v>905</v>
      </c>
      <c r="C2380" s="331" t="str">
        <f aca="false">IFERROR(VLOOKUP(B2380,'[1]#¡REF!'!$A$1:$C$15201,2,FALSE()),"")</f>
        <v/>
      </c>
      <c r="D2380" s="331" t="s">
        <v>1016</v>
      </c>
      <c r="E2380" s="331" t="s">
        <v>1121</v>
      </c>
      <c r="F2380" s="354" t="s">
        <v>993</v>
      </c>
      <c r="G2380" s="331" t="n">
        <v>28</v>
      </c>
      <c r="H2380" s="331" t="n">
        <v>56.25</v>
      </c>
      <c r="I2380" s="415" t="n">
        <v>1120</v>
      </c>
      <c r="J2380" s="389"/>
      <c r="K2380" s="331" t="s">
        <v>994</v>
      </c>
    </row>
    <row r="2381" customFormat="false" ht="15.75" hidden="true" customHeight="false" outlineLevel="0" collapsed="false">
      <c r="A2381" s="331"/>
      <c r="B2381" s="331" t="s">
        <v>905</v>
      </c>
      <c r="C2381" s="331" t="str">
        <f aca="false">IFERROR(VLOOKUP(B2381,'[1]#¡REF!'!$A$1:$C$15201,2,FALSE()),"")</f>
        <v/>
      </c>
      <c r="D2381" s="331" t="s">
        <v>1016</v>
      </c>
      <c r="E2381" s="331" t="s">
        <v>1044</v>
      </c>
      <c r="F2381" s="354" t="s">
        <v>993</v>
      </c>
      <c r="G2381" s="331" t="n">
        <v>55</v>
      </c>
      <c r="H2381" s="331" t="n">
        <v>110.5</v>
      </c>
      <c r="I2381" s="415" t="n">
        <v>2200</v>
      </c>
      <c r="J2381" s="389"/>
      <c r="K2381" s="331" t="s">
        <v>994</v>
      </c>
    </row>
    <row r="2382" customFormat="false" ht="15.75" hidden="true" customHeight="false" outlineLevel="0" collapsed="false">
      <c r="A2382" s="331"/>
      <c r="B2382" s="331" t="s">
        <v>905</v>
      </c>
      <c r="C2382" s="331" t="str">
        <f aca="false">IFERROR(VLOOKUP(B2382,'[1]#¡REF!'!$A$1:$C$15201,2,FALSE()),"")</f>
        <v/>
      </c>
      <c r="D2382" s="331" t="s">
        <v>1016</v>
      </c>
      <c r="E2382" s="331" t="s">
        <v>1122</v>
      </c>
      <c r="F2382" s="354" t="s">
        <v>993</v>
      </c>
      <c r="G2382" s="331" t="n">
        <v>67</v>
      </c>
      <c r="H2382" s="331" t="n">
        <v>134.61</v>
      </c>
      <c r="I2382" s="415" t="n">
        <v>2680</v>
      </c>
      <c r="J2382" s="389"/>
      <c r="K2382" s="331" t="s">
        <v>994</v>
      </c>
    </row>
    <row r="2383" customFormat="false" ht="15.75" hidden="true" customHeight="false" outlineLevel="0" collapsed="false">
      <c r="A2383" s="331"/>
      <c r="B2383" s="331" t="s">
        <v>905</v>
      </c>
      <c r="C2383" s="331" t="str">
        <f aca="false">IFERROR(VLOOKUP(B2383,'[1]#¡REF!'!$A$1:$C$15201,2,FALSE()),"")</f>
        <v/>
      </c>
      <c r="D2383" s="331" t="s">
        <v>1016</v>
      </c>
      <c r="E2383" s="331" t="s">
        <v>1170</v>
      </c>
      <c r="F2383" s="354" t="s">
        <v>993</v>
      </c>
      <c r="G2383" s="331" t="n">
        <v>7</v>
      </c>
      <c r="H2383" s="331" t="n">
        <v>14.06</v>
      </c>
      <c r="I2383" s="331" t="n">
        <v>280</v>
      </c>
      <c r="J2383" s="389"/>
      <c r="K2383" s="331" t="s">
        <v>994</v>
      </c>
    </row>
    <row r="2384" customFormat="false" ht="15.75" hidden="true" customHeight="false" outlineLevel="0" collapsed="false">
      <c r="A2384" s="331"/>
      <c r="B2384" s="331" t="s">
        <v>905</v>
      </c>
      <c r="C2384" s="331" t="str">
        <f aca="false">IFERROR(VLOOKUP(B2384,'[1]#¡REF!'!$A$1:$C$15201,2,FALSE()),"")</f>
        <v/>
      </c>
      <c r="D2384" s="331" t="s">
        <v>1016</v>
      </c>
      <c r="E2384" s="331" t="s">
        <v>1093</v>
      </c>
      <c r="F2384" s="331" t="s">
        <v>1131</v>
      </c>
      <c r="G2384" s="331" t="n">
        <v>26</v>
      </c>
      <c r="H2384" s="331" t="n">
        <v>52.24</v>
      </c>
      <c r="I2384" s="415" t="n">
        <v>1040</v>
      </c>
      <c r="J2384" s="389"/>
      <c r="K2384" s="331" t="s">
        <v>994</v>
      </c>
    </row>
    <row r="2385" customFormat="false" ht="15.75" hidden="true" customHeight="false" outlineLevel="0" collapsed="false">
      <c r="A2385" s="331"/>
      <c r="B2385" s="331" t="s">
        <v>905</v>
      </c>
      <c r="C2385" s="331" t="str">
        <f aca="false">IFERROR(VLOOKUP(B2385,'[1]#¡REF!'!$A$1:$C$15201,2,FALSE()),"")</f>
        <v/>
      </c>
      <c r="D2385" s="331" t="s">
        <v>1016</v>
      </c>
      <c r="E2385" s="331" t="s">
        <v>1027</v>
      </c>
      <c r="F2385" s="331" t="s">
        <v>1133</v>
      </c>
      <c r="G2385" s="331" t="n">
        <v>26</v>
      </c>
      <c r="H2385" s="331" t="n">
        <v>52.24</v>
      </c>
      <c r="I2385" s="415" t="n">
        <v>1040</v>
      </c>
      <c r="J2385" s="389"/>
      <c r="K2385" s="331" t="s">
        <v>994</v>
      </c>
    </row>
    <row r="2386" customFormat="false" ht="15.75" hidden="true" customHeight="false" outlineLevel="0" collapsed="false">
      <c r="A2386" s="331"/>
      <c r="B2386" s="331" t="s">
        <v>905</v>
      </c>
      <c r="C2386" s="331" t="str">
        <f aca="false">IFERROR(VLOOKUP(B2386,'[1]#¡REF!'!$A$1:$C$15201,2,FALSE()),"")</f>
        <v/>
      </c>
      <c r="D2386" s="331" t="s">
        <v>1016</v>
      </c>
      <c r="E2386" s="331" t="s">
        <v>1028</v>
      </c>
      <c r="F2386" s="331" t="s">
        <v>1134</v>
      </c>
      <c r="G2386" s="331" t="n">
        <v>26</v>
      </c>
      <c r="H2386" s="331" t="n">
        <v>52.24</v>
      </c>
      <c r="I2386" s="415" t="n">
        <v>1040</v>
      </c>
      <c r="J2386" s="390"/>
      <c r="K2386" s="331" t="s">
        <v>994</v>
      </c>
    </row>
    <row r="2387" customFormat="false" ht="15.75" hidden="true" customHeight="false" outlineLevel="0" collapsed="false">
      <c r="A2387" s="331"/>
      <c r="B2387" s="331" t="s">
        <v>1237</v>
      </c>
      <c r="C2387" s="331" t="str">
        <f aca="false">IFERROR(VLOOKUP(B2387,'[1]#¡REF!'!$A$1:$C$15201,2,FALSE()),"")</f>
        <v/>
      </c>
      <c r="D2387" s="331" t="s">
        <v>991</v>
      </c>
      <c r="E2387" s="331" t="s">
        <v>1165</v>
      </c>
      <c r="F2387" s="354" t="s">
        <v>993</v>
      </c>
      <c r="G2387" s="331" t="n">
        <v>300</v>
      </c>
      <c r="H2387" s="415" t="n">
        <v>2275.24</v>
      </c>
      <c r="I2387" s="415" t="n">
        <v>45300</v>
      </c>
      <c r="J2387" s="388"/>
      <c r="K2387" s="331" t="s">
        <v>994</v>
      </c>
    </row>
    <row r="2388" customFormat="false" ht="15.75" hidden="true" customHeight="false" outlineLevel="0" collapsed="false">
      <c r="A2388" s="331"/>
      <c r="B2388" s="331" t="s">
        <v>1237</v>
      </c>
      <c r="C2388" s="331" t="str">
        <f aca="false">IFERROR(VLOOKUP(B2388,'[1]#¡REF!'!$A$1:$C$15201,2,FALSE()),"")</f>
        <v/>
      </c>
      <c r="D2388" s="331" t="s">
        <v>991</v>
      </c>
      <c r="E2388" s="331" t="s">
        <v>1036</v>
      </c>
      <c r="F2388" s="354" t="s">
        <v>993</v>
      </c>
      <c r="G2388" s="331" t="n">
        <v>30</v>
      </c>
      <c r="H2388" s="331" t="n">
        <v>227.52</v>
      </c>
      <c r="I2388" s="415" t="n">
        <v>4530</v>
      </c>
      <c r="J2388" s="389"/>
      <c r="K2388" s="331" t="s">
        <v>994</v>
      </c>
    </row>
    <row r="2389" customFormat="false" ht="15.75" hidden="true" customHeight="false" outlineLevel="0" collapsed="false">
      <c r="A2389" s="331"/>
      <c r="B2389" s="331" t="s">
        <v>1237</v>
      </c>
      <c r="C2389" s="331" t="str">
        <f aca="false">IFERROR(VLOOKUP(B2389,'[1]#¡REF!'!$A$1:$C$15201,2,FALSE()),"")</f>
        <v/>
      </c>
      <c r="D2389" s="331" t="s">
        <v>991</v>
      </c>
      <c r="E2389" s="331" t="s">
        <v>995</v>
      </c>
      <c r="F2389" s="354" t="s">
        <v>993</v>
      </c>
      <c r="G2389" s="331" t="n">
        <v>200</v>
      </c>
      <c r="H2389" s="415" t="n">
        <v>1516.83</v>
      </c>
      <c r="I2389" s="415" t="n">
        <v>30200</v>
      </c>
      <c r="J2389" s="389"/>
      <c r="K2389" s="331" t="s">
        <v>994</v>
      </c>
    </row>
    <row r="2390" customFormat="false" ht="15.75" hidden="true" customHeight="false" outlineLevel="0" collapsed="false">
      <c r="A2390" s="331"/>
      <c r="B2390" s="331" t="s">
        <v>1237</v>
      </c>
      <c r="C2390" s="331" t="str">
        <f aca="false">IFERROR(VLOOKUP(B2390,'[1]#¡REF!'!$A$1:$C$15201,2,FALSE()),"")</f>
        <v/>
      </c>
      <c r="D2390" s="331" t="s">
        <v>1016</v>
      </c>
      <c r="E2390" s="331" t="s">
        <v>1017</v>
      </c>
      <c r="F2390" s="331" t="s">
        <v>1130</v>
      </c>
      <c r="G2390" s="331" t="n">
        <v>26</v>
      </c>
      <c r="H2390" s="331" t="n">
        <v>197.19</v>
      </c>
      <c r="I2390" s="415" t="n">
        <v>3926</v>
      </c>
      <c r="J2390" s="389"/>
      <c r="K2390" s="331" t="s">
        <v>994</v>
      </c>
    </row>
    <row r="2391" customFormat="false" ht="15.75" hidden="true" customHeight="false" outlineLevel="0" collapsed="false">
      <c r="A2391" s="331"/>
      <c r="B2391" s="331" t="s">
        <v>1237</v>
      </c>
      <c r="C2391" s="331" t="str">
        <f aca="false">IFERROR(VLOOKUP(B2391,'[1]#¡REF!'!$A$1:$C$15201,2,FALSE()),"")</f>
        <v/>
      </c>
      <c r="D2391" s="331" t="s">
        <v>1016</v>
      </c>
      <c r="E2391" s="331" t="s">
        <v>1091</v>
      </c>
      <c r="F2391" s="354" t="s">
        <v>993</v>
      </c>
      <c r="G2391" s="331" t="n">
        <v>15</v>
      </c>
      <c r="H2391" s="331" t="n">
        <v>113.76</v>
      </c>
      <c r="I2391" s="415" t="n">
        <v>2265</v>
      </c>
      <c r="J2391" s="389"/>
      <c r="K2391" s="331" t="s">
        <v>994</v>
      </c>
    </row>
    <row r="2392" customFormat="false" ht="15.75" hidden="true" customHeight="false" outlineLevel="0" collapsed="false">
      <c r="A2392" s="331"/>
      <c r="B2392" s="331" t="s">
        <v>1237</v>
      </c>
      <c r="C2392" s="331" t="str">
        <f aca="false">IFERROR(VLOOKUP(B2392,'[1]#¡REF!'!$A$1:$C$15201,2,FALSE()),"")</f>
        <v/>
      </c>
      <c r="D2392" s="331" t="s">
        <v>1016</v>
      </c>
      <c r="E2392" s="331" t="s">
        <v>1018</v>
      </c>
      <c r="F2392" s="354" t="s">
        <v>993</v>
      </c>
      <c r="G2392" s="331" t="n">
        <v>2</v>
      </c>
      <c r="H2392" s="331" t="n">
        <v>15.17</v>
      </c>
      <c r="I2392" s="331" t="n">
        <v>302</v>
      </c>
      <c r="J2392" s="389"/>
      <c r="K2392" s="331" t="s">
        <v>994</v>
      </c>
    </row>
    <row r="2393" customFormat="false" ht="15.75" hidden="true" customHeight="false" outlineLevel="0" collapsed="false">
      <c r="A2393" s="331"/>
      <c r="B2393" s="331" t="s">
        <v>1237</v>
      </c>
      <c r="C2393" s="331" t="str">
        <f aca="false">IFERROR(VLOOKUP(B2393,'[1]#¡REF!'!$A$1:$C$15201,2,FALSE()),"")</f>
        <v/>
      </c>
      <c r="D2393" s="331" t="s">
        <v>1016</v>
      </c>
      <c r="E2393" s="331" t="s">
        <v>1020</v>
      </c>
      <c r="F2393" s="354" t="s">
        <v>993</v>
      </c>
      <c r="G2393" s="331" t="n">
        <v>63</v>
      </c>
      <c r="H2393" s="331" t="n">
        <v>477.8</v>
      </c>
      <c r="I2393" s="415" t="n">
        <v>9513</v>
      </c>
      <c r="J2393" s="389"/>
      <c r="K2393" s="331" t="s">
        <v>994</v>
      </c>
    </row>
    <row r="2394" customFormat="false" ht="15.75" hidden="true" customHeight="false" outlineLevel="0" collapsed="false">
      <c r="A2394" s="331"/>
      <c r="B2394" s="331" t="s">
        <v>1237</v>
      </c>
      <c r="C2394" s="331" t="str">
        <f aca="false">IFERROR(VLOOKUP(B2394,'[1]#¡REF!'!$A$1:$C$15201,2,FALSE()),"")</f>
        <v/>
      </c>
      <c r="D2394" s="331" t="s">
        <v>1016</v>
      </c>
      <c r="E2394" s="331" t="s">
        <v>1025</v>
      </c>
      <c r="F2394" s="354" t="s">
        <v>993</v>
      </c>
      <c r="G2394" s="331" t="n">
        <v>6</v>
      </c>
      <c r="H2394" s="331" t="n">
        <v>45.5</v>
      </c>
      <c r="I2394" s="331" t="n">
        <v>906</v>
      </c>
      <c r="J2394" s="389"/>
      <c r="K2394" s="331" t="s">
        <v>994</v>
      </c>
    </row>
    <row r="2395" customFormat="false" ht="15.75" hidden="true" customHeight="false" outlineLevel="0" collapsed="false">
      <c r="A2395" s="331"/>
      <c r="B2395" s="331" t="s">
        <v>1237</v>
      </c>
      <c r="C2395" s="331" t="str">
        <f aca="false">IFERROR(VLOOKUP(B2395,'[1]#¡REF!'!$A$1:$C$15201,2,FALSE()),"")</f>
        <v/>
      </c>
      <c r="D2395" s="331" t="s">
        <v>1016</v>
      </c>
      <c r="E2395" s="331" t="s">
        <v>1110</v>
      </c>
      <c r="F2395" s="354" t="s">
        <v>993</v>
      </c>
      <c r="G2395" s="331" t="n">
        <v>343</v>
      </c>
      <c r="H2395" s="415" t="n">
        <v>2601.36</v>
      </c>
      <c r="I2395" s="415" t="n">
        <v>51793</v>
      </c>
      <c r="J2395" s="389"/>
      <c r="K2395" s="331" t="s">
        <v>994</v>
      </c>
    </row>
    <row r="2396" customFormat="false" ht="15.75" hidden="true" customHeight="false" outlineLevel="0" collapsed="false">
      <c r="A2396" s="331"/>
      <c r="B2396" s="331" t="s">
        <v>1237</v>
      </c>
      <c r="C2396" s="331" t="str">
        <f aca="false">IFERROR(VLOOKUP(B2396,'[1]#¡REF!'!$A$1:$C$15201,2,FALSE()),"")</f>
        <v/>
      </c>
      <c r="D2396" s="331" t="s">
        <v>1016</v>
      </c>
      <c r="E2396" s="331" t="s">
        <v>1167</v>
      </c>
      <c r="F2396" s="354" t="s">
        <v>993</v>
      </c>
      <c r="G2396" s="331" t="n">
        <v>40</v>
      </c>
      <c r="H2396" s="331" t="n">
        <v>303.37</v>
      </c>
      <c r="I2396" s="415" t="n">
        <v>6040</v>
      </c>
      <c r="J2396" s="389"/>
      <c r="K2396" s="331" t="s">
        <v>994</v>
      </c>
    </row>
    <row r="2397" customFormat="false" ht="15.75" hidden="true" customHeight="false" outlineLevel="0" collapsed="false">
      <c r="A2397" s="331"/>
      <c r="B2397" s="331" t="s">
        <v>1237</v>
      </c>
      <c r="C2397" s="331" t="str">
        <f aca="false">IFERROR(VLOOKUP(B2397,'[1]#¡REF!'!$A$1:$C$15201,2,FALSE()),"")</f>
        <v/>
      </c>
      <c r="D2397" s="331" t="s">
        <v>1016</v>
      </c>
      <c r="E2397" s="331" t="s">
        <v>1168</v>
      </c>
      <c r="F2397" s="354" t="s">
        <v>993</v>
      </c>
      <c r="G2397" s="331" t="n">
        <v>7</v>
      </c>
      <c r="H2397" s="331" t="n">
        <v>53.09</v>
      </c>
      <c r="I2397" s="415" t="n">
        <v>1057</v>
      </c>
      <c r="J2397" s="389"/>
      <c r="K2397" s="331" t="s">
        <v>994</v>
      </c>
    </row>
    <row r="2398" customFormat="false" ht="15.75" hidden="true" customHeight="false" outlineLevel="0" collapsed="false">
      <c r="A2398" s="331"/>
      <c r="B2398" s="331" t="s">
        <v>1237</v>
      </c>
      <c r="C2398" s="331" t="str">
        <f aca="false">IFERROR(VLOOKUP(B2398,'[1]#¡REF!'!$A$1:$C$15201,2,FALSE()),"")</f>
        <v/>
      </c>
      <c r="D2398" s="331" t="s">
        <v>1016</v>
      </c>
      <c r="E2398" s="331" t="s">
        <v>1169</v>
      </c>
      <c r="F2398" s="354" t="s">
        <v>993</v>
      </c>
      <c r="G2398" s="331" t="n">
        <v>14</v>
      </c>
      <c r="H2398" s="331" t="n">
        <v>106.18</v>
      </c>
      <c r="I2398" s="415" t="n">
        <v>2114</v>
      </c>
      <c r="J2398" s="389"/>
      <c r="K2398" s="331" t="s">
        <v>994</v>
      </c>
    </row>
    <row r="2399" customFormat="false" ht="15.75" hidden="true" customHeight="false" outlineLevel="0" collapsed="false">
      <c r="A2399" s="331"/>
      <c r="B2399" s="331" t="s">
        <v>1237</v>
      </c>
      <c r="C2399" s="331" t="str">
        <f aca="false">IFERROR(VLOOKUP(B2399,'[1]#¡REF!'!$A$1:$C$15201,2,FALSE()),"")</f>
        <v/>
      </c>
      <c r="D2399" s="331" t="s">
        <v>1016</v>
      </c>
      <c r="E2399" s="331" t="s">
        <v>1121</v>
      </c>
      <c r="F2399" s="354" t="s">
        <v>993</v>
      </c>
      <c r="G2399" s="331" t="n">
        <v>28</v>
      </c>
      <c r="H2399" s="331" t="n">
        <v>212.36</v>
      </c>
      <c r="I2399" s="415" t="n">
        <v>4228</v>
      </c>
      <c r="J2399" s="389"/>
      <c r="K2399" s="331" t="s">
        <v>994</v>
      </c>
    </row>
    <row r="2400" customFormat="false" ht="15.75" hidden="true" customHeight="false" outlineLevel="0" collapsed="false">
      <c r="A2400" s="331"/>
      <c r="B2400" s="331" t="s">
        <v>1237</v>
      </c>
      <c r="C2400" s="331" t="str">
        <f aca="false">IFERROR(VLOOKUP(B2400,'[1]#¡REF!'!$A$1:$C$15201,2,FALSE()),"")</f>
        <v/>
      </c>
      <c r="D2400" s="331" t="s">
        <v>1016</v>
      </c>
      <c r="E2400" s="331" t="s">
        <v>1044</v>
      </c>
      <c r="F2400" s="354" t="s">
        <v>993</v>
      </c>
      <c r="G2400" s="331" t="n">
        <v>41</v>
      </c>
      <c r="H2400" s="331" t="n">
        <v>310.95</v>
      </c>
      <c r="I2400" s="415" t="n">
        <v>6191</v>
      </c>
      <c r="J2400" s="389"/>
      <c r="K2400" s="331" t="s">
        <v>994</v>
      </c>
    </row>
    <row r="2401" customFormat="false" ht="15.75" hidden="true" customHeight="false" outlineLevel="0" collapsed="false">
      <c r="A2401" s="331"/>
      <c r="B2401" s="331" t="s">
        <v>1237</v>
      </c>
      <c r="C2401" s="331" t="str">
        <f aca="false">IFERROR(VLOOKUP(B2401,'[1]#¡REF!'!$A$1:$C$15201,2,FALSE()),"")</f>
        <v/>
      </c>
      <c r="D2401" s="331" t="s">
        <v>1016</v>
      </c>
      <c r="E2401" s="331" t="s">
        <v>1122</v>
      </c>
      <c r="F2401" s="354" t="s">
        <v>993</v>
      </c>
      <c r="G2401" s="331" t="n">
        <v>67</v>
      </c>
      <c r="H2401" s="331" t="n">
        <v>508.14</v>
      </c>
      <c r="I2401" s="415" t="n">
        <v>10117</v>
      </c>
      <c r="J2401" s="389"/>
      <c r="K2401" s="331" t="s">
        <v>994</v>
      </c>
    </row>
    <row r="2402" customFormat="false" ht="15.75" hidden="true" customHeight="false" outlineLevel="0" collapsed="false">
      <c r="A2402" s="331"/>
      <c r="B2402" s="331" t="s">
        <v>1237</v>
      </c>
      <c r="C2402" s="331" t="str">
        <f aca="false">IFERROR(VLOOKUP(B2402,'[1]#¡REF!'!$A$1:$C$15201,2,FALSE()),"")</f>
        <v/>
      </c>
      <c r="D2402" s="331" t="s">
        <v>1016</v>
      </c>
      <c r="E2402" s="331" t="s">
        <v>1170</v>
      </c>
      <c r="F2402" s="354" t="s">
        <v>993</v>
      </c>
      <c r="G2402" s="331" t="n">
        <v>7</v>
      </c>
      <c r="H2402" s="331" t="n">
        <v>53.09</v>
      </c>
      <c r="I2402" s="415" t="n">
        <v>1057</v>
      </c>
      <c r="J2402" s="389"/>
      <c r="K2402" s="331" t="s">
        <v>994</v>
      </c>
    </row>
    <row r="2403" customFormat="false" ht="15.75" hidden="true" customHeight="false" outlineLevel="0" collapsed="false">
      <c r="A2403" s="331"/>
      <c r="B2403" s="331" t="s">
        <v>1237</v>
      </c>
      <c r="C2403" s="331" t="str">
        <f aca="false">IFERROR(VLOOKUP(B2403,'[1]#¡REF!'!$A$1:$C$15201,2,FALSE()),"")</f>
        <v/>
      </c>
      <c r="D2403" s="331" t="s">
        <v>1016</v>
      </c>
      <c r="E2403" s="331" t="s">
        <v>1093</v>
      </c>
      <c r="F2403" s="331" t="s">
        <v>1131</v>
      </c>
      <c r="G2403" s="331" t="n">
        <v>26</v>
      </c>
      <c r="H2403" s="331" t="n">
        <v>197.19</v>
      </c>
      <c r="I2403" s="415" t="n">
        <v>3926</v>
      </c>
      <c r="J2403" s="389"/>
      <c r="K2403" s="331" t="s">
        <v>994</v>
      </c>
    </row>
    <row r="2404" customFormat="false" ht="15.75" hidden="true" customHeight="false" outlineLevel="0" collapsed="false">
      <c r="A2404" s="331"/>
      <c r="B2404" s="331" t="s">
        <v>1237</v>
      </c>
      <c r="C2404" s="331" t="str">
        <f aca="false">IFERROR(VLOOKUP(B2404,'[1]#¡REF!'!$A$1:$C$15201,2,FALSE()),"")</f>
        <v/>
      </c>
      <c r="D2404" s="331" t="s">
        <v>1016</v>
      </c>
      <c r="E2404" s="331" t="s">
        <v>1027</v>
      </c>
      <c r="F2404" s="331" t="s">
        <v>1133</v>
      </c>
      <c r="G2404" s="331" t="n">
        <v>26</v>
      </c>
      <c r="H2404" s="331" t="n">
        <v>197.19</v>
      </c>
      <c r="I2404" s="415" t="n">
        <v>3926</v>
      </c>
      <c r="J2404" s="389"/>
      <c r="K2404" s="331" t="s">
        <v>994</v>
      </c>
    </row>
    <row r="2405" customFormat="false" ht="15.75" hidden="true" customHeight="false" outlineLevel="0" collapsed="false">
      <c r="A2405" s="331"/>
      <c r="B2405" s="331" t="s">
        <v>1237</v>
      </c>
      <c r="C2405" s="331" t="str">
        <f aca="false">IFERROR(VLOOKUP(B2405,'[1]#¡REF!'!$A$1:$C$15201,2,FALSE()),"")</f>
        <v/>
      </c>
      <c r="D2405" s="331" t="s">
        <v>1016</v>
      </c>
      <c r="E2405" s="331" t="s">
        <v>1028</v>
      </c>
      <c r="F2405" s="331" t="s">
        <v>1134</v>
      </c>
      <c r="G2405" s="331" t="n">
        <v>26</v>
      </c>
      <c r="H2405" s="331" t="n">
        <v>197.19</v>
      </c>
      <c r="I2405" s="415" t="n">
        <v>3926</v>
      </c>
      <c r="J2405" s="390"/>
      <c r="K2405" s="331" t="s">
        <v>994</v>
      </c>
    </row>
    <row r="2406" customFormat="false" ht="15.75" hidden="true" customHeight="false" outlineLevel="0" collapsed="false">
      <c r="A2406" s="331"/>
      <c r="B2406" s="331" t="s">
        <v>600</v>
      </c>
      <c r="C2406" s="331" t="str">
        <f aca="false">IFERROR(VLOOKUP(B2406,'[1]#¡REF!'!$A$1:$C$15201,2,FALSE()),"")</f>
        <v/>
      </c>
      <c r="D2406" s="331" t="s">
        <v>991</v>
      </c>
      <c r="E2406" s="331" t="s">
        <v>997</v>
      </c>
      <c r="F2406" s="331" t="s">
        <v>1130</v>
      </c>
      <c r="G2406" s="331" t="n">
        <v>600</v>
      </c>
      <c r="H2406" s="415" t="n">
        <v>12777.5</v>
      </c>
      <c r="I2406" s="415" t="n">
        <v>254400</v>
      </c>
      <c r="J2406" s="388"/>
      <c r="K2406" s="331" t="s">
        <v>994</v>
      </c>
    </row>
    <row r="2407" customFormat="false" ht="15.75" hidden="true" customHeight="false" outlineLevel="0" collapsed="false">
      <c r="A2407" s="331"/>
      <c r="B2407" s="331" t="s">
        <v>600</v>
      </c>
      <c r="C2407" s="331" t="str">
        <f aca="false">IFERROR(VLOOKUP(B2407,'[1]#¡REF!'!$A$1:$C$15201,2,FALSE()),"")</f>
        <v/>
      </c>
      <c r="D2407" s="331" t="s">
        <v>991</v>
      </c>
      <c r="E2407" s="331" t="s">
        <v>992</v>
      </c>
      <c r="F2407" s="354" t="s">
        <v>993</v>
      </c>
      <c r="G2407" s="405" t="n">
        <v>4670</v>
      </c>
      <c r="H2407" s="415" t="n">
        <v>99451.54</v>
      </c>
      <c r="I2407" s="415" t="n">
        <v>1980080</v>
      </c>
      <c r="J2407" s="389"/>
      <c r="K2407" s="331" t="s">
        <v>994</v>
      </c>
    </row>
    <row r="2408" customFormat="false" ht="15.75" hidden="true" customHeight="false" outlineLevel="0" collapsed="false">
      <c r="A2408" s="331"/>
      <c r="B2408" s="331" t="s">
        <v>600</v>
      </c>
      <c r="C2408" s="331" t="str">
        <f aca="false">IFERROR(VLOOKUP(B2408,'[1]#¡REF!'!$A$1:$C$15201,2,FALSE()),"")</f>
        <v/>
      </c>
      <c r="D2408" s="331" t="s">
        <v>991</v>
      </c>
      <c r="E2408" s="331" t="s">
        <v>1000</v>
      </c>
      <c r="F2408" s="354" t="s">
        <v>993</v>
      </c>
      <c r="G2408" s="405" t="n">
        <v>1892</v>
      </c>
      <c r="H2408" s="415" t="n">
        <v>40291.72</v>
      </c>
      <c r="I2408" s="415" t="n">
        <v>802208</v>
      </c>
      <c r="J2408" s="389"/>
      <c r="K2408" s="331" t="s">
        <v>994</v>
      </c>
    </row>
    <row r="2409" customFormat="false" ht="15.75" hidden="true" customHeight="false" outlineLevel="0" collapsed="false">
      <c r="A2409" s="331"/>
      <c r="B2409" s="331" t="s">
        <v>600</v>
      </c>
      <c r="C2409" s="331" t="str">
        <f aca="false">IFERROR(VLOOKUP(B2409,'[1]#¡REF!'!$A$1:$C$15201,2,FALSE()),"")</f>
        <v/>
      </c>
      <c r="D2409" s="331" t="s">
        <v>991</v>
      </c>
      <c r="E2409" s="331" t="s">
        <v>1053</v>
      </c>
      <c r="F2409" s="354" t="s">
        <v>993</v>
      </c>
      <c r="G2409" s="331" t="n">
        <v>600</v>
      </c>
      <c r="H2409" s="415" t="n">
        <v>12777.5</v>
      </c>
      <c r="I2409" s="415" t="n">
        <v>254400</v>
      </c>
      <c r="J2409" s="389"/>
      <c r="K2409" s="331" t="s">
        <v>994</v>
      </c>
    </row>
    <row r="2410" customFormat="false" ht="15.75" hidden="true" customHeight="false" outlineLevel="0" collapsed="false">
      <c r="A2410" s="331"/>
      <c r="B2410" s="331" t="s">
        <v>600</v>
      </c>
      <c r="C2410" s="331" t="str">
        <f aca="false">IFERROR(VLOOKUP(B2410,'[1]#¡REF!'!$A$1:$C$15201,2,FALSE()),"")</f>
        <v/>
      </c>
      <c r="D2410" s="331" t="s">
        <v>991</v>
      </c>
      <c r="E2410" s="331" t="s">
        <v>1034</v>
      </c>
      <c r="F2410" s="354" t="s">
        <v>993</v>
      </c>
      <c r="G2410" s="331" t="n">
        <v>5</v>
      </c>
      <c r="H2410" s="331" t="n">
        <v>106.48</v>
      </c>
      <c r="I2410" s="415" t="n">
        <v>2120</v>
      </c>
      <c r="J2410" s="389"/>
      <c r="K2410" s="331" t="s">
        <v>994</v>
      </c>
    </row>
    <row r="2411" customFormat="false" ht="15.75" hidden="true" customHeight="false" outlineLevel="0" collapsed="false">
      <c r="A2411" s="331"/>
      <c r="B2411" s="331" t="s">
        <v>600</v>
      </c>
      <c r="C2411" s="331" t="str">
        <f aca="false">IFERROR(VLOOKUP(B2411,'[1]#¡REF!'!$A$1:$C$15201,2,FALSE()),"")</f>
        <v/>
      </c>
      <c r="D2411" s="331" t="s">
        <v>991</v>
      </c>
      <c r="E2411" s="331" t="s">
        <v>1009</v>
      </c>
      <c r="F2411" s="354" t="s">
        <v>993</v>
      </c>
      <c r="G2411" s="331" t="n">
        <v>338</v>
      </c>
      <c r="H2411" s="415" t="n">
        <v>7197.99</v>
      </c>
      <c r="I2411" s="415" t="n">
        <v>143312</v>
      </c>
      <c r="J2411" s="389"/>
      <c r="K2411" s="331" t="s">
        <v>994</v>
      </c>
    </row>
    <row r="2412" customFormat="false" ht="15.75" hidden="true" customHeight="false" outlineLevel="0" collapsed="false">
      <c r="A2412" s="331"/>
      <c r="B2412" s="331" t="s">
        <v>600</v>
      </c>
      <c r="C2412" s="331" t="str">
        <f aca="false">IFERROR(VLOOKUP(B2412,'[1]#¡REF!'!$A$1:$C$15201,2,FALSE()),"")</f>
        <v/>
      </c>
      <c r="D2412" s="331" t="s">
        <v>991</v>
      </c>
      <c r="E2412" s="331" t="s">
        <v>1011</v>
      </c>
      <c r="F2412" s="354" t="s">
        <v>993</v>
      </c>
      <c r="G2412" s="405" t="n">
        <v>5600</v>
      </c>
      <c r="H2412" s="415" t="n">
        <v>119256.66</v>
      </c>
      <c r="I2412" s="415" t="n">
        <v>2374400</v>
      </c>
      <c r="J2412" s="389"/>
      <c r="K2412" s="331" t="s">
        <v>994</v>
      </c>
    </row>
    <row r="2413" customFormat="false" ht="15.75" hidden="true" customHeight="false" outlineLevel="0" collapsed="false">
      <c r="A2413" s="331"/>
      <c r="B2413" s="331" t="s">
        <v>600</v>
      </c>
      <c r="C2413" s="331" t="str">
        <f aca="false">IFERROR(VLOOKUP(B2413,'[1]#¡REF!'!$A$1:$C$15201,2,FALSE()),"")</f>
        <v/>
      </c>
      <c r="D2413" s="331" t="s">
        <v>991</v>
      </c>
      <c r="E2413" s="331" t="s">
        <v>1037</v>
      </c>
      <c r="F2413" s="331" t="s">
        <v>1131</v>
      </c>
      <c r="G2413" s="331" t="n">
        <v>423</v>
      </c>
      <c r="H2413" s="415" t="n">
        <v>9008.14</v>
      </c>
      <c r="I2413" s="415" t="n">
        <v>179352</v>
      </c>
      <c r="J2413" s="389"/>
      <c r="K2413" s="331" t="s">
        <v>994</v>
      </c>
    </row>
    <row r="2414" customFormat="false" ht="15.75" hidden="true" customHeight="false" outlineLevel="0" collapsed="false">
      <c r="A2414" s="331"/>
      <c r="B2414" s="331" t="s">
        <v>600</v>
      </c>
      <c r="C2414" s="331" t="str">
        <f aca="false">IFERROR(VLOOKUP(B2414,'[1]#¡REF!'!$A$1:$C$15201,2,FALSE()),"")</f>
        <v/>
      </c>
      <c r="D2414" s="331" t="s">
        <v>991</v>
      </c>
      <c r="E2414" s="331" t="s">
        <v>1014</v>
      </c>
      <c r="F2414" s="331" t="s">
        <v>1132</v>
      </c>
      <c r="G2414" s="331" t="n">
        <v>800</v>
      </c>
      <c r="H2414" s="415" t="n">
        <v>17036.67</v>
      </c>
      <c r="I2414" s="415" t="n">
        <v>339200</v>
      </c>
      <c r="J2414" s="389"/>
      <c r="K2414" s="331" t="s">
        <v>994</v>
      </c>
    </row>
    <row r="2415" customFormat="false" ht="15.75" hidden="true" customHeight="false" outlineLevel="0" collapsed="false">
      <c r="A2415" s="331"/>
      <c r="B2415" s="331" t="s">
        <v>600</v>
      </c>
      <c r="C2415" s="331" t="str">
        <f aca="false">IFERROR(VLOOKUP(B2415,'[1]#¡REF!'!$A$1:$C$15201,2,FALSE()),"")</f>
        <v/>
      </c>
      <c r="D2415" s="331" t="s">
        <v>991</v>
      </c>
      <c r="E2415" s="331" t="s">
        <v>1002</v>
      </c>
      <c r="F2415" s="331" t="s">
        <v>1133</v>
      </c>
      <c r="G2415" s="405" t="n">
        <v>1800</v>
      </c>
      <c r="H2415" s="415" t="n">
        <v>38332.5</v>
      </c>
      <c r="I2415" s="415" t="n">
        <v>763200</v>
      </c>
      <c r="J2415" s="389"/>
      <c r="K2415" s="331" t="s">
        <v>994</v>
      </c>
    </row>
    <row r="2416" customFormat="false" ht="15.75" hidden="true" customHeight="false" outlineLevel="0" collapsed="false">
      <c r="A2416" s="331"/>
      <c r="B2416" s="331" t="s">
        <v>600</v>
      </c>
      <c r="C2416" s="331" t="str">
        <f aca="false">IFERROR(VLOOKUP(B2416,'[1]#¡REF!'!$A$1:$C$15201,2,FALSE()),"")</f>
        <v/>
      </c>
      <c r="D2416" s="331" t="s">
        <v>991</v>
      </c>
      <c r="E2416" s="331" t="s">
        <v>1004</v>
      </c>
      <c r="F2416" s="331" t="s">
        <v>1134</v>
      </c>
      <c r="G2416" s="331" t="n">
        <v>40</v>
      </c>
      <c r="H2416" s="331" t="n">
        <v>851.83</v>
      </c>
      <c r="I2416" s="415" t="n">
        <v>16960</v>
      </c>
      <c r="J2416" s="390"/>
      <c r="K2416" s="331" t="s">
        <v>994</v>
      </c>
    </row>
    <row r="2417" customFormat="false" ht="15.75" hidden="true" customHeight="false" outlineLevel="0" collapsed="false">
      <c r="A2417" s="331"/>
      <c r="B2417" s="331" t="s">
        <v>1238</v>
      </c>
      <c r="C2417" s="331" t="str">
        <f aca="false">IFERROR(VLOOKUP(B2417,'[1]#¡REF!'!$A$1:$C$15201,2,FALSE()),"")</f>
        <v/>
      </c>
      <c r="D2417" s="331" t="s">
        <v>991</v>
      </c>
      <c r="E2417" s="331" t="s">
        <v>997</v>
      </c>
      <c r="F2417" s="331" t="s">
        <v>1130</v>
      </c>
      <c r="G2417" s="331" t="n">
        <v>90</v>
      </c>
      <c r="H2417" s="331" t="n">
        <v>148.9</v>
      </c>
      <c r="I2417" s="415" t="n">
        <v>2964.6</v>
      </c>
      <c r="J2417" s="388"/>
      <c r="K2417" s="331" t="s">
        <v>994</v>
      </c>
    </row>
    <row r="2418" customFormat="false" ht="15.75" hidden="true" customHeight="false" outlineLevel="0" collapsed="false">
      <c r="A2418" s="331"/>
      <c r="B2418" s="331" t="s">
        <v>1238</v>
      </c>
      <c r="C2418" s="331" t="str">
        <f aca="false">IFERROR(VLOOKUP(B2418,'[1]#¡REF!'!$A$1:$C$15201,2,FALSE()),"")</f>
        <v/>
      </c>
      <c r="D2418" s="331" t="s">
        <v>991</v>
      </c>
      <c r="E2418" s="331" t="s">
        <v>992</v>
      </c>
      <c r="F2418" s="354" t="s">
        <v>993</v>
      </c>
      <c r="G2418" s="405" t="n">
        <v>3532</v>
      </c>
      <c r="H2418" s="415" t="n">
        <v>5843.5</v>
      </c>
      <c r="I2418" s="415" t="n">
        <v>116344.08</v>
      </c>
      <c r="J2418" s="389"/>
      <c r="K2418" s="331" t="s">
        <v>994</v>
      </c>
    </row>
    <row r="2419" customFormat="false" ht="15.75" hidden="true" customHeight="false" outlineLevel="0" collapsed="false">
      <c r="A2419" s="331"/>
      <c r="B2419" s="331" t="s">
        <v>1238</v>
      </c>
      <c r="C2419" s="331" t="str">
        <f aca="false">IFERROR(VLOOKUP(B2419,'[1]#¡REF!'!$A$1:$C$15201,2,FALSE()),"")</f>
        <v/>
      </c>
      <c r="D2419" s="331" t="s">
        <v>991</v>
      </c>
      <c r="E2419" s="331" t="s">
        <v>1000</v>
      </c>
      <c r="F2419" s="354" t="s">
        <v>993</v>
      </c>
      <c r="G2419" s="405" t="n">
        <v>4560</v>
      </c>
      <c r="H2419" s="415" t="n">
        <v>7544.27</v>
      </c>
      <c r="I2419" s="415" t="n">
        <v>150206.4</v>
      </c>
      <c r="J2419" s="389"/>
      <c r="K2419" s="331" t="s">
        <v>994</v>
      </c>
    </row>
    <row r="2420" customFormat="false" ht="15.75" hidden="true" customHeight="false" outlineLevel="0" collapsed="false">
      <c r="A2420" s="331"/>
      <c r="B2420" s="331" t="s">
        <v>1238</v>
      </c>
      <c r="C2420" s="331" t="str">
        <f aca="false">IFERROR(VLOOKUP(B2420,'[1]#¡REF!'!$A$1:$C$15201,2,FALSE()),"")</f>
        <v/>
      </c>
      <c r="D2420" s="331" t="s">
        <v>991</v>
      </c>
      <c r="E2420" s="331" t="s">
        <v>1011</v>
      </c>
      <c r="F2420" s="354" t="s">
        <v>993</v>
      </c>
      <c r="G2420" s="405" t="n">
        <v>3500</v>
      </c>
      <c r="H2420" s="415" t="n">
        <v>5790.56</v>
      </c>
      <c r="I2420" s="415" t="n">
        <v>115290</v>
      </c>
      <c r="J2420" s="389"/>
      <c r="K2420" s="331" t="s">
        <v>994</v>
      </c>
    </row>
    <row r="2421" customFormat="false" ht="15.75" hidden="true" customHeight="false" outlineLevel="0" collapsed="false">
      <c r="A2421" s="331"/>
      <c r="B2421" s="331" t="s">
        <v>1238</v>
      </c>
      <c r="C2421" s="331" t="str">
        <f aca="false">IFERROR(VLOOKUP(B2421,'[1]#¡REF!'!$A$1:$C$15201,2,FALSE()),"")</f>
        <v/>
      </c>
      <c r="D2421" s="331" t="s">
        <v>991</v>
      </c>
      <c r="E2421" s="331" t="s">
        <v>1001</v>
      </c>
      <c r="F2421" s="354" t="s">
        <v>993</v>
      </c>
      <c r="G2421" s="331" t="n">
        <v>43</v>
      </c>
      <c r="H2421" s="331" t="n">
        <v>71.14</v>
      </c>
      <c r="I2421" s="415" t="n">
        <v>1416.42</v>
      </c>
      <c r="J2421" s="389"/>
      <c r="K2421" s="331" t="s">
        <v>994</v>
      </c>
    </row>
    <row r="2422" customFormat="false" ht="15.75" hidden="true" customHeight="false" outlineLevel="0" collapsed="false">
      <c r="A2422" s="331"/>
      <c r="B2422" s="331" t="s">
        <v>1238</v>
      </c>
      <c r="C2422" s="331" t="str">
        <f aca="false">IFERROR(VLOOKUP(B2422,'[1]#¡REF!'!$A$1:$C$15201,2,FALSE()),"")</f>
        <v/>
      </c>
      <c r="D2422" s="331" t="s">
        <v>991</v>
      </c>
      <c r="E2422" s="331" t="s">
        <v>1037</v>
      </c>
      <c r="F2422" s="331" t="s">
        <v>1131</v>
      </c>
      <c r="G2422" s="405" t="n">
        <v>1000</v>
      </c>
      <c r="H2422" s="415" t="n">
        <v>1654.45</v>
      </c>
      <c r="I2422" s="415" t="n">
        <v>32940</v>
      </c>
      <c r="J2422" s="389"/>
      <c r="K2422" s="331" t="s">
        <v>994</v>
      </c>
    </row>
    <row r="2423" customFormat="false" ht="15.75" hidden="true" customHeight="false" outlineLevel="0" collapsed="false">
      <c r="A2423" s="331"/>
      <c r="B2423" s="331" t="s">
        <v>1238</v>
      </c>
      <c r="C2423" s="331" t="str">
        <f aca="false">IFERROR(VLOOKUP(B2423,'[1]#¡REF!'!$A$1:$C$15201,2,FALSE()),"")</f>
        <v/>
      </c>
      <c r="D2423" s="331" t="s">
        <v>991</v>
      </c>
      <c r="E2423" s="331" t="s">
        <v>1014</v>
      </c>
      <c r="F2423" s="331" t="s">
        <v>1132</v>
      </c>
      <c r="G2423" s="331" t="n">
        <v>500</v>
      </c>
      <c r="H2423" s="331" t="n">
        <v>827.22</v>
      </c>
      <c r="I2423" s="415" t="n">
        <v>16470</v>
      </c>
      <c r="J2423" s="389"/>
      <c r="K2423" s="331" t="s">
        <v>994</v>
      </c>
    </row>
    <row r="2424" customFormat="false" ht="15.75" hidden="true" customHeight="false" outlineLevel="0" collapsed="false">
      <c r="A2424" s="331"/>
      <c r="B2424" s="331" t="s">
        <v>1238</v>
      </c>
      <c r="C2424" s="331" t="str">
        <f aca="false">IFERROR(VLOOKUP(B2424,'[1]#¡REF!'!$A$1:$C$15201,2,FALSE()),"")</f>
        <v/>
      </c>
      <c r="D2424" s="331" t="s">
        <v>991</v>
      </c>
      <c r="E2424" s="331" t="s">
        <v>1002</v>
      </c>
      <c r="F2424" s="331" t="s">
        <v>1133</v>
      </c>
      <c r="G2424" s="405" t="n">
        <v>3510</v>
      </c>
      <c r="H2424" s="415" t="n">
        <v>5807.1</v>
      </c>
      <c r="I2424" s="415" t="n">
        <v>115619.4</v>
      </c>
      <c r="J2424" s="389"/>
      <c r="K2424" s="331" t="s">
        <v>994</v>
      </c>
    </row>
    <row r="2425" customFormat="false" ht="15.75" hidden="true" customHeight="false" outlineLevel="0" collapsed="false">
      <c r="A2425" s="331"/>
      <c r="B2425" s="331" t="s">
        <v>1238</v>
      </c>
      <c r="C2425" s="331" t="str">
        <f aca="false">IFERROR(VLOOKUP(B2425,'[1]#¡REF!'!$A$1:$C$15201,2,FALSE()),"")</f>
        <v/>
      </c>
      <c r="D2425" s="331" t="s">
        <v>991</v>
      </c>
      <c r="E2425" s="331" t="s">
        <v>1004</v>
      </c>
      <c r="F2425" s="331" t="s">
        <v>1134</v>
      </c>
      <c r="G2425" s="331" t="n">
        <v>100</v>
      </c>
      <c r="H2425" s="331" t="n">
        <v>165.44</v>
      </c>
      <c r="I2425" s="415" t="n">
        <v>3294</v>
      </c>
      <c r="J2425" s="390"/>
      <c r="K2425" s="331" t="s">
        <v>994</v>
      </c>
    </row>
    <row r="2426" customFormat="false" ht="15.75" hidden="true" customHeight="false" outlineLevel="0" collapsed="false">
      <c r="A2426" s="331"/>
      <c r="B2426" s="331" t="s">
        <v>1239</v>
      </c>
      <c r="C2426" s="331" t="str">
        <f aca="false">IFERROR(VLOOKUP(B2426,'[1]#¡REF!'!$A$1:$C$15201,2,FALSE()),"")</f>
        <v/>
      </c>
      <c r="D2426" s="331" t="s">
        <v>991</v>
      </c>
      <c r="E2426" s="331" t="s">
        <v>997</v>
      </c>
      <c r="F2426" s="331" t="s">
        <v>1130</v>
      </c>
      <c r="G2426" s="331" t="n">
        <v>360</v>
      </c>
      <c r="H2426" s="331" t="n">
        <v>537.74</v>
      </c>
      <c r="I2426" s="415" t="n">
        <v>10706.4</v>
      </c>
      <c r="J2426" s="388"/>
      <c r="K2426" s="331" t="s">
        <v>994</v>
      </c>
    </row>
    <row r="2427" customFormat="false" ht="15.75" hidden="true" customHeight="false" outlineLevel="0" collapsed="false">
      <c r="A2427" s="331"/>
      <c r="B2427" s="331" t="s">
        <v>1239</v>
      </c>
      <c r="C2427" s="331" t="str">
        <f aca="false">IFERROR(VLOOKUP(B2427,'[1]#¡REF!'!$A$1:$C$15201,2,FALSE()),"")</f>
        <v/>
      </c>
      <c r="D2427" s="331" t="s">
        <v>991</v>
      </c>
      <c r="E2427" s="331" t="s">
        <v>992</v>
      </c>
      <c r="F2427" s="354" t="s">
        <v>993</v>
      </c>
      <c r="G2427" s="331" t="n">
        <v>350</v>
      </c>
      <c r="H2427" s="331" t="n">
        <v>522.8</v>
      </c>
      <c r="I2427" s="415" t="n">
        <v>10409</v>
      </c>
      <c r="J2427" s="389"/>
      <c r="K2427" s="331" t="s">
        <v>994</v>
      </c>
    </row>
    <row r="2428" customFormat="false" ht="15.75" hidden="true" customHeight="false" outlineLevel="0" collapsed="false">
      <c r="A2428" s="331"/>
      <c r="B2428" s="331" t="s">
        <v>1239</v>
      </c>
      <c r="C2428" s="331" t="str">
        <f aca="false">IFERROR(VLOOKUP(B2428,'[1]#¡REF!'!$A$1:$C$15201,2,FALSE()),"")</f>
        <v/>
      </c>
      <c r="D2428" s="331" t="s">
        <v>991</v>
      </c>
      <c r="E2428" s="331" t="s">
        <v>1011</v>
      </c>
      <c r="F2428" s="354" t="s">
        <v>993</v>
      </c>
      <c r="G2428" s="405" t="n">
        <v>12000</v>
      </c>
      <c r="H2428" s="415" t="n">
        <v>17924.66</v>
      </c>
      <c r="I2428" s="415" t="n">
        <v>356880</v>
      </c>
      <c r="J2428" s="389"/>
      <c r="K2428" s="331" t="s">
        <v>994</v>
      </c>
    </row>
    <row r="2429" customFormat="false" ht="15.75" hidden="true" customHeight="false" outlineLevel="0" collapsed="false">
      <c r="A2429" s="331"/>
      <c r="B2429" s="331" t="s">
        <v>1239</v>
      </c>
      <c r="C2429" s="331" t="str">
        <f aca="false">IFERROR(VLOOKUP(B2429,'[1]#¡REF!'!$A$1:$C$15201,2,FALSE()),"")</f>
        <v/>
      </c>
      <c r="D2429" s="331" t="s">
        <v>991</v>
      </c>
      <c r="E2429" s="331" t="s">
        <v>1001</v>
      </c>
      <c r="F2429" s="354" t="s">
        <v>993</v>
      </c>
      <c r="G2429" s="331" t="n">
        <v>800</v>
      </c>
      <c r="H2429" s="415" t="n">
        <v>1194.98</v>
      </c>
      <c r="I2429" s="415" t="n">
        <v>23792</v>
      </c>
      <c r="J2429" s="389"/>
      <c r="K2429" s="331" t="s">
        <v>994</v>
      </c>
    </row>
    <row r="2430" customFormat="false" ht="15.75" hidden="true" customHeight="false" outlineLevel="0" collapsed="false">
      <c r="A2430" s="331"/>
      <c r="B2430" s="331" t="s">
        <v>1239</v>
      </c>
      <c r="C2430" s="331" t="str">
        <f aca="false">IFERROR(VLOOKUP(B2430,'[1]#¡REF!'!$A$1:$C$15201,2,FALSE()),"")</f>
        <v/>
      </c>
      <c r="D2430" s="331" t="s">
        <v>991</v>
      </c>
      <c r="E2430" s="331" t="s">
        <v>1037</v>
      </c>
      <c r="F2430" s="331" t="s">
        <v>1131</v>
      </c>
      <c r="G2430" s="405" t="n">
        <v>1332</v>
      </c>
      <c r="H2430" s="415" t="n">
        <v>1989.64</v>
      </c>
      <c r="I2430" s="415" t="n">
        <v>39613.68</v>
      </c>
      <c r="J2430" s="389"/>
      <c r="K2430" s="331" t="s">
        <v>994</v>
      </c>
    </row>
    <row r="2431" customFormat="false" ht="15.75" hidden="true" customHeight="false" outlineLevel="0" collapsed="false">
      <c r="A2431" s="331"/>
      <c r="B2431" s="331" t="s">
        <v>1239</v>
      </c>
      <c r="C2431" s="331" t="str">
        <f aca="false">IFERROR(VLOOKUP(B2431,'[1]#¡REF!'!$A$1:$C$15201,2,FALSE()),"")</f>
        <v/>
      </c>
      <c r="D2431" s="331" t="s">
        <v>991</v>
      </c>
      <c r="E2431" s="331" t="s">
        <v>1014</v>
      </c>
      <c r="F2431" s="331" t="s">
        <v>1132</v>
      </c>
      <c r="G2431" s="405" t="n">
        <v>2000</v>
      </c>
      <c r="H2431" s="415" t="n">
        <v>2987.44</v>
      </c>
      <c r="I2431" s="415" t="n">
        <v>59480</v>
      </c>
      <c r="J2431" s="389"/>
      <c r="K2431" s="331" t="s">
        <v>994</v>
      </c>
    </row>
    <row r="2432" customFormat="false" ht="15.75" hidden="true" customHeight="false" outlineLevel="0" collapsed="false">
      <c r="A2432" s="331"/>
      <c r="B2432" s="331" t="s">
        <v>1239</v>
      </c>
      <c r="C2432" s="331" t="str">
        <f aca="false">IFERROR(VLOOKUP(B2432,'[1]#¡REF!'!$A$1:$C$15201,2,FALSE()),"")</f>
        <v/>
      </c>
      <c r="D2432" s="331" t="s">
        <v>991</v>
      </c>
      <c r="E2432" s="331" t="s">
        <v>1002</v>
      </c>
      <c r="F2432" s="331" t="s">
        <v>1133</v>
      </c>
      <c r="G2432" s="405" t="n">
        <v>2925</v>
      </c>
      <c r="H2432" s="415" t="n">
        <v>4369.14</v>
      </c>
      <c r="I2432" s="415" t="n">
        <v>86989.5</v>
      </c>
      <c r="J2432" s="389"/>
      <c r="K2432" s="331" t="s">
        <v>994</v>
      </c>
    </row>
    <row r="2433" customFormat="false" ht="15.75" hidden="true" customHeight="false" outlineLevel="0" collapsed="false">
      <c r="A2433" s="331"/>
      <c r="B2433" s="331" t="s">
        <v>1239</v>
      </c>
      <c r="C2433" s="331" t="str">
        <f aca="false">IFERROR(VLOOKUP(B2433,'[1]#¡REF!'!$A$1:$C$15201,2,FALSE()),"")</f>
        <v/>
      </c>
      <c r="D2433" s="331" t="s">
        <v>991</v>
      </c>
      <c r="E2433" s="331" t="s">
        <v>1004</v>
      </c>
      <c r="F2433" s="331" t="s">
        <v>1134</v>
      </c>
      <c r="G2433" s="331" t="n">
        <v>8</v>
      </c>
      <c r="H2433" s="331" t="n">
        <v>11.95</v>
      </c>
      <c r="I2433" s="331" t="n">
        <v>237.92</v>
      </c>
      <c r="J2433" s="390"/>
      <c r="K2433" s="331" t="s">
        <v>994</v>
      </c>
    </row>
    <row r="2434" customFormat="false" ht="15.75" hidden="true" customHeight="false" outlineLevel="0" collapsed="false">
      <c r="A2434" s="331"/>
      <c r="B2434" s="331" t="s">
        <v>1240</v>
      </c>
      <c r="C2434" s="331" t="str">
        <f aca="false">IFERROR(VLOOKUP(B2434,'[1]#¡REF!'!$A$1:$C$15201,2,FALSE()),"")</f>
        <v/>
      </c>
      <c r="D2434" s="331" t="s">
        <v>991</v>
      </c>
      <c r="E2434" s="331" t="s">
        <v>1034</v>
      </c>
      <c r="F2434" s="354" t="s">
        <v>993</v>
      </c>
      <c r="G2434" s="331" t="n">
        <v>57</v>
      </c>
      <c r="H2434" s="331" t="n">
        <v>178.93</v>
      </c>
      <c r="I2434" s="415" t="n">
        <v>3562.5</v>
      </c>
      <c r="J2434" s="388"/>
      <c r="K2434" s="331" t="s">
        <v>994</v>
      </c>
    </row>
    <row r="2435" customFormat="false" ht="15.75" hidden="true" customHeight="false" outlineLevel="0" collapsed="false">
      <c r="A2435" s="331"/>
      <c r="B2435" s="331" t="s">
        <v>1240</v>
      </c>
      <c r="C2435" s="331" t="str">
        <f aca="false">IFERROR(VLOOKUP(B2435,'[1]#¡REF!'!$A$1:$C$15201,2,FALSE()),"")</f>
        <v/>
      </c>
      <c r="D2435" s="331" t="s">
        <v>991</v>
      </c>
      <c r="E2435" s="331" t="s">
        <v>1046</v>
      </c>
      <c r="F2435" s="354" t="s">
        <v>993</v>
      </c>
      <c r="G2435" s="331" t="n">
        <v>5</v>
      </c>
      <c r="H2435" s="331" t="n">
        <v>15.7</v>
      </c>
      <c r="I2435" s="331" t="n">
        <v>312.5</v>
      </c>
      <c r="J2435" s="389"/>
      <c r="K2435" s="331" t="s">
        <v>994</v>
      </c>
    </row>
    <row r="2436" customFormat="false" ht="15.75" hidden="true" customHeight="false" outlineLevel="0" collapsed="false">
      <c r="A2436" s="331"/>
      <c r="B2436" s="331" t="s">
        <v>1240</v>
      </c>
      <c r="C2436" s="331" t="str">
        <f aca="false">IFERROR(VLOOKUP(B2436,'[1]#¡REF!'!$A$1:$C$15201,2,FALSE()),"")</f>
        <v/>
      </c>
      <c r="D2436" s="331" t="s">
        <v>991</v>
      </c>
      <c r="E2436" s="331" t="s">
        <v>1012</v>
      </c>
      <c r="F2436" s="354" t="s">
        <v>993</v>
      </c>
      <c r="G2436" s="331" t="n">
        <v>180</v>
      </c>
      <c r="H2436" s="331" t="n">
        <v>565.04</v>
      </c>
      <c r="I2436" s="415" t="n">
        <v>11250</v>
      </c>
      <c r="J2436" s="389"/>
      <c r="K2436" s="331" t="s">
        <v>994</v>
      </c>
    </row>
    <row r="2437" customFormat="false" ht="15.75" hidden="true" customHeight="false" outlineLevel="0" collapsed="false">
      <c r="A2437" s="331"/>
      <c r="B2437" s="331" t="s">
        <v>1240</v>
      </c>
      <c r="C2437" s="331" t="str">
        <f aca="false">IFERROR(VLOOKUP(B2437,'[1]#¡REF!'!$A$1:$C$15201,2,FALSE()),"")</f>
        <v/>
      </c>
      <c r="D2437" s="331" t="s">
        <v>1016</v>
      </c>
      <c r="E2437" s="331" t="s">
        <v>1018</v>
      </c>
      <c r="F2437" s="354" t="s">
        <v>993</v>
      </c>
      <c r="G2437" s="331" t="n">
        <v>3</v>
      </c>
      <c r="H2437" s="331" t="n">
        <v>9.42</v>
      </c>
      <c r="I2437" s="331" t="n">
        <v>187.5</v>
      </c>
      <c r="J2437" s="389"/>
      <c r="K2437" s="331" t="s">
        <v>994</v>
      </c>
    </row>
    <row r="2438" customFormat="false" ht="15.75" hidden="true" customHeight="false" outlineLevel="0" collapsed="false">
      <c r="A2438" s="331"/>
      <c r="B2438" s="331" t="s">
        <v>1240</v>
      </c>
      <c r="C2438" s="331" t="str">
        <f aca="false">IFERROR(VLOOKUP(B2438,'[1]#¡REF!'!$A$1:$C$15201,2,FALSE()),"")</f>
        <v/>
      </c>
      <c r="D2438" s="331" t="s">
        <v>1016</v>
      </c>
      <c r="E2438" s="331" t="s">
        <v>1044</v>
      </c>
      <c r="F2438" s="354" t="s">
        <v>993</v>
      </c>
      <c r="G2438" s="331" t="n">
        <v>47</v>
      </c>
      <c r="H2438" s="331" t="n">
        <v>147.54</v>
      </c>
      <c r="I2438" s="415" t="n">
        <v>2937.5</v>
      </c>
      <c r="J2438" s="389"/>
      <c r="K2438" s="331" t="s">
        <v>994</v>
      </c>
    </row>
    <row r="2439" customFormat="false" ht="15.75" hidden="true" customHeight="false" outlineLevel="0" collapsed="false">
      <c r="A2439" s="331"/>
      <c r="B2439" s="331" t="s">
        <v>1241</v>
      </c>
      <c r="C2439" s="331" t="str">
        <f aca="false">IFERROR(VLOOKUP(B2439,'[1]#¡REF!'!$A$1:$C$15201,2,FALSE()),"")</f>
        <v/>
      </c>
      <c r="D2439" s="331" t="s">
        <v>991</v>
      </c>
      <c r="E2439" s="331" t="s">
        <v>1034</v>
      </c>
      <c r="F2439" s="354" t="s">
        <v>993</v>
      </c>
      <c r="G2439" s="331" t="n">
        <v>793</v>
      </c>
      <c r="H2439" s="415" t="n">
        <v>12546.21</v>
      </c>
      <c r="I2439" s="415" t="n">
        <v>249795</v>
      </c>
      <c r="J2439" s="389"/>
      <c r="K2439" s="331" t="s">
        <v>994</v>
      </c>
    </row>
    <row r="2440" customFormat="false" ht="15.75" hidden="true" customHeight="false" outlineLevel="0" collapsed="false">
      <c r="A2440" s="331"/>
      <c r="B2440" s="331" t="s">
        <v>1241</v>
      </c>
      <c r="C2440" s="331" t="str">
        <f aca="false">IFERROR(VLOOKUP(B2440,'[1]#¡REF!'!$A$1:$C$15201,2,FALSE()),"")</f>
        <v/>
      </c>
      <c r="D2440" s="331" t="s">
        <v>991</v>
      </c>
      <c r="E2440" s="331" t="s">
        <v>1084</v>
      </c>
      <c r="F2440" s="354" t="s">
        <v>993</v>
      </c>
      <c r="G2440" s="331" t="n">
        <v>95</v>
      </c>
      <c r="H2440" s="415" t="n">
        <v>1503.01</v>
      </c>
      <c r="I2440" s="415" t="n">
        <v>29925</v>
      </c>
      <c r="J2440" s="389"/>
      <c r="K2440" s="331" t="s">
        <v>994</v>
      </c>
    </row>
    <row r="2441" customFormat="false" ht="15.75" hidden="true" customHeight="false" outlineLevel="0" collapsed="false">
      <c r="A2441" s="331"/>
      <c r="B2441" s="331" t="s">
        <v>1241</v>
      </c>
      <c r="C2441" s="331" t="str">
        <f aca="false">IFERROR(VLOOKUP(B2441,'[1]#¡REF!'!$A$1:$C$15201,2,FALSE()),"")</f>
        <v/>
      </c>
      <c r="D2441" s="331" t="s">
        <v>991</v>
      </c>
      <c r="E2441" s="331" t="s">
        <v>995</v>
      </c>
      <c r="F2441" s="354" t="s">
        <v>993</v>
      </c>
      <c r="G2441" s="331" t="n">
        <v>200</v>
      </c>
      <c r="H2441" s="415" t="n">
        <v>3164.24</v>
      </c>
      <c r="I2441" s="415" t="n">
        <v>63000</v>
      </c>
      <c r="J2441" s="389"/>
      <c r="K2441" s="331" t="s">
        <v>994</v>
      </c>
    </row>
    <row r="2442" customFormat="false" ht="15.75" hidden="true" customHeight="false" outlineLevel="0" collapsed="false">
      <c r="A2442" s="331"/>
      <c r="B2442" s="331" t="s">
        <v>1241</v>
      </c>
      <c r="C2442" s="331" t="str">
        <f aca="false">IFERROR(VLOOKUP(B2442,'[1]#¡REF!'!$A$1:$C$15201,2,FALSE()),"")</f>
        <v/>
      </c>
      <c r="D2442" s="331" t="s">
        <v>991</v>
      </c>
      <c r="E2442" s="331" t="s">
        <v>1037</v>
      </c>
      <c r="F2442" s="331" t="s">
        <v>1131</v>
      </c>
      <c r="G2442" s="331" t="n">
        <v>47</v>
      </c>
      <c r="H2442" s="331" t="n">
        <v>743.6</v>
      </c>
      <c r="I2442" s="415" t="n">
        <v>14805</v>
      </c>
      <c r="J2442" s="389"/>
      <c r="K2442" s="331" t="s">
        <v>994</v>
      </c>
    </row>
    <row r="2443" customFormat="false" ht="15.75" hidden="true" customHeight="false" outlineLevel="0" collapsed="false">
      <c r="A2443" s="331"/>
      <c r="B2443" s="331" t="s">
        <v>1241</v>
      </c>
      <c r="C2443" s="331" t="str">
        <f aca="false">IFERROR(VLOOKUP(B2443,'[1]#¡REF!'!$A$1:$C$15201,2,FALSE()),"")</f>
        <v/>
      </c>
      <c r="D2443" s="331" t="s">
        <v>991</v>
      </c>
      <c r="E2443" s="331" t="s">
        <v>1014</v>
      </c>
      <c r="F2443" s="331" t="s">
        <v>1132</v>
      </c>
      <c r="G2443" s="331" t="n">
        <v>1</v>
      </c>
      <c r="H2443" s="331" t="n">
        <v>15.82</v>
      </c>
      <c r="I2443" s="331" t="n">
        <v>315</v>
      </c>
      <c r="J2443" s="389"/>
      <c r="K2443" s="331" t="s">
        <v>994</v>
      </c>
    </row>
    <row r="2444" customFormat="false" ht="15.75" hidden="true" customHeight="false" outlineLevel="0" collapsed="false">
      <c r="A2444" s="331"/>
      <c r="B2444" s="331" t="s">
        <v>1241</v>
      </c>
      <c r="C2444" s="331" t="str">
        <f aca="false">IFERROR(VLOOKUP(B2444,'[1]#¡REF!'!$A$1:$C$15201,2,FALSE()),"")</f>
        <v/>
      </c>
      <c r="D2444" s="331" t="s">
        <v>1016</v>
      </c>
      <c r="E2444" s="331" t="s">
        <v>1019</v>
      </c>
      <c r="F2444" s="354" t="s">
        <v>993</v>
      </c>
      <c r="G2444" s="331" t="n">
        <v>37</v>
      </c>
      <c r="H2444" s="331" t="n">
        <v>585.38</v>
      </c>
      <c r="I2444" s="415" t="n">
        <v>11655</v>
      </c>
      <c r="J2444" s="389"/>
      <c r="K2444" s="331" t="s">
        <v>994</v>
      </c>
    </row>
    <row r="2445" customFormat="false" ht="15.75" hidden="true" customHeight="false" outlineLevel="0" collapsed="false">
      <c r="A2445" s="331"/>
      <c r="B2445" s="331" t="s">
        <v>1241</v>
      </c>
      <c r="C2445" s="331" t="str">
        <f aca="false">IFERROR(VLOOKUP(B2445,'[1]#¡REF!'!$A$1:$C$15201,2,FALSE()),"")</f>
        <v/>
      </c>
      <c r="D2445" s="331" t="s">
        <v>1016</v>
      </c>
      <c r="E2445" s="331" t="s">
        <v>1110</v>
      </c>
      <c r="F2445" s="354" t="s">
        <v>993</v>
      </c>
      <c r="G2445" s="331" t="n">
        <v>152</v>
      </c>
      <c r="H2445" s="415" t="n">
        <v>2404.82</v>
      </c>
      <c r="I2445" s="415" t="n">
        <v>47880</v>
      </c>
      <c r="J2445" s="389"/>
      <c r="K2445" s="331" t="s">
        <v>994</v>
      </c>
    </row>
    <row r="2446" customFormat="false" ht="15.75" hidden="true" customHeight="false" outlineLevel="0" collapsed="false">
      <c r="A2446" s="331"/>
      <c r="B2446" s="331" t="s">
        <v>1241</v>
      </c>
      <c r="C2446" s="331" t="str">
        <f aca="false">IFERROR(VLOOKUP(B2446,'[1]#¡REF!'!$A$1:$C$15201,2,FALSE()),"")</f>
        <v/>
      </c>
      <c r="D2446" s="331" t="s">
        <v>1016</v>
      </c>
      <c r="E2446" s="331" t="s">
        <v>1044</v>
      </c>
      <c r="F2446" s="354" t="s">
        <v>993</v>
      </c>
      <c r="G2446" s="331" t="n">
        <v>28</v>
      </c>
      <c r="H2446" s="331" t="n">
        <v>442.99</v>
      </c>
      <c r="I2446" s="415" t="n">
        <v>8820</v>
      </c>
      <c r="J2446" s="389"/>
      <c r="K2446" s="331" t="s">
        <v>994</v>
      </c>
    </row>
    <row r="2447" customFormat="false" ht="15.75" hidden="true" customHeight="false" outlineLevel="0" collapsed="false">
      <c r="A2447" s="331"/>
      <c r="B2447" s="331" t="s">
        <v>1241</v>
      </c>
      <c r="C2447" s="331" t="str">
        <f aca="false">IFERROR(VLOOKUP(B2447,'[1]#¡REF!'!$A$1:$C$15201,2,FALSE()),"")</f>
        <v/>
      </c>
      <c r="D2447" s="331" t="s">
        <v>1016</v>
      </c>
      <c r="E2447" s="331" t="s">
        <v>1093</v>
      </c>
      <c r="F2447" s="331" t="s">
        <v>1131</v>
      </c>
      <c r="G2447" s="331" t="n">
        <v>7</v>
      </c>
      <c r="H2447" s="331" t="n">
        <v>110.75</v>
      </c>
      <c r="I2447" s="415" t="n">
        <v>2205</v>
      </c>
      <c r="J2447" s="389"/>
      <c r="K2447" s="331" t="s">
        <v>994</v>
      </c>
    </row>
    <row r="2448" customFormat="false" ht="15.75" hidden="true" customHeight="false" outlineLevel="0" collapsed="false">
      <c r="A2448" s="331"/>
      <c r="B2448" s="331" t="s">
        <v>1242</v>
      </c>
      <c r="C2448" s="331" t="str">
        <f aca="false">IFERROR(VLOOKUP(B2448,'[1]#¡REF!'!$A$1:$C$15201,2,FALSE()),"")</f>
        <v/>
      </c>
      <c r="D2448" s="331" t="s">
        <v>991</v>
      </c>
      <c r="E2448" s="331" t="s">
        <v>1014</v>
      </c>
      <c r="F2448" s="331" t="s">
        <v>1132</v>
      </c>
      <c r="G2448" s="331" t="n">
        <v>24</v>
      </c>
      <c r="H2448" s="415" t="n">
        <v>1324.76</v>
      </c>
      <c r="I2448" s="415" t="n">
        <v>26376</v>
      </c>
      <c r="J2448" s="389"/>
      <c r="K2448" s="331" t="s">
        <v>994</v>
      </c>
    </row>
    <row r="2449" customFormat="false" ht="15.75" hidden="true" customHeight="false" outlineLevel="0" collapsed="false">
      <c r="A2449" s="331"/>
      <c r="B2449" s="331" t="s">
        <v>1243</v>
      </c>
      <c r="C2449" s="331" t="str">
        <f aca="false">IFERROR(VLOOKUP(B2449,'[1]#¡REF!'!$A$1:$C$15201,2,FALSE()),"")</f>
        <v/>
      </c>
      <c r="D2449" s="331" t="s">
        <v>991</v>
      </c>
      <c r="E2449" s="331" t="s">
        <v>1012</v>
      </c>
      <c r="F2449" s="354" t="s">
        <v>993</v>
      </c>
      <c r="G2449" s="331" t="n">
        <v>170</v>
      </c>
      <c r="H2449" s="331" t="n">
        <v>350.08</v>
      </c>
      <c r="I2449" s="415" t="n">
        <v>6970</v>
      </c>
      <c r="J2449" s="389"/>
      <c r="K2449" s="331" t="s">
        <v>994</v>
      </c>
    </row>
    <row r="2450" customFormat="false" ht="15.75" hidden="true" customHeight="false" outlineLevel="0" collapsed="false">
      <c r="A2450" s="331"/>
      <c r="B2450" s="331" t="s">
        <v>1243</v>
      </c>
      <c r="C2450" s="331" t="str">
        <f aca="false">IFERROR(VLOOKUP(B2450,'[1]#¡REF!'!$A$1:$C$15201,2,FALSE()),"")</f>
        <v/>
      </c>
      <c r="D2450" s="331" t="s">
        <v>1016</v>
      </c>
      <c r="E2450" s="331" t="s">
        <v>1091</v>
      </c>
      <c r="F2450" s="354" t="s">
        <v>993</v>
      </c>
      <c r="G2450" s="331" t="n">
        <v>28</v>
      </c>
      <c r="H2450" s="331" t="n">
        <v>57.66</v>
      </c>
      <c r="I2450" s="415" t="n">
        <v>1148</v>
      </c>
      <c r="J2450" s="389"/>
      <c r="K2450" s="331" t="s">
        <v>994</v>
      </c>
    </row>
    <row r="2451" customFormat="false" ht="15.75" hidden="true" customHeight="false" outlineLevel="0" collapsed="false">
      <c r="A2451" s="331"/>
      <c r="B2451" s="331" t="s">
        <v>1243</v>
      </c>
      <c r="C2451" s="331" t="str">
        <f aca="false">IFERROR(VLOOKUP(B2451,'[1]#¡REF!'!$A$1:$C$15201,2,FALSE()),"")</f>
        <v/>
      </c>
      <c r="D2451" s="331" t="s">
        <v>1016</v>
      </c>
      <c r="E2451" s="331" t="s">
        <v>1019</v>
      </c>
      <c r="F2451" s="354" t="s">
        <v>993</v>
      </c>
      <c r="G2451" s="331" t="n">
        <v>395</v>
      </c>
      <c r="H2451" s="331" t="n">
        <v>813.41</v>
      </c>
      <c r="I2451" s="415" t="n">
        <v>16195</v>
      </c>
      <c r="J2451" s="389"/>
      <c r="K2451" s="331" t="s">
        <v>994</v>
      </c>
    </row>
    <row r="2452" customFormat="false" ht="15.75" hidden="true" customHeight="false" outlineLevel="0" collapsed="false">
      <c r="A2452" s="331"/>
      <c r="B2452" s="331" t="s">
        <v>1243</v>
      </c>
      <c r="C2452" s="331" t="str">
        <f aca="false">IFERROR(VLOOKUP(B2452,'[1]#¡REF!'!$A$1:$C$15201,2,FALSE()),"")</f>
        <v/>
      </c>
      <c r="D2452" s="331" t="s">
        <v>1016</v>
      </c>
      <c r="E2452" s="331" t="s">
        <v>1023</v>
      </c>
      <c r="F2452" s="354" t="s">
        <v>993</v>
      </c>
      <c r="G2452" s="331" t="n">
        <v>10</v>
      </c>
      <c r="H2452" s="331" t="n">
        <v>20.59</v>
      </c>
      <c r="I2452" s="331" t="n">
        <v>410</v>
      </c>
      <c r="J2452" s="389"/>
      <c r="K2452" s="331" t="s">
        <v>994</v>
      </c>
    </row>
    <row r="2453" customFormat="false" ht="15.75" hidden="true" customHeight="false" outlineLevel="0" collapsed="false">
      <c r="A2453" s="331"/>
      <c r="B2453" s="331" t="s">
        <v>1243</v>
      </c>
      <c r="C2453" s="331" t="str">
        <f aca="false">IFERROR(VLOOKUP(B2453,'[1]#¡REF!'!$A$1:$C$15201,2,FALSE()),"")</f>
        <v/>
      </c>
      <c r="D2453" s="331" t="s">
        <v>1016</v>
      </c>
      <c r="E2453" s="331" t="s">
        <v>1065</v>
      </c>
      <c r="F2453" s="354" t="s">
        <v>993</v>
      </c>
      <c r="G2453" s="331" t="n">
        <v>24</v>
      </c>
      <c r="H2453" s="331" t="n">
        <v>49.42</v>
      </c>
      <c r="I2453" s="331" t="n">
        <v>984</v>
      </c>
      <c r="J2453" s="389"/>
      <c r="K2453" s="331" t="s">
        <v>994</v>
      </c>
    </row>
    <row r="2454" customFormat="false" ht="15.75" hidden="true" customHeight="false" outlineLevel="0" collapsed="false">
      <c r="A2454" s="331"/>
      <c r="B2454" s="331" t="s">
        <v>1243</v>
      </c>
      <c r="C2454" s="331" t="str">
        <f aca="false">IFERROR(VLOOKUP(B2454,'[1]#¡REF!'!$A$1:$C$15201,2,FALSE()),"")</f>
        <v/>
      </c>
      <c r="D2454" s="331" t="s">
        <v>1016</v>
      </c>
      <c r="E2454" s="331" t="s">
        <v>1026</v>
      </c>
      <c r="F2454" s="331" t="s">
        <v>1132</v>
      </c>
      <c r="G2454" s="331" t="n">
        <v>12</v>
      </c>
      <c r="H2454" s="331" t="n">
        <v>24.71</v>
      </c>
      <c r="I2454" s="331" t="n">
        <v>492</v>
      </c>
      <c r="J2454" s="389"/>
      <c r="K2454" s="331" t="s">
        <v>994</v>
      </c>
    </row>
    <row r="2455" customFormat="false" ht="15.75" hidden="true" customHeight="false" outlineLevel="0" collapsed="false">
      <c r="A2455" s="331"/>
      <c r="B2455" s="331" t="s">
        <v>1243</v>
      </c>
      <c r="C2455" s="331" t="str">
        <f aca="false">IFERROR(VLOOKUP(B2455,'[1]#¡REF!'!$A$1:$C$15201,2,FALSE()),"")</f>
        <v/>
      </c>
      <c r="D2455" s="331" t="s">
        <v>1016</v>
      </c>
      <c r="E2455" s="331" t="s">
        <v>1028</v>
      </c>
      <c r="F2455" s="331" t="s">
        <v>1134</v>
      </c>
      <c r="G2455" s="331" t="n">
        <v>7</v>
      </c>
      <c r="H2455" s="331" t="n">
        <v>14.41</v>
      </c>
      <c r="I2455" s="331" t="n">
        <v>287</v>
      </c>
      <c r="J2455" s="389"/>
      <c r="K2455" s="331" t="s">
        <v>994</v>
      </c>
    </row>
    <row r="2456" customFormat="false" ht="15.75" hidden="true" customHeight="false" outlineLevel="0" collapsed="false">
      <c r="A2456" s="331"/>
      <c r="B2456" s="331" t="s">
        <v>1244</v>
      </c>
      <c r="C2456" s="331" t="str">
        <f aca="false">IFERROR(VLOOKUP(B2456,'[1]#¡REF!'!$A$1:$C$15201,2,FALSE()),"")</f>
        <v/>
      </c>
      <c r="D2456" s="331" t="s">
        <v>991</v>
      </c>
      <c r="E2456" s="331" t="s">
        <v>997</v>
      </c>
      <c r="F2456" s="331" t="s">
        <v>1130</v>
      </c>
      <c r="G2456" s="331" t="n">
        <v>24</v>
      </c>
      <c r="H2456" s="331" t="n">
        <v>23.02</v>
      </c>
      <c r="I2456" s="331" t="n">
        <v>458.4</v>
      </c>
      <c r="J2456" s="389"/>
      <c r="K2456" s="331" t="s">
        <v>994</v>
      </c>
    </row>
    <row r="2457" customFormat="false" ht="15.75" hidden="true" customHeight="false" outlineLevel="0" collapsed="false">
      <c r="A2457" s="331"/>
      <c r="B2457" s="331" t="s">
        <v>1244</v>
      </c>
      <c r="C2457" s="331" t="str">
        <f aca="false">IFERROR(VLOOKUP(B2457,'[1]#¡REF!'!$A$1:$C$15201,2,FALSE()),"")</f>
        <v/>
      </c>
      <c r="D2457" s="331" t="s">
        <v>991</v>
      </c>
      <c r="E2457" s="331" t="s">
        <v>1032</v>
      </c>
      <c r="F2457" s="331" t="s">
        <v>1130</v>
      </c>
      <c r="G2457" s="331" t="n">
        <v>60</v>
      </c>
      <c r="H2457" s="331" t="n">
        <v>57.56</v>
      </c>
      <c r="I2457" s="415" t="n">
        <v>1146</v>
      </c>
      <c r="J2457" s="389"/>
      <c r="K2457" s="331" t="s">
        <v>994</v>
      </c>
    </row>
    <row r="2458" customFormat="false" ht="15.75" hidden="true" customHeight="false" outlineLevel="0" collapsed="false">
      <c r="A2458" s="331"/>
      <c r="B2458" s="331" t="s">
        <v>1244</v>
      </c>
      <c r="C2458" s="331" t="str">
        <f aca="false">IFERROR(VLOOKUP(B2458,'[1]#¡REF!'!$A$1:$C$15201,2,FALSE()),"")</f>
        <v/>
      </c>
      <c r="D2458" s="331" t="s">
        <v>991</v>
      </c>
      <c r="E2458" s="331" t="s">
        <v>1000</v>
      </c>
      <c r="F2458" s="354" t="s">
        <v>993</v>
      </c>
      <c r="G2458" s="331" t="n">
        <v>618</v>
      </c>
      <c r="H2458" s="331" t="n">
        <v>592.86</v>
      </c>
      <c r="I2458" s="415" t="n">
        <v>11803.8</v>
      </c>
      <c r="J2458" s="389"/>
      <c r="K2458" s="331" t="s">
        <v>994</v>
      </c>
    </row>
    <row r="2459" customFormat="false" ht="15.75" hidden="true" customHeight="false" outlineLevel="0" collapsed="false">
      <c r="A2459" s="331"/>
      <c r="B2459" s="331" t="s">
        <v>1244</v>
      </c>
      <c r="C2459" s="331" t="str">
        <f aca="false">IFERROR(VLOOKUP(B2459,'[1]#¡REF!'!$A$1:$C$15201,2,FALSE()),"")</f>
        <v/>
      </c>
      <c r="D2459" s="331" t="s">
        <v>991</v>
      </c>
      <c r="E2459" s="331" t="s">
        <v>1034</v>
      </c>
      <c r="F2459" s="354" t="s">
        <v>993</v>
      </c>
      <c r="G2459" s="331" t="n">
        <v>243</v>
      </c>
      <c r="H2459" s="331" t="n">
        <v>233.11</v>
      </c>
      <c r="I2459" s="415" t="n">
        <v>4641.3</v>
      </c>
      <c r="J2459" s="389"/>
      <c r="K2459" s="331" t="s">
        <v>994</v>
      </c>
    </row>
    <row r="2460" customFormat="false" ht="15.75" hidden="true" customHeight="false" outlineLevel="0" collapsed="false">
      <c r="A2460" s="331"/>
      <c r="B2460" s="331" t="s">
        <v>1244</v>
      </c>
      <c r="C2460" s="331" t="str">
        <f aca="false">IFERROR(VLOOKUP(B2460,'[1]#¡REF!'!$A$1:$C$15201,2,FALSE()),"")</f>
        <v/>
      </c>
      <c r="D2460" s="331" t="s">
        <v>991</v>
      </c>
      <c r="E2460" s="331" t="s">
        <v>1010</v>
      </c>
      <c r="F2460" s="354" t="s">
        <v>993</v>
      </c>
      <c r="G2460" s="331" t="n">
        <v>150</v>
      </c>
      <c r="H2460" s="331" t="n">
        <v>143.9</v>
      </c>
      <c r="I2460" s="415" t="n">
        <v>2865</v>
      </c>
      <c r="J2460" s="389"/>
      <c r="K2460" s="331" t="s">
        <v>994</v>
      </c>
    </row>
    <row r="2461" customFormat="false" ht="15.75" hidden="true" customHeight="false" outlineLevel="0" collapsed="false">
      <c r="A2461" s="331"/>
      <c r="B2461" s="331" t="s">
        <v>1244</v>
      </c>
      <c r="C2461" s="331" t="str">
        <f aca="false">IFERROR(VLOOKUP(B2461,'[1]#¡REF!'!$A$1:$C$15201,2,FALSE()),"")</f>
        <v/>
      </c>
      <c r="D2461" s="331" t="s">
        <v>991</v>
      </c>
      <c r="E2461" s="331" t="s">
        <v>1012</v>
      </c>
      <c r="F2461" s="354" t="s">
        <v>993</v>
      </c>
      <c r="G2461" s="331" t="n">
        <v>65</v>
      </c>
      <c r="H2461" s="331" t="n">
        <v>62.36</v>
      </c>
      <c r="I2461" s="415" t="n">
        <v>1241.5</v>
      </c>
      <c r="J2461" s="389"/>
      <c r="K2461" s="331" t="s">
        <v>994</v>
      </c>
    </row>
    <row r="2462" customFormat="false" ht="15.75" hidden="true" customHeight="false" outlineLevel="0" collapsed="false">
      <c r="A2462" s="331"/>
      <c r="B2462" s="331" t="s">
        <v>1244</v>
      </c>
      <c r="C2462" s="331" t="str">
        <f aca="false">IFERROR(VLOOKUP(B2462,'[1]#¡REF!'!$A$1:$C$15201,2,FALSE()),"")</f>
        <v/>
      </c>
      <c r="D2462" s="331" t="s">
        <v>991</v>
      </c>
      <c r="E2462" s="331" t="s">
        <v>1036</v>
      </c>
      <c r="F2462" s="354" t="s">
        <v>993</v>
      </c>
      <c r="G2462" s="331" t="n">
        <v>5</v>
      </c>
      <c r="H2462" s="331" t="n">
        <v>4.8</v>
      </c>
      <c r="I2462" s="331" t="n">
        <v>95.5</v>
      </c>
      <c r="J2462" s="389"/>
      <c r="K2462" s="331" t="s">
        <v>994</v>
      </c>
    </row>
    <row r="2463" customFormat="false" ht="15.75" hidden="true" customHeight="false" outlineLevel="0" collapsed="false">
      <c r="A2463" s="331"/>
      <c r="B2463" s="331" t="s">
        <v>1244</v>
      </c>
      <c r="C2463" s="331" t="str">
        <f aca="false">IFERROR(VLOOKUP(B2463,'[1]#¡REF!'!$A$1:$C$15201,2,FALSE()),"")</f>
        <v/>
      </c>
      <c r="D2463" s="331" t="s">
        <v>991</v>
      </c>
      <c r="E2463" s="331" t="s">
        <v>1013</v>
      </c>
      <c r="F2463" s="354" t="s">
        <v>993</v>
      </c>
      <c r="G2463" s="331" t="n">
        <v>5</v>
      </c>
      <c r="H2463" s="331" t="n">
        <v>4.8</v>
      </c>
      <c r="I2463" s="331" t="n">
        <v>95.5</v>
      </c>
      <c r="J2463" s="389"/>
      <c r="K2463" s="331" t="s">
        <v>994</v>
      </c>
    </row>
    <row r="2464" customFormat="false" ht="15.75" hidden="true" customHeight="false" outlineLevel="0" collapsed="false">
      <c r="A2464" s="331"/>
      <c r="B2464" s="331" t="s">
        <v>1244</v>
      </c>
      <c r="C2464" s="331" t="str">
        <f aca="false">IFERROR(VLOOKUP(B2464,'[1]#¡REF!'!$A$1:$C$15201,2,FALSE()),"")</f>
        <v/>
      </c>
      <c r="D2464" s="331" t="s">
        <v>991</v>
      </c>
      <c r="E2464" s="331" t="s">
        <v>1037</v>
      </c>
      <c r="F2464" s="331" t="s">
        <v>1131</v>
      </c>
      <c r="G2464" s="331" t="n">
        <v>120</v>
      </c>
      <c r="H2464" s="331" t="n">
        <v>115.12</v>
      </c>
      <c r="I2464" s="415" t="n">
        <v>2292</v>
      </c>
      <c r="J2464" s="389"/>
      <c r="K2464" s="331" t="s">
        <v>994</v>
      </c>
    </row>
    <row r="2465" customFormat="false" ht="15.75" hidden="true" customHeight="false" outlineLevel="0" collapsed="false">
      <c r="A2465" s="331"/>
      <c r="B2465" s="331" t="s">
        <v>1244</v>
      </c>
      <c r="C2465" s="331" t="str">
        <f aca="false">IFERROR(VLOOKUP(B2465,'[1]#¡REF!'!$A$1:$C$15201,2,FALSE()),"")</f>
        <v/>
      </c>
      <c r="D2465" s="331" t="s">
        <v>991</v>
      </c>
      <c r="E2465" s="331" t="s">
        <v>1014</v>
      </c>
      <c r="F2465" s="331" t="s">
        <v>1132</v>
      </c>
      <c r="G2465" s="331" t="n">
        <v>154</v>
      </c>
      <c r="H2465" s="331" t="n">
        <v>147.73</v>
      </c>
      <c r="I2465" s="415" t="n">
        <v>2941.4</v>
      </c>
      <c r="J2465" s="389"/>
      <c r="K2465" s="331" t="s">
        <v>994</v>
      </c>
    </row>
    <row r="2466" customFormat="false" ht="15.75" hidden="true" customHeight="false" outlineLevel="0" collapsed="false">
      <c r="A2466" s="331"/>
      <c r="B2466" s="331" t="s">
        <v>1244</v>
      </c>
      <c r="C2466" s="331" t="str">
        <f aca="false">IFERROR(VLOOKUP(B2466,'[1]#¡REF!'!$A$1:$C$15201,2,FALSE()),"")</f>
        <v/>
      </c>
      <c r="D2466" s="331" t="s">
        <v>991</v>
      </c>
      <c r="E2466" s="331" t="s">
        <v>1002</v>
      </c>
      <c r="F2466" s="331" t="s">
        <v>1133</v>
      </c>
      <c r="G2466" s="405" t="n">
        <v>9600</v>
      </c>
      <c r="H2466" s="415" t="n">
        <v>9209.44</v>
      </c>
      <c r="I2466" s="415" t="n">
        <v>183360</v>
      </c>
      <c r="J2466" s="389"/>
      <c r="K2466" s="331" t="s">
        <v>994</v>
      </c>
    </row>
    <row r="2467" customFormat="false" ht="15.75" hidden="true" customHeight="false" outlineLevel="0" collapsed="false">
      <c r="A2467" s="331"/>
      <c r="B2467" s="331" t="s">
        <v>1244</v>
      </c>
      <c r="C2467" s="331" t="str">
        <f aca="false">IFERROR(VLOOKUP(B2467,'[1]#¡REF!'!$A$1:$C$15201,2,FALSE()),"")</f>
        <v/>
      </c>
      <c r="D2467" s="331" t="s">
        <v>991</v>
      </c>
      <c r="E2467" s="331" t="s">
        <v>1004</v>
      </c>
      <c r="F2467" s="331" t="s">
        <v>1134</v>
      </c>
      <c r="G2467" s="331" t="n">
        <v>50</v>
      </c>
      <c r="H2467" s="331" t="n">
        <v>47.97</v>
      </c>
      <c r="I2467" s="331" t="n">
        <v>955</v>
      </c>
      <c r="J2467" s="390"/>
      <c r="K2467" s="331" t="s">
        <v>994</v>
      </c>
    </row>
    <row r="2468" customFormat="false" ht="15.75" hidden="true" customHeight="false" outlineLevel="0" collapsed="false">
      <c r="A2468" s="331"/>
      <c r="B2468" s="331" t="s">
        <v>1244</v>
      </c>
      <c r="C2468" s="331" t="str">
        <f aca="false">IFERROR(VLOOKUP(B2468,'[1]#¡REF!'!$A$1:$C$15201,2,FALSE()),"")</f>
        <v/>
      </c>
      <c r="D2468" s="331" t="s">
        <v>1016</v>
      </c>
      <c r="E2468" s="331" t="s">
        <v>1040</v>
      </c>
      <c r="F2468" s="331" t="s">
        <v>1130</v>
      </c>
      <c r="G2468" s="331" t="n">
        <v>13</v>
      </c>
      <c r="H2468" s="331" t="n">
        <v>12.47</v>
      </c>
      <c r="I2468" s="331" t="n">
        <v>248.3</v>
      </c>
      <c r="J2468" s="388"/>
      <c r="K2468" s="331" t="s">
        <v>994</v>
      </c>
    </row>
    <row r="2469" customFormat="false" ht="15.75" hidden="true" customHeight="false" outlineLevel="0" collapsed="false">
      <c r="A2469" s="331"/>
      <c r="B2469" s="331" t="s">
        <v>1244</v>
      </c>
      <c r="C2469" s="331" t="str">
        <f aca="false">IFERROR(VLOOKUP(B2469,'[1]#¡REF!'!$A$1:$C$15201,2,FALSE()),"")</f>
        <v/>
      </c>
      <c r="D2469" s="331" t="s">
        <v>1016</v>
      </c>
      <c r="E2469" s="331" t="s">
        <v>1091</v>
      </c>
      <c r="F2469" s="354" t="s">
        <v>993</v>
      </c>
      <c r="G2469" s="331" t="n">
        <v>348</v>
      </c>
      <c r="H2469" s="331" t="n">
        <v>333.84</v>
      </c>
      <c r="I2469" s="415" t="n">
        <v>6646.8</v>
      </c>
      <c r="J2469" s="389"/>
      <c r="K2469" s="331" t="s">
        <v>994</v>
      </c>
    </row>
    <row r="2470" customFormat="false" ht="15.75" hidden="true" customHeight="false" outlineLevel="0" collapsed="false">
      <c r="A2470" s="331"/>
      <c r="B2470" s="331" t="s">
        <v>1244</v>
      </c>
      <c r="C2470" s="331" t="str">
        <f aca="false">IFERROR(VLOOKUP(B2470,'[1]#¡REF!'!$A$1:$C$15201,2,FALSE()),"")</f>
        <v/>
      </c>
      <c r="D2470" s="331" t="s">
        <v>1016</v>
      </c>
      <c r="E2470" s="331" t="s">
        <v>1018</v>
      </c>
      <c r="F2470" s="354" t="s">
        <v>993</v>
      </c>
      <c r="G2470" s="331" t="n">
        <v>20</v>
      </c>
      <c r="H2470" s="331" t="n">
        <v>19.19</v>
      </c>
      <c r="I2470" s="331" t="n">
        <v>382</v>
      </c>
      <c r="J2470" s="389"/>
      <c r="K2470" s="331" t="s">
        <v>994</v>
      </c>
    </row>
    <row r="2471" customFormat="false" ht="15.75" hidden="true" customHeight="false" outlineLevel="0" collapsed="false">
      <c r="A2471" s="331"/>
      <c r="B2471" s="331" t="s">
        <v>1244</v>
      </c>
      <c r="C2471" s="331" t="str">
        <f aca="false">IFERROR(VLOOKUP(B2471,'[1]#¡REF!'!$A$1:$C$15201,2,FALSE()),"")</f>
        <v/>
      </c>
      <c r="D2471" s="331" t="s">
        <v>1016</v>
      </c>
      <c r="E2471" s="331" t="s">
        <v>1019</v>
      </c>
      <c r="F2471" s="354" t="s">
        <v>993</v>
      </c>
      <c r="G2471" s="331" t="n">
        <v>725</v>
      </c>
      <c r="H2471" s="331" t="n">
        <v>695.5</v>
      </c>
      <c r="I2471" s="415" t="n">
        <v>13847.5</v>
      </c>
      <c r="J2471" s="389"/>
      <c r="K2471" s="331" t="s">
        <v>994</v>
      </c>
    </row>
    <row r="2472" customFormat="false" ht="15.75" hidden="true" customHeight="false" outlineLevel="0" collapsed="false">
      <c r="A2472" s="331"/>
      <c r="B2472" s="331" t="s">
        <v>1244</v>
      </c>
      <c r="C2472" s="331" t="str">
        <f aca="false">IFERROR(VLOOKUP(B2472,'[1]#¡REF!'!$A$1:$C$15201,2,FALSE()),"")</f>
        <v/>
      </c>
      <c r="D2472" s="331" t="s">
        <v>1016</v>
      </c>
      <c r="E2472" s="331" t="s">
        <v>1020</v>
      </c>
      <c r="F2472" s="354" t="s">
        <v>993</v>
      </c>
      <c r="G2472" s="405" t="n">
        <v>1771</v>
      </c>
      <c r="H2472" s="415" t="n">
        <v>1698.95</v>
      </c>
      <c r="I2472" s="415" t="n">
        <v>33826.1</v>
      </c>
      <c r="J2472" s="389"/>
      <c r="K2472" s="331" t="s">
        <v>994</v>
      </c>
    </row>
    <row r="2473" customFormat="false" ht="15.75" hidden="true" customHeight="false" outlineLevel="0" collapsed="false">
      <c r="A2473" s="331"/>
      <c r="B2473" s="331" t="s">
        <v>1244</v>
      </c>
      <c r="C2473" s="331" t="str">
        <f aca="false">IFERROR(VLOOKUP(B2473,'[1]#¡REF!'!$A$1:$C$15201,2,FALSE()),"")</f>
        <v/>
      </c>
      <c r="D2473" s="331" t="s">
        <v>1016</v>
      </c>
      <c r="E2473" s="331" t="s">
        <v>1041</v>
      </c>
      <c r="F2473" s="354" t="s">
        <v>993</v>
      </c>
      <c r="G2473" s="331" t="n">
        <v>116</v>
      </c>
      <c r="H2473" s="331" t="n">
        <v>111.28</v>
      </c>
      <c r="I2473" s="415" t="n">
        <v>2215.6</v>
      </c>
      <c r="J2473" s="389"/>
      <c r="K2473" s="331" t="s">
        <v>994</v>
      </c>
    </row>
    <row r="2474" customFormat="false" ht="15.75" hidden="true" customHeight="false" outlineLevel="0" collapsed="false">
      <c r="A2474" s="331"/>
      <c r="B2474" s="331" t="s">
        <v>1244</v>
      </c>
      <c r="C2474" s="331" t="str">
        <f aca="false">IFERROR(VLOOKUP(B2474,'[1]#¡REF!'!$A$1:$C$15201,2,FALSE()),"")</f>
        <v/>
      </c>
      <c r="D2474" s="331" t="s">
        <v>1016</v>
      </c>
      <c r="E2474" s="331" t="s">
        <v>1023</v>
      </c>
      <c r="F2474" s="354" t="s">
        <v>993</v>
      </c>
      <c r="G2474" s="331" t="n">
        <v>10</v>
      </c>
      <c r="H2474" s="331" t="n">
        <v>9.59</v>
      </c>
      <c r="I2474" s="331" t="n">
        <v>191</v>
      </c>
      <c r="J2474" s="389"/>
      <c r="K2474" s="331" t="s">
        <v>994</v>
      </c>
    </row>
    <row r="2475" customFormat="false" ht="15.75" hidden="true" customHeight="false" outlineLevel="0" collapsed="false">
      <c r="A2475" s="331"/>
      <c r="B2475" s="331" t="s">
        <v>1244</v>
      </c>
      <c r="C2475" s="331" t="str">
        <f aca="false">IFERROR(VLOOKUP(B2475,'[1]#¡REF!'!$A$1:$C$15201,2,FALSE()),"")</f>
        <v/>
      </c>
      <c r="D2475" s="331" t="s">
        <v>1016</v>
      </c>
      <c r="E2475" s="331" t="s">
        <v>1042</v>
      </c>
      <c r="F2475" s="354" t="s">
        <v>993</v>
      </c>
      <c r="G2475" s="331" t="n">
        <v>54</v>
      </c>
      <c r="H2475" s="331" t="n">
        <v>51.8</v>
      </c>
      <c r="I2475" s="415" t="n">
        <v>1031.4</v>
      </c>
      <c r="J2475" s="389"/>
      <c r="K2475" s="331" t="s">
        <v>994</v>
      </c>
    </row>
    <row r="2476" customFormat="false" ht="15.75" hidden="true" customHeight="false" outlineLevel="0" collapsed="false">
      <c r="A2476" s="331"/>
      <c r="B2476" s="331" t="s">
        <v>1244</v>
      </c>
      <c r="C2476" s="331" t="str">
        <f aca="false">IFERROR(VLOOKUP(B2476,'[1]#¡REF!'!$A$1:$C$15201,2,FALSE()),"")</f>
        <v/>
      </c>
      <c r="D2476" s="331" t="s">
        <v>1016</v>
      </c>
      <c r="E2476" s="331" t="s">
        <v>1025</v>
      </c>
      <c r="F2476" s="354" t="s">
        <v>993</v>
      </c>
      <c r="G2476" s="331" t="n">
        <v>140</v>
      </c>
      <c r="H2476" s="331" t="n">
        <v>134.3</v>
      </c>
      <c r="I2476" s="415" t="n">
        <v>2674</v>
      </c>
      <c r="J2476" s="389"/>
      <c r="K2476" s="331" t="s">
        <v>994</v>
      </c>
    </row>
    <row r="2477" customFormat="false" ht="15.75" hidden="true" customHeight="false" outlineLevel="0" collapsed="false">
      <c r="A2477" s="331"/>
      <c r="B2477" s="331" t="s">
        <v>1244</v>
      </c>
      <c r="C2477" s="331" t="str">
        <f aca="false">IFERROR(VLOOKUP(B2477,'[1]#¡REF!'!$A$1:$C$15201,2,FALSE()),"")</f>
        <v/>
      </c>
      <c r="D2477" s="331" t="s">
        <v>1016</v>
      </c>
      <c r="E2477" s="331" t="s">
        <v>1065</v>
      </c>
      <c r="F2477" s="354" t="s">
        <v>993</v>
      </c>
      <c r="G2477" s="331" t="n">
        <v>19</v>
      </c>
      <c r="H2477" s="331" t="n">
        <v>18.23</v>
      </c>
      <c r="I2477" s="331" t="n">
        <v>362.9</v>
      </c>
      <c r="J2477" s="389"/>
      <c r="K2477" s="331" t="s">
        <v>994</v>
      </c>
    </row>
    <row r="2478" customFormat="false" ht="15.75" hidden="true" customHeight="false" outlineLevel="0" collapsed="false">
      <c r="A2478" s="331"/>
      <c r="B2478" s="331" t="s">
        <v>1244</v>
      </c>
      <c r="C2478" s="331" t="str">
        <f aca="false">IFERROR(VLOOKUP(B2478,'[1]#¡REF!'!$A$1:$C$15201,2,FALSE()),"")</f>
        <v/>
      </c>
      <c r="D2478" s="331" t="s">
        <v>1016</v>
      </c>
      <c r="E2478" s="331" t="s">
        <v>1093</v>
      </c>
      <c r="F2478" s="331" t="s">
        <v>1131</v>
      </c>
      <c r="G2478" s="331" t="n">
        <v>9</v>
      </c>
      <c r="H2478" s="331" t="n">
        <v>8.63</v>
      </c>
      <c r="I2478" s="331" t="n">
        <v>171.9</v>
      </c>
      <c r="J2478" s="389"/>
      <c r="K2478" s="331" t="s">
        <v>994</v>
      </c>
    </row>
    <row r="2479" customFormat="false" ht="15.75" hidden="true" customHeight="false" outlineLevel="0" collapsed="false">
      <c r="A2479" s="331"/>
      <c r="B2479" s="331" t="s">
        <v>1244</v>
      </c>
      <c r="C2479" s="331" t="str">
        <f aca="false">IFERROR(VLOOKUP(B2479,'[1]#¡REF!'!$A$1:$C$15201,2,FALSE()),"")</f>
        <v/>
      </c>
      <c r="D2479" s="331" t="s">
        <v>1016</v>
      </c>
      <c r="E2479" s="331" t="s">
        <v>1026</v>
      </c>
      <c r="F2479" s="331" t="s">
        <v>1132</v>
      </c>
      <c r="G2479" s="331" t="n">
        <v>120</v>
      </c>
      <c r="H2479" s="331" t="n">
        <v>115.12</v>
      </c>
      <c r="I2479" s="415" t="n">
        <v>2292</v>
      </c>
      <c r="J2479" s="389"/>
      <c r="K2479" s="331" t="s">
        <v>994</v>
      </c>
    </row>
    <row r="2480" customFormat="false" ht="15.75" hidden="true" customHeight="false" outlineLevel="0" collapsed="false">
      <c r="A2480" s="331"/>
      <c r="B2480" s="331" t="s">
        <v>1244</v>
      </c>
      <c r="C2480" s="331" t="str">
        <f aca="false">IFERROR(VLOOKUP(B2480,'[1]#¡REF!'!$A$1:$C$15201,2,FALSE()),"")</f>
        <v/>
      </c>
      <c r="D2480" s="331" t="s">
        <v>1016</v>
      </c>
      <c r="E2480" s="331" t="s">
        <v>1027</v>
      </c>
      <c r="F2480" s="331" t="s">
        <v>1133</v>
      </c>
      <c r="G2480" s="331" t="n">
        <v>20</v>
      </c>
      <c r="H2480" s="331" t="n">
        <v>19.19</v>
      </c>
      <c r="I2480" s="331" t="n">
        <v>382</v>
      </c>
      <c r="J2480" s="389"/>
      <c r="K2480" s="331" t="s">
        <v>994</v>
      </c>
    </row>
    <row r="2481" customFormat="false" ht="15.75" hidden="true" customHeight="false" outlineLevel="0" collapsed="false">
      <c r="A2481" s="331"/>
      <c r="B2481" s="331" t="s">
        <v>1244</v>
      </c>
      <c r="C2481" s="331" t="str">
        <f aca="false">IFERROR(VLOOKUP(B2481,'[1]#¡REF!'!$A$1:$C$15201,2,FALSE()),"")</f>
        <v/>
      </c>
      <c r="D2481" s="331" t="s">
        <v>1016</v>
      </c>
      <c r="E2481" s="331" t="s">
        <v>1028</v>
      </c>
      <c r="F2481" s="331" t="s">
        <v>1134</v>
      </c>
      <c r="G2481" s="331" t="n">
        <v>23</v>
      </c>
      <c r="H2481" s="331" t="n">
        <v>22.06</v>
      </c>
      <c r="I2481" s="331" t="n">
        <v>439.3</v>
      </c>
      <c r="J2481" s="390"/>
      <c r="K2481" s="331" t="s">
        <v>994</v>
      </c>
    </row>
    <row r="2482" customFormat="false" ht="15.75" hidden="true" customHeight="false" outlineLevel="0" collapsed="false">
      <c r="A2482" s="331"/>
      <c r="B2482" s="331" t="s">
        <v>1245</v>
      </c>
      <c r="C2482" s="331" t="str">
        <f aca="false">IFERROR(VLOOKUP(B2482,'[1]#¡REF!'!$A$1:$C$15201,2,FALSE()),"")</f>
        <v/>
      </c>
      <c r="D2482" s="331" t="s">
        <v>991</v>
      </c>
      <c r="E2482" s="331" t="s">
        <v>1032</v>
      </c>
      <c r="F2482" s="331" t="s">
        <v>1130</v>
      </c>
      <c r="G2482" s="331" t="n">
        <v>1</v>
      </c>
      <c r="H2482" s="331" t="n">
        <v>0.37</v>
      </c>
      <c r="I2482" s="331" t="n">
        <v>7.3</v>
      </c>
      <c r="J2482" s="388"/>
      <c r="K2482" s="331" t="s">
        <v>994</v>
      </c>
    </row>
    <row r="2483" customFormat="false" ht="15.75" hidden="true" customHeight="false" outlineLevel="0" collapsed="false">
      <c r="A2483" s="331"/>
      <c r="B2483" s="331" t="s">
        <v>1245</v>
      </c>
      <c r="C2483" s="331" t="str">
        <f aca="false">IFERROR(VLOOKUP(B2483,'[1]#¡REF!'!$A$1:$C$15201,2,FALSE()),"")</f>
        <v/>
      </c>
      <c r="D2483" s="331" t="s">
        <v>1016</v>
      </c>
      <c r="E2483" s="331" t="s">
        <v>1019</v>
      </c>
      <c r="F2483" s="354" t="s">
        <v>993</v>
      </c>
      <c r="G2483" s="331" t="n">
        <v>42</v>
      </c>
      <c r="H2483" s="331" t="n">
        <v>15.4</v>
      </c>
      <c r="I2483" s="331" t="n">
        <v>306.6</v>
      </c>
      <c r="J2483" s="389"/>
      <c r="K2483" s="331" t="s">
        <v>994</v>
      </c>
    </row>
    <row r="2484" customFormat="false" ht="15.75" hidden="true" customHeight="false" outlineLevel="0" collapsed="false">
      <c r="A2484" s="331"/>
      <c r="B2484" s="331" t="s">
        <v>1246</v>
      </c>
      <c r="C2484" s="331" t="str">
        <f aca="false">IFERROR(VLOOKUP(B2484,'[1]#¡REF!'!$A$1:$C$15201,2,FALSE()),"")</f>
        <v/>
      </c>
      <c r="D2484" s="331" t="s">
        <v>1016</v>
      </c>
      <c r="E2484" s="331" t="s">
        <v>1023</v>
      </c>
      <c r="F2484" s="354" t="s">
        <v>993</v>
      </c>
      <c r="G2484" s="331" t="n">
        <v>14</v>
      </c>
      <c r="H2484" s="331" t="n">
        <v>30.17</v>
      </c>
      <c r="I2484" s="331" t="n">
        <v>600.6</v>
      </c>
      <c r="J2484" s="389"/>
      <c r="K2484" s="331" t="s">
        <v>994</v>
      </c>
    </row>
    <row r="2485" customFormat="false" ht="15.75" hidden="true" customHeight="false" outlineLevel="0" collapsed="false">
      <c r="A2485" s="331"/>
      <c r="B2485" s="331" t="s">
        <v>1247</v>
      </c>
      <c r="C2485" s="331" t="str">
        <f aca="false">IFERROR(VLOOKUP(B2485,'[1]#¡REF!'!$A$1:$C$15201,2,FALSE()),"")</f>
        <v/>
      </c>
      <c r="D2485" s="331" t="s">
        <v>991</v>
      </c>
      <c r="E2485" s="331" t="s">
        <v>1084</v>
      </c>
      <c r="F2485" s="354" t="s">
        <v>993</v>
      </c>
      <c r="G2485" s="331" t="n">
        <v>71</v>
      </c>
      <c r="H2485" s="331" t="n">
        <v>77.35</v>
      </c>
      <c r="I2485" s="415" t="n">
        <v>1539.99</v>
      </c>
      <c r="J2485" s="389"/>
      <c r="K2485" s="331" t="s">
        <v>994</v>
      </c>
    </row>
    <row r="2486" customFormat="false" ht="15.75" hidden="true" customHeight="false" outlineLevel="0" collapsed="false">
      <c r="A2486" s="331"/>
      <c r="B2486" s="331" t="s">
        <v>1247</v>
      </c>
      <c r="C2486" s="331" t="str">
        <f aca="false">IFERROR(VLOOKUP(B2486,'[1]#¡REF!'!$A$1:$C$15201,2,FALSE()),"")</f>
        <v/>
      </c>
      <c r="D2486" s="331" t="s">
        <v>991</v>
      </c>
      <c r="E2486" s="331" t="s">
        <v>1046</v>
      </c>
      <c r="F2486" s="354" t="s">
        <v>993</v>
      </c>
      <c r="G2486" s="331" t="n">
        <v>5</v>
      </c>
      <c r="H2486" s="331" t="n">
        <v>5.45</v>
      </c>
      <c r="I2486" s="331" t="n">
        <v>108.45</v>
      </c>
      <c r="J2486" s="389"/>
      <c r="K2486" s="331" t="s">
        <v>994</v>
      </c>
    </row>
    <row r="2487" customFormat="false" ht="15.75" hidden="true" customHeight="false" outlineLevel="0" collapsed="false">
      <c r="A2487" s="331"/>
      <c r="B2487" s="331" t="s">
        <v>1247</v>
      </c>
      <c r="C2487" s="331" t="str">
        <f aca="false">IFERROR(VLOOKUP(B2487,'[1]#¡REF!'!$A$1:$C$15201,2,FALSE()),"")</f>
        <v/>
      </c>
      <c r="D2487" s="331" t="s">
        <v>991</v>
      </c>
      <c r="E2487" s="331" t="s">
        <v>1012</v>
      </c>
      <c r="F2487" s="354" t="s">
        <v>993</v>
      </c>
      <c r="G2487" s="331" t="n">
        <v>4</v>
      </c>
      <c r="H2487" s="331" t="n">
        <v>4.36</v>
      </c>
      <c r="I2487" s="331" t="n">
        <v>86.76</v>
      </c>
      <c r="J2487" s="390"/>
      <c r="K2487" s="331" t="s">
        <v>994</v>
      </c>
    </row>
    <row r="2488" customFormat="false" ht="15.75" hidden="true" customHeight="false" outlineLevel="0" collapsed="false">
      <c r="A2488" s="356"/>
      <c r="B2488" s="356" t="s">
        <v>1247</v>
      </c>
      <c r="C2488" s="356" t="str">
        <f aca="false">IFERROR(VLOOKUP(B2488,'[1]#¡REF!'!$A$1:$C$15201,2,FALSE()),"")</f>
        <v/>
      </c>
      <c r="D2488" s="356" t="s">
        <v>991</v>
      </c>
      <c r="E2488" s="356" t="s">
        <v>612</v>
      </c>
      <c r="F2488" s="361" t="s">
        <v>1136</v>
      </c>
      <c r="G2488" s="361" t="n">
        <v>14</v>
      </c>
      <c r="H2488" s="356" t="n">
        <v>15.25</v>
      </c>
      <c r="I2488" s="356" t="n">
        <v>303.66</v>
      </c>
      <c r="J2488" s="394"/>
      <c r="K2488" s="356" t="s">
        <v>994</v>
      </c>
      <c r="L2488" s="379"/>
      <c r="M2488" s="379"/>
      <c r="N2488" s="379"/>
      <c r="O2488" s="379"/>
      <c r="P2488" s="279"/>
      <c r="Q2488" s="395"/>
      <c r="R2488" s="396"/>
      <c r="S2488" s="396"/>
      <c r="T2488" s="382"/>
    </row>
    <row r="2489" customFormat="false" ht="15.75" hidden="true" customHeight="false" outlineLevel="0" collapsed="false">
      <c r="A2489" s="331"/>
      <c r="B2489" s="331" t="s">
        <v>1247</v>
      </c>
      <c r="C2489" s="331" t="str">
        <f aca="false">IFERROR(VLOOKUP(B2489,'[1]#¡REF!'!$A$1:$C$15201,2,FALSE()),"")</f>
        <v/>
      </c>
      <c r="D2489" s="331" t="s">
        <v>1016</v>
      </c>
      <c r="E2489" s="331" t="s">
        <v>1017</v>
      </c>
      <c r="F2489" s="331" t="s">
        <v>1130</v>
      </c>
      <c r="G2489" s="331" t="n">
        <v>79</v>
      </c>
      <c r="H2489" s="331" t="n">
        <v>86.06</v>
      </c>
      <c r="I2489" s="415" t="n">
        <v>1713.51</v>
      </c>
      <c r="J2489" s="388"/>
      <c r="K2489" s="331" t="s">
        <v>994</v>
      </c>
    </row>
    <row r="2490" customFormat="false" ht="15.75" hidden="true" customHeight="false" outlineLevel="0" collapsed="false">
      <c r="A2490" s="331"/>
      <c r="B2490" s="331" t="s">
        <v>1247</v>
      </c>
      <c r="C2490" s="331" t="str">
        <f aca="false">IFERROR(VLOOKUP(B2490,'[1]#¡REF!'!$A$1:$C$15201,2,FALSE()),"")</f>
        <v/>
      </c>
      <c r="D2490" s="331" t="s">
        <v>1016</v>
      </c>
      <c r="E2490" s="331" t="s">
        <v>1091</v>
      </c>
      <c r="F2490" s="354" t="s">
        <v>993</v>
      </c>
      <c r="G2490" s="331" t="n">
        <v>656</v>
      </c>
      <c r="H2490" s="331" t="n">
        <v>714.65</v>
      </c>
      <c r="I2490" s="415" t="n">
        <v>14228.64</v>
      </c>
      <c r="J2490" s="389"/>
      <c r="K2490" s="331" t="s">
        <v>994</v>
      </c>
    </row>
    <row r="2491" customFormat="false" ht="15.75" hidden="true" customHeight="false" outlineLevel="0" collapsed="false">
      <c r="A2491" s="331"/>
      <c r="B2491" s="331" t="s">
        <v>1247</v>
      </c>
      <c r="C2491" s="331" t="str">
        <f aca="false">IFERROR(VLOOKUP(B2491,'[1]#¡REF!'!$A$1:$C$15201,2,FALSE()),"")</f>
        <v/>
      </c>
      <c r="D2491" s="331" t="s">
        <v>1016</v>
      </c>
      <c r="E2491" s="331" t="s">
        <v>1019</v>
      </c>
      <c r="F2491" s="354" t="s">
        <v>993</v>
      </c>
      <c r="G2491" s="331" t="n">
        <v>9</v>
      </c>
      <c r="H2491" s="331" t="n">
        <v>9.8</v>
      </c>
      <c r="I2491" s="331" t="n">
        <v>195.21</v>
      </c>
      <c r="J2491" s="389"/>
      <c r="K2491" s="331" t="s">
        <v>994</v>
      </c>
    </row>
    <row r="2492" customFormat="false" ht="15.75" hidden="true" customHeight="false" outlineLevel="0" collapsed="false">
      <c r="A2492" s="331"/>
      <c r="B2492" s="331" t="s">
        <v>1247</v>
      </c>
      <c r="C2492" s="331" t="str">
        <f aca="false">IFERROR(VLOOKUP(B2492,'[1]#¡REF!'!$A$1:$C$15201,2,FALSE()),"")</f>
        <v/>
      </c>
      <c r="D2492" s="331" t="s">
        <v>1016</v>
      </c>
      <c r="E2492" s="331" t="s">
        <v>1020</v>
      </c>
      <c r="F2492" s="354" t="s">
        <v>993</v>
      </c>
      <c r="G2492" s="405" t="n">
        <v>3130</v>
      </c>
      <c r="H2492" s="415" t="n">
        <v>3409.83</v>
      </c>
      <c r="I2492" s="415" t="n">
        <v>67889.7</v>
      </c>
      <c r="J2492" s="389"/>
      <c r="K2492" s="331" t="s">
        <v>994</v>
      </c>
    </row>
    <row r="2493" customFormat="false" ht="15.75" hidden="true" customHeight="false" outlineLevel="0" collapsed="false">
      <c r="A2493" s="331"/>
      <c r="B2493" s="331" t="s">
        <v>1247</v>
      </c>
      <c r="C2493" s="331" t="str">
        <f aca="false">IFERROR(VLOOKUP(B2493,'[1]#¡REF!'!$A$1:$C$15201,2,FALSE()),"")</f>
        <v/>
      </c>
      <c r="D2493" s="331" t="s">
        <v>1016</v>
      </c>
      <c r="E2493" s="331" t="s">
        <v>1025</v>
      </c>
      <c r="F2493" s="354" t="s">
        <v>993</v>
      </c>
      <c r="G2493" s="331" t="n">
        <v>28</v>
      </c>
      <c r="H2493" s="331" t="n">
        <v>30.5</v>
      </c>
      <c r="I2493" s="331" t="n">
        <v>607.32</v>
      </c>
      <c r="J2493" s="389"/>
      <c r="K2493" s="331" t="s">
        <v>994</v>
      </c>
    </row>
    <row r="2494" customFormat="false" ht="15.75" hidden="true" customHeight="false" outlineLevel="0" collapsed="false">
      <c r="A2494" s="331"/>
      <c r="B2494" s="331" t="s">
        <v>1247</v>
      </c>
      <c r="C2494" s="331" t="str">
        <f aca="false">IFERROR(VLOOKUP(B2494,'[1]#¡REF!'!$A$1:$C$15201,2,FALSE()),"")</f>
        <v/>
      </c>
      <c r="D2494" s="331" t="s">
        <v>1016</v>
      </c>
      <c r="E2494" s="331" t="s">
        <v>1110</v>
      </c>
      <c r="F2494" s="354" t="s">
        <v>993</v>
      </c>
      <c r="G2494" s="331" t="n">
        <v>202</v>
      </c>
      <c r="H2494" s="331" t="n">
        <v>220.06</v>
      </c>
      <c r="I2494" s="415" t="n">
        <v>4381.38</v>
      </c>
      <c r="J2494" s="389"/>
      <c r="K2494" s="331" t="s">
        <v>994</v>
      </c>
    </row>
    <row r="2495" customFormat="false" ht="15.75" hidden="true" customHeight="false" outlineLevel="0" collapsed="false">
      <c r="A2495" s="331"/>
      <c r="B2495" s="331" t="s">
        <v>1247</v>
      </c>
      <c r="C2495" s="331" t="str">
        <f aca="false">IFERROR(VLOOKUP(B2495,'[1]#¡REF!'!$A$1:$C$15201,2,FALSE()),"")</f>
        <v/>
      </c>
      <c r="D2495" s="331" t="s">
        <v>1016</v>
      </c>
      <c r="E2495" s="331" t="s">
        <v>1065</v>
      </c>
      <c r="F2495" s="354" t="s">
        <v>993</v>
      </c>
      <c r="G2495" s="405" t="n">
        <v>1108</v>
      </c>
      <c r="H2495" s="415" t="n">
        <v>1207.06</v>
      </c>
      <c r="I2495" s="415" t="n">
        <v>24032.52</v>
      </c>
      <c r="J2495" s="389"/>
      <c r="K2495" s="331" t="s">
        <v>994</v>
      </c>
    </row>
    <row r="2496" customFormat="false" ht="15.75" hidden="true" customHeight="false" outlineLevel="0" collapsed="false">
      <c r="A2496" s="331"/>
      <c r="B2496" s="331" t="s">
        <v>1247</v>
      </c>
      <c r="C2496" s="331" t="str">
        <f aca="false">IFERROR(VLOOKUP(B2496,'[1]#¡REF!'!$A$1:$C$15201,2,FALSE()),"")</f>
        <v/>
      </c>
      <c r="D2496" s="331" t="s">
        <v>1016</v>
      </c>
      <c r="E2496" s="331" t="s">
        <v>1043</v>
      </c>
      <c r="F2496" s="354" t="s">
        <v>993</v>
      </c>
      <c r="G2496" s="331" t="n">
        <v>128</v>
      </c>
      <c r="H2496" s="331" t="n">
        <v>139.44</v>
      </c>
      <c r="I2496" s="415" t="n">
        <v>2776.32</v>
      </c>
      <c r="J2496" s="389"/>
      <c r="K2496" s="331" t="s">
        <v>994</v>
      </c>
    </row>
    <row r="2497" customFormat="false" ht="15.75" hidden="true" customHeight="false" outlineLevel="0" collapsed="false">
      <c r="A2497" s="331"/>
      <c r="B2497" s="331" t="s">
        <v>1247</v>
      </c>
      <c r="C2497" s="331" t="str">
        <f aca="false">IFERROR(VLOOKUP(B2497,'[1]#¡REF!'!$A$1:$C$15201,2,FALSE()),"")</f>
        <v/>
      </c>
      <c r="D2497" s="331" t="s">
        <v>1016</v>
      </c>
      <c r="E2497" s="331" t="s">
        <v>1093</v>
      </c>
      <c r="F2497" s="331" t="s">
        <v>1131</v>
      </c>
      <c r="G2497" s="331" t="n">
        <v>79</v>
      </c>
      <c r="H2497" s="331" t="n">
        <v>86.06</v>
      </c>
      <c r="I2497" s="415" t="n">
        <v>1713.51</v>
      </c>
      <c r="J2497" s="389"/>
      <c r="K2497" s="331" t="s">
        <v>994</v>
      </c>
    </row>
    <row r="2498" customFormat="false" ht="15.75" hidden="true" customHeight="false" outlineLevel="0" collapsed="false">
      <c r="A2498" s="331"/>
      <c r="B2498" s="331" t="s">
        <v>1247</v>
      </c>
      <c r="C2498" s="331" t="str">
        <f aca="false">IFERROR(VLOOKUP(B2498,'[1]#¡REF!'!$A$1:$C$15201,2,FALSE()),"")</f>
        <v/>
      </c>
      <c r="D2498" s="331" t="s">
        <v>1016</v>
      </c>
      <c r="E2498" s="331" t="s">
        <v>1027</v>
      </c>
      <c r="F2498" s="331" t="s">
        <v>1133</v>
      </c>
      <c r="G2498" s="331" t="n">
        <v>79</v>
      </c>
      <c r="H2498" s="331" t="n">
        <v>86.06</v>
      </c>
      <c r="I2498" s="415" t="n">
        <v>1713.51</v>
      </c>
      <c r="J2498" s="389"/>
      <c r="K2498" s="331" t="s">
        <v>994</v>
      </c>
    </row>
    <row r="2499" customFormat="false" ht="15.75" hidden="true" customHeight="false" outlineLevel="0" collapsed="false">
      <c r="A2499" s="331"/>
      <c r="B2499" s="331" t="s">
        <v>1247</v>
      </c>
      <c r="C2499" s="331" t="str">
        <f aca="false">IFERROR(VLOOKUP(B2499,'[1]#¡REF!'!$A$1:$C$15201,2,FALSE()),"")</f>
        <v/>
      </c>
      <c r="D2499" s="331" t="s">
        <v>1016</v>
      </c>
      <c r="E2499" s="331" t="s">
        <v>1028</v>
      </c>
      <c r="F2499" s="331" t="s">
        <v>1134</v>
      </c>
      <c r="G2499" s="331" t="n">
        <v>79</v>
      </c>
      <c r="H2499" s="331" t="n">
        <v>86.06</v>
      </c>
      <c r="I2499" s="415" t="n">
        <v>1713.51</v>
      </c>
      <c r="J2499" s="390"/>
      <c r="K2499" s="331" t="s">
        <v>994</v>
      </c>
    </row>
    <row r="2500" customFormat="false" ht="15.75" hidden="true" customHeight="false" outlineLevel="0" collapsed="false">
      <c r="A2500" s="399"/>
      <c r="B2500" s="356" t="s">
        <v>1247</v>
      </c>
      <c r="C2500" s="356" t="str">
        <f aca="false">IFERROR(VLOOKUP(B2500,'[1]#¡REF!'!$A$1:$C$15201,2,FALSE()),"")</f>
        <v/>
      </c>
      <c r="D2500" s="399" t="s">
        <v>1016</v>
      </c>
      <c r="E2500" s="399" t="s">
        <v>621</v>
      </c>
      <c r="F2500" s="361" t="s">
        <v>1136</v>
      </c>
      <c r="G2500" s="361" t="n">
        <v>130</v>
      </c>
      <c r="H2500" s="417" t="n">
        <v>141.62</v>
      </c>
      <c r="I2500" s="419" t="n">
        <v>2819.7</v>
      </c>
      <c r="J2500" s="360"/>
      <c r="K2500" s="356" t="s">
        <v>994</v>
      </c>
      <c r="L2500" s="379"/>
      <c r="M2500" s="379"/>
      <c r="N2500" s="379"/>
      <c r="O2500" s="379"/>
      <c r="P2500" s="279"/>
      <c r="Q2500" s="395"/>
      <c r="R2500" s="396"/>
      <c r="S2500" s="396"/>
      <c r="T2500" s="382"/>
    </row>
    <row r="2501" customFormat="false" ht="15.75" hidden="true" customHeight="false" outlineLevel="0" collapsed="false">
      <c r="A2501" s="331"/>
      <c r="B2501" s="331" t="s">
        <v>1248</v>
      </c>
      <c r="C2501" s="331" t="str">
        <f aca="false">IFERROR(VLOOKUP(B2501,'[1]#¡REF!'!$A$1:$C$15201,2,FALSE()),"")</f>
        <v/>
      </c>
      <c r="D2501" s="331" t="s">
        <v>991</v>
      </c>
      <c r="E2501" s="331" t="s">
        <v>1046</v>
      </c>
      <c r="F2501" s="354" t="s">
        <v>993</v>
      </c>
      <c r="G2501" s="331" t="n">
        <v>5</v>
      </c>
      <c r="H2501" s="331" t="n">
        <v>0.85</v>
      </c>
      <c r="I2501" s="331" t="n">
        <v>17</v>
      </c>
      <c r="J2501" s="388"/>
      <c r="K2501" s="331" t="s">
        <v>994</v>
      </c>
    </row>
    <row r="2502" customFormat="false" ht="15.75" hidden="true" customHeight="false" outlineLevel="0" collapsed="false">
      <c r="A2502" s="331"/>
      <c r="B2502" s="331" t="s">
        <v>1248</v>
      </c>
      <c r="C2502" s="331" t="str">
        <f aca="false">IFERROR(VLOOKUP(B2502,'[1]#¡REF!'!$A$1:$C$15201,2,FALSE()),"")</f>
        <v/>
      </c>
      <c r="D2502" s="331" t="s">
        <v>991</v>
      </c>
      <c r="E2502" s="331" t="s">
        <v>1036</v>
      </c>
      <c r="F2502" s="354" t="s">
        <v>993</v>
      </c>
      <c r="G2502" s="331" t="n">
        <v>5</v>
      </c>
      <c r="H2502" s="331" t="n">
        <v>0.85</v>
      </c>
      <c r="I2502" s="331" t="n">
        <v>17</v>
      </c>
      <c r="J2502" s="389"/>
      <c r="K2502" s="331" t="s">
        <v>994</v>
      </c>
    </row>
    <row r="2503" customFormat="false" ht="15.75" hidden="true" customHeight="false" outlineLevel="0" collapsed="false">
      <c r="A2503" s="331"/>
      <c r="B2503" s="331" t="s">
        <v>1248</v>
      </c>
      <c r="C2503" s="331" t="str">
        <f aca="false">IFERROR(VLOOKUP(B2503,'[1]#¡REF!'!$A$1:$C$15201,2,FALSE()),"")</f>
        <v/>
      </c>
      <c r="D2503" s="331" t="s">
        <v>991</v>
      </c>
      <c r="E2503" s="331" t="s">
        <v>1013</v>
      </c>
      <c r="F2503" s="354" t="s">
        <v>993</v>
      </c>
      <c r="G2503" s="331" t="n">
        <v>70</v>
      </c>
      <c r="H2503" s="331" t="n">
        <v>11.95</v>
      </c>
      <c r="I2503" s="331" t="n">
        <v>238</v>
      </c>
      <c r="J2503" s="389"/>
      <c r="K2503" s="331" t="s">
        <v>994</v>
      </c>
    </row>
    <row r="2504" customFormat="false" ht="15.75" hidden="true" customHeight="false" outlineLevel="0" collapsed="false">
      <c r="A2504" s="331"/>
      <c r="B2504" s="331" t="s">
        <v>1248</v>
      </c>
      <c r="C2504" s="331" t="str">
        <f aca="false">IFERROR(VLOOKUP(B2504,'[1]#¡REF!'!$A$1:$C$15201,2,FALSE()),"")</f>
        <v/>
      </c>
      <c r="D2504" s="331" t="s">
        <v>1016</v>
      </c>
      <c r="E2504" s="331" t="s">
        <v>1017</v>
      </c>
      <c r="F2504" s="331" t="s">
        <v>1130</v>
      </c>
      <c r="G2504" s="331" t="n">
        <v>259</v>
      </c>
      <c r="H2504" s="331" t="n">
        <v>44.23</v>
      </c>
      <c r="I2504" s="331" t="n">
        <v>880.6</v>
      </c>
      <c r="J2504" s="389"/>
      <c r="K2504" s="331" t="s">
        <v>994</v>
      </c>
    </row>
    <row r="2505" customFormat="false" ht="15.75" hidden="true" customHeight="false" outlineLevel="0" collapsed="false">
      <c r="A2505" s="331"/>
      <c r="B2505" s="331" t="s">
        <v>1248</v>
      </c>
      <c r="C2505" s="331" t="str">
        <f aca="false">IFERROR(VLOOKUP(B2505,'[1]#¡REF!'!$A$1:$C$15201,2,FALSE()),"")</f>
        <v/>
      </c>
      <c r="D2505" s="331" t="s">
        <v>1016</v>
      </c>
      <c r="E2505" s="331" t="s">
        <v>1091</v>
      </c>
      <c r="F2505" s="354" t="s">
        <v>993</v>
      </c>
      <c r="G2505" s="405" t="n">
        <v>6145</v>
      </c>
      <c r="H2505" s="415" t="n">
        <v>1049.37</v>
      </c>
      <c r="I2505" s="415" t="n">
        <v>20893</v>
      </c>
      <c r="J2505" s="389"/>
      <c r="K2505" s="331" t="s">
        <v>994</v>
      </c>
    </row>
    <row r="2506" customFormat="false" ht="15.75" hidden="true" customHeight="false" outlineLevel="0" collapsed="false">
      <c r="A2506" s="331"/>
      <c r="B2506" s="331" t="s">
        <v>1248</v>
      </c>
      <c r="C2506" s="331" t="str">
        <f aca="false">IFERROR(VLOOKUP(B2506,'[1]#¡REF!'!$A$1:$C$15201,2,FALSE()),"")</f>
        <v/>
      </c>
      <c r="D2506" s="331" t="s">
        <v>1016</v>
      </c>
      <c r="E2506" s="331" t="s">
        <v>1018</v>
      </c>
      <c r="F2506" s="354" t="s">
        <v>993</v>
      </c>
      <c r="G2506" s="331" t="n">
        <v>560</v>
      </c>
      <c r="H2506" s="331" t="n">
        <v>95.63</v>
      </c>
      <c r="I2506" s="415" t="n">
        <v>1904</v>
      </c>
      <c r="J2506" s="389"/>
      <c r="K2506" s="331" t="s">
        <v>994</v>
      </c>
    </row>
    <row r="2507" customFormat="false" ht="15.75" hidden="true" customHeight="false" outlineLevel="0" collapsed="false">
      <c r="A2507" s="331"/>
      <c r="B2507" s="331" t="s">
        <v>1248</v>
      </c>
      <c r="C2507" s="331" t="str">
        <f aca="false">IFERROR(VLOOKUP(B2507,'[1]#¡REF!'!$A$1:$C$15201,2,FALSE()),"")</f>
        <v/>
      </c>
      <c r="D2507" s="331" t="s">
        <v>1016</v>
      </c>
      <c r="E2507" s="331" t="s">
        <v>1020</v>
      </c>
      <c r="F2507" s="354" t="s">
        <v>993</v>
      </c>
      <c r="G2507" s="405" t="n">
        <v>60963</v>
      </c>
      <c r="H2507" s="415" t="n">
        <v>10410.56</v>
      </c>
      <c r="I2507" s="415" t="n">
        <v>207274.2</v>
      </c>
      <c r="J2507" s="389"/>
      <c r="K2507" s="331" t="s">
        <v>994</v>
      </c>
    </row>
    <row r="2508" customFormat="false" ht="15.75" hidden="true" customHeight="false" outlineLevel="0" collapsed="false">
      <c r="A2508" s="331"/>
      <c r="B2508" s="331" t="s">
        <v>1248</v>
      </c>
      <c r="C2508" s="331" t="str">
        <f aca="false">IFERROR(VLOOKUP(B2508,'[1]#¡REF!'!$A$1:$C$15201,2,FALSE()),"")</f>
        <v/>
      </c>
      <c r="D2508" s="331" t="s">
        <v>1016</v>
      </c>
      <c r="E2508" s="331" t="s">
        <v>1021</v>
      </c>
      <c r="F2508" s="354" t="s">
        <v>993</v>
      </c>
      <c r="G2508" s="331" t="n">
        <v>559</v>
      </c>
      <c r="H2508" s="331" t="n">
        <v>95.46</v>
      </c>
      <c r="I2508" s="415" t="n">
        <v>1900.6</v>
      </c>
      <c r="J2508" s="389"/>
      <c r="K2508" s="331" t="s">
        <v>994</v>
      </c>
    </row>
    <row r="2509" customFormat="false" ht="15.75" hidden="true" customHeight="false" outlineLevel="0" collapsed="false">
      <c r="A2509" s="331"/>
      <c r="B2509" s="331" t="s">
        <v>1248</v>
      </c>
      <c r="C2509" s="331" t="str">
        <f aca="false">IFERROR(VLOOKUP(B2509,'[1]#¡REF!'!$A$1:$C$15201,2,FALSE()),"")</f>
        <v/>
      </c>
      <c r="D2509" s="331" t="s">
        <v>1016</v>
      </c>
      <c r="E2509" s="331" t="s">
        <v>1022</v>
      </c>
      <c r="F2509" s="354" t="s">
        <v>993</v>
      </c>
      <c r="G2509" s="331" t="n">
        <v>658</v>
      </c>
      <c r="H2509" s="331" t="n">
        <v>112.37</v>
      </c>
      <c r="I2509" s="415" t="n">
        <v>2237.2</v>
      </c>
      <c r="J2509" s="389"/>
      <c r="K2509" s="331" t="s">
        <v>994</v>
      </c>
    </row>
    <row r="2510" customFormat="false" ht="15.75" hidden="true" customHeight="false" outlineLevel="0" collapsed="false">
      <c r="A2510" s="331"/>
      <c r="B2510" s="331" t="s">
        <v>1248</v>
      </c>
      <c r="C2510" s="331" t="str">
        <f aca="false">IFERROR(VLOOKUP(B2510,'[1]#¡REF!'!$A$1:$C$15201,2,FALSE()),"")</f>
        <v/>
      </c>
      <c r="D2510" s="331" t="s">
        <v>1016</v>
      </c>
      <c r="E2510" s="331" t="s">
        <v>1025</v>
      </c>
      <c r="F2510" s="354" t="s">
        <v>993</v>
      </c>
      <c r="G2510" s="331" t="n">
        <v>630</v>
      </c>
      <c r="H2510" s="331" t="n">
        <v>107.58</v>
      </c>
      <c r="I2510" s="415" t="n">
        <v>2142</v>
      </c>
      <c r="J2510" s="389"/>
      <c r="K2510" s="331" t="s">
        <v>994</v>
      </c>
    </row>
    <row r="2511" customFormat="false" ht="15.75" hidden="true" customHeight="false" outlineLevel="0" collapsed="false">
      <c r="A2511" s="331"/>
      <c r="B2511" s="331" t="s">
        <v>1248</v>
      </c>
      <c r="C2511" s="331" t="str">
        <f aca="false">IFERROR(VLOOKUP(B2511,'[1]#¡REF!'!$A$1:$C$15201,2,FALSE()),"")</f>
        <v/>
      </c>
      <c r="D2511" s="331" t="s">
        <v>1016</v>
      </c>
      <c r="E2511" s="331" t="s">
        <v>1065</v>
      </c>
      <c r="F2511" s="354" t="s">
        <v>993</v>
      </c>
      <c r="G2511" s="405" t="n">
        <v>1249</v>
      </c>
      <c r="H2511" s="331" t="n">
        <v>213.29</v>
      </c>
      <c r="I2511" s="415" t="n">
        <v>4246.6</v>
      </c>
      <c r="J2511" s="389"/>
      <c r="K2511" s="331" t="s">
        <v>994</v>
      </c>
    </row>
    <row r="2512" customFormat="false" ht="15.75" hidden="true" customHeight="false" outlineLevel="0" collapsed="false">
      <c r="A2512" s="331"/>
      <c r="B2512" s="331" t="s">
        <v>1248</v>
      </c>
      <c r="C2512" s="331" t="str">
        <f aca="false">IFERROR(VLOOKUP(B2512,'[1]#¡REF!'!$A$1:$C$15201,2,FALSE()),"")</f>
        <v/>
      </c>
      <c r="D2512" s="331" t="s">
        <v>1016</v>
      </c>
      <c r="E2512" s="331" t="s">
        <v>1093</v>
      </c>
      <c r="F2512" s="331" t="s">
        <v>1131</v>
      </c>
      <c r="G2512" s="331" t="n">
        <v>116</v>
      </c>
      <c r="H2512" s="331" t="n">
        <v>19.81</v>
      </c>
      <c r="I2512" s="331" t="n">
        <v>394.4</v>
      </c>
      <c r="J2512" s="389"/>
      <c r="K2512" s="331" t="s">
        <v>994</v>
      </c>
    </row>
    <row r="2513" customFormat="false" ht="15.75" hidden="true" customHeight="false" outlineLevel="0" collapsed="false">
      <c r="A2513" s="331"/>
      <c r="B2513" s="331" t="s">
        <v>1248</v>
      </c>
      <c r="C2513" s="331" t="str">
        <f aca="false">IFERROR(VLOOKUP(B2513,'[1]#¡REF!'!$A$1:$C$15201,2,FALSE()),"")</f>
        <v/>
      </c>
      <c r="D2513" s="331" t="s">
        <v>1016</v>
      </c>
      <c r="E2513" s="331" t="s">
        <v>1026</v>
      </c>
      <c r="F2513" s="331" t="s">
        <v>1132</v>
      </c>
      <c r="G2513" s="331" t="n">
        <v>35</v>
      </c>
      <c r="H2513" s="331" t="n">
        <v>5.98</v>
      </c>
      <c r="I2513" s="331" t="n">
        <v>119</v>
      </c>
      <c r="J2513" s="389"/>
      <c r="K2513" s="331" t="s">
        <v>994</v>
      </c>
    </row>
    <row r="2514" customFormat="false" ht="15.75" hidden="true" customHeight="false" outlineLevel="0" collapsed="false">
      <c r="A2514" s="331"/>
      <c r="B2514" s="331" t="s">
        <v>1248</v>
      </c>
      <c r="C2514" s="331" t="str">
        <f aca="false">IFERROR(VLOOKUP(B2514,'[1]#¡REF!'!$A$1:$C$15201,2,FALSE()),"")</f>
        <v/>
      </c>
      <c r="D2514" s="331" t="s">
        <v>1016</v>
      </c>
      <c r="E2514" s="331" t="s">
        <v>1027</v>
      </c>
      <c r="F2514" s="331" t="s">
        <v>1133</v>
      </c>
      <c r="G2514" s="331" t="n">
        <v>231</v>
      </c>
      <c r="H2514" s="331" t="n">
        <v>39.45</v>
      </c>
      <c r="I2514" s="331" t="n">
        <v>785.4</v>
      </c>
      <c r="J2514" s="389"/>
      <c r="K2514" s="331" t="s">
        <v>994</v>
      </c>
    </row>
    <row r="2515" customFormat="false" ht="15.75" hidden="true" customHeight="false" outlineLevel="0" collapsed="false">
      <c r="A2515" s="331"/>
      <c r="B2515" s="331" t="s">
        <v>1248</v>
      </c>
      <c r="C2515" s="331" t="str">
        <f aca="false">IFERROR(VLOOKUP(B2515,'[1]#¡REF!'!$A$1:$C$15201,2,FALSE()),"")</f>
        <v/>
      </c>
      <c r="D2515" s="331" t="s">
        <v>1016</v>
      </c>
      <c r="E2515" s="331" t="s">
        <v>1028</v>
      </c>
      <c r="F2515" s="331" t="s">
        <v>1134</v>
      </c>
      <c r="G2515" s="331" t="n">
        <v>18</v>
      </c>
      <c r="H2515" s="331" t="n">
        <v>3.07</v>
      </c>
      <c r="I2515" s="331" t="n">
        <v>61.2</v>
      </c>
      <c r="J2515" s="390"/>
      <c r="K2515" s="331" t="s">
        <v>994</v>
      </c>
    </row>
    <row r="2516" customFormat="false" ht="15.75" hidden="true" customHeight="false" outlineLevel="0" collapsed="false">
      <c r="A2516" s="399"/>
      <c r="B2516" s="356" t="s">
        <v>1248</v>
      </c>
      <c r="C2516" s="356" t="str">
        <f aca="false">IFERROR(VLOOKUP(B2516,'[1]#¡REF!'!$A$1:$C$15201,2,FALSE()),"")</f>
        <v/>
      </c>
      <c r="D2516" s="399" t="s">
        <v>1016</v>
      </c>
      <c r="E2516" s="399" t="s">
        <v>621</v>
      </c>
      <c r="F2516" s="361" t="s">
        <v>1136</v>
      </c>
      <c r="G2516" s="361" t="n">
        <v>5</v>
      </c>
      <c r="H2516" s="417" t="n">
        <v>0.85</v>
      </c>
      <c r="I2516" s="417" t="n">
        <v>17</v>
      </c>
      <c r="J2516" s="360"/>
      <c r="K2516" s="356" t="s">
        <v>994</v>
      </c>
      <c r="L2516" s="379"/>
      <c r="M2516" s="379"/>
      <c r="N2516" s="379"/>
      <c r="O2516" s="379"/>
      <c r="P2516" s="279"/>
      <c r="Q2516" s="395"/>
      <c r="R2516" s="396"/>
      <c r="S2516" s="396"/>
      <c r="T2516" s="382"/>
    </row>
    <row r="2517" customFormat="false" ht="15.75" hidden="true" customHeight="false" outlineLevel="0" collapsed="false">
      <c r="A2517" s="331"/>
      <c r="B2517" s="331" t="s">
        <v>1249</v>
      </c>
      <c r="C2517" s="331" t="str">
        <f aca="false">IFERROR(VLOOKUP(B2517,'[1]#¡REF!'!$A$1:$C$15201,2,FALSE()),"")</f>
        <v/>
      </c>
      <c r="D2517" s="331" t="s">
        <v>991</v>
      </c>
      <c r="E2517" s="331" t="s">
        <v>1046</v>
      </c>
      <c r="F2517" s="354" t="s">
        <v>993</v>
      </c>
      <c r="G2517" s="331" t="n">
        <v>6</v>
      </c>
      <c r="H2517" s="331" t="n">
        <v>1.96</v>
      </c>
      <c r="I2517" s="331" t="n">
        <v>39</v>
      </c>
      <c r="J2517" s="388"/>
      <c r="K2517" s="331" t="s">
        <v>994</v>
      </c>
    </row>
    <row r="2518" customFormat="false" ht="15.75" hidden="true" customHeight="false" outlineLevel="0" collapsed="false">
      <c r="A2518" s="331"/>
      <c r="B2518" s="331" t="s">
        <v>1249</v>
      </c>
      <c r="C2518" s="331" t="str">
        <f aca="false">IFERROR(VLOOKUP(B2518,'[1]#¡REF!'!$A$1:$C$15201,2,FALSE()),"")</f>
        <v/>
      </c>
      <c r="D2518" s="331" t="s">
        <v>1016</v>
      </c>
      <c r="E2518" s="331" t="s">
        <v>1019</v>
      </c>
      <c r="F2518" s="354" t="s">
        <v>993</v>
      </c>
      <c r="G2518" s="331" t="n">
        <v>2</v>
      </c>
      <c r="H2518" s="331" t="n">
        <v>0.65</v>
      </c>
      <c r="I2518" s="331" t="n">
        <v>13</v>
      </c>
      <c r="J2518" s="389"/>
      <c r="K2518" s="331" t="s">
        <v>994</v>
      </c>
    </row>
    <row r="2519" customFormat="false" ht="15.75" hidden="true" customHeight="false" outlineLevel="0" collapsed="false">
      <c r="A2519" s="331"/>
      <c r="B2519" s="331" t="s">
        <v>1249</v>
      </c>
      <c r="C2519" s="331" t="str">
        <f aca="false">IFERROR(VLOOKUP(B2519,'[1]#¡REF!'!$A$1:$C$15201,2,FALSE()),"")</f>
        <v/>
      </c>
      <c r="D2519" s="331" t="s">
        <v>1016</v>
      </c>
      <c r="E2519" s="331" t="s">
        <v>1023</v>
      </c>
      <c r="F2519" s="354" t="s">
        <v>993</v>
      </c>
      <c r="G2519" s="331" t="n">
        <v>1</v>
      </c>
      <c r="H2519" s="331" t="n">
        <v>0.33</v>
      </c>
      <c r="I2519" s="331" t="n">
        <v>6.5</v>
      </c>
      <c r="J2519" s="389"/>
      <c r="K2519" s="331" t="s">
        <v>994</v>
      </c>
    </row>
    <row r="2520" customFormat="false" ht="15.75" hidden="true" customHeight="false" outlineLevel="0" collapsed="false">
      <c r="A2520" s="331"/>
      <c r="B2520" s="331" t="s">
        <v>1249</v>
      </c>
      <c r="C2520" s="331" t="str">
        <f aca="false">IFERROR(VLOOKUP(B2520,'[1]#¡REF!'!$A$1:$C$15201,2,FALSE()),"")</f>
        <v/>
      </c>
      <c r="D2520" s="331" t="s">
        <v>1016</v>
      </c>
      <c r="E2520" s="331" t="s">
        <v>1110</v>
      </c>
      <c r="F2520" s="354" t="s">
        <v>993</v>
      </c>
      <c r="G2520" s="331" t="n">
        <v>13</v>
      </c>
      <c r="H2520" s="331" t="n">
        <v>4.24</v>
      </c>
      <c r="I2520" s="331" t="n">
        <v>84.5</v>
      </c>
      <c r="J2520" s="389"/>
      <c r="K2520" s="331" t="s">
        <v>994</v>
      </c>
    </row>
    <row r="2521" customFormat="false" ht="15.75" hidden="true" customHeight="false" outlineLevel="0" collapsed="false">
      <c r="A2521" s="331"/>
      <c r="B2521" s="331" t="s">
        <v>1250</v>
      </c>
      <c r="C2521" s="331" t="str">
        <f aca="false">IFERROR(VLOOKUP(B2521,'[1]#¡REF!'!$A$1:$C$15201,2,FALSE()),"")</f>
        <v/>
      </c>
      <c r="D2521" s="331" t="s">
        <v>991</v>
      </c>
      <c r="E2521" s="331" t="s">
        <v>1011</v>
      </c>
      <c r="F2521" s="354" t="s">
        <v>993</v>
      </c>
      <c r="G2521" s="331" t="n">
        <v>317</v>
      </c>
      <c r="H2521" s="331" t="n">
        <v>413.96</v>
      </c>
      <c r="I2521" s="415" t="n">
        <v>8242</v>
      </c>
      <c r="J2521" s="389"/>
      <c r="K2521" s="331" t="s">
        <v>994</v>
      </c>
    </row>
    <row r="2522" customFormat="false" ht="15.75" hidden="true" customHeight="false" outlineLevel="0" collapsed="false">
      <c r="A2522" s="331"/>
      <c r="B2522" s="331" t="s">
        <v>1250</v>
      </c>
      <c r="C2522" s="331" t="str">
        <f aca="false">IFERROR(VLOOKUP(B2522,'[1]#¡REF!'!$A$1:$C$15201,2,FALSE()),"")</f>
        <v/>
      </c>
      <c r="D2522" s="331" t="s">
        <v>991</v>
      </c>
      <c r="E2522" s="331" t="s">
        <v>1046</v>
      </c>
      <c r="F2522" s="354" t="s">
        <v>993</v>
      </c>
      <c r="G2522" s="331" t="n">
        <v>76</v>
      </c>
      <c r="H2522" s="331" t="n">
        <v>99.25</v>
      </c>
      <c r="I2522" s="415" t="n">
        <v>1976</v>
      </c>
      <c r="J2522" s="389"/>
      <c r="K2522" s="331" t="s">
        <v>994</v>
      </c>
    </row>
    <row r="2523" customFormat="false" ht="15.75" hidden="true" customHeight="false" outlineLevel="0" collapsed="false">
      <c r="A2523" s="331"/>
      <c r="B2523" s="331" t="s">
        <v>1250</v>
      </c>
      <c r="C2523" s="331" t="str">
        <f aca="false">IFERROR(VLOOKUP(B2523,'[1]#¡REF!'!$A$1:$C$15201,2,FALSE()),"")</f>
        <v/>
      </c>
      <c r="D2523" s="331" t="s">
        <v>991</v>
      </c>
      <c r="E2523" s="331" t="s">
        <v>1165</v>
      </c>
      <c r="F2523" s="354" t="s">
        <v>993</v>
      </c>
      <c r="G2523" s="331" t="n">
        <v>250</v>
      </c>
      <c r="H2523" s="331" t="n">
        <v>326.47</v>
      </c>
      <c r="I2523" s="415" t="n">
        <v>6500</v>
      </c>
      <c r="J2523" s="389"/>
      <c r="K2523" s="331" t="s">
        <v>994</v>
      </c>
    </row>
    <row r="2524" customFormat="false" ht="15.75" hidden="true" customHeight="false" outlineLevel="0" collapsed="false">
      <c r="A2524" s="331"/>
      <c r="B2524" s="331" t="s">
        <v>1250</v>
      </c>
      <c r="C2524" s="331" t="str">
        <f aca="false">IFERROR(VLOOKUP(B2524,'[1]#¡REF!'!$A$1:$C$15201,2,FALSE()),"")</f>
        <v/>
      </c>
      <c r="D2524" s="331" t="s">
        <v>991</v>
      </c>
      <c r="E2524" s="331" t="s">
        <v>1036</v>
      </c>
      <c r="F2524" s="354" t="s">
        <v>993</v>
      </c>
      <c r="G2524" s="331" t="n">
        <v>20</v>
      </c>
      <c r="H2524" s="331" t="n">
        <v>26.12</v>
      </c>
      <c r="I2524" s="331" t="n">
        <v>520</v>
      </c>
      <c r="J2524" s="389"/>
      <c r="K2524" s="331" t="s">
        <v>994</v>
      </c>
    </row>
    <row r="2525" customFormat="false" ht="15.75" hidden="true" customHeight="false" outlineLevel="0" collapsed="false">
      <c r="A2525" s="331"/>
      <c r="B2525" s="331" t="s">
        <v>1250</v>
      </c>
      <c r="C2525" s="331" t="str">
        <f aca="false">IFERROR(VLOOKUP(B2525,'[1]#¡REF!'!$A$1:$C$15201,2,FALSE()),"")</f>
        <v/>
      </c>
      <c r="D2525" s="331" t="s">
        <v>991</v>
      </c>
      <c r="E2525" s="331" t="s">
        <v>1013</v>
      </c>
      <c r="F2525" s="354" t="s">
        <v>993</v>
      </c>
      <c r="G2525" s="331" t="n">
        <v>200</v>
      </c>
      <c r="H2525" s="331" t="n">
        <v>261.18</v>
      </c>
      <c r="I2525" s="415" t="n">
        <v>5200</v>
      </c>
      <c r="J2525" s="390"/>
      <c r="K2525" s="331" t="s">
        <v>994</v>
      </c>
    </row>
    <row r="2526" customFormat="false" ht="15.75" hidden="true" customHeight="false" outlineLevel="0" collapsed="false">
      <c r="A2526" s="366"/>
      <c r="B2526" s="366" t="s">
        <v>1250</v>
      </c>
      <c r="C2526" s="366" t="str">
        <f aca="false">IFERROR(VLOOKUP(B2526,'[1]#¡REF!'!$A$1:$C$15201,2,FALSE()),"")</f>
        <v/>
      </c>
      <c r="D2526" s="366" t="s">
        <v>991</v>
      </c>
      <c r="E2526" s="366" t="s">
        <v>612</v>
      </c>
      <c r="F2526" s="368" t="s">
        <v>1136</v>
      </c>
      <c r="G2526" s="368" t="n">
        <v>19</v>
      </c>
      <c r="H2526" s="366" t="n">
        <v>24.81</v>
      </c>
      <c r="I2526" s="366" t="n">
        <v>494</v>
      </c>
      <c r="J2526" s="420"/>
      <c r="K2526" s="366" t="s">
        <v>994</v>
      </c>
      <c r="L2526" s="371"/>
      <c r="M2526" s="371"/>
      <c r="N2526" s="371"/>
      <c r="O2526" s="371"/>
      <c r="P2526" s="273"/>
      <c r="Q2526" s="372"/>
      <c r="R2526" s="373"/>
      <c r="S2526" s="373"/>
      <c r="T2526" s="374"/>
    </row>
    <row r="2527" customFormat="false" ht="15.75" hidden="true" customHeight="false" outlineLevel="0" collapsed="false">
      <c r="A2527" s="331"/>
      <c r="B2527" s="331" t="s">
        <v>1250</v>
      </c>
      <c r="C2527" s="331" t="str">
        <f aca="false">IFERROR(VLOOKUP(B2527,'[1]#¡REF!'!$A$1:$C$15201,2,FALSE()),"")</f>
        <v/>
      </c>
      <c r="D2527" s="331" t="s">
        <v>1016</v>
      </c>
      <c r="E2527" s="331" t="s">
        <v>1017</v>
      </c>
      <c r="F2527" s="331" t="s">
        <v>1130</v>
      </c>
      <c r="G2527" s="331" t="n">
        <v>48</v>
      </c>
      <c r="H2527" s="331" t="n">
        <v>62.68</v>
      </c>
      <c r="I2527" s="415" t="n">
        <v>1248</v>
      </c>
      <c r="J2527" s="388"/>
      <c r="K2527" s="331" t="s">
        <v>994</v>
      </c>
    </row>
    <row r="2528" customFormat="false" ht="15.75" hidden="true" customHeight="false" outlineLevel="0" collapsed="false">
      <c r="A2528" s="331"/>
      <c r="B2528" s="331" t="s">
        <v>1250</v>
      </c>
      <c r="C2528" s="331" t="str">
        <f aca="false">IFERROR(VLOOKUP(B2528,'[1]#¡REF!'!$A$1:$C$15201,2,FALSE()),"")</f>
        <v/>
      </c>
      <c r="D2528" s="331" t="s">
        <v>1016</v>
      </c>
      <c r="E2528" s="331" t="s">
        <v>1091</v>
      </c>
      <c r="F2528" s="354" t="s">
        <v>993</v>
      </c>
      <c r="G2528" s="331" t="n">
        <v>275</v>
      </c>
      <c r="H2528" s="331" t="n">
        <v>359.12</v>
      </c>
      <c r="I2528" s="415" t="n">
        <v>7150</v>
      </c>
      <c r="J2528" s="389"/>
      <c r="K2528" s="331" t="s">
        <v>994</v>
      </c>
    </row>
    <row r="2529" customFormat="false" ht="15.75" hidden="true" customHeight="false" outlineLevel="0" collapsed="false">
      <c r="A2529" s="331"/>
      <c r="B2529" s="331" t="s">
        <v>1250</v>
      </c>
      <c r="C2529" s="331" t="str">
        <f aca="false">IFERROR(VLOOKUP(B2529,'[1]#¡REF!'!$A$1:$C$15201,2,FALSE()),"")</f>
        <v/>
      </c>
      <c r="D2529" s="331" t="s">
        <v>1016</v>
      </c>
      <c r="E2529" s="331" t="s">
        <v>1019</v>
      </c>
      <c r="F2529" s="354" t="s">
        <v>993</v>
      </c>
      <c r="G2529" s="331" t="n">
        <v>329</v>
      </c>
      <c r="H2529" s="331" t="n">
        <v>429.63</v>
      </c>
      <c r="I2529" s="415" t="n">
        <v>8554</v>
      </c>
      <c r="J2529" s="389"/>
      <c r="K2529" s="331" t="s">
        <v>994</v>
      </c>
    </row>
    <row r="2530" customFormat="false" ht="15.75" hidden="true" customHeight="false" outlineLevel="0" collapsed="false">
      <c r="A2530" s="331"/>
      <c r="B2530" s="331" t="s">
        <v>1250</v>
      </c>
      <c r="C2530" s="331" t="str">
        <f aca="false">IFERROR(VLOOKUP(B2530,'[1]#¡REF!'!$A$1:$C$15201,2,FALSE()),"")</f>
        <v/>
      </c>
      <c r="D2530" s="331" t="s">
        <v>1016</v>
      </c>
      <c r="E2530" s="331" t="s">
        <v>1020</v>
      </c>
      <c r="F2530" s="354" t="s">
        <v>993</v>
      </c>
      <c r="G2530" s="405" t="n">
        <v>1697</v>
      </c>
      <c r="H2530" s="415" t="n">
        <v>2216.07</v>
      </c>
      <c r="I2530" s="415" t="n">
        <v>44122</v>
      </c>
      <c r="J2530" s="389"/>
      <c r="K2530" s="331" t="s">
        <v>994</v>
      </c>
    </row>
    <row r="2531" customFormat="false" ht="15.75" hidden="true" customHeight="false" outlineLevel="0" collapsed="false">
      <c r="A2531" s="331"/>
      <c r="B2531" s="331" t="s">
        <v>1250</v>
      </c>
      <c r="C2531" s="331" t="str">
        <f aca="false">IFERROR(VLOOKUP(B2531,'[1]#¡REF!'!$A$1:$C$15201,2,FALSE()),"")</f>
        <v/>
      </c>
      <c r="D2531" s="331" t="s">
        <v>1016</v>
      </c>
      <c r="E2531" s="331" t="s">
        <v>1021</v>
      </c>
      <c r="F2531" s="354" t="s">
        <v>993</v>
      </c>
      <c r="G2531" s="331" t="n">
        <v>35</v>
      </c>
      <c r="H2531" s="331" t="n">
        <v>45.71</v>
      </c>
      <c r="I2531" s="331" t="n">
        <v>910</v>
      </c>
      <c r="J2531" s="389"/>
      <c r="K2531" s="331" t="s">
        <v>994</v>
      </c>
    </row>
    <row r="2532" customFormat="false" ht="15.75" hidden="true" customHeight="false" outlineLevel="0" collapsed="false">
      <c r="A2532" s="331"/>
      <c r="B2532" s="331" t="s">
        <v>1250</v>
      </c>
      <c r="C2532" s="331" t="str">
        <f aca="false">IFERROR(VLOOKUP(B2532,'[1]#¡REF!'!$A$1:$C$15201,2,FALSE()),"")</f>
        <v/>
      </c>
      <c r="D2532" s="331" t="s">
        <v>1016</v>
      </c>
      <c r="E2532" s="331" t="s">
        <v>1041</v>
      </c>
      <c r="F2532" s="354" t="s">
        <v>993</v>
      </c>
      <c r="G2532" s="331" t="n">
        <v>77</v>
      </c>
      <c r="H2532" s="331" t="n">
        <v>100.55</v>
      </c>
      <c r="I2532" s="415" t="n">
        <v>2002</v>
      </c>
      <c r="J2532" s="389"/>
      <c r="K2532" s="331" t="s">
        <v>994</v>
      </c>
    </row>
    <row r="2533" customFormat="false" ht="15.75" hidden="true" customHeight="false" outlineLevel="0" collapsed="false">
      <c r="A2533" s="331"/>
      <c r="B2533" s="331" t="s">
        <v>1250</v>
      </c>
      <c r="C2533" s="331" t="str">
        <f aca="false">IFERROR(VLOOKUP(B2533,'[1]#¡REF!'!$A$1:$C$15201,2,FALSE()),"")</f>
        <v/>
      </c>
      <c r="D2533" s="331" t="s">
        <v>1016</v>
      </c>
      <c r="E2533" s="331" t="s">
        <v>1023</v>
      </c>
      <c r="F2533" s="354" t="s">
        <v>993</v>
      </c>
      <c r="G2533" s="331" t="n">
        <v>5</v>
      </c>
      <c r="H2533" s="331" t="n">
        <v>6.53</v>
      </c>
      <c r="I2533" s="331" t="n">
        <v>130</v>
      </c>
      <c r="J2533" s="389"/>
      <c r="K2533" s="331" t="s">
        <v>994</v>
      </c>
    </row>
    <row r="2534" customFormat="false" ht="15.75" hidden="true" customHeight="false" outlineLevel="0" collapsed="false">
      <c r="A2534" s="331"/>
      <c r="B2534" s="331" t="s">
        <v>1250</v>
      </c>
      <c r="C2534" s="331" t="str">
        <f aca="false">IFERROR(VLOOKUP(B2534,'[1]#¡REF!'!$A$1:$C$15201,2,FALSE()),"")</f>
        <v/>
      </c>
      <c r="D2534" s="331" t="s">
        <v>1016</v>
      </c>
      <c r="E2534" s="331" t="s">
        <v>1092</v>
      </c>
      <c r="F2534" s="354" t="s">
        <v>993</v>
      </c>
      <c r="G2534" s="331" t="n">
        <v>344</v>
      </c>
      <c r="H2534" s="331" t="n">
        <v>449.22</v>
      </c>
      <c r="I2534" s="415" t="n">
        <v>8944</v>
      </c>
      <c r="J2534" s="389"/>
      <c r="K2534" s="331" t="s">
        <v>994</v>
      </c>
    </row>
    <row r="2535" customFormat="false" ht="15.75" hidden="true" customHeight="false" outlineLevel="0" collapsed="false">
      <c r="A2535" s="331"/>
      <c r="B2535" s="331" t="s">
        <v>1250</v>
      </c>
      <c r="C2535" s="331" t="str">
        <f aca="false">IFERROR(VLOOKUP(B2535,'[1]#¡REF!'!$A$1:$C$15201,2,FALSE()),"")</f>
        <v/>
      </c>
      <c r="D2535" s="331" t="s">
        <v>1016</v>
      </c>
      <c r="E2535" s="331" t="s">
        <v>1024</v>
      </c>
      <c r="F2535" s="354" t="s">
        <v>993</v>
      </c>
      <c r="G2535" s="331" t="n">
        <v>7</v>
      </c>
      <c r="H2535" s="331" t="n">
        <v>9.14</v>
      </c>
      <c r="I2535" s="331" t="n">
        <v>182</v>
      </c>
      <c r="J2535" s="389"/>
      <c r="K2535" s="331" t="s">
        <v>994</v>
      </c>
    </row>
    <row r="2536" customFormat="false" ht="15.75" hidden="true" customHeight="false" outlineLevel="0" collapsed="false">
      <c r="A2536" s="331"/>
      <c r="B2536" s="331" t="s">
        <v>1250</v>
      </c>
      <c r="C2536" s="331" t="str">
        <f aca="false">IFERROR(VLOOKUP(B2536,'[1]#¡REF!'!$A$1:$C$15201,2,FALSE()),"")</f>
        <v/>
      </c>
      <c r="D2536" s="331" t="s">
        <v>1016</v>
      </c>
      <c r="E2536" s="331" t="s">
        <v>1025</v>
      </c>
      <c r="F2536" s="354" t="s">
        <v>993</v>
      </c>
      <c r="G2536" s="331" t="n">
        <v>420</v>
      </c>
      <c r="H2536" s="331" t="n">
        <v>548.47</v>
      </c>
      <c r="I2536" s="415" t="n">
        <v>10920</v>
      </c>
      <c r="J2536" s="389"/>
      <c r="K2536" s="331" t="s">
        <v>994</v>
      </c>
    </row>
    <row r="2537" customFormat="false" ht="15.75" hidden="true" customHeight="false" outlineLevel="0" collapsed="false">
      <c r="A2537" s="331"/>
      <c r="B2537" s="331" t="s">
        <v>1250</v>
      </c>
      <c r="C2537" s="331" t="str">
        <f aca="false">IFERROR(VLOOKUP(B2537,'[1]#¡REF!'!$A$1:$C$15201,2,FALSE()),"")</f>
        <v/>
      </c>
      <c r="D2537" s="331" t="s">
        <v>1016</v>
      </c>
      <c r="E2537" s="331" t="s">
        <v>1110</v>
      </c>
      <c r="F2537" s="354" t="s">
        <v>993</v>
      </c>
      <c r="G2537" s="331" t="n">
        <v>133</v>
      </c>
      <c r="H2537" s="331" t="n">
        <v>173.68</v>
      </c>
      <c r="I2537" s="415" t="n">
        <v>3458</v>
      </c>
      <c r="J2537" s="389"/>
      <c r="K2537" s="331" t="s">
        <v>994</v>
      </c>
    </row>
    <row r="2538" customFormat="false" ht="15.75" hidden="true" customHeight="false" outlineLevel="0" collapsed="false">
      <c r="A2538" s="331"/>
      <c r="B2538" s="331" t="s">
        <v>1250</v>
      </c>
      <c r="C2538" s="331" t="str">
        <f aca="false">IFERROR(VLOOKUP(B2538,'[1]#¡REF!'!$A$1:$C$15201,2,FALSE()),"")</f>
        <v/>
      </c>
      <c r="D2538" s="331" t="s">
        <v>1016</v>
      </c>
      <c r="E2538" s="331" t="s">
        <v>1167</v>
      </c>
      <c r="F2538" s="354" t="s">
        <v>993</v>
      </c>
      <c r="G2538" s="331" t="n">
        <v>845</v>
      </c>
      <c r="H2538" s="415" t="n">
        <v>1103.47</v>
      </c>
      <c r="I2538" s="415" t="n">
        <v>21970</v>
      </c>
      <c r="J2538" s="389"/>
      <c r="K2538" s="331" t="s">
        <v>994</v>
      </c>
    </row>
    <row r="2539" customFormat="false" ht="15.75" hidden="true" customHeight="false" outlineLevel="0" collapsed="false">
      <c r="A2539" s="331"/>
      <c r="B2539" s="331" t="s">
        <v>1250</v>
      </c>
      <c r="C2539" s="331" t="str">
        <f aca="false">IFERROR(VLOOKUP(B2539,'[1]#¡REF!'!$A$1:$C$15201,2,FALSE()),"")</f>
        <v/>
      </c>
      <c r="D2539" s="331" t="s">
        <v>1016</v>
      </c>
      <c r="E2539" s="331" t="s">
        <v>1065</v>
      </c>
      <c r="F2539" s="354" t="s">
        <v>993</v>
      </c>
      <c r="G2539" s="331" t="n">
        <v>37</v>
      </c>
      <c r="H2539" s="331" t="n">
        <v>48.32</v>
      </c>
      <c r="I2539" s="331" t="n">
        <v>962</v>
      </c>
      <c r="J2539" s="389"/>
      <c r="K2539" s="331" t="s">
        <v>994</v>
      </c>
    </row>
    <row r="2540" customFormat="false" ht="15.75" hidden="true" customHeight="false" outlineLevel="0" collapsed="false">
      <c r="A2540" s="331"/>
      <c r="B2540" s="331" t="s">
        <v>1250</v>
      </c>
      <c r="C2540" s="331" t="str">
        <f aca="false">IFERROR(VLOOKUP(B2540,'[1]#¡REF!'!$A$1:$C$15201,2,FALSE()),"")</f>
        <v/>
      </c>
      <c r="D2540" s="331" t="s">
        <v>1016</v>
      </c>
      <c r="E2540" s="331" t="s">
        <v>1168</v>
      </c>
      <c r="F2540" s="354" t="s">
        <v>993</v>
      </c>
      <c r="G2540" s="331" t="n">
        <v>13</v>
      </c>
      <c r="H2540" s="331" t="n">
        <v>16.98</v>
      </c>
      <c r="I2540" s="331" t="n">
        <v>338</v>
      </c>
      <c r="J2540" s="389"/>
      <c r="K2540" s="331" t="s">
        <v>994</v>
      </c>
    </row>
    <row r="2541" customFormat="false" ht="15.75" hidden="true" customHeight="false" outlineLevel="0" collapsed="false">
      <c r="A2541" s="331"/>
      <c r="B2541" s="331" t="s">
        <v>1250</v>
      </c>
      <c r="C2541" s="331" t="str">
        <f aca="false">IFERROR(VLOOKUP(B2541,'[1]#¡REF!'!$A$1:$C$15201,2,FALSE()),"")</f>
        <v/>
      </c>
      <c r="D2541" s="331" t="s">
        <v>1016</v>
      </c>
      <c r="E2541" s="331" t="s">
        <v>1121</v>
      </c>
      <c r="F2541" s="354" t="s">
        <v>993</v>
      </c>
      <c r="G2541" s="331" t="n">
        <v>56</v>
      </c>
      <c r="H2541" s="331" t="n">
        <v>73.13</v>
      </c>
      <c r="I2541" s="415" t="n">
        <v>1456</v>
      </c>
      <c r="J2541" s="389"/>
      <c r="K2541" s="331" t="s">
        <v>994</v>
      </c>
    </row>
    <row r="2542" customFormat="false" ht="15.75" hidden="true" customHeight="false" outlineLevel="0" collapsed="false">
      <c r="A2542" s="331"/>
      <c r="B2542" s="331" t="s">
        <v>1250</v>
      </c>
      <c r="C2542" s="331" t="str">
        <f aca="false">IFERROR(VLOOKUP(B2542,'[1]#¡REF!'!$A$1:$C$15201,2,FALSE()),"")</f>
        <v/>
      </c>
      <c r="D2542" s="331" t="s">
        <v>1016</v>
      </c>
      <c r="E2542" s="331" t="s">
        <v>1044</v>
      </c>
      <c r="F2542" s="354" t="s">
        <v>993</v>
      </c>
      <c r="G2542" s="331" t="n">
        <v>140</v>
      </c>
      <c r="H2542" s="331" t="n">
        <v>182.82</v>
      </c>
      <c r="I2542" s="415" t="n">
        <v>3640</v>
      </c>
      <c r="J2542" s="389"/>
      <c r="K2542" s="331" t="s">
        <v>994</v>
      </c>
    </row>
    <row r="2543" customFormat="false" ht="15.75" hidden="true" customHeight="false" outlineLevel="0" collapsed="false">
      <c r="A2543" s="331"/>
      <c r="B2543" s="331" t="s">
        <v>1250</v>
      </c>
      <c r="C2543" s="331" t="str">
        <f aca="false">IFERROR(VLOOKUP(B2543,'[1]#¡REF!'!$A$1:$C$15201,2,FALSE()),"")</f>
        <v/>
      </c>
      <c r="D2543" s="331" t="s">
        <v>1016</v>
      </c>
      <c r="E2543" s="331" t="s">
        <v>1122</v>
      </c>
      <c r="F2543" s="354" t="s">
        <v>993</v>
      </c>
      <c r="G2543" s="331" t="n">
        <v>42</v>
      </c>
      <c r="H2543" s="331" t="n">
        <v>54.85</v>
      </c>
      <c r="I2543" s="415" t="n">
        <v>1092</v>
      </c>
      <c r="J2543" s="389"/>
      <c r="K2543" s="331" t="s">
        <v>994</v>
      </c>
    </row>
    <row r="2544" customFormat="false" ht="15.75" hidden="true" customHeight="false" outlineLevel="0" collapsed="false">
      <c r="A2544" s="331"/>
      <c r="B2544" s="331" t="s">
        <v>1250</v>
      </c>
      <c r="C2544" s="331" t="str">
        <f aca="false">IFERROR(VLOOKUP(B2544,'[1]#¡REF!'!$A$1:$C$15201,2,FALSE()),"")</f>
        <v/>
      </c>
      <c r="D2544" s="331" t="s">
        <v>1016</v>
      </c>
      <c r="E2544" s="331" t="s">
        <v>1093</v>
      </c>
      <c r="F2544" s="331" t="s">
        <v>1131</v>
      </c>
      <c r="G2544" s="331" t="n">
        <v>9</v>
      </c>
      <c r="H2544" s="331" t="n">
        <v>11.75</v>
      </c>
      <c r="I2544" s="331" t="n">
        <v>234</v>
      </c>
      <c r="J2544" s="389"/>
      <c r="K2544" s="331" t="s">
        <v>994</v>
      </c>
    </row>
    <row r="2545" customFormat="false" ht="15.75" hidden="true" customHeight="false" outlineLevel="0" collapsed="false">
      <c r="A2545" s="331"/>
      <c r="B2545" s="331" t="s">
        <v>1250</v>
      </c>
      <c r="C2545" s="331" t="str">
        <f aca="false">IFERROR(VLOOKUP(B2545,'[1]#¡REF!'!$A$1:$C$15201,2,FALSE()),"")</f>
        <v/>
      </c>
      <c r="D2545" s="331" t="s">
        <v>1016</v>
      </c>
      <c r="E2545" s="331" t="s">
        <v>1026</v>
      </c>
      <c r="F2545" s="331" t="s">
        <v>1132</v>
      </c>
      <c r="G2545" s="331" t="n">
        <v>146</v>
      </c>
      <c r="H2545" s="331" t="n">
        <v>190.66</v>
      </c>
      <c r="I2545" s="415" t="n">
        <v>3796</v>
      </c>
      <c r="J2545" s="389"/>
      <c r="K2545" s="331" t="s">
        <v>994</v>
      </c>
    </row>
    <row r="2546" customFormat="false" ht="15.75" hidden="true" customHeight="false" outlineLevel="0" collapsed="false">
      <c r="A2546" s="331"/>
      <c r="B2546" s="331" t="s">
        <v>1250</v>
      </c>
      <c r="C2546" s="331" t="str">
        <f aca="false">IFERROR(VLOOKUP(B2546,'[1]#¡REF!'!$A$1:$C$15201,2,FALSE()),"")</f>
        <v/>
      </c>
      <c r="D2546" s="331" t="s">
        <v>1016</v>
      </c>
      <c r="E2546" s="331" t="s">
        <v>1027</v>
      </c>
      <c r="F2546" s="331" t="s">
        <v>1133</v>
      </c>
      <c r="G2546" s="331" t="n">
        <v>31</v>
      </c>
      <c r="H2546" s="331" t="n">
        <v>40.48</v>
      </c>
      <c r="I2546" s="331" t="n">
        <v>806</v>
      </c>
      <c r="J2546" s="389"/>
      <c r="K2546" s="331" t="s">
        <v>994</v>
      </c>
    </row>
    <row r="2547" customFormat="false" ht="15.75" hidden="true" customHeight="false" outlineLevel="0" collapsed="false">
      <c r="A2547" s="331"/>
      <c r="B2547" s="331" t="s">
        <v>1250</v>
      </c>
      <c r="C2547" s="331" t="str">
        <f aca="false">IFERROR(VLOOKUP(B2547,'[1]#¡REF!'!$A$1:$C$15201,2,FALSE()),"")</f>
        <v/>
      </c>
      <c r="D2547" s="331" t="s">
        <v>1016</v>
      </c>
      <c r="E2547" s="331" t="s">
        <v>1028</v>
      </c>
      <c r="F2547" s="331" t="s">
        <v>1134</v>
      </c>
      <c r="G2547" s="331" t="n">
        <v>11</v>
      </c>
      <c r="H2547" s="331" t="n">
        <v>14.36</v>
      </c>
      <c r="I2547" s="331" t="n">
        <v>286</v>
      </c>
      <c r="J2547" s="390"/>
      <c r="K2547" s="331" t="s">
        <v>994</v>
      </c>
    </row>
    <row r="2548" customFormat="false" ht="15.75" hidden="true" customHeight="false" outlineLevel="0" collapsed="false">
      <c r="A2548" s="331"/>
      <c r="B2548" s="331" t="s">
        <v>1251</v>
      </c>
      <c r="C2548" s="331" t="str">
        <f aca="false">IFERROR(VLOOKUP(B2548,'[1]#¡REF!'!$A$1:$C$15201,2,FALSE()),"")</f>
        <v/>
      </c>
      <c r="D2548" s="331" t="s">
        <v>1016</v>
      </c>
      <c r="E2548" s="331" t="s">
        <v>1017</v>
      </c>
      <c r="F2548" s="331" t="s">
        <v>1130</v>
      </c>
      <c r="G2548" s="331" t="n">
        <v>182</v>
      </c>
      <c r="H2548" s="331" t="n">
        <v>301.57</v>
      </c>
      <c r="I2548" s="415" t="n">
        <v>6004.18</v>
      </c>
      <c r="J2548" s="388"/>
      <c r="K2548" s="331" t="s">
        <v>994</v>
      </c>
    </row>
    <row r="2549" customFormat="false" ht="15.75" hidden="true" customHeight="false" outlineLevel="0" collapsed="false">
      <c r="A2549" s="331"/>
      <c r="B2549" s="331" t="s">
        <v>1251</v>
      </c>
      <c r="C2549" s="331" t="str">
        <f aca="false">IFERROR(VLOOKUP(B2549,'[1]#¡REF!'!$A$1:$C$15201,2,FALSE()),"")</f>
        <v/>
      </c>
      <c r="D2549" s="331" t="s">
        <v>1016</v>
      </c>
      <c r="E2549" s="331" t="s">
        <v>1091</v>
      </c>
      <c r="F2549" s="354" t="s">
        <v>993</v>
      </c>
      <c r="G2549" s="405" t="n">
        <v>4074</v>
      </c>
      <c r="H2549" s="415" t="n">
        <v>6750.44</v>
      </c>
      <c r="I2549" s="415" t="n">
        <v>134401.26</v>
      </c>
      <c r="J2549" s="389"/>
      <c r="K2549" s="331" t="s">
        <v>994</v>
      </c>
    </row>
    <row r="2550" customFormat="false" ht="15.75" hidden="true" customHeight="false" outlineLevel="0" collapsed="false">
      <c r="A2550" s="331"/>
      <c r="B2550" s="331" t="s">
        <v>1251</v>
      </c>
      <c r="C2550" s="331" t="str">
        <f aca="false">IFERROR(VLOOKUP(B2550,'[1]#¡REF!'!$A$1:$C$15201,2,FALSE()),"")</f>
        <v/>
      </c>
      <c r="D2550" s="331" t="s">
        <v>1016</v>
      </c>
      <c r="E2550" s="331" t="s">
        <v>1018</v>
      </c>
      <c r="F2550" s="354" t="s">
        <v>993</v>
      </c>
      <c r="G2550" s="331" t="n">
        <v>126</v>
      </c>
      <c r="H2550" s="331" t="n">
        <v>208.78</v>
      </c>
      <c r="I2550" s="415" t="n">
        <v>4156.74</v>
      </c>
      <c r="J2550" s="389"/>
      <c r="K2550" s="331" t="s">
        <v>994</v>
      </c>
    </row>
    <row r="2551" customFormat="false" ht="15.75" hidden="true" customHeight="false" outlineLevel="0" collapsed="false">
      <c r="A2551" s="331"/>
      <c r="B2551" s="331" t="s">
        <v>1251</v>
      </c>
      <c r="C2551" s="331" t="str">
        <f aca="false">IFERROR(VLOOKUP(B2551,'[1]#¡REF!'!$A$1:$C$15201,2,FALSE()),"")</f>
        <v/>
      </c>
      <c r="D2551" s="331" t="s">
        <v>1016</v>
      </c>
      <c r="E2551" s="331" t="s">
        <v>1020</v>
      </c>
      <c r="F2551" s="354" t="s">
        <v>993</v>
      </c>
      <c r="G2551" s="405" t="n">
        <v>40631</v>
      </c>
      <c r="H2551" s="415" t="n">
        <v>67323.8</v>
      </c>
      <c r="I2551" s="415" t="n">
        <v>1340416.69</v>
      </c>
      <c r="J2551" s="389"/>
      <c r="K2551" s="331" t="s">
        <v>994</v>
      </c>
    </row>
    <row r="2552" customFormat="false" ht="15.75" hidden="true" customHeight="false" outlineLevel="0" collapsed="false">
      <c r="A2552" s="331"/>
      <c r="B2552" s="331" t="s">
        <v>1251</v>
      </c>
      <c r="C2552" s="331" t="str">
        <f aca="false">IFERROR(VLOOKUP(B2552,'[1]#¡REF!'!$A$1:$C$15201,2,FALSE()),"")</f>
        <v/>
      </c>
      <c r="D2552" s="331" t="s">
        <v>1016</v>
      </c>
      <c r="E2552" s="331" t="s">
        <v>1021</v>
      </c>
      <c r="F2552" s="354" t="s">
        <v>993</v>
      </c>
      <c r="G2552" s="331" t="n">
        <v>395</v>
      </c>
      <c r="H2552" s="331" t="n">
        <v>654.5</v>
      </c>
      <c r="I2552" s="415" t="n">
        <v>13031.05</v>
      </c>
      <c r="J2552" s="389"/>
      <c r="K2552" s="331" t="s">
        <v>994</v>
      </c>
    </row>
    <row r="2553" customFormat="false" ht="15.75" hidden="true" customHeight="false" outlineLevel="0" collapsed="false">
      <c r="A2553" s="331"/>
      <c r="B2553" s="331" t="s">
        <v>1251</v>
      </c>
      <c r="C2553" s="331" t="str">
        <f aca="false">IFERROR(VLOOKUP(B2553,'[1]#¡REF!'!$A$1:$C$15201,2,FALSE()),"")</f>
        <v/>
      </c>
      <c r="D2553" s="331" t="s">
        <v>1016</v>
      </c>
      <c r="E2553" s="331" t="s">
        <v>1022</v>
      </c>
      <c r="F2553" s="354" t="s">
        <v>993</v>
      </c>
      <c r="G2553" s="331" t="n">
        <v>460</v>
      </c>
      <c r="H2553" s="331" t="n">
        <v>762.2</v>
      </c>
      <c r="I2553" s="415" t="n">
        <v>15175.4</v>
      </c>
      <c r="J2553" s="389"/>
      <c r="K2553" s="331" t="s">
        <v>994</v>
      </c>
    </row>
    <row r="2554" customFormat="false" ht="15.75" hidden="true" customHeight="false" outlineLevel="0" collapsed="false">
      <c r="A2554" s="331"/>
      <c r="B2554" s="331" t="s">
        <v>1251</v>
      </c>
      <c r="C2554" s="331" t="str">
        <f aca="false">IFERROR(VLOOKUP(B2554,'[1]#¡REF!'!$A$1:$C$15201,2,FALSE()),"")</f>
        <v/>
      </c>
      <c r="D2554" s="331" t="s">
        <v>1016</v>
      </c>
      <c r="E2554" s="331" t="s">
        <v>1025</v>
      </c>
      <c r="F2554" s="354" t="s">
        <v>993</v>
      </c>
      <c r="G2554" s="331" t="n">
        <v>168</v>
      </c>
      <c r="H2554" s="331" t="n">
        <v>278.37</v>
      </c>
      <c r="I2554" s="415" t="n">
        <v>5542.32</v>
      </c>
      <c r="J2554" s="389"/>
      <c r="K2554" s="331" t="s">
        <v>994</v>
      </c>
    </row>
    <row r="2555" customFormat="false" ht="15.75" hidden="true" customHeight="false" outlineLevel="0" collapsed="false">
      <c r="A2555" s="331"/>
      <c r="B2555" s="331" t="s">
        <v>1251</v>
      </c>
      <c r="C2555" s="331" t="str">
        <f aca="false">IFERROR(VLOOKUP(B2555,'[1]#¡REF!'!$A$1:$C$15201,2,FALSE()),"")</f>
        <v/>
      </c>
      <c r="D2555" s="331" t="s">
        <v>1016</v>
      </c>
      <c r="E2555" s="331" t="s">
        <v>1065</v>
      </c>
      <c r="F2555" s="354" t="s">
        <v>993</v>
      </c>
      <c r="G2555" s="331" t="n">
        <v>822</v>
      </c>
      <c r="H2555" s="415" t="n">
        <v>1362.02</v>
      </c>
      <c r="I2555" s="415" t="n">
        <v>27117.78</v>
      </c>
      <c r="J2555" s="389"/>
      <c r="K2555" s="331" t="s">
        <v>994</v>
      </c>
    </row>
    <row r="2556" customFormat="false" ht="15.75" hidden="true" customHeight="false" outlineLevel="0" collapsed="false">
      <c r="A2556" s="331"/>
      <c r="B2556" s="331" t="s">
        <v>1251</v>
      </c>
      <c r="C2556" s="331" t="str">
        <f aca="false">IFERROR(VLOOKUP(B2556,'[1]#¡REF!'!$A$1:$C$15201,2,FALSE()),"")</f>
        <v/>
      </c>
      <c r="D2556" s="331" t="s">
        <v>1016</v>
      </c>
      <c r="E2556" s="331" t="s">
        <v>1093</v>
      </c>
      <c r="F2556" s="331" t="s">
        <v>1131</v>
      </c>
      <c r="G2556" s="331" t="n">
        <v>77</v>
      </c>
      <c r="H2556" s="331" t="n">
        <v>127.59</v>
      </c>
      <c r="I2556" s="415" t="n">
        <v>2540.23</v>
      </c>
      <c r="J2556" s="389"/>
      <c r="K2556" s="331" t="s">
        <v>994</v>
      </c>
    </row>
    <row r="2557" customFormat="false" ht="15.75" hidden="true" customHeight="false" outlineLevel="0" collapsed="false">
      <c r="A2557" s="331"/>
      <c r="B2557" s="331" t="s">
        <v>1251</v>
      </c>
      <c r="C2557" s="331" t="str">
        <f aca="false">IFERROR(VLOOKUP(B2557,'[1]#¡REF!'!$A$1:$C$15201,2,FALSE()),"")</f>
        <v/>
      </c>
      <c r="D2557" s="331" t="s">
        <v>1016</v>
      </c>
      <c r="E2557" s="331" t="s">
        <v>1026</v>
      </c>
      <c r="F2557" s="331" t="s">
        <v>1132</v>
      </c>
      <c r="G2557" s="331" t="n">
        <v>22</v>
      </c>
      <c r="H2557" s="331" t="n">
        <v>36.45</v>
      </c>
      <c r="I2557" s="331" t="n">
        <v>725.78</v>
      </c>
      <c r="J2557" s="389"/>
      <c r="K2557" s="331" t="s">
        <v>994</v>
      </c>
    </row>
    <row r="2558" customFormat="false" ht="15.75" hidden="true" customHeight="false" outlineLevel="0" collapsed="false">
      <c r="A2558" s="331"/>
      <c r="B2558" s="331" t="s">
        <v>1251</v>
      </c>
      <c r="C2558" s="331" t="str">
        <f aca="false">IFERROR(VLOOKUP(B2558,'[1]#¡REF!'!$A$1:$C$15201,2,FALSE()),"")</f>
        <v/>
      </c>
      <c r="D2558" s="331" t="s">
        <v>1016</v>
      </c>
      <c r="E2558" s="331" t="s">
        <v>1027</v>
      </c>
      <c r="F2558" s="331" t="s">
        <v>1133</v>
      </c>
      <c r="G2558" s="331" t="n">
        <v>154</v>
      </c>
      <c r="H2558" s="331" t="n">
        <v>255.17</v>
      </c>
      <c r="I2558" s="415" t="n">
        <v>5080.46</v>
      </c>
      <c r="J2558" s="389"/>
      <c r="K2558" s="331" t="s">
        <v>994</v>
      </c>
    </row>
    <row r="2559" customFormat="false" ht="15.75" hidden="true" customHeight="false" outlineLevel="0" collapsed="false">
      <c r="A2559" s="331"/>
      <c r="B2559" s="331" t="s">
        <v>1251</v>
      </c>
      <c r="C2559" s="331" t="str">
        <f aca="false">IFERROR(VLOOKUP(B2559,'[1]#¡REF!'!$A$1:$C$15201,2,FALSE()),"")</f>
        <v/>
      </c>
      <c r="D2559" s="331" t="s">
        <v>1016</v>
      </c>
      <c r="E2559" s="331" t="s">
        <v>1028</v>
      </c>
      <c r="F2559" s="331" t="s">
        <v>1134</v>
      </c>
      <c r="G2559" s="331" t="n">
        <v>17</v>
      </c>
      <c r="H2559" s="331" t="n">
        <v>28.17</v>
      </c>
      <c r="I2559" s="331" t="n">
        <v>560.83</v>
      </c>
      <c r="J2559" s="390"/>
      <c r="K2559" s="331" t="s">
        <v>994</v>
      </c>
    </row>
    <row r="2560" customFormat="false" ht="15.75" hidden="true" customHeight="false" outlineLevel="0" collapsed="false">
      <c r="A2560" s="399"/>
      <c r="B2560" s="356" t="s">
        <v>1251</v>
      </c>
      <c r="C2560" s="356" t="str">
        <f aca="false">IFERROR(VLOOKUP(B2560,'[1]#¡REF!'!$A$1:$C$15201,2,FALSE()),"")</f>
        <v/>
      </c>
      <c r="D2560" s="399" t="s">
        <v>1016</v>
      </c>
      <c r="E2560" s="399" t="s">
        <v>621</v>
      </c>
      <c r="F2560" s="361" t="s">
        <v>1136</v>
      </c>
      <c r="G2560" s="361" t="n">
        <v>4</v>
      </c>
      <c r="H2560" s="417" t="n">
        <v>6.63</v>
      </c>
      <c r="I2560" s="417" t="n">
        <v>131.96</v>
      </c>
      <c r="J2560" s="360"/>
      <c r="K2560" s="356" t="s">
        <v>994</v>
      </c>
      <c r="L2560" s="379"/>
      <c r="M2560" s="379"/>
      <c r="N2560" s="379"/>
      <c r="O2560" s="379"/>
      <c r="P2560" s="279"/>
      <c r="Q2560" s="395"/>
      <c r="R2560" s="396"/>
      <c r="S2560" s="396"/>
      <c r="T2560" s="382"/>
    </row>
    <row r="2561" customFormat="false" ht="15.75" hidden="true" customHeight="false" outlineLevel="0" collapsed="false">
      <c r="A2561" s="331"/>
      <c r="B2561" s="331" t="s">
        <v>1252</v>
      </c>
      <c r="C2561" s="331" t="str">
        <f aca="false">IFERROR(VLOOKUP(B2561,'[1]#¡REF!'!$A$1:$C$15201,2,FALSE()),"")</f>
        <v/>
      </c>
      <c r="D2561" s="331" t="s">
        <v>991</v>
      </c>
      <c r="E2561" s="331" t="s">
        <v>1084</v>
      </c>
      <c r="F2561" s="354" t="s">
        <v>993</v>
      </c>
      <c r="G2561" s="331" t="n">
        <v>3</v>
      </c>
      <c r="H2561" s="331" t="n">
        <v>0.79</v>
      </c>
      <c r="I2561" s="331" t="n">
        <v>15.75</v>
      </c>
      <c r="J2561" s="388"/>
      <c r="K2561" s="331" t="s">
        <v>994</v>
      </c>
    </row>
    <row r="2562" customFormat="false" ht="15.75" hidden="true" customHeight="false" outlineLevel="0" collapsed="false">
      <c r="A2562" s="331"/>
      <c r="B2562" s="331" t="s">
        <v>1252</v>
      </c>
      <c r="C2562" s="331" t="str">
        <f aca="false">IFERROR(VLOOKUP(B2562,'[1]#¡REF!'!$A$1:$C$15201,2,FALSE()),"")</f>
        <v/>
      </c>
      <c r="D2562" s="331" t="s">
        <v>991</v>
      </c>
      <c r="E2562" s="331" t="s">
        <v>1046</v>
      </c>
      <c r="F2562" s="354" t="s">
        <v>993</v>
      </c>
      <c r="G2562" s="331" t="n">
        <v>5</v>
      </c>
      <c r="H2562" s="331" t="n">
        <v>1.32</v>
      </c>
      <c r="I2562" s="331" t="n">
        <v>26.25</v>
      </c>
      <c r="J2562" s="389"/>
      <c r="K2562" s="331" t="s">
        <v>994</v>
      </c>
    </row>
    <row r="2563" customFormat="false" ht="15.75" hidden="true" customHeight="false" outlineLevel="0" collapsed="false">
      <c r="A2563" s="331"/>
      <c r="B2563" s="331" t="s">
        <v>1252</v>
      </c>
      <c r="C2563" s="331" t="str">
        <f aca="false">IFERROR(VLOOKUP(B2563,'[1]#¡REF!'!$A$1:$C$15201,2,FALSE()),"")</f>
        <v/>
      </c>
      <c r="D2563" s="331" t="s">
        <v>991</v>
      </c>
      <c r="E2563" s="331" t="s">
        <v>1012</v>
      </c>
      <c r="F2563" s="354" t="s">
        <v>993</v>
      </c>
      <c r="G2563" s="331" t="n">
        <v>1</v>
      </c>
      <c r="H2563" s="331" t="n">
        <v>0.26</v>
      </c>
      <c r="I2563" s="331" t="n">
        <v>5.25</v>
      </c>
      <c r="J2563" s="389"/>
      <c r="K2563" s="331" t="s">
        <v>994</v>
      </c>
    </row>
    <row r="2564" customFormat="false" ht="15.75" hidden="true" customHeight="false" outlineLevel="0" collapsed="false">
      <c r="A2564" s="331"/>
      <c r="B2564" s="331" t="s">
        <v>1252</v>
      </c>
      <c r="C2564" s="331" t="str">
        <f aca="false">IFERROR(VLOOKUP(B2564,'[1]#¡REF!'!$A$1:$C$15201,2,FALSE()),"")</f>
        <v/>
      </c>
      <c r="D2564" s="331" t="s">
        <v>991</v>
      </c>
      <c r="E2564" s="331" t="s">
        <v>1175</v>
      </c>
      <c r="F2564" s="354" t="s">
        <v>993</v>
      </c>
      <c r="G2564" s="331" t="n">
        <v>300</v>
      </c>
      <c r="H2564" s="331" t="n">
        <v>79.11</v>
      </c>
      <c r="I2564" s="415" t="n">
        <v>1575</v>
      </c>
      <c r="J2564" s="389"/>
      <c r="K2564" s="331" t="s">
        <v>994</v>
      </c>
    </row>
    <row r="2565" customFormat="false" ht="15.75" hidden="true" customHeight="false" outlineLevel="0" collapsed="false">
      <c r="A2565" s="331"/>
      <c r="B2565" s="331" t="s">
        <v>1252</v>
      </c>
      <c r="C2565" s="331" t="str">
        <f aca="false">IFERROR(VLOOKUP(B2565,'[1]#¡REF!'!$A$1:$C$15201,2,FALSE()),"")</f>
        <v/>
      </c>
      <c r="D2565" s="331" t="s">
        <v>991</v>
      </c>
      <c r="E2565" s="331" t="s">
        <v>1036</v>
      </c>
      <c r="F2565" s="354" t="s">
        <v>993</v>
      </c>
      <c r="G2565" s="331" t="n">
        <v>50</v>
      </c>
      <c r="H2565" s="331" t="n">
        <v>13.18</v>
      </c>
      <c r="I2565" s="331" t="n">
        <v>262.5</v>
      </c>
      <c r="J2565" s="389"/>
      <c r="K2565" s="331" t="s">
        <v>994</v>
      </c>
    </row>
    <row r="2566" customFormat="false" ht="15.75" hidden="true" customHeight="false" outlineLevel="0" collapsed="false">
      <c r="A2566" s="331"/>
      <c r="B2566" s="331" t="s">
        <v>1252</v>
      </c>
      <c r="C2566" s="331" t="str">
        <f aca="false">IFERROR(VLOOKUP(B2566,'[1]#¡REF!'!$A$1:$C$15201,2,FALSE()),"")</f>
        <v/>
      </c>
      <c r="D2566" s="331" t="s">
        <v>991</v>
      </c>
      <c r="E2566" s="331" t="s">
        <v>995</v>
      </c>
      <c r="F2566" s="354" t="s">
        <v>993</v>
      </c>
      <c r="G2566" s="331" t="n">
        <v>50</v>
      </c>
      <c r="H2566" s="331" t="n">
        <v>13.18</v>
      </c>
      <c r="I2566" s="331" t="n">
        <v>262.5</v>
      </c>
      <c r="J2566" s="389"/>
      <c r="K2566" s="331" t="s">
        <v>994</v>
      </c>
    </row>
    <row r="2567" customFormat="false" ht="15.75" hidden="true" customHeight="false" outlineLevel="0" collapsed="false">
      <c r="A2567" s="331"/>
      <c r="B2567" s="331" t="s">
        <v>1252</v>
      </c>
      <c r="C2567" s="331" t="str">
        <f aca="false">IFERROR(VLOOKUP(B2567,'[1]#¡REF!'!$A$1:$C$15201,2,FALSE()),"")</f>
        <v/>
      </c>
      <c r="D2567" s="331" t="s">
        <v>991</v>
      </c>
      <c r="E2567" s="331" t="s">
        <v>1163</v>
      </c>
      <c r="F2567" s="354" t="s">
        <v>993</v>
      </c>
      <c r="G2567" s="405" t="n">
        <v>1000</v>
      </c>
      <c r="H2567" s="331" t="n">
        <v>263.69</v>
      </c>
      <c r="I2567" s="415" t="n">
        <v>5250</v>
      </c>
      <c r="J2567" s="389"/>
      <c r="K2567" s="331" t="s">
        <v>994</v>
      </c>
    </row>
    <row r="2568" customFormat="false" ht="15.75" hidden="true" customHeight="false" outlineLevel="0" collapsed="false">
      <c r="A2568" s="331"/>
      <c r="B2568" s="331" t="s">
        <v>1252</v>
      </c>
      <c r="C2568" s="331" t="str">
        <f aca="false">IFERROR(VLOOKUP(B2568,'[1]#¡REF!'!$A$1:$C$15201,2,FALSE()),"")</f>
        <v/>
      </c>
      <c r="D2568" s="331" t="s">
        <v>991</v>
      </c>
      <c r="E2568" s="331" t="s">
        <v>1004</v>
      </c>
      <c r="F2568" s="331" t="s">
        <v>1134</v>
      </c>
      <c r="G2568" s="331" t="n">
        <v>3</v>
      </c>
      <c r="H2568" s="331" t="n">
        <v>0.79</v>
      </c>
      <c r="I2568" s="331" t="n">
        <v>15.75</v>
      </c>
      <c r="J2568" s="389"/>
      <c r="K2568" s="331" t="s">
        <v>994</v>
      </c>
    </row>
    <row r="2569" customFormat="false" ht="15.75" hidden="true" customHeight="false" outlineLevel="0" collapsed="false">
      <c r="A2569" s="331"/>
      <c r="B2569" s="331" t="s">
        <v>1252</v>
      </c>
      <c r="C2569" s="331" t="str">
        <f aca="false">IFERROR(VLOOKUP(B2569,'[1]#¡REF!'!$A$1:$C$15201,2,FALSE()),"")</f>
        <v/>
      </c>
      <c r="D2569" s="331" t="s">
        <v>1016</v>
      </c>
      <c r="E2569" s="331" t="s">
        <v>1017</v>
      </c>
      <c r="F2569" s="331" t="s">
        <v>1130</v>
      </c>
      <c r="G2569" s="331" t="n">
        <v>13</v>
      </c>
      <c r="H2569" s="331" t="n">
        <v>3.43</v>
      </c>
      <c r="I2569" s="331" t="n">
        <v>68.25</v>
      </c>
      <c r="J2569" s="389"/>
      <c r="K2569" s="331" t="s">
        <v>994</v>
      </c>
    </row>
    <row r="2570" customFormat="false" ht="15.75" hidden="true" customHeight="false" outlineLevel="0" collapsed="false">
      <c r="A2570" s="331"/>
      <c r="B2570" s="331" t="s">
        <v>1252</v>
      </c>
      <c r="C2570" s="331" t="str">
        <f aca="false">IFERROR(VLOOKUP(B2570,'[1]#¡REF!'!$A$1:$C$15201,2,FALSE()),"")</f>
        <v/>
      </c>
      <c r="D2570" s="331" t="s">
        <v>1016</v>
      </c>
      <c r="E2570" s="331" t="s">
        <v>1091</v>
      </c>
      <c r="F2570" s="354" t="s">
        <v>993</v>
      </c>
      <c r="G2570" s="331" t="n">
        <v>152</v>
      </c>
      <c r="H2570" s="331" t="n">
        <v>40.08</v>
      </c>
      <c r="I2570" s="331" t="n">
        <v>798</v>
      </c>
      <c r="J2570" s="389"/>
      <c r="K2570" s="331" t="s">
        <v>994</v>
      </c>
    </row>
    <row r="2571" customFormat="false" ht="15.75" hidden="true" customHeight="false" outlineLevel="0" collapsed="false">
      <c r="A2571" s="331"/>
      <c r="B2571" s="331" t="s">
        <v>1252</v>
      </c>
      <c r="C2571" s="331" t="str">
        <f aca="false">IFERROR(VLOOKUP(B2571,'[1]#¡REF!'!$A$1:$C$15201,2,FALSE()),"")</f>
        <v/>
      </c>
      <c r="D2571" s="331" t="s">
        <v>1016</v>
      </c>
      <c r="E2571" s="331" t="s">
        <v>1019</v>
      </c>
      <c r="F2571" s="354" t="s">
        <v>993</v>
      </c>
      <c r="G2571" s="331" t="n">
        <v>9</v>
      </c>
      <c r="H2571" s="331" t="n">
        <v>2.37</v>
      </c>
      <c r="I2571" s="331" t="n">
        <v>47.25</v>
      </c>
      <c r="J2571" s="389"/>
      <c r="K2571" s="331" t="s">
        <v>994</v>
      </c>
    </row>
    <row r="2572" customFormat="false" ht="15.75" hidden="true" customHeight="false" outlineLevel="0" collapsed="false">
      <c r="A2572" s="331"/>
      <c r="B2572" s="331" t="s">
        <v>1252</v>
      </c>
      <c r="C2572" s="331" t="str">
        <f aca="false">IFERROR(VLOOKUP(B2572,'[1]#¡REF!'!$A$1:$C$15201,2,FALSE()),"")</f>
        <v/>
      </c>
      <c r="D2572" s="331" t="s">
        <v>1016</v>
      </c>
      <c r="E2572" s="331" t="s">
        <v>1020</v>
      </c>
      <c r="F2572" s="354" t="s">
        <v>993</v>
      </c>
      <c r="G2572" s="331" t="n">
        <v>640</v>
      </c>
      <c r="H2572" s="331" t="n">
        <v>168.76</v>
      </c>
      <c r="I2572" s="415" t="n">
        <v>3360</v>
      </c>
      <c r="J2572" s="389"/>
      <c r="K2572" s="331" t="s">
        <v>994</v>
      </c>
    </row>
    <row r="2573" customFormat="false" ht="15.75" hidden="true" customHeight="false" outlineLevel="0" collapsed="false">
      <c r="A2573" s="331"/>
      <c r="B2573" s="331" t="s">
        <v>1252</v>
      </c>
      <c r="C2573" s="331" t="str">
        <f aca="false">IFERROR(VLOOKUP(B2573,'[1]#¡REF!'!$A$1:$C$15201,2,FALSE()),"")</f>
        <v/>
      </c>
      <c r="D2573" s="331" t="s">
        <v>1016</v>
      </c>
      <c r="E2573" s="331" t="s">
        <v>1041</v>
      </c>
      <c r="F2573" s="354" t="s">
        <v>993</v>
      </c>
      <c r="G2573" s="331" t="n">
        <v>31</v>
      </c>
      <c r="H2573" s="331" t="n">
        <v>8.17</v>
      </c>
      <c r="I2573" s="331" t="n">
        <v>162.75</v>
      </c>
      <c r="J2573" s="389"/>
      <c r="K2573" s="331" t="s">
        <v>994</v>
      </c>
    </row>
    <row r="2574" customFormat="false" ht="15.75" hidden="true" customHeight="false" outlineLevel="0" collapsed="false">
      <c r="A2574" s="331"/>
      <c r="B2574" s="331" t="s">
        <v>1252</v>
      </c>
      <c r="C2574" s="331" t="str">
        <f aca="false">IFERROR(VLOOKUP(B2574,'[1]#¡REF!'!$A$1:$C$15201,2,FALSE()),"")</f>
        <v/>
      </c>
      <c r="D2574" s="331" t="s">
        <v>1016</v>
      </c>
      <c r="E2574" s="331" t="s">
        <v>1092</v>
      </c>
      <c r="F2574" s="354" t="s">
        <v>993</v>
      </c>
      <c r="G2574" s="331" t="n">
        <v>273</v>
      </c>
      <c r="H2574" s="331" t="n">
        <v>71.99</v>
      </c>
      <c r="I2574" s="415" t="n">
        <v>1433.25</v>
      </c>
      <c r="J2574" s="389"/>
      <c r="K2574" s="331" t="s">
        <v>994</v>
      </c>
    </row>
    <row r="2575" customFormat="false" ht="15.75" hidden="true" customHeight="false" outlineLevel="0" collapsed="false">
      <c r="A2575" s="331"/>
      <c r="B2575" s="331" t="s">
        <v>1252</v>
      </c>
      <c r="C2575" s="331" t="str">
        <f aca="false">IFERROR(VLOOKUP(B2575,'[1]#¡REF!'!$A$1:$C$15201,2,FALSE()),"")</f>
        <v/>
      </c>
      <c r="D2575" s="331" t="s">
        <v>1016</v>
      </c>
      <c r="E2575" s="331" t="s">
        <v>1025</v>
      </c>
      <c r="F2575" s="354" t="s">
        <v>993</v>
      </c>
      <c r="G2575" s="331" t="n">
        <v>90</v>
      </c>
      <c r="H2575" s="331" t="n">
        <v>23.73</v>
      </c>
      <c r="I2575" s="331" t="n">
        <v>472.5</v>
      </c>
      <c r="J2575" s="389"/>
      <c r="K2575" s="331" t="s">
        <v>994</v>
      </c>
    </row>
    <row r="2576" customFormat="false" ht="15.75" hidden="true" customHeight="false" outlineLevel="0" collapsed="false">
      <c r="A2576" s="331"/>
      <c r="B2576" s="331" t="s">
        <v>1252</v>
      </c>
      <c r="C2576" s="331" t="str">
        <f aca="false">IFERROR(VLOOKUP(B2576,'[1]#¡REF!'!$A$1:$C$15201,2,FALSE()),"")</f>
        <v/>
      </c>
      <c r="D2576" s="331" t="s">
        <v>1016</v>
      </c>
      <c r="E2576" s="331" t="s">
        <v>1167</v>
      </c>
      <c r="F2576" s="354" t="s">
        <v>993</v>
      </c>
      <c r="G2576" s="331" t="n">
        <v>16</v>
      </c>
      <c r="H2576" s="331" t="n">
        <v>4.22</v>
      </c>
      <c r="I2576" s="331" t="n">
        <v>84</v>
      </c>
      <c r="J2576" s="389"/>
      <c r="K2576" s="331" t="s">
        <v>994</v>
      </c>
    </row>
    <row r="2577" customFormat="false" ht="15.75" hidden="true" customHeight="false" outlineLevel="0" collapsed="false">
      <c r="A2577" s="331"/>
      <c r="B2577" s="331" t="s">
        <v>1252</v>
      </c>
      <c r="C2577" s="331" t="str">
        <f aca="false">IFERROR(VLOOKUP(B2577,'[1]#¡REF!'!$A$1:$C$15201,2,FALSE()),"")</f>
        <v/>
      </c>
      <c r="D2577" s="331" t="s">
        <v>1016</v>
      </c>
      <c r="E2577" s="331" t="s">
        <v>1065</v>
      </c>
      <c r="F2577" s="354" t="s">
        <v>993</v>
      </c>
      <c r="G2577" s="331" t="n">
        <v>15</v>
      </c>
      <c r="H2577" s="331" t="n">
        <v>3.96</v>
      </c>
      <c r="I2577" s="331" t="n">
        <v>78.75</v>
      </c>
      <c r="J2577" s="389"/>
      <c r="K2577" s="331" t="s">
        <v>994</v>
      </c>
    </row>
    <row r="2578" customFormat="false" ht="15.75" hidden="true" customHeight="false" outlineLevel="0" collapsed="false">
      <c r="A2578" s="331"/>
      <c r="B2578" s="331" t="s">
        <v>1252</v>
      </c>
      <c r="C2578" s="331" t="str">
        <f aca="false">IFERROR(VLOOKUP(B2578,'[1]#¡REF!'!$A$1:$C$15201,2,FALSE()),"")</f>
        <v/>
      </c>
      <c r="D2578" s="331" t="s">
        <v>1016</v>
      </c>
      <c r="E2578" s="331" t="s">
        <v>1169</v>
      </c>
      <c r="F2578" s="354" t="s">
        <v>993</v>
      </c>
      <c r="G2578" s="331" t="n">
        <v>70</v>
      </c>
      <c r="H2578" s="331" t="n">
        <v>18.46</v>
      </c>
      <c r="I2578" s="331" t="n">
        <v>367.5</v>
      </c>
      <c r="J2578" s="389"/>
      <c r="K2578" s="331" t="s">
        <v>994</v>
      </c>
    </row>
    <row r="2579" customFormat="false" ht="15.75" hidden="true" customHeight="false" outlineLevel="0" collapsed="false">
      <c r="A2579" s="331"/>
      <c r="B2579" s="331" t="s">
        <v>1252</v>
      </c>
      <c r="C2579" s="331" t="str">
        <f aca="false">IFERROR(VLOOKUP(B2579,'[1]#¡REF!'!$A$1:$C$15201,2,FALSE()),"")</f>
        <v/>
      </c>
      <c r="D2579" s="331" t="s">
        <v>1016</v>
      </c>
      <c r="E2579" s="331" t="s">
        <v>1121</v>
      </c>
      <c r="F2579" s="354" t="s">
        <v>993</v>
      </c>
      <c r="G2579" s="331" t="n">
        <v>14</v>
      </c>
      <c r="H2579" s="331" t="n">
        <v>3.69</v>
      </c>
      <c r="I2579" s="331" t="n">
        <v>73.5</v>
      </c>
      <c r="J2579" s="389"/>
      <c r="K2579" s="331" t="s">
        <v>994</v>
      </c>
    </row>
    <row r="2580" customFormat="false" ht="15.75" hidden="true" customHeight="false" outlineLevel="0" collapsed="false">
      <c r="A2580" s="331"/>
      <c r="B2580" s="331" t="s">
        <v>1252</v>
      </c>
      <c r="C2580" s="331" t="str">
        <f aca="false">IFERROR(VLOOKUP(B2580,'[1]#¡REF!'!$A$1:$C$15201,2,FALSE()),"")</f>
        <v/>
      </c>
      <c r="D2580" s="331" t="s">
        <v>1016</v>
      </c>
      <c r="E2580" s="331" t="s">
        <v>1044</v>
      </c>
      <c r="F2580" s="354" t="s">
        <v>993</v>
      </c>
      <c r="G2580" s="331" t="n">
        <v>7</v>
      </c>
      <c r="H2580" s="331" t="n">
        <v>1.85</v>
      </c>
      <c r="I2580" s="331" t="n">
        <v>36.75</v>
      </c>
      <c r="J2580" s="389"/>
      <c r="K2580" s="331" t="s">
        <v>994</v>
      </c>
    </row>
    <row r="2581" customFormat="false" ht="15.75" hidden="true" customHeight="false" outlineLevel="0" collapsed="false">
      <c r="A2581" s="331"/>
      <c r="B2581" s="331" t="s">
        <v>1252</v>
      </c>
      <c r="C2581" s="331" t="str">
        <f aca="false">IFERROR(VLOOKUP(B2581,'[1]#¡REF!'!$A$1:$C$15201,2,FALSE()),"")</f>
        <v/>
      </c>
      <c r="D2581" s="331" t="s">
        <v>1016</v>
      </c>
      <c r="E2581" s="331" t="s">
        <v>1093</v>
      </c>
      <c r="F2581" s="331" t="s">
        <v>1131</v>
      </c>
      <c r="G2581" s="331" t="n">
        <v>13</v>
      </c>
      <c r="H2581" s="331" t="n">
        <v>3.43</v>
      </c>
      <c r="I2581" s="331" t="n">
        <v>68.25</v>
      </c>
      <c r="J2581" s="389"/>
      <c r="K2581" s="331" t="s">
        <v>994</v>
      </c>
    </row>
    <row r="2582" customFormat="false" ht="15.75" hidden="true" customHeight="false" outlineLevel="0" collapsed="false">
      <c r="A2582" s="331"/>
      <c r="B2582" s="331" t="s">
        <v>1252</v>
      </c>
      <c r="C2582" s="331" t="str">
        <f aca="false">IFERROR(VLOOKUP(B2582,'[1]#¡REF!'!$A$1:$C$15201,2,FALSE()),"")</f>
        <v/>
      </c>
      <c r="D2582" s="331" t="s">
        <v>1016</v>
      </c>
      <c r="E2582" s="331" t="s">
        <v>1026</v>
      </c>
      <c r="F2582" s="331" t="s">
        <v>1132</v>
      </c>
      <c r="G2582" s="331" t="n">
        <v>22</v>
      </c>
      <c r="H2582" s="331" t="n">
        <v>5.8</v>
      </c>
      <c r="I2582" s="331" t="n">
        <v>115.5</v>
      </c>
      <c r="J2582" s="389"/>
      <c r="K2582" s="331" t="s">
        <v>994</v>
      </c>
    </row>
    <row r="2583" customFormat="false" ht="15.75" hidden="true" customHeight="false" outlineLevel="0" collapsed="false">
      <c r="A2583" s="331"/>
      <c r="B2583" s="331" t="s">
        <v>1252</v>
      </c>
      <c r="C2583" s="331" t="str">
        <f aca="false">IFERROR(VLOOKUP(B2583,'[1]#¡REF!'!$A$1:$C$15201,2,FALSE()),"")</f>
        <v/>
      </c>
      <c r="D2583" s="331" t="s">
        <v>1016</v>
      </c>
      <c r="E2583" s="331" t="s">
        <v>1027</v>
      </c>
      <c r="F2583" s="331" t="s">
        <v>1133</v>
      </c>
      <c r="G2583" s="331" t="n">
        <v>13</v>
      </c>
      <c r="H2583" s="331" t="n">
        <v>3.43</v>
      </c>
      <c r="I2583" s="331" t="n">
        <v>68.25</v>
      </c>
      <c r="J2583" s="389"/>
      <c r="K2583" s="331" t="s">
        <v>994</v>
      </c>
    </row>
    <row r="2584" customFormat="false" ht="15.75" hidden="true" customHeight="false" outlineLevel="0" collapsed="false">
      <c r="A2584" s="331"/>
      <c r="B2584" s="331" t="s">
        <v>1252</v>
      </c>
      <c r="C2584" s="331" t="str">
        <f aca="false">IFERROR(VLOOKUP(B2584,'[1]#¡REF!'!$A$1:$C$15201,2,FALSE()),"")</f>
        <v/>
      </c>
      <c r="D2584" s="331" t="s">
        <v>1016</v>
      </c>
      <c r="E2584" s="331" t="s">
        <v>1028</v>
      </c>
      <c r="F2584" s="331" t="s">
        <v>1134</v>
      </c>
      <c r="G2584" s="331" t="n">
        <v>20</v>
      </c>
      <c r="H2584" s="331" t="n">
        <v>5.27</v>
      </c>
      <c r="I2584" s="331" t="n">
        <v>105</v>
      </c>
      <c r="J2584" s="390"/>
      <c r="K2584" s="331" t="s">
        <v>994</v>
      </c>
    </row>
    <row r="2585" customFormat="false" ht="15.75" hidden="true" customHeight="false" outlineLevel="0" collapsed="false">
      <c r="A2585" s="331"/>
      <c r="B2585" s="331" t="s">
        <v>1253</v>
      </c>
      <c r="C2585" s="331" t="str">
        <f aca="false">IFERROR(VLOOKUP(B2585,'[1]#¡REF!'!$A$1:$C$15201,2,FALSE()),"")</f>
        <v/>
      </c>
      <c r="D2585" s="331" t="s">
        <v>991</v>
      </c>
      <c r="E2585" s="331" t="s">
        <v>1000</v>
      </c>
      <c r="F2585" s="354" t="s">
        <v>993</v>
      </c>
      <c r="G2585" s="331" t="n">
        <v>55</v>
      </c>
      <c r="H2585" s="415" t="n">
        <v>1768.51</v>
      </c>
      <c r="I2585" s="415" t="n">
        <v>35211</v>
      </c>
      <c r="J2585" s="388"/>
      <c r="K2585" s="331" t="s">
        <v>994</v>
      </c>
    </row>
    <row r="2586" customFormat="false" ht="15.75" hidden="true" customHeight="false" outlineLevel="0" collapsed="false">
      <c r="A2586" s="331"/>
      <c r="B2586" s="331" t="s">
        <v>1253</v>
      </c>
      <c r="C2586" s="331" t="str">
        <f aca="false">IFERROR(VLOOKUP(B2586,'[1]#¡REF!'!$A$1:$C$15201,2,FALSE()),"")</f>
        <v/>
      </c>
      <c r="D2586" s="331" t="s">
        <v>991</v>
      </c>
      <c r="E2586" s="331" t="s">
        <v>1034</v>
      </c>
      <c r="F2586" s="354" t="s">
        <v>993</v>
      </c>
      <c r="G2586" s="331" t="n">
        <v>22</v>
      </c>
      <c r="H2586" s="331" t="n">
        <v>707.4</v>
      </c>
      <c r="I2586" s="415" t="n">
        <v>14084.4</v>
      </c>
      <c r="J2586" s="389"/>
      <c r="K2586" s="331" t="s">
        <v>994</v>
      </c>
    </row>
    <row r="2587" customFormat="false" ht="15.75" hidden="true" customHeight="false" outlineLevel="0" collapsed="false">
      <c r="A2587" s="331"/>
      <c r="B2587" s="331" t="s">
        <v>1253</v>
      </c>
      <c r="C2587" s="331" t="str">
        <f aca="false">IFERROR(VLOOKUP(B2587,'[1]#¡REF!'!$A$1:$C$15201,2,FALSE()),"")</f>
        <v/>
      </c>
      <c r="D2587" s="331" t="s">
        <v>991</v>
      </c>
      <c r="E2587" s="331" t="s">
        <v>1009</v>
      </c>
      <c r="F2587" s="354" t="s">
        <v>993</v>
      </c>
      <c r="G2587" s="331" t="n">
        <v>3</v>
      </c>
      <c r="H2587" s="331" t="n">
        <v>96.46</v>
      </c>
      <c r="I2587" s="415" t="n">
        <v>1920.6</v>
      </c>
      <c r="J2587" s="389"/>
      <c r="K2587" s="331" t="s">
        <v>994</v>
      </c>
    </row>
    <row r="2588" customFormat="false" ht="15.75" hidden="true" customHeight="false" outlineLevel="0" collapsed="false">
      <c r="A2588" s="331"/>
      <c r="B2588" s="331" t="s">
        <v>1253</v>
      </c>
      <c r="C2588" s="331" t="str">
        <f aca="false">IFERROR(VLOOKUP(B2588,'[1]#¡REF!'!$A$1:$C$15201,2,FALSE()),"")</f>
        <v/>
      </c>
      <c r="D2588" s="331" t="s">
        <v>991</v>
      </c>
      <c r="E2588" s="331" t="s">
        <v>1012</v>
      </c>
      <c r="F2588" s="354" t="s">
        <v>993</v>
      </c>
      <c r="G2588" s="331" t="n">
        <v>850</v>
      </c>
      <c r="H2588" s="415" t="n">
        <v>27331.49</v>
      </c>
      <c r="I2588" s="415" t="n">
        <v>544170</v>
      </c>
      <c r="J2588" s="389"/>
      <c r="K2588" s="331" t="s">
        <v>994</v>
      </c>
    </row>
    <row r="2589" customFormat="false" ht="15.75" hidden="true" customHeight="false" outlineLevel="0" collapsed="false">
      <c r="A2589" s="331"/>
      <c r="B2589" s="331" t="s">
        <v>1254</v>
      </c>
      <c r="C2589" s="331" t="str">
        <f aca="false">IFERROR(VLOOKUP(B2589,'[1]#¡REF!'!$A$1:$C$15201,2,FALSE()),"")</f>
        <v/>
      </c>
      <c r="D2589" s="331" t="s">
        <v>991</v>
      </c>
      <c r="E2589" s="331" t="s">
        <v>992</v>
      </c>
      <c r="F2589" s="354" t="s">
        <v>993</v>
      </c>
      <c r="G2589" s="331" t="n">
        <v>36</v>
      </c>
      <c r="H2589" s="415" t="n">
        <v>1666.2</v>
      </c>
      <c r="I2589" s="415" t="n">
        <v>33174</v>
      </c>
      <c r="J2589" s="389"/>
      <c r="K2589" s="331" t="s">
        <v>994</v>
      </c>
    </row>
    <row r="2590" customFormat="false" ht="15.75" hidden="true" customHeight="false" outlineLevel="0" collapsed="false">
      <c r="A2590" s="331"/>
      <c r="B2590" s="331" t="s">
        <v>1254</v>
      </c>
      <c r="C2590" s="331" t="str">
        <f aca="false">IFERROR(VLOOKUP(B2590,'[1]#¡REF!'!$A$1:$C$15201,2,FALSE()),"")</f>
        <v/>
      </c>
      <c r="D2590" s="331" t="s">
        <v>991</v>
      </c>
      <c r="E2590" s="331" t="s">
        <v>1000</v>
      </c>
      <c r="F2590" s="354" t="s">
        <v>993</v>
      </c>
      <c r="G2590" s="331" t="n">
        <v>135</v>
      </c>
      <c r="H2590" s="415" t="n">
        <v>6248.24</v>
      </c>
      <c r="I2590" s="415" t="n">
        <v>124402.5</v>
      </c>
      <c r="J2590" s="389"/>
      <c r="K2590" s="331" t="s">
        <v>994</v>
      </c>
    </row>
    <row r="2591" customFormat="false" ht="15.75" hidden="true" customHeight="false" outlineLevel="0" collapsed="false">
      <c r="A2591" s="331"/>
      <c r="B2591" s="331" t="s">
        <v>1254</v>
      </c>
      <c r="C2591" s="331" t="str">
        <f aca="false">IFERROR(VLOOKUP(B2591,'[1]#¡REF!'!$A$1:$C$15201,2,FALSE()),"")</f>
        <v/>
      </c>
      <c r="D2591" s="331" t="s">
        <v>991</v>
      </c>
      <c r="E2591" s="331" t="s">
        <v>1034</v>
      </c>
      <c r="F2591" s="354" t="s">
        <v>993</v>
      </c>
      <c r="G2591" s="331" t="n">
        <v>12</v>
      </c>
      <c r="H2591" s="331" t="n">
        <v>555.4</v>
      </c>
      <c r="I2591" s="415" t="n">
        <v>11058</v>
      </c>
      <c r="J2591" s="389"/>
      <c r="K2591" s="331" t="s">
        <v>994</v>
      </c>
    </row>
    <row r="2592" customFormat="false" ht="15.75" hidden="true" customHeight="false" outlineLevel="0" collapsed="false">
      <c r="A2592" s="331"/>
      <c r="B2592" s="331" t="s">
        <v>1254</v>
      </c>
      <c r="C2592" s="331" t="str">
        <f aca="false">IFERROR(VLOOKUP(B2592,'[1]#¡REF!'!$A$1:$C$15201,2,FALSE()),"")</f>
        <v/>
      </c>
      <c r="D2592" s="331" t="s">
        <v>991</v>
      </c>
      <c r="E2592" s="331" t="s">
        <v>1009</v>
      </c>
      <c r="F2592" s="354" t="s">
        <v>993</v>
      </c>
      <c r="G2592" s="331" t="n">
        <v>8</v>
      </c>
      <c r="H2592" s="331" t="n">
        <v>370.27</v>
      </c>
      <c r="I2592" s="415" t="n">
        <v>7372</v>
      </c>
      <c r="J2592" s="389"/>
      <c r="K2592" s="331" t="s">
        <v>994</v>
      </c>
    </row>
    <row r="2593" customFormat="false" ht="15.75" hidden="true" customHeight="false" outlineLevel="0" collapsed="false">
      <c r="A2593" s="331"/>
      <c r="B2593" s="331" t="s">
        <v>1254</v>
      </c>
      <c r="C2593" s="331" t="str">
        <f aca="false">IFERROR(VLOOKUP(B2593,'[1]#¡REF!'!$A$1:$C$15201,2,FALSE()),"")</f>
        <v/>
      </c>
      <c r="D2593" s="331" t="s">
        <v>991</v>
      </c>
      <c r="E2593" s="331" t="s">
        <v>1012</v>
      </c>
      <c r="F2593" s="354" t="s">
        <v>993</v>
      </c>
      <c r="G2593" s="331" t="n">
        <v>850</v>
      </c>
      <c r="H2593" s="415" t="n">
        <v>39340.79</v>
      </c>
      <c r="I2593" s="415" t="n">
        <v>783275</v>
      </c>
      <c r="J2593" s="389"/>
      <c r="K2593" s="331" t="s">
        <v>994</v>
      </c>
    </row>
    <row r="2594" customFormat="false" ht="15.75" hidden="true" customHeight="false" outlineLevel="0" collapsed="false">
      <c r="A2594" s="331"/>
      <c r="B2594" s="331" t="s">
        <v>1254</v>
      </c>
      <c r="C2594" s="331" t="str">
        <f aca="false">IFERROR(VLOOKUP(B2594,'[1]#¡REF!'!$A$1:$C$15201,2,FALSE()),"")</f>
        <v/>
      </c>
      <c r="D2594" s="331" t="s">
        <v>991</v>
      </c>
      <c r="E2594" s="331" t="s">
        <v>1014</v>
      </c>
      <c r="F2594" s="331" t="s">
        <v>1132</v>
      </c>
      <c r="G2594" s="331" t="n">
        <v>15</v>
      </c>
      <c r="H2594" s="331" t="n">
        <v>694.25</v>
      </c>
      <c r="I2594" s="415" t="n">
        <v>13822.5</v>
      </c>
      <c r="J2594" s="389"/>
      <c r="K2594" s="331" t="s">
        <v>994</v>
      </c>
    </row>
    <row r="2595" customFormat="false" ht="15.75" hidden="true" customHeight="false" outlineLevel="0" collapsed="false">
      <c r="A2595" s="331"/>
      <c r="B2595" s="331" t="s">
        <v>1255</v>
      </c>
      <c r="C2595" s="331" t="str">
        <f aca="false">IFERROR(VLOOKUP(B2595,'[1]#¡REF!'!$A$1:$C$15201,2,FALSE()),"")</f>
        <v/>
      </c>
      <c r="D2595" s="331" t="s">
        <v>1016</v>
      </c>
      <c r="E2595" s="331" t="s">
        <v>1017</v>
      </c>
      <c r="F2595" s="331" t="s">
        <v>1130</v>
      </c>
      <c r="G2595" s="331" t="n">
        <v>98</v>
      </c>
      <c r="H2595" s="331" t="n">
        <v>361.78</v>
      </c>
      <c r="I2595" s="415" t="n">
        <v>7203</v>
      </c>
      <c r="J2595" s="389"/>
      <c r="K2595" s="331" t="s">
        <v>994</v>
      </c>
    </row>
    <row r="2596" customFormat="false" ht="15.75" hidden="true" customHeight="false" outlineLevel="0" collapsed="false">
      <c r="A2596" s="331"/>
      <c r="B2596" s="331" t="s">
        <v>1255</v>
      </c>
      <c r="C2596" s="331" t="str">
        <f aca="false">IFERROR(VLOOKUP(B2596,'[1]#¡REF!'!$A$1:$C$15201,2,FALSE()),"")</f>
        <v/>
      </c>
      <c r="D2596" s="331" t="s">
        <v>1016</v>
      </c>
      <c r="E2596" s="331" t="s">
        <v>1020</v>
      </c>
      <c r="F2596" s="354" t="s">
        <v>993</v>
      </c>
      <c r="G2596" s="405" t="n">
        <v>14082</v>
      </c>
      <c r="H2596" s="415" t="n">
        <v>51985.29</v>
      </c>
      <c r="I2596" s="415" t="n">
        <v>1035027</v>
      </c>
      <c r="J2596" s="389"/>
      <c r="K2596" s="331" t="s">
        <v>994</v>
      </c>
    </row>
    <row r="2597" customFormat="false" ht="15.75" hidden="true" customHeight="false" outlineLevel="0" collapsed="false">
      <c r="A2597" s="331"/>
      <c r="B2597" s="331" t="s">
        <v>1255</v>
      </c>
      <c r="C2597" s="331" t="str">
        <f aca="false">IFERROR(VLOOKUP(B2597,'[1]#¡REF!'!$A$1:$C$15201,2,FALSE()),"")</f>
        <v/>
      </c>
      <c r="D2597" s="331" t="s">
        <v>1016</v>
      </c>
      <c r="E2597" s="331" t="s">
        <v>1023</v>
      </c>
      <c r="F2597" s="354" t="s">
        <v>993</v>
      </c>
      <c r="G2597" s="331" t="n">
        <v>7</v>
      </c>
      <c r="H2597" s="331" t="n">
        <v>25.84</v>
      </c>
      <c r="I2597" s="331" t="n">
        <v>514.5</v>
      </c>
      <c r="J2597" s="389"/>
      <c r="K2597" s="331" t="s">
        <v>994</v>
      </c>
    </row>
    <row r="2598" customFormat="false" ht="15.75" hidden="true" customHeight="false" outlineLevel="0" collapsed="false">
      <c r="A2598" s="331"/>
      <c r="B2598" s="331" t="s">
        <v>1255</v>
      </c>
      <c r="C2598" s="331" t="str">
        <f aca="false">IFERROR(VLOOKUP(B2598,'[1]#¡REF!'!$A$1:$C$15201,2,FALSE()),"")</f>
        <v/>
      </c>
      <c r="D2598" s="331" t="s">
        <v>1016</v>
      </c>
      <c r="E2598" s="331" t="s">
        <v>1025</v>
      </c>
      <c r="F2598" s="354" t="s">
        <v>993</v>
      </c>
      <c r="G2598" s="405" t="n">
        <v>44764</v>
      </c>
      <c r="H2598" s="415" t="n">
        <v>165251.34</v>
      </c>
      <c r="I2598" s="415" t="n">
        <v>3290154</v>
      </c>
      <c r="J2598" s="389"/>
      <c r="K2598" s="331" t="s">
        <v>994</v>
      </c>
    </row>
    <row r="2599" customFormat="false" ht="15.75" hidden="true" customHeight="false" outlineLevel="0" collapsed="false">
      <c r="A2599" s="331"/>
      <c r="B2599" s="331" t="s">
        <v>1255</v>
      </c>
      <c r="C2599" s="331" t="str">
        <f aca="false">IFERROR(VLOOKUP(B2599,'[1]#¡REF!'!$A$1:$C$15201,2,FALSE()),"")</f>
        <v/>
      </c>
      <c r="D2599" s="331" t="s">
        <v>1016</v>
      </c>
      <c r="E2599" s="331" t="s">
        <v>1110</v>
      </c>
      <c r="F2599" s="354" t="s">
        <v>993</v>
      </c>
      <c r="G2599" s="331" t="n">
        <v>168</v>
      </c>
      <c r="H2599" s="331" t="n">
        <v>620.19</v>
      </c>
      <c r="I2599" s="415" t="n">
        <v>12348</v>
      </c>
      <c r="J2599" s="389"/>
      <c r="K2599" s="331" t="s">
        <v>994</v>
      </c>
    </row>
    <row r="2600" customFormat="false" ht="15.75" hidden="true" customHeight="false" outlineLevel="0" collapsed="false">
      <c r="A2600" s="331"/>
      <c r="B2600" s="331" t="s">
        <v>1255</v>
      </c>
      <c r="C2600" s="331" t="str">
        <f aca="false">IFERROR(VLOOKUP(B2600,'[1]#¡REF!'!$A$1:$C$15201,2,FALSE()),"")</f>
        <v/>
      </c>
      <c r="D2600" s="331" t="s">
        <v>1016</v>
      </c>
      <c r="E2600" s="331" t="s">
        <v>1093</v>
      </c>
      <c r="F2600" s="331" t="s">
        <v>1131</v>
      </c>
      <c r="G2600" s="331" t="n">
        <v>98</v>
      </c>
      <c r="H2600" s="331" t="n">
        <v>361.78</v>
      </c>
      <c r="I2600" s="415" t="n">
        <v>7203</v>
      </c>
      <c r="J2600" s="389"/>
      <c r="K2600" s="331" t="s">
        <v>994</v>
      </c>
    </row>
    <row r="2601" customFormat="false" ht="15.75" hidden="true" customHeight="false" outlineLevel="0" collapsed="false">
      <c r="A2601" s="331"/>
      <c r="B2601" s="331" t="s">
        <v>1255</v>
      </c>
      <c r="C2601" s="331" t="str">
        <f aca="false">IFERROR(VLOOKUP(B2601,'[1]#¡REF!'!$A$1:$C$15201,2,FALSE()),"")</f>
        <v/>
      </c>
      <c r="D2601" s="331" t="s">
        <v>1016</v>
      </c>
      <c r="E2601" s="331" t="s">
        <v>1027</v>
      </c>
      <c r="F2601" s="331" t="s">
        <v>1133</v>
      </c>
      <c r="G2601" s="331" t="n">
        <v>98</v>
      </c>
      <c r="H2601" s="331" t="n">
        <v>361.78</v>
      </c>
      <c r="I2601" s="415" t="n">
        <v>7203</v>
      </c>
      <c r="J2601" s="389"/>
      <c r="K2601" s="331" t="s">
        <v>994</v>
      </c>
    </row>
    <row r="2602" customFormat="false" ht="15.75" hidden="true" customHeight="false" outlineLevel="0" collapsed="false">
      <c r="A2602" s="331"/>
      <c r="B2602" s="331" t="s">
        <v>1255</v>
      </c>
      <c r="C2602" s="331" t="str">
        <f aca="false">IFERROR(VLOOKUP(B2602,'[1]#¡REF!'!$A$1:$C$15201,2,FALSE()),"")</f>
        <v/>
      </c>
      <c r="D2602" s="331" t="s">
        <v>1016</v>
      </c>
      <c r="E2602" s="331" t="s">
        <v>1028</v>
      </c>
      <c r="F2602" s="331" t="s">
        <v>1134</v>
      </c>
      <c r="G2602" s="331" t="n">
        <v>98</v>
      </c>
      <c r="H2602" s="331" t="n">
        <v>361.78</v>
      </c>
      <c r="I2602" s="415" t="n">
        <v>7203</v>
      </c>
      <c r="J2602" s="390"/>
      <c r="K2602" s="331" t="s">
        <v>994</v>
      </c>
    </row>
    <row r="2603" customFormat="false" ht="15.75" hidden="true" customHeight="false" outlineLevel="0" collapsed="false">
      <c r="A2603" s="331"/>
      <c r="B2603" s="331" t="s">
        <v>1256</v>
      </c>
      <c r="C2603" s="331" t="str">
        <f aca="false">IFERROR(VLOOKUP(B2603,'[1]#¡REF!'!$A$1:$C$15201,2,FALSE()),"")</f>
        <v/>
      </c>
      <c r="D2603" s="331" t="s">
        <v>991</v>
      </c>
      <c r="E2603" s="331" t="s">
        <v>1012</v>
      </c>
      <c r="F2603" s="354" t="s">
        <v>993</v>
      </c>
      <c r="G2603" s="331" t="n">
        <v>14</v>
      </c>
      <c r="H2603" s="331" t="n">
        <v>15.85</v>
      </c>
      <c r="I2603" s="331" t="n">
        <v>315.56</v>
      </c>
      <c r="J2603" s="388"/>
      <c r="K2603" s="331" t="s">
        <v>994</v>
      </c>
    </row>
    <row r="2604" customFormat="false" ht="15.75" hidden="true" customHeight="false" outlineLevel="0" collapsed="false">
      <c r="A2604" s="331"/>
      <c r="B2604" s="331" t="s">
        <v>1256</v>
      </c>
      <c r="C2604" s="331" t="str">
        <f aca="false">IFERROR(VLOOKUP(B2604,'[1]#¡REF!'!$A$1:$C$15201,2,FALSE()),"")</f>
        <v/>
      </c>
      <c r="D2604" s="331" t="s">
        <v>1016</v>
      </c>
      <c r="E2604" s="331" t="s">
        <v>1017</v>
      </c>
      <c r="F2604" s="331" t="s">
        <v>1130</v>
      </c>
      <c r="G2604" s="331" t="n">
        <v>104</v>
      </c>
      <c r="H2604" s="331" t="n">
        <v>117.74</v>
      </c>
      <c r="I2604" s="415" t="n">
        <v>2344.16</v>
      </c>
      <c r="J2604" s="389"/>
      <c r="K2604" s="331" t="s">
        <v>994</v>
      </c>
    </row>
    <row r="2605" customFormat="false" ht="15.75" hidden="true" customHeight="false" outlineLevel="0" collapsed="false">
      <c r="A2605" s="331"/>
      <c r="B2605" s="331" t="s">
        <v>1256</v>
      </c>
      <c r="C2605" s="331" t="str">
        <f aca="false">IFERROR(VLOOKUP(B2605,'[1]#¡REF!'!$A$1:$C$15201,2,FALSE()),"")</f>
        <v/>
      </c>
      <c r="D2605" s="331" t="s">
        <v>1016</v>
      </c>
      <c r="E2605" s="331" t="s">
        <v>1019</v>
      </c>
      <c r="F2605" s="354" t="s">
        <v>993</v>
      </c>
      <c r="G2605" s="405" t="n">
        <v>1176</v>
      </c>
      <c r="H2605" s="415" t="n">
        <v>1331.34</v>
      </c>
      <c r="I2605" s="415" t="n">
        <v>26507.04</v>
      </c>
      <c r="J2605" s="389"/>
      <c r="K2605" s="331" t="s">
        <v>994</v>
      </c>
    </row>
    <row r="2606" customFormat="false" ht="15.75" hidden="true" customHeight="false" outlineLevel="0" collapsed="false">
      <c r="A2606" s="331"/>
      <c r="B2606" s="331" t="s">
        <v>1256</v>
      </c>
      <c r="C2606" s="331" t="str">
        <f aca="false">IFERROR(VLOOKUP(B2606,'[1]#¡REF!'!$A$1:$C$15201,2,FALSE()),"")</f>
        <v/>
      </c>
      <c r="D2606" s="331" t="s">
        <v>1016</v>
      </c>
      <c r="E2606" s="331" t="s">
        <v>1020</v>
      </c>
      <c r="F2606" s="354" t="s">
        <v>993</v>
      </c>
      <c r="G2606" s="405" t="n">
        <v>7473</v>
      </c>
      <c r="H2606" s="415" t="n">
        <v>8460.14</v>
      </c>
      <c r="I2606" s="415" t="n">
        <v>168441.42</v>
      </c>
      <c r="J2606" s="389"/>
      <c r="K2606" s="331" t="s">
        <v>994</v>
      </c>
    </row>
    <row r="2607" customFormat="false" ht="15.75" hidden="true" customHeight="false" outlineLevel="0" collapsed="false">
      <c r="A2607" s="331"/>
      <c r="B2607" s="331" t="s">
        <v>1256</v>
      </c>
      <c r="C2607" s="331" t="str">
        <f aca="false">IFERROR(VLOOKUP(B2607,'[1]#¡REF!'!$A$1:$C$15201,2,FALSE()),"")</f>
        <v/>
      </c>
      <c r="D2607" s="331" t="s">
        <v>1016</v>
      </c>
      <c r="E2607" s="331" t="s">
        <v>1022</v>
      </c>
      <c r="F2607" s="354" t="s">
        <v>993</v>
      </c>
      <c r="G2607" s="331" t="n">
        <v>28</v>
      </c>
      <c r="H2607" s="331" t="n">
        <v>31.7</v>
      </c>
      <c r="I2607" s="331" t="n">
        <v>631.12</v>
      </c>
      <c r="J2607" s="389"/>
      <c r="K2607" s="331" t="s">
        <v>994</v>
      </c>
    </row>
    <row r="2608" customFormat="false" ht="15.75" hidden="true" customHeight="false" outlineLevel="0" collapsed="false">
      <c r="A2608" s="331"/>
      <c r="B2608" s="331" t="s">
        <v>1256</v>
      </c>
      <c r="C2608" s="331" t="str">
        <f aca="false">IFERROR(VLOOKUP(B2608,'[1]#¡REF!'!$A$1:$C$15201,2,FALSE()),"")</f>
        <v/>
      </c>
      <c r="D2608" s="331" t="s">
        <v>1016</v>
      </c>
      <c r="E2608" s="331" t="s">
        <v>1023</v>
      </c>
      <c r="F2608" s="354" t="s">
        <v>993</v>
      </c>
      <c r="G2608" s="331" t="n">
        <v>48</v>
      </c>
      <c r="H2608" s="331" t="n">
        <v>54.34</v>
      </c>
      <c r="I2608" s="415" t="n">
        <v>1081.92</v>
      </c>
      <c r="J2608" s="389"/>
      <c r="K2608" s="331" t="s">
        <v>994</v>
      </c>
    </row>
    <row r="2609" customFormat="false" ht="15.75" hidden="true" customHeight="false" outlineLevel="0" collapsed="false">
      <c r="A2609" s="331"/>
      <c r="B2609" s="331" t="s">
        <v>1256</v>
      </c>
      <c r="C2609" s="331" t="str">
        <f aca="false">IFERROR(VLOOKUP(B2609,'[1]#¡REF!'!$A$1:$C$15201,2,FALSE()),"")</f>
        <v/>
      </c>
      <c r="D2609" s="331" t="s">
        <v>1016</v>
      </c>
      <c r="E2609" s="331" t="s">
        <v>1025</v>
      </c>
      <c r="F2609" s="354" t="s">
        <v>993</v>
      </c>
      <c r="G2609" s="405" t="n">
        <v>863233</v>
      </c>
      <c r="H2609" s="415" t="n">
        <v>977261.33</v>
      </c>
      <c r="I2609" s="415" t="n">
        <v>19457271.82</v>
      </c>
      <c r="J2609" s="389"/>
      <c r="K2609" s="331" t="s">
        <v>994</v>
      </c>
    </row>
    <row r="2610" customFormat="false" ht="15.75" hidden="true" customHeight="false" outlineLevel="0" collapsed="false">
      <c r="A2610" s="331"/>
      <c r="B2610" s="331" t="s">
        <v>1256</v>
      </c>
      <c r="C2610" s="331" t="str">
        <f aca="false">IFERROR(VLOOKUP(B2610,'[1]#¡REF!'!$A$1:$C$15201,2,FALSE()),"")</f>
        <v/>
      </c>
      <c r="D2610" s="331" t="s">
        <v>1016</v>
      </c>
      <c r="E2610" s="331" t="s">
        <v>1043</v>
      </c>
      <c r="F2610" s="354" t="s">
        <v>993</v>
      </c>
      <c r="G2610" s="331" t="n">
        <v>70</v>
      </c>
      <c r="H2610" s="331" t="n">
        <v>79.25</v>
      </c>
      <c r="I2610" s="415" t="n">
        <v>1577.8</v>
      </c>
      <c r="J2610" s="389"/>
      <c r="K2610" s="331" t="s">
        <v>994</v>
      </c>
    </row>
    <row r="2611" customFormat="false" ht="15.75" hidden="true" customHeight="false" outlineLevel="0" collapsed="false">
      <c r="A2611" s="331"/>
      <c r="B2611" s="331" t="s">
        <v>1256</v>
      </c>
      <c r="C2611" s="331" t="str">
        <f aca="false">IFERROR(VLOOKUP(B2611,'[1]#¡REF!'!$A$1:$C$15201,2,FALSE()),"")</f>
        <v/>
      </c>
      <c r="D2611" s="331" t="s">
        <v>1016</v>
      </c>
      <c r="E2611" s="331" t="s">
        <v>1093</v>
      </c>
      <c r="F2611" s="331" t="s">
        <v>1131</v>
      </c>
      <c r="G2611" s="331" t="n">
        <v>104</v>
      </c>
      <c r="H2611" s="331" t="n">
        <v>117.74</v>
      </c>
      <c r="I2611" s="415" t="n">
        <v>2344.16</v>
      </c>
      <c r="J2611" s="389"/>
      <c r="K2611" s="331" t="s">
        <v>994</v>
      </c>
    </row>
    <row r="2612" customFormat="false" ht="15.75" hidden="true" customHeight="false" outlineLevel="0" collapsed="false">
      <c r="A2612" s="331"/>
      <c r="B2612" s="331" t="s">
        <v>1256</v>
      </c>
      <c r="C2612" s="331" t="str">
        <f aca="false">IFERROR(VLOOKUP(B2612,'[1]#¡REF!'!$A$1:$C$15201,2,FALSE()),"")</f>
        <v/>
      </c>
      <c r="D2612" s="331" t="s">
        <v>1016</v>
      </c>
      <c r="E2612" s="331" t="s">
        <v>1027</v>
      </c>
      <c r="F2612" s="331" t="s">
        <v>1133</v>
      </c>
      <c r="G2612" s="331" t="n">
        <v>104</v>
      </c>
      <c r="H2612" s="331" t="n">
        <v>117.74</v>
      </c>
      <c r="I2612" s="415" t="n">
        <v>2344.16</v>
      </c>
      <c r="J2612" s="389"/>
      <c r="K2612" s="331" t="s">
        <v>994</v>
      </c>
    </row>
    <row r="2613" customFormat="false" ht="15.75" hidden="true" customHeight="false" outlineLevel="0" collapsed="false">
      <c r="A2613" s="331"/>
      <c r="B2613" s="331" t="s">
        <v>1256</v>
      </c>
      <c r="C2613" s="331" t="str">
        <f aca="false">IFERROR(VLOOKUP(B2613,'[1]#¡REF!'!$A$1:$C$15201,2,FALSE()),"")</f>
        <v/>
      </c>
      <c r="D2613" s="331" t="s">
        <v>1016</v>
      </c>
      <c r="E2613" s="331" t="s">
        <v>1028</v>
      </c>
      <c r="F2613" s="331" t="s">
        <v>1134</v>
      </c>
      <c r="G2613" s="331" t="n">
        <v>104</v>
      </c>
      <c r="H2613" s="331" t="n">
        <v>117.74</v>
      </c>
      <c r="I2613" s="415" t="n">
        <v>2344.16</v>
      </c>
      <c r="J2613" s="390"/>
      <c r="K2613" s="331" t="s">
        <v>994</v>
      </c>
    </row>
    <row r="2614" customFormat="false" ht="15.75" hidden="true" customHeight="false" outlineLevel="0" collapsed="false">
      <c r="A2614" s="331"/>
      <c r="B2614" s="331" t="s">
        <v>1257</v>
      </c>
      <c r="C2614" s="331" t="str">
        <f aca="false">IFERROR(VLOOKUP(B2614,'[1]#¡REF!'!$A$1:$C$15201,2,FALSE()),"")</f>
        <v/>
      </c>
      <c r="D2614" s="331" t="s">
        <v>991</v>
      </c>
      <c r="E2614" s="331" t="s">
        <v>997</v>
      </c>
      <c r="F2614" s="331" t="s">
        <v>1130</v>
      </c>
      <c r="G2614" s="331" t="n">
        <v>6</v>
      </c>
      <c r="H2614" s="331" t="n">
        <v>7.38</v>
      </c>
      <c r="I2614" s="331" t="n">
        <v>147</v>
      </c>
      <c r="J2614" s="388"/>
      <c r="K2614" s="331" t="s">
        <v>994</v>
      </c>
    </row>
    <row r="2615" customFormat="false" ht="15.75" hidden="true" customHeight="false" outlineLevel="0" collapsed="false">
      <c r="A2615" s="331"/>
      <c r="B2615" s="331" t="s">
        <v>1257</v>
      </c>
      <c r="C2615" s="331" t="str">
        <f aca="false">IFERROR(VLOOKUP(B2615,'[1]#¡REF!'!$A$1:$C$15201,2,FALSE()),"")</f>
        <v/>
      </c>
      <c r="D2615" s="331" t="s">
        <v>991</v>
      </c>
      <c r="E2615" s="331" t="s">
        <v>1032</v>
      </c>
      <c r="F2615" s="331" t="s">
        <v>1130</v>
      </c>
      <c r="G2615" s="331" t="n">
        <v>1</v>
      </c>
      <c r="H2615" s="331" t="n">
        <v>1.23</v>
      </c>
      <c r="I2615" s="331" t="n">
        <v>24.5</v>
      </c>
      <c r="J2615" s="389"/>
      <c r="K2615" s="331" t="s">
        <v>994</v>
      </c>
    </row>
    <row r="2616" customFormat="false" ht="15.75" hidden="true" customHeight="false" outlineLevel="0" collapsed="false">
      <c r="A2616" s="331"/>
      <c r="B2616" s="331" t="s">
        <v>1257</v>
      </c>
      <c r="C2616" s="331" t="str">
        <f aca="false">IFERROR(VLOOKUP(B2616,'[1]#¡REF!'!$A$1:$C$15201,2,FALSE()),"")</f>
        <v/>
      </c>
      <c r="D2616" s="331" t="s">
        <v>991</v>
      </c>
      <c r="E2616" s="331" t="s">
        <v>992</v>
      </c>
      <c r="F2616" s="354" t="s">
        <v>993</v>
      </c>
      <c r="G2616" s="331" t="n">
        <v>15</v>
      </c>
      <c r="H2616" s="331" t="n">
        <v>18.46</v>
      </c>
      <c r="I2616" s="331" t="n">
        <v>367.5</v>
      </c>
      <c r="J2616" s="389"/>
      <c r="K2616" s="331" t="s">
        <v>994</v>
      </c>
    </row>
    <row r="2617" customFormat="false" ht="15.75" hidden="true" customHeight="false" outlineLevel="0" collapsed="false">
      <c r="A2617" s="331"/>
      <c r="B2617" s="331" t="s">
        <v>1257</v>
      </c>
      <c r="C2617" s="331" t="str">
        <f aca="false">IFERROR(VLOOKUP(B2617,'[1]#¡REF!'!$A$1:$C$15201,2,FALSE()),"")</f>
        <v/>
      </c>
      <c r="D2617" s="331" t="s">
        <v>991</v>
      </c>
      <c r="E2617" s="331" t="s">
        <v>1008</v>
      </c>
      <c r="F2617" s="354" t="s">
        <v>993</v>
      </c>
      <c r="G2617" s="331" t="n">
        <v>4</v>
      </c>
      <c r="H2617" s="331" t="n">
        <v>4.92</v>
      </c>
      <c r="I2617" s="331" t="n">
        <v>98</v>
      </c>
      <c r="J2617" s="389"/>
      <c r="K2617" s="331" t="s">
        <v>994</v>
      </c>
    </row>
    <row r="2618" customFormat="false" ht="15.75" hidden="true" customHeight="false" outlineLevel="0" collapsed="false">
      <c r="A2618" s="331"/>
      <c r="B2618" s="331" t="s">
        <v>1257</v>
      </c>
      <c r="C2618" s="331" t="str">
        <f aca="false">IFERROR(VLOOKUP(B2618,'[1]#¡REF!'!$A$1:$C$15201,2,FALSE()),"")</f>
        <v/>
      </c>
      <c r="D2618" s="331" t="s">
        <v>991</v>
      </c>
      <c r="E2618" s="331" t="s">
        <v>1083</v>
      </c>
      <c r="F2618" s="354" t="s">
        <v>993</v>
      </c>
      <c r="G2618" s="331" t="n">
        <v>4</v>
      </c>
      <c r="H2618" s="331" t="n">
        <v>4.92</v>
      </c>
      <c r="I2618" s="331" t="n">
        <v>98</v>
      </c>
      <c r="J2618" s="389"/>
      <c r="K2618" s="331" t="s">
        <v>994</v>
      </c>
    </row>
    <row r="2619" customFormat="false" ht="15.75" hidden="true" customHeight="false" outlineLevel="0" collapsed="false">
      <c r="A2619" s="331"/>
      <c r="B2619" s="331" t="s">
        <v>1257</v>
      </c>
      <c r="C2619" s="331" t="str">
        <f aca="false">IFERROR(VLOOKUP(B2619,'[1]#¡REF!'!$A$1:$C$15201,2,FALSE()),"")</f>
        <v/>
      </c>
      <c r="D2619" s="331" t="s">
        <v>991</v>
      </c>
      <c r="E2619" s="331" t="s">
        <v>1000</v>
      </c>
      <c r="F2619" s="354" t="s">
        <v>993</v>
      </c>
      <c r="G2619" s="331" t="n">
        <v>8</v>
      </c>
      <c r="H2619" s="331" t="n">
        <v>9.84</v>
      </c>
      <c r="I2619" s="331" t="n">
        <v>196</v>
      </c>
      <c r="J2619" s="389"/>
      <c r="K2619" s="331" t="s">
        <v>994</v>
      </c>
    </row>
    <row r="2620" customFormat="false" ht="15.75" hidden="true" customHeight="false" outlineLevel="0" collapsed="false">
      <c r="A2620" s="331"/>
      <c r="B2620" s="331" t="s">
        <v>1257</v>
      </c>
      <c r="C2620" s="331" t="str">
        <f aca="false">IFERROR(VLOOKUP(B2620,'[1]#¡REF!'!$A$1:$C$15201,2,FALSE()),"")</f>
        <v/>
      </c>
      <c r="D2620" s="331" t="s">
        <v>991</v>
      </c>
      <c r="E2620" s="331" t="s">
        <v>1033</v>
      </c>
      <c r="F2620" s="354" t="s">
        <v>993</v>
      </c>
      <c r="G2620" s="331" t="n">
        <v>7</v>
      </c>
      <c r="H2620" s="331" t="n">
        <v>8.61</v>
      </c>
      <c r="I2620" s="331" t="n">
        <v>171.5</v>
      </c>
      <c r="J2620" s="389"/>
      <c r="K2620" s="331" t="s">
        <v>994</v>
      </c>
    </row>
    <row r="2621" customFormat="false" ht="15.75" hidden="true" customHeight="false" outlineLevel="0" collapsed="false">
      <c r="A2621" s="331"/>
      <c r="B2621" s="331" t="s">
        <v>1257</v>
      </c>
      <c r="C2621" s="331" t="str">
        <f aca="false">IFERROR(VLOOKUP(B2621,'[1]#¡REF!'!$A$1:$C$15201,2,FALSE()),"")</f>
        <v/>
      </c>
      <c r="D2621" s="331" t="s">
        <v>991</v>
      </c>
      <c r="E2621" s="331" t="s">
        <v>1053</v>
      </c>
      <c r="F2621" s="354" t="s">
        <v>993</v>
      </c>
      <c r="G2621" s="331" t="n">
        <v>10</v>
      </c>
      <c r="H2621" s="331" t="n">
        <v>12.31</v>
      </c>
      <c r="I2621" s="331" t="n">
        <v>245</v>
      </c>
      <c r="J2621" s="389"/>
      <c r="K2621" s="331" t="s">
        <v>994</v>
      </c>
    </row>
    <row r="2622" customFormat="false" ht="15.75" hidden="true" customHeight="false" outlineLevel="0" collapsed="false">
      <c r="A2622" s="331"/>
      <c r="B2622" s="331" t="s">
        <v>1257</v>
      </c>
      <c r="C2622" s="331" t="str">
        <f aca="false">IFERROR(VLOOKUP(B2622,'[1]#¡REF!'!$A$1:$C$15201,2,FALSE()),"")</f>
        <v/>
      </c>
      <c r="D2622" s="331" t="s">
        <v>991</v>
      </c>
      <c r="E2622" s="331" t="s">
        <v>1010</v>
      </c>
      <c r="F2622" s="354" t="s">
        <v>993</v>
      </c>
      <c r="G2622" s="331" t="n">
        <v>10</v>
      </c>
      <c r="H2622" s="331" t="n">
        <v>12.31</v>
      </c>
      <c r="I2622" s="331" t="n">
        <v>245</v>
      </c>
      <c r="J2622" s="389"/>
      <c r="K2622" s="331" t="s">
        <v>994</v>
      </c>
    </row>
    <row r="2623" customFormat="false" ht="15.75" hidden="true" customHeight="false" outlineLevel="0" collapsed="false">
      <c r="A2623" s="331"/>
      <c r="B2623" s="331" t="s">
        <v>1257</v>
      </c>
      <c r="C2623" s="331" t="str">
        <f aca="false">IFERROR(VLOOKUP(B2623,'[1]#¡REF!'!$A$1:$C$15201,2,FALSE()),"")</f>
        <v/>
      </c>
      <c r="D2623" s="331" t="s">
        <v>991</v>
      </c>
      <c r="E2623" s="331" t="s">
        <v>1011</v>
      </c>
      <c r="F2623" s="354" t="s">
        <v>993</v>
      </c>
      <c r="G2623" s="331" t="n">
        <v>44</v>
      </c>
      <c r="H2623" s="331" t="n">
        <v>54.14</v>
      </c>
      <c r="I2623" s="415" t="n">
        <v>1078</v>
      </c>
      <c r="J2623" s="389"/>
      <c r="K2623" s="331" t="s">
        <v>994</v>
      </c>
    </row>
    <row r="2624" customFormat="false" ht="15.75" hidden="true" customHeight="false" outlineLevel="0" collapsed="false">
      <c r="A2624" s="331"/>
      <c r="B2624" s="331" t="s">
        <v>1257</v>
      </c>
      <c r="C2624" s="331" t="str">
        <f aca="false">IFERROR(VLOOKUP(B2624,'[1]#¡REF!'!$A$1:$C$15201,2,FALSE()),"")</f>
        <v/>
      </c>
      <c r="D2624" s="331" t="s">
        <v>991</v>
      </c>
      <c r="E2624" s="331" t="s">
        <v>1046</v>
      </c>
      <c r="F2624" s="354" t="s">
        <v>993</v>
      </c>
      <c r="G2624" s="331" t="n">
        <v>5</v>
      </c>
      <c r="H2624" s="331" t="n">
        <v>6.15</v>
      </c>
      <c r="I2624" s="331" t="n">
        <v>122.5</v>
      </c>
      <c r="J2624" s="389"/>
      <c r="K2624" s="331" t="s">
        <v>994</v>
      </c>
    </row>
    <row r="2625" customFormat="false" ht="15.75" hidden="true" customHeight="false" outlineLevel="0" collapsed="false">
      <c r="A2625" s="331"/>
      <c r="B2625" s="331" t="s">
        <v>1257</v>
      </c>
      <c r="C2625" s="331" t="str">
        <f aca="false">IFERROR(VLOOKUP(B2625,'[1]#¡REF!'!$A$1:$C$15201,2,FALSE()),"")</f>
        <v/>
      </c>
      <c r="D2625" s="331" t="s">
        <v>991</v>
      </c>
      <c r="E2625" s="331" t="s">
        <v>1035</v>
      </c>
      <c r="F2625" s="354" t="s">
        <v>993</v>
      </c>
      <c r="G2625" s="331" t="n">
        <v>4</v>
      </c>
      <c r="H2625" s="331" t="n">
        <v>4.92</v>
      </c>
      <c r="I2625" s="331" t="n">
        <v>98</v>
      </c>
      <c r="J2625" s="389"/>
      <c r="K2625" s="331" t="s">
        <v>994</v>
      </c>
    </row>
    <row r="2626" customFormat="false" ht="15.75" hidden="true" customHeight="false" outlineLevel="0" collapsed="false">
      <c r="A2626" s="331"/>
      <c r="B2626" s="331" t="s">
        <v>1257</v>
      </c>
      <c r="C2626" s="331" t="str">
        <f aca="false">IFERROR(VLOOKUP(B2626,'[1]#¡REF!'!$A$1:$C$15201,2,FALSE()),"")</f>
        <v/>
      </c>
      <c r="D2626" s="331" t="s">
        <v>991</v>
      </c>
      <c r="E2626" s="331" t="s">
        <v>1013</v>
      </c>
      <c r="F2626" s="354" t="s">
        <v>993</v>
      </c>
      <c r="G2626" s="331" t="n">
        <v>20</v>
      </c>
      <c r="H2626" s="331" t="n">
        <v>24.61</v>
      </c>
      <c r="I2626" s="331" t="n">
        <v>490</v>
      </c>
      <c r="J2626" s="389"/>
      <c r="K2626" s="331" t="s">
        <v>994</v>
      </c>
    </row>
    <row r="2627" customFormat="false" ht="15.75" hidden="true" customHeight="false" outlineLevel="0" collapsed="false">
      <c r="A2627" s="331"/>
      <c r="B2627" s="331" t="s">
        <v>1257</v>
      </c>
      <c r="C2627" s="331" t="str">
        <f aca="false">IFERROR(VLOOKUP(B2627,'[1]#¡REF!'!$A$1:$C$15201,2,FALSE()),"")</f>
        <v/>
      </c>
      <c r="D2627" s="331" t="s">
        <v>991</v>
      </c>
      <c r="E2627" s="331" t="s">
        <v>1037</v>
      </c>
      <c r="F2627" s="331" t="s">
        <v>1131</v>
      </c>
      <c r="G2627" s="331" t="n">
        <v>13</v>
      </c>
      <c r="H2627" s="331" t="n">
        <v>16</v>
      </c>
      <c r="I2627" s="331" t="n">
        <v>318.5</v>
      </c>
      <c r="J2627" s="389"/>
      <c r="K2627" s="331" t="s">
        <v>994</v>
      </c>
    </row>
    <row r="2628" customFormat="false" ht="15.75" hidden="true" customHeight="false" outlineLevel="0" collapsed="false">
      <c r="A2628" s="331"/>
      <c r="B2628" s="331" t="s">
        <v>1257</v>
      </c>
      <c r="C2628" s="331" t="str">
        <f aca="false">IFERROR(VLOOKUP(B2628,'[1]#¡REF!'!$A$1:$C$15201,2,FALSE()),"")</f>
        <v/>
      </c>
      <c r="D2628" s="331" t="s">
        <v>991</v>
      </c>
      <c r="E2628" s="331" t="s">
        <v>1014</v>
      </c>
      <c r="F2628" s="331" t="s">
        <v>1132</v>
      </c>
      <c r="G2628" s="405" t="n">
        <v>1000</v>
      </c>
      <c r="H2628" s="415" t="n">
        <v>1230.54</v>
      </c>
      <c r="I2628" s="415" t="n">
        <v>24500</v>
      </c>
      <c r="J2628" s="390"/>
      <c r="K2628" s="331" t="s">
        <v>994</v>
      </c>
    </row>
    <row r="2629" customFormat="false" ht="15.75" hidden="true" customHeight="false" outlineLevel="0" collapsed="false">
      <c r="A2629" s="356"/>
      <c r="B2629" s="356" t="s">
        <v>1257</v>
      </c>
      <c r="C2629" s="356" t="str">
        <f aca="false">IFERROR(VLOOKUP(B2629,'[1]#¡REF!'!$A$1:$C$15201,2,FALSE()),"")</f>
        <v/>
      </c>
      <c r="D2629" s="356" t="s">
        <v>991</v>
      </c>
      <c r="E2629" s="356" t="s">
        <v>612</v>
      </c>
      <c r="F2629" s="361" t="s">
        <v>1136</v>
      </c>
      <c r="G2629" s="361" t="n">
        <v>17</v>
      </c>
      <c r="H2629" s="356" t="n">
        <v>20.92</v>
      </c>
      <c r="I2629" s="356" t="n">
        <v>416.5</v>
      </c>
      <c r="J2629" s="394"/>
      <c r="K2629" s="356" t="s">
        <v>994</v>
      </c>
      <c r="L2629" s="379"/>
      <c r="M2629" s="379"/>
      <c r="N2629" s="379"/>
      <c r="O2629" s="379"/>
      <c r="P2629" s="279"/>
      <c r="Q2629" s="395"/>
      <c r="R2629" s="396"/>
      <c r="S2629" s="396"/>
      <c r="T2629" s="382"/>
    </row>
    <row r="2630" customFormat="false" ht="15.75" hidden="true" customHeight="false" outlineLevel="0" collapsed="false">
      <c r="A2630" s="331"/>
      <c r="B2630" s="331" t="s">
        <v>1257</v>
      </c>
      <c r="C2630" s="331" t="str">
        <f aca="false">IFERROR(VLOOKUP(B2630,'[1]#¡REF!'!$A$1:$C$15201,2,FALSE()),"")</f>
        <v/>
      </c>
      <c r="D2630" s="331" t="s">
        <v>1016</v>
      </c>
      <c r="E2630" s="331" t="s">
        <v>1017</v>
      </c>
      <c r="F2630" s="331" t="s">
        <v>1130</v>
      </c>
      <c r="G2630" s="331" t="n">
        <v>67</v>
      </c>
      <c r="H2630" s="331" t="n">
        <v>82.45</v>
      </c>
      <c r="I2630" s="415" t="n">
        <v>1641.5</v>
      </c>
      <c r="J2630" s="388"/>
      <c r="K2630" s="331" t="s">
        <v>994</v>
      </c>
    </row>
    <row r="2631" customFormat="false" ht="15.75" hidden="true" customHeight="false" outlineLevel="0" collapsed="false">
      <c r="A2631" s="331"/>
      <c r="B2631" s="331" t="s">
        <v>1257</v>
      </c>
      <c r="C2631" s="331" t="str">
        <f aca="false">IFERROR(VLOOKUP(B2631,'[1]#¡REF!'!$A$1:$C$15201,2,FALSE()),"")</f>
        <v/>
      </c>
      <c r="D2631" s="331" t="s">
        <v>1016</v>
      </c>
      <c r="E2631" s="331" t="s">
        <v>1091</v>
      </c>
      <c r="F2631" s="354" t="s">
        <v>993</v>
      </c>
      <c r="G2631" s="405" t="n">
        <v>1052</v>
      </c>
      <c r="H2631" s="415" t="n">
        <v>1294.53</v>
      </c>
      <c r="I2631" s="415" t="n">
        <v>25774</v>
      </c>
      <c r="J2631" s="389"/>
      <c r="K2631" s="331" t="s">
        <v>994</v>
      </c>
    </row>
    <row r="2632" customFormat="false" ht="15.75" hidden="true" customHeight="false" outlineLevel="0" collapsed="false">
      <c r="A2632" s="331"/>
      <c r="B2632" s="331" t="s">
        <v>1257</v>
      </c>
      <c r="C2632" s="331" t="str">
        <f aca="false">IFERROR(VLOOKUP(B2632,'[1]#¡REF!'!$A$1:$C$15201,2,FALSE()),"")</f>
        <v/>
      </c>
      <c r="D2632" s="331" t="s">
        <v>1016</v>
      </c>
      <c r="E2632" s="331" t="s">
        <v>1019</v>
      </c>
      <c r="F2632" s="354" t="s">
        <v>993</v>
      </c>
      <c r="G2632" s="331" t="n">
        <v>65</v>
      </c>
      <c r="H2632" s="331" t="n">
        <v>79.98</v>
      </c>
      <c r="I2632" s="415" t="n">
        <v>1592.5</v>
      </c>
      <c r="J2632" s="389"/>
      <c r="K2632" s="331" t="s">
        <v>994</v>
      </c>
    </row>
    <row r="2633" customFormat="false" ht="15.75" hidden="true" customHeight="false" outlineLevel="0" collapsed="false">
      <c r="A2633" s="331"/>
      <c r="B2633" s="331" t="s">
        <v>1257</v>
      </c>
      <c r="C2633" s="331" t="str">
        <f aca="false">IFERROR(VLOOKUP(B2633,'[1]#¡REF!'!$A$1:$C$15201,2,FALSE()),"")</f>
        <v/>
      </c>
      <c r="D2633" s="331" t="s">
        <v>1016</v>
      </c>
      <c r="E2633" s="331" t="s">
        <v>1023</v>
      </c>
      <c r="F2633" s="354" t="s">
        <v>993</v>
      </c>
      <c r="G2633" s="331" t="n">
        <v>1</v>
      </c>
      <c r="H2633" s="331" t="n">
        <v>1.23</v>
      </c>
      <c r="I2633" s="331" t="n">
        <v>24.5</v>
      </c>
      <c r="J2633" s="389"/>
      <c r="K2633" s="331" t="s">
        <v>994</v>
      </c>
    </row>
    <row r="2634" customFormat="false" ht="15.75" hidden="true" customHeight="false" outlineLevel="0" collapsed="false">
      <c r="A2634" s="331"/>
      <c r="B2634" s="331" t="s">
        <v>1257</v>
      </c>
      <c r="C2634" s="331" t="str">
        <f aca="false">IFERROR(VLOOKUP(B2634,'[1]#¡REF!'!$A$1:$C$15201,2,FALSE()),"")</f>
        <v/>
      </c>
      <c r="D2634" s="331" t="s">
        <v>1016</v>
      </c>
      <c r="E2634" s="331" t="s">
        <v>1092</v>
      </c>
      <c r="F2634" s="354" t="s">
        <v>993</v>
      </c>
      <c r="G2634" s="331" t="n">
        <v>182</v>
      </c>
      <c r="H2634" s="331" t="n">
        <v>223.96</v>
      </c>
      <c r="I2634" s="415" t="n">
        <v>4459</v>
      </c>
      <c r="J2634" s="389"/>
      <c r="K2634" s="331" t="s">
        <v>994</v>
      </c>
    </row>
    <row r="2635" customFormat="false" ht="15.75" hidden="true" customHeight="false" outlineLevel="0" collapsed="false">
      <c r="A2635" s="331"/>
      <c r="B2635" s="331" t="s">
        <v>1257</v>
      </c>
      <c r="C2635" s="331" t="str">
        <f aca="false">IFERROR(VLOOKUP(B2635,'[1]#¡REF!'!$A$1:$C$15201,2,FALSE()),"")</f>
        <v/>
      </c>
      <c r="D2635" s="331" t="s">
        <v>1016</v>
      </c>
      <c r="E2635" s="331" t="s">
        <v>1024</v>
      </c>
      <c r="F2635" s="354" t="s">
        <v>993</v>
      </c>
      <c r="G2635" s="331" t="n">
        <v>3</v>
      </c>
      <c r="H2635" s="331" t="n">
        <v>3.69</v>
      </c>
      <c r="I2635" s="331" t="n">
        <v>73.5</v>
      </c>
      <c r="J2635" s="389"/>
      <c r="K2635" s="331" t="s">
        <v>994</v>
      </c>
    </row>
    <row r="2636" customFormat="false" ht="15.75" hidden="true" customHeight="false" outlineLevel="0" collapsed="false">
      <c r="A2636" s="331"/>
      <c r="B2636" s="331" t="s">
        <v>1257</v>
      </c>
      <c r="C2636" s="331" t="str">
        <f aca="false">IFERROR(VLOOKUP(B2636,'[1]#¡REF!'!$A$1:$C$15201,2,FALSE()),"")</f>
        <v/>
      </c>
      <c r="D2636" s="331" t="s">
        <v>1016</v>
      </c>
      <c r="E2636" s="331" t="s">
        <v>1025</v>
      </c>
      <c r="F2636" s="354" t="s">
        <v>993</v>
      </c>
      <c r="G2636" s="405" t="n">
        <v>3303</v>
      </c>
      <c r="H2636" s="415" t="n">
        <v>4064.47</v>
      </c>
      <c r="I2636" s="415" t="n">
        <v>80923.5</v>
      </c>
      <c r="J2636" s="389"/>
      <c r="K2636" s="331" t="s">
        <v>994</v>
      </c>
    </row>
    <row r="2637" customFormat="false" ht="15.75" hidden="true" customHeight="false" outlineLevel="0" collapsed="false">
      <c r="A2637" s="331"/>
      <c r="B2637" s="331" t="s">
        <v>1257</v>
      </c>
      <c r="C2637" s="331" t="str">
        <f aca="false">IFERROR(VLOOKUP(B2637,'[1]#¡REF!'!$A$1:$C$15201,2,FALSE()),"")</f>
        <v/>
      </c>
      <c r="D2637" s="331" t="s">
        <v>1016</v>
      </c>
      <c r="E2637" s="331" t="s">
        <v>1093</v>
      </c>
      <c r="F2637" s="331" t="s">
        <v>1131</v>
      </c>
      <c r="G2637" s="331" t="n">
        <v>53</v>
      </c>
      <c r="H2637" s="331" t="n">
        <v>65.22</v>
      </c>
      <c r="I2637" s="415" t="n">
        <v>1298.5</v>
      </c>
      <c r="J2637" s="389"/>
      <c r="K2637" s="331" t="s">
        <v>994</v>
      </c>
    </row>
    <row r="2638" customFormat="false" ht="15.75" hidden="true" customHeight="false" outlineLevel="0" collapsed="false">
      <c r="A2638" s="331"/>
      <c r="B2638" s="331" t="s">
        <v>1257</v>
      </c>
      <c r="C2638" s="331" t="str">
        <f aca="false">IFERROR(VLOOKUP(B2638,'[1]#¡REF!'!$A$1:$C$15201,2,FALSE()),"")</f>
        <v/>
      </c>
      <c r="D2638" s="331" t="s">
        <v>1016</v>
      </c>
      <c r="E2638" s="331" t="s">
        <v>1026</v>
      </c>
      <c r="F2638" s="331" t="s">
        <v>1132</v>
      </c>
      <c r="G2638" s="331" t="n">
        <v>12</v>
      </c>
      <c r="H2638" s="331" t="n">
        <v>14.77</v>
      </c>
      <c r="I2638" s="331" t="n">
        <v>294</v>
      </c>
      <c r="J2638" s="389"/>
      <c r="K2638" s="331" t="s">
        <v>994</v>
      </c>
    </row>
    <row r="2639" customFormat="false" ht="15.75" hidden="true" customHeight="false" outlineLevel="0" collapsed="false">
      <c r="A2639" s="331"/>
      <c r="B2639" s="331" t="s">
        <v>1257</v>
      </c>
      <c r="C2639" s="331" t="str">
        <f aca="false">IFERROR(VLOOKUP(B2639,'[1]#¡REF!'!$A$1:$C$15201,2,FALSE()),"")</f>
        <v/>
      </c>
      <c r="D2639" s="331" t="s">
        <v>1016</v>
      </c>
      <c r="E2639" s="331" t="s">
        <v>1027</v>
      </c>
      <c r="F2639" s="331" t="s">
        <v>1133</v>
      </c>
      <c r="G2639" s="331" t="n">
        <v>60</v>
      </c>
      <c r="H2639" s="331" t="n">
        <v>73.83</v>
      </c>
      <c r="I2639" s="415" t="n">
        <v>1470</v>
      </c>
      <c r="J2639" s="389"/>
      <c r="K2639" s="331" t="s">
        <v>994</v>
      </c>
    </row>
    <row r="2640" customFormat="false" ht="15.75" hidden="true" customHeight="false" outlineLevel="0" collapsed="false">
      <c r="A2640" s="331"/>
      <c r="B2640" s="331" t="s">
        <v>1257</v>
      </c>
      <c r="C2640" s="331" t="str">
        <f aca="false">IFERROR(VLOOKUP(B2640,'[1]#¡REF!'!$A$1:$C$15201,2,FALSE()),"")</f>
        <v/>
      </c>
      <c r="D2640" s="331" t="s">
        <v>1016</v>
      </c>
      <c r="E2640" s="331" t="s">
        <v>1028</v>
      </c>
      <c r="F2640" s="331" t="s">
        <v>1134</v>
      </c>
      <c r="G2640" s="331" t="n">
        <v>53</v>
      </c>
      <c r="H2640" s="331" t="n">
        <v>65.22</v>
      </c>
      <c r="I2640" s="415" t="n">
        <v>1298.5</v>
      </c>
      <c r="J2640" s="390"/>
      <c r="K2640" s="331" t="s">
        <v>994</v>
      </c>
    </row>
    <row r="2641" customFormat="false" ht="15.75" hidden="true" customHeight="false" outlineLevel="0" collapsed="false">
      <c r="A2641" s="331"/>
      <c r="B2641" s="331" t="s">
        <v>1258</v>
      </c>
      <c r="C2641" s="331" t="str">
        <f aca="false">IFERROR(VLOOKUP(B2641,'[1]#¡REF!'!$A$1:$C$15201,2,FALSE()),"")</f>
        <v/>
      </c>
      <c r="D2641" s="331" t="s">
        <v>991</v>
      </c>
      <c r="E2641" s="331" t="s">
        <v>1032</v>
      </c>
      <c r="F2641" s="331" t="s">
        <v>1130</v>
      </c>
      <c r="G2641" s="331" t="n">
        <v>24</v>
      </c>
      <c r="H2641" s="331" t="n">
        <v>8.56</v>
      </c>
      <c r="I2641" s="331" t="n">
        <v>170.4</v>
      </c>
      <c r="J2641" s="388"/>
      <c r="K2641" s="331" t="s">
        <v>994</v>
      </c>
    </row>
    <row r="2642" customFormat="false" ht="15.75" hidden="true" customHeight="false" outlineLevel="0" collapsed="false">
      <c r="A2642" s="331"/>
      <c r="B2642" s="331" t="s">
        <v>1258</v>
      </c>
      <c r="C2642" s="331" t="str">
        <f aca="false">IFERROR(VLOOKUP(B2642,'[1]#¡REF!'!$A$1:$C$15201,2,FALSE()),"")</f>
        <v/>
      </c>
      <c r="D2642" s="331" t="s">
        <v>991</v>
      </c>
      <c r="E2642" s="331" t="s">
        <v>992</v>
      </c>
      <c r="F2642" s="354" t="s">
        <v>993</v>
      </c>
      <c r="G2642" s="331" t="n">
        <v>28</v>
      </c>
      <c r="H2642" s="331" t="n">
        <v>9.98</v>
      </c>
      <c r="I2642" s="331" t="n">
        <v>198.8</v>
      </c>
      <c r="J2642" s="389"/>
      <c r="K2642" s="331" t="s">
        <v>994</v>
      </c>
    </row>
    <row r="2643" customFormat="false" ht="15.75" hidden="true" customHeight="false" outlineLevel="0" collapsed="false">
      <c r="A2643" s="331"/>
      <c r="B2643" s="331" t="s">
        <v>1258</v>
      </c>
      <c r="C2643" s="331" t="str">
        <f aca="false">IFERROR(VLOOKUP(B2643,'[1]#¡REF!'!$A$1:$C$15201,2,FALSE()),"")</f>
        <v/>
      </c>
      <c r="D2643" s="331" t="s">
        <v>991</v>
      </c>
      <c r="E2643" s="331" t="s">
        <v>1083</v>
      </c>
      <c r="F2643" s="354" t="s">
        <v>993</v>
      </c>
      <c r="G2643" s="331" t="n">
        <v>81</v>
      </c>
      <c r="H2643" s="331" t="n">
        <v>28.88</v>
      </c>
      <c r="I2643" s="331" t="n">
        <v>575.1</v>
      </c>
      <c r="J2643" s="389"/>
      <c r="K2643" s="331" t="s">
        <v>994</v>
      </c>
    </row>
    <row r="2644" customFormat="false" ht="15.75" hidden="true" customHeight="false" outlineLevel="0" collapsed="false">
      <c r="A2644" s="331"/>
      <c r="B2644" s="331" t="s">
        <v>1258</v>
      </c>
      <c r="C2644" s="331" t="str">
        <f aca="false">IFERROR(VLOOKUP(B2644,'[1]#¡REF!'!$A$1:$C$15201,2,FALSE()),"")</f>
        <v/>
      </c>
      <c r="D2644" s="331" t="s">
        <v>991</v>
      </c>
      <c r="E2644" s="331" t="s">
        <v>1033</v>
      </c>
      <c r="F2644" s="354" t="s">
        <v>993</v>
      </c>
      <c r="G2644" s="331" t="n">
        <v>12</v>
      </c>
      <c r="H2644" s="331" t="n">
        <v>4.28</v>
      </c>
      <c r="I2644" s="331" t="n">
        <v>85.2</v>
      </c>
      <c r="J2644" s="389"/>
      <c r="K2644" s="331" t="s">
        <v>994</v>
      </c>
    </row>
    <row r="2645" customFormat="false" ht="15.75" hidden="true" customHeight="false" outlineLevel="0" collapsed="false">
      <c r="A2645" s="331"/>
      <c r="B2645" s="331" t="s">
        <v>1258</v>
      </c>
      <c r="C2645" s="331" t="str">
        <f aca="false">IFERROR(VLOOKUP(B2645,'[1]#¡REF!'!$A$1:$C$15201,2,FALSE()),"")</f>
        <v/>
      </c>
      <c r="D2645" s="331" t="s">
        <v>991</v>
      </c>
      <c r="E2645" s="331" t="s">
        <v>1053</v>
      </c>
      <c r="F2645" s="354" t="s">
        <v>993</v>
      </c>
      <c r="G2645" s="331" t="n">
        <v>30</v>
      </c>
      <c r="H2645" s="331" t="n">
        <v>10.7</v>
      </c>
      <c r="I2645" s="331" t="n">
        <v>213</v>
      </c>
      <c r="J2645" s="389"/>
      <c r="K2645" s="331" t="s">
        <v>994</v>
      </c>
    </row>
    <row r="2646" customFormat="false" ht="15.75" hidden="true" customHeight="false" outlineLevel="0" collapsed="false">
      <c r="A2646" s="331"/>
      <c r="B2646" s="331" t="s">
        <v>1258</v>
      </c>
      <c r="C2646" s="331" t="str">
        <f aca="false">IFERROR(VLOOKUP(B2646,'[1]#¡REF!'!$A$1:$C$15201,2,FALSE()),"")</f>
        <v/>
      </c>
      <c r="D2646" s="331" t="s">
        <v>991</v>
      </c>
      <c r="E2646" s="331" t="s">
        <v>1012</v>
      </c>
      <c r="F2646" s="354" t="s">
        <v>993</v>
      </c>
      <c r="G2646" s="331" t="n">
        <v>380</v>
      </c>
      <c r="H2646" s="331" t="n">
        <v>135.51</v>
      </c>
      <c r="I2646" s="415" t="n">
        <v>2698</v>
      </c>
      <c r="J2646" s="389"/>
      <c r="K2646" s="331" t="s">
        <v>994</v>
      </c>
    </row>
    <row r="2647" customFormat="false" ht="15.75" hidden="true" customHeight="false" outlineLevel="0" collapsed="false">
      <c r="A2647" s="331"/>
      <c r="B2647" s="331" t="s">
        <v>1258</v>
      </c>
      <c r="C2647" s="331" t="str">
        <f aca="false">IFERROR(VLOOKUP(B2647,'[1]#¡REF!'!$A$1:$C$15201,2,FALSE()),"")</f>
        <v/>
      </c>
      <c r="D2647" s="331" t="s">
        <v>991</v>
      </c>
      <c r="E2647" s="331" t="s">
        <v>1037</v>
      </c>
      <c r="F2647" s="331" t="s">
        <v>1131</v>
      </c>
      <c r="G2647" s="331" t="n">
        <v>53</v>
      </c>
      <c r="H2647" s="331" t="n">
        <v>18.9</v>
      </c>
      <c r="I2647" s="331" t="n">
        <v>376.3</v>
      </c>
      <c r="J2647" s="389"/>
      <c r="K2647" s="331" t="s">
        <v>994</v>
      </c>
    </row>
    <row r="2648" customFormat="false" ht="15.75" hidden="true" customHeight="false" outlineLevel="0" collapsed="false">
      <c r="A2648" s="331"/>
      <c r="B2648" s="331" t="s">
        <v>1258</v>
      </c>
      <c r="C2648" s="331" t="str">
        <f aca="false">IFERROR(VLOOKUP(B2648,'[1]#¡REF!'!$A$1:$C$15201,2,FALSE()),"")</f>
        <v/>
      </c>
      <c r="D2648" s="331" t="s">
        <v>991</v>
      </c>
      <c r="E2648" s="331" t="s">
        <v>1014</v>
      </c>
      <c r="F2648" s="331" t="s">
        <v>1132</v>
      </c>
      <c r="G2648" s="331" t="n">
        <v>32</v>
      </c>
      <c r="H2648" s="331" t="n">
        <v>11.41</v>
      </c>
      <c r="I2648" s="331" t="n">
        <v>227.2</v>
      </c>
      <c r="J2648" s="389"/>
      <c r="K2648" s="331" t="s">
        <v>994</v>
      </c>
    </row>
    <row r="2649" customFormat="false" ht="15.75" hidden="true" customHeight="false" outlineLevel="0" collapsed="false">
      <c r="A2649" s="331"/>
      <c r="B2649" s="331" t="s">
        <v>1258</v>
      </c>
      <c r="C2649" s="331" t="str">
        <f aca="false">IFERROR(VLOOKUP(B2649,'[1]#¡REF!'!$A$1:$C$15201,2,FALSE()),"")</f>
        <v/>
      </c>
      <c r="D2649" s="331" t="s">
        <v>1016</v>
      </c>
      <c r="E2649" s="331" t="s">
        <v>1019</v>
      </c>
      <c r="F2649" s="354" t="s">
        <v>993</v>
      </c>
      <c r="G2649" s="331" t="n">
        <v>32</v>
      </c>
      <c r="H2649" s="331" t="n">
        <v>11.41</v>
      </c>
      <c r="I2649" s="331" t="n">
        <v>227.2</v>
      </c>
      <c r="J2649" s="389"/>
      <c r="K2649" s="331" t="s">
        <v>994</v>
      </c>
    </row>
    <row r="2650" customFormat="false" ht="15.75" hidden="true" customHeight="false" outlineLevel="0" collapsed="false">
      <c r="A2650" s="331"/>
      <c r="B2650" s="331" t="s">
        <v>1258</v>
      </c>
      <c r="C2650" s="331" t="str">
        <f aca="false">IFERROR(VLOOKUP(B2650,'[1]#¡REF!'!$A$1:$C$15201,2,FALSE()),"")</f>
        <v/>
      </c>
      <c r="D2650" s="331" t="s">
        <v>1016</v>
      </c>
      <c r="E2650" s="331" t="s">
        <v>1023</v>
      </c>
      <c r="F2650" s="354" t="s">
        <v>993</v>
      </c>
      <c r="G2650" s="331" t="n">
        <v>59</v>
      </c>
      <c r="H2650" s="331" t="n">
        <v>21.04</v>
      </c>
      <c r="I2650" s="331" t="n">
        <v>418.9</v>
      </c>
      <c r="J2650" s="389"/>
      <c r="K2650" s="331" t="s">
        <v>994</v>
      </c>
    </row>
    <row r="2651" customFormat="false" ht="15.75" hidden="true" customHeight="false" outlineLevel="0" collapsed="false">
      <c r="A2651" s="331"/>
      <c r="B2651" s="331" t="s">
        <v>1258</v>
      </c>
      <c r="C2651" s="331" t="str">
        <f aca="false">IFERROR(VLOOKUP(B2651,'[1]#¡REF!'!$A$1:$C$15201,2,FALSE()),"")</f>
        <v/>
      </c>
      <c r="D2651" s="331" t="s">
        <v>1016</v>
      </c>
      <c r="E2651" s="331" t="s">
        <v>1065</v>
      </c>
      <c r="F2651" s="354" t="s">
        <v>993</v>
      </c>
      <c r="G2651" s="331" t="n">
        <v>54</v>
      </c>
      <c r="H2651" s="331" t="n">
        <v>19.26</v>
      </c>
      <c r="I2651" s="331" t="n">
        <v>383.4</v>
      </c>
      <c r="J2651" s="389"/>
      <c r="K2651" s="331" t="s">
        <v>994</v>
      </c>
    </row>
    <row r="2652" customFormat="false" ht="15.75" hidden="true" customHeight="false" outlineLevel="0" collapsed="false">
      <c r="A2652" s="331"/>
      <c r="B2652" s="331" t="s">
        <v>1258</v>
      </c>
      <c r="C2652" s="331" t="str">
        <f aca="false">IFERROR(VLOOKUP(B2652,'[1]#¡REF!'!$A$1:$C$15201,2,FALSE()),"")</f>
        <v/>
      </c>
      <c r="D2652" s="331" t="s">
        <v>1016</v>
      </c>
      <c r="E2652" s="331" t="s">
        <v>1026</v>
      </c>
      <c r="F2652" s="331" t="s">
        <v>1132</v>
      </c>
      <c r="G2652" s="331" t="n">
        <v>12</v>
      </c>
      <c r="H2652" s="331" t="n">
        <v>4.28</v>
      </c>
      <c r="I2652" s="331" t="n">
        <v>85.2</v>
      </c>
      <c r="J2652" s="389"/>
      <c r="K2652" s="331" t="s">
        <v>994</v>
      </c>
    </row>
    <row r="2653" customFormat="false" ht="15.75" hidden="true" customHeight="false" outlineLevel="0" collapsed="false">
      <c r="A2653" s="331"/>
      <c r="B2653" s="331" t="s">
        <v>1258</v>
      </c>
      <c r="C2653" s="331" t="str">
        <f aca="false">IFERROR(VLOOKUP(B2653,'[1]#¡REF!'!$A$1:$C$15201,2,FALSE()),"")</f>
        <v/>
      </c>
      <c r="D2653" s="331" t="s">
        <v>1016</v>
      </c>
      <c r="E2653" s="331" t="s">
        <v>1028</v>
      </c>
      <c r="F2653" s="331" t="s">
        <v>1134</v>
      </c>
      <c r="G2653" s="331" t="n">
        <v>7</v>
      </c>
      <c r="H2653" s="331" t="n">
        <v>2.5</v>
      </c>
      <c r="I2653" s="331" t="n">
        <v>49.7</v>
      </c>
      <c r="J2653" s="389"/>
      <c r="K2653" s="331" t="s">
        <v>994</v>
      </c>
    </row>
    <row r="2654" customFormat="false" ht="15.75" hidden="true" customHeight="false" outlineLevel="0" collapsed="false">
      <c r="A2654" s="331"/>
      <c r="B2654" s="331" t="s">
        <v>1259</v>
      </c>
      <c r="C2654" s="331" t="str">
        <f aca="false">IFERROR(VLOOKUP(B2654,'[1]#¡REF!'!$A$1:$C$15201,2,FALSE()),"")</f>
        <v/>
      </c>
      <c r="D2654" s="331" t="s">
        <v>991</v>
      </c>
      <c r="E2654" s="331" t="s">
        <v>997</v>
      </c>
      <c r="F2654" s="331" t="s">
        <v>1130</v>
      </c>
      <c r="G2654" s="331" t="n">
        <v>5</v>
      </c>
      <c r="H2654" s="331" t="n">
        <v>10.72</v>
      </c>
      <c r="I2654" s="331" t="n">
        <v>213.5</v>
      </c>
      <c r="J2654" s="389"/>
      <c r="K2654" s="331" t="s">
        <v>994</v>
      </c>
    </row>
    <row r="2655" customFormat="false" ht="15.75" hidden="true" customHeight="false" outlineLevel="0" collapsed="false">
      <c r="A2655" s="331"/>
      <c r="B2655" s="331" t="s">
        <v>1259</v>
      </c>
      <c r="C2655" s="331" t="str">
        <f aca="false">IFERROR(VLOOKUP(B2655,'[1]#¡REF!'!$A$1:$C$15201,2,FALSE()),"")</f>
        <v/>
      </c>
      <c r="D2655" s="331" t="s">
        <v>991</v>
      </c>
      <c r="E2655" s="331" t="s">
        <v>1000</v>
      </c>
      <c r="F2655" s="354" t="s">
        <v>993</v>
      </c>
      <c r="G2655" s="331" t="n">
        <v>143</v>
      </c>
      <c r="H2655" s="331" t="n">
        <v>306.69</v>
      </c>
      <c r="I2655" s="415" t="n">
        <v>6106.1</v>
      </c>
      <c r="J2655" s="389"/>
      <c r="K2655" s="331" t="s">
        <v>994</v>
      </c>
    </row>
    <row r="2656" customFormat="false" ht="15.75" hidden="true" customHeight="false" outlineLevel="0" collapsed="false">
      <c r="A2656" s="331"/>
      <c r="B2656" s="331" t="s">
        <v>1259</v>
      </c>
      <c r="C2656" s="331" t="str">
        <f aca="false">IFERROR(VLOOKUP(B2656,'[1]#¡REF!'!$A$1:$C$15201,2,FALSE()),"")</f>
        <v/>
      </c>
      <c r="D2656" s="331" t="s">
        <v>991</v>
      </c>
      <c r="E2656" s="331" t="s">
        <v>1012</v>
      </c>
      <c r="F2656" s="354" t="s">
        <v>993</v>
      </c>
      <c r="G2656" s="405" t="n">
        <v>2500</v>
      </c>
      <c r="H2656" s="415" t="n">
        <v>5361.63</v>
      </c>
      <c r="I2656" s="415" t="n">
        <v>106750</v>
      </c>
      <c r="J2656" s="389"/>
      <c r="K2656" s="331" t="s">
        <v>994</v>
      </c>
    </row>
    <row r="2657" customFormat="false" ht="15.75" hidden="true" customHeight="false" outlineLevel="0" collapsed="false">
      <c r="A2657" s="331"/>
      <c r="B2657" s="331" t="s">
        <v>1259</v>
      </c>
      <c r="C2657" s="331" t="str">
        <f aca="false">IFERROR(VLOOKUP(B2657,'[1]#¡REF!'!$A$1:$C$15201,2,FALSE()),"")</f>
        <v/>
      </c>
      <c r="D2657" s="331" t="s">
        <v>991</v>
      </c>
      <c r="E2657" s="331" t="s">
        <v>1035</v>
      </c>
      <c r="F2657" s="354" t="s">
        <v>993</v>
      </c>
      <c r="G2657" s="331" t="n">
        <v>12</v>
      </c>
      <c r="H2657" s="331" t="n">
        <v>25.74</v>
      </c>
      <c r="I2657" s="331" t="n">
        <v>512.4</v>
      </c>
      <c r="J2657" s="389"/>
      <c r="K2657" s="331" t="s">
        <v>994</v>
      </c>
    </row>
    <row r="2658" customFormat="false" ht="15.75" hidden="true" customHeight="false" outlineLevel="0" collapsed="false">
      <c r="A2658" s="331"/>
      <c r="B2658" s="331" t="s">
        <v>1259</v>
      </c>
      <c r="C2658" s="331" t="str">
        <f aca="false">IFERROR(VLOOKUP(B2658,'[1]#¡REF!'!$A$1:$C$15201,2,FALSE()),"")</f>
        <v/>
      </c>
      <c r="D2658" s="331" t="s">
        <v>991</v>
      </c>
      <c r="E2658" s="331" t="s">
        <v>1036</v>
      </c>
      <c r="F2658" s="354" t="s">
        <v>993</v>
      </c>
      <c r="G2658" s="331" t="n">
        <v>100</v>
      </c>
      <c r="H2658" s="331" t="n">
        <v>214.47</v>
      </c>
      <c r="I2658" s="415" t="n">
        <v>4270</v>
      </c>
      <c r="J2658" s="389"/>
      <c r="K2658" s="331" t="s">
        <v>994</v>
      </c>
    </row>
    <row r="2659" customFormat="false" ht="15.75" hidden="true" customHeight="false" outlineLevel="0" collapsed="false">
      <c r="A2659" s="331"/>
      <c r="B2659" s="331" t="s">
        <v>1259</v>
      </c>
      <c r="C2659" s="331" t="str">
        <f aca="false">IFERROR(VLOOKUP(B2659,'[1]#¡REF!'!$A$1:$C$15201,2,FALSE()),"")</f>
        <v/>
      </c>
      <c r="D2659" s="331" t="s">
        <v>991</v>
      </c>
      <c r="E2659" s="331" t="s">
        <v>995</v>
      </c>
      <c r="F2659" s="354" t="s">
        <v>993</v>
      </c>
      <c r="G2659" s="331" t="n">
        <v>300</v>
      </c>
      <c r="H2659" s="331" t="n">
        <v>643.4</v>
      </c>
      <c r="I2659" s="415" t="n">
        <v>12810</v>
      </c>
      <c r="J2659" s="389"/>
      <c r="K2659" s="331" t="s">
        <v>994</v>
      </c>
    </row>
    <row r="2660" customFormat="false" ht="15.75" hidden="true" customHeight="false" outlineLevel="0" collapsed="false">
      <c r="A2660" s="331"/>
      <c r="B2660" s="331" t="s">
        <v>1259</v>
      </c>
      <c r="C2660" s="331" t="str">
        <f aca="false">IFERROR(VLOOKUP(B2660,'[1]#¡REF!'!$A$1:$C$15201,2,FALSE()),"")</f>
        <v/>
      </c>
      <c r="D2660" s="331" t="s">
        <v>991</v>
      </c>
      <c r="E2660" s="331" t="s">
        <v>1013</v>
      </c>
      <c r="F2660" s="354" t="s">
        <v>993</v>
      </c>
      <c r="G2660" s="331" t="n">
        <v>200</v>
      </c>
      <c r="H2660" s="331" t="n">
        <v>428.93</v>
      </c>
      <c r="I2660" s="415" t="n">
        <v>8540</v>
      </c>
      <c r="J2660" s="389"/>
      <c r="K2660" s="331" t="s">
        <v>994</v>
      </c>
    </row>
    <row r="2661" customFormat="false" ht="15.75" hidden="true" customHeight="false" outlineLevel="0" collapsed="false">
      <c r="A2661" s="331"/>
      <c r="B2661" s="331" t="s">
        <v>1259</v>
      </c>
      <c r="C2661" s="331" t="str">
        <f aca="false">IFERROR(VLOOKUP(B2661,'[1]#¡REF!'!$A$1:$C$15201,2,FALSE()),"")</f>
        <v/>
      </c>
      <c r="D2661" s="331" t="s">
        <v>991</v>
      </c>
      <c r="E2661" s="331" t="s">
        <v>1037</v>
      </c>
      <c r="F2661" s="331" t="s">
        <v>1131</v>
      </c>
      <c r="G2661" s="331" t="n">
        <v>19</v>
      </c>
      <c r="H2661" s="331" t="n">
        <v>40.75</v>
      </c>
      <c r="I2661" s="331" t="n">
        <v>811.3</v>
      </c>
      <c r="J2661" s="390"/>
      <c r="K2661" s="331" t="s">
        <v>994</v>
      </c>
    </row>
    <row r="2662" customFormat="false" ht="15.75" hidden="true" customHeight="false" outlineLevel="0" collapsed="false">
      <c r="A2662" s="356"/>
      <c r="B2662" s="356" t="s">
        <v>1259</v>
      </c>
      <c r="C2662" s="356" t="str">
        <f aca="false">IFERROR(VLOOKUP(B2662,'[1]#¡REF!'!$A$1:$C$15201,2,FALSE()),"")</f>
        <v/>
      </c>
      <c r="D2662" s="356" t="s">
        <v>991</v>
      </c>
      <c r="E2662" s="356" t="s">
        <v>612</v>
      </c>
      <c r="F2662" s="361" t="s">
        <v>1136</v>
      </c>
      <c r="G2662" s="361" t="n">
        <v>38</v>
      </c>
      <c r="H2662" s="356" t="n">
        <v>81.5</v>
      </c>
      <c r="I2662" s="416" t="n">
        <v>1622.6</v>
      </c>
      <c r="J2662" s="394"/>
      <c r="K2662" s="356" t="s">
        <v>994</v>
      </c>
      <c r="L2662" s="379"/>
      <c r="M2662" s="379"/>
      <c r="N2662" s="379"/>
      <c r="O2662" s="379"/>
      <c r="P2662" s="279"/>
      <c r="Q2662" s="395"/>
      <c r="R2662" s="396"/>
      <c r="S2662" s="396"/>
      <c r="T2662" s="382"/>
    </row>
    <row r="2663" customFormat="false" ht="15.75" hidden="true" customHeight="false" outlineLevel="0" collapsed="false">
      <c r="A2663" s="331"/>
      <c r="B2663" s="331" t="s">
        <v>1259</v>
      </c>
      <c r="C2663" s="331" t="str">
        <f aca="false">IFERROR(VLOOKUP(B2663,'[1]#¡REF!'!$A$1:$C$15201,2,FALSE()),"")</f>
        <v/>
      </c>
      <c r="D2663" s="331" t="s">
        <v>1016</v>
      </c>
      <c r="E2663" s="331" t="s">
        <v>1017</v>
      </c>
      <c r="F2663" s="331" t="s">
        <v>1130</v>
      </c>
      <c r="G2663" s="331" t="n">
        <v>33</v>
      </c>
      <c r="H2663" s="331" t="n">
        <v>70.77</v>
      </c>
      <c r="I2663" s="415" t="n">
        <v>1409.1</v>
      </c>
      <c r="J2663" s="388"/>
      <c r="K2663" s="331" t="s">
        <v>994</v>
      </c>
    </row>
    <row r="2664" customFormat="false" ht="15.75" hidden="true" customHeight="false" outlineLevel="0" collapsed="false">
      <c r="A2664" s="331"/>
      <c r="B2664" s="331" t="s">
        <v>1259</v>
      </c>
      <c r="C2664" s="331" t="str">
        <f aca="false">IFERROR(VLOOKUP(B2664,'[1]#¡REF!'!$A$1:$C$15201,2,FALSE()),"")</f>
        <v/>
      </c>
      <c r="D2664" s="331" t="s">
        <v>1016</v>
      </c>
      <c r="E2664" s="331" t="s">
        <v>1019</v>
      </c>
      <c r="F2664" s="354" t="s">
        <v>993</v>
      </c>
      <c r="G2664" s="331" t="n">
        <v>118</v>
      </c>
      <c r="H2664" s="331" t="n">
        <v>253.07</v>
      </c>
      <c r="I2664" s="415" t="n">
        <v>5038.6</v>
      </c>
      <c r="J2664" s="389"/>
      <c r="K2664" s="331" t="s">
        <v>994</v>
      </c>
    </row>
    <row r="2665" customFormat="false" ht="15.75" hidden="true" customHeight="false" outlineLevel="0" collapsed="false">
      <c r="A2665" s="331"/>
      <c r="B2665" s="331" t="s">
        <v>1259</v>
      </c>
      <c r="C2665" s="331" t="str">
        <f aca="false">IFERROR(VLOOKUP(B2665,'[1]#¡REF!'!$A$1:$C$15201,2,FALSE()),"")</f>
        <v/>
      </c>
      <c r="D2665" s="331" t="s">
        <v>1016</v>
      </c>
      <c r="E2665" s="331" t="s">
        <v>1020</v>
      </c>
      <c r="F2665" s="354" t="s">
        <v>993</v>
      </c>
      <c r="G2665" s="405" t="n">
        <v>2331</v>
      </c>
      <c r="H2665" s="415" t="n">
        <v>4999.18</v>
      </c>
      <c r="I2665" s="415" t="n">
        <v>99533.7</v>
      </c>
      <c r="J2665" s="389"/>
      <c r="K2665" s="331" t="s">
        <v>994</v>
      </c>
    </row>
    <row r="2666" customFormat="false" ht="15.75" hidden="true" customHeight="false" outlineLevel="0" collapsed="false">
      <c r="A2666" s="331"/>
      <c r="B2666" s="331" t="s">
        <v>1259</v>
      </c>
      <c r="C2666" s="331" t="str">
        <f aca="false">IFERROR(VLOOKUP(B2666,'[1]#¡REF!'!$A$1:$C$15201,2,FALSE()),"")</f>
        <v/>
      </c>
      <c r="D2666" s="331" t="s">
        <v>1016</v>
      </c>
      <c r="E2666" s="331" t="s">
        <v>1041</v>
      </c>
      <c r="F2666" s="354" t="s">
        <v>993</v>
      </c>
      <c r="G2666" s="331" t="n">
        <v>28</v>
      </c>
      <c r="H2666" s="331" t="n">
        <v>60.05</v>
      </c>
      <c r="I2666" s="415" t="n">
        <v>1195.6</v>
      </c>
      <c r="J2666" s="389"/>
      <c r="K2666" s="331" t="s">
        <v>994</v>
      </c>
    </row>
    <row r="2667" customFormat="false" ht="15.75" hidden="true" customHeight="false" outlineLevel="0" collapsed="false">
      <c r="A2667" s="331"/>
      <c r="B2667" s="331" t="s">
        <v>1259</v>
      </c>
      <c r="C2667" s="331" t="str">
        <f aca="false">IFERROR(VLOOKUP(B2667,'[1]#¡REF!'!$A$1:$C$15201,2,FALSE()),"")</f>
        <v/>
      </c>
      <c r="D2667" s="331" t="s">
        <v>1016</v>
      </c>
      <c r="E2667" s="331" t="s">
        <v>1022</v>
      </c>
      <c r="F2667" s="354" t="s">
        <v>993</v>
      </c>
      <c r="G2667" s="331" t="n">
        <v>14</v>
      </c>
      <c r="H2667" s="331" t="n">
        <v>30.03</v>
      </c>
      <c r="I2667" s="331" t="n">
        <v>597.8</v>
      </c>
      <c r="J2667" s="389"/>
      <c r="K2667" s="331" t="s">
        <v>994</v>
      </c>
    </row>
    <row r="2668" customFormat="false" ht="15.75" hidden="true" customHeight="false" outlineLevel="0" collapsed="false">
      <c r="A2668" s="331"/>
      <c r="B2668" s="331" t="s">
        <v>1259</v>
      </c>
      <c r="C2668" s="331" t="str">
        <f aca="false">IFERROR(VLOOKUP(B2668,'[1]#¡REF!'!$A$1:$C$15201,2,FALSE()),"")</f>
        <v/>
      </c>
      <c r="D2668" s="331" t="s">
        <v>1016</v>
      </c>
      <c r="E2668" s="331" t="s">
        <v>1023</v>
      </c>
      <c r="F2668" s="354" t="s">
        <v>993</v>
      </c>
      <c r="G2668" s="331" t="n">
        <v>4</v>
      </c>
      <c r="H2668" s="331" t="n">
        <v>8.58</v>
      </c>
      <c r="I2668" s="331" t="n">
        <v>170.8</v>
      </c>
      <c r="J2668" s="389"/>
      <c r="K2668" s="331" t="s">
        <v>994</v>
      </c>
    </row>
    <row r="2669" customFormat="false" ht="15.75" hidden="true" customHeight="false" outlineLevel="0" collapsed="false">
      <c r="A2669" s="331"/>
      <c r="B2669" s="331" t="s">
        <v>1259</v>
      </c>
      <c r="C2669" s="331" t="str">
        <f aca="false">IFERROR(VLOOKUP(B2669,'[1]#¡REF!'!$A$1:$C$15201,2,FALSE()),"")</f>
        <v/>
      </c>
      <c r="D2669" s="331" t="s">
        <v>1016</v>
      </c>
      <c r="E2669" s="331" t="s">
        <v>1025</v>
      </c>
      <c r="F2669" s="354" t="s">
        <v>993</v>
      </c>
      <c r="G2669" s="331" t="n">
        <v>265</v>
      </c>
      <c r="H2669" s="331" t="n">
        <v>568.33</v>
      </c>
      <c r="I2669" s="415" t="n">
        <v>11315.5</v>
      </c>
      <c r="J2669" s="389"/>
      <c r="K2669" s="331" t="s">
        <v>994</v>
      </c>
    </row>
    <row r="2670" customFormat="false" ht="15.75" hidden="true" customHeight="false" outlineLevel="0" collapsed="false">
      <c r="A2670" s="331"/>
      <c r="B2670" s="331" t="s">
        <v>1259</v>
      </c>
      <c r="C2670" s="331" t="str">
        <f aca="false">IFERROR(VLOOKUP(B2670,'[1]#¡REF!'!$A$1:$C$15201,2,FALSE()),"")</f>
        <v/>
      </c>
      <c r="D2670" s="331" t="s">
        <v>1016</v>
      </c>
      <c r="E2670" s="331" t="s">
        <v>1065</v>
      </c>
      <c r="F2670" s="354" t="s">
        <v>993</v>
      </c>
      <c r="G2670" s="331" t="n">
        <v>350</v>
      </c>
      <c r="H2670" s="331" t="n">
        <v>750.63</v>
      </c>
      <c r="I2670" s="415" t="n">
        <v>14945</v>
      </c>
      <c r="J2670" s="389"/>
      <c r="K2670" s="331" t="s">
        <v>994</v>
      </c>
    </row>
    <row r="2671" customFormat="false" ht="15.75" hidden="true" customHeight="false" outlineLevel="0" collapsed="false">
      <c r="A2671" s="331"/>
      <c r="B2671" s="331" t="s">
        <v>1259</v>
      </c>
      <c r="C2671" s="331" t="str">
        <f aca="false">IFERROR(VLOOKUP(B2671,'[1]#¡REF!'!$A$1:$C$15201,2,FALSE()),"")</f>
        <v/>
      </c>
      <c r="D2671" s="331" t="s">
        <v>1016</v>
      </c>
      <c r="E2671" s="331" t="s">
        <v>1043</v>
      </c>
      <c r="F2671" s="354" t="s">
        <v>993</v>
      </c>
      <c r="G2671" s="331" t="n">
        <v>13</v>
      </c>
      <c r="H2671" s="331" t="n">
        <v>27.88</v>
      </c>
      <c r="I2671" s="331" t="n">
        <v>555.1</v>
      </c>
      <c r="J2671" s="389"/>
      <c r="K2671" s="331" t="s">
        <v>994</v>
      </c>
    </row>
    <row r="2672" customFormat="false" ht="15.75" hidden="true" customHeight="false" outlineLevel="0" collapsed="false">
      <c r="A2672" s="331"/>
      <c r="B2672" s="331" t="s">
        <v>1259</v>
      </c>
      <c r="C2672" s="331" t="str">
        <f aca="false">IFERROR(VLOOKUP(B2672,'[1]#¡REF!'!$A$1:$C$15201,2,FALSE()),"")</f>
        <v/>
      </c>
      <c r="D2672" s="331" t="s">
        <v>1016</v>
      </c>
      <c r="E2672" s="331" t="s">
        <v>1093</v>
      </c>
      <c r="F2672" s="331" t="s">
        <v>1131</v>
      </c>
      <c r="G2672" s="331" t="n">
        <v>33</v>
      </c>
      <c r="H2672" s="331" t="n">
        <v>70.77</v>
      </c>
      <c r="I2672" s="415" t="n">
        <v>1409.1</v>
      </c>
      <c r="J2672" s="389"/>
      <c r="K2672" s="331" t="s">
        <v>994</v>
      </c>
    </row>
    <row r="2673" customFormat="false" ht="15.75" hidden="true" customHeight="false" outlineLevel="0" collapsed="false">
      <c r="A2673" s="331"/>
      <c r="B2673" s="331" t="s">
        <v>1259</v>
      </c>
      <c r="C2673" s="331" t="str">
        <f aca="false">IFERROR(VLOOKUP(B2673,'[1]#¡REF!'!$A$1:$C$15201,2,FALSE()),"")</f>
        <v/>
      </c>
      <c r="D2673" s="331" t="s">
        <v>1016</v>
      </c>
      <c r="E2673" s="331" t="s">
        <v>1026</v>
      </c>
      <c r="F2673" s="331" t="s">
        <v>1132</v>
      </c>
      <c r="G2673" s="331" t="n">
        <v>12</v>
      </c>
      <c r="H2673" s="331" t="n">
        <v>25.74</v>
      </c>
      <c r="I2673" s="331" t="n">
        <v>512.4</v>
      </c>
      <c r="J2673" s="389"/>
      <c r="K2673" s="331" t="s">
        <v>994</v>
      </c>
    </row>
    <row r="2674" customFormat="false" ht="15.75" hidden="true" customHeight="false" outlineLevel="0" collapsed="false">
      <c r="A2674" s="331"/>
      <c r="B2674" s="331" t="s">
        <v>1259</v>
      </c>
      <c r="C2674" s="331" t="str">
        <f aca="false">IFERROR(VLOOKUP(B2674,'[1]#¡REF!'!$A$1:$C$15201,2,FALSE()),"")</f>
        <v/>
      </c>
      <c r="D2674" s="331" t="s">
        <v>1016</v>
      </c>
      <c r="E2674" s="331" t="s">
        <v>1027</v>
      </c>
      <c r="F2674" s="331" t="s">
        <v>1133</v>
      </c>
      <c r="G2674" s="331" t="n">
        <v>33</v>
      </c>
      <c r="H2674" s="331" t="n">
        <v>70.77</v>
      </c>
      <c r="I2674" s="415" t="n">
        <v>1409.1</v>
      </c>
      <c r="J2674" s="389"/>
      <c r="K2674" s="331" t="s">
        <v>994</v>
      </c>
    </row>
    <row r="2675" customFormat="false" ht="15.75" hidden="true" customHeight="false" outlineLevel="0" collapsed="false">
      <c r="A2675" s="331"/>
      <c r="B2675" s="331" t="s">
        <v>1259</v>
      </c>
      <c r="C2675" s="331" t="str">
        <f aca="false">IFERROR(VLOOKUP(B2675,'[1]#¡REF!'!$A$1:$C$15201,2,FALSE()),"")</f>
        <v/>
      </c>
      <c r="D2675" s="331" t="s">
        <v>1016</v>
      </c>
      <c r="E2675" s="331" t="s">
        <v>1028</v>
      </c>
      <c r="F2675" s="331" t="s">
        <v>1134</v>
      </c>
      <c r="G2675" s="331" t="n">
        <v>33</v>
      </c>
      <c r="H2675" s="331" t="n">
        <v>70.77</v>
      </c>
      <c r="I2675" s="415" t="n">
        <v>1409.1</v>
      </c>
      <c r="J2675" s="390"/>
      <c r="K2675" s="331" t="s">
        <v>994</v>
      </c>
    </row>
    <row r="2676" customFormat="false" ht="15.75" hidden="true" customHeight="false" outlineLevel="0" collapsed="false">
      <c r="A2676" s="399"/>
      <c r="B2676" s="356" t="s">
        <v>1259</v>
      </c>
      <c r="C2676" s="356" t="str">
        <f aca="false">IFERROR(VLOOKUP(B2676,'[1]#¡REF!'!$A$1:$C$15201,2,FALSE()),"")</f>
        <v/>
      </c>
      <c r="D2676" s="399" t="s">
        <v>1016</v>
      </c>
      <c r="E2676" s="399" t="s">
        <v>621</v>
      </c>
      <c r="F2676" s="361" t="s">
        <v>1136</v>
      </c>
      <c r="G2676" s="361" t="n">
        <v>54</v>
      </c>
      <c r="H2676" s="417" t="n">
        <v>115.81</v>
      </c>
      <c r="I2676" s="419" t="n">
        <v>2305.8</v>
      </c>
      <c r="J2676" s="360"/>
      <c r="K2676" s="356" t="s">
        <v>994</v>
      </c>
      <c r="L2676" s="379"/>
      <c r="M2676" s="379"/>
      <c r="N2676" s="379"/>
      <c r="O2676" s="379"/>
      <c r="P2676" s="279"/>
      <c r="Q2676" s="395"/>
      <c r="R2676" s="396"/>
      <c r="S2676" s="396"/>
      <c r="T2676" s="382"/>
    </row>
    <row r="2677" customFormat="false" ht="15.75" hidden="true" customHeight="false" outlineLevel="0" collapsed="false">
      <c r="A2677" s="331"/>
      <c r="B2677" s="331" t="s">
        <v>1260</v>
      </c>
      <c r="C2677" s="331" t="str">
        <f aca="false">IFERROR(VLOOKUP(B2677,'[1]#¡REF!'!$A$1:$C$15201,2,FALSE()),"")</f>
        <v/>
      </c>
      <c r="D2677" s="331" t="s">
        <v>991</v>
      </c>
      <c r="E2677" s="331" t="s">
        <v>1083</v>
      </c>
      <c r="F2677" s="354" t="s">
        <v>993</v>
      </c>
      <c r="G2677" s="331" t="n">
        <v>30</v>
      </c>
      <c r="H2677" s="331" t="n">
        <v>22</v>
      </c>
      <c r="I2677" s="331" t="n">
        <v>438</v>
      </c>
      <c r="J2677" s="388"/>
      <c r="K2677" s="331" t="s">
        <v>994</v>
      </c>
    </row>
    <row r="2678" customFormat="false" ht="15.75" hidden="true" customHeight="false" outlineLevel="0" collapsed="false">
      <c r="A2678" s="331"/>
      <c r="B2678" s="331" t="s">
        <v>1260</v>
      </c>
      <c r="C2678" s="331" t="str">
        <f aca="false">IFERROR(VLOOKUP(B2678,'[1]#¡REF!'!$A$1:$C$15201,2,FALSE()),"")</f>
        <v/>
      </c>
      <c r="D2678" s="331" t="s">
        <v>991</v>
      </c>
      <c r="E2678" s="331" t="s">
        <v>1012</v>
      </c>
      <c r="F2678" s="354" t="s">
        <v>993</v>
      </c>
      <c r="G2678" s="331" t="n">
        <v>300</v>
      </c>
      <c r="H2678" s="331" t="n">
        <v>219.99</v>
      </c>
      <c r="I2678" s="415" t="n">
        <v>4380</v>
      </c>
      <c r="J2678" s="389"/>
      <c r="K2678" s="331" t="s">
        <v>994</v>
      </c>
    </row>
    <row r="2679" customFormat="false" ht="15.75" hidden="true" customHeight="false" outlineLevel="0" collapsed="false">
      <c r="A2679" s="331"/>
      <c r="B2679" s="331" t="s">
        <v>1260</v>
      </c>
      <c r="C2679" s="331" t="str">
        <f aca="false">IFERROR(VLOOKUP(B2679,'[1]#¡REF!'!$A$1:$C$15201,2,FALSE()),"")</f>
        <v/>
      </c>
      <c r="D2679" s="331" t="s">
        <v>1016</v>
      </c>
      <c r="E2679" s="331" t="s">
        <v>1018</v>
      </c>
      <c r="F2679" s="354" t="s">
        <v>993</v>
      </c>
      <c r="G2679" s="331" t="n">
        <v>13</v>
      </c>
      <c r="H2679" s="331" t="n">
        <v>9.53</v>
      </c>
      <c r="I2679" s="331" t="n">
        <v>189.8</v>
      </c>
      <c r="J2679" s="389"/>
      <c r="K2679" s="331" t="s">
        <v>994</v>
      </c>
    </row>
    <row r="2680" customFormat="false" ht="15.75" hidden="true" customHeight="false" outlineLevel="0" collapsed="false">
      <c r="A2680" s="331"/>
      <c r="B2680" s="331" t="s">
        <v>1260</v>
      </c>
      <c r="C2680" s="331" t="str">
        <f aca="false">IFERROR(VLOOKUP(B2680,'[1]#¡REF!'!$A$1:$C$15201,2,FALSE()),"")</f>
        <v/>
      </c>
      <c r="D2680" s="331" t="s">
        <v>1016</v>
      </c>
      <c r="E2680" s="331" t="s">
        <v>1019</v>
      </c>
      <c r="F2680" s="354" t="s">
        <v>993</v>
      </c>
      <c r="G2680" s="331" t="n">
        <v>60</v>
      </c>
      <c r="H2680" s="331" t="n">
        <v>44</v>
      </c>
      <c r="I2680" s="331" t="n">
        <v>876</v>
      </c>
      <c r="J2680" s="389"/>
      <c r="K2680" s="331" t="s">
        <v>994</v>
      </c>
    </row>
    <row r="2681" customFormat="false" ht="15.75" hidden="true" customHeight="false" outlineLevel="0" collapsed="false">
      <c r="A2681" s="331"/>
      <c r="B2681" s="331" t="s">
        <v>1260</v>
      </c>
      <c r="C2681" s="331" t="str">
        <f aca="false">IFERROR(VLOOKUP(B2681,'[1]#¡REF!'!$A$1:$C$15201,2,FALSE()),"")</f>
        <v/>
      </c>
      <c r="D2681" s="331" t="s">
        <v>1016</v>
      </c>
      <c r="E2681" s="331" t="s">
        <v>1021</v>
      </c>
      <c r="F2681" s="354" t="s">
        <v>993</v>
      </c>
      <c r="G2681" s="331" t="n">
        <v>6</v>
      </c>
      <c r="H2681" s="331" t="n">
        <v>4.4</v>
      </c>
      <c r="I2681" s="331" t="n">
        <v>87.6</v>
      </c>
      <c r="J2681" s="389"/>
      <c r="K2681" s="331" t="s">
        <v>994</v>
      </c>
    </row>
    <row r="2682" customFormat="false" ht="15.75" hidden="true" customHeight="false" outlineLevel="0" collapsed="false">
      <c r="A2682" s="331"/>
      <c r="B2682" s="331" t="s">
        <v>1260</v>
      </c>
      <c r="C2682" s="331" t="str">
        <f aca="false">IFERROR(VLOOKUP(B2682,'[1]#¡REF!'!$A$1:$C$15201,2,FALSE()),"")</f>
        <v/>
      </c>
      <c r="D2682" s="331" t="s">
        <v>1016</v>
      </c>
      <c r="E2682" s="331" t="s">
        <v>1023</v>
      </c>
      <c r="F2682" s="354" t="s">
        <v>993</v>
      </c>
      <c r="G2682" s="331" t="n">
        <v>35</v>
      </c>
      <c r="H2682" s="331" t="n">
        <v>25.67</v>
      </c>
      <c r="I2682" s="331" t="n">
        <v>511</v>
      </c>
      <c r="J2682" s="389"/>
      <c r="K2682" s="331" t="s">
        <v>994</v>
      </c>
    </row>
    <row r="2683" customFormat="false" ht="15.75" hidden="true" customHeight="false" outlineLevel="0" collapsed="false">
      <c r="A2683" s="331"/>
      <c r="B2683" s="331" t="s">
        <v>1260</v>
      </c>
      <c r="C2683" s="331" t="str">
        <f aca="false">IFERROR(VLOOKUP(B2683,'[1]#¡REF!'!$A$1:$C$15201,2,FALSE()),"")</f>
        <v/>
      </c>
      <c r="D2683" s="331" t="s">
        <v>1016</v>
      </c>
      <c r="E2683" s="331" t="s">
        <v>1065</v>
      </c>
      <c r="F2683" s="354" t="s">
        <v>993</v>
      </c>
      <c r="G2683" s="331" t="n">
        <v>42</v>
      </c>
      <c r="H2683" s="331" t="n">
        <v>30.8</v>
      </c>
      <c r="I2683" s="331" t="n">
        <v>613.2</v>
      </c>
      <c r="J2683" s="389"/>
      <c r="K2683" s="331" t="s">
        <v>994</v>
      </c>
    </row>
    <row r="2684" customFormat="false" ht="15.75" hidden="true" customHeight="false" outlineLevel="0" collapsed="false">
      <c r="A2684" s="331"/>
      <c r="B2684" s="331" t="s">
        <v>1260</v>
      </c>
      <c r="C2684" s="331" t="str">
        <f aca="false">IFERROR(VLOOKUP(B2684,'[1]#¡REF!'!$A$1:$C$15201,2,FALSE()),"")</f>
        <v/>
      </c>
      <c r="D2684" s="331" t="s">
        <v>1016</v>
      </c>
      <c r="E2684" s="331" t="s">
        <v>1028</v>
      </c>
      <c r="F2684" s="331" t="s">
        <v>1134</v>
      </c>
      <c r="G2684" s="331" t="n">
        <v>14</v>
      </c>
      <c r="H2684" s="331" t="n">
        <v>10.27</v>
      </c>
      <c r="I2684" s="331" t="n">
        <v>204.4</v>
      </c>
      <c r="J2684" s="389"/>
      <c r="K2684" s="331" t="s">
        <v>994</v>
      </c>
    </row>
    <row r="2685" customFormat="false" ht="15.75" hidden="true" customHeight="false" outlineLevel="0" collapsed="false">
      <c r="A2685" s="331"/>
      <c r="B2685" s="331" t="s">
        <v>1261</v>
      </c>
      <c r="C2685" s="331" t="str">
        <f aca="false">IFERROR(VLOOKUP(B2685,'[1]#¡REF!'!$A$1:$C$15201,2,FALSE()),"")</f>
        <v/>
      </c>
      <c r="D2685" s="331" t="s">
        <v>991</v>
      </c>
      <c r="E2685" s="331" t="s">
        <v>1083</v>
      </c>
      <c r="F2685" s="354" t="s">
        <v>993</v>
      </c>
      <c r="G2685" s="331" t="n">
        <v>2</v>
      </c>
      <c r="H2685" s="331" t="n">
        <v>2.51</v>
      </c>
      <c r="I2685" s="331" t="n">
        <v>50</v>
      </c>
      <c r="J2685" s="389"/>
      <c r="K2685" s="331" t="s">
        <v>994</v>
      </c>
    </row>
    <row r="2686" customFormat="false" ht="15.75" hidden="true" customHeight="false" outlineLevel="0" collapsed="false">
      <c r="A2686" s="331"/>
      <c r="B2686" s="331" t="s">
        <v>1261</v>
      </c>
      <c r="C2686" s="331" t="str">
        <f aca="false">IFERROR(VLOOKUP(B2686,'[1]#¡REF!'!$A$1:$C$15201,2,FALSE()),"")</f>
        <v/>
      </c>
      <c r="D2686" s="331" t="s">
        <v>991</v>
      </c>
      <c r="E2686" s="331" t="s">
        <v>1012</v>
      </c>
      <c r="F2686" s="354" t="s">
        <v>993</v>
      </c>
      <c r="G2686" s="331" t="n">
        <v>60</v>
      </c>
      <c r="H2686" s="331" t="n">
        <v>75.34</v>
      </c>
      <c r="I2686" s="415" t="n">
        <v>1500</v>
      </c>
      <c r="J2686" s="389"/>
      <c r="K2686" s="331" t="s">
        <v>994</v>
      </c>
    </row>
    <row r="2687" customFormat="false" ht="15.75" hidden="true" customHeight="false" outlineLevel="0" collapsed="false">
      <c r="A2687" s="331"/>
      <c r="B2687" s="331" t="s">
        <v>1261</v>
      </c>
      <c r="C2687" s="331" t="str">
        <f aca="false">IFERROR(VLOOKUP(B2687,'[1]#¡REF!'!$A$1:$C$15201,2,FALSE()),"")</f>
        <v/>
      </c>
      <c r="D2687" s="331" t="s">
        <v>1016</v>
      </c>
      <c r="E2687" s="331" t="s">
        <v>1017</v>
      </c>
      <c r="F2687" s="331" t="s">
        <v>1130</v>
      </c>
      <c r="G2687" s="331" t="n">
        <v>41</v>
      </c>
      <c r="H2687" s="331" t="n">
        <v>51.48</v>
      </c>
      <c r="I2687" s="415" t="n">
        <v>1025</v>
      </c>
      <c r="J2687" s="389"/>
      <c r="K2687" s="331" t="s">
        <v>994</v>
      </c>
    </row>
    <row r="2688" customFormat="false" ht="15.75" hidden="true" customHeight="false" outlineLevel="0" collapsed="false">
      <c r="A2688" s="331"/>
      <c r="B2688" s="331" t="s">
        <v>1261</v>
      </c>
      <c r="C2688" s="331" t="str">
        <f aca="false">IFERROR(VLOOKUP(B2688,'[1]#¡REF!'!$A$1:$C$15201,2,FALSE()),"")</f>
        <v/>
      </c>
      <c r="D2688" s="331" t="s">
        <v>1016</v>
      </c>
      <c r="E2688" s="331" t="s">
        <v>1091</v>
      </c>
      <c r="F2688" s="354" t="s">
        <v>993</v>
      </c>
      <c r="G2688" s="331" t="n">
        <v>138</v>
      </c>
      <c r="H2688" s="331" t="n">
        <v>173.28</v>
      </c>
      <c r="I2688" s="415" t="n">
        <v>3450</v>
      </c>
      <c r="J2688" s="389"/>
      <c r="K2688" s="331" t="s">
        <v>994</v>
      </c>
    </row>
    <row r="2689" customFormat="false" ht="15.75" hidden="true" customHeight="false" outlineLevel="0" collapsed="false">
      <c r="A2689" s="331"/>
      <c r="B2689" s="331" t="s">
        <v>1261</v>
      </c>
      <c r="C2689" s="331" t="str">
        <f aca="false">IFERROR(VLOOKUP(B2689,'[1]#¡REF!'!$A$1:$C$15201,2,FALSE()),"")</f>
        <v/>
      </c>
      <c r="D2689" s="331" t="s">
        <v>1016</v>
      </c>
      <c r="E2689" s="331" t="s">
        <v>1019</v>
      </c>
      <c r="F2689" s="354" t="s">
        <v>993</v>
      </c>
      <c r="G2689" s="331" t="n">
        <v>172</v>
      </c>
      <c r="H2689" s="331" t="n">
        <v>215.97</v>
      </c>
      <c r="I2689" s="415" t="n">
        <v>4300</v>
      </c>
      <c r="J2689" s="389"/>
      <c r="K2689" s="331" t="s">
        <v>994</v>
      </c>
    </row>
    <row r="2690" customFormat="false" ht="15.75" hidden="true" customHeight="false" outlineLevel="0" collapsed="false">
      <c r="A2690" s="331"/>
      <c r="B2690" s="331" t="s">
        <v>1261</v>
      </c>
      <c r="C2690" s="331" t="str">
        <f aca="false">IFERROR(VLOOKUP(B2690,'[1]#¡REF!'!$A$1:$C$15201,2,FALSE()),"")</f>
        <v/>
      </c>
      <c r="D2690" s="331" t="s">
        <v>1016</v>
      </c>
      <c r="E2690" s="331" t="s">
        <v>1020</v>
      </c>
      <c r="F2690" s="354" t="s">
        <v>993</v>
      </c>
      <c r="G2690" s="331" t="n">
        <v>34</v>
      </c>
      <c r="H2690" s="331" t="n">
        <v>42.69</v>
      </c>
      <c r="I2690" s="331" t="n">
        <v>850</v>
      </c>
      <c r="J2690" s="389"/>
      <c r="K2690" s="331" t="s">
        <v>994</v>
      </c>
    </row>
    <row r="2691" customFormat="false" ht="15.75" hidden="true" customHeight="false" outlineLevel="0" collapsed="false">
      <c r="A2691" s="331"/>
      <c r="B2691" s="331" t="s">
        <v>1261</v>
      </c>
      <c r="C2691" s="331" t="str">
        <f aca="false">IFERROR(VLOOKUP(B2691,'[1]#¡REF!'!$A$1:$C$15201,2,FALSE()),"")</f>
        <v/>
      </c>
      <c r="D2691" s="331" t="s">
        <v>1016</v>
      </c>
      <c r="E2691" s="331" t="s">
        <v>1092</v>
      </c>
      <c r="F2691" s="354" t="s">
        <v>993</v>
      </c>
      <c r="G2691" s="405" t="n">
        <v>1187</v>
      </c>
      <c r="H2691" s="415" t="n">
        <v>1490.46</v>
      </c>
      <c r="I2691" s="415" t="n">
        <v>29675</v>
      </c>
      <c r="J2691" s="389"/>
      <c r="K2691" s="331" t="s">
        <v>994</v>
      </c>
    </row>
    <row r="2692" customFormat="false" ht="15.75" hidden="true" customHeight="false" outlineLevel="0" collapsed="false">
      <c r="A2692" s="331"/>
      <c r="B2692" s="331" t="s">
        <v>1261</v>
      </c>
      <c r="C2692" s="331" t="str">
        <f aca="false">IFERROR(VLOOKUP(B2692,'[1]#¡REF!'!$A$1:$C$15201,2,FALSE()),"")</f>
        <v/>
      </c>
      <c r="D2692" s="331" t="s">
        <v>1016</v>
      </c>
      <c r="E2692" s="331" t="s">
        <v>1025</v>
      </c>
      <c r="F2692" s="354" t="s">
        <v>993</v>
      </c>
      <c r="G2692" s="331" t="n">
        <v>168</v>
      </c>
      <c r="H2692" s="331" t="n">
        <v>210.95</v>
      </c>
      <c r="I2692" s="415" t="n">
        <v>4200</v>
      </c>
      <c r="J2692" s="389"/>
      <c r="K2692" s="331" t="s">
        <v>994</v>
      </c>
    </row>
    <row r="2693" customFormat="false" ht="15.75" hidden="true" customHeight="false" outlineLevel="0" collapsed="false">
      <c r="A2693" s="331"/>
      <c r="B2693" s="331" t="s">
        <v>1261</v>
      </c>
      <c r="C2693" s="331" t="str">
        <f aca="false">IFERROR(VLOOKUP(B2693,'[1]#¡REF!'!$A$1:$C$15201,2,FALSE()),"")</f>
        <v/>
      </c>
      <c r="D2693" s="331" t="s">
        <v>1016</v>
      </c>
      <c r="E2693" s="331" t="s">
        <v>1065</v>
      </c>
      <c r="F2693" s="354" t="s">
        <v>993</v>
      </c>
      <c r="G2693" s="331" t="n">
        <v>9</v>
      </c>
      <c r="H2693" s="331" t="n">
        <v>11.3</v>
      </c>
      <c r="I2693" s="331" t="n">
        <v>225</v>
      </c>
      <c r="J2693" s="389"/>
      <c r="K2693" s="331" t="s">
        <v>994</v>
      </c>
    </row>
    <row r="2694" customFormat="false" ht="15.75" hidden="true" customHeight="false" outlineLevel="0" collapsed="false">
      <c r="A2694" s="331"/>
      <c r="B2694" s="331" t="s">
        <v>1261</v>
      </c>
      <c r="C2694" s="331" t="str">
        <f aca="false">IFERROR(VLOOKUP(B2694,'[1]#¡REF!'!$A$1:$C$15201,2,FALSE()),"")</f>
        <v/>
      </c>
      <c r="D2694" s="331" t="s">
        <v>1016</v>
      </c>
      <c r="E2694" s="331" t="s">
        <v>1093</v>
      </c>
      <c r="F2694" s="331" t="s">
        <v>1131</v>
      </c>
      <c r="G2694" s="331" t="n">
        <v>39</v>
      </c>
      <c r="H2694" s="331" t="n">
        <v>48.97</v>
      </c>
      <c r="I2694" s="331" t="n">
        <v>975</v>
      </c>
      <c r="J2694" s="389"/>
      <c r="K2694" s="331" t="s">
        <v>994</v>
      </c>
    </row>
    <row r="2695" customFormat="false" ht="15.75" hidden="true" customHeight="false" outlineLevel="0" collapsed="false">
      <c r="A2695" s="331"/>
      <c r="B2695" s="331" t="s">
        <v>1261</v>
      </c>
      <c r="C2695" s="331" t="str">
        <f aca="false">IFERROR(VLOOKUP(B2695,'[1]#¡REF!'!$A$1:$C$15201,2,FALSE()),"")</f>
        <v/>
      </c>
      <c r="D2695" s="331" t="s">
        <v>1016</v>
      </c>
      <c r="E2695" s="331" t="s">
        <v>1026</v>
      </c>
      <c r="F2695" s="331" t="s">
        <v>1132</v>
      </c>
      <c r="G2695" s="331" t="n">
        <v>80</v>
      </c>
      <c r="H2695" s="331" t="n">
        <v>100.45</v>
      </c>
      <c r="I2695" s="415" t="n">
        <v>2000</v>
      </c>
      <c r="J2695" s="389"/>
      <c r="K2695" s="331" t="s">
        <v>994</v>
      </c>
    </row>
    <row r="2696" customFormat="false" ht="15.75" hidden="true" customHeight="false" outlineLevel="0" collapsed="false">
      <c r="A2696" s="331"/>
      <c r="B2696" s="331" t="s">
        <v>1261</v>
      </c>
      <c r="C2696" s="331" t="str">
        <f aca="false">IFERROR(VLOOKUP(B2696,'[1]#¡REF!'!$A$1:$C$15201,2,FALSE()),"")</f>
        <v/>
      </c>
      <c r="D2696" s="331" t="s">
        <v>1016</v>
      </c>
      <c r="E2696" s="331" t="s">
        <v>1027</v>
      </c>
      <c r="F2696" s="331" t="s">
        <v>1133</v>
      </c>
      <c r="G2696" s="331" t="n">
        <v>63</v>
      </c>
      <c r="H2696" s="331" t="n">
        <v>79.11</v>
      </c>
      <c r="I2696" s="415" t="n">
        <v>1575</v>
      </c>
      <c r="J2696" s="389"/>
      <c r="K2696" s="331" t="s">
        <v>994</v>
      </c>
    </row>
    <row r="2697" customFormat="false" ht="15.75" hidden="true" customHeight="false" outlineLevel="0" collapsed="false">
      <c r="A2697" s="331"/>
      <c r="B2697" s="331" t="s">
        <v>1261</v>
      </c>
      <c r="C2697" s="331" t="str">
        <f aca="false">IFERROR(VLOOKUP(B2697,'[1]#¡REF!'!$A$1:$C$15201,2,FALSE()),"")</f>
        <v/>
      </c>
      <c r="D2697" s="331" t="s">
        <v>1016</v>
      </c>
      <c r="E2697" s="331" t="s">
        <v>1028</v>
      </c>
      <c r="F2697" s="331" t="s">
        <v>1134</v>
      </c>
      <c r="G2697" s="331" t="n">
        <v>30</v>
      </c>
      <c r="H2697" s="331" t="n">
        <v>37.67</v>
      </c>
      <c r="I2697" s="331" t="n">
        <v>750</v>
      </c>
      <c r="J2697" s="390"/>
      <c r="K2697" s="331" t="s">
        <v>994</v>
      </c>
    </row>
    <row r="2698" customFormat="false" ht="15.75" hidden="true" customHeight="false" outlineLevel="0" collapsed="false">
      <c r="A2698" s="399"/>
      <c r="B2698" s="356" t="s">
        <v>1261</v>
      </c>
      <c r="C2698" s="356" t="str">
        <f aca="false">IFERROR(VLOOKUP(B2698,'[1]#¡REF!'!$A$1:$C$15201,2,FALSE()),"")</f>
        <v/>
      </c>
      <c r="D2698" s="399" t="s">
        <v>1016</v>
      </c>
      <c r="E2698" s="399" t="s">
        <v>621</v>
      </c>
      <c r="F2698" s="361" t="s">
        <v>1136</v>
      </c>
      <c r="G2698" s="361" t="n">
        <v>279</v>
      </c>
      <c r="H2698" s="417" t="n">
        <v>350.33</v>
      </c>
      <c r="I2698" s="419" t="n">
        <v>6975</v>
      </c>
      <c r="J2698" s="360"/>
      <c r="K2698" s="356" t="s">
        <v>994</v>
      </c>
      <c r="L2698" s="379"/>
      <c r="M2698" s="379"/>
      <c r="N2698" s="379"/>
      <c r="O2698" s="379"/>
      <c r="P2698" s="279"/>
      <c r="Q2698" s="395"/>
      <c r="R2698" s="396"/>
      <c r="S2698" s="396"/>
      <c r="T2698" s="382"/>
    </row>
    <row r="2699" customFormat="false" ht="15.75" hidden="true" customHeight="false" outlineLevel="0" collapsed="false">
      <c r="A2699" s="331"/>
      <c r="B2699" s="331" t="s">
        <v>1262</v>
      </c>
      <c r="C2699" s="331" t="str">
        <f aca="false">IFERROR(VLOOKUP(B2699,'[1]#¡REF!'!$A$1:$C$15201,2,FALSE()),"")</f>
        <v/>
      </c>
      <c r="D2699" s="331" t="s">
        <v>1016</v>
      </c>
      <c r="E2699" s="331" t="s">
        <v>1018</v>
      </c>
      <c r="F2699" s="354" t="s">
        <v>993</v>
      </c>
      <c r="G2699" s="331" t="n">
        <v>700</v>
      </c>
      <c r="H2699" s="331" t="n">
        <v>351.58</v>
      </c>
      <c r="I2699" s="415" t="n">
        <v>7000</v>
      </c>
      <c r="J2699" s="388"/>
      <c r="K2699" s="331" t="s">
        <v>994</v>
      </c>
    </row>
    <row r="2700" customFormat="false" ht="15.75" hidden="true" customHeight="false" outlineLevel="0" collapsed="false">
      <c r="A2700" s="331"/>
      <c r="B2700" s="331" t="s">
        <v>1262</v>
      </c>
      <c r="C2700" s="331" t="str">
        <f aca="false">IFERROR(VLOOKUP(B2700,'[1]#¡REF!'!$A$1:$C$15201,2,FALSE()),"")</f>
        <v/>
      </c>
      <c r="D2700" s="331" t="s">
        <v>1016</v>
      </c>
      <c r="E2700" s="331" t="s">
        <v>1019</v>
      </c>
      <c r="F2700" s="354" t="s">
        <v>993</v>
      </c>
      <c r="G2700" s="331" t="n">
        <v>241</v>
      </c>
      <c r="H2700" s="331" t="n">
        <v>121.04</v>
      </c>
      <c r="I2700" s="415" t="n">
        <v>2410</v>
      </c>
      <c r="J2700" s="389"/>
      <c r="K2700" s="331" t="s">
        <v>994</v>
      </c>
    </row>
    <row r="2701" customFormat="false" ht="15.75" hidden="true" customHeight="false" outlineLevel="0" collapsed="false">
      <c r="A2701" s="331"/>
      <c r="B2701" s="331" t="s">
        <v>1262</v>
      </c>
      <c r="C2701" s="331" t="str">
        <f aca="false">IFERROR(VLOOKUP(B2701,'[1]#¡REF!'!$A$1:$C$15201,2,FALSE()),"")</f>
        <v/>
      </c>
      <c r="D2701" s="331" t="s">
        <v>1016</v>
      </c>
      <c r="E2701" s="331" t="s">
        <v>1023</v>
      </c>
      <c r="F2701" s="354" t="s">
        <v>993</v>
      </c>
      <c r="G2701" s="331" t="n">
        <v>17</v>
      </c>
      <c r="H2701" s="331" t="n">
        <v>8.54</v>
      </c>
      <c r="I2701" s="331" t="n">
        <v>170</v>
      </c>
      <c r="J2701" s="389"/>
      <c r="K2701" s="331" t="s">
        <v>994</v>
      </c>
    </row>
    <row r="2702" customFormat="false" ht="15.75" hidden="true" customHeight="false" outlineLevel="0" collapsed="false">
      <c r="A2702" s="331"/>
      <c r="B2702" s="331" t="s">
        <v>1262</v>
      </c>
      <c r="C2702" s="331" t="str">
        <f aca="false">IFERROR(VLOOKUP(B2702,'[1]#¡REF!'!$A$1:$C$15201,2,FALSE()),"")</f>
        <v/>
      </c>
      <c r="D2702" s="331" t="s">
        <v>1016</v>
      </c>
      <c r="E2702" s="331" t="s">
        <v>1025</v>
      </c>
      <c r="F2702" s="354" t="s">
        <v>993</v>
      </c>
      <c r="G2702" s="405" t="n">
        <v>2024</v>
      </c>
      <c r="H2702" s="415" t="n">
        <v>1016.57</v>
      </c>
      <c r="I2702" s="415" t="n">
        <v>20240</v>
      </c>
      <c r="J2702" s="389"/>
      <c r="K2702" s="331" t="s">
        <v>994</v>
      </c>
    </row>
    <row r="2703" customFormat="false" ht="15.75" hidden="true" customHeight="false" outlineLevel="0" collapsed="false">
      <c r="A2703" s="331"/>
      <c r="B2703" s="331" t="s">
        <v>1262</v>
      </c>
      <c r="C2703" s="331" t="str">
        <f aca="false">IFERROR(VLOOKUP(B2703,'[1]#¡REF!'!$A$1:$C$15201,2,FALSE()),"")</f>
        <v/>
      </c>
      <c r="D2703" s="331" t="s">
        <v>1016</v>
      </c>
      <c r="E2703" s="331" t="s">
        <v>1028</v>
      </c>
      <c r="F2703" s="331" t="s">
        <v>1134</v>
      </c>
      <c r="G2703" s="331" t="n">
        <v>7</v>
      </c>
      <c r="H2703" s="331" t="n">
        <v>3.52</v>
      </c>
      <c r="I2703" s="331" t="n">
        <v>70</v>
      </c>
      <c r="J2703" s="389"/>
      <c r="K2703" s="331" t="s">
        <v>994</v>
      </c>
    </row>
    <row r="2704" customFormat="false" ht="15.75" hidden="true" customHeight="false" outlineLevel="0" collapsed="false">
      <c r="A2704" s="331"/>
      <c r="B2704" s="331" t="s">
        <v>1263</v>
      </c>
      <c r="C2704" s="331" t="str">
        <f aca="false">IFERROR(VLOOKUP(B2704,'[1]#¡REF!'!$A$1:$C$15201,2,FALSE()),"")</f>
        <v/>
      </c>
      <c r="D2704" s="331" t="s">
        <v>991</v>
      </c>
      <c r="E2704" s="331" t="s">
        <v>1032</v>
      </c>
      <c r="F2704" s="331" t="s">
        <v>1130</v>
      </c>
      <c r="G2704" s="331" t="n">
        <v>48</v>
      </c>
      <c r="H2704" s="331" t="n">
        <v>325.46</v>
      </c>
      <c r="I2704" s="415" t="n">
        <v>6480</v>
      </c>
      <c r="J2704" s="389"/>
      <c r="K2704" s="331" t="s">
        <v>994</v>
      </c>
    </row>
    <row r="2705" customFormat="false" ht="15.75" hidden="true" customHeight="false" outlineLevel="0" collapsed="false">
      <c r="A2705" s="331"/>
      <c r="B2705" s="331" t="s">
        <v>1263</v>
      </c>
      <c r="C2705" s="331" t="str">
        <f aca="false">IFERROR(VLOOKUP(B2705,'[1]#¡REF!'!$A$1:$C$15201,2,FALSE()),"")</f>
        <v/>
      </c>
      <c r="D2705" s="331" t="s">
        <v>991</v>
      </c>
      <c r="E2705" s="331" t="s">
        <v>992</v>
      </c>
      <c r="F2705" s="354" t="s">
        <v>993</v>
      </c>
      <c r="G2705" s="331" t="n">
        <v>30</v>
      </c>
      <c r="H2705" s="331" t="n">
        <v>203.42</v>
      </c>
      <c r="I2705" s="415" t="n">
        <v>4050</v>
      </c>
      <c r="J2705" s="389"/>
      <c r="K2705" s="331" t="s">
        <v>994</v>
      </c>
    </row>
    <row r="2706" customFormat="false" ht="15.75" hidden="true" customHeight="false" outlineLevel="0" collapsed="false">
      <c r="A2706" s="331"/>
      <c r="B2706" s="331" t="s">
        <v>1263</v>
      </c>
      <c r="C2706" s="331" t="str">
        <f aca="false">IFERROR(VLOOKUP(B2706,'[1]#¡REF!'!$A$1:$C$15201,2,FALSE()),"")</f>
        <v/>
      </c>
      <c r="D2706" s="331" t="s">
        <v>991</v>
      </c>
      <c r="E2706" s="331" t="s">
        <v>1083</v>
      </c>
      <c r="F2706" s="354" t="s">
        <v>993</v>
      </c>
      <c r="G2706" s="331" t="n">
        <v>23</v>
      </c>
      <c r="H2706" s="331" t="n">
        <v>155.95</v>
      </c>
      <c r="I2706" s="415" t="n">
        <v>3105</v>
      </c>
      <c r="J2706" s="389"/>
      <c r="K2706" s="331" t="s">
        <v>994</v>
      </c>
    </row>
    <row r="2707" customFormat="false" ht="15.75" hidden="true" customHeight="false" outlineLevel="0" collapsed="false">
      <c r="A2707" s="331"/>
      <c r="B2707" s="331" t="s">
        <v>1263</v>
      </c>
      <c r="C2707" s="331" t="str">
        <f aca="false">IFERROR(VLOOKUP(B2707,'[1]#¡REF!'!$A$1:$C$15201,2,FALSE()),"")</f>
        <v/>
      </c>
      <c r="D2707" s="331" t="s">
        <v>991</v>
      </c>
      <c r="E2707" s="331" t="s">
        <v>1000</v>
      </c>
      <c r="F2707" s="354" t="s">
        <v>993</v>
      </c>
      <c r="G2707" s="331" t="n">
        <v>21</v>
      </c>
      <c r="H2707" s="331" t="n">
        <v>142.39</v>
      </c>
      <c r="I2707" s="415" t="n">
        <v>2835</v>
      </c>
      <c r="J2707" s="389"/>
      <c r="K2707" s="331" t="s">
        <v>994</v>
      </c>
    </row>
    <row r="2708" customFormat="false" ht="15.75" hidden="true" customHeight="false" outlineLevel="0" collapsed="false">
      <c r="A2708" s="331"/>
      <c r="B2708" s="331" t="s">
        <v>1263</v>
      </c>
      <c r="C2708" s="331" t="str">
        <f aca="false">IFERROR(VLOOKUP(B2708,'[1]#¡REF!'!$A$1:$C$15201,2,FALSE()),"")</f>
        <v/>
      </c>
      <c r="D2708" s="331" t="s">
        <v>991</v>
      </c>
      <c r="E2708" s="331" t="s">
        <v>1053</v>
      </c>
      <c r="F2708" s="354" t="s">
        <v>993</v>
      </c>
      <c r="G2708" s="331" t="n">
        <v>20</v>
      </c>
      <c r="H2708" s="331" t="n">
        <v>135.61</v>
      </c>
      <c r="I2708" s="415" t="n">
        <v>2700</v>
      </c>
      <c r="J2708" s="389"/>
      <c r="K2708" s="331" t="s">
        <v>994</v>
      </c>
    </row>
    <row r="2709" customFormat="false" ht="15.75" hidden="true" customHeight="false" outlineLevel="0" collapsed="false">
      <c r="A2709" s="331"/>
      <c r="B2709" s="331" t="s">
        <v>1263</v>
      </c>
      <c r="C2709" s="331" t="str">
        <f aca="false">IFERROR(VLOOKUP(B2709,'[1]#¡REF!'!$A$1:$C$15201,2,FALSE()),"")</f>
        <v/>
      </c>
      <c r="D2709" s="331" t="s">
        <v>991</v>
      </c>
      <c r="E2709" s="331" t="s">
        <v>1034</v>
      </c>
      <c r="F2709" s="354" t="s">
        <v>993</v>
      </c>
      <c r="G2709" s="331" t="n">
        <v>120</v>
      </c>
      <c r="H2709" s="331" t="n">
        <v>813.66</v>
      </c>
      <c r="I2709" s="415" t="n">
        <v>16200</v>
      </c>
      <c r="J2709" s="389"/>
      <c r="K2709" s="331" t="s">
        <v>994</v>
      </c>
    </row>
    <row r="2710" customFormat="false" ht="15.75" hidden="true" customHeight="false" outlineLevel="0" collapsed="false">
      <c r="A2710" s="331"/>
      <c r="B2710" s="331" t="s">
        <v>1263</v>
      </c>
      <c r="C2710" s="331" t="str">
        <f aca="false">IFERROR(VLOOKUP(B2710,'[1]#¡REF!'!$A$1:$C$15201,2,FALSE()),"")</f>
        <v/>
      </c>
      <c r="D2710" s="331" t="s">
        <v>991</v>
      </c>
      <c r="E2710" s="331" t="s">
        <v>1012</v>
      </c>
      <c r="F2710" s="354" t="s">
        <v>993</v>
      </c>
      <c r="G2710" s="331" t="n">
        <v>470</v>
      </c>
      <c r="H2710" s="415" t="n">
        <v>3186.84</v>
      </c>
      <c r="I2710" s="415" t="n">
        <v>63450</v>
      </c>
      <c r="J2710" s="389"/>
      <c r="K2710" s="331" t="s">
        <v>994</v>
      </c>
    </row>
    <row r="2711" customFormat="false" ht="15.75" hidden="true" customHeight="false" outlineLevel="0" collapsed="false">
      <c r="A2711" s="331"/>
      <c r="B2711" s="331" t="s">
        <v>1263</v>
      </c>
      <c r="C2711" s="331" t="str">
        <f aca="false">IFERROR(VLOOKUP(B2711,'[1]#¡REF!'!$A$1:$C$15201,2,FALSE()),"")</f>
        <v/>
      </c>
      <c r="D2711" s="331" t="s">
        <v>991</v>
      </c>
      <c r="E2711" s="331" t="s">
        <v>1035</v>
      </c>
      <c r="F2711" s="354" t="s">
        <v>993</v>
      </c>
      <c r="G2711" s="331" t="n">
        <v>18</v>
      </c>
      <c r="H2711" s="331" t="n">
        <v>122.05</v>
      </c>
      <c r="I2711" s="415" t="n">
        <v>2430</v>
      </c>
      <c r="J2711" s="389"/>
      <c r="K2711" s="331" t="s">
        <v>994</v>
      </c>
    </row>
    <row r="2712" customFormat="false" ht="15.75" hidden="true" customHeight="false" outlineLevel="0" collapsed="false">
      <c r="A2712" s="331"/>
      <c r="B2712" s="331" t="s">
        <v>1263</v>
      </c>
      <c r="C2712" s="331" t="str">
        <f aca="false">IFERROR(VLOOKUP(B2712,'[1]#¡REF!'!$A$1:$C$15201,2,FALSE()),"")</f>
        <v/>
      </c>
      <c r="D2712" s="331" t="s">
        <v>991</v>
      </c>
      <c r="E2712" s="331" t="s">
        <v>1037</v>
      </c>
      <c r="F2712" s="331" t="s">
        <v>1131</v>
      </c>
      <c r="G2712" s="331" t="n">
        <v>13</v>
      </c>
      <c r="H2712" s="331" t="n">
        <v>88.15</v>
      </c>
      <c r="I2712" s="415" t="n">
        <v>1755</v>
      </c>
      <c r="J2712" s="389"/>
      <c r="K2712" s="331" t="s">
        <v>994</v>
      </c>
    </row>
    <row r="2713" customFormat="false" ht="15.75" hidden="true" customHeight="false" outlineLevel="0" collapsed="false">
      <c r="A2713" s="331"/>
      <c r="B2713" s="331" t="s">
        <v>1263</v>
      </c>
      <c r="C2713" s="331" t="str">
        <f aca="false">IFERROR(VLOOKUP(B2713,'[1]#¡REF!'!$A$1:$C$15201,2,FALSE()),"")</f>
        <v/>
      </c>
      <c r="D2713" s="331" t="s">
        <v>991</v>
      </c>
      <c r="E2713" s="331" t="s">
        <v>1014</v>
      </c>
      <c r="F2713" s="331" t="s">
        <v>1132</v>
      </c>
      <c r="G2713" s="405" t="n">
        <v>1500</v>
      </c>
      <c r="H2713" s="415" t="n">
        <v>10170.77</v>
      </c>
      <c r="I2713" s="415" t="n">
        <v>202500</v>
      </c>
      <c r="J2713" s="389"/>
      <c r="K2713" s="331" t="s">
        <v>994</v>
      </c>
    </row>
    <row r="2714" customFormat="false" ht="15.75" hidden="true" customHeight="false" outlineLevel="0" collapsed="false">
      <c r="A2714" s="331"/>
      <c r="B2714" s="331" t="s">
        <v>1263</v>
      </c>
      <c r="C2714" s="331" t="str">
        <f aca="false">IFERROR(VLOOKUP(B2714,'[1]#¡REF!'!$A$1:$C$15201,2,FALSE()),"")</f>
        <v/>
      </c>
      <c r="D2714" s="331" t="s">
        <v>991</v>
      </c>
      <c r="E2714" s="331" t="s">
        <v>1004</v>
      </c>
      <c r="F2714" s="331" t="s">
        <v>1134</v>
      </c>
      <c r="G2714" s="331" t="n">
        <v>3</v>
      </c>
      <c r="H2714" s="331" t="n">
        <v>20.34</v>
      </c>
      <c r="I2714" s="331" t="n">
        <v>405</v>
      </c>
      <c r="J2714" s="390"/>
      <c r="K2714" s="331" t="s">
        <v>994</v>
      </c>
    </row>
    <row r="2715" customFormat="false" ht="15.75" hidden="true" customHeight="false" outlineLevel="0" collapsed="false">
      <c r="A2715" s="356"/>
      <c r="B2715" s="356" t="s">
        <v>1263</v>
      </c>
      <c r="C2715" s="356" t="str">
        <f aca="false">IFERROR(VLOOKUP(B2715,'[1]#¡REF!'!$A$1:$C$15201,2,FALSE()),"")</f>
        <v/>
      </c>
      <c r="D2715" s="356" t="s">
        <v>991</v>
      </c>
      <c r="E2715" s="356" t="s">
        <v>612</v>
      </c>
      <c r="F2715" s="361" t="s">
        <v>1136</v>
      </c>
      <c r="G2715" s="361" t="n">
        <v>27</v>
      </c>
      <c r="H2715" s="356" t="n">
        <v>183.07</v>
      </c>
      <c r="I2715" s="416" t="n">
        <v>3645</v>
      </c>
      <c r="J2715" s="394"/>
      <c r="K2715" s="356" t="s">
        <v>994</v>
      </c>
      <c r="L2715" s="379"/>
      <c r="M2715" s="379"/>
      <c r="N2715" s="379"/>
      <c r="O2715" s="379"/>
      <c r="P2715" s="279"/>
      <c r="Q2715" s="395"/>
      <c r="R2715" s="396"/>
      <c r="S2715" s="396"/>
      <c r="T2715" s="382"/>
    </row>
    <row r="2716" customFormat="false" ht="15.75" hidden="true" customHeight="false" outlineLevel="0" collapsed="false">
      <c r="A2716" s="331"/>
      <c r="B2716" s="331" t="s">
        <v>1263</v>
      </c>
      <c r="C2716" s="331" t="str">
        <f aca="false">IFERROR(VLOOKUP(B2716,'[1]#¡REF!'!$A$1:$C$15201,2,FALSE()),"")</f>
        <v/>
      </c>
      <c r="D2716" s="331" t="s">
        <v>1016</v>
      </c>
      <c r="E2716" s="331" t="s">
        <v>1019</v>
      </c>
      <c r="F2716" s="354" t="s">
        <v>993</v>
      </c>
      <c r="G2716" s="331" t="n">
        <v>4</v>
      </c>
      <c r="H2716" s="331" t="n">
        <v>27.12</v>
      </c>
      <c r="I2716" s="331" t="n">
        <v>540</v>
      </c>
      <c r="J2716" s="388"/>
      <c r="K2716" s="331" t="s">
        <v>994</v>
      </c>
    </row>
    <row r="2717" customFormat="false" ht="15.75" hidden="true" customHeight="false" outlineLevel="0" collapsed="false">
      <c r="A2717" s="331"/>
      <c r="B2717" s="331" t="s">
        <v>1263</v>
      </c>
      <c r="C2717" s="331" t="str">
        <f aca="false">IFERROR(VLOOKUP(B2717,'[1]#¡REF!'!$A$1:$C$15201,2,FALSE()),"")</f>
        <v/>
      </c>
      <c r="D2717" s="331" t="s">
        <v>1016</v>
      </c>
      <c r="E2717" s="331" t="s">
        <v>1065</v>
      </c>
      <c r="F2717" s="354" t="s">
        <v>993</v>
      </c>
      <c r="G2717" s="331" t="n">
        <v>49</v>
      </c>
      <c r="H2717" s="331" t="n">
        <v>332.25</v>
      </c>
      <c r="I2717" s="415" t="n">
        <v>6615</v>
      </c>
      <c r="J2717" s="389"/>
      <c r="K2717" s="331" t="s">
        <v>994</v>
      </c>
    </row>
    <row r="2718" customFormat="false" ht="15.75" hidden="true" customHeight="false" outlineLevel="0" collapsed="false">
      <c r="A2718" s="331"/>
      <c r="B2718" s="331" t="s">
        <v>1264</v>
      </c>
      <c r="C2718" s="331" t="str">
        <f aca="false">IFERROR(VLOOKUP(B2718,'[1]#¡REF!'!$A$1:$C$15201,2,FALSE()),"")</f>
        <v/>
      </c>
      <c r="D2718" s="331" t="s">
        <v>991</v>
      </c>
      <c r="E2718" s="331" t="s">
        <v>997</v>
      </c>
      <c r="F2718" s="331" t="s">
        <v>1130</v>
      </c>
      <c r="G2718" s="331" t="n">
        <v>48</v>
      </c>
      <c r="H2718" s="331" t="n">
        <v>16.88</v>
      </c>
      <c r="I2718" s="331" t="n">
        <v>336</v>
      </c>
      <c r="J2718" s="389"/>
      <c r="K2718" s="331" t="s">
        <v>994</v>
      </c>
    </row>
    <row r="2719" customFormat="false" ht="15.75" hidden="true" customHeight="false" outlineLevel="0" collapsed="false">
      <c r="A2719" s="331"/>
      <c r="B2719" s="331" t="s">
        <v>1264</v>
      </c>
      <c r="C2719" s="331" t="str">
        <f aca="false">IFERROR(VLOOKUP(B2719,'[1]#¡REF!'!$A$1:$C$15201,2,FALSE()),"")</f>
        <v/>
      </c>
      <c r="D2719" s="331" t="s">
        <v>991</v>
      </c>
      <c r="E2719" s="331" t="s">
        <v>1032</v>
      </c>
      <c r="F2719" s="331" t="s">
        <v>1130</v>
      </c>
      <c r="G2719" s="331" t="n">
        <v>720</v>
      </c>
      <c r="H2719" s="331" t="n">
        <v>253.14</v>
      </c>
      <c r="I2719" s="415" t="n">
        <v>5040</v>
      </c>
      <c r="J2719" s="389"/>
      <c r="K2719" s="331" t="s">
        <v>994</v>
      </c>
    </row>
    <row r="2720" customFormat="false" ht="15.75" hidden="true" customHeight="false" outlineLevel="0" collapsed="false">
      <c r="A2720" s="331"/>
      <c r="B2720" s="331" t="s">
        <v>1264</v>
      </c>
      <c r="C2720" s="331" t="str">
        <f aca="false">IFERROR(VLOOKUP(B2720,'[1]#¡REF!'!$A$1:$C$15201,2,FALSE()),"")</f>
        <v/>
      </c>
      <c r="D2720" s="331" t="s">
        <v>991</v>
      </c>
      <c r="E2720" s="331" t="s">
        <v>992</v>
      </c>
      <c r="F2720" s="354" t="s">
        <v>993</v>
      </c>
      <c r="G2720" s="331" t="n">
        <v>30</v>
      </c>
      <c r="H2720" s="331" t="n">
        <v>10.55</v>
      </c>
      <c r="I2720" s="331" t="n">
        <v>210</v>
      </c>
      <c r="J2720" s="389"/>
      <c r="K2720" s="331" t="s">
        <v>994</v>
      </c>
    </row>
    <row r="2721" customFormat="false" ht="15.75" hidden="true" customHeight="false" outlineLevel="0" collapsed="false">
      <c r="A2721" s="331"/>
      <c r="B2721" s="331" t="s">
        <v>1264</v>
      </c>
      <c r="C2721" s="331" t="str">
        <f aca="false">IFERROR(VLOOKUP(B2721,'[1]#¡REF!'!$A$1:$C$15201,2,FALSE()),"")</f>
        <v/>
      </c>
      <c r="D2721" s="331" t="s">
        <v>991</v>
      </c>
      <c r="E2721" s="331" t="s">
        <v>1000</v>
      </c>
      <c r="F2721" s="354" t="s">
        <v>993</v>
      </c>
      <c r="G2721" s="331" t="n">
        <v>34</v>
      </c>
      <c r="H2721" s="331" t="n">
        <v>11.95</v>
      </c>
      <c r="I2721" s="331" t="n">
        <v>238</v>
      </c>
      <c r="J2721" s="389"/>
      <c r="K2721" s="331" t="s">
        <v>994</v>
      </c>
    </row>
    <row r="2722" customFormat="false" ht="15.75" hidden="true" customHeight="false" outlineLevel="0" collapsed="false">
      <c r="A2722" s="331"/>
      <c r="B2722" s="331" t="s">
        <v>1264</v>
      </c>
      <c r="C2722" s="331" t="str">
        <f aca="false">IFERROR(VLOOKUP(B2722,'[1]#¡REF!'!$A$1:$C$15201,2,FALSE()),"")</f>
        <v/>
      </c>
      <c r="D2722" s="331" t="s">
        <v>991</v>
      </c>
      <c r="E2722" s="331" t="s">
        <v>1033</v>
      </c>
      <c r="F2722" s="354" t="s">
        <v>993</v>
      </c>
      <c r="G2722" s="331" t="n">
        <v>22</v>
      </c>
      <c r="H2722" s="331" t="n">
        <v>7.73</v>
      </c>
      <c r="I2722" s="331" t="n">
        <v>154</v>
      </c>
      <c r="J2722" s="389"/>
      <c r="K2722" s="331" t="s">
        <v>994</v>
      </c>
    </row>
    <row r="2723" customFormat="false" ht="15.75" hidden="true" customHeight="false" outlineLevel="0" collapsed="false">
      <c r="A2723" s="331"/>
      <c r="B2723" s="331" t="s">
        <v>1264</v>
      </c>
      <c r="C2723" s="331" t="str">
        <f aca="false">IFERROR(VLOOKUP(B2723,'[1]#¡REF!'!$A$1:$C$15201,2,FALSE()),"")</f>
        <v/>
      </c>
      <c r="D2723" s="331" t="s">
        <v>991</v>
      </c>
      <c r="E2723" s="331" t="s">
        <v>1053</v>
      </c>
      <c r="F2723" s="354" t="s">
        <v>993</v>
      </c>
      <c r="G2723" s="331" t="n">
        <v>90</v>
      </c>
      <c r="H2723" s="331" t="n">
        <v>31.64</v>
      </c>
      <c r="I2723" s="331" t="n">
        <v>630</v>
      </c>
      <c r="J2723" s="389"/>
      <c r="K2723" s="331" t="s">
        <v>994</v>
      </c>
    </row>
    <row r="2724" customFormat="false" ht="15.75" hidden="true" customHeight="false" outlineLevel="0" collapsed="false">
      <c r="A2724" s="331"/>
      <c r="B2724" s="331" t="s">
        <v>1264</v>
      </c>
      <c r="C2724" s="331" t="str">
        <f aca="false">IFERROR(VLOOKUP(B2724,'[1]#¡REF!'!$A$1:$C$15201,2,FALSE()),"")</f>
        <v/>
      </c>
      <c r="D2724" s="331" t="s">
        <v>991</v>
      </c>
      <c r="E2724" s="331" t="s">
        <v>1034</v>
      </c>
      <c r="F2724" s="354" t="s">
        <v>993</v>
      </c>
      <c r="G2724" s="331" t="n">
        <v>80</v>
      </c>
      <c r="H2724" s="331" t="n">
        <v>28.13</v>
      </c>
      <c r="I2724" s="331" t="n">
        <v>560</v>
      </c>
      <c r="J2724" s="389"/>
      <c r="K2724" s="331" t="s">
        <v>994</v>
      </c>
    </row>
    <row r="2725" customFormat="false" ht="15.75" hidden="true" customHeight="false" outlineLevel="0" collapsed="false">
      <c r="A2725" s="331"/>
      <c r="B2725" s="331" t="s">
        <v>1264</v>
      </c>
      <c r="C2725" s="331" t="str">
        <f aca="false">IFERROR(VLOOKUP(B2725,'[1]#¡REF!'!$A$1:$C$15201,2,FALSE()),"")</f>
        <v/>
      </c>
      <c r="D2725" s="331" t="s">
        <v>991</v>
      </c>
      <c r="E2725" s="331" t="s">
        <v>1009</v>
      </c>
      <c r="F2725" s="354" t="s">
        <v>993</v>
      </c>
      <c r="G2725" s="331" t="n">
        <v>100</v>
      </c>
      <c r="H2725" s="331" t="n">
        <v>35.16</v>
      </c>
      <c r="I2725" s="331" t="n">
        <v>700</v>
      </c>
      <c r="J2725" s="389"/>
      <c r="K2725" s="331" t="s">
        <v>994</v>
      </c>
    </row>
    <row r="2726" customFormat="false" ht="15.75" hidden="true" customHeight="false" outlineLevel="0" collapsed="false">
      <c r="A2726" s="331"/>
      <c r="B2726" s="331" t="s">
        <v>1264</v>
      </c>
      <c r="C2726" s="331" t="str">
        <f aca="false">IFERROR(VLOOKUP(B2726,'[1]#¡REF!'!$A$1:$C$15201,2,FALSE()),"")</f>
        <v/>
      </c>
      <c r="D2726" s="331" t="s">
        <v>991</v>
      </c>
      <c r="E2726" s="331" t="s">
        <v>1012</v>
      </c>
      <c r="F2726" s="354" t="s">
        <v>993</v>
      </c>
      <c r="G2726" s="331" t="n">
        <v>428</v>
      </c>
      <c r="H2726" s="331" t="n">
        <v>150.48</v>
      </c>
      <c r="I2726" s="415" t="n">
        <v>2996</v>
      </c>
      <c r="J2726" s="389"/>
      <c r="K2726" s="331" t="s">
        <v>994</v>
      </c>
    </row>
    <row r="2727" customFormat="false" ht="15.75" hidden="true" customHeight="false" outlineLevel="0" collapsed="false">
      <c r="A2727" s="331"/>
      <c r="B2727" s="331" t="s">
        <v>1264</v>
      </c>
      <c r="C2727" s="331" t="str">
        <f aca="false">IFERROR(VLOOKUP(B2727,'[1]#¡REF!'!$A$1:$C$15201,2,FALSE()),"")</f>
        <v/>
      </c>
      <c r="D2727" s="331" t="s">
        <v>991</v>
      </c>
      <c r="E2727" s="331" t="s">
        <v>1035</v>
      </c>
      <c r="F2727" s="354" t="s">
        <v>993</v>
      </c>
      <c r="G2727" s="331" t="n">
        <v>276</v>
      </c>
      <c r="H2727" s="331" t="n">
        <v>97.04</v>
      </c>
      <c r="I2727" s="415" t="n">
        <v>1932</v>
      </c>
      <c r="J2727" s="389"/>
      <c r="K2727" s="331" t="s">
        <v>994</v>
      </c>
    </row>
    <row r="2728" customFormat="false" ht="15.75" hidden="true" customHeight="false" outlineLevel="0" collapsed="false">
      <c r="A2728" s="331"/>
      <c r="B2728" s="331" t="s">
        <v>1264</v>
      </c>
      <c r="C2728" s="331" t="str">
        <f aca="false">IFERROR(VLOOKUP(B2728,'[1]#¡REF!'!$A$1:$C$15201,2,FALSE()),"")</f>
        <v/>
      </c>
      <c r="D2728" s="331" t="s">
        <v>991</v>
      </c>
      <c r="E2728" s="331" t="s">
        <v>1036</v>
      </c>
      <c r="F2728" s="354" t="s">
        <v>993</v>
      </c>
      <c r="G2728" s="331" t="n">
        <v>70</v>
      </c>
      <c r="H2728" s="331" t="n">
        <v>24.61</v>
      </c>
      <c r="I2728" s="331" t="n">
        <v>490</v>
      </c>
      <c r="J2728" s="389"/>
      <c r="K2728" s="331" t="s">
        <v>994</v>
      </c>
    </row>
    <row r="2729" customFormat="false" ht="15.75" hidden="true" customHeight="false" outlineLevel="0" collapsed="false">
      <c r="A2729" s="331"/>
      <c r="B2729" s="331" t="s">
        <v>1264</v>
      </c>
      <c r="C2729" s="331" t="str">
        <f aca="false">IFERROR(VLOOKUP(B2729,'[1]#¡REF!'!$A$1:$C$15201,2,FALSE()),"")</f>
        <v/>
      </c>
      <c r="D2729" s="331" t="s">
        <v>991</v>
      </c>
      <c r="E2729" s="331" t="s">
        <v>995</v>
      </c>
      <c r="F2729" s="354" t="s">
        <v>993</v>
      </c>
      <c r="G2729" s="331" t="n">
        <v>100</v>
      </c>
      <c r="H2729" s="331" t="n">
        <v>35.16</v>
      </c>
      <c r="I2729" s="331" t="n">
        <v>700</v>
      </c>
      <c r="J2729" s="389"/>
      <c r="K2729" s="331" t="s">
        <v>994</v>
      </c>
    </row>
    <row r="2730" customFormat="false" ht="15.75" hidden="true" customHeight="false" outlineLevel="0" collapsed="false">
      <c r="A2730" s="331"/>
      <c r="B2730" s="331" t="s">
        <v>1264</v>
      </c>
      <c r="C2730" s="331" t="str">
        <f aca="false">IFERROR(VLOOKUP(B2730,'[1]#¡REF!'!$A$1:$C$15201,2,FALSE()),"")</f>
        <v/>
      </c>
      <c r="D2730" s="331" t="s">
        <v>991</v>
      </c>
      <c r="E2730" s="331" t="s">
        <v>1013</v>
      </c>
      <c r="F2730" s="354" t="s">
        <v>993</v>
      </c>
      <c r="G2730" s="331" t="n">
        <v>100</v>
      </c>
      <c r="H2730" s="331" t="n">
        <v>35.16</v>
      </c>
      <c r="I2730" s="331" t="n">
        <v>700</v>
      </c>
      <c r="J2730" s="389"/>
      <c r="K2730" s="331" t="s">
        <v>994</v>
      </c>
    </row>
    <row r="2731" customFormat="false" ht="15.75" hidden="true" customHeight="false" outlineLevel="0" collapsed="false">
      <c r="A2731" s="331"/>
      <c r="B2731" s="331" t="s">
        <v>1264</v>
      </c>
      <c r="C2731" s="331" t="str">
        <f aca="false">IFERROR(VLOOKUP(B2731,'[1]#¡REF!'!$A$1:$C$15201,2,FALSE()),"")</f>
        <v/>
      </c>
      <c r="D2731" s="331" t="s">
        <v>991</v>
      </c>
      <c r="E2731" s="331" t="s">
        <v>1037</v>
      </c>
      <c r="F2731" s="331" t="s">
        <v>1131</v>
      </c>
      <c r="G2731" s="331" t="n">
        <v>187</v>
      </c>
      <c r="H2731" s="331" t="n">
        <v>65.75</v>
      </c>
      <c r="I2731" s="415" t="n">
        <v>1309</v>
      </c>
      <c r="J2731" s="389"/>
      <c r="K2731" s="331" t="s">
        <v>994</v>
      </c>
    </row>
    <row r="2732" customFormat="false" ht="15.75" hidden="true" customHeight="false" outlineLevel="0" collapsed="false">
      <c r="A2732" s="331"/>
      <c r="B2732" s="331" t="s">
        <v>1264</v>
      </c>
      <c r="C2732" s="331" t="str">
        <f aca="false">IFERROR(VLOOKUP(B2732,'[1]#¡REF!'!$A$1:$C$15201,2,FALSE()),"")</f>
        <v/>
      </c>
      <c r="D2732" s="331" t="s">
        <v>991</v>
      </c>
      <c r="E2732" s="331" t="s">
        <v>1014</v>
      </c>
      <c r="F2732" s="331" t="s">
        <v>1132</v>
      </c>
      <c r="G2732" s="405" t="n">
        <v>1820</v>
      </c>
      <c r="H2732" s="331" t="n">
        <v>639.88</v>
      </c>
      <c r="I2732" s="415" t="n">
        <v>12740</v>
      </c>
      <c r="J2732" s="390"/>
      <c r="K2732" s="331" t="s">
        <v>994</v>
      </c>
    </row>
    <row r="2733" customFormat="false" ht="15.75" hidden="true" customHeight="false" outlineLevel="0" collapsed="false">
      <c r="A2733" s="356"/>
      <c r="B2733" s="356" t="s">
        <v>1264</v>
      </c>
      <c r="C2733" s="356" t="str">
        <f aca="false">IFERROR(VLOOKUP(B2733,'[1]#¡REF!'!$A$1:$C$15201,2,FALSE()),"")</f>
        <v/>
      </c>
      <c r="D2733" s="356" t="s">
        <v>991</v>
      </c>
      <c r="E2733" s="356" t="s">
        <v>612</v>
      </c>
      <c r="F2733" s="361" t="s">
        <v>1136</v>
      </c>
      <c r="G2733" s="361" t="n">
        <v>273</v>
      </c>
      <c r="H2733" s="356" t="n">
        <v>95.98</v>
      </c>
      <c r="I2733" s="416" t="n">
        <v>1911</v>
      </c>
      <c r="J2733" s="394"/>
      <c r="K2733" s="356" t="s">
        <v>994</v>
      </c>
      <c r="L2733" s="379"/>
      <c r="M2733" s="379"/>
      <c r="N2733" s="379"/>
      <c r="O2733" s="379"/>
      <c r="P2733" s="279"/>
      <c r="Q2733" s="395"/>
      <c r="R2733" s="396"/>
      <c r="S2733" s="396"/>
      <c r="T2733" s="382"/>
    </row>
    <row r="2734" customFormat="false" ht="15.75" hidden="true" customHeight="false" outlineLevel="0" collapsed="false">
      <c r="A2734" s="331"/>
      <c r="B2734" s="331" t="s">
        <v>1264</v>
      </c>
      <c r="C2734" s="331" t="str">
        <f aca="false">IFERROR(VLOOKUP(B2734,'[1]#¡REF!'!$A$1:$C$15201,2,FALSE()),"")</f>
        <v/>
      </c>
      <c r="D2734" s="331" t="s">
        <v>1016</v>
      </c>
      <c r="E2734" s="331" t="s">
        <v>1040</v>
      </c>
      <c r="F2734" s="331" t="s">
        <v>1130</v>
      </c>
      <c r="G2734" s="331" t="n">
        <v>5</v>
      </c>
      <c r="H2734" s="331" t="n">
        <v>1.76</v>
      </c>
      <c r="I2734" s="331" t="n">
        <v>35</v>
      </c>
      <c r="J2734" s="388"/>
      <c r="K2734" s="331" t="s">
        <v>994</v>
      </c>
    </row>
    <row r="2735" customFormat="false" ht="15.75" hidden="true" customHeight="false" outlineLevel="0" collapsed="false">
      <c r="A2735" s="331"/>
      <c r="B2735" s="331" t="s">
        <v>1264</v>
      </c>
      <c r="C2735" s="331" t="str">
        <f aca="false">IFERROR(VLOOKUP(B2735,'[1]#¡REF!'!$A$1:$C$15201,2,FALSE()),"")</f>
        <v/>
      </c>
      <c r="D2735" s="331" t="s">
        <v>1016</v>
      </c>
      <c r="E2735" s="331" t="s">
        <v>1091</v>
      </c>
      <c r="F2735" s="354" t="s">
        <v>993</v>
      </c>
      <c r="G2735" s="331" t="n">
        <v>522</v>
      </c>
      <c r="H2735" s="331" t="n">
        <v>183.53</v>
      </c>
      <c r="I2735" s="415" t="n">
        <v>3654</v>
      </c>
      <c r="J2735" s="389"/>
      <c r="K2735" s="331" t="s">
        <v>994</v>
      </c>
    </row>
    <row r="2736" customFormat="false" ht="15.75" hidden="true" customHeight="false" outlineLevel="0" collapsed="false">
      <c r="A2736" s="331"/>
      <c r="B2736" s="331" t="s">
        <v>1264</v>
      </c>
      <c r="C2736" s="331" t="str">
        <f aca="false">IFERROR(VLOOKUP(B2736,'[1]#¡REF!'!$A$1:$C$15201,2,FALSE()),"")</f>
        <v/>
      </c>
      <c r="D2736" s="331" t="s">
        <v>1016</v>
      </c>
      <c r="E2736" s="331" t="s">
        <v>1020</v>
      </c>
      <c r="F2736" s="354" t="s">
        <v>993</v>
      </c>
      <c r="G2736" s="405" t="n">
        <v>3543</v>
      </c>
      <c r="H2736" s="415" t="n">
        <v>1245.66</v>
      </c>
      <c r="I2736" s="415" t="n">
        <v>24801</v>
      </c>
      <c r="J2736" s="389"/>
      <c r="K2736" s="331" t="s">
        <v>994</v>
      </c>
    </row>
    <row r="2737" customFormat="false" ht="15.75" hidden="true" customHeight="false" outlineLevel="0" collapsed="false">
      <c r="A2737" s="331"/>
      <c r="B2737" s="331" t="s">
        <v>1264</v>
      </c>
      <c r="C2737" s="331" t="str">
        <f aca="false">IFERROR(VLOOKUP(B2737,'[1]#¡REF!'!$A$1:$C$15201,2,FALSE()),"")</f>
        <v/>
      </c>
      <c r="D2737" s="331" t="s">
        <v>1016</v>
      </c>
      <c r="E2737" s="331" t="s">
        <v>1041</v>
      </c>
      <c r="F2737" s="354" t="s">
        <v>993</v>
      </c>
      <c r="G2737" s="331" t="n">
        <v>209</v>
      </c>
      <c r="H2737" s="331" t="n">
        <v>73.48</v>
      </c>
      <c r="I2737" s="415" t="n">
        <v>1463</v>
      </c>
      <c r="J2737" s="389"/>
      <c r="K2737" s="331" t="s">
        <v>994</v>
      </c>
    </row>
    <row r="2738" customFormat="false" ht="15.75" hidden="true" customHeight="false" outlineLevel="0" collapsed="false">
      <c r="A2738" s="331"/>
      <c r="B2738" s="331" t="s">
        <v>1264</v>
      </c>
      <c r="C2738" s="331" t="str">
        <f aca="false">IFERROR(VLOOKUP(B2738,'[1]#¡REF!'!$A$1:$C$15201,2,FALSE()),"")</f>
        <v/>
      </c>
      <c r="D2738" s="331" t="s">
        <v>1016</v>
      </c>
      <c r="E2738" s="331" t="s">
        <v>1023</v>
      </c>
      <c r="F2738" s="354" t="s">
        <v>993</v>
      </c>
      <c r="G2738" s="331" t="n">
        <v>164</v>
      </c>
      <c r="H2738" s="331" t="n">
        <v>57.66</v>
      </c>
      <c r="I2738" s="415" t="n">
        <v>1148</v>
      </c>
      <c r="J2738" s="389"/>
      <c r="K2738" s="331" t="s">
        <v>994</v>
      </c>
    </row>
    <row r="2739" customFormat="false" ht="15.75" hidden="true" customHeight="false" outlineLevel="0" collapsed="false">
      <c r="A2739" s="331"/>
      <c r="B2739" s="331" t="s">
        <v>1264</v>
      </c>
      <c r="C2739" s="331" t="str">
        <f aca="false">IFERROR(VLOOKUP(B2739,'[1]#¡REF!'!$A$1:$C$15201,2,FALSE()),"")</f>
        <v/>
      </c>
      <c r="D2739" s="331" t="s">
        <v>1016</v>
      </c>
      <c r="E2739" s="331" t="s">
        <v>1025</v>
      </c>
      <c r="F2739" s="354" t="s">
        <v>993</v>
      </c>
      <c r="G2739" s="331" t="n">
        <v>210</v>
      </c>
      <c r="H2739" s="331" t="n">
        <v>73.83</v>
      </c>
      <c r="I2739" s="415" t="n">
        <v>1470</v>
      </c>
      <c r="J2739" s="389"/>
      <c r="K2739" s="331" t="s">
        <v>994</v>
      </c>
    </row>
    <row r="2740" customFormat="false" ht="15.75" hidden="true" customHeight="false" outlineLevel="0" collapsed="false">
      <c r="A2740" s="331"/>
      <c r="B2740" s="331" t="s">
        <v>1264</v>
      </c>
      <c r="C2740" s="331" t="str">
        <f aca="false">IFERROR(VLOOKUP(B2740,'[1]#¡REF!'!$A$1:$C$15201,2,FALSE()),"")</f>
        <v/>
      </c>
      <c r="D2740" s="331" t="s">
        <v>1016</v>
      </c>
      <c r="E2740" s="331" t="s">
        <v>1065</v>
      </c>
      <c r="F2740" s="354" t="s">
        <v>993</v>
      </c>
      <c r="G2740" s="405" t="n">
        <v>2368</v>
      </c>
      <c r="H2740" s="331" t="n">
        <v>832.55</v>
      </c>
      <c r="I2740" s="415" t="n">
        <v>16576</v>
      </c>
      <c r="J2740" s="389"/>
      <c r="K2740" s="331" t="s">
        <v>994</v>
      </c>
    </row>
    <row r="2741" customFormat="false" ht="15.75" hidden="true" customHeight="false" outlineLevel="0" collapsed="false">
      <c r="A2741" s="331"/>
      <c r="B2741" s="331" t="s">
        <v>1264</v>
      </c>
      <c r="C2741" s="331" t="str">
        <f aca="false">IFERROR(VLOOKUP(B2741,'[1]#¡REF!'!$A$1:$C$15201,2,FALSE()),"")</f>
        <v/>
      </c>
      <c r="D2741" s="331" t="s">
        <v>1016</v>
      </c>
      <c r="E2741" s="331" t="s">
        <v>1043</v>
      </c>
      <c r="F2741" s="354" t="s">
        <v>993</v>
      </c>
      <c r="G2741" s="331" t="n">
        <v>175</v>
      </c>
      <c r="H2741" s="331" t="n">
        <v>61.53</v>
      </c>
      <c r="I2741" s="415" t="n">
        <v>1225</v>
      </c>
      <c r="J2741" s="389"/>
      <c r="K2741" s="331" t="s">
        <v>994</v>
      </c>
    </row>
    <row r="2742" customFormat="false" ht="15.75" hidden="true" customHeight="false" outlineLevel="0" collapsed="false">
      <c r="A2742" s="331"/>
      <c r="B2742" s="331" t="s">
        <v>1264</v>
      </c>
      <c r="C2742" s="331" t="str">
        <f aca="false">IFERROR(VLOOKUP(B2742,'[1]#¡REF!'!$A$1:$C$15201,2,FALSE()),"")</f>
        <v/>
      </c>
      <c r="D2742" s="331" t="s">
        <v>1016</v>
      </c>
      <c r="E2742" s="331" t="s">
        <v>1093</v>
      </c>
      <c r="F2742" s="331" t="s">
        <v>1131</v>
      </c>
      <c r="G2742" s="331" t="n">
        <v>5</v>
      </c>
      <c r="H2742" s="331" t="n">
        <v>1.76</v>
      </c>
      <c r="I2742" s="331" t="n">
        <v>35</v>
      </c>
      <c r="J2742" s="389"/>
      <c r="K2742" s="331" t="s">
        <v>994</v>
      </c>
    </row>
    <row r="2743" customFormat="false" ht="15.75" hidden="true" customHeight="false" outlineLevel="0" collapsed="false">
      <c r="A2743" s="331"/>
      <c r="B2743" s="331" t="s">
        <v>1264</v>
      </c>
      <c r="C2743" s="331" t="str">
        <f aca="false">IFERROR(VLOOKUP(B2743,'[1]#¡REF!'!$A$1:$C$15201,2,FALSE()),"")</f>
        <v/>
      </c>
      <c r="D2743" s="331" t="s">
        <v>1016</v>
      </c>
      <c r="E2743" s="331" t="s">
        <v>1026</v>
      </c>
      <c r="F2743" s="331" t="s">
        <v>1132</v>
      </c>
      <c r="G2743" s="331" t="n">
        <v>34</v>
      </c>
      <c r="H2743" s="331" t="n">
        <v>11.95</v>
      </c>
      <c r="I2743" s="331" t="n">
        <v>238</v>
      </c>
      <c r="J2743" s="389"/>
      <c r="K2743" s="331" t="s">
        <v>994</v>
      </c>
    </row>
    <row r="2744" customFormat="false" ht="15.75" hidden="true" customHeight="false" outlineLevel="0" collapsed="false">
      <c r="A2744" s="331"/>
      <c r="B2744" s="331" t="s">
        <v>1264</v>
      </c>
      <c r="C2744" s="331" t="str">
        <f aca="false">IFERROR(VLOOKUP(B2744,'[1]#¡REF!'!$A$1:$C$15201,2,FALSE()),"")</f>
        <v/>
      </c>
      <c r="D2744" s="331" t="s">
        <v>1016</v>
      </c>
      <c r="E2744" s="331" t="s">
        <v>1027</v>
      </c>
      <c r="F2744" s="331" t="s">
        <v>1133</v>
      </c>
      <c r="G2744" s="331" t="n">
        <v>9</v>
      </c>
      <c r="H2744" s="331" t="n">
        <v>3.16</v>
      </c>
      <c r="I2744" s="331" t="n">
        <v>63</v>
      </c>
      <c r="J2744" s="389"/>
      <c r="K2744" s="331" t="s">
        <v>994</v>
      </c>
    </row>
    <row r="2745" customFormat="false" ht="15.75" hidden="true" customHeight="false" outlineLevel="0" collapsed="false">
      <c r="A2745" s="331"/>
      <c r="B2745" s="331" t="s">
        <v>1264</v>
      </c>
      <c r="C2745" s="331" t="str">
        <f aca="false">IFERROR(VLOOKUP(B2745,'[1]#¡REF!'!$A$1:$C$15201,2,FALSE()),"")</f>
        <v/>
      </c>
      <c r="D2745" s="331" t="s">
        <v>1016</v>
      </c>
      <c r="E2745" s="331" t="s">
        <v>1028</v>
      </c>
      <c r="F2745" s="331" t="s">
        <v>1134</v>
      </c>
      <c r="G2745" s="331" t="n">
        <v>33</v>
      </c>
      <c r="H2745" s="331" t="n">
        <v>11.6</v>
      </c>
      <c r="I2745" s="331" t="n">
        <v>231</v>
      </c>
      <c r="J2745" s="390"/>
      <c r="K2745" s="331" t="s">
        <v>994</v>
      </c>
    </row>
    <row r="2746" customFormat="false" ht="15.75" hidden="true" customHeight="false" outlineLevel="0" collapsed="false">
      <c r="A2746" s="331"/>
      <c r="B2746" s="331" t="s">
        <v>1265</v>
      </c>
      <c r="C2746" s="331" t="str">
        <f aca="false">IFERROR(VLOOKUP(B2746,'[1]#¡REF!'!$A$1:$C$15201,2,FALSE()),"")</f>
        <v/>
      </c>
      <c r="D2746" s="331" t="s">
        <v>991</v>
      </c>
      <c r="E2746" s="331" t="s">
        <v>1000</v>
      </c>
      <c r="F2746" s="354" t="s">
        <v>993</v>
      </c>
      <c r="G2746" s="331" t="n">
        <v>19</v>
      </c>
      <c r="H2746" s="331" t="n">
        <v>10.97</v>
      </c>
      <c r="I2746" s="331" t="n">
        <v>218.5</v>
      </c>
      <c r="J2746" s="388"/>
      <c r="K2746" s="331" t="s">
        <v>994</v>
      </c>
    </row>
    <row r="2747" customFormat="false" ht="15.75" hidden="true" customHeight="false" outlineLevel="0" collapsed="false">
      <c r="A2747" s="331"/>
      <c r="B2747" s="331" t="s">
        <v>1265</v>
      </c>
      <c r="C2747" s="331" t="str">
        <f aca="false">IFERROR(VLOOKUP(B2747,'[1]#¡REF!'!$A$1:$C$15201,2,FALSE()),"")</f>
        <v/>
      </c>
      <c r="D2747" s="331" t="s">
        <v>1016</v>
      </c>
      <c r="E2747" s="331" t="s">
        <v>1017</v>
      </c>
      <c r="F2747" s="331" t="s">
        <v>1130</v>
      </c>
      <c r="G2747" s="331" t="n">
        <v>260</v>
      </c>
      <c r="H2747" s="331" t="n">
        <v>150.18</v>
      </c>
      <c r="I2747" s="415" t="n">
        <v>2990</v>
      </c>
      <c r="J2747" s="389"/>
      <c r="K2747" s="331" t="s">
        <v>994</v>
      </c>
    </row>
    <row r="2748" customFormat="false" ht="15.75" hidden="true" customHeight="false" outlineLevel="0" collapsed="false">
      <c r="A2748" s="331"/>
      <c r="B2748" s="331" t="s">
        <v>1265</v>
      </c>
      <c r="C2748" s="331" t="str">
        <f aca="false">IFERROR(VLOOKUP(B2748,'[1]#¡REF!'!$A$1:$C$15201,2,FALSE()),"")</f>
        <v/>
      </c>
      <c r="D2748" s="331" t="s">
        <v>1016</v>
      </c>
      <c r="E2748" s="331" t="s">
        <v>1091</v>
      </c>
      <c r="F2748" s="354" t="s">
        <v>993</v>
      </c>
      <c r="G2748" s="405" t="n">
        <v>6140</v>
      </c>
      <c r="H2748" s="415" t="n">
        <v>3546.46</v>
      </c>
      <c r="I2748" s="415" t="n">
        <v>70610</v>
      </c>
      <c r="J2748" s="389"/>
      <c r="K2748" s="331" t="s">
        <v>994</v>
      </c>
    </row>
    <row r="2749" customFormat="false" ht="15.75" hidden="true" customHeight="false" outlineLevel="0" collapsed="false">
      <c r="A2749" s="331"/>
      <c r="B2749" s="331" t="s">
        <v>1265</v>
      </c>
      <c r="C2749" s="331" t="str">
        <f aca="false">IFERROR(VLOOKUP(B2749,'[1]#¡REF!'!$A$1:$C$15201,2,FALSE()),"")</f>
        <v/>
      </c>
      <c r="D2749" s="331" t="s">
        <v>1016</v>
      </c>
      <c r="E2749" s="331" t="s">
        <v>1018</v>
      </c>
      <c r="F2749" s="354" t="s">
        <v>993</v>
      </c>
      <c r="G2749" s="331" t="n">
        <v>13</v>
      </c>
      <c r="H2749" s="331" t="n">
        <v>7.51</v>
      </c>
      <c r="I2749" s="331" t="n">
        <v>149.5</v>
      </c>
      <c r="J2749" s="389"/>
      <c r="K2749" s="331" t="s">
        <v>994</v>
      </c>
    </row>
    <row r="2750" customFormat="false" ht="15.75" hidden="true" customHeight="false" outlineLevel="0" collapsed="false">
      <c r="A2750" s="331"/>
      <c r="B2750" s="331" t="s">
        <v>1265</v>
      </c>
      <c r="C2750" s="331" t="str">
        <f aca="false">IFERROR(VLOOKUP(B2750,'[1]#¡REF!'!$A$1:$C$15201,2,FALSE()),"")</f>
        <v/>
      </c>
      <c r="D2750" s="331" t="s">
        <v>1016</v>
      </c>
      <c r="E2750" s="331" t="s">
        <v>1020</v>
      </c>
      <c r="F2750" s="354" t="s">
        <v>993</v>
      </c>
      <c r="G2750" s="405" t="n">
        <v>61383</v>
      </c>
      <c r="H2750" s="415" t="n">
        <v>35454.77</v>
      </c>
      <c r="I2750" s="415" t="n">
        <v>705904.5</v>
      </c>
      <c r="J2750" s="389"/>
      <c r="K2750" s="331" t="s">
        <v>994</v>
      </c>
    </row>
    <row r="2751" customFormat="false" ht="15.75" hidden="true" customHeight="false" outlineLevel="0" collapsed="false">
      <c r="A2751" s="331"/>
      <c r="B2751" s="331" t="s">
        <v>1265</v>
      </c>
      <c r="C2751" s="331" t="str">
        <f aca="false">IFERROR(VLOOKUP(B2751,'[1]#¡REF!'!$A$1:$C$15201,2,FALSE()),"")</f>
        <v/>
      </c>
      <c r="D2751" s="331" t="s">
        <v>1016</v>
      </c>
      <c r="E2751" s="331" t="s">
        <v>1021</v>
      </c>
      <c r="F2751" s="354" t="s">
        <v>993</v>
      </c>
      <c r="G2751" s="331" t="n">
        <v>559</v>
      </c>
      <c r="H2751" s="331" t="n">
        <v>322.88</v>
      </c>
      <c r="I2751" s="415" t="n">
        <v>6428.5</v>
      </c>
      <c r="J2751" s="389"/>
      <c r="K2751" s="331" t="s">
        <v>994</v>
      </c>
    </row>
    <row r="2752" customFormat="false" ht="15.75" hidden="true" customHeight="false" outlineLevel="0" collapsed="false">
      <c r="A2752" s="331"/>
      <c r="B2752" s="331" t="s">
        <v>1265</v>
      </c>
      <c r="C2752" s="331" t="str">
        <f aca="false">IFERROR(VLOOKUP(B2752,'[1]#¡REF!'!$A$1:$C$15201,2,FALSE()),"")</f>
        <v/>
      </c>
      <c r="D2752" s="331" t="s">
        <v>1016</v>
      </c>
      <c r="E2752" s="331" t="s">
        <v>1022</v>
      </c>
      <c r="F2752" s="354" t="s">
        <v>993</v>
      </c>
      <c r="G2752" s="331" t="n">
        <v>657</v>
      </c>
      <c r="H2752" s="331" t="n">
        <v>379.48</v>
      </c>
      <c r="I2752" s="415" t="n">
        <v>7555.5</v>
      </c>
      <c r="J2752" s="389"/>
      <c r="K2752" s="331" t="s">
        <v>994</v>
      </c>
    </row>
    <row r="2753" customFormat="false" ht="15.75" hidden="true" customHeight="false" outlineLevel="0" collapsed="false">
      <c r="A2753" s="331"/>
      <c r="B2753" s="331" t="s">
        <v>1265</v>
      </c>
      <c r="C2753" s="331" t="str">
        <f aca="false">IFERROR(VLOOKUP(B2753,'[1]#¡REF!'!$A$1:$C$15201,2,FALSE()),"")</f>
        <v/>
      </c>
      <c r="D2753" s="331" t="s">
        <v>1016</v>
      </c>
      <c r="E2753" s="331" t="s">
        <v>1025</v>
      </c>
      <c r="F2753" s="354" t="s">
        <v>993</v>
      </c>
      <c r="G2753" s="331" t="n">
        <v>322</v>
      </c>
      <c r="H2753" s="331" t="n">
        <v>185.99</v>
      </c>
      <c r="I2753" s="415" t="n">
        <v>3703</v>
      </c>
      <c r="J2753" s="389"/>
      <c r="K2753" s="331" t="s">
        <v>994</v>
      </c>
    </row>
    <row r="2754" customFormat="false" ht="15.75" hidden="true" customHeight="false" outlineLevel="0" collapsed="false">
      <c r="A2754" s="331"/>
      <c r="B2754" s="331" t="s">
        <v>1265</v>
      </c>
      <c r="C2754" s="331" t="str">
        <f aca="false">IFERROR(VLOOKUP(B2754,'[1]#¡REF!'!$A$1:$C$15201,2,FALSE()),"")</f>
        <v/>
      </c>
      <c r="D2754" s="331" t="s">
        <v>1016</v>
      </c>
      <c r="E2754" s="331" t="s">
        <v>1065</v>
      </c>
      <c r="F2754" s="354" t="s">
        <v>993</v>
      </c>
      <c r="G2754" s="405" t="n">
        <v>1248</v>
      </c>
      <c r="H2754" s="331" t="n">
        <v>720.84</v>
      </c>
      <c r="I2754" s="415" t="n">
        <v>14352</v>
      </c>
      <c r="J2754" s="389"/>
      <c r="K2754" s="331" t="s">
        <v>994</v>
      </c>
    </row>
    <row r="2755" customFormat="false" ht="15.75" hidden="true" customHeight="false" outlineLevel="0" collapsed="false">
      <c r="A2755" s="331"/>
      <c r="B2755" s="331" t="s">
        <v>1265</v>
      </c>
      <c r="C2755" s="331" t="str">
        <f aca="false">IFERROR(VLOOKUP(B2755,'[1]#¡REF!'!$A$1:$C$15201,2,FALSE()),"")</f>
        <v/>
      </c>
      <c r="D2755" s="331" t="s">
        <v>1016</v>
      </c>
      <c r="E2755" s="331" t="s">
        <v>1093</v>
      </c>
      <c r="F2755" s="331" t="s">
        <v>1131</v>
      </c>
      <c r="G2755" s="331" t="n">
        <v>116</v>
      </c>
      <c r="H2755" s="331" t="n">
        <v>67</v>
      </c>
      <c r="I2755" s="415" t="n">
        <v>1334</v>
      </c>
      <c r="J2755" s="389"/>
      <c r="K2755" s="331" t="s">
        <v>994</v>
      </c>
    </row>
    <row r="2756" customFormat="false" ht="15.75" hidden="true" customHeight="false" outlineLevel="0" collapsed="false">
      <c r="A2756" s="331"/>
      <c r="B2756" s="331" t="s">
        <v>1265</v>
      </c>
      <c r="C2756" s="331" t="str">
        <f aca="false">IFERROR(VLOOKUP(B2756,'[1]#¡REF!'!$A$1:$C$15201,2,FALSE()),"")</f>
        <v/>
      </c>
      <c r="D2756" s="331" t="s">
        <v>1016</v>
      </c>
      <c r="E2756" s="331" t="s">
        <v>1026</v>
      </c>
      <c r="F2756" s="331" t="s">
        <v>1132</v>
      </c>
      <c r="G2756" s="331" t="n">
        <v>38</v>
      </c>
      <c r="H2756" s="331" t="n">
        <v>21.95</v>
      </c>
      <c r="I2756" s="331" t="n">
        <v>437</v>
      </c>
      <c r="J2756" s="389"/>
      <c r="K2756" s="331" t="s">
        <v>994</v>
      </c>
    </row>
    <row r="2757" customFormat="false" ht="15.75" hidden="true" customHeight="false" outlineLevel="0" collapsed="false">
      <c r="A2757" s="331"/>
      <c r="B2757" s="331" t="s">
        <v>1265</v>
      </c>
      <c r="C2757" s="331" t="str">
        <f aca="false">IFERROR(VLOOKUP(B2757,'[1]#¡REF!'!$A$1:$C$15201,2,FALSE()),"")</f>
        <v/>
      </c>
      <c r="D2757" s="331" t="s">
        <v>1016</v>
      </c>
      <c r="E2757" s="331" t="s">
        <v>1027</v>
      </c>
      <c r="F2757" s="331" t="s">
        <v>1133</v>
      </c>
      <c r="G2757" s="331" t="n">
        <v>232</v>
      </c>
      <c r="H2757" s="331" t="n">
        <v>134</v>
      </c>
      <c r="I2757" s="415" t="n">
        <v>2668</v>
      </c>
      <c r="J2757" s="389"/>
      <c r="K2757" s="331" t="s">
        <v>994</v>
      </c>
    </row>
    <row r="2758" customFormat="false" ht="15.75" hidden="true" customHeight="false" outlineLevel="0" collapsed="false">
      <c r="A2758" s="331"/>
      <c r="B2758" s="331" t="s">
        <v>1265</v>
      </c>
      <c r="C2758" s="331" t="str">
        <f aca="false">IFERROR(VLOOKUP(B2758,'[1]#¡REF!'!$A$1:$C$15201,2,FALSE()),"")</f>
        <v/>
      </c>
      <c r="D2758" s="331" t="s">
        <v>1016</v>
      </c>
      <c r="E2758" s="331" t="s">
        <v>1028</v>
      </c>
      <c r="F2758" s="331" t="s">
        <v>1134</v>
      </c>
      <c r="G2758" s="331" t="n">
        <v>4</v>
      </c>
      <c r="H2758" s="331" t="n">
        <v>2.31</v>
      </c>
      <c r="I2758" s="331" t="n">
        <v>46</v>
      </c>
      <c r="J2758" s="390"/>
      <c r="K2758" s="331" t="s">
        <v>994</v>
      </c>
    </row>
    <row r="2759" customFormat="false" ht="15.75" hidden="true" customHeight="false" outlineLevel="0" collapsed="false">
      <c r="A2759" s="399"/>
      <c r="B2759" s="356" t="s">
        <v>1265</v>
      </c>
      <c r="C2759" s="356" t="str">
        <f aca="false">IFERROR(VLOOKUP(B2759,'[1]#¡REF!'!$A$1:$C$15201,2,FALSE()),"")</f>
        <v/>
      </c>
      <c r="D2759" s="399" t="s">
        <v>1016</v>
      </c>
      <c r="E2759" s="399" t="s">
        <v>621</v>
      </c>
      <c r="F2759" s="361" t="s">
        <v>1136</v>
      </c>
      <c r="G2759" s="361" t="n">
        <v>5</v>
      </c>
      <c r="H2759" s="417" t="n">
        <v>2.89</v>
      </c>
      <c r="I2759" s="417" t="n">
        <v>57.5</v>
      </c>
      <c r="J2759" s="360"/>
      <c r="K2759" s="356" t="s">
        <v>994</v>
      </c>
      <c r="L2759" s="379"/>
      <c r="M2759" s="379"/>
      <c r="N2759" s="379"/>
      <c r="O2759" s="379"/>
      <c r="P2759" s="279"/>
      <c r="Q2759" s="395"/>
      <c r="R2759" s="396"/>
      <c r="S2759" s="396"/>
      <c r="T2759" s="382"/>
    </row>
    <row r="2760" customFormat="false" ht="15.75" hidden="true" customHeight="false" outlineLevel="0" collapsed="false">
      <c r="A2760" s="331"/>
      <c r="B2760" s="331" t="s">
        <v>1266</v>
      </c>
      <c r="C2760" s="331" t="str">
        <f aca="false">IFERROR(VLOOKUP(B2760,'[1]#¡REF!'!$A$1:$C$15201,2,FALSE()),"")</f>
        <v/>
      </c>
      <c r="D2760" s="331" t="s">
        <v>991</v>
      </c>
      <c r="E2760" s="331" t="s">
        <v>1083</v>
      </c>
      <c r="F2760" s="354" t="s">
        <v>993</v>
      </c>
      <c r="G2760" s="331" t="n">
        <v>477</v>
      </c>
      <c r="H2760" s="331" t="n">
        <v>37.85</v>
      </c>
      <c r="I2760" s="331" t="n">
        <v>753.66</v>
      </c>
      <c r="J2760" s="388"/>
      <c r="K2760" s="331" t="s">
        <v>994</v>
      </c>
    </row>
    <row r="2761" customFormat="false" ht="15.75" hidden="true" customHeight="false" outlineLevel="0" collapsed="false">
      <c r="A2761" s="331"/>
      <c r="B2761" s="331" t="s">
        <v>1266</v>
      </c>
      <c r="C2761" s="331" t="str">
        <f aca="false">IFERROR(VLOOKUP(B2761,'[1]#¡REF!'!$A$1:$C$15201,2,FALSE()),"")</f>
        <v/>
      </c>
      <c r="D2761" s="331" t="s">
        <v>991</v>
      </c>
      <c r="E2761" s="331" t="s">
        <v>1034</v>
      </c>
      <c r="F2761" s="354" t="s">
        <v>993</v>
      </c>
      <c r="G2761" s="331" t="n">
        <v>750</v>
      </c>
      <c r="H2761" s="331" t="n">
        <v>59.52</v>
      </c>
      <c r="I2761" s="415" t="n">
        <v>1185</v>
      </c>
      <c r="J2761" s="389"/>
      <c r="K2761" s="331" t="s">
        <v>994</v>
      </c>
    </row>
    <row r="2762" customFormat="false" ht="15.75" hidden="true" customHeight="false" outlineLevel="0" collapsed="false">
      <c r="A2762" s="331"/>
      <c r="B2762" s="331" t="s">
        <v>1266</v>
      </c>
      <c r="C2762" s="331" t="str">
        <f aca="false">IFERROR(VLOOKUP(B2762,'[1]#¡REF!'!$A$1:$C$15201,2,FALSE()),"")</f>
        <v/>
      </c>
      <c r="D2762" s="331" t="s">
        <v>991</v>
      </c>
      <c r="E2762" s="331" t="s">
        <v>1046</v>
      </c>
      <c r="F2762" s="354" t="s">
        <v>993</v>
      </c>
      <c r="G2762" s="331" t="n">
        <v>100</v>
      </c>
      <c r="H2762" s="331" t="n">
        <v>7.94</v>
      </c>
      <c r="I2762" s="331" t="n">
        <v>158</v>
      </c>
      <c r="J2762" s="389"/>
      <c r="K2762" s="331" t="s">
        <v>994</v>
      </c>
    </row>
    <row r="2763" customFormat="false" ht="15.75" hidden="true" customHeight="false" outlineLevel="0" collapsed="false">
      <c r="A2763" s="331"/>
      <c r="B2763" s="331" t="s">
        <v>1266</v>
      </c>
      <c r="C2763" s="331" t="str">
        <f aca="false">IFERROR(VLOOKUP(B2763,'[1]#¡REF!'!$A$1:$C$15201,2,FALSE()),"")</f>
        <v/>
      </c>
      <c r="D2763" s="331" t="s">
        <v>991</v>
      </c>
      <c r="E2763" s="331" t="s">
        <v>1012</v>
      </c>
      <c r="F2763" s="354" t="s">
        <v>993</v>
      </c>
      <c r="G2763" s="331" t="n">
        <v>80</v>
      </c>
      <c r="H2763" s="331" t="n">
        <v>6.35</v>
      </c>
      <c r="I2763" s="331" t="n">
        <v>126.4</v>
      </c>
      <c r="J2763" s="389"/>
      <c r="K2763" s="331" t="s">
        <v>994</v>
      </c>
    </row>
    <row r="2764" customFormat="false" ht="15.75" hidden="true" customHeight="false" outlineLevel="0" collapsed="false">
      <c r="A2764" s="331"/>
      <c r="B2764" s="331" t="s">
        <v>1266</v>
      </c>
      <c r="C2764" s="331" t="str">
        <f aca="false">IFERROR(VLOOKUP(B2764,'[1]#¡REF!'!$A$1:$C$15201,2,FALSE()),"")</f>
        <v/>
      </c>
      <c r="D2764" s="331" t="s">
        <v>1016</v>
      </c>
      <c r="E2764" s="331" t="s">
        <v>1091</v>
      </c>
      <c r="F2764" s="354" t="s">
        <v>993</v>
      </c>
      <c r="G2764" s="331" t="n">
        <v>42</v>
      </c>
      <c r="H2764" s="331" t="n">
        <v>3.33</v>
      </c>
      <c r="I2764" s="331" t="n">
        <v>66.36</v>
      </c>
      <c r="J2764" s="389"/>
      <c r="K2764" s="331" t="s">
        <v>994</v>
      </c>
    </row>
    <row r="2765" customFormat="false" ht="15.75" hidden="true" customHeight="false" outlineLevel="0" collapsed="false">
      <c r="A2765" s="331"/>
      <c r="B2765" s="331" t="s">
        <v>1267</v>
      </c>
      <c r="C2765" s="331" t="str">
        <f aca="false">IFERROR(VLOOKUP(B2765,'[1]#¡REF!'!$A$1:$C$15201,2,FALSE()),"")</f>
        <v/>
      </c>
      <c r="D2765" s="331" t="s">
        <v>991</v>
      </c>
      <c r="E2765" s="331" t="s">
        <v>1009</v>
      </c>
      <c r="F2765" s="354" t="s">
        <v>993</v>
      </c>
      <c r="G2765" s="331" t="n">
        <v>2</v>
      </c>
      <c r="H2765" s="331" t="n">
        <v>3.72</v>
      </c>
      <c r="I2765" s="331" t="n">
        <v>74</v>
      </c>
      <c r="J2765" s="389"/>
      <c r="K2765" s="331" t="s">
        <v>994</v>
      </c>
    </row>
    <row r="2766" customFormat="false" ht="15.75" hidden="true" customHeight="false" outlineLevel="0" collapsed="false">
      <c r="A2766" s="331"/>
      <c r="B2766" s="331" t="s">
        <v>1267</v>
      </c>
      <c r="C2766" s="331" t="str">
        <f aca="false">IFERROR(VLOOKUP(B2766,'[1]#¡REF!'!$A$1:$C$15201,2,FALSE()),"")</f>
        <v/>
      </c>
      <c r="D2766" s="331" t="s">
        <v>991</v>
      </c>
      <c r="E2766" s="331" t="s">
        <v>1046</v>
      </c>
      <c r="F2766" s="354" t="s">
        <v>993</v>
      </c>
      <c r="G2766" s="331" t="n">
        <v>5</v>
      </c>
      <c r="H2766" s="331" t="n">
        <v>9.29</v>
      </c>
      <c r="I2766" s="331" t="n">
        <v>185</v>
      </c>
      <c r="J2766" s="389"/>
      <c r="K2766" s="331" t="s">
        <v>994</v>
      </c>
    </row>
    <row r="2767" customFormat="false" ht="15.75" hidden="true" customHeight="false" outlineLevel="0" collapsed="false">
      <c r="A2767" s="331"/>
      <c r="B2767" s="331" t="s">
        <v>1267</v>
      </c>
      <c r="C2767" s="331" t="str">
        <f aca="false">IFERROR(VLOOKUP(B2767,'[1]#¡REF!'!$A$1:$C$15201,2,FALSE()),"")</f>
        <v/>
      </c>
      <c r="D2767" s="331" t="s">
        <v>991</v>
      </c>
      <c r="E2767" s="331" t="s">
        <v>1165</v>
      </c>
      <c r="F2767" s="354" t="s">
        <v>993</v>
      </c>
      <c r="G2767" s="331" t="n">
        <v>300</v>
      </c>
      <c r="H2767" s="331" t="n">
        <v>557.51</v>
      </c>
      <c r="I2767" s="415" t="n">
        <v>11100</v>
      </c>
      <c r="J2767" s="389"/>
      <c r="K2767" s="331" t="s">
        <v>994</v>
      </c>
    </row>
    <row r="2768" customFormat="false" ht="15.75" hidden="true" customHeight="false" outlineLevel="0" collapsed="false">
      <c r="A2768" s="331"/>
      <c r="B2768" s="331" t="s">
        <v>1267</v>
      </c>
      <c r="C2768" s="331" t="str">
        <f aca="false">IFERROR(VLOOKUP(B2768,'[1]#¡REF!'!$A$1:$C$15201,2,FALSE()),"")</f>
        <v/>
      </c>
      <c r="D2768" s="331" t="s">
        <v>991</v>
      </c>
      <c r="E2768" s="331" t="s">
        <v>1175</v>
      </c>
      <c r="F2768" s="354" t="s">
        <v>993</v>
      </c>
      <c r="G2768" s="331" t="n">
        <v>800</v>
      </c>
      <c r="H2768" s="415" t="n">
        <v>1486.69</v>
      </c>
      <c r="I2768" s="415" t="n">
        <v>29600</v>
      </c>
      <c r="J2768" s="389"/>
      <c r="K2768" s="331" t="s">
        <v>994</v>
      </c>
    </row>
    <row r="2769" customFormat="false" ht="15.75" hidden="true" customHeight="false" outlineLevel="0" collapsed="false">
      <c r="A2769" s="331"/>
      <c r="B2769" s="331" t="s">
        <v>1267</v>
      </c>
      <c r="C2769" s="331" t="str">
        <f aca="false">IFERROR(VLOOKUP(B2769,'[1]#¡REF!'!$A$1:$C$15201,2,FALSE()),"")</f>
        <v/>
      </c>
      <c r="D2769" s="331" t="s">
        <v>991</v>
      </c>
      <c r="E2769" s="331" t="s">
        <v>1036</v>
      </c>
      <c r="F2769" s="354" t="s">
        <v>993</v>
      </c>
      <c r="G2769" s="331" t="n">
        <v>600</v>
      </c>
      <c r="H2769" s="415" t="n">
        <v>1115.02</v>
      </c>
      <c r="I2769" s="415" t="n">
        <v>22200</v>
      </c>
      <c r="J2769" s="389"/>
      <c r="K2769" s="331" t="s">
        <v>994</v>
      </c>
    </row>
    <row r="2770" customFormat="false" ht="15.75" hidden="true" customHeight="false" outlineLevel="0" collapsed="false">
      <c r="A2770" s="331"/>
      <c r="B2770" s="331" t="s">
        <v>1267</v>
      </c>
      <c r="C2770" s="331" t="str">
        <f aca="false">IFERROR(VLOOKUP(B2770,'[1]#¡REF!'!$A$1:$C$15201,2,FALSE()),"")</f>
        <v/>
      </c>
      <c r="D2770" s="331" t="s">
        <v>991</v>
      </c>
      <c r="E2770" s="331" t="s">
        <v>995</v>
      </c>
      <c r="F2770" s="354" t="s">
        <v>993</v>
      </c>
      <c r="G2770" s="331" t="n">
        <v>800</v>
      </c>
      <c r="H2770" s="415" t="n">
        <v>1486.69</v>
      </c>
      <c r="I2770" s="415" t="n">
        <v>29600</v>
      </c>
      <c r="J2770" s="389"/>
      <c r="K2770" s="331" t="s">
        <v>994</v>
      </c>
    </row>
    <row r="2771" customFormat="false" ht="15.75" hidden="true" customHeight="false" outlineLevel="0" collapsed="false">
      <c r="A2771" s="331"/>
      <c r="B2771" s="331" t="s">
        <v>1267</v>
      </c>
      <c r="C2771" s="331" t="str">
        <f aca="false">IFERROR(VLOOKUP(B2771,'[1]#¡REF!'!$A$1:$C$15201,2,FALSE()),"")</f>
        <v/>
      </c>
      <c r="D2771" s="331" t="s">
        <v>991</v>
      </c>
      <c r="E2771" s="331" t="s">
        <v>1013</v>
      </c>
      <c r="F2771" s="354" t="s">
        <v>993</v>
      </c>
      <c r="G2771" s="331" t="n">
        <v>900</v>
      </c>
      <c r="H2771" s="415" t="n">
        <v>1672.53</v>
      </c>
      <c r="I2771" s="415" t="n">
        <v>33300</v>
      </c>
      <c r="J2771" s="389"/>
      <c r="K2771" s="331" t="s">
        <v>994</v>
      </c>
    </row>
    <row r="2772" customFormat="false" ht="15.75" hidden="true" customHeight="false" outlineLevel="0" collapsed="false">
      <c r="A2772" s="331"/>
      <c r="B2772" s="331" t="s">
        <v>1267</v>
      </c>
      <c r="C2772" s="331" t="str">
        <f aca="false">IFERROR(VLOOKUP(B2772,'[1]#¡REF!'!$A$1:$C$15201,2,FALSE()),"")</f>
        <v/>
      </c>
      <c r="D2772" s="331" t="s">
        <v>991</v>
      </c>
      <c r="E2772" s="331" t="s">
        <v>1163</v>
      </c>
      <c r="F2772" s="354" t="s">
        <v>993</v>
      </c>
      <c r="G2772" s="405" t="n">
        <v>2000</v>
      </c>
      <c r="H2772" s="415" t="n">
        <v>3716.73</v>
      </c>
      <c r="I2772" s="415" t="n">
        <v>74000</v>
      </c>
      <c r="J2772" s="390"/>
      <c r="K2772" s="331" t="s">
        <v>994</v>
      </c>
    </row>
    <row r="2773" customFormat="false" ht="15.75" hidden="true" customHeight="false" outlineLevel="0" collapsed="false">
      <c r="A2773" s="356"/>
      <c r="B2773" s="356" t="s">
        <v>1267</v>
      </c>
      <c r="C2773" s="356" t="str">
        <f aca="false">IFERROR(VLOOKUP(B2773,'[1]#¡REF!'!$A$1:$C$15201,2,FALSE()),"")</f>
        <v/>
      </c>
      <c r="D2773" s="356" t="s">
        <v>991</v>
      </c>
      <c r="E2773" s="356" t="s">
        <v>612</v>
      </c>
      <c r="F2773" s="361" t="s">
        <v>1136</v>
      </c>
      <c r="G2773" s="361" t="n">
        <v>25</v>
      </c>
      <c r="H2773" s="356" t="n">
        <v>46.46</v>
      </c>
      <c r="I2773" s="356" t="n">
        <v>925</v>
      </c>
      <c r="J2773" s="394"/>
      <c r="K2773" s="356" t="s">
        <v>994</v>
      </c>
      <c r="L2773" s="379"/>
      <c r="M2773" s="379"/>
      <c r="N2773" s="379"/>
      <c r="O2773" s="379"/>
      <c r="P2773" s="279"/>
      <c r="Q2773" s="395"/>
      <c r="R2773" s="396"/>
      <c r="S2773" s="396"/>
      <c r="T2773" s="382"/>
    </row>
    <row r="2774" customFormat="false" ht="15.75" hidden="true" customHeight="false" outlineLevel="0" collapsed="false">
      <c r="A2774" s="331"/>
      <c r="B2774" s="331" t="s">
        <v>1267</v>
      </c>
      <c r="C2774" s="331" t="str">
        <f aca="false">IFERROR(VLOOKUP(B2774,'[1]#¡REF!'!$A$1:$C$15201,2,FALSE()),"")</f>
        <v/>
      </c>
      <c r="D2774" s="331" t="s">
        <v>1016</v>
      </c>
      <c r="E2774" s="331" t="s">
        <v>1017</v>
      </c>
      <c r="F2774" s="331" t="s">
        <v>1130</v>
      </c>
      <c r="G2774" s="331" t="n">
        <v>26</v>
      </c>
      <c r="H2774" s="331" t="n">
        <v>48.32</v>
      </c>
      <c r="I2774" s="331" t="n">
        <v>962</v>
      </c>
      <c r="J2774" s="388"/>
      <c r="K2774" s="331" t="s">
        <v>994</v>
      </c>
    </row>
    <row r="2775" customFormat="false" ht="15.75" hidden="true" customHeight="false" outlineLevel="0" collapsed="false">
      <c r="A2775" s="331"/>
      <c r="B2775" s="331" t="s">
        <v>1267</v>
      </c>
      <c r="C2775" s="331" t="str">
        <f aca="false">IFERROR(VLOOKUP(B2775,'[1]#¡REF!'!$A$1:$C$15201,2,FALSE()),"")</f>
        <v/>
      </c>
      <c r="D2775" s="331" t="s">
        <v>1016</v>
      </c>
      <c r="E2775" s="331" t="s">
        <v>1091</v>
      </c>
      <c r="F2775" s="354" t="s">
        <v>993</v>
      </c>
      <c r="G2775" s="331" t="n">
        <v>15</v>
      </c>
      <c r="H2775" s="331" t="n">
        <v>27.88</v>
      </c>
      <c r="I2775" s="331" t="n">
        <v>555</v>
      </c>
      <c r="J2775" s="389"/>
      <c r="K2775" s="331" t="s">
        <v>994</v>
      </c>
    </row>
    <row r="2776" customFormat="false" ht="15.75" hidden="true" customHeight="false" outlineLevel="0" collapsed="false">
      <c r="A2776" s="331"/>
      <c r="B2776" s="331" t="s">
        <v>1267</v>
      </c>
      <c r="C2776" s="331" t="str">
        <f aca="false">IFERROR(VLOOKUP(B2776,'[1]#¡REF!'!$A$1:$C$15201,2,FALSE()),"")</f>
        <v/>
      </c>
      <c r="D2776" s="331" t="s">
        <v>1016</v>
      </c>
      <c r="E2776" s="331" t="s">
        <v>1020</v>
      </c>
      <c r="F2776" s="354" t="s">
        <v>993</v>
      </c>
      <c r="G2776" s="331" t="n">
        <v>63</v>
      </c>
      <c r="H2776" s="331" t="n">
        <v>117.08</v>
      </c>
      <c r="I2776" s="415" t="n">
        <v>2331</v>
      </c>
      <c r="J2776" s="389"/>
      <c r="K2776" s="331" t="s">
        <v>994</v>
      </c>
    </row>
    <row r="2777" customFormat="false" ht="15.75" hidden="true" customHeight="false" outlineLevel="0" collapsed="false">
      <c r="A2777" s="331"/>
      <c r="B2777" s="331" t="s">
        <v>1267</v>
      </c>
      <c r="C2777" s="331" t="str">
        <f aca="false">IFERROR(VLOOKUP(B2777,'[1]#¡REF!'!$A$1:$C$15201,2,FALSE()),"")</f>
        <v/>
      </c>
      <c r="D2777" s="331" t="s">
        <v>1016</v>
      </c>
      <c r="E2777" s="331" t="s">
        <v>1025</v>
      </c>
      <c r="F2777" s="354" t="s">
        <v>993</v>
      </c>
      <c r="G2777" s="331" t="n">
        <v>51</v>
      </c>
      <c r="H2777" s="331" t="n">
        <v>94.78</v>
      </c>
      <c r="I2777" s="415" t="n">
        <v>1887</v>
      </c>
      <c r="J2777" s="389"/>
      <c r="K2777" s="331" t="s">
        <v>994</v>
      </c>
    </row>
    <row r="2778" customFormat="false" ht="15.75" hidden="true" customHeight="false" outlineLevel="0" collapsed="false">
      <c r="A2778" s="331"/>
      <c r="B2778" s="331" t="s">
        <v>1267</v>
      </c>
      <c r="C2778" s="331" t="str">
        <f aca="false">IFERROR(VLOOKUP(B2778,'[1]#¡REF!'!$A$1:$C$15201,2,FALSE()),"")</f>
        <v/>
      </c>
      <c r="D2778" s="331" t="s">
        <v>1016</v>
      </c>
      <c r="E2778" s="331" t="s">
        <v>1110</v>
      </c>
      <c r="F2778" s="354" t="s">
        <v>993</v>
      </c>
      <c r="G2778" s="331" t="n">
        <v>413</v>
      </c>
      <c r="H2778" s="331" t="n">
        <v>767.5</v>
      </c>
      <c r="I2778" s="415" t="n">
        <v>15281</v>
      </c>
      <c r="J2778" s="389"/>
      <c r="K2778" s="331" t="s">
        <v>994</v>
      </c>
    </row>
    <row r="2779" customFormat="false" ht="15.75" hidden="true" customHeight="false" outlineLevel="0" collapsed="false">
      <c r="A2779" s="331"/>
      <c r="B2779" s="331" t="s">
        <v>1267</v>
      </c>
      <c r="C2779" s="331" t="str">
        <f aca="false">IFERROR(VLOOKUP(B2779,'[1]#¡REF!'!$A$1:$C$15201,2,FALSE()),"")</f>
        <v/>
      </c>
      <c r="D2779" s="331" t="s">
        <v>1016</v>
      </c>
      <c r="E2779" s="331" t="s">
        <v>1167</v>
      </c>
      <c r="F2779" s="354" t="s">
        <v>993</v>
      </c>
      <c r="G2779" s="331" t="n">
        <v>413</v>
      </c>
      <c r="H2779" s="331" t="n">
        <v>767.5</v>
      </c>
      <c r="I2779" s="415" t="n">
        <v>15281</v>
      </c>
      <c r="J2779" s="389"/>
      <c r="K2779" s="331" t="s">
        <v>994</v>
      </c>
    </row>
    <row r="2780" customFormat="false" ht="15.75" hidden="true" customHeight="false" outlineLevel="0" collapsed="false">
      <c r="A2780" s="331"/>
      <c r="B2780" s="331" t="s">
        <v>1267</v>
      </c>
      <c r="C2780" s="331" t="str">
        <f aca="false">IFERROR(VLOOKUP(B2780,'[1]#¡REF!'!$A$1:$C$15201,2,FALSE()),"")</f>
        <v/>
      </c>
      <c r="D2780" s="331" t="s">
        <v>1016</v>
      </c>
      <c r="E2780" s="331" t="s">
        <v>1168</v>
      </c>
      <c r="F2780" s="354" t="s">
        <v>993</v>
      </c>
      <c r="G2780" s="331" t="n">
        <v>7</v>
      </c>
      <c r="H2780" s="331" t="n">
        <v>13.01</v>
      </c>
      <c r="I2780" s="331" t="n">
        <v>259</v>
      </c>
      <c r="J2780" s="389"/>
      <c r="K2780" s="331" t="s">
        <v>994</v>
      </c>
    </row>
    <row r="2781" customFormat="false" ht="15.75" hidden="true" customHeight="false" outlineLevel="0" collapsed="false">
      <c r="A2781" s="331"/>
      <c r="B2781" s="331" t="s">
        <v>1267</v>
      </c>
      <c r="C2781" s="331" t="str">
        <f aca="false">IFERROR(VLOOKUP(B2781,'[1]#¡REF!'!$A$1:$C$15201,2,FALSE()),"")</f>
        <v/>
      </c>
      <c r="D2781" s="331" t="s">
        <v>1016</v>
      </c>
      <c r="E2781" s="331" t="s">
        <v>1169</v>
      </c>
      <c r="F2781" s="354" t="s">
        <v>993</v>
      </c>
      <c r="G2781" s="331" t="n">
        <v>140</v>
      </c>
      <c r="H2781" s="331" t="n">
        <v>260.17</v>
      </c>
      <c r="I2781" s="415" t="n">
        <v>5180</v>
      </c>
      <c r="J2781" s="389"/>
      <c r="K2781" s="331" t="s">
        <v>994</v>
      </c>
    </row>
    <row r="2782" customFormat="false" ht="15.75" hidden="true" customHeight="false" outlineLevel="0" collapsed="false">
      <c r="A2782" s="331"/>
      <c r="B2782" s="331" t="s">
        <v>1267</v>
      </c>
      <c r="C2782" s="331" t="str">
        <f aca="false">IFERROR(VLOOKUP(B2782,'[1]#¡REF!'!$A$1:$C$15201,2,FALSE()),"")</f>
        <v/>
      </c>
      <c r="D2782" s="331" t="s">
        <v>1016</v>
      </c>
      <c r="E2782" s="331" t="s">
        <v>1121</v>
      </c>
      <c r="F2782" s="354" t="s">
        <v>993</v>
      </c>
      <c r="G2782" s="331" t="n">
        <v>140</v>
      </c>
      <c r="H2782" s="331" t="n">
        <v>260.17</v>
      </c>
      <c r="I2782" s="415" t="n">
        <v>5180</v>
      </c>
      <c r="J2782" s="389"/>
      <c r="K2782" s="331" t="s">
        <v>994</v>
      </c>
    </row>
    <row r="2783" customFormat="false" ht="15.75" hidden="true" customHeight="false" outlineLevel="0" collapsed="false">
      <c r="A2783" s="331"/>
      <c r="B2783" s="331" t="s">
        <v>1267</v>
      </c>
      <c r="C2783" s="331" t="str">
        <f aca="false">IFERROR(VLOOKUP(B2783,'[1]#¡REF!'!$A$1:$C$15201,2,FALSE()),"")</f>
        <v/>
      </c>
      <c r="D2783" s="331" t="s">
        <v>1016</v>
      </c>
      <c r="E2783" s="331" t="s">
        <v>1044</v>
      </c>
      <c r="F2783" s="354" t="s">
        <v>993</v>
      </c>
      <c r="G2783" s="331" t="n">
        <v>125</v>
      </c>
      <c r="H2783" s="331" t="n">
        <v>232.3</v>
      </c>
      <c r="I2783" s="415" t="n">
        <v>4625</v>
      </c>
      <c r="J2783" s="389"/>
      <c r="K2783" s="331" t="s">
        <v>994</v>
      </c>
    </row>
    <row r="2784" customFormat="false" ht="15.75" hidden="true" customHeight="false" outlineLevel="0" collapsed="false">
      <c r="A2784" s="331"/>
      <c r="B2784" s="331" t="s">
        <v>1267</v>
      </c>
      <c r="C2784" s="331" t="str">
        <f aca="false">IFERROR(VLOOKUP(B2784,'[1]#¡REF!'!$A$1:$C$15201,2,FALSE()),"")</f>
        <v/>
      </c>
      <c r="D2784" s="331" t="s">
        <v>1016</v>
      </c>
      <c r="E2784" s="331" t="s">
        <v>1122</v>
      </c>
      <c r="F2784" s="354" t="s">
        <v>993</v>
      </c>
      <c r="G2784" s="331" t="n">
        <v>895</v>
      </c>
      <c r="H2784" s="415" t="n">
        <v>1663.23</v>
      </c>
      <c r="I2784" s="415" t="n">
        <v>33115</v>
      </c>
      <c r="J2784" s="389"/>
      <c r="K2784" s="331" t="s">
        <v>994</v>
      </c>
    </row>
    <row r="2785" customFormat="false" ht="15.75" hidden="true" customHeight="false" outlineLevel="0" collapsed="false">
      <c r="A2785" s="331"/>
      <c r="B2785" s="331" t="s">
        <v>1267</v>
      </c>
      <c r="C2785" s="331" t="str">
        <f aca="false">IFERROR(VLOOKUP(B2785,'[1]#¡REF!'!$A$1:$C$15201,2,FALSE()),"")</f>
        <v/>
      </c>
      <c r="D2785" s="331" t="s">
        <v>1016</v>
      </c>
      <c r="E2785" s="331" t="s">
        <v>1170</v>
      </c>
      <c r="F2785" s="354" t="s">
        <v>993</v>
      </c>
      <c r="G2785" s="331" t="n">
        <v>7</v>
      </c>
      <c r="H2785" s="331" t="n">
        <v>13.01</v>
      </c>
      <c r="I2785" s="331" t="n">
        <v>259</v>
      </c>
      <c r="J2785" s="389"/>
      <c r="K2785" s="331" t="s">
        <v>994</v>
      </c>
    </row>
    <row r="2786" customFormat="false" ht="15.75" hidden="true" customHeight="false" outlineLevel="0" collapsed="false">
      <c r="A2786" s="331"/>
      <c r="B2786" s="331" t="s">
        <v>1267</v>
      </c>
      <c r="C2786" s="331" t="str">
        <f aca="false">IFERROR(VLOOKUP(B2786,'[1]#¡REF!'!$A$1:$C$15201,2,FALSE()),"")</f>
        <v/>
      </c>
      <c r="D2786" s="331" t="s">
        <v>1016</v>
      </c>
      <c r="E2786" s="331" t="s">
        <v>1093</v>
      </c>
      <c r="F2786" s="331" t="s">
        <v>1131</v>
      </c>
      <c r="G2786" s="331" t="n">
        <v>26</v>
      </c>
      <c r="H2786" s="331" t="n">
        <v>48.32</v>
      </c>
      <c r="I2786" s="331" t="n">
        <v>962</v>
      </c>
      <c r="J2786" s="389"/>
      <c r="K2786" s="331" t="s">
        <v>994</v>
      </c>
    </row>
    <row r="2787" customFormat="false" ht="15.75" hidden="true" customHeight="false" outlineLevel="0" collapsed="false">
      <c r="A2787" s="331"/>
      <c r="B2787" s="331" t="s">
        <v>1267</v>
      </c>
      <c r="C2787" s="331" t="str">
        <f aca="false">IFERROR(VLOOKUP(B2787,'[1]#¡REF!'!$A$1:$C$15201,2,FALSE()),"")</f>
        <v/>
      </c>
      <c r="D2787" s="331" t="s">
        <v>1016</v>
      </c>
      <c r="E2787" s="331" t="s">
        <v>1027</v>
      </c>
      <c r="F2787" s="331" t="s">
        <v>1133</v>
      </c>
      <c r="G2787" s="331" t="n">
        <v>26</v>
      </c>
      <c r="H2787" s="331" t="n">
        <v>48.32</v>
      </c>
      <c r="I2787" s="331" t="n">
        <v>962</v>
      </c>
      <c r="J2787" s="389"/>
      <c r="K2787" s="331" t="s">
        <v>994</v>
      </c>
    </row>
    <row r="2788" customFormat="false" ht="15.75" hidden="true" customHeight="false" outlineLevel="0" collapsed="false">
      <c r="A2788" s="331"/>
      <c r="B2788" s="331" t="s">
        <v>1267</v>
      </c>
      <c r="C2788" s="331" t="str">
        <f aca="false">IFERROR(VLOOKUP(B2788,'[1]#¡REF!'!$A$1:$C$15201,2,FALSE()),"")</f>
        <v/>
      </c>
      <c r="D2788" s="331" t="s">
        <v>1016</v>
      </c>
      <c r="E2788" s="331" t="s">
        <v>1028</v>
      </c>
      <c r="F2788" s="331" t="s">
        <v>1134</v>
      </c>
      <c r="G2788" s="331" t="n">
        <v>26</v>
      </c>
      <c r="H2788" s="331" t="n">
        <v>48.32</v>
      </c>
      <c r="I2788" s="331" t="n">
        <v>962</v>
      </c>
      <c r="J2788" s="390"/>
      <c r="K2788" s="331" t="s">
        <v>994</v>
      </c>
    </row>
    <row r="2789" customFormat="false" ht="15.75" hidden="true" customHeight="false" outlineLevel="0" collapsed="false">
      <c r="A2789" s="399"/>
      <c r="B2789" s="356" t="s">
        <v>1267</v>
      </c>
      <c r="C2789" s="356" t="str">
        <f aca="false">IFERROR(VLOOKUP(B2789,'[1]#¡REF!'!$A$1:$C$15201,2,FALSE()),"")</f>
        <v/>
      </c>
      <c r="D2789" s="399" t="s">
        <v>1016</v>
      </c>
      <c r="E2789" s="399" t="s">
        <v>621</v>
      </c>
      <c r="F2789" s="361" t="s">
        <v>1136</v>
      </c>
      <c r="G2789" s="361" t="n">
        <v>43</v>
      </c>
      <c r="H2789" s="417" t="n">
        <v>79.91</v>
      </c>
      <c r="I2789" s="419" t="n">
        <v>1591</v>
      </c>
      <c r="J2789" s="360"/>
      <c r="K2789" s="356" t="s">
        <v>994</v>
      </c>
      <c r="L2789" s="379"/>
      <c r="M2789" s="379"/>
      <c r="N2789" s="379"/>
      <c r="O2789" s="379"/>
      <c r="P2789" s="279"/>
      <c r="Q2789" s="395"/>
      <c r="R2789" s="396"/>
      <c r="S2789" s="396"/>
      <c r="T2789" s="382"/>
    </row>
    <row r="2790" customFormat="false" ht="15.75" hidden="true" customHeight="false" outlineLevel="0" collapsed="false">
      <c r="A2790" s="331"/>
      <c r="B2790" s="331" t="s">
        <v>1268</v>
      </c>
      <c r="C2790" s="331" t="str">
        <f aca="false">IFERROR(VLOOKUP(B2790,'[1]#¡REF!'!$A$1:$C$15201,2,FALSE()),"")</f>
        <v/>
      </c>
      <c r="D2790" s="331" t="s">
        <v>991</v>
      </c>
      <c r="E2790" s="331" t="s">
        <v>1034</v>
      </c>
      <c r="F2790" s="354" t="s">
        <v>993</v>
      </c>
      <c r="G2790" s="331" t="n">
        <v>58</v>
      </c>
      <c r="H2790" s="331" t="n">
        <v>383.07</v>
      </c>
      <c r="I2790" s="415" t="n">
        <v>7627</v>
      </c>
      <c r="J2790" s="388"/>
      <c r="K2790" s="331" t="s">
        <v>994</v>
      </c>
    </row>
    <row r="2791" customFormat="false" ht="15.75" hidden="true" customHeight="false" outlineLevel="0" collapsed="false">
      <c r="A2791" s="331"/>
      <c r="B2791" s="331" t="s">
        <v>1268</v>
      </c>
      <c r="C2791" s="331" t="str">
        <f aca="false">IFERROR(VLOOKUP(B2791,'[1]#¡REF!'!$A$1:$C$15201,2,FALSE()),"")</f>
        <v/>
      </c>
      <c r="D2791" s="331" t="s">
        <v>991</v>
      </c>
      <c r="E2791" s="331" t="s">
        <v>1014</v>
      </c>
      <c r="F2791" s="331" t="s">
        <v>1132</v>
      </c>
      <c r="G2791" s="331" t="n">
        <v>1</v>
      </c>
      <c r="H2791" s="331" t="n">
        <v>6.6</v>
      </c>
      <c r="I2791" s="331" t="n">
        <v>131.5</v>
      </c>
      <c r="J2791" s="389"/>
      <c r="K2791" s="331" t="s">
        <v>994</v>
      </c>
    </row>
    <row r="2792" customFormat="false" ht="15.75" hidden="true" customHeight="false" outlineLevel="0" collapsed="false">
      <c r="A2792" s="331"/>
      <c r="B2792" s="331" t="s">
        <v>1268</v>
      </c>
      <c r="C2792" s="331" t="str">
        <f aca="false">IFERROR(VLOOKUP(B2792,'[1]#¡REF!'!$A$1:$C$15201,2,FALSE()),"")</f>
        <v/>
      </c>
      <c r="D2792" s="331" t="s">
        <v>1016</v>
      </c>
      <c r="E2792" s="331" t="s">
        <v>1017</v>
      </c>
      <c r="F2792" s="331" t="s">
        <v>1130</v>
      </c>
      <c r="G2792" s="331" t="n">
        <v>6</v>
      </c>
      <c r="H2792" s="331" t="n">
        <v>39.63</v>
      </c>
      <c r="I2792" s="331" t="n">
        <v>789</v>
      </c>
      <c r="J2792" s="389"/>
      <c r="K2792" s="331" t="s">
        <v>994</v>
      </c>
    </row>
    <row r="2793" customFormat="false" ht="15.75" hidden="true" customHeight="false" outlineLevel="0" collapsed="false">
      <c r="A2793" s="331"/>
      <c r="B2793" s="331" t="s">
        <v>1268</v>
      </c>
      <c r="C2793" s="331" t="str">
        <f aca="false">IFERROR(VLOOKUP(B2793,'[1]#¡REF!'!$A$1:$C$15201,2,FALSE()),"")</f>
        <v/>
      </c>
      <c r="D2793" s="331" t="s">
        <v>1016</v>
      </c>
      <c r="E2793" s="331" t="s">
        <v>1091</v>
      </c>
      <c r="F2793" s="354" t="s">
        <v>993</v>
      </c>
      <c r="G2793" s="331" t="n">
        <v>239</v>
      </c>
      <c r="H2793" s="415" t="n">
        <v>1578.53</v>
      </c>
      <c r="I2793" s="415" t="n">
        <v>31428.5</v>
      </c>
      <c r="J2793" s="389"/>
      <c r="K2793" s="331" t="s">
        <v>994</v>
      </c>
    </row>
    <row r="2794" customFormat="false" ht="15.75" hidden="true" customHeight="false" outlineLevel="0" collapsed="false">
      <c r="A2794" s="331"/>
      <c r="B2794" s="331" t="s">
        <v>1268</v>
      </c>
      <c r="C2794" s="331" t="str">
        <f aca="false">IFERROR(VLOOKUP(B2794,'[1]#¡REF!'!$A$1:$C$15201,2,FALSE()),"")</f>
        <v/>
      </c>
      <c r="D2794" s="331" t="s">
        <v>1016</v>
      </c>
      <c r="E2794" s="331" t="s">
        <v>1020</v>
      </c>
      <c r="F2794" s="354" t="s">
        <v>993</v>
      </c>
      <c r="G2794" s="405" t="n">
        <v>2277</v>
      </c>
      <c r="H2794" s="415" t="n">
        <v>15038.95</v>
      </c>
      <c r="I2794" s="415" t="n">
        <v>299425.5</v>
      </c>
      <c r="J2794" s="389"/>
      <c r="K2794" s="331" t="s">
        <v>994</v>
      </c>
    </row>
    <row r="2795" customFormat="false" ht="15.75" hidden="true" customHeight="false" outlineLevel="0" collapsed="false">
      <c r="A2795" s="331"/>
      <c r="B2795" s="331" t="s">
        <v>1268</v>
      </c>
      <c r="C2795" s="331" t="str">
        <f aca="false">IFERROR(VLOOKUP(B2795,'[1]#¡REF!'!$A$1:$C$15201,2,FALSE()),"")</f>
        <v/>
      </c>
      <c r="D2795" s="331" t="s">
        <v>1016</v>
      </c>
      <c r="E2795" s="331" t="s">
        <v>1025</v>
      </c>
      <c r="F2795" s="354" t="s">
        <v>993</v>
      </c>
      <c r="G2795" s="331" t="n">
        <v>336</v>
      </c>
      <c r="H2795" s="415" t="n">
        <v>2219.19</v>
      </c>
      <c r="I2795" s="415" t="n">
        <v>44184</v>
      </c>
      <c r="J2795" s="389"/>
      <c r="K2795" s="331" t="s">
        <v>994</v>
      </c>
    </row>
    <row r="2796" customFormat="false" ht="15.75" hidden="true" customHeight="false" outlineLevel="0" collapsed="false">
      <c r="A2796" s="331"/>
      <c r="B2796" s="331" t="s">
        <v>1268</v>
      </c>
      <c r="C2796" s="331" t="str">
        <f aca="false">IFERROR(VLOOKUP(B2796,'[1]#¡REF!'!$A$1:$C$15201,2,FALSE()),"")</f>
        <v/>
      </c>
      <c r="D2796" s="331" t="s">
        <v>1016</v>
      </c>
      <c r="E2796" s="331" t="s">
        <v>1093</v>
      </c>
      <c r="F2796" s="331" t="s">
        <v>1131</v>
      </c>
      <c r="G2796" s="331" t="n">
        <v>14</v>
      </c>
      <c r="H2796" s="331" t="n">
        <v>92.47</v>
      </c>
      <c r="I2796" s="415" t="n">
        <v>1841</v>
      </c>
      <c r="J2796" s="389"/>
      <c r="K2796" s="331" t="s">
        <v>994</v>
      </c>
    </row>
    <row r="2797" customFormat="false" ht="15.75" hidden="true" customHeight="false" outlineLevel="0" collapsed="false">
      <c r="A2797" s="331"/>
      <c r="B2797" s="331" t="s">
        <v>1268</v>
      </c>
      <c r="C2797" s="331" t="str">
        <f aca="false">IFERROR(VLOOKUP(B2797,'[1]#¡REF!'!$A$1:$C$15201,2,FALSE()),"")</f>
        <v/>
      </c>
      <c r="D2797" s="331" t="s">
        <v>1016</v>
      </c>
      <c r="E2797" s="331" t="s">
        <v>1026</v>
      </c>
      <c r="F2797" s="331" t="s">
        <v>1132</v>
      </c>
      <c r="G2797" s="331" t="n">
        <v>28</v>
      </c>
      <c r="H2797" s="331" t="n">
        <v>184.93</v>
      </c>
      <c r="I2797" s="415" t="n">
        <v>3682</v>
      </c>
      <c r="J2797" s="389"/>
      <c r="K2797" s="331" t="s">
        <v>994</v>
      </c>
    </row>
    <row r="2798" customFormat="false" ht="15.75" hidden="true" customHeight="false" outlineLevel="0" collapsed="false">
      <c r="A2798" s="331"/>
      <c r="B2798" s="331" t="s">
        <v>1268</v>
      </c>
      <c r="C2798" s="331" t="str">
        <f aca="false">IFERROR(VLOOKUP(B2798,'[1]#¡REF!'!$A$1:$C$15201,2,FALSE()),"")</f>
        <v/>
      </c>
      <c r="D2798" s="331" t="s">
        <v>1016</v>
      </c>
      <c r="E2798" s="331" t="s">
        <v>1027</v>
      </c>
      <c r="F2798" s="331" t="s">
        <v>1133</v>
      </c>
      <c r="G2798" s="331" t="n">
        <v>6</v>
      </c>
      <c r="H2798" s="331" t="n">
        <v>39.63</v>
      </c>
      <c r="I2798" s="331" t="n">
        <v>789</v>
      </c>
      <c r="J2798" s="389"/>
      <c r="K2798" s="331" t="s">
        <v>994</v>
      </c>
    </row>
    <row r="2799" customFormat="false" ht="15.75" hidden="true" customHeight="false" outlineLevel="0" collapsed="false">
      <c r="A2799" s="331"/>
      <c r="B2799" s="331" t="s">
        <v>1268</v>
      </c>
      <c r="C2799" s="331" t="str">
        <f aca="false">IFERROR(VLOOKUP(B2799,'[1]#¡REF!'!$A$1:$C$15201,2,FALSE()),"")</f>
        <v/>
      </c>
      <c r="D2799" s="331" t="s">
        <v>1016</v>
      </c>
      <c r="E2799" s="331" t="s">
        <v>1028</v>
      </c>
      <c r="F2799" s="331" t="s">
        <v>1134</v>
      </c>
      <c r="G2799" s="331" t="n">
        <v>17</v>
      </c>
      <c r="H2799" s="331" t="n">
        <v>112.28</v>
      </c>
      <c r="I2799" s="415" t="n">
        <v>2235.5</v>
      </c>
      <c r="J2799" s="390"/>
      <c r="K2799" s="331" t="s">
        <v>994</v>
      </c>
    </row>
    <row r="2800" s="158" customFormat="true" ht="15" hidden="false" customHeight="false" outlineLevel="0" collapsed="false">
      <c r="A2800" s="411" t="s">
        <v>1269</v>
      </c>
      <c r="B2800" s="366" t="s">
        <v>1268</v>
      </c>
      <c r="C2800" s="366" t="str">
        <f aca="false">IFERROR(VLOOKUP(B2800,'[1]#¡REF!'!$A$1:$C$15201,2,FALSE()),"")</f>
        <v/>
      </c>
      <c r="D2800" s="412" t="s">
        <v>1016</v>
      </c>
      <c r="E2800" s="411" t="s">
        <v>621</v>
      </c>
      <c r="F2800" s="421" t="s">
        <v>1136</v>
      </c>
      <c r="G2800" s="368" t="n">
        <v>28</v>
      </c>
      <c r="H2800" s="422" t="n">
        <v>184.93</v>
      </c>
      <c r="I2800" s="423" t="n">
        <v>3682</v>
      </c>
      <c r="J2800" s="384" t="n">
        <v>131.5</v>
      </c>
      <c r="K2800" s="366" t="s">
        <v>994</v>
      </c>
      <c r="L2800" s="375" t="s">
        <v>1270</v>
      </c>
      <c r="M2800" s="375" t="s">
        <v>1271</v>
      </c>
      <c r="N2800" s="375" t="s">
        <v>1272</v>
      </c>
      <c r="O2800" s="371" t="n">
        <v>3137224</v>
      </c>
      <c r="P2800" s="375" t="s">
        <v>1273</v>
      </c>
      <c r="Q2800" s="409" t="n">
        <v>44523</v>
      </c>
      <c r="R2800" s="409" t="n">
        <v>44523</v>
      </c>
      <c r="S2800" s="409" t="n">
        <v>44523</v>
      </c>
      <c r="T2800" s="424" t="n">
        <f aca="false">2+3+2</f>
        <v>7</v>
      </c>
      <c r="U2800" s="163" t="n">
        <f aca="false">T2800*J2800</f>
        <v>920.5</v>
      </c>
    </row>
    <row r="2801" customFormat="false" ht="15.75" hidden="true" customHeight="false" outlineLevel="0" collapsed="false">
      <c r="A2801" s="331"/>
      <c r="B2801" s="331" t="s">
        <v>1274</v>
      </c>
      <c r="C2801" s="331" t="str">
        <f aca="false">IFERROR(VLOOKUP(B2801,'[1]#¡REF!'!$A$1:$C$15201,2,FALSE()),"")</f>
        <v/>
      </c>
      <c r="D2801" s="331" t="s">
        <v>991</v>
      </c>
      <c r="E2801" s="331" t="s">
        <v>1032</v>
      </c>
      <c r="F2801" s="331" t="s">
        <v>1130</v>
      </c>
      <c r="G2801" s="331" t="n">
        <v>180</v>
      </c>
      <c r="H2801" s="415" t="n">
        <v>16004.27</v>
      </c>
      <c r="I2801" s="415" t="n">
        <v>318645</v>
      </c>
      <c r="J2801" s="388"/>
      <c r="K2801" s="331" t="s">
        <v>994</v>
      </c>
    </row>
    <row r="2802" customFormat="false" ht="15.75" hidden="true" customHeight="false" outlineLevel="0" collapsed="false">
      <c r="A2802" s="331"/>
      <c r="B2802" s="331" t="s">
        <v>1275</v>
      </c>
      <c r="C2802" s="331" t="str">
        <f aca="false">IFERROR(VLOOKUP(B2802,'[1]#¡REF!'!$A$1:$C$15201,2,FALSE()),"")</f>
        <v/>
      </c>
      <c r="D2802" s="331" t="s">
        <v>991</v>
      </c>
      <c r="E2802" s="331" t="s">
        <v>1032</v>
      </c>
      <c r="F2802" s="331" t="s">
        <v>1130</v>
      </c>
      <c r="G2802" s="331" t="n">
        <v>1</v>
      </c>
      <c r="H2802" s="331" t="n">
        <v>235.31</v>
      </c>
      <c r="I2802" s="415" t="n">
        <v>4685.1</v>
      </c>
      <c r="J2802" s="389"/>
      <c r="K2802" s="331" t="s">
        <v>994</v>
      </c>
    </row>
    <row r="2803" customFormat="false" ht="15.75" hidden="true" customHeight="false" outlineLevel="0" collapsed="false">
      <c r="A2803" s="331"/>
      <c r="B2803" s="331" t="s">
        <v>1275</v>
      </c>
      <c r="C2803" s="331" t="str">
        <f aca="false">IFERROR(VLOOKUP(B2803,'[1]#¡REF!'!$A$1:$C$15201,2,FALSE()),"")</f>
        <v/>
      </c>
      <c r="D2803" s="331" t="s">
        <v>991</v>
      </c>
      <c r="E2803" s="331" t="s">
        <v>1012</v>
      </c>
      <c r="F2803" s="354" t="s">
        <v>993</v>
      </c>
      <c r="G2803" s="331" t="n">
        <v>60</v>
      </c>
      <c r="H2803" s="415" t="n">
        <v>14118.84</v>
      </c>
      <c r="I2803" s="415" t="n">
        <v>281106</v>
      </c>
      <c r="J2803" s="390"/>
      <c r="K2803" s="331" t="s">
        <v>994</v>
      </c>
    </row>
    <row r="2804" customFormat="false" ht="15.75" hidden="true" customHeight="false" outlineLevel="0" collapsed="false">
      <c r="A2804" s="331"/>
      <c r="B2804" s="331" t="s">
        <v>1275</v>
      </c>
      <c r="C2804" s="331" t="str">
        <f aca="false">IFERROR(VLOOKUP(B2804,'[1]#¡REF!'!$A$1:$C$15201,2,FALSE()),"")</f>
        <v/>
      </c>
      <c r="D2804" s="331" t="s">
        <v>1016</v>
      </c>
      <c r="E2804" s="331" t="s">
        <v>1019</v>
      </c>
      <c r="F2804" s="354" t="s">
        <v>993</v>
      </c>
      <c r="G2804" s="331" t="n">
        <v>17</v>
      </c>
      <c r="H2804" s="415" t="n">
        <v>4000.34</v>
      </c>
      <c r="I2804" s="415" t="n">
        <v>79646.7</v>
      </c>
      <c r="J2804" s="388"/>
      <c r="K2804" s="331" t="s">
        <v>994</v>
      </c>
    </row>
    <row r="2805" customFormat="false" ht="15.75" hidden="true" customHeight="false" outlineLevel="0" collapsed="false">
      <c r="A2805" s="331"/>
      <c r="B2805" s="331" t="s">
        <v>1275</v>
      </c>
      <c r="C2805" s="331" t="str">
        <f aca="false">IFERROR(VLOOKUP(B2805,'[1]#¡REF!'!$A$1:$C$15201,2,FALSE()),"")</f>
        <v/>
      </c>
      <c r="D2805" s="331" t="s">
        <v>1016</v>
      </c>
      <c r="E2805" s="331" t="s">
        <v>1025</v>
      </c>
      <c r="F2805" s="354" t="s">
        <v>993</v>
      </c>
      <c r="G2805" s="405" t="n">
        <v>14206</v>
      </c>
      <c r="H2805" s="415" t="n">
        <v>3342869.64</v>
      </c>
      <c r="I2805" s="415" t="n">
        <v>66556530.6</v>
      </c>
      <c r="J2805" s="389"/>
      <c r="K2805" s="331" t="s">
        <v>994</v>
      </c>
    </row>
    <row r="2806" customFormat="false" ht="15.75" hidden="true" customHeight="false" outlineLevel="0" collapsed="false">
      <c r="A2806" s="331"/>
      <c r="B2806" s="331" t="s">
        <v>1275</v>
      </c>
      <c r="C2806" s="331" t="str">
        <f aca="false">IFERROR(VLOOKUP(B2806,'[1]#¡REF!'!$A$1:$C$15201,2,FALSE()),"")</f>
        <v/>
      </c>
      <c r="D2806" s="331" t="s">
        <v>1016</v>
      </c>
      <c r="E2806" s="331" t="s">
        <v>1065</v>
      </c>
      <c r="F2806" s="354" t="s">
        <v>993</v>
      </c>
      <c r="G2806" s="331" t="n">
        <v>9</v>
      </c>
      <c r="H2806" s="415" t="n">
        <v>2117.83</v>
      </c>
      <c r="I2806" s="415" t="n">
        <v>42165.9</v>
      </c>
      <c r="J2806" s="389"/>
      <c r="K2806" s="331" t="s">
        <v>994</v>
      </c>
    </row>
    <row r="2807" customFormat="false" ht="15.75" hidden="true" customHeight="false" outlineLevel="0" collapsed="false">
      <c r="A2807" s="331"/>
      <c r="B2807" s="331" t="s">
        <v>1276</v>
      </c>
      <c r="C2807" s="331" t="str">
        <f aca="false">IFERROR(VLOOKUP(B2807,'[1]#¡REF!'!$A$1:$C$15201,2,FALSE()),"")</f>
        <v/>
      </c>
      <c r="D2807" s="331" t="s">
        <v>991</v>
      </c>
      <c r="E2807" s="331" t="s">
        <v>1032</v>
      </c>
      <c r="F2807" s="331" t="s">
        <v>1130</v>
      </c>
      <c r="G2807" s="331" t="n">
        <v>1</v>
      </c>
      <c r="H2807" s="331" t="n">
        <v>3.44</v>
      </c>
      <c r="I2807" s="331" t="n">
        <v>68.55</v>
      </c>
      <c r="J2807" s="389"/>
      <c r="K2807" s="331" t="s">
        <v>994</v>
      </c>
    </row>
    <row r="2808" customFormat="false" ht="15.75" hidden="true" customHeight="false" outlineLevel="0" collapsed="false">
      <c r="A2808" s="331"/>
      <c r="B2808" s="331" t="s">
        <v>1276</v>
      </c>
      <c r="C2808" s="331" t="str">
        <f aca="false">IFERROR(VLOOKUP(B2808,'[1]#¡REF!'!$A$1:$C$15201,2,FALSE()),"")</f>
        <v/>
      </c>
      <c r="D2808" s="331" t="s">
        <v>991</v>
      </c>
      <c r="E2808" s="331" t="s">
        <v>1012</v>
      </c>
      <c r="F2808" s="354" t="s">
        <v>993</v>
      </c>
      <c r="G2808" s="331" t="n">
        <v>70</v>
      </c>
      <c r="H2808" s="331" t="n">
        <v>241.01</v>
      </c>
      <c r="I2808" s="415" t="n">
        <v>4798.5</v>
      </c>
      <c r="J2808" s="389"/>
      <c r="K2808" s="331" t="s">
        <v>994</v>
      </c>
    </row>
    <row r="2809" customFormat="false" ht="15.75" hidden="true" customHeight="false" outlineLevel="0" collapsed="false">
      <c r="A2809" s="331"/>
      <c r="B2809" s="331" t="s">
        <v>1276</v>
      </c>
      <c r="C2809" s="331" t="str">
        <f aca="false">IFERROR(VLOOKUP(B2809,'[1]#¡REF!'!$A$1:$C$15201,2,FALSE()),"")</f>
        <v/>
      </c>
      <c r="D2809" s="331" t="s">
        <v>991</v>
      </c>
      <c r="E2809" s="331" t="s">
        <v>1037</v>
      </c>
      <c r="F2809" s="331" t="s">
        <v>1131</v>
      </c>
      <c r="G2809" s="331" t="n">
        <v>4</v>
      </c>
      <c r="H2809" s="331" t="n">
        <v>13.77</v>
      </c>
      <c r="I2809" s="331" t="n">
        <v>274.2</v>
      </c>
      <c r="J2809" s="389"/>
      <c r="K2809" s="331" t="s">
        <v>994</v>
      </c>
    </row>
    <row r="2810" customFormat="false" ht="15.75" hidden="true" customHeight="false" outlineLevel="0" collapsed="false">
      <c r="A2810" s="331"/>
      <c r="B2810" s="331" t="s">
        <v>1276</v>
      </c>
      <c r="C2810" s="331" t="str">
        <f aca="false">IFERROR(VLOOKUP(B2810,'[1]#¡REF!'!$A$1:$C$15201,2,FALSE()),"")</f>
        <v/>
      </c>
      <c r="D2810" s="331" t="s">
        <v>1016</v>
      </c>
      <c r="E2810" s="331" t="s">
        <v>1017</v>
      </c>
      <c r="F2810" s="331" t="s">
        <v>1130</v>
      </c>
      <c r="G2810" s="331" t="n">
        <v>44</v>
      </c>
      <c r="H2810" s="331" t="n">
        <v>151.49</v>
      </c>
      <c r="I2810" s="415" t="n">
        <v>3016.2</v>
      </c>
      <c r="J2810" s="389"/>
      <c r="K2810" s="331" t="s">
        <v>994</v>
      </c>
    </row>
    <row r="2811" customFormat="false" ht="15.75" hidden="true" customHeight="false" outlineLevel="0" collapsed="false">
      <c r="A2811" s="331"/>
      <c r="B2811" s="331" t="s">
        <v>1276</v>
      </c>
      <c r="C2811" s="331" t="str">
        <f aca="false">IFERROR(VLOOKUP(B2811,'[1]#¡REF!'!$A$1:$C$15201,2,FALSE()),"")</f>
        <v/>
      </c>
      <c r="D2811" s="331" t="s">
        <v>1016</v>
      </c>
      <c r="E2811" s="331" t="s">
        <v>1091</v>
      </c>
      <c r="F2811" s="354" t="s">
        <v>993</v>
      </c>
      <c r="G2811" s="331" t="n">
        <v>58</v>
      </c>
      <c r="H2811" s="331" t="n">
        <v>199.69</v>
      </c>
      <c r="I2811" s="415" t="n">
        <v>3975.9</v>
      </c>
      <c r="J2811" s="389"/>
      <c r="K2811" s="331" t="s">
        <v>994</v>
      </c>
    </row>
    <row r="2812" customFormat="false" ht="15.75" hidden="true" customHeight="false" outlineLevel="0" collapsed="false">
      <c r="A2812" s="331"/>
      <c r="B2812" s="331" t="s">
        <v>1276</v>
      </c>
      <c r="C2812" s="331" t="str">
        <f aca="false">IFERROR(VLOOKUP(B2812,'[1]#¡REF!'!$A$1:$C$15201,2,FALSE()),"")</f>
        <v/>
      </c>
      <c r="D2812" s="331" t="s">
        <v>1016</v>
      </c>
      <c r="E2812" s="331" t="s">
        <v>1020</v>
      </c>
      <c r="F2812" s="354" t="s">
        <v>993</v>
      </c>
      <c r="G2812" s="331" t="n">
        <v>300</v>
      </c>
      <c r="H2812" s="415" t="n">
        <v>1032.9</v>
      </c>
      <c r="I2812" s="415" t="n">
        <v>20565</v>
      </c>
      <c r="J2812" s="389"/>
      <c r="K2812" s="331" t="s">
        <v>994</v>
      </c>
    </row>
    <row r="2813" customFormat="false" ht="15.75" hidden="true" customHeight="false" outlineLevel="0" collapsed="false">
      <c r="A2813" s="331"/>
      <c r="B2813" s="331" t="s">
        <v>1276</v>
      </c>
      <c r="C2813" s="331" t="str">
        <f aca="false">IFERROR(VLOOKUP(B2813,'[1]#¡REF!'!$A$1:$C$15201,2,FALSE()),"")</f>
        <v/>
      </c>
      <c r="D2813" s="331" t="s">
        <v>1016</v>
      </c>
      <c r="E2813" s="331" t="s">
        <v>1022</v>
      </c>
      <c r="F2813" s="354" t="s">
        <v>993</v>
      </c>
      <c r="G2813" s="331" t="n">
        <v>12</v>
      </c>
      <c r="H2813" s="331" t="n">
        <v>41.32</v>
      </c>
      <c r="I2813" s="331" t="n">
        <v>822.6</v>
      </c>
      <c r="J2813" s="389"/>
      <c r="K2813" s="331" t="s">
        <v>994</v>
      </c>
    </row>
    <row r="2814" customFormat="false" ht="15.75" hidden="true" customHeight="false" outlineLevel="0" collapsed="false">
      <c r="A2814" s="331"/>
      <c r="B2814" s="331" t="s">
        <v>1276</v>
      </c>
      <c r="C2814" s="331" t="str">
        <f aca="false">IFERROR(VLOOKUP(B2814,'[1]#¡REF!'!$A$1:$C$15201,2,FALSE()),"")</f>
        <v/>
      </c>
      <c r="D2814" s="331" t="s">
        <v>1016</v>
      </c>
      <c r="E2814" s="331" t="s">
        <v>1023</v>
      </c>
      <c r="F2814" s="354" t="s">
        <v>993</v>
      </c>
      <c r="G2814" s="331" t="n">
        <v>513</v>
      </c>
      <c r="H2814" s="415" t="n">
        <v>1766.26</v>
      </c>
      <c r="I2814" s="415" t="n">
        <v>35166.15</v>
      </c>
      <c r="J2814" s="389"/>
      <c r="K2814" s="331" t="s">
        <v>994</v>
      </c>
    </row>
    <row r="2815" customFormat="false" ht="15.75" hidden="true" customHeight="false" outlineLevel="0" collapsed="false">
      <c r="A2815" s="331"/>
      <c r="B2815" s="331" t="s">
        <v>1276</v>
      </c>
      <c r="C2815" s="331" t="str">
        <f aca="false">IFERROR(VLOOKUP(B2815,'[1]#¡REF!'!$A$1:$C$15201,2,FALSE()),"")</f>
        <v/>
      </c>
      <c r="D2815" s="331" t="s">
        <v>1016</v>
      </c>
      <c r="E2815" s="331" t="s">
        <v>1025</v>
      </c>
      <c r="F2815" s="354" t="s">
        <v>993</v>
      </c>
      <c r="G2815" s="331" t="n">
        <v>14</v>
      </c>
      <c r="H2815" s="331" t="n">
        <v>48.2</v>
      </c>
      <c r="I2815" s="331" t="n">
        <v>959.7</v>
      </c>
      <c r="J2815" s="389"/>
      <c r="K2815" s="331" t="s">
        <v>994</v>
      </c>
    </row>
    <row r="2816" customFormat="false" ht="15.75" hidden="true" customHeight="false" outlineLevel="0" collapsed="false">
      <c r="A2816" s="331"/>
      <c r="B2816" s="331" t="s">
        <v>1276</v>
      </c>
      <c r="C2816" s="331" t="str">
        <f aca="false">IFERROR(VLOOKUP(B2816,'[1]#¡REF!'!$A$1:$C$15201,2,FALSE()),"")</f>
        <v/>
      </c>
      <c r="D2816" s="331" t="s">
        <v>1016</v>
      </c>
      <c r="E2816" s="331" t="s">
        <v>1065</v>
      </c>
      <c r="F2816" s="354" t="s">
        <v>993</v>
      </c>
      <c r="G2816" s="331" t="n">
        <v>143</v>
      </c>
      <c r="H2816" s="331" t="n">
        <v>492.35</v>
      </c>
      <c r="I2816" s="415" t="n">
        <v>9802.65</v>
      </c>
      <c r="J2816" s="389"/>
      <c r="K2816" s="331" t="s">
        <v>994</v>
      </c>
    </row>
    <row r="2817" customFormat="false" ht="15.75" hidden="true" customHeight="false" outlineLevel="0" collapsed="false">
      <c r="A2817" s="331"/>
      <c r="B2817" s="331" t="s">
        <v>1276</v>
      </c>
      <c r="C2817" s="331" t="str">
        <f aca="false">IFERROR(VLOOKUP(B2817,'[1]#¡REF!'!$A$1:$C$15201,2,FALSE()),"")</f>
        <v/>
      </c>
      <c r="D2817" s="331" t="s">
        <v>1016</v>
      </c>
      <c r="E2817" s="331" t="s">
        <v>1043</v>
      </c>
      <c r="F2817" s="354" t="s">
        <v>993</v>
      </c>
      <c r="G2817" s="331" t="n">
        <v>150</v>
      </c>
      <c r="H2817" s="331" t="n">
        <v>516.45</v>
      </c>
      <c r="I2817" s="415" t="n">
        <v>10282.5</v>
      </c>
      <c r="J2817" s="389"/>
      <c r="K2817" s="331" t="s">
        <v>994</v>
      </c>
    </row>
    <row r="2818" customFormat="false" ht="15.75" hidden="true" customHeight="false" outlineLevel="0" collapsed="false">
      <c r="A2818" s="331"/>
      <c r="B2818" s="331" t="s">
        <v>1276</v>
      </c>
      <c r="C2818" s="331" t="str">
        <f aca="false">IFERROR(VLOOKUP(B2818,'[1]#¡REF!'!$A$1:$C$15201,2,FALSE()),"")</f>
        <v/>
      </c>
      <c r="D2818" s="331" t="s">
        <v>1016</v>
      </c>
      <c r="E2818" s="331" t="s">
        <v>1093</v>
      </c>
      <c r="F2818" s="331" t="s">
        <v>1131</v>
      </c>
      <c r="G2818" s="331" t="n">
        <v>44</v>
      </c>
      <c r="H2818" s="331" t="n">
        <v>151.49</v>
      </c>
      <c r="I2818" s="415" t="n">
        <v>3016.2</v>
      </c>
      <c r="J2818" s="389"/>
      <c r="K2818" s="331" t="s">
        <v>994</v>
      </c>
    </row>
    <row r="2819" customFormat="false" ht="15.75" hidden="true" customHeight="false" outlineLevel="0" collapsed="false">
      <c r="A2819" s="331"/>
      <c r="B2819" s="331" t="s">
        <v>1276</v>
      </c>
      <c r="C2819" s="331" t="str">
        <f aca="false">IFERROR(VLOOKUP(B2819,'[1]#¡REF!'!$A$1:$C$15201,2,FALSE()),"")</f>
        <v/>
      </c>
      <c r="D2819" s="331" t="s">
        <v>1016</v>
      </c>
      <c r="E2819" s="331" t="s">
        <v>1026</v>
      </c>
      <c r="F2819" s="331" t="s">
        <v>1132</v>
      </c>
      <c r="G2819" s="331" t="n">
        <v>39</v>
      </c>
      <c r="H2819" s="331" t="n">
        <v>134.28</v>
      </c>
      <c r="I2819" s="415" t="n">
        <v>2673.45</v>
      </c>
      <c r="J2819" s="389"/>
      <c r="K2819" s="331" t="s">
        <v>994</v>
      </c>
    </row>
    <row r="2820" customFormat="false" ht="15.75" hidden="true" customHeight="false" outlineLevel="0" collapsed="false">
      <c r="A2820" s="331"/>
      <c r="B2820" s="331" t="s">
        <v>1276</v>
      </c>
      <c r="C2820" s="331" t="str">
        <f aca="false">IFERROR(VLOOKUP(B2820,'[1]#¡REF!'!$A$1:$C$15201,2,FALSE()),"")</f>
        <v/>
      </c>
      <c r="D2820" s="331" t="s">
        <v>1016</v>
      </c>
      <c r="E2820" s="331" t="s">
        <v>1027</v>
      </c>
      <c r="F2820" s="331" t="s">
        <v>1133</v>
      </c>
      <c r="G2820" s="331" t="n">
        <v>44</v>
      </c>
      <c r="H2820" s="331" t="n">
        <v>151.49</v>
      </c>
      <c r="I2820" s="415" t="n">
        <v>3016.2</v>
      </c>
      <c r="J2820" s="389"/>
      <c r="K2820" s="331" t="s">
        <v>994</v>
      </c>
    </row>
    <row r="2821" customFormat="false" ht="15.75" hidden="true" customHeight="false" outlineLevel="0" collapsed="false">
      <c r="A2821" s="331"/>
      <c r="B2821" s="331" t="s">
        <v>1276</v>
      </c>
      <c r="C2821" s="331" t="str">
        <f aca="false">IFERROR(VLOOKUP(B2821,'[1]#¡REF!'!$A$1:$C$15201,2,FALSE()),"")</f>
        <v/>
      </c>
      <c r="D2821" s="331" t="s">
        <v>1016</v>
      </c>
      <c r="E2821" s="331" t="s">
        <v>1028</v>
      </c>
      <c r="F2821" s="331" t="s">
        <v>1134</v>
      </c>
      <c r="G2821" s="331" t="n">
        <v>44</v>
      </c>
      <c r="H2821" s="331" t="n">
        <v>151.49</v>
      </c>
      <c r="I2821" s="415" t="n">
        <v>3016.2</v>
      </c>
      <c r="J2821" s="390"/>
      <c r="K2821" s="331" t="s">
        <v>994</v>
      </c>
    </row>
    <row r="2822" customFormat="false" ht="15.75" hidden="true" customHeight="false" outlineLevel="0" collapsed="false">
      <c r="A2822" s="331"/>
      <c r="B2822" s="331" t="s">
        <v>1277</v>
      </c>
      <c r="C2822" s="331" t="str">
        <f aca="false">IFERROR(VLOOKUP(B2822,'[1]#¡REF!'!$A$1:$C$15201,2,FALSE()),"")</f>
        <v/>
      </c>
      <c r="D2822" s="331" t="s">
        <v>991</v>
      </c>
      <c r="E2822" s="331" t="s">
        <v>997</v>
      </c>
      <c r="F2822" s="331" t="s">
        <v>1130</v>
      </c>
      <c r="G2822" s="331" t="n">
        <v>36</v>
      </c>
      <c r="H2822" s="415" t="n">
        <v>4303.37</v>
      </c>
      <c r="I2822" s="415" t="n">
        <v>85680</v>
      </c>
      <c r="J2822" s="388"/>
      <c r="K2822" s="331" t="s">
        <v>994</v>
      </c>
    </row>
    <row r="2823" customFormat="false" ht="15.75" hidden="true" customHeight="false" outlineLevel="0" collapsed="false">
      <c r="A2823" s="331"/>
      <c r="B2823" s="331" t="s">
        <v>1277</v>
      </c>
      <c r="C2823" s="331" t="str">
        <f aca="false">IFERROR(VLOOKUP(B2823,'[1]#¡REF!'!$A$1:$C$15201,2,FALSE()),"")</f>
        <v/>
      </c>
      <c r="D2823" s="331" t="s">
        <v>991</v>
      </c>
      <c r="E2823" s="331" t="s">
        <v>1032</v>
      </c>
      <c r="F2823" s="331" t="s">
        <v>1130</v>
      </c>
      <c r="G2823" s="331" t="n">
        <v>48</v>
      </c>
      <c r="H2823" s="415" t="n">
        <v>5737.82</v>
      </c>
      <c r="I2823" s="415" t="n">
        <v>114240</v>
      </c>
      <c r="J2823" s="389"/>
      <c r="K2823" s="331" t="s">
        <v>994</v>
      </c>
    </row>
    <row r="2824" customFormat="false" ht="15.75" hidden="true" customHeight="false" outlineLevel="0" collapsed="false">
      <c r="A2824" s="331"/>
      <c r="B2824" s="331" t="s">
        <v>1277</v>
      </c>
      <c r="C2824" s="331" t="str">
        <f aca="false">IFERROR(VLOOKUP(B2824,'[1]#¡REF!'!$A$1:$C$15201,2,FALSE()),"")</f>
        <v/>
      </c>
      <c r="D2824" s="331" t="s">
        <v>991</v>
      </c>
      <c r="E2824" s="331" t="s">
        <v>992</v>
      </c>
      <c r="F2824" s="354" t="s">
        <v>993</v>
      </c>
      <c r="G2824" s="405" t="n">
        <v>3500</v>
      </c>
      <c r="H2824" s="415" t="n">
        <v>418382.75</v>
      </c>
      <c r="I2824" s="415" t="n">
        <v>8330000</v>
      </c>
      <c r="J2824" s="389"/>
      <c r="K2824" s="331" t="s">
        <v>994</v>
      </c>
    </row>
    <row r="2825" customFormat="false" ht="15.75" hidden="true" customHeight="false" outlineLevel="0" collapsed="false">
      <c r="A2825" s="331"/>
      <c r="B2825" s="331" t="s">
        <v>1277</v>
      </c>
      <c r="C2825" s="331" t="str">
        <f aca="false">IFERROR(VLOOKUP(B2825,'[1]#¡REF!'!$A$1:$C$15201,2,FALSE()),"")</f>
        <v/>
      </c>
      <c r="D2825" s="331" t="s">
        <v>991</v>
      </c>
      <c r="E2825" s="331" t="s">
        <v>1053</v>
      </c>
      <c r="F2825" s="354" t="s">
        <v>993</v>
      </c>
      <c r="G2825" s="331" t="n">
        <v>240</v>
      </c>
      <c r="H2825" s="415" t="n">
        <v>28689.1</v>
      </c>
      <c r="I2825" s="415" t="n">
        <v>571200</v>
      </c>
      <c r="J2825" s="389"/>
      <c r="K2825" s="331" t="s">
        <v>994</v>
      </c>
    </row>
    <row r="2826" customFormat="false" ht="15.75" hidden="true" customHeight="false" outlineLevel="0" collapsed="false">
      <c r="A2826" s="331"/>
      <c r="B2826" s="331" t="s">
        <v>1277</v>
      </c>
      <c r="C2826" s="331" t="str">
        <f aca="false">IFERROR(VLOOKUP(B2826,'[1]#¡REF!'!$A$1:$C$15201,2,FALSE()),"")</f>
        <v/>
      </c>
      <c r="D2826" s="331" t="s">
        <v>991</v>
      </c>
      <c r="E2826" s="331" t="s">
        <v>1011</v>
      </c>
      <c r="F2826" s="354" t="s">
        <v>993</v>
      </c>
      <c r="G2826" s="331" t="n">
        <v>750</v>
      </c>
      <c r="H2826" s="415" t="n">
        <v>89653.45</v>
      </c>
      <c r="I2826" s="415" t="n">
        <v>1785000</v>
      </c>
      <c r="J2826" s="389"/>
      <c r="K2826" s="331" t="s">
        <v>994</v>
      </c>
    </row>
    <row r="2827" customFormat="false" ht="15.75" hidden="true" customHeight="false" outlineLevel="0" collapsed="false">
      <c r="A2827" s="331"/>
      <c r="B2827" s="331" t="s">
        <v>1277</v>
      </c>
      <c r="C2827" s="331" t="str">
        <f aca="false">IFERROR(VLOOKUP(B2827,'[1]#¡REF!'!$A$1:$C$15201,2,FALSE()),"")</f>
        <v/>
      </c>
      <c r="D2827" s="331" t="s">
        <v>991</v>
      </c>
      <c r="E2827" s="331" t="s">
        <v>1037</v>
      </c>
      <c r="F2827" s="331" t="s">
        <v>1131</v>
      </c>
      <c r="G2827" s="331" t="n">
        <v>9</v>
      </c>
      <c r="H2827" s="415" t="n">
        <v>1075.84</v>
      </c>
      <c r="I2827" s="415" t="n">
        <v>21420</v>
      </c>
      <c r="J2827" s="389"/>
      <c r="K2827" s="331" t="s">
        <v>994</v>
      </c>
    </row>
    <row r="2828" customFormat="false" ht="15.75" hidden="true" customHeight="false" outlineLevel="0" collapsed="false">
      <c r="A2828" s="331"/>
      <c r="B2828" s="331" t="s">
        <v>1277</v>
      </c>
      <c r="C2828" s="331" t="str">
        <f aca="false">IFERROR(VLOOKUP(B2828,'[1]#¡REF!'!$A$1:$C$15201,2,FALSE()),"")</f>
        <v/>
      </c>
      <c r="D2828" s="331" t="s">
        <v>991</v>
      </c>
      <c r="E2828" s="331" t="s">
        <v>1014</v>
      </c>
      <c r="F2828" s="331" t="s">
        <v>1132</v>
      </c>
      <c r="G2828" s="331" t="n">
        <v>240</v>
      </c>
      <c r="H2828" s="415" t="n">
        <v>28689.1</v>
      </c>
      <c r="I2828" s="415" t="n">
        <v>571200</v>
      </c>
      <c r="J2828" s="389"/>
      <c r="K2828" s="331" t="s">
        <v>994</v>
      </c>
    </row>
    <row r="2829" customFormat="false" ht="15.75" hidden="true" customHeight="false" outlineLevel="0" collapsed="false">
      <c r="A2829" s="331"/>
      <c r="B2829" s="331" t="s">
        <v>1277</v>
      </c>
      <c r="C2829" s="331" t="str">
        <f aca="false">IFERROR(VLOOKUP(B2829,'[1]#¡REF!'!$A$1:$C$15201,2,FALSE()),"")</f>
        <v/>
      </c>
      <c r="D2829" s="331" t="s">
        <v>991</v>
      </c>
      <c r="E2829" s="331" t="s">
        <v>1002</v>
      </c>
      <c r="F2829" s="331" t="s">
        <v>1133</v>
      </c>
      <c r="G2829" s="331" t="n">
        <v>220</v>
      </c>
      <c r="H2829" s="415" t="n">
        <v>26298.34</v>
      </c>
      <c r="I2829" s="415" t="n">
        <v>523600</v>
      </c>
      <c r="J2829" s="389"/>
      <c r="K2829" s="331" t="s">
        <v>994</v>
      </c>
    </row>
    <row r="2830" customFormat="false" ht="15.75" hidden="true" customHeight="false" outlineLevel="0" collapsed="false">
      <c r="A2830" s="331"/>
      <c r="B2830" s="331" t="s">
        <v>1277</v>
      </c>
      <c r="C2830" s="331" t="str">
        <f aca="false">IFERROR(VLOOKUP(B2830,'[1]#¡REF!'!$A$1:$C$15201,2,FALSE()),"")</f>
        <v/>
      </c>
      <c r="D2830" s="331" t="s">
        <v>991</v>
      </c>
      <c r="E2830" s="331" t="s">
        <v>1004</v>
      </c>
      <c r="F2830" s="331" t="s">
        <v>1134</v>
      </c>
      <c r="G2830" s="331" t="n">
        <v>20</v>
      </c>
      <c r="H2830" s="415" t="n">
        <v>2390.76</v>
      </c>
      <c r="I2830" s="415" t="n">
        <v>47600</v>
      </c>
      <c r="J2830" s="390"/>
      <c r="K2830" s="331" t="s">
        <v>994</v>
      </c>
    </row>
    <row r="2831" customFormat="false" ht="15.75" hidden="true" customHeight="false" outlineLevel="0" collapsed="false">
      <c r="A2831" s="331"/>
      <c r="B2831" s="331" t="s">
        <v>1278</v>
      </c>
      <c r="C2831" s="331" t="str">
        <f aca="false">IFERROR(VLOOKUP(B2831,'[1]#¡REF!'!$A$1:$C$15201,2,FALSE()),"")</f>
        <v/>
      </c>
      <c r="D2831" s="331" t="s">
        <v>991</v>
      </c>
      <c r="E2831" s="331" t="s">
        <v>997</v>
      </c>
      <c r="F2831" s="331" t="s">
        <v>1130</v>
      </c>
      <c r="G2831" s="331" t="n">
        <v>150</v>
      </c>
      <c r="H2831" s="415" t="n">
        <v>21185.34</v>
      </c>
      <c r="I2831" s="415" t="n">
        <v>421800</v>
      </c>
      <c r="J2831" s="388"/>
      <c r="K2831" s="331" t="s">
        <v>994</v>
      </c>
    </row>
    <row r="2832" customFormat="false" ht="15.75" hidden="true" customHeight="false" outlineLevel="0" collapsed="false">
      <c r="A2832" s="331"/>
      <c r="B2832" s="331" t="s">
        <v>1278</v>
      </c>
      <c r="C2832" s="331" t="str">
        <f aca="false">IFERROR(VLOOKUP(B2832,'[1]#¡REF!'!$A$1:$C$15201,2,FALSE()),"")</f>
        <v/>
      </c>
      <c r="D2832" s="331" t="s">
        <v>991</v>
      </c>
      <c r="E2832" s="331" t="s">
        <v>1000</v>
      </c>
      <c r="F2832" s="354" t="s">
        <v>993</v>
      </c>
      <c r="G2832" s="331" t="n">
        <v>908</v>
      </c>
      <c r="H2832" s="415" t="n">
        <v>128241.9</v>
      </c>
      <c r="I2832" s="415" t="n">
        <v>2553296</v>
      </c>
      <c r="J2832" s="389"/>
      <c r="K2832" s="331" t="s">
        <v>994</v>
      </c>
    </row>
    <row r="2833" customFormat="false" ht="15.75" hidden="true" customHeight="false" outlineLevel="0" collapsed="false">
      <c r="A2833" s="331"/>
      <c r="B2833" s="331" t="s">
        <v>1278</v>
      </c>
      <c r="C2833" s="331" t="str">
        <f aca="false">IFERROR(VLOOKUP(B2833,'[1]#¡REF!'!$A$1:$C$15201,2,FALSE()),"")</f>
        <v/>
      </c>
      <c r="D2833" s="331" t="s">
        <v>991</v>
      </c>
      <c r="E2833" s="331" t="s">
        <v>1053</v>
      </c>
      <c r="F2833" s="354" t="s">
        <v>993</v>
      </c>
      <c r="G2833" s="331" t="n">
        <v>10</v>
      </c>
      <c r="H2833" s="415" t="n">
        <v>1412.36</v>
      </c>
      <c r="I2833" s="415" t="n">
        <v>28120</v>
      </c>
      <c r="J2833" s="389"/>
      <c r="K2833" s="331" t="s">
        <v>994</v>
      </c>
    </row>
    <row r="2834" customFormat="false" ht="15.75" hidden="true" customHeight="false" outlineLevel="0" collapsed="false">
      <c r="A2834" s="331"/>
      <c r="B2834" s="331" t="s">
        <v>1278</v>
      </c>
      <c r="C2834" s="331" t="str">
        <f aca="false">IFERROR(VLOOKUP(B2834,'[1]#¡REF!'!$A$1:$C$15201,2,FALSE()),"")</f>
        <v/>
      </c>
      <c r="D2834" s="331" t="s">
        <v>991</v>
      </c>
      <c r="E2834" s="331" t="s">
        <v>1011</v>
      </c>
      <c r="F2834" s="354" t="s">
        <v>993</v>
      </c>
      <c r="G2834" s="331" t="n">
        <v>810</v>
      </c>
      <c r="H2834" s="415" t="n">
        <v>114400.81</v>
      </c>
      <c r="I2834" s="415" t="n">
        <v>2277720</v>
      </c>
      <c r="J2834" s="389"/>
      <c r="K2834" s="331" t="s">
        <v>994</v>
      </c>
    </row>
    <row r="2835" customFormat="false" ht="15.75" hidden="true" customHeight="false" outlineLevel="0" collapsed="false">
      <c r="A2835" s="331"/>
      <c r="B2835" s="331" t="s">
        <v>1278</v>
      </c>
      <c r="C2835" s="331" t="str">
        <f aca="false">IFERROR(VLOOKUP(B2835,'[1]#¡REF!'!$A$1:$C$15201,2,FALSE()),"")</f>
        <v/>
      </c>
      <c r="D2835" s="331" t="s">
        <v>991</v>
      </c>
      <c r="E2835" s="331" t="s">
        <v>1037</v>
      </c>
      <c r="F2835" s="331" t="s">
        <v>1131</v>
      </c>
      <c r="G2835" s="331" t="n">
        <v>297</v>
      </c>
      <c r="H2835" s="415" t="n">
        <v>41946.96</v>
      </c>
      <c r="I2835" s="415" t="n">
        <v>835164</v>
      </c>
      <c r="J2835" s="389"/>
      <c r="K2835" s="331" t="s">
        <v>994</v>
      </c>
    </row>
    <row r="2836" customFormat="false" ht="15.75" hidden="true" customHeight="false" outlineLevel="0" collapsed="false">
      <c r="A2836" s="331"/>
      <c r="B2836" s="331" t="s">
        <v>1278</v>
      </c>
      <c r="C2836" s="331" t="str">
        <f aca="false">IFERROR(VLOOKUP(B2836,'[1]#¡REF!'!$A$1:$C$15201,2,FALSE()),"")</f>
        <v/>
      </c>
      <c r="D2836" s="331" t="s">
        <v>991</v>
      </c>
      <c r="E2836" s="331" t="s">
        <v>1014</v>
      </c>
      <c r="F2836" s="331" t="s">
        <v>1132</v>
      </c>
      <c r="G2836" s="331" t="n">
        <v>150</v>
      </c>
      <c r="H2836" s="415" t="n">
        <v>21185.34</v>
      </c>
      <c r="I2836" s="415" t="n">
        <v>421800</v>
      </c>
      <c r="J2836" s="389"/>
      <c r="K2836" s="331" t="s">
        <v>994</v>
      </c>
    </row>
    <row r="2837" customFormat="false" ht="15.75" hidden="true" customHeight="false" outlineLevel="0" collapsed="false">
      <c r="A2837" s="331"/>
      <c r="B2837" s="331" t="s">
        <v>1278</v>
      </c>
      <c r="C2837" s="331" t="str">
        <f aca="false">IFERROR(VLOOKUP(B2837,'[1]#¡REF!'!$A$1:$C$15201,2,FALSE()),"")</f>
        <v/>
      </c>
      <c r="D2837" s="331" t="s">
        <v>991</v>
      </c>
      <c r="E2837" s="331" t="s">
        <v>1002</v>
      </c>
      <c r="F2837" s="331" t="s">
        <v>1133</v>
      </c>
      <c r="G2837" s="331" t="n">
        <v>150</v>
      </c>
      <c r="H2837" s="415" t="n">
        <v>21185.34</v>
      </c>
      <c r="I2837" s="415" t="n">
        <v>421800</v>
      </c>
      <c r="J2837" s="389"/>
      <c r="K2837" s="331" t="s">
        <v>994</v>
      </c>
    </row>
    <row r="2838" customFormat="false" ht="15.75" hidden="true" customHeight="false" outlineLevel="0" collapsed="false">
      <c r="A2838" s="331"/>
      <c r="B2838" s="331" t="s">
        <v>1278</v>
      </c>
      <c r="C2838" s="331" t="str">
        <f aca="false">IFERROR(VLOOKUP(B2838,'[1]#¡REF!'!$A$1:$C$15201,2,FALSE()),"")</f>
        <v/>
      </c>
      <c r="D2838" s="331" t="s">
        <v>991</v>
      </c>
      <c r="E2838" s="331" t="s">
        <v>1004</v>
      </c>
      <c r="F2838" s="331" t="s">
        <v>1134</v>
      </c>
      <c r="G2838" s="331" t="n">
        <v>12</v>
      </c>
      <c r="H2838" s="415" t="n">
        <v>1694.83</v>
      </c>
      <c r="I2838" s="415" t="n">
        <v>33744</v>
      </c>
      <c r="J2838" s="390"/>
      <c r="K2838" s="331" t="s">
        <v>994</v>
      </c>
    </row>
    <row r="2839" customFormat="false" ht="15.75" hidden="true" customHeight="false" outlineLevel="0" collapsed="false">
      <c r="A2839" s="331"/>
      <c r="B2839" s="331" t="s">
        <v>1279</v>
      </c>
      <c r="C2839" s="331" t="str">
        <f aca="false">IFERROR(VLOOKUP(B2839,'[1]#¡REF!'!$A$1:$C$15201,2,FALSE()),"")</f>
        <v/>
      </c>
      <c r="D2839" s="331" t="s">
        <v>991</v>
      </c>
      <c r="E2839" s="331" t="s">
        <v>992</v>
      </c>
      <c r="F2839" s="354" t="s">
        <v>993</v>
      </c>
      <c r="G2839" s="331" t="n">
        <v>165</v>
      </c>
      <c r="H2839" s="415" t="n">
        <v>46371.55</v>
      </c>
      <c r="I2839" s="415" t="n">
        <v>923257.5</v>
      </c>
      <c r="J2839" s="388"/>
      <c r="K2839" s="331" t="s">
        <v>994</v>
      </c>
    </row>
    <row r="2840" customFormat="false" ht="15.75" hidden="true" customHeight="false" outlineLevel="0" collapsed="false">
      <c r="A2840" s="331"/>
      <c r="B2840" s="331" t="s">
        <v>1279</v>
      </c>
      <c r="C2840" s="331" t="str">
        <f aca="false">IFERROR(VLOOKUP(B2840,'[1]#¡REF!'!$A$1:$C$15201,2,FALSE()),"")</f>
        <v/>
      </c>
      <c r="D2840" s="331" t="s">
        <v>991</v>
      </c>
      <c r="E2840" s="331" t="s">
        <v>1011</v>
      </c>
      <c r="F2840" s="354" t="s">
        <v>993</v>
      </c>
      <c r="G2840" s="331" t="n">
        <v>80</v>
      </c>
      <c r="H2840" s="415" t="n">
        <v>22483.18</v>
      </c>
      <c r="I2840" s="415" t="n">
        <v>447640</v>
      </c>
      <c r="J2840" s="389"/>
      <c r="K2840" s="331" t="s">
        <v>994</v>
      </c>
    </row>
    <row r="2841" customFormat="false" ht="15.75" hidden="true" customHeight="false" outlineLevel="0" collapsed="false">
      <c r="A2841" s="331"/>
      <c r="B2841" s="331" t="s">
        <v>1279</v>
      </c>
      <c r="C2841" s="331" t="str">
        <f aca="false">IFERROR(VLOOKUP(B2841,'[1]#¡REF!'!$A$1:$C$15201,2,FALSE()),"")</f>
        <v/>
      </c>
      <c r="D2841" s="331" t="s">
        <v>991</v>
      </c>
      <c r="E2841" s="331" t="s">
        <v>1037</v>
      </c>
      <c r="F2841" s="331" t="s">
        <v>1131</v>
      </c>
      <c r="G2841" s="331" t="n">
        <v>135</v>
      </c>
      <c r="H2841" s="415" t="n">
        <v>37940.36</v>
      </c>
      <c r="I2841" s="415" t="n">
        <v>755392.5</v>
      </c>
      <c r="J2841" s="389"/>
      <c r="K2841" s="331" t="s">
        <v>994</v>
      </c>
    </row>
    <row r="2842" customFormat="false" ht="15.75" hidden="true" customHeight="false" outlineLevel="0" collapsed="false">
      <c r="A2842" s="331"/>
      <c r="B2842" s="331" t="s">
        <v>1279</v>
      </c>
      <c r="C2842" s="331" t="str">
        <f aca="false">IFERROR(VLOOKUP(B2842,'[1]#¡REF!'!$A$1:$C$15201,2,FALSE()),"")</f>
        <v/>
      </c>
      <c r="D2842" s="331" t="s">
        <v>991</v>
      </c>
      <c r="E2842" s="331" t="s">
        <v>1002</v>
      </c>
      <c r="F2842" s="331" t="s">
        <v>1133</v>
      </c>
      <c r="G2842" s="331" t="n">
        <v>125</v>
      </c>
      <c r="H2842" s="415" t="n">
        <v>35129.96</v>
      </c>
      <c r="I2842" s="415" t="n">
        <v>699437.5</v>
      </c>
      <c r="J2842" s="390"/>
      <c r="K2842" s="331" t="s">
        <v>994</v>
      </c>
    </row>
    <row r="2843" customFormat="false" ht="15.75" hidden="true" customHeight="false" outlineLevel="0" collapsed="false">
      <c r="A2843" s="331"/>
      <c r="B2843" s="331" t="s">
        <v>1280</v>
      </c>
      <c r="C2843" s="331" t="str">
        <f aca="false">IFERROR(VLOOKUP(B2843,'[1]#¡REF!'!$A$1:$C$15201,2,FALSE()),"")</f>
        <v/>
      </c>
      <c r="D2843" s="331" t="s">
        <v>991</v>
      </c>
      <c r="E2843" s="331" t="s">
        <v>1008</v>
      </c>
      <c r="F2843" s="354" t="s">
        <v>993</v>
      </c>
      <c r="G2843" s="331" t="n">
        <v>180</v>
      </c>
      <c r="H2843" s="415" t="n">
        <v>3784.07</v>
      </c>
      <c r="I2843" s="415" t="n">
        <v>75340.8</v>
      </c>
      <c r="J2843" s="388"/>
      <c r="K2843" s="331" t="s">
        <v>994</v>
      </c>
    </row>
    <row r="2844" customFormat="false" ht="15.75" hidden="true" customHeight="false" outlineLevel="0" collapsed="false">
      <c r="A2844" s="331"/>
      <c r="B2844" s="331" t="s">
        <v>1280</v>
      </c>
      <c r="C2844" s="331" t="str">
        <f aca="false">IFERROR(VLOOKUP(B2844,'[1]#¡REF!'!$A$1:$C$15201,2,FALSE()),"")</f>
        <v/>
      </c>
      <c r="D2844" s="331" t="s">
        <v>991</v>
      </c>
      <c r="E2844" s="331" t="s">
        <v>1014</v>
      </c>
      <c r="F2844" s="331" t="s">
        <v>1132</v>
      </c>
      <c r="G2844" s="405" t="n">
        <v>1000</v>
      </c>
      <c r="H2844" s="415" t="n">
        <v>21022.6</v>
      </c>
      <c r="I2844" s="415" t="n">
        <v>418560</v>
      </c>
      <c r="J2844" s="389"/>
      <c r="K2844" s="331" t="s">
        <v>994</v>
      </c>
    </row>
    <row r="2845" customFormat="false" ht="15.75" hidden="true" customHeight="false" outlineLevel="0" collapsed="false">
      <c r="A2845" s="331"/>
      <c r="B2845" s="331" t="s">
        <v>1281</v>
      </c>
      <c r="C2845" s="331" t="str">
        <f aca="false">IFERROR(VLOOKUP(B2845,'[1]#¡REF!'!$A$1:$C$15201,2,FALSE()),"")</f>
        <v/>
      </c>
      <c r="D2845" s="331" t="s">
        <v>991</v>
      </c>
      <c r="E2845" s="331" t="s">
        <v>1034</v>
      </c>
      <c r="F2845" s="354" t="s">
        <v>993</v>
      </c>
      <c r="G2845" s="331" t="n">
        <v>50</v>
      </c>
      <c r="H2845" s="331" t="n">
        <v>30.64</v>
      </c>
      <c r="I2845" s="331" t="n">
        <v>610</v>
      </c>
      <c r="J2845" s="389"/>
      <c r="K2845" s="331" t="s">
        <v>994</v>
      </c>
    </row>
    <row r="2846" customFormat="false" ht="15.75" hidden="true" customHeight="false" outlineLevel="0" collapsed="false">
      <c r="A2846" s="331"/>
      <c r="B2846" s="331" t="s">
        <v>1281</v>
      </c>
      <c r="C2846" s="331" t="str">
        <f aca="false">IFERROR(VLOOKUP(B2846,'[1]#¡REF!'!$A$1:$C$15201,2,FALSE()),"")</f>
        <v/>
      </c>
      <c r="D2846" s="331" t="s">
        <v>991</v>
      </c>
      <c r="E2846" s="331" t="s">
        <v>1009</v>
      </c>
      <c r="F2846" s="354" t="s">
        <v>993</v>
      </c>
      <c r="G2846" s="331" t="n">
        <v>50</v>
      </c>
      <c r="H2846" s="331" t="n">
        <v>30.64</v>
      </c>
      <c r="I2846" s="331" t="n">
        <v>610</v>
      </c>
      <c r="J2846" s="389"/>
      <c r="K2846" s="331" t="s">
        <v>994</v>
      </c>
    </row>
    <row r="2847" customFormat="false" ht="15.75" hidden="true" customHeight="false" outlineLevel="0" collapsed="false">
      <c r="A2847" s="331"/>
      <c r="B2847" s="331" t="s">
        <v>1281</v>
      </c>
      <c r="C2847" s="331" t="str">
        <f aca="false">IFERROR(VLOOKUP(B2847,'[1]#¡REF!'!$A$1:$C$15201,2,FALSE()),"")</f>
        <v/>
      </c>
      <c r="D2847" s="331" t="s">
        <v>991</v>
      </c>
      <c r="E2847" s="331" t="s">
        <v>1036</v>
      </c>
      <c r="F2847" s="354" t="s">
        <v>993</v>
      </c>
      <c r="G2847" s="331" t="n">
        <v>20</v>
      </c>
      <c r="H2847" s="331" t="n">
        <v>12.26</v>
      </c>
      <c r="I2847" s="331" t="n">
        <v>244</v>
      </c>
      <c r="J2847" s="389"/>
      <c r="K2847" s="331" t="s">
        <v>994</v>
      </c>
    </row>
    <row r="2848" customFormat="false" ht="15.75" hidden="true" customHeight="false" outlineLevel="0" collapsed="false">
      <c r="A2848" s="331"/>
      <c r="B2848" s="331" t="s">
        <v>1281</v>
      </c>
      <c r="C2848" s="331" t="str">
        <f aca="false">IFERROR(VLOOKUP(B2848,'[1]#¡REF!'!$A$1:$C$15201,2,FALSE()),"")</f>
        <v/>
      </c>
      <c r="D2848" s="331" t="s">
        <v>991</v>
      </c>
      <c r="E2848" s="331" t="s">
        <v>1014</v>
      </c>
      <c r="F2848" s="331" t="s">
        <v>1132</v>
      </c>
      <c r="G2848" s="331" t="n">
        <v>42</v>
      </c>
      <c r="H2848" s="331" t="n">
        <v>25.74</v>
      </c>
      <c r="I2848" s="331" t="n">
        <v>512.4</v>
      </c>
      <c r="J2848" s="390"/>
      <c r="K2848" s="331" t="s">
        <v>994</v>
      </c>
    </row>
    <row r="2849" customFormat="false" ht="15.75" hidden="true" customHeight="false" outlineLevel="0" collapsed="false">
      <c r="A2849" s="356"/>
      <c r="B2849" s="356" t="s">
        <v>1281</v>
      </c>
      <c r="C2849" s="356" t="str">
        <f aca="false">IFERROR(VLOOKUP(B2849,'[1]#¡REF!'!$A$1:$C$15201,2,FALSE()),"")</f>
        <v/>
      </c>
      <c r="D2849" s="356" t="s">
        <v>991</v>
      </c>
      <c r="E2849" s="356" t="s">
        <v>612</v>
      </c>
      <c r="F2849" s="361" t="s">
        <v>1136</v>
      </c>
      <c r="G2849" s="361" t="n">
        <v>51</v>
      </c>
      <c r="H2849" s="356" t="n">
        <v>31.25</v>
      </c>
      <c r="I2849" s="356" t="n">
        <v>622.2</v>
      </c>
      <c r="J2849" s="394"/>
      <c r="K2849" s="356" t="s">
        <v>994</v>
      </c>
      <c r="L2849" s="379"/>
      <c r="M2849" s="379"/>
      <c r="N2849" s="379"/>
      <c r="O2849" s="379"/>
      <c r="P2849" s="279"/>
      <c r="Q2849" s="395"/>
      <c r="R2849" s="396"/>
      <c r="S2849" s="396"/>
      <c r="T2849" s="382"/>
    </row>
    <row r="2850" customFormat="false" ht="15.75" hidden="true" customHeight="false" outlineLevel="0" collapsed="false">
      <c r="A2850" s="331"/>
      <c r="B2850" s="331" t="s">
        <v>1281</v>
      </c>
      <c r="C2850" s="331" t="str">
        <f aca="false">IFERROR(VLOOKUP(B2850,'[1]#¡REF!'!$A$1:$C$15201,2,FALSE()),"")</f>
        <v/>
      </c>
      <c r="D2850" s="331" t="s">
        <v>1016</v>
      </c>
      <c r="E2850" s="331" t="s">
        <v>1017</v>
      </c>
      <c r="F2850" s="331" t="s">
        <v>1130</v>
      </c>
      <c r="G2850" s="331" t="n">
        <v>7</v>
      </c>
      <c r="H2850" s="331" t="n">
        <v>4.29</v>
      </c>
      <c r="I2850" s="331" t="n">
        <v>85.4</v>
      </c>
      <c r="J2850" s="388"/>
      <c r="K2850" s="331" t="s">
        <v>994</v>
      </c>
    </row>
    <row r="2851" customFormat="false" ht="15.75" hidden="true" customHeight="false" outlineLevel="0" collapsed="false">
      <c r="A2851" s="331"/>
      <c r="B2851" s="331" t="s">
        <v>1281</v>
      </c>
      <c r="C2851" s="331" t="str">
        <f aca="false">IFERROR(VLOOKUP(B2851,'[1]#¡REF!'!$A$1:$C$15201,2,FALSE()),"")</f>
        <v/>
      </c>
      <c r="D2851" s="331" t="s">
        <v>1016</v>
      </c>
      <c r="E2851" s="331" t="s">
        <v>1040</v>
      </c>
      <c r="F2851" s="331" t="s">
        <v>1130</v>
      </c>
      <c r="G2851" s="331" t="n">
        <v>2</v>
      </c>
      <c r="H2851" s="331" t="n">
        <v>1.23</v>
      </c>
      <c r="I2851" s="331" t="n">
        <v>24.4</v>
      </c>
      <c r="J2851" s="389"/>
      <c r="K2851" s="331" t="s">
        <v>994</v>
      </c>
    </row>
    <row r="2852" customFormat="false" ht="15.75" hidden="true" customHeight="false" outlineLevel="0" collapsed="false">
      <c r="A2852" s="331"/>
      <c r="B2852" s="331" t="s">
        <v>1281</v>
      </c>
      <c r="C2852" s="331" t="str">
        <f aca="false">IFERROR(VLOOKUP(B2852,'[1]#¡REF!'!$A$1:$C$15201,2,FALSE()),"")</f>
        <v/>
      </c>
      <c r="D2852" s="331" t="s">
        <v>1016</v>
      </c>
      <c r="E2852" s="331" t="s">
        <v>1091</v>
      </c>
      <c r="F2852" s="354" t="s">
        <v>993</v>
      </c>
      <c r="G2852" s="331" t="n">
        <v>213</v>
      </c>
      <c r="H2852" s="331" t="n">
        <v>130.52</v>
      </c>
      <c r="I2852" s="415" t="n">
        <v>2598.6</v>
      </c>
      <c r="J2852" s="389"/>
      <c r="K2852" s="331" t="s">
        <v>994</v>
      </c>
    </row>
    <row r="2853" customFormat="false" ht="15.75" hidden="true" customHeight="false" outlineLevel="0" collapsed="false">
      <c r="A2853" s="331"/>
      <c r="B2853" s="331" t="s">
        <v>1281</v>
      </c>
      <c r="C2853" s="331" t="str">
        <f aca="false">IFERROR(VLOOKUP(B2853,'[1]#¡REF!'!$A$1:$C$15201,2,FALSE()),"")</f>
        <v/>
      </c>
      <c r="D2853" s="331" t="s">
        <v>1016</v>
      </c>
      <c r="E2853" s="331" t="s">
        <v>1020</v>
      </c>
      <c r="F2853" s="354" t="s">
        <v>993</v>
      </c>
      <c r="G2853" s="405" t="n">
        <v>1072</v>
      </c>
      <c r="H2853" s="331" t="n">
        <v>656.88</v>
      </c>
      <c r="I2853" s="415" t="n">
        <v>13078.4</v>
      </c>
      <c r="J2853" s="389"/>
      <c r="K2853" s="331" t="s">
        <v>994</v>
      </c>
    </row>
    <row r="2854" customFormat="false" ht="15.75" hidden="true" customHeight="false" outlineLevel="0" collapsed="false">
      <c r="A2854" s="331"/>
      <c r="B2854" s="331" t="s">
        <v>1281</v>
      </c>
      <c r="C2854" s="331" t="str">
        <f aca="false">IFERROR(VLOOKUP(B2854,'[1]#¡REF!'!$A$1:$C$15201,2,FALSE()),"")</f>
        <v/>
      </c>
      <c r="D2854" s="331" t="s">
        <v>1016</v>
      </c>
      <c r="E2854" s="331" t="s">
        <v>1041</v>
      </c>
      <c r="F2854" s="354" t="s">
        <v>993</v>
      </c>
      <c r="G2854" s="331" t="n">
        <v>57</v>
      </c>
      <c r="H2854" s="331" t="n">
        <v>34.93</v>
      </c>
      <c r="I2854" s="331" t="n">
        <v>695.4</v>
      </c>
      <c r="J2854" s="389"/>
      <c r="K2854" s="331" t="s">
        <v>994</v>
      </c>
    </row>
    <row r="2855" customFormat="false" ht="15.75" hidden="true" customHeight="false" outlineLevel="0" collapsed="false">
      <c r="A2855" s="331"/>
      <c r="B2855" s="331" t="s">
        <v>1281</v>
      </c>
      <c r="C2855" s="331" t="str">
        <f aca="false">IFERROR(VLOOKUP(B2855,'[1]#¡REF!'!$A$1:$C$15201,2,FALSE()),"")</f>
        <v/>
      </c>
      <c r="D2855" s="331" t="s">
        <v>1016</v>
      </c>
      <c r="E2855" s="331" t="s">
        <v>1023</v>
      </c>
      <c r="F2855" s="354" t="s">
        <v>993</v>
      </c>
      <c r="G2855" s="331" t="n">
        <v>55</v>
      </c>
      <c r="H2855" s="331" t="n">
        <v>33.7</v>
      </c>
      <c r="I2855" s="331" t="n">
        <v>671</v>
      </c>
      <c r="J2855" s="389"/>
      <c r="K2855" s="331" t="s">
        <v>994</v>
      </c>
    </row>
    <row r="2856" customFormat="false" ht="15.75" hidden="true" customHeight="false" outlineLevel="0" collapsed="false">
      <c r="A2856" s="331"/>
      <c r="B2856" s="331" t="s">
        <v>1281</v>
      </c>
      <c r="C2856" s="331" t="str">
        <f aca="false">IFERROR(VLOOKUP(B2856,'[1]#¡REF!'!$A$1:$C$15201,2,FALSE()),"")</f>
        <v/>
      </c>
      <c r="D2856" s="331" t="s">
        <v>1016</v>
      </c>
      <c r="E2856" s="331" t="s">
        <v>1025</v>
      </c>
      <c r="F2856" s="354" t="s">
        <v>993</v>
      </c>
      <c r="G2856" s="331" t="n">
        <v>478</v>
      </c>
      <c r="H2856" s="331" t="n">
        <v>292.9</v>
      </c>
      <c r="I2856" s="415" t="n">
        <v>5831.6</v>
      </c>
      <c r="J2856" s="389"/>
      <c r="K2856" s="331" t="s">
        <v>994</v>
      </c>
    </row>
    <row r="2857" customFormat="false" ht="15.75" hidden="true" customHeight="false" outlineLevel="0" collapsed="false">
      <c r="A2857" s="331"/>
      <c r="B2857" s="331" t="s">
        <v>1281</v>
      </c>
      <c r="C2857" s="331" t="str">
        <f aca="false">IFERROR(VLOOKUP(B2857,'[1]#¡REF!'!$A$1:$C$15201,2,FALSE()),"")</f>
        <v/>
      </c>
      <c r="D2857" s="331" t="s">
        <v>1016</v>
      </c>
      <c r="E2857" s="331" t="s">
        <v>1065</v>
      </c>
      <c r="F2857" s="354" t="s">
        <v>993</v>
      </c>
      <c r="G2857" s="331" t="n">
        <v>592</v>
      </c>
      <c r="H2857" s="331" t="n">
        <v>362.75</v>
      </c>
      <c r="I2857" s="415" t="n">
        <v>7222.4</v>
      </c>
      <c r="J2857" s="389"/>
      <c r="K2857" s="331" t="s">
        <v>994</v>
      </c>
    </row>
    <row r="2858" customFormat="false" ht="15.75" hidden="true" customHeight="false" outlineLevel="0" collapsed="false">
      <c r="A2858" s="331"/>
      <c r="B2858" s="331" t="s">
        <v>1281</v>
      </c>
      <c r="C2858" s="331" t="str">
        <f aca="false">IFERROR(VLOOKUP(B2858,'[1]#¡REF!'!$A$1:$C$15201,2,FALSE()),"")</f>
        <v/>
      </c>
      <c r="D2858" s="331" t="s">
        <v>1016</v>
      </c>
      <c r="E2858" s="331" t="s">
        <v>1043</v>
      </c>
      <c r="F2858" s="354" t="s">
        <v>993</v>
      </c>
      <c r="G2858" s="331" t="n">
        <v>86</v>
      </c>
      <c r="H2858" s="331" t="n">
        <v>52.7</v>
      </c>
      <c r="I2858" s="415" t="n">
        <v>1049.2</v>
      </c>
      <c r="J2858" s="389"/>
      <c r="K2858" s="331" t="s">
        <v>994</v>
      </c>
    </row>
    <row r="2859" customFormat="false" ht="15.75" hidden="true" customHeight="false" outlineLevel="0" collapsed="false">
      <c r="A2859" s="331"/>
      <c r="B2859" s="331" t="s">
        <v>1281</v>
      </c>
      <c r="C2859" s="331" t="str">
        <f aca="false">IFERROR(VLOOKUP(B2859,'[1]#¡REF!'!$A$1:$C$15201,2,FALSE()),"")</f>
        <v/>
      </c>
      <c r="D2859" s="331" t="s">
        <v>1016</v>
      </c>
      <c r="E2859" s="331" t="s">
        <v>1093</v>
      </c>
      <c r="F2859" s="331" t="s">
        <v>1131</v>
      </c>
      <c r="G2859" s="331" t="n">
        <v>2</v>
      </c>
      <c r="H2859" s="331" t="n">
        <v>1.23</v>
      </c>
      <c r="I2859" s="331" t="n">
        <v>24.4</v>
      </c>
      <c r="J2859" s="389"/>
      <c r="K2859" s="331" t="s">
        <v>994</v>
      </c>
    </row>
    <row r="2860" customFormat="false" ht="15.75" hidden="true" customHeight="false" outlineLevel="0" collapsed="false">
      <c r="A2860" s="331"/>
      <c r="B2860" s="331" t="s">
        <v>1281</v>
      </c>
      <c r="C2860" s="331" t="str">
        <f aca="false">IFERROR(VLOOKUP(B2860,'[1]#¡REF!'!$A$1:$C$15201,2,FALSE()),"")</f>
        <v/>
      </c>
      <c r="D2860" s="331" t="s">
        <v>1016</v>
      </c>
      <c r="E2860" s="331" t="s">
        <v>1026</v>
      </c>
      <c r="F2860" s="331" t="s">
        <v>1132</v>
      </c>
      <c r="G2860" s="331" t="n">
        <v>9</v>
      </c>
      <c r="H2860" s="331" t="n">
        <v>5.51</v>
      </c>
      <c r="I2860" s="331" t="n">
        <v>109.8</v>
      </c>
      <c r="J2860" s="389"/>
      <c r="K2860" s="331" t="s">
        <v>994</v>
      </c>
    </row>
    <row r="2861" customFormat="false" ht="15.75" hidden="true" customHeight="false" outlineLevel="0" collapsed="false">
      <c r="A2861" s="331"/>
      <c r="B2861" s="331" t="s">
        <v>1281</v>
      </c>
      <c r="C2861" s="331" t="str">
        <f aca="false">IFERROR(VLOOKUP(B2861,'[1]#¡REF!'!$A$1:$C$15201,2,FALSE()),"")</f>
        <v/>
      </c>
      <c r="D2861" s="331" t="s">
        <v>1016</v>
      </c>
      <c r="E2861" s="331" t="s">
        <v>1027</v>
      </c>
      <c r="F2861" s="331" t="s">
        <v>1133</v>
      </c>
      <c r="G2861" s="331" t="n">
        <v>5</v>
      </c>
      <c r="H2861" s="331" t="n">
        <v>3.06</v>
      </c>
      <c r="I2861" s="331" t="n">
        <v>61</v>
      </c>
      <c r="J2861" s="389"/>
      <c r="K2861" s="331" t="s">
        <v>994</v>
      </c>
    </row>
    <row r="2862" customFormat="false" ht="15.75" hidden="true" customHeight="false" outlineLevel="0" collapsed="false">
      <c r="A2862" s="331"/>
      <c r="B2862" s="331" t="s">
        <v>1281</v>
      </c>
      <c r="C2862" s="331" t="str">
        <f aca="false">IFERROR(VLOOKUP(B2862,'[1]#¡REF!'!$A$1:$C$15201,2,FALSE()),"")</f>
        <v/>
      </c>
      <c r="D2862" s="331" t="s">
        <v>1016</v>
      </c>
      <c r="E2862" s="331" t="s">
        <v>1028</v>
      </c>
      <c r="F2862" s="331" t="s">
        <v>1134</v>
      </c>
      <c r="G2862" s="331" t="n">
        <v>16</v>
      </c>
      <c r="H2862" s="331" t="n">
        <v>9.8</v>
      </c>
      <c r="I2862" s="331" t="n">
        <v>195.2</v>
      </c>
      <c r="J2862" s="390"/>
      <c r="K2862" s="331" t="s">
        <v>994</v>
      </c>
    </row>
    <row r="2863" s="158" customFormat="true" ht="15" hidden="false" customHeight="false" outlineLevel="0" collapsed="false">
      <c r="A2863" s="411" t="s">
        <v>1282</v>
      </c>
      <c r="B2863" s="366" t="s">
        <v>1281</v>
      </c>
      <c r="C2863" s="366" t="str">
        <f aca="false">IFERROR(VLOOKUP(B2863,'[1]#¡REF!'!$A$1:$C$15201,2,FALSE()),"")</f>
        <v/>
      </c>
      <c r="D2863" s="412" t="s">
        <v>1016</v>
      </c>
      <c r="E2863" s="411" t="s">
        <v>621</v>
      </c>
      <c r="F2863" s="421" t="s">
        <v>1136</v>
      </c>
      <c r="G2863" s="368" t="n">
        <v>3</v>
      </c>
      <c r="H2863" s="422" t="n">
        <v>1.84</v>
      </c>
      <c r="I2863" s="422" t="n">
        <v>36.6</v>
      </c>
      <c r="J2863" s="384" t="n">
        <v>12.2</v>
      </c>
      <c r="K2863" s="366" t="s">
        <v>994</v>
      </c>
      <c r="L2863" s="375" t="s">
        <v>1283</v>
      </c>
      <c r="M2863" s="375"/>
      <c r="N2863" s="375"/>
      <c r="O2863" s="371" t="n">
        <v>3137306</v>
      </c>
      <c r="P2863" s="371" t="n">
        <v>3267</v>
      </c>
      <c r="Q2863" s="425" t="n">
        <v>44505</v>
      </c>
      <c r="R2863" s="425"/>
      <c r="S2863" s="425"/>
      <c r="T2863" s="273" t="n">
        <v>1</v>
      </c>
      <c r="U2863" s="163" t="n">
        <f aca="false">T2863*J2863</f>
        <v>12.2</v>
      </c>
    </row>
    <row r="2864" customFormat="false" ht="15.75" hidden="true" customHeight="false" outlineLevel="0" collapsed="false">
      <c r="A2864" s="331"/>
      <c r="B2864" s="331" t="s">
        <v>1284</v>
      </c>
      <c r="C2864" s="331" t="str">
        <f aca="false">IFERROR(VLOOKUP(B2864,'[1]#¡REF!'!$A$1:$C$15201,2,FALSE()),"")</f>
        <v/>
      </c>
      <c r="D2864" s="331" t="s">
        <v>991</v>
      </c>
      <c r="E2864" s="331" t="s">
        <v>1083</v>
      </c>
      <c r="F2864" s="354" t="s">
        <v>993</v>
      </c>
      <c r="G2864" s="331" t="n">
        <v>1</v>
      </c>
      <c r="H2864" s="331" t="n">
        <v>26.23</v>
      </c>
      <c r="I2864" s="331" t="n">
        <v>522.28</v>
      </c>
      <c r="J2864" s="388"/>
      <c r="K2864" s="331" t="s">
        <v>994</v>
      </c>
    </row>
    <row r="2865" customFormat="false" ht="15.75" hidden="true" customHeight="false" outlineLevel="0" collapsed="false">
      <c r="A2865" s="331"/>
      <c r="B2865" s="331" t="s">
        <v>1284</v>
      </c>
      <c r="C2865" s="331" t="str">
        <f aca="false">IFERROR(VLOOKUP(B2865,'[1]#¡REF!'!$A$1:$C$15201,2,FALSE()),"")</f>
        <v/>
      </c>
      <c r="D2865" s="331" t="s">
        <v>991</v>
      </c>
      <c r="E2865" s="331" t="s">
        <v>1034</v>
      </c>
      <c r="F2865" s="354" t="s">
        <v>993</v>
      </c>
      <c r="G2865" s="331" t="n">
        <v>33</v>
      </c>
      <c r="H2865" s="331" t="n">
        <v>865.66</v>
      </c>
      <c r="I2865" s="415" t="n">
        <v>17235.24</v>
      </c>
      <c r="J2865" s="389"/>
      <c r="K2865" s="331" t="s">
        <v>994</v>
      </c>
    </row>
    <row r="2866" customFormat="false" ht="15.75" hidden="true" customHeight="false" outlineLevel="0" collapsed="false">
      <c r="A2866" s="331"/>
      <c r="B2866" s="331" t="s">
        <v>1284</v>
      </c>
      <c r="C2866" s="331" t="str">
        <f aca="false">IFERROR(VLOOKUP(B2866,'[1]#¡REF!'!$A$1:$C$15201,2,FALSE()),"")</f>
        <v/>
      </c>
      <c r="D2866" s="331" t="s">
        <v>991</v>
      </c>
      <c r="E2866" s="331" t="s">
        <v>1014</v>
      </c>
      <c r="F2866" s="331" t="s">
        <v>1132</v>
      </c>
      <c r="G2866" s="331" t="n">
        <v>8</v>
      </c>
      <c r="H2866" s="331" t="n">
        <v>209.86</v>
      </c>
      <c r="I2866" s="415" t="n">
        <v>4178.24</v>
      </c>
      <c r="J2866" s="389"/>
      <c r="K2866" s="331" t="s">
        <v>994</v>
      </c>
    </row>
    <row r="2867" customFormat="false" ht="15.75" hidden="true" customHeight="false" outlineLevel="0" collapsed="false">
      <c r="A2867" s="331"/>
      <c r="B2867" s="331" t="s">
        <v>1284</v>
      </c>
      <c r="C2867" s="331" t="str">
        <f aca="false">IFERROR(VLOOKUP(B2867,'[1]#¡REF!'!$A$1:$C$15201,2,FALSE()),"")</f>
        <v/>
      </c>
      <c r="D2867" s="331" t="s">
        <v>1016</v>
      </c>
      <c r="E2867" s="331" t="s">
        <v>1017</v>
      </c>
      <c r="F2867" s="331" t="s">
        <v>1130</v>
      </c>
      <c r="G2867" s="331" t="n">
        <v>8</v>
      </c>
      <c r="H2867" s="331" t="n">
        <v>209.86</v>
      </c>
      <c r="I2867" s="415" t="n">
        <v>4178.24</v>
      </c>
      <c r="J2867" s="389"/>
      <c r="K2867" s="331" t="s">
        <v>994</v>
      </c>
    </row>
    <row r="2868" customFormat="false" ht="15.75" hidden="true" customHeight="false" outlineLevel="0" collapsed="false">
      <c r="A2868" s="331"/>
      <c r="B2868" s="331" t="s">
        <v>1284</v>
      </c>
      <c r="C2868" s="331" t="str">
        <f aca="false">IFERROR(VLOOKUP(B2868,'[1]#¡REF!'!$A$1:$C$15201,2,FALSE()),"")</f>
        <v/>
      </c>
      <c r="D2868" s="331" t="s">
        <v>1016</v>
      </c>
      <c r="E2868" s="331" t="s">
        <v>1091</v>
      </c>
      <c r="F2868" s="354" t="s">
        <v>993</v>
      </c>
      <c r="G2868" s="331" t="n">
        <v>32</v>
      </c>
      <c r="H2868" s="331" t="n">
        <v>839.43</v>
      </c>
      <c r="I2868" s="415" t="n">
        <v>16712.96</v>
      </c>
      <c r="J2868" s="389"/>
      <c r="K2868" s="331" t="s">
        <v>994</v>
      </c>
    </row>
    <row r="2869" customFormat="false" ht="15.75" hidden="true" customHeight="false" outlineLevel="0" collapsed="false">
      <c r="A2869" s="331"/>
      <c r="B2869" s="331" t="s">
        <v>1284</v>
      </c>
      <c r="C2869" s="331" t="str">
        <f aca="false">IFERROR(VLOOKUP(B2869,'[1]#¡REF!'!$A$1:$C$15201,2,FALSE()),"")</f>
        <v/>
      </c>
      <c r="D2869" s="331" t="s">
        <v>1016</v>
      </c>
      <c r="E2869" s="331" t="s">
        <v>1018</v>
      </c>
      <c r="F2869" s="354" t="s">
        <v>993</v>
      </c>
      <c r="G2869" s="331" t="n">
        <v>42</v>
      </c>
      <c r="H2869" s="415" t="n">
        <v>1101.75</v>
      </c>
      <c r="I2869" s="415" t="n">
        <v>21935.76</v>
      </c>
      <c r="J2869" s="389"/>
      <c r="K2869" s="331" t="s">
        <v>994</v>
      </c>
    </row>
    <row r="2870" customFormat="false" ht="15.75" hidden="true" customHeight="false" outlineLevel="0" collapsed="false">
      <c r="A2870" s="331"/>
      <c r="B2870" s="331" t="s">
        <v>1284</v>
      </c>
      <c r="C2870" s="331" t="str">
        <f aca="false">IFERROR(VLOOKUP(B2870,'[1]#¡REF!'!$A$1:$C$15201,2,FALSE()),"")</f>
        <v/>
      </c>
      <c r="D2870" s="331" t="s">
        <v>1016</v>
      </c>
      <c r="E2870" s="331" t="s">
        <v>1019</v>
      </c>
      <c r="F2870" s="354" t="s">
        <v>993</v>
      </c>
      <c r="G2870" s="331" t="n">
        <v>98</v>
      </c>
      <c r="H2870" s="415" t="n">
        <v>2570.74</v>
      </c>
      <c r="I2870" s="415" t="n">
        <v>51183.44</v>
      </c>
      <c r="J2870" s="389"/>
      <c r="K2870" s="331" t="s">
        <v>994</v>
      </c>
    </row>
    <row r="2871" customFormat="false" ht="15.75" hidden="true" customHeight="false" outlineLevel="0" collapsed="false">
      <c r="A2871" s="331"/>
      <c r="B2871" s="331" t="s">
        <v>1284</v>
      </c>
      <c r="C2871" s="331" t="str">
        <f aca="false">IFERROR(VLOOKUP(B2871,'[1]#¡REF!'!$A$1:$C$15201,2,FALSE()),"")</f>
        <v/>
      </c>
      <c r="D2871" s="331" t="s">
        <v>1016</v>
      </c>
      <c r="E2871" s="331" t="s">
        <v>1020</v>
      </c>
      <c r="F2871" s="354" t="s">
        <v>993</v>
      </c>
      <c r="G2871" s="331" t="n">
        <v>141</v>
      </c>
      <c r="H2871" s="415" t="n">
        <v>3698.72</v>
      </c>
      <c r="I2871" s="415" t="n">
        <v>73641.48</v>
      </c>
      <c r="J2871" s="389"/>
      <c r="K2871" s="331" t="s">
        <v>994</v>
      </c>
    </row>
    <row r="2872" customFormat="false" ht="15.75" hidden="true" customHeight="false" outlineLevel="0" collapsed="false">
      <c r="A2872" s="331"/>
      <c r="B2872" s="331" t="s">
        <v>1284</v>
      </c>
      <c r="C2872" s="331" t="str">
        <f aca="false">IFERROR(VLOOKUP(B2872,'[1]#¡REF!'!$A$1:$C$15201,2,FALSE()),"")</f>
        <v/>
      </c>
      <c r="D2872" s="331" t="s">
        <v>1016</v>
      </c>
      <c r="E2872" s="331" t="s">
        <v>1025</v>
      </c>
      <c r="F2872" s="354" t="s">
        <v>993</v>
      </c>
      <c r="G2872" s="331" t="n">
        <v>7</v>
      </c>
      <c r="H2872" s="331" t="n">
        <v>183.62</v>
      </c>
      <c r="I2872" s="415" t="n">
        <v>3655.96</v>
      </c>
      <c r="J2872" s="389"/>
      <c r="K2872" s="331" t="s">
        <v>994</v>
      </c>
    </row>
    <row r="2873" customFormat="false" ht="15.75" hidden="true" customHeight="false" outlineLevel="0" collapsed="false">
      <c r="A2873" s="331"/>
      <c r="B2873" s="331" t="s">
        <v>1284</v>
      </c>
      <c r="C2873" s="331" t="str">
        <f aca="false">IFERROR(VLOOKUP(B2873,'[1]#¡REF!'!$A$1:$C$15201,2,FALSE()),"")</f>
        <v/>
      </c>
      <c r="D2873" s="331" t="s">
        <v>1016</v>
      </c>
      <c r="E2873" s="331" t="s">
        <v>1065</v>
      </c>
      <c r="F2873" s="354" t="s">
        <v>993</v>
      </c>
      <c r="G2873" s="331" t="n">
        <v>32</v>
      </c>
      <c r="H2873" s="331" t="n">
        <v>839.43</v>
      </c>
      <c r="I2873" s="415" t="n">
        <v>16712.96</v>
      </c>
      <c r="J2873" s="389"/>
      <c r="K2873" s="331" t="s">
        <v>994</v>
      </c>
    </row>
    <row r="2874" customFormat="false" ht="15.75" hidden="true" customHeight="false" outlineLevel="0" collapsed="false">
      <c r="A2874" s="331"/>
      <c r="B2874" s="331" t="s">
        <v>1284</v>
      </c>
      <c r="C2874" s="331" t="str">
        <f aca="false">IFERROR(VLOOKUP(B2874,'[1]#¡REF!'!$A$1:$C$15201,2,FALSE()),"")</f>
        <v/>
      </c>
      <c r="D2874" s="331" t="s">
        <v>1016</v>
      </c>
      <c r="E2874" s="331" t="s">
        <v>1093</v>
      </c>
      <c r="F2874" s="331" t="s">
        <v>1131</v>
      </c>
      <c r="G2874" s="331" t="n">
        <v>8</v>
      </c>
      <c r="H2874" s="331" t="n">
        <v>209.86</v>
      </c>
      <c r="I2874" s="415" t="n">
        <v>4178.24</v>
      </c>
      <c r="J2874" s="389"/>
      <c r="K2874" s="331" t="s">
        <v>994</v>
      </c>
    </row>
    <row r="2875" customFormat="false" ht="15.75" hidden="true" customHeight="false" outlineLevel="0" collapsed="false">
      <c r="A2875" s="331"/>
      <c r="B2875" s="331" t="s">
        <v>1284</v>
      </c>
      <c r="C2875" s="331" t="str">
        <f aca="false">IFERROR(VLOOKUP(B2875,'[1]#¡REF!'!$A$1:$C$15201,2,FALSE()),"")</f>
        <v/>
      </c>
      <c r="D2875" s="331" t="s">
        <v>1016</v>
      </c>
      <c r="E2875" s="331" t="s">
        <v>1027</v>
      </c>
      <c r="F2875" s="331" t="s">
        <v>1133</v>
      </c>
      <c r="G2875" s="331" t="n">
        <v>8</v>
      </c>
      <c r="H2875" s="331" t="n">
        <v>209.86</v>
      </c>
      <c r="I2875" s="415" t="n">
        <v>4178.24</v>
      </c>
      <c r="J2875" s="389"/>
      <c r="K2875" s="331" t="s">
        <v>994</v>
      </c>
    </row>
    <row r="2876" customFormat="false" ht="15.75" hidden="true" customHeight="false" outlineLevel="0" collapsed="false">
      <c r="A2876" s="331"/>
      <c r="B2876" s="331" t="s">
        <v>1284</v>
      </c>
      <c r="C2876" s="331" t="str">
        <f aca="false">IFERROR(VLOOKUP(B2876,'[1]#¡REF!'!$A$1:$C$15201,2,FALSE()),"")</f>
        <v/>
      </c>
      <c r="D2876" s="331" t="s">
        <v>1016</v>
      </c>
      <c r="E2876" s="331" t="s">
        <v>1028</v>
      </c>
      <c r="F2876" s="331" t="s">
        <v>1134</v>
      </c>
      <c r="G2876" s="331" t="n">
        <v>8</v>
      </c>
      <c r="H2876" s="331" t="n">
        <v>209.86</v>
      </c>
      <c r="I2876" s="415" t="n">
        <v>4178.24</v>
      </c>
      <c r="J2876" s="390"/>
      <c r="K2876" s="331" t="s">
        <v>994</v>
      </c>
    </row>
    <row r="2877" customFormat="false" ht="15.75" hidden="true" customHeight="false" outlineLevel="0" collapsed="false">
      <c r="A2877" s="331"/>
      <c r="B2877" s="331" t="s">
        <v>1285</v>
      </c>
      <c r="C2877" s="331" t="str">
        <f aca="false">IFERROR(VLOOKUP(B2877,'[1]#¡REF!'!$A$1:$C$15201,2,FALSE()),"")</f>
        <v/>
      </c>
      <c r="D2877" s="331" t="s">
        <v>1016</v>
      </c>
      <c r="E2877" s="331" t="s">
        <v>1019</v>
      </c>
      <c r="F2877" s="354" t="s">
        <v>993</v>
      </c>
      <c r="G2877" s="331" t="n">
        <v>3</v>
      </c>
      <c r="H2877" s="331" t="n">
        <v>1.74</v>
      </c>
      <c r="I2877" s="331" t="n">
        <v>34.68</v>
      </c>
      <c r="J2877" s="388"/>
      <c r="K2877" s="331" t="s">
        <v>994</v>
      </c>
    </row>
    <row r="2878" customFormat="false" ht="15.75" hidden="true" customHeight="false" outlineLevel="0" collapsed="false">
      <c r="A2878" s="331"/>
      <c r="B2878" s="331" t="s">
        <v>1286</v>
      </c>
      <c r="C2878" s="331" t="str">
        <f aca="false">IFERROR(VLOOKUP(B2878,'[1]#¡REF!'!$A$1:$C$15201,2,FALSE()),"")</f>
        <v/>
      </c>
      <c r="D2878" s="331" t="s">
        <v>991</v>
      </c>
      <c r="E2878" s="331" t="s">
        <v>1009</v>
      </c>
      <c r="F2878" s="354" t="s">
        <v>993</v>
      </c>
      <c r="G2878" s="331" t="n">
        <v>76</v>
      </c>
      <c r="H2878" s="331" t="n">
        <v>61.27</v>
      </c>
      <c r="I2878" s="415" t="n">
        <v>1219.8</v>
      </c>
      <c r="J2878" s="389"/>
      <c r="K2878" s="331" t="s">
        <v>994</v>
      </c>
    </row>
    <row r="2879" customFormat="false" ht="15.75" hidden="true" customHeight="false" outlineLevel="0" collapsed="false">
      <c r="A2879" s="331"/>
      <c r="B2879" s="331" t="s">
        <v>1286</v>
      </c>
      <c r="C2879" s="331" t="str">
        <f aca="false">IFERROR(VLOOKUP(B2879,'[1]#¡REF!'!$A$1:$C$15201,2,FALSE()),"")</f>
        <v/>
      </c>
      <c r="D2879" s="331" t="s">
        <v>991</v>
      </c>
      <c r="E2879" s="331" t="s">
        <v>1011</v>
      </c>
      <c r="F2879" s="354" t="s">
        <v>993</v>
      </c>
      <c r="G2879" s="331" t="n">
        <v>764</v>
      </c>
      <c r="H2879" s="331" t="n">
        <v>615.88</v>
      </c>
      <c r="I2879" s="415" t="n">
        <v>12262.2</v>
      </c>
      <c r="J2879" s="389"/>
      <c r="K2879" s="331" t="s">
        <v>994</v>
      </c>
    </row>
    <row r="2880" customFormat="false" ht="15.75" hidden="true" customHeight="false" outlineLevel="0" collapsed="false">
      <c r="A2880" s="331"/>
      <c r="B2880" s="331" t="s">
        <v>1286</v>
      </c>
      <c r="C2880" s="331" t="str">
        <f aca="false">IFERROR(VLOOKUP(B2880,'[1]#¡REF!'!$A$1:$C$15201,2,FALSE()),"")</f>
        <v/>
      </c>
      <c r="D2880" s="331" t="s">
        <v>991</v>
      </c>
      <c r="E2880" s="331" t="s">
        <v>1036</v>
      </c>
      <c r="F2880" s="354" t="s">
        <v>993</v>
      </c>
      <c r="G2880" s="331" t="n">
        <v>10</v>
      </c>
      <c r="H2880" s="331" t="n">
        <v>8.06</v>
      </c>
      <c r="I2880" s="331" t="n">
        <v>160.5</v>
      </c>
      <c r="J2880" s="389"/>
      <c r="K2880" s="331" t="s">
        <v>994</v>
      </c>
    </row>
    <row r="2881" customFormat="false" ht="15.75" hidden="true" customHeight="false" outlineLevel="0" collapsed="false">
      <c r="A2881" s="331"/>
      <c r="B2881" s="331" t="s">
        <v>1286</v>
      </c>
      <c r="C2881" s="331" t="str">
        <f aca="false">IFERROR(VLOOKUP(B2881,'[1]#¡REF!'!$A$1:$C$15201,2,FALSE()),"")</f>
        <v/>
      </c>
      <c r="D2881" s="331" t="s">
        <v>991</v>
      </c>
      <c r="E2881" s="331" t="s">
        <v>1014</v>
      </c>
      <c r="F2881" s="331" t="s">
        <v>1132</v>
      </c>
      <c r="G2881" s="331" t="n">
        <v>18</v>
      </c>
      <c r="H2881" s="331" t="n">
        <v>14.51</v>
      </c>
      <c r="I2881" s="331" t="n">
        <v>288.9</v>
      </c>
      <c r="J2881" s="390"/>
      <c r="K2881" s="331" t="s">
        <v>994</v>
      </c>
    </row>
    <row r="2882" customFormat="false" ht="15.75" hidden="true" customHeight="false" outlineLevel="0" collapsed="false">
      <c r="A2882" s="356"/>
      <c r="B2882" s="356" t="s">
        <v>1286</v>
      </c>
      <c r="C2882" s="356" t="str">
        <f aca="false">IFERROR(VLOOKUP(B2882,'[1]#¡REF!'!$A$1:$C$15201,2,FALSE()),"")</f>
        <v/>
      </c>
      <c r="D2882" s="356" t="s">
        <v>991</v>
      </c>
      <c r="E2882" s="356" t="s">
        <v>612</v>
      </c>
      <c r="F2882" s="361" t="s">
        <v>1136</v>
      </c>
      <c r="G2882" s="361" t="n">
        <v>32</v>
      </c>
      <c r="H2882" s="356" t="n">
        <v>25.8</v>
      </c>
      <c r="I2882" s="356" t="n">
        <v>513.6</v>
      </c>
      <c r="J2882" s="394"/>
      <c r="K2882" s="356" t="s">
        <v>994</v>
      </c>
      <c r="L2882" s="379"/>
      <c r="M2882" s="379"/>
      <c r="N2882" s="379"/>
      <c r="O2882" s="379"/>
      <c r="P2882" s="279"/>
      <c r="Q2882" s="395"/>
      <c r="R2882" s="396"/>
      <c r="S2882" s="396"/>
      <c r="T2882" s="382"/>
    </row>
    <row r="2883" customFormat="false" ht="15.75" hidden="true" customHeight="false" outlineLevel="0" collapsed="false">
      <c r="A2883" s="331"/>
      <c r="B2883" s="331" t="s">
        <v>1286</v>
      </c>
      <c r="C2883" s="331" t="str">
        <f aca="false">IFERROR(VLOOKUP(B2883,'[1]#¡REF!'!$A$1:$C$15201,2,FALSE()),"")</f>
        <v/>
      </c>
      <c r="D2883" s="331" t="s">
        <v>1016</v>
      </c>
      <c r="E2883" s="331" t="s">
        <v>1017</v>
      </c>
      <c r="F2883" s="331" t="s">
        <v>1130</v>
      </c>
      <c r="G2883" s="331" t="n">
        <v>8</v>
      </c>
      <c r="H2883" s="331" t="n">
        <v>6.45</v>
      </c>
      <c r="I2883" s="331" t="n">
        <v>128.4</v>
      </c>
      <c r="J2883" s="388"/>
      <c r="K2883" s="331" t="s">
        <v>994</v>
      </c>
    </row>
    <row r="2884" customFormat="false" ht="15.75" hidden="true" customHeight="false" outlineLevel="0" collapsed="false">
      <c r="A2884" s="331"/>
      <c r="B2884" s="331" t="s">
        <v>1286</v>
      </c>
      <c r="C2884" s="331" t="str">
        <f aca="false">IFERROR(VLOOKUP(B2884,'[1]#¡REF!'!$A$1:$C$15201,2,FALSE()),"")</f>
        <v/>
      </c>
      <c r="D2884" s="331" t="s">
        <v>1016</v>
      </c>
      <c r="E2884" s="331" t="s">
        <v>1040</v>
      </c>
      <c r="F2884" s="331" t="s">
        <v>1130</v>
      </c>
      <c r="G2884" s="331" t="n">
        <v>2</v>
      </c>
      <c r="H2884" s="331" t="n">
        <v>1.61</v>
      </c>
      <c r="I2884" s="331" t="n">
        <v>32.1</v>
      </c>
      <c r="J2884" s="389"/>
      <c r="K2884" s="331" t="s">
        <v>994</v>
      </c>
    </row>
    <row r="2885" customFormat="false" ht="15.75" hidden="true" customHeight="false" outlineLevel="0" collapsed="false">
      <c r="A2885" s="331"/>
      <c r="B2885" s="331" t="s">
        <v>1286</v>
      </c>
      <c r="C2885" s="331" t="str">
        <f aca="false">IFERROR(VLOOKUP(B2885,'[1]#¡REF!'!$A$1:$C$15201,2,FALSE()),"")</f>
        <v/>
      </c>
      <c r="D2885" s="331" t="s">
        <v>1016</v>
      </c>
      <c r="E2885" s="331" t="s">
        <v>1091</v>
      </c>
      <c r="F2885" s="354" t="s">
        <v>993</v>
      </c>
      <c r="G2885" s="331" t="n">
        <v>222</v>
      </c>
      <c r="H2885" s="331" t="n">
        <v>178.96</v>
      </c>
      <c r="I2885" s="415" t="n">
        <v>3563.1</v>
      </c>
      <c r="J2885" s="389"/>
      <c r="K2885" s="331" t="s">
        <v>994</v>
      </c>
    </row>
    <row r="2886" customFormat="false" ht="15.75" hidden="true" customHeight="false" outlineLevel="0" collapsed="false">
      <c r="A2886" s="331"/>
      <c r="B2886" s="331" t="s">
        <v>1286</v>
      </c>
      <c r="C2886" s="331" t="str">
        <f aca="false">IFERROR(VLOOKUP(B2886,'[1]#¡REF!'!$A$1:$C$15201,2,FALSE()),"")</f>
        <v/>
      </c>
      <c r="D2886" s="331" t="s">
        <v>1016</v>
      </c>
      <c r="E2886" s="331" t="s">
        <v>1018</v>
      </c>
      <c r="F2886" s="354" t="s">
        <v>993</v>
      </c>
      <c r="G2886" s="331" t="n">
        <v>12</v>
      </c>
      <c r="H2886" s="331" t="n">
        <v>9.67</v>
      </c>
      <c r="I2886" s="331" t="n">
        <v>192.6</v>
      </c>
      <c r="J2886" s="389"/>
      <c r="K2886" s="331" t="s">
        <v>994</v>
      </c>
    </row>
    <row r="2887" customFormat="false" ht="15.75" hidden="true" customHeight="false" outlineLevel="0" collapsed="false">
      <c r="A2887" s="331"/>
      <c r="B2887" s="331" t="s">
        <v>1286</v>
      </c>
      <c r="C2887" s="331" t="str">
        <f aca="false">IFERROR(VLOOKUP(B2887,'[1]#¡REF!'!$A$1:$C$15201,2,FALSE()),"")</f>
        <v/>
      </c>
      <c r="D2887" s="331" t="s">
        <v>1016</v>
      </c>
      <c r="E2887" s="331" t="s">
        <v>1019</v>
      </c>
      <c r="F2887" s="354" t="s">
        <v>993</v>
      </c>
      <c r="G2887" s="331" t="n">
        <v>687</v>
      </c>
      <c r="H2887" s="331" t="n">
        <v>553.81</v>
      </c>
      <c r="I2887" s="415" t="n">
        <v>11026.35</v>
      </c>
      <c r="J2887" s="389"/>
      <c r="K2887" s="331" t="s">
        <v>994</v>
      </c>
    </row>
    <row r="2888" customFormat="false" ht="15.75" hidden="true" customHeight="false" outlineLevel="0" collapsed="false">
      <c r="A2888" s="331"/>
      <c r="B2888" s="331" t="s">
        <v>1286</v>
      </c>
      <c r="C2888" s="331" t="str">
        <f aca="false">IFERROR(VLOOKUP(B2888,'[1]#¡REF!'!$A$1:$C$15201,2,FALSE()),"")</f>
        <v/>
      </c>
      <c r="D2888" s="331" t="s">
        <v>1016</v>
      </c>
      <c r="E2888" s="331" t="s">
        <v>1020</v>
      </c>
      <c r="F2888" s="354" t="s">
        <v>993</v>
      </c>
      <c r="G2888" s="405" t="n">
        <v>1973</v>
      </c>
      <c r="H2888" s="415" t="n">
        <v>1590.49</v>
      </c>
      <c r="I2888" s="415" t="n">
        <v>31666.65</v>
      </c>
      <c r="J2888" s="389"/>
      <c r="K2888" s="331" t="s">
        <v>994</v>
      </c>
    </row>
    <row r="2889" customFormat="false" ht="15.75" hidden="true" customHeight="false" outlineLevel="0" collapsed="false">
      <c r="A2889" s="331"/>
      <c r="B2889" s="331" t="s">
        <v>1286</v>
      </c>
      <c r="C2889" s="331" t="str">
        <f aca="false">IFERROR(VLOOKUP(B2889,'[1]#¡REF!'!$A$1:$C$15201,2,FALSE()),"")</f>
        <v/>
      </c>
      <c r="D2889" s="331" t="s">
        <v>1016</v>
      </c>
      <c r="E2889" s="331" t="s">
        <v>1021</v>
      </c>
      <c r="F2889" s="354" t="s">
        <v>993</v>
      </c>
      <c r="G2889" s="331" t="n">
        <v>6</v>
      </c>
      <c r="H2889" s="331" t="n">
        <v>4.84</v>
      </c>
      <c r="I2889" s="331" t="n">
        <v>96.3</v>
      </c>
      <c r="J2889" s="389"/>
      <c r="K2889" s="331" t="s">
        <v>994</v>
      </c>
    </row>
    <row r="2890" customFormat="false" ht="15.75" hidden="true" customHeight="false" outlineLevel="0" collapsed="false">
      <c r="A2890" s="331"/>
      <c r="B2890" s="331" t="s">
        <v>1286</v>
      </c>
      <c r="C2890" s="331" t="str">
        <f aca="false">IFERROR(VLOOKUP(B2890,'[1]#¡REF!'!$A$1:$C$15201,2,FALSE()),"")</f>
        <v/>
      </c>
      <c r="D2890" s="331" t="s">
        <v>1016</v>
      </c>
      <c r="E2890" s="331" t="s">
        <v>1041</v>
      </c>
      <c r="F2890" s="354" t="s">
        <v>993</v>
      </c>
      <c r="G2890" s="331" t="n">
        <v>17</v>
      </c>
      <c r="H2890" s="331" t="n">
        <v>13.7</v>
      </c>
      <c r="I2890" s="331" t="n">
        <v>272.85</v>
      </c>
      <c r="J2890" s="389"/>
      <c r="K2890" s="331" t="s">
        <v>994</v>
      </c>
    </row>
    <row r="2891" customFormat="false" ht="15.75" hidden="true" customHeight="false" outlineLevel="0" collapsed="false">
      <c r="A2891" s="331"/>
      <c r="B2891" s="331" t="s">
        <v>1286</v>
      </c>
      <c r="C2891" s="331" t="str">
        <f aca="false">IFERROR(VLOOKUP(B2891,'[1]#¡REF!'!$A$1:$C$15201,2,FALSE()),"")</f>
        <v/>
      </c>
      <c r="D2891" s="331" t="s">
        <v>1016</v>
      </c>
      <c r="E2891" s="331" t="s">
        <v>1022</v>
      </c>
      <c r="F2891" s="354" t="s">
        <v>993</v>
      </c>
      <c r="G2891" s="331" t="n">
        <v>36</v>
      </c>
      <c r="H2891" s="331" t="n">
        <v>29.02</v>
      </c>
      <c r="I2891" s="331" t="n">
        <v>577.8</v>
      </c>
      <c r="J2891" s="389"/>
      <c r="K2891" s="331" t="s">
        <v>994</v>
      </c>
    </row>
    <row r="2892" customFormat="false" ht="15.75" hidden="true" customHeight="false" outlineLevel="0" collapsed="false">
      <c r="A2892" s="331"/>
      <c r="B2892" s="331" t="s">
        <v>1286</v>
      </c>
      <c r="C2892" s="331" t="str">
        <f aca="false">IFERROR(VLOOKUP(B2892,'[1]#¡REF!'!$A$1:$C$15201,2,FALSE()),"")</f>
        <v/>
      </c>
      <c r="D2892" s="331" t="s">
        <v>1016</v>
      </c>
      <c r="E2892" s="331" t="s">
        <v>1023</v>
      </c>
      <c r="F2892" s="354" t="s">
        <v>993</v>
      </c>
      <c r="G2892" s="331" t="n">
        <v>7</v>
      </c>
      <c r="H2892" s="331" t="n">
        <v>5.64</v>
      </c>
      <c r="I2892" s="331" t="n">
        <v>112.35</v>
      </c>
      <c r="J2892" s="389"/>
      <c r="K2892" s="331" t="s">
        <v>994</v>
      </c>
    </row>
    <row r="2893" customFormat="false" ht="15.75" hidden="true" customHeight="false" outlineLevel="0" collapsed="false">
      <c r="A2893" s="331"/>
      <c r="B2893" s="331" t="s">
        <v>1286</v>
      </c>
      <c r="C2893" s="331" t="str">
        <f aca="false">IFERROR(VLOOKUP(B2893,'[1]#¡REF!'!$A$1:$C$15201,2,FALSE()),"")</f>
        <v/>
      </c>
      <c r="D2893" s="331" t="s">
        <v>1016</v>
      </c>
      <c r="E2893" s="331" t="s">
        <v>1042</v>
      </c>
      <c r="F2893" s="354" t="s">
        <v>993</v>
      </c>
      <c r="G2893" s="331" t="n">
        <v>148</v>
      </c>
      <c r="H2893" s="331" t="n">
        <v>119.31</v>
      </c>
      <c r="I2893" s="415" t="n">
        <v>2375.4</v>
      </c>
      <c r="J2893" s="389"/>
      <c r="K2893" s="331" t="s">
        <v>994</v>
      </c>
    </row>
    <row r="2894" customFormat="false" ht="15.75" hidden="true" customHeight="false" outlineLevel="0" collapsed="false">
      <c r="A2894" s="331"/>
      <c r="B2894" s="331" t="s">
        <v>1286</v>
      </c>
      <c r="C2894" s="331" t="str">
        <f aca="false">IFERROR(VLOOKUP(B2894,'[1]#¡REF!'!$A$1:$C$15201,2,FALSE()),"")</f>
        <v/>
      </c>
      <c r="D2894" s="331" t="s">
        <v>1016</v>
      </c>
      <c r="E2894" s="331" t="s">
        <v>1092</v>
      </c>
      <c r="F2894" s="354" t="s">
        <v>993</v>
      </c>
      <c r="G2894" s="331" t="n">
        <v>23</v>
      </c>
      <c r="H2894" s="331" t="n">
        <v>18.54</v>
      </c>
      <c r="I2894" s="331" t="n">
        <v>369.15</v>
      </c>
      <c r="J2894" s="389"/>
      <c r="K2894" s="331" t="s">
        <v>994</v>
      </c>
    </row>
    <row r="2895" customFormat="false" ht="15.75" hidden="true" customHeight="false" outlineLevel="0" collapsed="false">
      <c r="A2895" s="331"/>
      <c r="B2895" s="331" t="s">
        <v>1286</v>
      </c>
      <c r="C2895" s="331" t="str">
        <f aca="false">IFERROR(VLOOKUP(B2895,'[1]#¡REF!'!$A$1:$C$15201,2,FALSE()),"")</f>
        <v/>
      </c>
      <c r="D2895" s="331" t="s">
        <v>1016</v>
      </c>
      <c r="E2895" s="331" t="s">
        <v>1024</v>
      </c>
      <c r="F2895" s="354" t="s">
        <v>993</v>
      </c>
      <c r="G2895" s="331" t="n">
        <v>13</v>
      </c>
      <c r="H2895" s="331" t="n">
        <v>10.48</v>
      </c>
      <c r="I2895" s="331" t="n">
        <v>208.65</v>
      </c>
      <c r="J2895" s="389"/>
      <c r="K2895" s="331" t="s">
        <v>994</v>
      </c>
    </row>
    <row r="2896" customFormat="false" ht="15.75" hidden="true" customHeight="false" outlineLevel="0" collapsed="false">
      <c r="A2896" s="331"/>
      <c r="B2896" s="331" t="s">
        <v>1286</v>
      </c>
      <c r="C2896" s="331" t="str">
        <f aca="false">IFERROR(VLOOKUP(B2896,'[1]#¡REF!'!$A$1:$C$15201,2,FALSE()),"")</f>
        <v/>
      </c>
      <c r="D2896" s="331" t="s">
        <v>1016</v>
      </c>
      <c r="E2896" s="331" t="s">
        <v>1025</v>
      </c>
      <c r="F2896" s="354" t="s">
        <v>993</v>
      </c>
      <c r="G2896" s="331" t="n">
        <v>28</v>
      </c>
      <c r="H2896" s="331" t="n">
        <v>22.57</v>
      </c>
      <c r="I2896" s="331" t="n">
        <v>449.4</v>
      </c>
      <c r="J2896" s="389"/>
      <c r="K2896" s="331" t="s">
        <v>994</v>
      </c>
    </row>
    <row r="2897" customFormat="false" ht="15.75" hidden="true" customHeight="false" outlineLevel="0" collapsed="false">
      <c r="A2897" s="331"/>
      <c r="B2897" s="331" t="s">
        <v>1286</v>
      </c>
      <c r="C2897" s="331" t="str">
        <f aca="false">IFERROR(VLOOKUP(B2897,'[1]#¡REF!'!$A$1:$C$15201,2,FALSE()),"")</f>
        <v/>
      </c>
      <c r="D2897" s="331" t="s">
        <v>1016</v>
      </c>
      <c r="E2897" s="331" t="s">
        <v>1110</v>
      </c>
      <c r="F2897" s="354" t="s">
        <v>993</v>
      </c>
      <c r="G2897" s="331" t="n">
        <v>115</v>
      </c>
      <c r="H2897" s="331" t="n">
        <v>92.7</v>
      </c>
      <c r="I2897" s="415" t="n">
        <v>1845.75</v>
      </c>
      <c r="J2897" s="389"/>
      <c r="K2897" s="331" t="s">
        <v>994</v>
      </c>
    </row>
    <row r="2898" customFormat="false" ht="15.75" hidden="true" customHeight="false" outlineLevel="0" collapsed="false">
      <c r="A2898" s="331"/>
      <c r="B2898" s="331" t="s">
        <v>1286</v>
      </c>
      <c r="C2898" s="331" t="str">
        <f aca="false">IFERROR(VLOOKUP(B2898,'[1]#¡REF!'!$A$1:$C$15201,2,FALSE()),"")</f>
        <v/>
      </c>
      <c r="D2898" s="331" t="s">
        <v>1016</v>
      </c>
      <c r="E2898" s="331" t="s">
        <v>1065</v>
      </c>
      <c r="F2898" s="354" t="s">
        <v>993</v>
      </c>
      <c r="G2898" s="331" t="n">
        <v>28</v>
      </c>
      <c r="H2898" s="331" t="n">
        <v>22.57</v>
      </c>
      <c r="I2898" s="331" t="n">
        <v>449.4</v>
      </c>
      <c r="J2898" s="389"/>
      <c r="K2898" s="331" t="s">
        <v>994</v>
      </c>
    </row>
    <row r="2899" customFormat="false" ht="15.75" hidden="true" customHeight="false" outlineLevel="0" collapsed="false">
      <c r="A2899" s="331"/>
      <c r="B2899" s="331" t="s">
        <v>1286</v>
      </c>
      <c r="C2899" s="331" t="str">
        <f aca="false">IFERROR(VLOOKUP(B2899,'[1]#¡REF!'!$A$1:$C$15201,2,FALSE()),"")</f>
        <v/>
      </c>
      <c r="D2899" s="331" t="s">
        <v>1016</v>
      </c>
      <c r="E2899" s="331" t="s">
        <v>1043</v>
      </c>
      <c r="F2899" s="354" t="s">
        <v>993</v>
      </c>
      <c r="G2899" s="331" t="n">
        <v>19</v>
      </c>
      <c r="H2899" s="331" t="n">
        <v>15.32</v>
      </c>
      <c r="I2899" s="331" t="n">
        <v>304.95</v>
      </c>
      <c r="J2899" s="389"/>
      <c r="K2899" s="331" t="s">
        <v>994</v>
      </c>
    </row>
    <row r="2900" customFormat="false" ht="15.75" hidden="true" customHeight="false" outlineLevel="0" collapsed="false">
      <c r="A2900" s="331"/>
      <c r="B2900" s="331" t="s">
        <v>1286</v>
      </c>
      <c r="C2900" s="331" t="str">
        <f aca="false">IFERROR(VLOOKUP(B2900,'[1]#¡REF!'!$A$1:$C$15201,2,FALSE()),"")</f>
        <v/>
      </c>
      <c r="D2900" s="331" t="s">
        <v>1016</v>
      </c>
      <c r="E2900" s="331" t="s">
        <v>1093</v>
      </c>
      <c r="F2900" s="331" t="s">
        <v>1131</v>
      </c>
      <c r="G2900" s="331" t="n">
        <v>9</v>
      </c>
      <c r="H2900" s="331" t="n">
        <v>7.26</v>
      </c>
      <c r="I2900" s="331" t="n">
        <v>144.45</v>
      </c>
      <c r="J2900" s="389"/>
      <c r="K2900" s="331" t="s">
        <v>994</v>
      </c>
    </row>
    <row r="2901" customFormat="false" ht="15.75" hidden="true" customHeight="false" outlineLevel="0" collapsed="false">
      <c r="A2901" s="331"/>
      <c r="B2901" s="331" t="s">
        <v>1286</v>
      </c>
      <c r="C2901" s="331" t="str">
        <f aca="false">IFERROR(VLOOKUP(B2901,'[1]#¡REF!'!$A$1:$C$15201,2,FALSE()),"")</f>
        <v/>
      </c>
      <c r="D2901" s="331" t="s">
        <v>1016</v>
      </c>
      <c r="E2901" s="331" t="s">
        <v>1026</v>
      </c>
      <c r="F2901" s="331" t="s">
        <v>1132</v>
      </c>
      <c r="G2901" s="331" t="n">
        <v>69</v>
      </c>
      <c r="H2901" s="331" t="n">
        <v>55.62</v>
      </c>
      <c r="I2901" s="415" t="n">
        <v>1107.45</v>
      </c>
      <c r="J2901" s="389"/>
      <c r="K2901" s="331" t="s">
        <v>994</v>
      </c>
    </row>
    <row r="2902" customFormat="false" ht="15.75" hidden="true" customHeight="false" outlineLevel="0" collapsed="false">
      <c r="A2902" s="331"/>
      <c r="B2902" s="331" t="s">
        <v>1286</v>
      </c>
      <c r="C2902" s="331" t="str">
        <f aca="false">IFERROR(VLOOKUP(B2902,'[1]#¡REF!'!$A$1:$C$15201,2,FALSE()),"")</f>
        <v/>
      </c>
      <c r="D2902" s="331" t="s">
        <v>1016</v>
      </c>
      <c r="E2902" s="331" t="s">
        <v>1027</v>
      </c>
      <c r="F2902" s="331" t="s">
        <v>1133</v>
      </c>
      <c r="G2902" s="331" t="n">
        <v>9</v>
      </c>
      <c r="H2902" s="331" t="n">
        <v>7.26</v>
      </c>
      <c r="I2902" s="331" t="n">
        <v>144.45</v>
      </c>
      <c r="J2902" s="389"/>
      <c r="K2902" s="331" t="s">
        <v>994</v>
      </c>
    </row>
    <row r="2903" customFormat="false" ht="15.75" hidden="true" customHeight="false" outlineLevel="0" collapsed="false">
      <c r="A2903" s="331"/>
      <c r="B2903" s="331" t="s">
        <v>1286</v>
      </c>
      <c r="C2903" s="331" t="str">
        <f aca="false">IFERROR(VLOOKUP(B2903,'[1]#¡REF!'!$A$1:$C$15201,2,FALSE()),"")</f>
        <v/>
      </c>
      <c r="D2903" s="331" t="s">
        <v>1016</v>
      </c>
      <c r="E2903" s="331" t="s">
        <v>1028</v>
      </c>
      <c r="F2903" s="331" t="s">
        <v>1134</v>
      </c>
      <c r="G2903" s="331" t="n">
        <v>9</v>
      </c>
      <c r="H2903" s="331" t="n">
        <v>7.26</v>
      </c>
      <c r="I2903" s="331" t="n">
        <v>144.45</v>
      </c>
      <c r="J2903" s="390"/>
      <c r="K2903" s="331" t="s">
        <v>994</v>
      </c>
    </row>
    <row r="2904" customFormat="false" ht="15.75" hidden="true" customHeight="false" outlineLevel="0" collapsed="false">
      <c r="A2904" s="399"/>
      <c r="B2904" s="356" t="s">
        <v>1286</v>
      </c>
      <c r="C2904" s="356" t="str">
        <f aca="false">IFERROR(VLOOKUP(B2904,'[1]#¡REF!'!$A$1:$C$15201,2,FALSE()),"")</f>
        <v/>
      </c>
      <c r="D2904" s="399" t="s">
        <v>1016</v>
      </c>
      <c r="E2904" s="399" t="s">
        <v>621</v>
      </c>
      <c r="F2904" s="361" t="s">
        <v>1136</v>
      </c>
      <c r="G2904" s="361" t="n">
        <v>14</v>
      </c>
      <c r="H2904" s="417" t="n">
        <v>11.29</v>
      </c>
      <c r="I2904" s="417" t="n">
        <v>224.7</v>
      </c>
      <c r="J2904" s="360"/>
      <c r="K2904" s="356" t="s">
        <v>994</v>
      </c>
      <c r="L2904" s="379"/>
      <c r="M2904" s="379"/>
      <c r="N2904" s="379"/>
      <c r="O2904" s="379"/>
      <c r="P2904" s="279"/>
      <c r="Q2904" s="395"/>
      <c r="R2904" s="396"/>
      <c r="S2904" s="396"/>
      <c r="T2904" s="382"/>
    </row>
    <row r="2905" customFormat="false" ht="15.75" hidden="true" customHeight="false" outlineLevel="0" collapsed="false">
      <c r="A2905" s="331"/>
      <c r="B2905" s="331" t="s">
        <v>1287</v>
      </c>
      <c r="C2905" s="331" t="str">
        <f aca="false">IFERROR(VLOOKUP(B2905,'[1]#¡REF!'!$A$1:$C$15201,2,FALSE()),"")</f>
        <v/>
      </c>
      <c r="D2905" s="331" t="s">
        <v>991</v>
      </c>
      <c r="E2905" s="331" t="s">
        <v>1009</v>
      </c>
      <c r="F2905" s="354" t="s">
        <v>993</v>
      </c>
      <c r="G2905" s="331" t="n">
        <v>10</v>
      </c>
      <c r="H2905" s="331" t="n">
        <v>115.35</v>
      </c>
      <c r="I2905" s="415" t="n">
        <v>2296.7</v>
      </c>
      <c r="J2905" s="388"/>
      <c r="K2905" s="331" t="s">
        <v>994</v>
      </c>
    </row>
    <row r="2906" customFormat="false" ht="15.75" hidden="true" customHeight="false" outlineLevel="0" collapsed="false">
      <c r="A2906" s="331"/>
      <c r="B2906" s="331" t="s">
        <v>1287</v>
      </c>
      <c r="C2906" s="331" t="str">
        <f aca="false">IFERROR(VLOOKUP(B2906,'[1]#¡REF!'!$A$1:$C$15201,2,FALSE()),"")</f>
        <v/>
      </c>
      <c r="D2906" s="331" t="s">
        <v>1016</v>
      </c>
      <c r="E2906" s="331" t="s">
        <v>1091</v>
      </c>
      <c r="F2906" s="354" t="s">
        <v>993</v>
      </c>
      <c r="G2906" s="331" t="n">
        <v>21</v>
      </c>
      <c r="H2906" s="331" t="n">
        <v>242.24</v>
      </c>
      <c r="I2906" s="415" t="n">
        <v>4823.07</v>
      </c>
      <c r="J2906" s="389"/>
      <c r="K2906" s="331" t="s">
        <v>994</v>
      </c>
    </row>
    <row r="2907" customFormat="false" ht="15.75" hidden="true" customHeight="false" outlineLevel="0" collapsed="false">
      <c r="A2907" s="331"/>
      <c r="B2907" s="331" t="s">
        <v>1287</v>
      </c>
      <c r="C2907" s="331" t="str">
        <f aca="false">IFERROR(VLOOKUP(B2907,'[1]#¡REF!'!$A$1:$C$15201,2,FALSE()),"")</f>
        <v/>
      </c>
      <c r="D2907" s="331" t="s">
        <v>1016</v>
      </c>
      <c r="E2907" s="331" t="s">
        <v>1018</v>
      </c>
      <c r="F2907" s="354" t="s">
        <v>993</v>
      </c>
      <c r="G2907" s="331" t="n">
        <v>73</v>
      </c>
      <c r="H2907" s="331" t="n">
        <v>842.08</v>
      </c>
      <c r="I2907" s="415" t="n">
        <v>16765.91</v>
      </c>
      <c r="J2907" s="389"/>
      <c r="K2907" s="331" t="s">
        <v>994</v>
      </c>
    </row>
    <row r="2908" customFormat="false" ht="15.75" hidden="true" customHeight="false" outlineLevel="0" collapsed="false">
      <c r="A2908" s="331"/>
      <c r="B2908" s="331" t="s">
        <v>1287</v>
      </c>
      <c r="C2908" s="331" t="str">
        <f aca="false">IFERROR(VLOOKUP(B2908,'[1]#¡REF!'!$A$1:$C$15201,2,FALSE()),"")</f>
        <v/>
      </c>
      <c r="D2908" s="331" t="s">
        <v>1016</v>
      </c>
      <c r="E2908" s="331" t="s">
        <v>1023</v>
      </c>
      <c r="F2908" s="354" t="s">
        <v>993</v>
      </c>
      <c r="G2908" s="331" t="n">
        <v>2</v>
      </c>
      <c r="H2908" s="331" t="n">
        <v>23.07</v>
      </c>
      <c r="I2908" s="331" t="n">
        <v>459.34</v>
      </c>
      <c r="J2908" s="389"/>
      <c r="K2908" s="331" t="s">
        <v>994</v>
      </c>
    </row>
    <row r="2909" customFormat="false" ht="15.75" hidden="true" customHeight="false" outlineLevel="0" collapsed="false">
      <c r="A2909" s="331"/>
      <c r="B2909" s="331" t="s">
        <v>1288</v>
      </c>
      <c r="C2909" s="331" t="str">
        <f aca="false">IFERROR(VLOOKUP(B2909,'[1]#¡REF!'!$A$1:$C$15201,2,FALSE()),"")</f>
        <v/>
      </c>
      <c r="D2909" s="331" t="s">
        <v>991</v>
      </c>
      <c r="E2909" s="331" t="s">
        <v>997</v>
      </c>
      <c r="F2909" s="331" t="s">
        <v>1130</v>
      </c>
      <c r="G2909" s="331" t="n">
        <v>2</v>
      </c>
      <c r="H2909" s="331" t="n">
        <v>1.44</v>
      </c>
      <c r="I2909" s="331" t="n">
        <v>28.7</v>
      </c>
      <c r="J2909" s="389"/>
      <c r="K2909" s="331" t="s">
        <v>994</v>
      </c>
    </row>
    <row r="2910" customFormat="false" ht="15.75" hidden="true" customHeight="false" outlineLevel="0" collapsed="false">
      <c r="A2910" s="331"/>
      <c r="B2910" s="331" t="s">
        <v>1288</v>
      </c>
      <c r="C2910" s="331" t="str">
        <f aca="false">IFERROR(VLOOKUP(B2910,'[1]#¡REF!'!$A$1:$C$15201,2,FALSE()),"")</f>
        <v/>
      </c>
      <c r="D2910" s="331" t="s">
        <v>991</v>
      </c>
      <c r="E2910" s="331" t="s">
        <v>1032</v>
      </c>
      <c r="F2910" s="331" t="s">
        <v>1130</v>
      </c>
      <c r="G2910" s="405" t="n">
        <v>2400</v>
      </c>
      <c r="H2910" s="415" t="n">
        <v>1729.78</v>
      </c>
      <c r="I2910" s="415" t="n">
        <v>34440</v>
      </c>
      <c r="J2910" s="389"/>
      <c r="K2910" s="331" t="s">
        <v>994</v>
      </c>
    </row>
    <row r="2911" customFormat="false" ht="15.75" hidden="true" customHeight="false" outlineLevel="0" collapsed="false">
      <c r="A2911" s="331"/>
      <c r="B2911" s="331" t="s">
        <v>1288</v>
      </c>
      <c r="C2911" s="331" t="str">
        <f aca="false">IFERROR(VLOOKUP(B2911,'[1]#¡REF!'!$A$1:$C$15201,2,FALSE()),"")</f>
        <v/>
      </c>
      <c r="D2911" s="331" t="s">
        <v>991</v>
      </c>
      <c r="E2911" s="331" t="s">
        <v>992</v>
      </c>
      <c r="F2911" s="354" t="s">
        <v>993</v>
      </c>
      <c r="G2911" s="405" t="n">
        <v>1200</v>
      </c>
      <c r="H2911" s="331" t="n">
        <v>864.89</v>
      </c>
      <c r="I2911" s="415" t="n">
        <v>17220</v>
      </c>
      <c r="J2911" s="389"/>
      <c r="K2911" s="331" t="s">
        <v>994</v>
      </c>
    </row>
    <row r="2912" customFormat="false" ht="15.75" hidden="true" customHeight="false" outlineLevel="0" collapsed="false">
      <c r="A2912" s="331"/>
      <c r="B2912" s="331" t="s">
        <v>1288</v>
      </c>
      <c r="C2912" s="331" t="str">
        <f aca="false">IFERROR(VLOOKUP(B2912,'[1]#¡REF!'!$A$1:$C$15201,2,FALSE()),"")</f>
        <v/>
      </c>
      <c r="D2912" s="331" t="s">
        <v>991</v>
      </c>
      <c r="E2912" s="331" t="s">
        <v>1083</v>
      </c>
      <c r="F2912" s="354" t="s">
        <v>993</v>
      </c>
      <c r="G2912" s="331" t="n">
        <v>1</v>
      </c>
      <c r="H2912" s="331" t="n">
        <v>0.72</v>
      </c>
      <c r="I2912" s="331" t="n">
        <v>14.35</v>
      </c>
      <c r="J2912" s="389"/>
      <c r="K2912" s="331" t="s">
        <v>994</v>
      </c>
    </row>
    <row r="2913" customFormat="false" ht="15.75" hidden="true" customHeight="false" outlineLevel="0" collapsed="false">
      <c r="A2913" s="331"/>
      <c r="B2913" s="331" t="s">
        <v>1288</v>
      </c>
      <c r="C2913" s="331" t="str">
        <f aca="false">IFERROR(VLOOKUP(B2913,'[1]#¡REF!'!$A$1:$C$15201,2,FALSE()),"")</f>
        <v/>
      </c>
      <c r="D2913" s="331" t="s">
        <v>991</v>
      </c>
      <c r="E2913" s="331" t="s">
        <v>1034</v>
      </c>
      <c r="F2913" s="354" t="s">
        <v>993</v>
      </c>
      <c r="G2913" s="405" t="n">
        <v>2709</v>
      </c>
      <c r="H2913" s="415" t="n">
        <v>1952.49</v>
      </c>
      <c r="I2913" s="415" t="n">
        <v>38874.15</v>
      </c>
      <c r="J2913" s="389"/>
      <c r="K2913" s="331" t="s">
        <v>994</v>
      </c>
    </row>
    <row r="2914" customFormat="false" ht="15.75" hidden="true" customHeight="false" outlineLevel="0" collapsed="false">
      <c r="A2914" s="331"/>
      <c r="B2914" s="331" t="s">
        <v>1288</v>
      </c>
      <c r="C2914" s="331" t="str">
        <f aca="false">IFERROR(VLOOKUP(B2914,'[1]#¡REF!'!$A$1:$C$15201,2,FALSE()),"")</f>
        <v/>
      </c>
      <c r="D2914" s="331" t="s">
        <v>991</v>
      </c>
      <c r="E2914" s="331" t="s">
        <v>1036</v>
      </c>
      <c r="F2914" s="354" t="s">
        <v>993</v>
      </c>
      <c r="G2914" s="331" t="n">
        <v>20</v>
      </c>
      <c r="H2914" s="331" t="n">
        <v>14.41</v>
      </c>
      <c r="I2914" s="331" t="n">
        <v>287</v>
      </c>
      <c r="J2914" s="389"/>
      <c r="K2914" s="331" t="s">
        <v>994</v>
      </c>
    </row>
    <row r="2915" customFormat="false" ht="15.75" hidden="true" customHeight="false" outlineLevel="0" collapsed="false">
      <c r="A2915" s="331"/>
      <c r="B2915" s="331" t="s">
        <v>1288</v>
      </c>
      <c r="C2915" s="331" t="str">
        <f aca="false">IFERROR(VLOOKUP(B2915,'[1]#¡REF!'!$A$1:$C$15201,2,FALSE()),"")</f>
        <v/>
      </c>
      <c r="D2915" s="331" t="s">
        <v>991</v>
      </c>
      <c r="E2915" s="331" t="s">
        <v>1013</v>
      </c>
      <c r="F2915" s="354" t="s">
        <v>993</v>
      </c>
      <c r="G2915" s="331" t="n">
        <v>3</v>
      </c>
      <c r="H2915" s="331" t="n">
        <v>2.16</v>
      </c>
      <c r="I2915" s="331" t="n">
        <v>43.05</v>
      </c>
      <c r="J2915" s="389"/>
      <c r="K2915" s="331" t="s">
        <v>994</v>
      </c>
    </row>
    <row r="2916" customFormat="false" ht="15.75" hidden="true" customHeight="false" outlineLevel="0" collapsed="false">
      <c r="A2916" s="331"/>
      <c r="B2916" s="331" t="s">
        <v>1288</v>
      </c>
      <c r="C2916" s="331" t="str">
        <f aca="false">IFERROR(VLOOKUP(B2916,'[1]#¡REF!'!$A$1:$C$15201,2,FALSE()),"")</f>
        <v/>
      </c>
      <c r="D2916" s="331" t="s">
        <v>991</v>
      </c>
      <c r="E2916" s="331" t="s">
        <v>1037</v>
      </c>
      <c r="F2916" s="331" t="s">
        <v>1131</v>
      </c>
      <c r="G2916" s="331" t="n">
        <v>120</v>
      </c>
      <c r="H2916" s="331" t="n">
        <v>86.49</v>
      </c>
      <c r="I2916" s="415" t="n">
        <v>1722</v>
      </c>
      <c r="J2916" s="389"/>
      <c r="K2916" s="331" t="s">
        <v>994</v>
      </c>
    </row>
    <row r="2917" customFormat="false" ht="15.75" hidden="true" customHeight="false" outlineLevel="0" collapsed="false">
      <c r="A2917" s="331"/>
      <c r="B2917" s="331" t="s">
        <v>1288</v>
      </c>
      <c r="C2917" s="331" t="str">
        <f aca="false">IFERROR(VLOOKUP(B2917,'[1]#¡REF!'!$A$1:$C$15201,2,FALSE()),"")</f>
        <v/>
      </c>
      <c r="D2917" s="331" t="s">
        <v>991</v>
      </c>
      <c r="E2917" s="331" t="s">
        <v>1014</v>
      </c>
      <c r="F2917" s="331" t="s">
        <v>1132</v>
      </c>
      <c r="G2917" s="331" t="n">
        <v>220</v>
      </c>
      <c r="H2917" s="331" t="n">
        <v>158.56</v>
      </c>
      <c r="I2917" s="415" t="n">
        <v>3157</v>
      </c>
      <c r="J2917" s="389"/>
      <c r="K2917" s="331" t="s">
        <v>994</v>
      </c>
    </row>
    <row r="2918" customFormat="false" ht="15.75" hidden="true" customHeight="false" outlineLevel="0" collapsed="false">
      <c r="A2918" s="331"/>
      <c r="B2918" s="331" t="s">
        <v>1288</v>
      </c>
      <c r="C2918" s="331" t="str">
        <f aca="false">IFERROR(VLOOKUP(B2918,'[1]#¡REF!'!$A$1:$C$15201,2,FALSE()),"")</f>
        <v/>
      </c>
      <c r="D2918" s="331" t="s">
        <v>1016</v>
      </c>
      <c r="E2918" s="331" t="s">
        <v>1040</v>
      </c>
      <c r="F2918" s="331" t="s">
        <v>1130</v>
      </c>
      <c r="G2918" s="331" t="n">
        <v>4</v>
      </c>
      <c r="H2918" s="331" t="n">
        <v>2.88</v>
      </c>
      <c r="I2918" s="331" t="n">
        <v>57.4</v>
      </c>
      <c r="J2918" s="389"/>
      <c r="K2918" s="331" t="s">
        <v>994</v>
      </c>
    </row>
    <row r="2919" customFormat="false" ht="15.75" hidden="true" customHeight="false" outlineLevel="0" collapsed="false">
      <c r="A2919" s="331"/>
      <c r="B2919" s="331" t="s">
        <v>1288</v>
      </c>
      <c r="C2919" s="331" t="str">
        <f aca="false">IFERROR(VLOOKUP(B2919,'[1]#¡REF!'!$A$1:$C$15201,2,FALSE()),"")</f>
        <v/>
      </c>
      <c r="D2919" s="331" t="s">
        <v>1016</v>
      </c>
      <c r="E2919" s="331" t="s">
        <v>1091</v>
      </c>
      <c r="F2919" s="354" t="s">
        <v>993</v>
      </c>
      <c r="G2919" s="331" t="n">
        <v>294</v>
      </c>
      <c r="H2919" s="331" t="n">
        <v>211.9</v>
      </c>
      <c r="I2919" s="415" t="n">
        <v>4218.9</v>
      </c>
      <c r="J2919" s="389"/>
      <c r="K2919" s="331" t="s">
        <v>994</v>
      </c>
    </row>
    <row r="2920" customFormat="false" ht="15.75" hidden="true" customHeight="false" outlineLevel="0" collapsed="false">
      <c r="A2920" s="331"/>
      <c r="B2920" s="331" t="s">
        <v>1288</v>
      </c>
      <c r="C2920" s="331" t="str">
        <f aca="false">IFERROR(VLOOKUP(B2920,'[1]#¡REF!'!$A$1:$C$15201,2,FALSE()),"")</f>
        <v/>
      </c>
      <c r="D2920" s="331" t="s">
        <v>1016</v>
      </c>
      <c r="E2920" s="331" t="s">
        <v>1018</v>
      </c>
      <c r="F2920" s="354" t="s">
        <v>993</v>
      </c>
      <c r="G2920" s="331" t="n">
        <v>2</v>
      </c>
      <c r="H2920" s="331" t="n">
        <v>1.44</v>
      </c>
      <c r="I2920" s="331" t="n">
        <v>28.7</v>
      </c>
      <c r="J2920" s="389"/>
      <c r="K2920" s="331" t="s">
        <v>994</v>
      </c>
    </row>
    <row r="2921" customFormat="false" ht="15.75" hidden="true" customHeight="false" outlineLevel="0" collapsed="false">
      <c r="A2921" s="331"/>
      <c r="B2921" s="331" t="s">
        <v>1288</v>
      </c>
      <c r="C2921" s="331" t="str">
        <f aca="false">IFERROR(VLOOKUP(B2921,'[1]#¡REF!'!$A$1:$C$15201,2,FALSE()),"")</f>
        <v/>
      </c>
      <c r="D2921" s="331" t="s">
        <v>1016</v>
      </c>
      <c r="E2921" s="331" t="s">
        <v>1020</v>
      </c>
      <c r="F2921" s="354" t="s">
        <v>993</v>
      </c>
      <c r="G2921" s="405" t="n">
        <v>3380</v>
      </c>
      <c r="H2921" s="415" t="n">
        <v>2436.11</v>
      </c>
      <c r="I2921" s="415" t="n">
        <v>48503</v>
      </c>
      <c r="J2921" s="389"/>
      <c r="K2921" s="331" t="s">
        <v>994</v>
      </c>
    </row>
    <row r="2922" customFormat="false" ht="15.75" hidden="true" customHeight="false" outlineLevel="0" collapsed="false">
      <c r="A2922" s="331"/>
      <c r="B2922" s="331" t="s">
        <v>1288</v>
      </c>
      <c r="C2922" s="331" t="str">
        <f aca="false">IFERROR(VLOOKUP(B2922,'[1]#¡REF!'!$A$1:$C$15201,2,FALSE()),"")</f>
        <v/>
      </c>
      <c r="D2922" s="331" t="s">
        <v>1016</v>
      </c>
      <c r="E2922" s="331" t="s">
        <v>1021</v>
      </c>
      <c r="F2922" s="354" t="s">
        <v>993</v>
      </c>
      <c r="G2922" s="331" t="n">
        <v>20</v>
      </c>
      <c r="H2922" s="331" t="n">
        <v>14.41</v>
      </c>
      <c r="I2922" s="331" t="n">
        <v>287</v>
      </c>
      <c r="J2922" s="389"/>
      <c r="K2922" s="331" t="s">
        <v>994</v>
      </c>
    </row>
    <row r="2923" customFormat="false" ht="15.75" hidden="true" customHeight="false" outlineLevel="0" collapsed="false">
      <c r="A2923" s="331"/>
      <c r="B2923" s="331" t="s">
        <v>1288</v>
      </c>
      <c r="C2923" s="331" t="str">
        <f aca="false">IFERROR(VLOOKUP(B2923,'[1]#¡REF!'!$A$1:$C$15201,2,FALSE()),"")</f>
        <v/>
      </c>
      <c r="D2923" s="331" t="s">
        <v>1016</v>
      </c>
      <c r="E2923" s="331" t="s">
        <v>1023</v>
      </c>
      <c r="F2923" s="354" t="s">
        <v>993</v>
      </c>
      <c r="G2923" s="331" t="n">
        <v>594</v>
      </c>
      <c r="H2923" s="331" t="n">
        <v>428.12</v>
      </c>
      <c r="I2923" s="415" t="n">
        <v>8523.9</v>
      </c>
      <c r="J2923" s="389"/>
      <c r="K2923" s="331" t="s">
        <v>994</v>
      </c>
    </row>
    <row r="2924" customFormat="false" ht="15.75" hidden="true" customHeight="false" outlineLevel="0" collapsed="false">
      <c r="A2924" s="331"/>
      <c r="B2924" s="331" t="s">
        <v>1288</v>
      </c>
      <c r="C2924" s="331" t="str">
        <f aca="false">IFERROR(VLOOKUP(B2924,'[1]#¡REF!'!$A$1:$C$15201,2,FALSE()),"")</f>
        <v/>
      </c>
      <c r="D2924" s="331" t="s">
        <v>1016</v>
      </c>
      <c r="E2924" s="331" t="s">
        <v>1042</v>
      </c>
      <c r="F2924" s="354" t="s">
        <v>993</v>
      </c>
      <c r="G2924" s="331" t="n">
        <v>34</v>
      </c>
      <c r="H2924" s="331" t="n">
        <v>24.51</v>
      </c>
      <c r="I2924" s="331" t="n">
        <v>487.9</v>
      </c>
      <c r="J2924" s="389"/>
      <c r="K2924" s="331" t="s">
        <v>994</v>
      </c>
    </row>
    <row r="2925" customFormat="false" ht="15.75" hidden="true" customHeight="false" outlineLevel="0" collapsed="false">
      <c r="A2925" s="331"/>
      <c r="B2925" s="331" t="s">
        <v>1288</v>
      </c>
      <c r="C2925" s="331" t="str">
        <f aca="false">IFERROR(VLOOKUP(B2925,'[1]#¡REF!'!$A$1:$C$15201,2,FALSE()),"")</f>
        <v/>
      </c>
      <c r="D2925" s="331" t="s">
        <v>1016</v>
      </c>
      <c r="E2925" s="331" t="s">
        <v>1092</v>
      </c>
      <c r="F2925" s="354" t="s">
        <v>993</v>
      </c>
      <c r="G2925" s="331" t="n">
        <v>445</v>
      </c>
      <c r="H2925" s="331" t="n">
        <v>320.73</v>
      </c>
      <c r="I2925" s="415" t="n">
        <v>6385.75</v>
      </c>
      <c r="J2925" s="389"/>
      <c r="K2925" s="331" t="s">
        <v>994</v>
      </c>
    </row>
    <row r="2926" customFormat="false" ht="15.75" hidden="true" customHeight="false" outlineLevel="0" collapsed="false">
      <c r="A2926" s="331"/>
      <c r="B2926" s="331" t="s">
        <v>1288</v>
      </c>
      <c r="C2926" s="331" t="str">
        <f aca="false">IFERROR(VLOOKUP(B2926,'[1]#¡REF!'!$A$1:$C$15201,2,FALSE()),"")</f>
        <v/>
      </c>
      <c r="D2926" s="331" t="s">
        <v>1016</v>
      </c>
      <c r="E2926" s="331" t="s">
        <v>1024</v>
      </c>
      <c r="F2926" s="354" t="s">
        <v>993</v>
      </c>
      <c r="G2926" s="331" t="n">
        <v>127</v>
      </c>
      <c r="H2926" s="331" t="n">
        <v>91.53</v>
      </c>
      <c r="I2926" s="415" t="n">
        <v>1822.45</v>
      </c>
      <c r="J2926" s="389"/>
      <c r="K2926" s="331" t="s">
        <v>994</v>
      </c>
    </row>
    <row r="2927" customFormat="false" ht="15.75" hidden="true" customHeight="false" outlineLevel="0" collapsed="false">
      <c r="A2927" s="331"/>
      <c r="B2927" s="331" t="s">
        <v>1288</v>
      </c>
      <c r="C2927" s="331" t="str">
        <f aca="false">IFERROR(VLOOKUP(B2927,'[1]#¡REF!'!$A$1:$C$15201,2,FALSE()),"")</f>
        <v/>
      </c>
      <c r="D2927" s="331" t="s">
        <v>1016</v>
      </c>
      <c r="E2927" s="331" t="s">
        <v>1025</v>
      </c>
      <c r="F2927" s="354" t="s">
        <v>993</v>
      </c>
      <c r="G2927" s="331" t="n">
        <v>420</v>
      </c>
      <c r="H2927" s="331" t="n">
        <v>302.71</v>
      </c>
      <c r="I2927" s="415" t="n">
        <v>6027</v>
      </c>
      <c r="J2927" s="389"/>
      <c r="K2927" s="331" t="s">
        <v>994</v>
      </c>
    </row>
    <row r="2928" customFormat="false" ht="15.75" hidden="true" customHeight="false" outlineLevel="0" collapsed="false">
      <c r="A2928" s="331"/>
      <c r="B2928" s="331" t="s">
        <v>1288</v>
      </c>
      <c r="C2928" s="331" t="str">
        <f aca="false">IFERROR(VLOOKUP(B2928,'[1]#¡REF!'!$A$1:$C$15201,2,FALSE()),"")</f>
        <v/>
      </c>
      <c r="D2928" s="331" t="s">
        <v>1016</v>
      </c>
      <c r="E2928" s="331" t="s">
        <v>1065</v>
      </c>
      <c r="F2928" s="354" t="s">
        <v>993</v>
      </c>
      <c r="G2928" s="331" t="n">
        <v>62</v>
      </c>
      <c r="H2928" s="331" t="n">
        <v>44.69</v>
      </c>
      <c r="I2928" s="331" t="n">
        <v>889.7</v>
      </c>
      <c r="J2928" s="389"/>
      <c r="K2928" s="331" t="s">
        <v>994</v>
      </c>
    </row>
    <row r="2929" customFormat="false" ht="15.75" hidden="true" customHeight="false" outlineLevel="0" collapsed="false">
      <c r="A2929" s="331"/>
      <c r="B2929" s="331" t="s">
        <v>1288</v>
      </c>
      <c r="C2929" s="331" t="str">
        <f aca="false">IFERROR(VLOOKUP(B2929,'[1]#¡REF!'!$A$1:$C$15201,2,FALSE()),"")</f>
        <v/>
      </c>
      <c r="D2929" s="331" t="s">
        <v>1016</v>
      </c>
      <c r="E2929" s="331" t="s">
        <v>1093</v>
      </c>
      <c r="F2929" s="331" t="s">
        <v>1131</v>
      </c>
      <c r="G2929" s="331" t="n">
        <v>4</v>
      </c>
      <c r="H2929" s="331" t="n">
        <v>2.88</v>
      </c>
      <c r="I2929" s="331" t="n">
        <v>57.4</v>
      </c>
      <c r="J2929" s="389"/>
      <c r="K2929" s="331" t="s">
        <v>994</v>
      </c>
    </row>
    <row r="2930" customFormat="false" ht="15.75" hidden="true" customHeight="false" outlineLevel="0" collapsed="false">
      <c r="A2930" s="331"/>
      <c r="B2930" s="331" t="s">
        <v>1288</v>
      </c>
      <c r="C2930" s="331" t="str">
        <f aca="false">IFERROR(VLOOKUP(B2930,'[1]#¡REF!'!$A$1:$C$15201,2,FALSE()),"")</f>
        <v/>
      </c>
      <c r="D2930" s="331" t="s">
        <v>1016</v>
      </c>
      <c r="E2930" s="331" t="s">
        <v>1026</v>
      </c>
      <c r="F2930" s="331" t="s">
        <v>1132</v>
      </c>
      <c r="G2930" s="331" t="n">
        <v>53</v>
      </c>
      <c r="H2930" s="331" t="n">
        <v>38.2</v>
      </c>
      <c r="I2930" s="331" t="n">
        <v>760.55</v>
      </c>
      <c r="J2930" s="389"/>
      <c r="K2930" s="331" t="s">
        <v>994</v>
      </c>
    </row>
    <row r="2931" customFormat="false" ht="15.75" hidden="true" customHeight="false" outlineLevel="0" collapsed="false">
      <c r="A2931" s="331"/>
      <c r="B2931" s="331" t="s">
        <v>1288</v>
      </c>
      <c r="C2931" s="331" t="str">
        <f aca="false">IFERROR(VLOOKUP(B2931,'[1]#¡REF!'!$A$1:$C$15201,2,FALSE()),"")</f>
        <v/>
      </c>
      <c r="D2931" s="331" t="s">
        <v>1016</v>
      </c>
      <c r="E2931" s="331" t="s">
        <v>1027</v>
      </c>
      <c r="F2931" s="331" t="s">
        <v>1133</v>
      </c>
      <c r="G2931" s="331" t="n">
        <v>4</v>
      </c>
      <c r="H2931" s="331" t="n">
        <v>2.88</v>
      </c>
      <c r="I2931" s="331" t="n">
        <v>57.4</v>
      </c>
      <c r="J2931" s="389"/>
      <c r="K2931" s="331" t="s">
        <v>994</v>
      </c>
    </row>
    <row r="2932" customFormat="false" ht="15.75" hidden="true" customHeight="false" outlineLevel="0" collapsed="false">
      <c r="A2932" s="331"/>
      <c r="B2932" s="331" t="s">
        <v>1288</v>
      </c>
      <c r="C2932" s="331" t="str">
        <f aca="false">IFERROR(VLOOKUP(B2932,'[1]#¡REF!'!$A$1:$C$15201,2,FALSE()),"")</f>
        <v/>
      </c>
      <c r="D2932" s="331" t="s">
        <v>1016</v>
      </c>
      <c r="E2932" s="331" t="s">
        <v>1028</v>
      </c>
      <c r="F2932" s="331" t="s">
        <v>1134</v>
      </c>
      <c r="G2932" s="331" t="n">
        <v>8</v>
      </c>
      <c r="H2932" s="331" t="n">
        <v>5.77</v>
      </c>
      <c r="I2932" s="331" t="n">
        <v>114.8</v>
      </c>
      <c r="J2932" s="390"/>
      <c r="K2932" s="331" t="s">
        <v>994</v>
      </c>
    </row>
    <row r="2933" customFormat="false" ht="15.75" hidden="true" customHeight="false" outlineLevel="0" collapsed="false">
      <c r="A2933" s="331"/>
      <c r="B2933" s="331" t="s">
        <v>1289</v>
      </c>
      <c r="C2933" s="331" t="str">
        <f aca="false">IFERROR(VLOOKUP(B2933,'[1]#¡REF!'!$A$1:$C$15201,2,FALSE()),"")</f>
        <v/>
      </c>
      <c r="D2933" s="331" t="s">
        <v>991</v>
      </c>
      <c r="E2933" s="331" t="s">
        <v>997</v>
      </c>
      <c r="F2933" s="331" t="s">
        <v>1130</v>
      </c>
      <c r="G2933" s="331" t="n">
        <v>60</v>
      </c>
      <c r="H2933" s="415" t="n">
        <v>3480.66</v>
      </c>
      <c r="I2933" s="415" t="n">
        <v>69300</v>
      </c>
      <c r="J2933" s="388"/>
      <c r="K2933" s="331" t="s">
        <v>994</v>
      </c>
    </row>
    <row r="2934" customFormat="false" ht="15.75" hidden="true" customHeight="false" outlineLevel="0" collapsed="false">
      <c r="A2934" s="331"/>
      <c r="B2934" s="331" t="s">
        <v>1289</v>
      </c>
      <c r="C2934" s="331" t="str">
        <f aca="false">IFERROR(VLOOKUP(B2934,'[1]#¡REF!'!$A$1:$C$15201,2,FALSE()),"")</f>
        <v/>
      </c>
      <c r="D2934" s="331" t="s">
        <v>991</v>
      </c>
      <c r="E2934" s="331" t="s">
        <v>992</v>
      </c>
      <c r="F2934" s="354" t="s">
        <v>993</v>
      </c>
      <c r="G2934" s="331" t="n">
        <v>20</v>
      </c>
      <c r="H2934" s="415" t="n">
        <v>1160.22</v>
      </c>
      <c r="I2934" s="415" t="n">
        <v>23100</v>
      </c>
      <c r="J2934" s="389"/>
      <c r="K2934" s="331" t="s">
        <v>994</v>
      </c>
    </row>
    <row r="2935" customFormat="false" ht="15.75" hidden="true" customHeight="false" outlineLevel="0" collapsed="false">
      <c r="A2935" s="331"/>
      <c r="B2935" s="331" t="s">
        <v>1289</v>
      </c>
      <c r="C2935" s="331" t="str">
        <f aca="false">IFERROR(VLOOKUP(B2935,'[1]#¡REF!'!$A$1:$C$15201,2,FALSE()),"")</f>
        <v/>
      </c>
      <c r="D2935" s="331" t="s">
        <v>991</v>
      </c>
      <c r="E2935" s="331" t="s">
        <v>1000</v>
      </c>
      <c r="F2935" s="354" t="s">
        <v>993</v>
      </c>
      <c r="G2935" s="331" t="n">
        <v>410</v>
      </c>
      <c r="H2935" s="415" t="n">
        <v>23784.53</v>
      </c>
      <c r="I2935" s="415" t="n">
        <v>473550</v>
      </c>
      <c r="J2935" s="389"/>
      <c r="K2935" s="331" t="s">
        <v>994</v>
      </c>
    </row>
    <row r="2936" customFormat="false" ht="15.75" hidden="true" customHeight="false" outlineLevel="0" collapsed="false">
      <c r="A2936" s="331"/>
      <c r="B2936" s="331" t="s">
        <v>1289</v>
      </c>
      <c r="C2936" s="331" t="str">
        <f aca="false">IFERROR(VLOOKUP(B2936,'[1]#¡REF!'!$A$1:$C$15201,2,FALSE()),"")</f>
        <v/>
      </c>
      <c r="D2936" s="331" t="s">
        <v>991</v>
      </c>
      <c r="E2936" s="331" t="s">
        <v>1011</v>
      </c>
      <c r="F2936" s="354" t="s">
        <v>993</v>
      </c>
      <c r="G2936" s="331" t="n">
        <v>821</v>
      </c>
      <c r="H2936" s="415" t="n">
        <v>47627.07</v>
      </c>
      <c r="I2936" s="415" t="n">
        <v>948255</v>
      </c>
      <c r="J2936" s="389"/>
      <c r="K2936" s="331" t="s">
        <v>994</v>
      </c>
    </row>
    <row r="2937" customFormat="false" ht="15.75" hidden="true" customHeight="false" outlineLevel="0" collapsed="false">
      <c r="A2937" s="331"/>
      <c r="B2937" s="331" t="s">
        <v>1289</v>
      </c>
      <c r="C2937" s="331" t="str">
        <f aca="false">IFERROR(VLOOKUP(B2937,'[1]#¡REF!'!$A$1:$C$15201,2,FALSE()),"")</f>
        <v/>
      </c>
      <c r="D2937" s="331" t="s">
        <v>991</v>
      </c>
      <c r="E2937" s="331" t="s">
        <v>1037</v>
      </c>
      <c r="F2937" s="331" t="s">
        <v>1131</v>
      </c>
      <c r="G2937" s="405" t="n">
        <v>1270</v>
      </c>
      <c r="H2937" s="415" t="n">
        <v>73674.04</v>
      </c>
      <c r="I2937" s="415" t="n">
        <v>1466850</v>
      </c>
      <c r="J2937" s="389"/>
      <c r="K2937" s="331" t="s">
        <v>994</v>
      </c>
    </row>
    <row r="2938" customFormat="false" ht="15.75" hidden="true" customHeight="false" outlineLevel="0" collapsed="false">
      <c r="A2938" s="331"/>
      <c r="B2938" s="331" t="s">
        <v>1289</v>
      </c>
      <c r="C2938" s="331" t="str">
        <f aca="false">IFERROR(VLOOKUP(B2938,'[1]#¡REF!'!$A$1:$C$15201,2,FALSE()),"")</f>
        <v/>
      </c>
      <c r="D2938" s="331" t="s">
        <v>991</v>
      </c>
      <c r="E2938" s="331" t="s">
        <v>1002</v>
      </c>
      <c r="F2938" s="331" t="s">
        <v>1133</v>
      </c>
      <c r="G2938" s="331" t="n">
        <v>125</v>
      </c>
      <c r="H2938" s="415" t="n">
        <v>7251.38</v>
      </c>
      <c r="I2938" s="415" t="n">
        <v>144375</v>
      </c>
      <c r="J2938" s="389"/>
      <c r="K2938" s="331" t="s">
        <v>994</v>
      </c>
    </row>
    <row r="2939" customFormat="false" ht="15.75" hidden="true" customHeight="false" outlineLevel="0" collapsed="false">
      <c r="A2939" s="331"/>
      <c r="B2939" s="331" t="s">
        <v>1289</v>
      </c>
      <c r="C2939" s="331" t="str">
        <f aca="false">IFERROR(VLOOKUP(B2939,'[1]#¡REF!'!$A$1:$C$15201,2,FALSE()),"")</f>
        <v/>
      </c>
      <c r="D2939" s="331" t="s">
        <v>991</v>
      </c>
      <c r="E2939" s="331" t="s">
        <v>1004</v>
      </c>
      <c r="F2939" s="331" t="s">
        <v>1134</v>
      </c>
      <c r="G2939" s="331" t="n">
        <v>100</v>
      </c>
      <c r="H2939" s="415" t="n">
        <v>5801.11</v>
      </c>
      <c r="I2939" s="415" t="n">
        <v>115500</v>
      </c>
      <c r="J2939" s="390"/>
      <c r="K2939" s="331" t="s">
        <v>994</v>
      </c>
    </row>
    <row r="2940" s="158" customFormat="true" ht="15" hidden="false" customHeight="false" outlineLevel="0" collapsed="false">
      <c r="A2940" s="366" t="s">
        <v>1290</v>
      </c>
      <c r="B2940" s="366" t="s">
        <v>1289</v>
      </c>
      <c r="C2940" s="376" t="str">
        <f aca="false">IFERROR(VLOOKUP(B2940,'[1]#¡REF!'!$A$1:$C$15201,2,FALSE()),"")</f>
        <v/>
      </c>
      <c r="D2940" s="406" t="s">
        <v>991</v>
      </c>
      <c r="E2940" s="366" t="s">
        <v>612</v>
      </c>
      <c r="F2940" s="421" t="s">
        <v>1136</v>
      </c>
      <c r="G2940" s="368" t="n">
        <v>455</v>
      </c>
      <c r="H2940" s="426" t="n">
        <v>26395.03</v>
      </c>
      <c r="I2940" s="426" t="n">
        <v>525525</v>
      </c>
      <c r="J2940" s="408" t="n">
        <v>1155</v>
      </c>
      <c r="K2940" s="366" t="s">
        <v>994</v>
      </c>
      <c r="L2940" s="375" t="s">
        <v>1291</v>
      </c>
      <c r="M2940" s="375"/>
      <c r="N2940" s="375"/>
      <c r="O2940" s="371" t="n">
        <v>3137320</v>
      </c>
      <c r="P2940" s="375" t="n">
        <v>3101</v>
      </c>
      <c r="Q2940" s="409" t="n">
        <v>44511</v>
      </c>
      <c r="R2940" s="409"/>
      <c r="S2940" s="409"/>
      <c r="T2940" s="273" t="n">
        <f aca="false">37</f>
        <v>37</v>
      </c>
      <c r="U2940" s="163" t="n">
        <f aca="false">T2940*J2940</f>
        <v>42735</v>
      </c>
    </row>
    <row r="2941" customFormat="false" ht="15.75" hidden="true" customHeight="false" outlineLevel="0" collapsed="false">
      <c r="A2941" s="331"/>
      <c r="B2941" s="331" t="s">
        <v>1292</v>
      </c>
      <c r="C2941" s="331" t="str">
        <f aca="false">IFERROR(VLOOKUP(B2941,'[1]#¡REF!'!$A$1:$C$15201,2,FALSE()),"")</f>
        <v/>
      </c>
      <c r="D2941" s="331" t="s">
        <v>991</v>
      </c>
      <c r="E2941" s="331" t="s">
        <v>997</v>
      </c>
      <c r="F2941" s="331" t="s">
        <v>1130</v>
      </c>
      <c r="G2941" s="331" t="n">
        <v>120</v>
      </c>
      <c r="H2941" s="415" t="n">
        <v>11082.37</v>
      </c>
      <c r="I2941" s="415" t="n">
        <v>220650</v>
      </c>
      <c r="J2941" s="388"/>
      <c r="K2941" s="331" t="s">
        <v>994</v>
      </c>
    </row>
    <row r="2942" customFormat="false" ht="15.75" hidden="true" customHeight="false" outlineLevel="0" collapsed="false">
      <c r="A2942" s="331"/>
      <c r="B2942" s="331" t="s">
        <v>1292</v>
      </c>
      <c r="C2942" s="331" t="str">
        <f aca="false">IFERROR(VLOOKUP(B2942,'[1]#¡REF!'!$A$1:$C$15201,2,FALSE()),"")</f>
        <v/>
      </c>
      <c r="D2942" s="331" t="s">
        <v>991</v>
      </c>
      <c r="E2942" s="331" t="s">
        <v>992</v>
      </c>
      <c r="F2942" s="354" t="s">
        <v>993</v>
      </c>
      <c r="G2942" s="331" t="n">
        <v>24</v>
      </c>
      <c r="H2942" s="415" t="n">
        <v>2216.47</v>
      </c>
      <c r="I2942" s="415" t="n">
        <v>44130</v>
      </c>
      <c r="J2942" s="389"/>
      <c r="K2942" s="331" t="s">
        <v>994</v>
      </c>
    </row>
    <row r="2943" customFormat="false" ht="15.75" hidden="true" customHeight="false" outlineLevel="0" collapsed="false">
      <c r="A2943" s="331"/>
      <c r="B2943" s="331" t="s">
        <v>1292</v>
      </c>
      <c r="C2943" s="331" t="str">
        <f aca="false">IFERROR(VLOOKUP(B2943,'[1]#¡REF!'!$A$1:$C$15201,2,FALSE()),"")</f>
        <v/>
      </c>
      <c r="D2943" s="331" t="s">
        <v>991</v>
      </c>
      <c r="E2943" s="331" t="s">
        <v>1053</v>
      </c>
      <c r="F2943" s="354" t="s">
        <v>993</v>
      </c>
      <c r="G2943" s="331" t="n">
        <v>60</v>
      </c>
      <c r="H2943" s="415" t="n">
        <v>5541.19</v>
      </c>
      <c r="I2943" s="415" t="n">
        <v>110325</v>
      </c>
      <c r="J2943" s="389"/>
      <c r="K2943" s="331" t="s">
        <v>994</v>
      </c>
    </row>
    <row r="2944" customFormat="false" ht="15.75" hidden="true" customHeight="false" outlineLevel="0" collapsed="false">
      <c r="A2944" s="331"/>
      <c r="B2944" s="331" t="s">
        <v>1292</v>
      </c>
      <c r="C2944" s="331" t="str">
        <f aca="false">IFERROR(VLOOKUP(B2944,'[1]#¡REF!'!$A$1:$C$15201,2,FALSE()),"")</f>
        <v/>
      </c>
      <c r="D2944" s="331" t="s">
        <v>991</v>
      </c>
      <c r="E2944" s="331" t="s">
        <v>1011</v>
      </c>
      <c r="F2944" s="354" t="s">
        <v>993</v>
      </c>
      <c r="G2944" s="331" t="n">
        <v>920</v>
      </c>
      <c r="H2944" s="415" t="n">
        <v>84964.85</v>
      </c>
      <c r="I2944" s="415" t="n">
        <v>1691650</v>
      </c>
      <c r="J2944" s="389"/>
      <c r="K2944" s="331" t="s">
        <v>994</v>
      </c>
    </row>
    <row r="2945" customFormat="false" ht="15.75" hidden="true" customHeight="false" outlineLevel="0" collapsed="false">
      <c r="A2945" s="331"/>
      <c r="B2945" s="331" t="s">
        <v>1292</v>
      </c>
      <c r="C2945" s="331" t="str">
        <f aca="false">IFERROR(VLOOKUP(B2945,'[1]#¡REF!'!$A$1:$C$15201,2,FALSE()),"")</f>
        <v/>
      </c>
      <c r="D2945" s="331" t="s">
        <v>991</v>
      </c>
      <c r="E2945" s="331" t="s">
        <v>1001</v>
      </c>
      <c r="F2945" s="354" t="s">
        <v>993</v>
      </c>
      <c r="G2945" s="331" t="n">
        <v>6</v>
      </c>
      <c r="H2945" s="331" t="n">
        <v>554.12</v>
      </c>
      <c r="I2945" s="415" t="n">
        <v>11032.5</v>
      </c>
      <c r="J2945" s="389"/>
      <c r="K2945" s="331" t="s">
        <v>994</v>
      </c>
    </row>
    <row r="2946" customFormat="false" ht="15.75" hidden="true" customHeight="false" outlineLevel="0" collapsed="false">
      <c r="A2946" s="331"/>
      <c r="B2946" s="331" t="s">
        <v>1292</v>
      </c>
      <c r="C2946" s="331" t="str">
        <f aca="false">IFERROR(VLOOKUP(B2946,'[1]#¡REF!'!$A$1:$C$15201,2,FALSE()),"")</f>
        <v/>
      </c>
      <c r="D2946" s="331" t="s">
        <v>991</v>
      </c>
      <c r="E2946" s="331" t="s">
        <v>1002</v>
      </c>
      <c r="F2946" s="331" t="s">
        <v>1133</v>
      </c>
      <c r="G2946" s="331" t="n">
        <v>125</v>
      </c>
      <c r="H2946" s="415" t="n">
        <v>11544.14</v>
      </c>
      <c r="I2946" s="415" t="n">
        <v>229843.75</v>
      </c>
      <c r="J2946" s="390"/>
      <c r="K2946" s="331" t="s">
        <v>994</v>
      </c>
    </row>
    <row r="2947" customFormat="false" ht="15.75" hidden="true" customHeight="false" outlineLevel="0" collapsed="false">
      <c r="A2947" s="331"/>
      <c r="B2947" s="331" t="s">
        <v>1293</v>
      </c>
      <c r="C2947" s="331" t="str">
        <f aca="false">IFERROR(VLOOKUP(B2947,'[1]#¡REF!'!$A$1:$C$15201,2,FALSE()),"")</f>
        <v/>
      </c>
      <c r="D2947" s="331" t="s">
        <v>991</v>
      </c>
      <c r="E2947" s="331" t="s">
        <v>1034</v>
      </c>
      <c r="F2947" s="354" t="s">
        <v>993</v>
      </c>
      <c r="G2947" s="331" t="n">
        <v>217</v>
      </c>
      <c r="H2947" s="415" t="n">
        <v>8470.41</v>
      </c>
      <c r="I2947" s="415" t="n">
        <v>168645.89</v>
      </c>
      <c r="J2947" s="388"/>
      <c r="K2947" s="331" t="s">
        <v>994</v>
      </c>
    </row>
    <row r="2948" customFormat="false" ht="15.75" hidden="true" customHeight="false" outlineLevel="0" collapsed="false">
      <c r="A2948" s="331"/>
      <c r="B2948" s="331" t="s">
        <v>1293</v>
      </c>
      <c r="C2948" s="331" t="str">
        <f aca="false">IFERROR(VLOOKUP(B2948,'[1]#¡REF!'!$A$1:$C$15201,2,FALSE()),"")</f>
        <v/>
      </c>
      <c r="D2948" s="331" t="s">
        <v>991</v>
      </c>
      <c r="E2948" s="331" t="s">
        <v>1084</v>
      </c>
      <c r="F2948" s="354" t="s">
        <v>993</v>
      </c>
      <c r="G2948" s="331" t="n">
        <v>355</v>
      </c>
      <c r="H2948" s="415" t="n">
        <v>13857.13</v>
      </c>
      <c r="I2948" s="415" t="n">
        <v>275895.35</v>
      </c>
      <c r="J2948" s="389"/>
      <c r="K2948" s="331" t="s">
        <v>994</v>
      </c>
    </row>
    <row r="2949" customFormat="false" ht="15.75" hidden="true" customHeight="false" outlineLevel="0" collapsed="false">
      <c r="A2949" s="331"/>
      <c r="B2949" s="331" t="s">
        <v>1293</v>
      </c>
      <c r="C2949" s="331" t="str">
        <f aca="false">IFERROR(VLOOKUP(B2949,'[1]#¡REF!'!$A$1:$C$15201,2,FALSE()),"")</f>
        <v/>
      </c>
      <c r="D2949" s="331" t="s">
        <v>991</v>
      </c>
      <c r="E2949" s="331" t="s">
        <v>1037</v>
      </c>
      <c r="F2949" s="331" t="s">
        <v>1131</v>
      </c>
      <c r="G2949" s="331" t="n">
        <v>480</v>
      </c>
      <c r="H2949" s="415" t="n">
        <v>18736.39</v>
      </c>
      <c r="I2949" s="415" t="n">
        <v>373041.6</v>
      </c>
      <c r="J2949" s="390"/>
      <c r="K2949" s="331" t="s">
        <v>994</v>
      </c>
    </row>
    <row r="2950" customFormat="false" ht="15.75" hidden="true" customHeight="false" outlineLevel="0" collapsed="false">
      <c r="A2950" s="331"/>
      <c r="B2950" s="331" t="s">
        <v>1294</v>
      </c>
      <c r="C2950" s="331" t="str">
        <f aca="false">IFERROR(VLOOKUP(B2950,'[1]#¡REF!'!$A$1:$C$15201,2,FALSE()),"")</f>
        <v/>
      </c>
      <c r="D2950" s="331" t="s">
        <v>1016</v>
      </c>
      <c r="E2950" s="331" t="s">
        <v>1017</v>
      </c>
      <c r="F2950" s="331" t="s">
        <v>1130</v>
      </c>
      <c r="G2950" s="331" t="n">
        <v>70</v>
      </c>
      <c r="H2950" s="331" t="n">
        <v>47.6</v>
      </c>
      <c r="I2950" s="331" t="n">
        <v>947.72</v>
      </c>
      <c r="J2950" s="388"/>
      <c r="K2950" s="331" t="s">
        <v>994</v>
      </c>
    </row>
    <row r="2951" customFormat="false" ht="15.75" hidden="true" customHeight="false" outlineLevel="0" collapsed="false">
      <c r="A2951" s="331"/>
      <c r="B2951" s="331" t="s">
        <v>1294</v>
      </c>
      <c r="C2951" s="331" t="str">
        <f aca="false">IFERROR(VLOOKUP(B2951,'[1]#¡REF!'!$A$1:$C$15201,2,FALSE()),"")</f>
        <v/>
      </c>
      <c r="D2951" s="331" t="s">
        <v>1016</v>
      </c>
      <c r="E2951" s="331" t="s">
        <v>1091</v>
      </c>
      <c r="F2951" s="354" t="s">
        <v>993</v>
      </c>
      <c r="G2951" s="331" t="n">
        <v>118</v>
      </c>
      <c r="H2951" s="331" t="n">
        <v>80.24</v>
      </c>
      <c r="I2951" s="415" t="n">
        <v>1597.58</v>
      </c>
      <c r="J2951" s="389"/>
      <c r="K2951" s="331" t="s">
        <v>994</v>
      </c>
    </row>
    <row r="2952" customFormat="false" ht="15.75" hidden="true" customHeight="false" outlineLevel="0" collapsed="false">
      <c r="A2952" s="331"/>
      <c r="B2952" s="331" t="s">
        <v>1294</v>
      </c>
      <c r="C2952" s="331" t="str">
        <f aca="false">IFERROR(VLOOKUP(B2952,'[1]#¡REF!'!$A$1:$C$15201,2,FALSE()),"")</f>
        <v/>
      </c>
      <c r="D2952" s="331" t="s">
        <v>1016</v>
      </c>
      <c r="E2952" s="331" t="s">
        <v>1019</v>
      </c>
      <c r="F2952" s="354" t="s">
        <v>993</v>
      </c>
      <c r="G2952" s="331" t="n">
        <v>107</v>
      </c>
      <c r="H2952" s="331" t="n">
        <v>72.76</v>
      </c>
      <c r="I2952" s="415" t="n">
        <v>1448.65</v>
      </c>
      <c r="J2952" s="389"/>
      <c r="K2952" s="331" t="s">
        <v>994</v>
      </c>
    </row>
    <row r="2953" customFormat="false" ht="15.75" hidden="true" customHeight="false" outlineLevel="0" collapsed="false">
      <c r="A2953" s="331"/>
      <c r="B2953" s="331" t="s">
        <v>1294</v>
      </c>
      <c r="C2953" s="331" t="str">
        <f aca="false">IFERROR(VLOOKUP(B2953,'[1]#¡REF!'!$A$1:$C$15201,2,FALSE()),"")</f>
        <v/>
      </c>
      <c r="D2953" s="331" t="s">
        <v>1016</v>
      </c>
      <c r="E2953" s="331" t="s">
        <v>1020</v>
      </c>
      <c r="F2953" s="354" t="s">
        <v>993</v>
      </c>
      <c r="G2953" s="331" t="n">
        <v>72</v>
      </c>
      <c r="H2953" s="331" t="n">
        <v>48.96</v>
      </c>
      <c r="I2953" s="331" t="n">
        <v>974.79</v>
      </c>
      <c r="J2953" s="389"/>
      <c r="K2953" s="331" t="s">
        <v>994</v>
      </c>
    </row>
    <row r="2954" customFormat="false" ht="15.75" hidden="true" customHeight="false" outlineLevel="0" collapsed="false">
      <c r="A2954" s="331"/>
      <c r="B2954" s="331" t="s">
        <v>1294</v>
      </c>
      <c r="C2954" s="331" t="str">
        <f aca="false">IFERROR(VLOOKUP(B2954,'[1]#¡REF!'!$A$1:$C$15201,2,FALSE()),"")</f>
        <v/>
      </c>
      <c r="D2954" s="331" t="s">
        <v>1016</v>
      </c>
      <c r="E2954" s="331" t="s">
        <v>1023</v>
      </c>
      <c r="F2954" s="354" t="s">
        <v>993</v>
      </c>
      <c r="G2954" s="331" t="n">
        <v>865</v>
      </c>
      <c r="H2954" s="331" t="n">
        <v>588.2</v>
      </c>
      <c r="I2954" s="415" t="n">
        <v>11711.06</v>
      </c>
      <c r="J2954" s="389"/>
      <c r="K2954" s="331" t="s">
        <v>994</v>
      </c>
    </row>
    <row r="2955" customFormat="false" ht="15.75" hidden="true" customHeight="false" outlineLevel="0" collapsed="false">
      <c r="A2955" s="331"/>
      <c r="B2955" s="331" t="s">
        <v>1294</v>
      </c>
      <c r="C2955" s="331" t="str">
        <f aca="false">IFERROR(VLOOKUP(B2955,'[1]#¡REF!'!$A$1:$C$15201,2,FALSE()),"")</f>
        <v/>
      </c>
      <c r="D2955" s="331" t="s">
        <v>1016</v>
      </c>
      <c r="E2955" s="331" t="s">
        <v>1092</v>
      </c>
      <c r="F2955" s="354" t="s">
        <v>993</v>
      </c>
      <c r="G2955" s="331" t="n">
        <v>651</v>
      </c>
      <c r="H2955" s="331" t="n">
        <v>442.68</v>
      </c>
      <c r="I2955" s="415" t="n">
        <v>8813.76</v>
      </c>
      <c r="J2955" s="389"/>
      <c r="K2955" s="331" t="s">
        <v>994</v>
      </c>
    </row>
    <row r="2956" customFormat="false" ht="15.75" hidden="true" customHeight="false" outlineLevel="0" collapsed="false">
      <c r="A2956" s="331"/>
      <c r="B2956" s="331" t="s">
        <v>1294</v>
      </c>
      <c r="C2956" s="331" t="str">
        <f aca="false">IFERROR(VLOOKUP(B2956,'[1]#¡REF!'!$A$1:$C$15201,2,FALSE()),"")</f>
        <v/>
      </c>
      <c r="D2956" s="331" t="s">
        <v>1016</v>
      </c>
      <c r="E2956" s="331" t="s">
        <v>1025</v>
      </c>
      <c r="F2956" s="354" t="s">
        <v>993</v>
      </c>
      <c r="G2956" s="405" t="n">
        <v>4788</v>
      </c>
      <c r="H2956" s="415" t="n">
        <v>3255.84</v>
      </c>
      <c r="I2956" s="415" t="n">
        <v>64823.77</v>
      </c>
      <c r="J2956" s="389"/>
      <c r="K2956" s="331" t="s">
        <v>994</v>
      </c>
    </row>
    <row r="2957" customFormat="false" ht="15.75" hidden="true" customHeight="false" outlineLevel="0" collapsed="false">
      <c r="A2957" s="331"/>
      <c r="B2957" s="331" t="s">
        <v>1294</v>
      </c>
      <c r="C2957" s="331" t="str">
        <f aca="false">IFERROR(VLOOKUP(B2957,'[1]#¡REF!'!$A$1:$C$15201,2,FALSE()),"")</f>
        <v/>
      </c>
      <c r="D2957" s="331" t="s">
        <v>1016</v>
      </c>
      <c r="E2957" s="331" t="s">
        <v>1065</v>
      </c>
      <c r="F2957" s="354" t="s">
        <v>993</v>
      </c>
      <c r="G2957" s="331" t="n">
        <v>14</v>
      </c>
      <c r="H2957" s="331" t="n">
        <v>9.52</v>
      </c>
      <c r="I2957" s="331" t="n">
        <v>189.54</v>
      </c>
      <c r="J2957" s="389"/>
      <c r="K2957" s="331" t="s">
        <v>994</v>
      </c>
    </row>
    <row r="2958" customFormat="false" ht="15.75" hidden="true" customHeight="false" outlineLevel="0" collapsed="false">
      <c r="A2958" s="331"/>
      <c r="B2958" s="331" t="s">
        <v>1294</v>
      </c>
      <c r="C2958" s="331" t="str">
        <f aca="false">IFERROR(VLOOKUP(B2958,'[1]#¡REF!'!$A$1:$C$15201,2,FALSE()),"")</f>
        <v/>
      </c>
      <c r="D2958" s="331" t="s">
        <v>1016</v>
      </c>
      <c r="E2958" s="331" t="s">
        <v>1093</v>
      </c>
      <c r="F2958" s="331" t="s">
        <v>1131</v>
      </c>
      <c r="G2958" s="331" t="n">
        <v>23</v>
      </c>
      <c r="H2958" s="331" t="n">
        <v>15.64</v>
      </c>
      <c r="I2958" s="331" t="n">
        <v>311.39</v>
      </c>
      <c r="J2958" s="389"/>
      <c r="K2958" s="331" t="s">
        <v>994</v>
      </c>
    </row>
    <row r="2959" customFormat="false" ht="15.75" hidden="true" customHeight="false" outlineLevel="0" collapsed="false">
      <c r="A2959" s="331"/>
      <c r="B2959" s="331" t="s">
        <v>1294</v>
      </c>
      <c r="C2959" s="331" t="str">
        <f aca="false">IFERROR(VLOOKUP(B2959,'[1]#¡REF!'!$A$1:$C$15201,2,FALSE()),"")</f>
        <v/>
      </c>
      <c r="D2959" s="331" t="s">
        <v>1016</v>
      </c>
      <c r="E2959" s="331" t="s">
        <v>1026</v>
      </c>
      <c r="F2959" s="331" t="s">
        <v>1132</v>
      </c>
      <c r="G2959" s="331" t="n">
        <v>45</v>
      </c>
      <c r="H2959" s="331" t="n">
        <v>30.6</v>
      </c>
      <c r="I2959" s="331" t="n">
        <v>609.25</v>
      </c>
      <c r="J2959" s="389"/>
      <c r="K2959" s="331" t="s">
        <v>994</v>
      </c>
    </row>
    <row r="2960" customFormat="false" ht="15.75" hidden="true" customHeight="false" outlineLevel="0" collapsed="false">
      <c r="A2960" s="331"/>
      <c r="B2960" s="331" t="s">
        <v>1294</v>
      </c>
      <c r="C2960" s="331" t="str">
        <f aca="false">IFERROR(VLOOKUP(B2960,'[1]#¡REF!'!$A$1:$C$15201,2,FALSE()),"")</f>
        <v/>
      </c>
      <c r="D2960" s="331" t="s">
        <v>1016</v>
      </c>
      <c r="E2960" s="331" t="s">
        <v>1027</v>
      </c>
      <c r="F2960" s="331" t="s">
        <v>1133</v>
      </c>
      <c r="G2960" s="331" t="n">
        <v>44</v>
      </c>
      <c r="H2960" s="331" t="n">
        <v>29.92</v>
      </c>
      <c r="I2960" s="331" t="n">
        <v>595.71</v>
      </c>
      <c r="J2960" s="389"/>
      <c r="K2960" s="331" t="s">
        <v>994</v>
      </c>
    </row>
    <row r="2961" customFormat="false" ht="15.75" hidden="true" customHeight="false" outlineLevel="0" collapsed="false">
      <c r="A2961" s="331"/>
      <c r="B2961" s="331" t="s">
        <v>1294</v>
      </c>
      <c r="C2961" s="331" t="str">
        <f aca="false">IFERROR(VLOOKUP(B2961,'[1]#¡REF!'!$A$1:$C$15201,2,FALSE()),"")</f>
        <v/>
      </c>
      <c r="D2961" s="331" t="s">
        <v>1016</v>
      </c>
      <c r="E2961" s="331" t="s">
        <v>1028</v>
      </c>
      <c r="F2961" s="331" t="s">
        <v>1134</v>
      </c>
      <c r="G2961" s="331" t="n">
        <v>9</v>
      </c>
      <c r="H2961" s="331" t="n">
        <v>6.12</v>
      </c>
      <c r="I2961" s="331" t="n">
        <v>121.85</v>
      </c>
      <c r="J2961" s="390"/>
      <c r="K2961" s="331" t="s">
        <v>994</v>
      </c>
    </row>
    <row r="2962" customFormat="false" ht="15.75" hidden="true" customHeight="false" outlineLevel="0" collapsed="false">
      <c r="A2962" s="399"/>
      <c r="B2962" s="356" t="s">
        <v>1294</v>
      </c>
      <c r="C2962" s="356" t="str">
        <f aca="false">IFERROR(VLOOKUP(B2962,'[1]#¡REF!'!$A$1:$C$15201,2,FALSE()),"")</f>
        <v/>
      </c>
      <c r="D2962" s="399" t="s">
        <v>1016</v>
      </c>
      <c r="E2962" s="399" t="s">
        <v>621</v>
      </c>
      <c r="F2962" s="361" t="s">
        <v>1136</v>
      </c>
      <c r="G2962" s="361" t="n">
        <v>163</v>
      </c>
      <c r="H2962" s="417" t="n">
        <v>110.84</v>
      </c>
      <c r="I2962" s="419" t="n">
        <v>2206.82</v>
      </c>
      <c r="J2962" s="360"/>
      <c r="K2962" s="356" t="s">
        <v>994</v>
      </c>
      <c r="L2962" s="379"/>
      <c r="M2962" s="379"/>
      <c r="N2962" s="379"/>
      <c r="O2962" s="379"/>
      <c r="P2962" s="279"/>
      <c r="Q2962" s="395"/>
      <c r="R2962" s="396"/>
      <c r="S2962" s="396"/>
      <c r="T2962" s="382"/>
    </row>
    <row r="2963" customFormat="false" ht="15.75" hidden="true" customHeight="false" outlineLevel="0" collapsed="false">
      <c r="A2963" s="331"/>
      <c r="B2963" s="331" t="s">
        <v>1295</v>
      </c>
      <c r="C2963" s="331" t="str">
        <f aca="false">IFERROR(VLOOKUP(B2963,'[1]#¡REF!'!$A$1:$C$15201,2,FALSE()),"")</f>
        <v/>
      </c>
      <c r="D2963" s="331" t="s">
        <v>991</v>
      </c>
      <c r="E2963" s="331" t="s">
        <v>1010</v>
      </c>
      <c r="F2963" s="354" t="s">
        <v>993</v>
      </c>
      <c r="G2963" s="331" t="n">
        <v>5</v>
      </c>
      <c r="H2963" s="331" t="n">
        <v>36.65</v>
      </c>
      <c r="I2963" s="331" t="n">
        <v>729.7</v>
      </c>
      <c r="J2963" s="388"/>
      <c r="K2963" s="331" t="s">
        <v>994</v>
      </c>
    </row>
    <row r="2964" customFormat="false" ht="15.75" hidden="true" customHeight="false" outlineLevel="0" collapsed="false">
      <c r="A2964" s="331"/>
      <c r="B2964" s="331" t="s">
        <v>1295</v>
      </c>
      <c r="C2964" s="331" t="str">
        <f aca="false">IFERROR(VLOOKUP(B2964,'[1]#¡REF!'!$A$1:$C$15201,2,FALSE()),"")</f>
        <v/>
      </c>
      <c r="D2964" s="331" t="s">
        <v>991</v>
      </c>
      <c r="E2964" s="331" t="s">
        <v>1046</v>
      </c>
      <c r="F2964" s="354" t="s">
        <v>993</v>
      </c>
      <c r="G2964" s="331" t="n">
        <v>5</v>
      </c>
      <c r="H2964" s="331" t="n">
        <v>36.65</v>
      </c>
      <c r="I2964" s="331" t="n">
        <v>729.7</v>
      </c>
      <c r="J2964" s="389"/>
      <c r="K2964" s="331" t="s">
        <v>994</v>
      </c>
    </row>
    <row r="2965" customFormat="false" ht="15.75" hidden="true" customHeight="false" outlineLevel="0" collapsed="false">
      <c r="A2965" s="331"/>
      <c r="B2965" s="331" t="s">
        <v>1295</v>
      </c>
      <c r="C2965" s="331" t="str">
        <f aca="false">IFERROR(VLOOKUP(B2965,'[1]#¡REF!'!$A$1:$C$15201,2,FALSE()),"")</f>
        <v/>
      </c>
      <c r="D2965" s="331" t="s">
        <v>991</v>
      </c>
      <c r="E2965" s="331" t="s">
        <v>1012</v>
      </c>
      <c r="F2965" s="354" t="s">
        <v>993</v>
      </c>
      <c r="G2965" s="331" t="n">
        <v>100</v>
      </c>
      <c r="H2965" s="331" t="n">
        <v>733</v>
      </c>
      <c r="I2965" s="415" t="n">
        <v>14594.03</v>
      </c>
      <c r="J2965" s="389"/>
      <c r="K2965" s="331" t="s">
        <v>994</v>
      </c>
    </row>
    <row r="2966" customFormat="false" ht="15.75" hidden="true" customHeight="false" outlineLevel="0" collapsed="false">
      <c r="A2966" s="331"/>
      <c r="B2966" s="331" t="s">
        <v>1295</v>
      </c>
      <c r="C2966" s="331" t="str">
        <f aca="false">IFERROR(VLOOKUP(B2966,'[1]#¡REF!'!$A$1:$C$15201,2,FALSE()),"")</f>
        <v/>
      </c>
      <c r="D2966" s="331" t="s">
        <v>991</v>
      </c>
      <c r="E2966" s="331" t="s">
        <v>1036</v>
      </c>
      <c r="F2966" s="354" t="s">
        <v>993</v>
      </c>
      <c r="G2966" s="331" t="n">
        <v>20</v>
      </c>
      <c r="H2966" s="331" t="n">
        <v>146.6</v>
      </c>
      <c r="I2966" s="415" t="n">
        <v>2918.81</v>
      </c>
      <c r="J2966" s="389"/>
      <c r="K2966" s="331" t="s">
        <v>994</v>
      </c>
    </row>
    <row r="2967" customFormat="false" ht="15.75" hidden="true" customHeight="false" outlineLevel="0" collapsed="false">
      <c r="A2967" s="331"/>
      <c r="B2967" s="331" t="s">
        <v>1295</v>
      </c>
      <c r="C2967" s="331" t="str">
        <f aca="false">IFERROR(VLOOKUP(B2967,'[1]#¡REF!'!$A$1:$C$15201,2,FALSE()),"")</f>
        <v/>
      </c>
      <c r="D2967" s="331" t="s">
        <v>991</v>
      </c>
      <c r="E2967" s="331" t="s">
        <v>1014</v>
      </c>
      <c r="F2967" s="331" t="s">
        <v>1132</v>
      </c>
      <c r="G2967" s="331" t="n">
        <v>13</v>
      </c>
      <c r="H2967" s="331" t="n">
        <v>95.29</v>
      </c>
      <c r="I2967" s="415" t="n">
        <v>1897.22</v>
      </c>
      <c r="J2967" s="389"/>
      <c r="K2967" s="331" t="s">
        <v>994</v>
      </c>
    </row>
    <row r="2968" customFormat="false" ht="15.75" hidden="true" customHeight="false" outlineLevel="0" collapsed="false">
      <c r="A2968" s="331"/>
      <c r="B2968" s="331" t="s">
        <v>1295</v>
      </c>
      <c r="C2968" s="331" t="str">
        <f aca="false">IFERROR(VLOOKUP(B2968,'[1]#¡REF!'!$A$1:$C$15201,2,FALSE()),"")</f>
        <v/>
      </c>
      <c r="D2968" s="331" t="s">
        <v>991</v>
      </c>
      <c r="E2968" s="331" t="s">
        <v>1004</v>
      </c>
      <c r="F2968" s="331" t="s">
        <v>1134</v>
      </c>
      <c r="G2968" s="331" t="n">
        <v>3</v>
      </c>
      <c r="H2968" s="331" t="n">
        <v>21.99</v>
      </c>
      <c r="I2968" s="331" t="n">
        <v>437.82</v>
      </c>
      <c r="J2968" s="390"/>
      <c r="K2968" s="331" t="s">
        <v>994</v>
      </c>
    </row>
    <row r="2969" customFormat="false" ht="15.75" hidden="true" customHeight="false" outlineLevel="0" collapsed="false">
      <c r="A2969" s="331"/>
      <c r="B2969" s="331" t="s">
        <v>1295</v>
      </c>
      <c r="C2969" s="331" t="str">
        <f aca="false">IFERROR(VLOOKUP(B2969,'[1]#¡REF!'!$A$1:$C$15201,2,FALSE()),"")</f>
        <v/>
      </c>
      <c r="D2969" s="331" t="s">
        <v>1016</v>
      </c>
      <c r="E2969" s="331" t="s">
        <v>1091</v>
      </c>
      <c r="F2969" s="354" t="s">
        <v>993</v>
      </c>
      <c r="G2969" s="331" t="n">
        <v>7</v>
      </c>
      <c r="H2969" s="331" t="n">
        <v>51.31</v>
      </c>
      <c r="I2969" s="415" t="n">
        <v>1021.58</v>
      </c>
      <c r="J2969" s="388"/>
      <c r="K2969" s="331" t="s">
        <v>994</v>
      </c>
    </row>
    <row r="2970" customFormat="false" ht="15.75" hidden="true" customHeight="false" outlineLevel="0" collapsed="false">
      <c r="A2970" s="331"/>
      <c r="B2970" s="331" t="s">
        <v>1295</v>
      </c>
      <c r="C2970" s="331" t="str">
        <f aca="false">IFERROR(VLOOKUP(B2970,'[1]#¡REF!'!$A$1:$C$15201,2,FALSE()),"")</f>
        <v/>
      </c>
      <c r="D2970" s="331" t="s">
        <v>1016</v>
      </c>
      <c r="E2970" s="331" t="s">
        <v>1023</v>
      </c>
      <c r="F2970" s="354" t="s">
        <v>993</v>
      </c>
      <c r="G2970" s="331" t="n">
        <v>2</v>
      </c>
      <c r="H2970" s="331" t="n">
        <v>14.66</v>
      </c>
      <c r="I2970" s="331" t="n">
        <v>291.88</v>
      </c>
      <c r="J2970" s="389"/>
      <c r="K2970" s="331" t="s">
        <v>994</v>
      </c>
    </row>
    <row r="2971" customFormat="false" ht="15.75" hidden="true" customHeight="false" outlineLevel="0" collapsed="false">
      <c r="A2971" s="331"/>
      <c r="B2971" s="331" t="s">
        <v>1295</v>
      </c>
      <c r="C2971" s="331" t="str">
        <f aca="false">IFERROR(VLOOKUP(B2971,'[1]#¡REF!'!$A$1:$C$15201,2,FALSE()),"")</f>
        <v/>
      </c>
      <c r="D2971" s="331" t="s">
        <v>1016</v>
      </c>
      <c r="E2971" s="331" t="s">
        <v>1065</v>
      </c>
      <c r="F2971" s="354" t="s">
        <v>993</v>
      </c>
      <c r="G2971" s="331" t="n">
        <v>14</v>
      </c>
      <c r="H2971" s="331" t="n">
        <v>102.62</v>
      </c>
      <c r="I2971" s="415" t="n">
        <v>2043.16</v>
      </c>
      <c r="J2971" s="389"/>
      <c r="K2971" s="331" t="s">
        <v>994</v>
      </c>
    </row>
    <row r="2972" customFormat="false" ht="15.75" hidden="true" customHeight="false" outlineLevel="0" collapsed="false">
      <c r="A2972" s="331"/>
      <c r="B2972" s="331" t="s">
        <v>1296</v>
      </c>
      <c r="C2972" s="331" t="str">
        <f aca="false">IFERROR(VLOOKUP(B2972,'[1]#¡REF!'!$A$1:$C$15201,2,FALSE()),"")</f>
        <v/>
      </c>
      <c r="D2972" s="331" t="s">
        <v>991</v>
      </c>
      <c r="E2972" s="331" t="s">
        <v>1012</v>
      </c>
      <c r="F2972" s="354" t="s">
        <v>993</v>
      </c>
      <c r="G2972" s="331" t="n">
        <v>300</v>
      </c>
      <c r="H2972" s="331" t="n">
        <v>177</v>
      </c>
      <c r="I2972" s="415" t="n">
        <v>3524.07</v>
      </c>
      <c r="J2972" s="389"/>
      <c r="K2972" s="331" t="s">
        <v>994</v>
      </c>
    </row>
    <row r="2973" customFormat="false" ht="15.75" hidden="true" customHeight="false" outlineLevel="0" collapsed="false">
      <c r="A2973" s="331"/>
      <c r="B2973" s="331" t="s">
        <v>1296</v>
      </c>
      <c r="C2973" s="331" t="str">
        <f aca="false">IFERROR(VLOOKUP(B2973,'[1]#¡REF!'!$A$1:$C$15201,2,FALSE()),"")</f>
        <v/>
      </c>
      <c r="D2973" s="331" t="s">
        <v>991</v>
      </c>
      <c r="E2973" s="331" t="s">
        <v>1036</v>
      </c>
      <c r="F2973" s="354" t="s">
        <v>993</v>
      </c>
      <c r="G2973" s="331" t="n">
        <v>300</v>
      </c>
      <c r="H2973" s="331" t="n">
        <v>177</v>
      </c>
      <c r="I2973" s="415" t="n">
        <v>3524.07</v>
      </c>
      <c r="J2973" s="389"/>
      <c r="K2973" s="331" t="s">
        <v>994</v>
      </c>
    </row>
    <row r="2974" customFormat="false" ht="15.75" hidden="true" customHeight="false" outlineLevel="0" collapsed="false">
      <c r="A2974" s="331"/>
      <c r="B2974" s="331" t="s">
        <v>1296</v>
      </c>
      <c r="C2974" s="331" t="str">
        <f aca="false">IFERROR(VLOOKUP(B2974,'[1]#¡REF!'!$A$1:$C$15201,2,FALSE()),"")</f>
        <v/>
      </c>
      <c r="D2974" s="331" t="s">
        <v>1016</v>
      </c>
      <c r="E2974" s="331" t="s">
        <v>1065</v>
      </c>
      <c r="F2974" s="354" t="s">
        <v>993</v>
      </c>
      <c r="G2974" s="331" t="n">
        <v>42</v>
      </c>
      <c r="H2974" s="331" t="n">
        <v>24.78</v>
      </c>
      <c r="I2974" s="331" t="n">
        <v>493.37</v>
      </c>
      <c r="J2974" s="389"/>
      <c r="K2974" s="331" t="s">
        <v>994</v>
      </c>
    </row>
    <row r="2975" customFormat="false" ht="15.75" hidden="true" customHeight="false" outlineLevel="0" collapsed="false">
      <c r="A2975" s="331"/>
      <c r="B2975" s="331" t="s">
        <v>1296</v>
      </c>
      <c r="C2975" s="331" t="str">
        <f aca="false">IFERROR(VLOOKUP(B2975,'[1]#¡REF!'!$A$1:$C$15201,2,FALSE()),"")</f>
        <v/>
      </c>
      <c r="D2975" s="331" t="s">
        <v>1016</v>
      </c>
      <c r="E2975" s="331" t="s">
        <v>1026</v>
      </c>
      <c r="F2975" s="331" t="s">
        <v>1132</v>
      </c>
      <c r="G2975" s="331" t="n">
        <v>3</v>
      </c>
      <c r="H2975" s="331" t="n">
        <v>1.77</v>
      </c>
      <c r="I2975" s="331" t="n">
        <v>35.24</v>
      </c>
      <c r="J2975" s="389"/>
      <c r="K2975" s="331" t="s">
        <v>994</v>
      </c>
    </row>
    <row r="2976" customFormat="false" ht="15.75" hidden="true" customHeight="false" outlineLevel="0" collapsed="false">
      <c r="A2976" s="331"/>
      <c r="B2976" s="331" t="s">
        <v>1297</v>
      </c>
      <c r="C2976" s="331" t="str">
        <f aca="false">IFERROR(VLOOKUP(B2976,'[1]#¡REF!'!$A$1:$C$15201,2,FALSE()),"")</f>
        <v/>
      </c>
      <c r="D2976" s="331" t="s">
        <v>991</v>
      </c>
      <c r="E2976" s="331" t="s">
        <v>1046</v>
      </c>
      <c r="F2976" s="354" t="s">
        <v>993</v>
      </c>
      <c r="G2976" s="331" t="n">
        <v>5</v>
      </c>
      <c r="H2976" s="331" t="n">
        <v>2.55</v>
      </c>
      <c r="I2976" s="331" t="n">
        <v>50.77</v>
      </c>
      <c r="J2976" s="389"/>
      <c r="K2976" s="331" t="s">
        <v>994</v>
      </c>
    </row>
    <row r="2977" customFormat="false" ht="15.75" hidden="true" customHeight="false" outlineLevel="0" collapsed="false">
      <c r="A2977" s="331"/>
      <c r="B2977" s="331" t="s">
        <v>1297</v>
      </c>
      <c r="C2977" s="331" t="str">
        <f aca="false">IFERROR(VLOOKUP(B2977,'[1]#¡REF!'!$A$1:$C$15201,2,FALSE()),"")</f>
        <v/>
      </c>
      <c r="D2977" s="331" t="s">
        <v>991</v>
      </c>
      <c r="E2977" s="331" t="s">
        <v>1012</v>
      </c>
      <c r="F2977" s="354" t="s">
        <v>993</v>
      </c>
      <c r="G2977" s="331" t="n">
        <v>400</v>
      </c>
      <c r="H2977" s="331" t="n">
        <v>204</v>
      </c>
      <c r="I2977" s="415" t="n">
        <v>4061.64</v>
      </c>
      <c r="J2977" s="389"/>
      <c r="K2977" s="331" t="s">
        <v>994</v>
      </c>
    </row>
    <row r="2978" customFormat="false" ht="15.75" hidden="true" customHeight="false" outlineLevel="0" collapsed="false">
      <c r="A2978" s="331"/>
      <c r="B2978" s="331" t="s">
        <v>1297</v>
      </c>
      <c r="C2978" s="331" t="str">
        <f aca="false">IFERROR(VLOOKUP(B2978,'[1]#¡REF!'!$A$1:$C$15201,2,FALSE()),"")</f>
        <v/>
      </c>
      <c r="D2978" s="331" t="s">
        <v>991</v>
      </c>
      <c r="E2978" s="331" t="s">
        <v>1035</v>
      </c>
      <c r="F2978" s="354" t="s">
        <v>993</v>
      </c>
      <c r="G2978" s="331" t="n">
        <v>77</v>
      </c>
      <c r="H2978" s="331" t="n">
        <v>39.27</v>
      </c>
      <c r="I2978" s="331" t="n">
        <v>781.87</v>
      </c>
      <c r="J2978" s="389"/>
      <c r="K2978" s="331" t="s">
        <v>994</v>
      </c>
    </row>
    <row r="2979" customFormat="false" ht="15.75" hidden="true" customHeight="false" outlineLevel="0" collapsed="false">
      <c r="A2979" s="331"/>
      <c r="B2979" s="331" t="s">
        <v>1297</v>
      </c>
      <c r="C2979" s="331" t="str">
        <f aca="false">IFERROR(VLOOKUP(B2979,'[1]#¡REF!'!$A$1:$C$15201,2,FALSE()),"")</f>
        <v/>
      </c>
      <c r="D2979" s="331" t="s">
        <v>991</v>
      </c>
      <c r="E2979" s="331" t="s">
        <v>1036</v>
      </c>
      <c r="F2979" s="354" t="s">
        <v>993</v>
      </c>
      <c r="G2979" s="331" t="n">
        <v>100</v>
      </c>
      <c r="H2979" s="331" t="n">
        <v>51</v>
      </c>
      <c r="I2979" s="415" t="n">
        <v>1015.41</v>
      </c>
      <c r="J2979" s="389"/>
      <c r="K2979" s="331" t="s">
        <v>994</v>
      </c>
    </row>
    <row r="2980" customFormat="false" ht="15.75" hidden="true" customHeight="false" outlineLevel="0" collapsed="false">
      <c r="A2980" s="331"/>
      <c r="B2980" s="331" t="s">
        <v>1297</v>
      </c>
      <c r="C2980" s="331" t="str">
        <f aca="false">IFERROR(VLOOKUP(B2980,'[1]#¡REF!'!$A$1:$C$15201,2,FALSE()),"")</f>
        <v/>
      </c>
      <c r="D2980" s="331" t="s">
        <v>991</v>
      </c>
      <c r="E2980" s="331" t="s">
        <v>1014</v>
      </c>
      <c r="F2980" s="331" t="s">
        <v>1132</v>
      </c>
      <c r="G2980" s="331" t="n">
        <v>2</v>
      </c>
      <c r="H2980" s="331" t="n">
        <v>1.02</v>
      </c>
      <c r="I2980" s="331" t="n">
        <v>20.31</v>
      </c>
      <c r="J2980" s="389"/>
      <c r="K2980" s="331" t="s">
        <v>994</v>
      </c>
    </row>
    <row r="2981" customFormat="false" ht="15.75" hidden="true" customHeight="false" outlineLevel="0" collapsed="false">
      <c r="A2981" s="331"/>
      <c r="B2981" s="331" t="s">
        <v>1297</v>
      </c>
      <c r="C2981" s="331" t="str">
        <f aca="false">IFERROR(VLOOKUP(B2981,'[1]#¡REF!'!$A$1:$C$15201,2,FALSE()),"")</f>
        <v/>
      </c>
      <c r="D2981" s="331" t="s">
        <v>991</v>
      </c>
      <c r="E2981" s="331" t="s">
        <v>1004</v>
      </c>
      <c r="F2981" s="331" t="s">
        <v>1134</v>
      </c>
      <c r="G2981" s="331" t="n">
        <v>318</v>
      </c>
      <c r="H2981" s="331" t="n">
        <v>162.18</v>
      </c>
      <c r="I2981" s="415" t="n">
        <v>3229</v>
      </c>
      <c r="J2981" s="390"/>
      <c r="K2981" s="331" t="s">
        <v>994</v>
      </c>
    </row>
    <row r="2982" customFormat="false" ht="15.75" hidden="true" customHeight="false" outlineLevel="0" collapsed="false">
      <c r="A2982" s="356"/>
      <c r="B2982" s="356" t="s">
        <v>1297</v>
      </c>
      <c r="C2982" s="356" t="str">
        <f aca="false">IFERROR(VLOOKUP(B2982,'[1]#¡REF!'!$A$1:$C$15201,2,FALSE()),"")</f>
        <v/>
      </c>
      <c r="D2982" s="356" t="s">
        <v>991</v>
      </c>
      <c r="E2982" s="356" t="s">
        <v>612</v>
      </c>
      <c r="F2982" s="361" t="s">
        <v>1136</v>
      </c>
      <c r="G2982" s="418" t="n">
        <v>14400</v>
      </c>
      <c r="H2982" s="416" t="n">
        <v>7344</v>
      </c>
      <c r="I2982" s="416" t="n">
        <v>146219.04</v>
      </c>
      <c r="J2982" s="394"/>
      <c r="K2982" s="356" t="s">
        <v>994</v>
      </c>
      <c r="L2982" s="379"/>
      <c r="M2982" s="379"/>
      <c r="N2982" s="379"/>
      <c r="O2982" s="379"/>
      <c r="P2982" s="279"/>
      <c r="Q2982" s="395"/>
      <c r="R2982" s="396"/>
      <c r="S2982" s="396"/>
      <c r="T2982" s="382"/>
    </row>
    <row r="2983" customFormat="false" ht="15.75" hidden="true" customHeight="false" outlineLevel="0" collapsed="false">
      <c r="A2983" s="331"/>
      <c r="B2983" s="331" t="s">
        <v>1297</v>
      </c>
      <c r="C2983" s="331" t="str">
        <f aca="false">IFERROR(VLOOKUP(B2983,'[1]#¡REF!'!$A$1:$C$15201,2,FALSE()),"")</f>
        <v/>
      </c>
      <c r="D2983" s="331" t="s">
        <v>1016</v>
      </c>
      <c r="E2983" s="331" t="s">
        <v>1018</v>
      </c>
      <c r="F2983" s="354" t="s">
        <v>993</v>
      </c>
      <c r="G2983" s="331" t="n">
        <v>56</v>
      </c>
      <c r="H2983" s="331" t="n">
        <v>28.56</v>
      </c>
      <c r="I2983" s="331" t="n">
        <v>568.63</v>
      </c>
      <c r="J2983" s="388"/>
      <c r="K2983" s="331" t="s">
        <v>994</v>
      </c>
    </row>
    <row r="2984" customFormat="false" ht="15.75" hidden="true" customHeight="false" outlineLevel="0" collapsed="false">
      <c r="A2984" s="331"/>
      <c r="B2984" s="331" t="s">
        <v>1297</v>
      </c>
      <c r="C2984" s="331" t="str">
        <f aca="false">IFERROR(VLOOKUP(B2984,'[1]#¡REF!'!$A$1:$C$15201,2,FALSE()),"")</f>
        <v/>
      </c>
      <c r="D2984" s="331" t="s">
        <v>1016</v>
      </c>
      <c r="E2984" s="331" t="s">
        <v>1019</v>
      </c>
      <c r="F2984" s="354" t="s">
        <v>993</v>
      </c>
      <c r="G2984" s="331" t="n">
        <v>150</v>
      </c>
      <c r="H2984" s="331" t="n">
        <v>76.5</v>
      </c>
      <c r="I2984" s="415" t="n">
        <v>1523.12</v>
      </c>
      <c r="J2984" s="389"/>
      <c r="K2984" s="331" t="s">
        <v>994</v>
      </c>
    </row>
    <row r="2985" customFormat="false" ht="15.75" hidden="true" customHeight="false" outlineLevel="0" collapsed="false">
      <c r="A2985" s="331"/>
      <c r="B2985" s="331" t="s">
        <v>1297</v>
      </c>
      <c r="C2985" s="331" t="str">
        <f aca="false">IFERROR(VLOOKUP(B2985,'[1]#¡REF!'!$A$1:$C$15201,2,FALSE()),"")</f>
        <v/>
      </c>
      <c r="D2985" s="331" t="s">
        <v>1016</v>
      </c>
      <c r="E2985" s="331" t="s">
        <v>1023</v>
      </c>
      <c r="F2985" s="354" t="s">
        <v>993</v>
      </c>
      <c r="G2985" s="331" t="n">
        <v>31</v>
      </c>
      <c r="H2985" s="331" t="n">
        <v>15.81</v>
      </c>
      <c r="I2985" s="331" t="n">
        <v>314.78</v>
      </c>
      <c r="J2985" s="389"/>
      <c r="K2985" s="331" t="s">
        <v>994</v>
      </c>
    </row>
    <row r="2986" customFormat="false" ht="15.75" hidden="true" customHeight="false" outlineLevel="0" collapsed="false">
      <c r="A2986" s="331"/>
      <c r="B2986" s="331" t="s">
        <v>1297</v>
      </c>
      <c r="C2986" s="331" t="str">
        <f aca="false">IFERROR(VLOOKUP(B2986,'[1]#¡REF!'!$A$1:$C$15201,2,FALSE()),"")</f>
        <v/>
      </c>
      <c r="D2986" s="331" t="s">
        <v>1016</v>
      </c>
      <c r="E2986" s="331" t="s">
        <v>1025</v>
      </c>
      <c r="F2986" s="354" t="s">
        <v>993</v>
      </c>
      <c r="G2986" s="331" t="n">
        <v>280</v>
      </c>
      <c r="H2986" s="331" t="n">
        <v>142.8</v>
      </c>
      <c r="I2986" s="415" t="n">
        <v>2843.15</v>
      </c>
      <c r="J2986" s="389"/>
      <c r="K2986" s="331" t="s">
        <v>994</v>
      </c>
    </row>
    <row r="2987" customFormat="false" ht="15.75" hidden="true" customHeight="false" outlineLevel="0" collapsed="false">
      <c r="A2987" s="331"/>
      <c r="B2987" s="331" t="s">
        <v>1297</v>
      </c>
      <c r="C2987" s="331" t="str">
        <f aca="false">IFERROR(VLOOKUP(B2987,'[1]#¡REF!'!$A$1:$C$15201,2,FALSE()),"")</f>
        <v/>
      </c>
      <c r="D2987" s="331" t="s">
        <v>1016</v>
      </c>
      <c r="E2987" s="331" t="s">
        <v>1065</v>
      </c>
      <c r="F2987" s="354" t="s">
        <v>993</v>
      </c>
      <c r="G2987" s="331" t="n">
        <v>56</v>
      </c>
      <c r="H2987" s="331" t="n">
        <v>28.56</v>
      </c>
      <c r="I2987" s="331" t="n">
        <v>568.63</v>
      </c>
      <c r="J2987" s="389"/>
      <c r="K2987" s="331" t="s">
        <v>994</v>
      </c>
    </row>
    <row r="2988" customFormat="false" ht="15.75" hidden="true" customHeight="false" outlineLevel="0" collapsed="false">
      <c r="A2988" s="331"/>
      <c r="B2988" s="331" t="s">
        <v>1297</v>
      </c>
      <c r="C2988" s="331" t="str">
        <f aca="false">IFERROR(VLOOKUP(B2988,'[1]#¡REF!'!$A$1:$C$15201,2,FALSE()),"")</f>
        <v/>
      </c>
      <c r="D2988" s="331" t="s">
        <v>1016</v>
      </c>
      <c r="E2988" s="331" t="s">
        <v>1028</v>
      </c>
      <c r="F2988" s="331" t="s">
        <v>1134</v>
      </c>
      <c r="G2988" s="331" t="n">
        <v>14</v>
      </c>
      <c r="H2988" s="331" t="n">
        <v>7.14</v>
      </c>
      <c r="I2988" s="331" t="n">
        <v>142.16</v>
      </c>
      <c r="J2988" s="389"/>
      <c r="K2988" s="331" t="s">
        <v>994</v>
      </c>
    </row>
    <row r="2989" customFormat="false" ht="15.75" hidden="true" customHeight="false" outlineLevel="0" collapsed="false">
      <c r="A2989" s="331"/>
      <c r="B2989" s="331" t="s">
        <v>1298</v>
      </c>
      <c r="C2989" s="331" t="str">
        <f aca="false">IFERROR(VLOOKUP(B2989,'[1]#¡REF!'!$A$1:$C$15201,2,FALSE()),"")</f>
        <v/>
      </c>
      <c r="D2989" s="331" t="s">
        <v>991</v>
      </c>
      <c r="E2989" s="331" t="s">
        <v>997</v>
      </c>
      <c r="F2989" s="331" t="s">
        <v>1130</v>
      </c>
      <c r="G2989" s="331" t="n">
        <v>240</v>
      </c>
      <c r="H2989" s="331" t="n">
        <v>163.2</v>
      </c>
      <c r="I2989" s="415" t="n">
        <v>3249.31</v>
      </c>
      <c r="J2989" s="389"/>
      <c r="K2989" s="331" t="s">
        <v>994</v>
      </c>
    </row>
    <row r="2990" customFormat="false" ht="15.75" hidden="true" customHeight="false" outlineLevel="0" collapsed="false">
      <c r="A2990" s="331"/>
      <c r="B2990" s="331" t="s">
        <v>1298</v>
      </c>
      <c r="C2990" s="331" t="str">
        <f aca="false">IFERROR(VLOOKUP(B2990,'[1]#¡REF!'!$A$1:$C$15201,2,FALSE()),"")</f>
        <v/>
      </c>
      <c r="D2990" s="331" t="s">
        <v>991</v>
      </c>
      <c r="E2990" s="331" t="s">
        <v>1033</v>
      </c>
      <c r="F2990" s="354" t="s">
        <v>993</v>
      </c>
      <c r="G2990" s="331" t="n">
        <v>150</v>
      </c>
      <c r="H2990" s="331" t="n">
        <v>102</v>
      </c>
      <c r="I2990" s="415" t="n">
        <v>2030.82</v>
      </c>
      <c r="J2990" s="389"/>
      <c r="K2990" s="331" t="s">
        <v>994</v>
      </c>
    </row>
    <row r="2991" customFormat="false" ht="15.75" hidden="true" customHeight="false" outlineLevel="0" collapsed="false">
      <c r="A2991" s="331"/>
      <c r="B2991" s="331" t="s">
        <v>1298</v>
      </c>
      <c r="C2991" s="331" t="str">
        <f aca="false">IFERROR(VLOOKUP(B2991,'[1]#¡REF!'!$A$1:$C$15201,2,FALSE()),"")</f>
        <v/>
      </c>
      <c r="D2991" s="331" t="s">
        <v>991</v>
      </c>
      <c r="E2991" s="331" t="s">
        <v>1034</v>
      </c>
      <c r="F2991" s="354" t="s">
        <v>993</v>
      </c>
      <c r="G2991" s="331" t="n">
        <v>211</v>
      </c>
      <c r="H2991" s="331" t="n">
        <v>143.48</v>
      </c>
      <c r="I2991" s="415" t="n">
        <v>2856.69</v>
      </c>
      <c r="J2991" s="389"/>
      <c r="K2991" s="331" t="s">
        <v>994</v>
      </c>
    </row>
    <row r="2992" customFormat="false" ht="15.75" hidden="true" customHeight="false" outlineLevel="0" collapsed="false">
      <c r="A2992" s="331"/>
      <c r="B2992" s="331" t="s">
        <v>1298</v>
      </c>
      <c r="C2992" s="331" t="str">
        <f aca="false">IFERROR(VLOOKUP(B2992,'[1]#¡REF!'!$A$1:$C$15201,2,FALSE()),"")</f>
        <v/>
      </c>
      <c r="D2992" s="331" t="s">
        <v>991</v>
      </c>
      <c r="E2992" s="331" t="s">
        <v>1009</v>
      </c>
      <c r="F2992" s="354" t="s">
        <v>993</v>
      </c>
      <c r="G2992" s="331" t="n">
        <v>20</v>
      </c>
      <c r="H2992" s="331" t="n">
        <v>13.6</v>
      </c>
      <c r="I2992" s="331" t="n">
        <v>270.78</v>
      </c>
      <c r="J2992" s="389"/>
      <c r="K2992" s="331" t="s">
        <v>994</v>
      </c>
    </row>
    <row r="2993" customFormat="false" ht="15.75" hidden="true" customHeight="false" outlineLevel="0" collapsed="false">
      <c r="A2993" s="331"/>
      <c r="B2993" s="331" t="s">
        <v>1298</v>
      </c>
      <c r="C2993" s="331" t="str">
        <f aca="false">IFERROR(VLOOKUP(B2993,'[1]#¡REF!'!$A$1:$C$15201,2,FALSE()),"")</f>
        <v/>
      </c>
      <c r="D2993" s="331" t="s">
        <v>991</v>
      </c>
      <c r="E2993" s="331" t="s">
        <v>1012</v>
      </c>
      <c r="F2993" s="354" t="s">
        <v>993</v>
      </c>
      <c r="G2993" s="331" t="n">
        <v>60</v>
      </c>
      <c r="H2993" s="331" t="n">
        <v>40.8</v>
      </c>
      <c r="I2993" s="331" t="n">
        <v>812.33</v>
      </c>
      <c r="J2993" s="389"/>
      <c r="K2993" s="331" t="s">
        <v>994</v>
      </c>
    </row>
    <row r="2994" customFormat="false" ht="15.75" hidden="true" customHeight="false" outlineLevel="0" collapsed="false">
      <c r="A2994" s="331"/>
      <c r="B2994" s="331" t="s">
        <v>1298</v>
      </c>
      <c r="C2994" s="331" t="str">
        <f aca="false">IFERROR(VLOOKUP(B2994,'[1]#¡REF!'!$A$1:$C$15201,2,FALSE()),"")</f>
        <v/>
      </c>
      <c r="D2994" s="331" t="s">
        <v>1016</v>
      </c>
      <c r="E2994" s="331" t="s">
        <v>1017</v>
      </c>
      <c r="F2994" s="331" t="s">
        <v>1130</v>
      </c>
      <c r="G2994" s="331" t="n">
        <v>24</v>
      </c>
      <c r="H2994" s="331" t="n">
        <v>16.32</v>
      </c>
      <c r="I2994" s="331" t="n">
        <v>324.93</v>
      </c>
      <c r="J2994" s="389"/>
      <c r="K2994" s="331" t="s">
        <v>994</v>
      </c>
    </row>
    <row r="2995" customFormat="false" ht="15.75" hidden="true" customHeight="false" outlineLevel="0" collapsed="false">
      <c r="A2995" s="331"/>
      <c r="B2995" s="331" t="s">
        <v>1298</v>
      </c>
      <c r="C2995" s="331" t="str">
        <f aca="false">IFERROR(VLOOKUP(B2995,'[1]#¡REF!'!$A$1:$C$15201,2,FALSE()),"")</f>
        <v/>
      </c>
      <c r="D2995" s="331" t="s">
        <v>1016</v>
      </c>
      <c r="E2995" s="331" t="s">
        <v>1040</v>
      </c>
      <c r="F2995" s="331" t="s">
        <v>1130</v>
      </c>
      <c r="G2995" s="331" t="n">
        <v>1</v>
      </c>
      <c r="H2995" s="331" t="n">
        <v>0.68</v>
      </c>
      <c r="I2995" s="331" t="n">
        <v>13.54</v>
      </c>
      <c r="J2995" s="389"/>
      <c r="K2995" s="331" t="s">
        <v>994</v>
      </c>
    </row>
    <row r="2996" customFormat="false" ht="15.75" hidden="true" customHeight="false" outlineLevel="0" collapsed="false">
      <c r="A2996" s="331"/>
      <c r="B2996" s="331" t="s">
        <v>1298</v>
      </c>
      <c r="C2996" s="331" t="str">
        <f aca="false">IFERROR(VLOOKUP(B2996,'[1]#¡REF!'!$A$1:$C$15201,2,FALSE()),"")</f>
        <v/>
      </c>
      <c r="D2996" s="331" t="s">
        <v>1016</v>
      </c>
      <c r="E2996" s="331" t="s">
        <v>1091</v>
      </c>
      <c r="F2996" s="354" t="s">
        <v>993</v>
      </c>
      <c r="G2996" s="331" t="n">
        <v>284</v>
      </c>
      <c r="H2996" s="331" t="n">
        <v>193.12</v>
      </c>
      <c r="I2996" s="415" t="n">
        <v>3845.02</v>
      </c>
      <c r="J2996" s="389"/>
      <c r="K2996" s="331" t="s">
        <v>994</v>
      </c>
    </row>
    <row r="2997" customFormat="false" ht="15.75" hidden="true" customHeight="false" outlineLevel="0" collapsed="false">
      <c r="A2997" s="331"/>
      <c r="B2997" s="331" t="s">
        <v>1298</v>
      </c>
      <c r="C2997" s="331" t="str">
        <f aca="false">IFERROR(VLOOKUP(B2997,'[1]#¡REF!'!$A$1:$C$15201,2,FALSE()),"")</f>
        <v/>
      </c>
      <c r="D2997" s="331" t="s">
        <v>1016</v>
      </c>
      <c r="E2997" s="331" t="s">
        <v>1019</v>
      </c>
      <c r="F2997" s="354" t="s">
        <v>993</v>
      </c>
      <c r="G2997" s="331" t="n">
        <v>80</v>
      </c>
      <c r="H2997" s="331" t="n">
        <v>54.4</v>
      </c>
      <c r="I2997" s="415" t="n">
        <v>1083.1</v>
      </c>
      <c r="J2997" s="389"/>
      <c r="K2997" s="331" t="s">
        <v>994</v>
      </c>
    </row>
    <row r="2998" customFormat="false" ht="15.75" hidden="true" customHeight="false" outlineLevel="0" collapsed="false">
      <c r="A2998" s="331"/>
      <c r="B2998" s="331" t="s">
        <v>1298</v>
      </c>
      <c r="C2998" s="331" t="str">
        <f aca="false">IFERROR(VLOOKUP(B2998,'[1]#¡REF!'!$A$1:$C$15201,2,FALSE()),"")</f>
        <v/>
      </c>
      <c r="D2998" s="331" t="s">
        <v>1016</v>
      </c>
      <c r="E2998" s="331" t="s">
        <v>1020</v>
      </c>
      <c r="F2998" s="354" t="s">
        <v>993</v>
      </c>
      <c r="G2998" s="405" t="n">
        <v>5098</v>
      </c>
      <c r="H2998" s="415" t="n">
        <v>3466.64</v>
      </c>
      <c r="I2998" s="415" t="n">
        <v>69020.8</v>
      </c>
      <c r="J2998" s="389"/>
      <c r="K2998" s="331" t="s">
        <v>994</v>
      </c>
    </row>
    <row r="2999" customFormat="false" ht="15.75" hidden="true" customHeight="false" outlineLevel="0" collapsed="false">
      <c r="A2999" s="331"/>
      <c r="B2999" s="331" t="s">
        <v>1298</v>
      </c>
      <c r="C2999" s="331" t="str">
        <f aca="false">IFERROR(VLOOKUP(B2999,'[1]#¡REF!'!$A$1:$C$15201,2,FALSE()),"")</f>
        <v/>
      </c>
      <c r="D2999" s="331" t="s">
        <v>1016</v>
      </c>
      <c r="E2999" s="331" t="s">
        <v>1041</v>
      </c>
      <c r="F2999" s="354" t="s">
        <v>993</v>
      </c>
      <c r="G2999" s="331" t="n">
        <v>33</v>
      </c>
      <c r="H2999" s="331" t="n">
        <v>22.44</v>
      </c>
      <c r="I2999" s="331" t="n">
        <v>446.78</v>
      </c>
      <c r="J2999" s="389"/>
      <c r="K2999" s="331" t="s">
        <v>994</v>
      </c>
    </row>
    <row r="3000" customFormat="false" ht="15.75" hidden="true" customHeight="false" outlineLevel="0" collapsed="false">
      <c r="A3000" s="331"/>
      <c r="B3000" s="331" t="s">
        <v>1298</v>
      </c>
      <c r="C3000" s="331" t="str">
        <f aca="false">IFERROR(VLOOKUP(B3000,'[1]#¡REF!'!$A$1:$C$15201,2,FALSE()),"")</f>
        <v/>
      </c>
      <c r="D3000" s="331" t="s">
        <v>1016</v>
      </c>
      <c r="E3000" s="331" t="s">
        <v>1022</v>
      </c>
      <c r="F3000" s="354" t="s">
        <v>993</v>
      </c>
      <c r="G3000" s="331" t="n">
        <v>186</v>
      </c>
      <c r="H3000" s="331" t="n">
        <v>126.48</v>
      </c>
      <c r="I3000" s="415" t="n">
        <v>2518.22</v>
      </c>
      <c r="J3000" s="389"/>
      <c r="K3000" s="331" t="s">
        <v>994</v>
      </c>
    </row>
    <row r="3001" customFormat="false" ht="15.75" hidden="true" customHeight="false" outlineLevel="0" collapsed="false">
      <c r="A3001" s="331"/>
      <c r="B3001" s="331" t="s">
        <v>1298</v>
      </c>
      <c r="C3001" s="331" t="str">
        <f aca="false">IFERROR(VLOOKUP(B3001,'[1]#¡REF!'!$A$1:$C$15201,2,FALSE()),"")</f>
        <v/>
      </c>
      <c r="D3001" s="331" t="s">
        <v>1016</v>
      </c>
      <c r="E3001" s="331" t="s">
        <v>1023</v>
      </c>
      <c r="F3001" s="354" t="s">
        <v>993</v>
      </c>
      <c r="G3001" s="331" t="n">
        <v>24</v>
      </c>
      <c r="H3001" s="331" t="n">
        <v>16.32</v>
      </c>
      <c r="I3001" s="331" t="n">
        <v>324.93</v>
      </c>
      <c r="J3001" s="389"/>
      <c r="K3001" s="331" t="s">
        <v>994</v>
      </c>
    </row>
    <row r="3002" customFormat="false" ht="15.75" hidden="true" customHeight="false" outlineLevel="0" collapsed="false">
      <c r="A3002" s="331"/>
      <c r="B3002" s="331" t="s">
        <v>1298</v>
      </c>
      <c r="C3002" s="331" t="str">
        <f aca="false">IFERROR(VLOOKUP(B3002,'[1]#¡REF!'!$A$1:$C$15201,2,FALSE()),"")</f>
        <v/>
      </c>
      <c r="D3002" s="331" t="s">
        <v>1016</v>
      </c>
      <c r="E3002" s="331" t="s">
        <v>1042</v>
      </c>
      <c r="F3002" s="354" t="s">
        <v>993</v>
      </c>
      <c r="G3002" s="331" t="n">
        <v>408</v>
      </c>
      <c r="H3002" s="331" t="n">
        <v>277.44</v>
      </c>
      <c r="I3002" s="415" t="n">
        <v>5523.83</v>
      </c>
      <c r="J3002" s="389"/>
      <c r="K3002" s="331" t="s">
        <v>994</v>
      </c>
    </row>
    <row r="3003" customFormat="false" ht="15.75" hidden="true" customHeight="false" outlineLevel="0" collapsed="false">
      <c r="A3003" s="331"/>
      <c r="B3003" s="331" t="s">
        <v>1298</v>
      </c>
      <c r="C3003" s="331" t="str">
        <f aca="false">IFERROR(VLOOKUP(B3003,'[1]#¡REF!'!$A$1:$C$15201,2,FALSE()),"")</f>
        <v/>
      </c>
      <c r="D3003" s="331" t="s">
        <v>1016</v>
      </c>
      <c r="E3003" s="331" t="s">
        <v>1092</v>
      </c>
      <c r="F3003" s="354" t="s">
        <v>993</v>
      </c>
      <c r="G3003" s="331" t="n">
        <v>44</v>
      </c>
      <c r="H3003" s="331" t="n">
        <v>29.92</v>
      </c>
      <c r="I3003" s="331" t="n">
        <v>595.71</v>
      </c>
      <c r="J3003" s="389"/>
      <c r="K3003" s="331" t="s">
        <v>994</v>
      </c>
    </row>
    <row r="3004" customFormat="false" ht="15.75" hidden="true" customHeight="false" outlineLevel="0" collapsed="false">
      <c r="A3004" s="331"/>
      <c r="B3004" s="331" t="s">
        <v>1298</v>
      </c>
      <c r="C3004" s="331" t="str">
        <f aca="false">IFERROR(VLOOKUP(B3004,'[1]#¡REF!'!$A$1:$C$15201,2,FALSE()),"")</f>
        <v/>
      </c>
      <c r="D3004" s="331" t="s">
        <v>1016</v>
      </c>
      <c r="E3004" s="331" t="s">
        <v>1024</v>
      </c>
      <c r="F3004" s="354" t="s">
        <v>993</v>
      </c>
      <c r="G3004" s="331" t="n">
        <v>12</v>
      </c>
      <c r="H3004" s="331" t="n">
        <v>8.16</v>
      </c>
      <c r="I3004" s="331" t="n">
        <v>162.47</v>
      </c>
      <c r="J3004" s="389"/>
      <c r="K3004" s="331" t="s">
        <v>994</v>
      </c>
    </row>
    <row r="3005" customFormat="false" ht="15.75" hidden="true" customHeight="false" outlineLevel="0" collapsed="false">
      <c r="A3005" s="331"/>
      <c r="B3005" s="331" t="s">
        <v>1298</v>
      </c>
      <c r="C3005" s="331" t="str">
        <f aca="false">IFERROR(VLOOKUP(B3005,'[1]#¡REF!'!$A$1:$C$15201,2,FALSE()),"")</f>
        <v/>
      </c>
      <c r="D3005" s="331" t="s">
        <v>1016</v>
      </c>
      <c r="E3005" s="331" t="s">
        <v>1025</v>
      </c>
      <c r="F3005" s="354" t="s">
        <v>993</v>
      </c>
      <c r="G3005" s="331" t="n">
        <v>140</v>
      </c>
      <c r="H3005" s="331" t="n">
        <v>95.2</v>
      </c>
      <c r="I3005" s="415" t="n">
        <v>1895.43</v>
      </c>
      <c r="J3005" s="389"/>
      <c r="K3005" s="331" t="s">
        <v>994</v>
      </c>
    </row>
    <row r="3006" customFormat="false" ht="15.75" hidden="true" customHeight="false" outlineLevel="0" collapsed="false">
      <c r="A3006" s="331"/>
      <c r="B3006" s="331" t="s">
        <v>1298</v>
      </c>
      <c r="C3006" s="331" t="str">
        <f aca="false">IFERROR(VLOOKUP(B3006,'[1]#¡REF!'!$A$1:$C$15201,2,FALSE()),"")</f>
        <v/>
      </c>
      <c r="D3006" s="331" t="s">
        <v>1016</v>
      </c>
      <c r="E3006" s="331" t="s">
        <v>1065</v>
      </c>
      <c r="F3006" s="354" t="s">
        <v>993</v>
      </c>
      <c r="G3006" s="331" t="n">
        <v>54</v>
      </c>
      <c r="H3006" s="331" t="n">
        <v>36.72</v>
      </c>
      <c r="I3006" s="331" t="n">
        <v>731.1</v>
      </c>
      <c r="J3006" s="389"/>
      <c r="K3006" s="331" t="s">
        <v>994</v>
      </c>
    </row>
    <row r="3007" customFormat="false" ht="15.75" hidden="true" customHeight="false" outlineLevel="0" collapsed="false">
      <c r="A3007" s="331"/>
      <c r="B3007" s="331" t="s">
        <v>1298</v>
      </c>
      <c r="C3007" s="331" t="str">
        <f aca="false">IFERROR(VLOOKUP(B3007,'[1]#¡REF!'!$A$1:$C$15201,2,FALSE()),"")</f>
        <v/>
      </c>
      <c r="D3007" s="331" t="s">
        <v>1016</v>
      </c>
      <c r="E3007" s="331" t="s">
        <v>1043</v>
      </c>
      <c r="F3007" s="354" t="s">
        <v>993</v>
      </c>
      <c r="G3007" s="331" t="n">
        <v>53</v>
      </c>
      <c r="H3007" s="331" t="n">
        <v>36.04</v>
      </c>
      <c r="I3007" s="331" t="n">
        <v>717.56</v>
      </c>
      <c r="J3007" s="389"/>
      <c r="K3007" s="331" t="s">
        <v>994</v>
      </c>
    </row>
    <row r="3008" customFormat="false" ht="15.75" hidden="true" customHeight="false" outlineLevel="0" collapsed="false">
      <c r="A3008" s="331"/>
      <c r="B3008" s="331" t="s">
        <v>1298</v>
      </c>
      <c r="C3008" s="331" t="str">
        <f aca="false">IFERROR(VLOOKUP(B3008,'[1]#¡REF!'!$A$1:$C$15201,2,FALSE()),"")</f>
        <v/>
      </c>
      <c r="D3008" s="331" t="s">
        <v>1016</v>
      </c>
      <c r="E3008" s="331" t="s">
        <v>1093</v>
      </c>
      <c r="F3008" s="331" t="s">
        <v>1131</v>
      </c>
      <c r="G3008" s="331" t="n">
        <v>10</v>
      </c>
      <c r="H3008" s="331" t="n">
        <v>6.8</v>
      </c>
      <c r="I3008" s="331" t="n">
        <v>135.39</v>
      </c>
      <c r="J3008" s="389"/>
      <c r="K3008" s="331" t="s">
        <v>994</v>
      </c>
    </row>
    <row r="3009" customFormat="false" ht="15.75" hidden="true" customHeight="false" outlineLevel="0" collapsed="false">
      <c r="A3009" s="331"/>
      <c r="B3009" s="331" t="s">
        <v>1298</v>
      </c>
      <c r="C3009" s="331" t="str">
        <f aca="false">IFERROR(VLOOKUP(B3009,'[1]#¡REF!'!$A$1:$C$15201,2,FALSE()),"")</f>
        <v/>
      </c>
      <c r="D3009" s="331" t="s">
        <v>1016</v>
      </c>
      <c r="E3009" s="331" t="s">
        <v>1026</v>
      </c>
      <c r="F3009" s="331" t="s">
        <v>1132</v>
      </c>
      <c r="G3009" s="331" t="n">
        <v>66</v>
      </c>
      <c r="H3009" s="331" t="n">
        <v>44.88</v>
      </c>
      <c r="I3009" s="331" t="n">
        <v>893.56</v>
      </c>
      <c r="J3009" s="389"/>
      <c r="K3009" s="331" t="s">
        <v>994</v>
      </c>
    </row>
    <row r="3010" customFormat="false" ht="15.75" hidden="true" customHeight="false" outlineLevel="0" collapsed="false">
      <c r="A3010" s="331"/>
      <c r="B3010" s="331" t="s">
        <v>1298</v>
      </c>
      <c r="C3010" s="331" t="str">
        <f aca="false">IFERROR(VLOOKUP(B3010,'[1]#¡REF!'!$A$1:$C$15201,2,FALSE()),"")</f>
        <v/>
      </c>
      <c r="D3010" s="331" t="s">
        <v>1016</v>
      </c>
      <c r="E3010" s="331" t="s">
        <v>1027</v>
      </c>
      <c r="F3010" s="331" t="s">
        <v>1133</v>
      </c>
      <c r="G3010" s="331" t="n">
        <v>14</v>
      </c>
      <c r="H3010" s="331" t="n">
        <v>9.52</v>
      </c>
      <c r="I3010" s="331" t="n">
        <v>189.54</v>
      </c>
      <c r="J3010" s="389"/>
      <c r="K3010" s="331" t="s">
        <v>994</v>
      </c>
    </row>
    <row r="3011" customFormat="false" ht="15.75" hidden="true" customHeight="false" outlineLevel="0" collapsed="false">
      <c r="A3011" s="331"/>
      <c r="B3011" s="331" t="s">
        <v>1298</v>
      </c>
      <c r="C3011" s="331" t="str">
        <f aca="false">IFERROR(VLOOKUP(B3011,'[1]#¡REF!'!$A$1:$C$15201,2,FALSE()),"")</f>
        <v/>
      </c>
      <c r="D3011" s="331" t="s">
        <v>1016</v>
      </c>
      <c r="E3011" s="331" t="s">
        <v>1028</v>
      </c>
      <c r="F3011" s="331" t="s">
        <v>1134</v>
      </c>
      <c r="G3011" s="331" t="n">
        <v>11</v>
      </c>
      <c r="H3011" s="331" t="n">
        <v>7.48</v>
      </c>
      <c r="I3011" s="331" t="n">
        <v>148.93</v>
      </c>
      <c r="J3011" s="390"/>
      <c r="K3011" s="331" t="s">
        <v>994</v>
      </c>
    </row>
    <row r="3012" customFormat="false" ht="15.75" hidden="true" customHeight="false" outlineLevel="0" collapsed="false">
      <c r="A3012" s="399"/>
      <c r="B3012" s="356" t="s">
        <v>1298</v>
      </c>
      <c r="C3012" s="356" t="str">
        <f aca="false">IFERROR(VLOOKUP(B3012,'[1]#¡REF!'!$A$1:$C$15201,2,FALSE()),"")</f>
        <v/>
      </c>
      <c r="D3012" s="399" t="s">
        <v>1016</v>
      </c>
      <c r="E3012" s="399" t="s">
        <v>621</v>
      </c>
      <c r="F3012" s="361" t="s">
        <v>1136</v>
      </c>
      <c r="G3012" s="361" t="n">
        <v>18</v>
      </c>
      <c r="H3012" s="417" t="n">
        <v>12.24</v>
      </c>
      <c r="I3012" s="417" t="n">
        <v>243.7</v>
      </c>
      <c r="J3012" s="360"/>
      <c r="K3012" s="356" t="s">
        <v>994</v>
      </c>
      <c r="L3012" s="379"/>
      <c r="M3012" s="379"/>
      <c r="N3012" s="379"/>
      <c r="O3012" s="379"/>
      <c r="P3012" s="279"/>
      <c r="Q3012" s="395"/>
      <c r="R3012" s="396"/>
      <c r="S3012" s="396"/>
      <c r="T3012" s="382"/>
    </row>
    <row r="3013" customFormat="false" ht="15.75" hidden="true" customHeight="false" outlineLevel="0" collapsed="false">
      <c r="A3013" s="331"/>
      <c r="B3013" s="331" t="s">
        <v>1299</v>
      </c>
      <c r="C3013" s="331" t="str">
        <f aca="false">IFERROR(VLOOKUP(B3013,'[1]#¡REF!'!$A$1:$C$15201,2,FALSE()),"")</f>
        <v/>
      </c>
      <c r="D3013" s="331" t="s">
        <v>991</v>
      </c>
      <c r="E3013" s="331" t="s">
        <v>1034</v>
      </c>
      <c r="F3013" s="354" t="s">
        <v>993</v>
      </c>
      <c r="G3013" s="331" t="n">
        <v>22</v>
      </c>
      <c r="H3013" s="331" t="n">
        <v>682</v>
      </c>
      <c r="I3013" s="415" t="n">
        <v>13578.62</v>
      </c>
      <c r="J3013" s="388"/>
      <c r="K3013" s="331" t="s">
        <v>994</v>
      </c>
    </row>
    <row r="3014" customFormat="false" ht="15.75" hidden="true" customHeight="false" outlineLevel="0" collapsed="false">
      <c r="A3014" s="331"/>
      <c r="B3014" s="331" t="s">
        <v>1299</v>
      </c>
      <c r="C3014" s="331" t="str">
        <f aca="false">IFERROR(VLOOKUP(B3014,'[1]#¡REF!'!$A$1:$C$15201,2,FALSE()),"")</f>
        <v/>
      </c>
      <c r="D3014" s="331" t="s">
        <v>991</v>
      </c>
      <c r="E3014" s="331" t="s">
        <v>1011</v>
      </c>
      <c r="F3014" s="354" t="s">
        <v>993</v>
      </c>
      <c r="G3014" s="331" t="n">
        <v>500</v>
      </c>
      <c r="H3014" s="415" t="n">
        <v>15500</v>
      </c>
      <c r="I3014" s="415" t="n">
        <v>308605</v>
      </c>
      <c r="J3014" s="389"/>
      <c r="K3014" s="331" t="s">
        <v>994</v>
      </c>
    </row>
    <row r="3015" customFormat="false" ht="15.75" hidden="true" customHeight="false" outlineLevel="0" collapsed="false">
      <c r="A3015" s="331"/>
      <c r="B3015" s="331" t="s">
        <v>1299</v>
      </c>
      <c r="C3015" s="331" t="str">
        <f aca="false">IFERROR(VLOOKUP(B3015,'[1]#¡REF!'!$A$1:$C$15201,2,FALSE()),"")</f>
        <v/>
      </c>
      <c r="D3015" s="331" t="s">
        <v>991</v>
      </c>
      <c r="E3015" s="331" t="s">
        <v>1012</v>
      </c>
      <c r="F3015" s="354" t="s">
        <v>993</v>
      </c>
      <c r="G3015" s="331" t="n">
        <v>5</v>
      </c>
      <c r="H3015" s="331" t="n">
        <v>155</v>
      </c>
      <c r="I3015" s="415" t="n">
        <v>3086.05</v>
      </c>
      <c r="J3015" s="389"/>
      <c r="K3015" s="331" t="s">
        <v>994</v>
      </c>
    </row>
    <row r="3016" customFormat="false" ht="15.75" hidden="true" customHeight="false" outlineLevel="0" collapsed="false">
      <c r="A3016" s="331"/>
      <c r="B3016" s="331" t="s">
        <v>1299</v>
      </c>
      <c r="C3016" s="331" t="str">
        <f aca="false">IFERROR(VLOOKUP(B3016,'[1]#¡REF!'!$A$1:$C$15201,2,FALSE()),"")</f>
        <v/>
      </c>
      <c r="D3016" s="331" t="s">
        <v>991</v>
      </c>
      <c r="E3016" s="331" t="s">
        <v>1002</v>
      </c>
      <c r="F3016" s="331" t="s">
        <v>1133</v>
      </c>
      <c r="G3016" s="405" t="n">
        <v>1375</v>
      </c>
      <c r="H3016" s="415" t="n">
        <v>42625</v>
      </c>
      <c r="I3016" s="415" t="n">
        <v>848663.75</v>
      </c>
      <c r="J3016" s="390"/>
      <c r="K3016" s="331" t="s">
        <v>994</v>
      </c>
    </row>
    <row r="3017" customFormat="false" ht="15.75" hidden="true" customHeight="false" outlineLevel="0" collapsed="false">
      <c r="A3017" s="331"/>
      <c r="B3017" s="331" t="s">
        <v>1299</v>
      </c>
      <c r="C3017" s="331" t="str">
        <f aca="false">IFERROR(VLOOKUP(B3017,'[1]#¡REF!'!$A$1:$C$15201,2,FALSE()),"")</f>
        <v/>
      </c>
      <c r="D3017" s="331" t="s">
        <v>1016</v>
      </c>
      <c r="E3017" s="331" t="s">
        <v>1018</v>
      </c>
      <c r="F3017" s="354" t="s">
        <v>993</v>
      </c>
      <c r="G3017" s="331" t="n">
        <v>7</v>
      </c>
      <c r="H3017" s="331" t="n">
        <v>217</v>
      </c>
      <c r="I3017" s="415" t="n">
        <v>4320.47</v>
      </c>
      <c r="J3017" s="388"/>
      <c r="K3017" s="331" t="s">
        <v>994</v>
      </c>
    </row>
    <row r="3018" customFormat="false" ht="15.75" hidden="true" customHeight="false" outlineLevel="0" collapsed="false">
      <c r="A3018" s="331"/>
      <c r="B3018" s="331" t="s">
        <v>1300</v>
      </c>
      <c r="C3018" s="331" t="str">
        <f aca="false">IFERROR(VLOOKUP(B3018,'[1]#¡REF!'!$A$1:$C$15201,2,FALSE()),"")</f>
        <v/>
      </c>
      <c r="D3018" s="331" t="s">
        <v>991</v>
      </c>
      <c r="E3018" s="331" t="s">
        <v>1000</v>
      </c>
      <c r="F3018" s="354" t="s">
        <v>993</v>
      </c>
      <c r="G3018" s="331" t="n">
        <v>1</v>
      </c>
      <c r="H3018" s="331" t="n">
        <v>0.73</v>
      </c>
      <c r="I3018" s="331" t="n">
        <v>14.53</v>
      </c>
      <c r="J3018" s="389"/>
      <c r="K3018" s="331" t="s">
        <v>994</v>
      </c>
    </row>
    <row r="3019" customFormat="false" ht="15.75" hidden="true" customHeight="false" outlineLevel="0" collapsed="false">
      <c r="A3019" s="331"/>
      <c r="B3019" s="331" t="s">
        <v>1300</v>
      </c>
      <c r="C3019" s="331" t="str">
        <f aca="false">IFERROR(VLOOKUP(B3019,'[1]#¡REF!'!$A$1:$C$15201,2,FALSE()),"")</f>
        <v/>
      </c>
      <c r="D3019" s="331" t="s">
        <v>1016</v>
      </c>
      <c r="E3019" s="331" t="s">
        <v>1017</v>
      </c>
      <c r="F3019" s="331" t="s">
        <v>1130</v>
      </c>
      <c r="G3019" s="331" t="n">
        <v>37</v>
      </c>
      <c r="H3019" s="331" t="n">
        <v>27.01</v>
      </c>
      <c r="I3019" s="331" t="n">
        <v>537.77</v>
      </c>
      <c r="J3019" s="389"/>
      <c r="K3019" s="331" t="s">
        <v>994</v>
      </c>
    </row>
    <row r="3020" customFormat="false" ht="15.75" hidden="true" customHeight="false" outlineLevel="0" collapsed="false">
      <c r="A3020" s="331"/>
      <c r="B3020" s="331" t="s">
        <v>1300</v>
      </c>
      <c r="C3020" s="331" t="str">
        <f aca="false">IFERROR(VLOOKUP(B3020,'[1]#¡REF!'!$A$1:$C$15201,2,FALSE()),"")</f>
        <v/>
      </c>
      <c r="D3020" s="331" t="s">
        <v>1016</v>
      </c>
      <c r="E3020" s="331" t="s">
        <v>1091</v>
      </c>
      <c r="F3020" s="354" t="s">
        <v>993</v>
      </c>
      <c r="G3020" s="331" t="n">
        <v>11</v>
      </c>
      <c r="H3020" s="331" t="n">
        <v>8.03</v>
      </c>
      <c r="I3020" s="331" t="n">
        <v>159.88</v>
      </c>
      <c r="J3020" s="389"/>
      <c r="K3020" s="331" t="s">
        <v>994</v>
      </c>
    </row>
    <row r="3021" customFormat="false" ht="15.75" hidden="true" customHeight="false" outlineLevel="0" collapsed="false">
      <c r="A3021" s="331"/>
      <c r="B3021" s="331" t="s">
        <v>1300</v>
      </c>
      <c r="C3021" s="331" t="str">
        <f aca="false">IFERROR(VLOOKUP(B3021,'[1]#¡REF!'!$A$1:$C$15201,2,FALSE()),"")</f>
        <v/>
      </c>
      <c r="D3021" s="331" t="s">
        <v>1016</v>
      </c>
      <c r="E3021" s="331" t="s">
        <v>1019</v>
      </c>
      <c r="F3021" s="354" t="s">
        <v>993</v>
      </c>
      <c r="G3021" s="331" t="n">
        <v>20</v>
      </c>
      <c r="H3021" s="331" t="n">
        <v>14.6</v>
      </c>
      <c r="I3021" s="331" t="n">
        <v>290.69</v>
      </c>
      <c r="J3021" s="389"/>
      <c r="K3021" s="331" t="s">
        <v>994</v>
      </c>
    </row>
    <row r="3022" customFormat="false" ht="15.75" hidden="true" customHeight="false" outlineLevel="0" collapsed="false">
      <c r="A3022" s="331"/>
      <c r="B3022" s="331" t="s">
        <v>1300</v>
      </c>
      <c r="C3022" s="331" t="str">
        <f aca="false">IFERROR(VLOOKUP(B3022,'[1]#¡REF!'!$A$1:$C$15201,2,FALSE()),"")</f>
        <v/>
      </c>
      <c r="D3022" s="331" t="s">
        <v>1016</v>
      </c>
      <c r="E3022" s="331" t="s">
        <v>1020</v>
      </c>
      <c r="F3022" s="354" t="s">
        <v>993</v>
      </c>
      <c r="G3022" s="405" t="n">
        <v>2460</v>
      </c>
      <c r="H3022" s="415" t="n">
        <v>1795.8</v>
      </c>
      <c r="I3022" s="415" t="n">
        <v>35754.38</v>
      </c>
      <c r="J3022" s="389"/>
      <c r="K3022" s="331" t="s">
        <v>994</v>
      </c>
    </row>
    <row r="3023" customFormat="false" ht="15.75" hidden="true" customHeight="false" outlineLevel="0" collapsed="false">
      <c r="A3023" s="331"/>
      <c r="B3023" s="331" t="s">
        <v>1300</v>
      </c>
      <c r="C3023" s="331" t="str">
        <f aca="false">IFERROR(VLOOKUP(B3023,'[1]#¡REF!'!$A$1:$C$15201,2,FALSE()),"")</f>
        <v/>
      </c>
      <c r="D3023" s="331" t="s">
        <v>1016</v>
      </c>
      <c r="E3023" s="331" t="s">
        <v>1022</v>
      </c>
      <c r="F3023" s="354" t="s">
        <v>993</v>
      </c>
      <c r="G3023" s="331" t="n">
        <v>61</v>
      </c>
      <c r="H3023" s="331" t="n">
        <v>44.53</v>
      </c>
      <c r="I3023" s="331" t="n">
        <v>886.59</v>
      </c>
      <c r="J3023" s="389"/>
      <c r="K3023" s="331" t="s">
        <v>994</v>
      </c>
    </row>
    <row r="3024" customFormat="false" ht="15.75" hidden="true" customHeight="false" outlineLevel="0" collapsed="false">
      <c r="A3024" s="331"/>
      <c r="B3024" s="331" t="s">
        <v>1300</v>
      </c>
      <c r="C3024" s="331" t="str">
        <f aca="false">IFERROR(VLOOKUP(B3024,'[1]#¡REF!'!$A$1:$C$15201,2,FALSE()),"")</f>
        <v/>
      </c>
      <c r="D3024" s="331" t="s">
        <v>1016</v>
      </c>
      <c r="E3024" s="331" t="s">
        <v>1025</v>
      </c>
      <c r="F3024" s="354" t="s">
        <v>993</v>
      </c>
      <c r="G3024" s="331" t="n">
        <v>28</v>
      </c>
      <c r="H3024" s="331" t="n">
        <v>20.44</v>
      </c>
      <c r="I3024" s="331" t="n">
        <v>406.96</v>
      </c>
      <c r="J3024" s="389"/>
      <c r="K3024" s="331" t="s">
        <v>994</v>
      </c>
    </row>
    <row r="3025" customFormat="false" ht="15.75" hidden="true" customHeight="false" outlineLevel="0" collapsed="false">
      <c r="A3025" s="331"/>
      <c r="B3025" s="331" t="s">
        <v>1300</v>
      </c>
      <c r="C3025" s="331" t="str">
        <f aca="false">IFERROR(VLOOKUP(B3025,'[1]#¡REF!'!$A$1:$C$15201,2,FALSE()),"")</f>
        <v/>
      </c>
      <c r="D3025" s="331" t="s">
        <v>1016</v>
      </c>
      <c r="E3025" s="331" t="s">
        <v>1065</v>
      </c>
      <c r="F3025" s="354" t="s">
        <v>993</v>
      </c>
      <c r="G3025" s="331" t="n">
        <v>34</v>
      </c>
      <c r="H3025" s="331" t="n">
        <v>24.82</v>
      </c>
      <c r="I3025" s="331" t="n">
        <v>494.17</v>
      </c>
      <c r="J3025" s="389"/>
      <c r="K3025" s="331" t="s">
        <v>994</v>
      </c>
    </row>
    <row r="3026" customFormat="false" ht="15.75" hidden="true" customHeight="false" outlineLevel="0" collapsed="false">
      <c r="A3026" s="331"/>
      <c r="B3026" s="331" t="s">
        <v>1300</v>
      </c>
      <c r="C3026" s="331" t="str">
        <f aca="false">IFERROR(VLOOKUP(B3026,'[1]#¡REF!'!$A$1:$C$15201,2,FALSE()),"")</f>
        <v/>
      </c>
      <c r="D3026" s="331" t="s">
        <v>1016</v>
      </c>
      <c r="E3026" s="331" t="s">
        <v>1043</v>
      </c>
      <c r="F3026" s="354" t="s">
        <v>993</v>
      </c>
      <c r="G3026" s="331" t="n">
        <v>27</v>
      </c>
      <c r="H3026" s="331" t="n">
        <v>19.71</v>
      </c>
      <c r="I3026" s="331" t="n">
        <v>392.43</v>
      </c>
      <c r="J3026" s="389"/>
      <c r="K3026" s="331" t="s">
        <v>994</v>
      </c>
    </row>
    <row r="3027" customFormat="false" ht="15.75" hidden="true" customHeight="false" outlineLevel="0" collapsed="false">
      <c r="A3027" s="331"/>
      <c r="B3027" s="331" t="s">
        <v>1300</v>
      </c>
      <c r="C3027" s="331" t="str">
        <f aca="false">IFERROR(VLOOKUP(B3027,'[1]#¡REF!'!$A$1:$C$15201,2,FALSE()),"")</f>
        <v/>
      </c>
      <c r="D3027" s="331" t="s">
        <v>1016</v>
      </c>
      <c r="E3027" s="331" t="s">
        <v>1093</v>
      </c>
      <c r="F3027" s="331" t="s">
        <v>1131</v>
      </c>
      <c r="G3027" s="331" t="n">
        <v>37</v>
      </c>
      <c r="H3027" s="331" t="n">
        <v>27.01</v>
      </c>
      <c r="I3027" s="331" t="n">
        <v>537.77</v>
      </c>
      <c r="J3027" s="389"/>
      <c r="K3027" s="331" t="s">
        <v>994</v>
      </c>
    </row>
    <row r="3028" customFormat="false" ht="15.75" hidden="true" customHeight="false" outlineLevel="0" collapsed="false">
      <c r="A3028" s="331"/>
      <c r="B3028" s="331" t="s">
        <v>1300</v>
      </c>
      <c r="C3028" s="331" t="str">
        <f aca="false">IFERROR(VLOOKUP(B3028,'[1]#¡REF!'!$A$1:$C$15201,2,FALSE()),"")</f>
        <v/>
      </c>
      <c r="D3028" s="331" t="s">
        <v>1016</v>
      </c>
      <c r="E3028" s="331" t="s">
        <v>1027</v>
      </c>
      <c r="F3028" s="331" t="s">
        <v>1133</v>
      </c>
      <c r="G3028" s="331" t="n">
        <v>37</v>
      </c>
      <c r="H3028" s="331" t="n">
        <v>27.01</v>
      </c>
      <c r="I3028" s="331" t="n">
        <v>537.77</v>
      </c>
      <c r="J3028" s="389"/>
      <c r="K3028" s="331" t="s">
        <v>994</v>
      </c>
    </row>
    <row r="3029" customFormat="false" ht="15.75" hidden="true" customHeight="false" outlineLevel="0" collapsed="false">
      <c r="A3029" s="331"/>
      <c r="B3029" s="331" t="s">
        <v>1300</v>
      </c>
      <c r="C3029" s="331" t="str">
        <f aca="false">IFERROR(VLOOKUP(B3029,'[1]#¡REF!'!$A$1:$C$15201,2,FALSE()),"")</f>
        <v/>
      </c>
      <c r="D3029" s="331" t="s">
        <v>1016</v>
      </c>
      <c r="E3029" s="331" t="s">
        <v>1028</v>
      </c>
      <c r="F3029" s="331" t="s">
        <v>1134</v>
      </c>
      <c r="G3029" s="331" t="n">
        <v>37</v>
      </c>
      <c r="H3029" s="331" t="n">
        <v>27.01</v>
      </c>
      <c r="I3029" s="331" t="n">
        <v>537.77</v>
      </c>
      <c r="J3029" s="390"/>
      <c r="K3029" s="331" t="s">
        <v>994</v>
      </c>
    </row>
    <row r="3030" customFormat="false" ht="15.75" hidden="true" customHeight="false" outlineLevel="0" collapsed="false">
      <c r="A3030" s="399"/>
      <c r="B3030" s="356" t="s">
        <v>1300</v>
      </c>
      <c r="C3030" s="356" t="str">
        <f aca="false">IFERROR(VLOOKUP(B3030,'[1]#¡REF!'!$A$1:$C$15201,2,FALSE()),"")</f>
        <v/>
      </c>
      <c r="D3030" s="399" t="s">
        <v>1016</v>
      </c>
      <c r="E3030" s="399" t="s">
        <v>621</v>
      </c>
      <c r="F3030" s="361" t="s">
        <v>1136</v>
      </c>
      <c r="G3030" s="361" t="n">
        <v>61</v>
      </c>
      <c r="H3030" s="417" t="n">
        <v>44.53</v>
      </c>
      <c r="I3030" s="417" t="n">
        <v>886.59</v>
      </c>
      <c r="J3030" s="360"/>
      <c r="K3030" s="356" t="s">
        <v>994</v>
      </c>
      <c r="L3030" s="379"/>
      <c r="M3030" s="379"/>
      <c r="N3030" s="379"/>
      <c r="O3030" s="379"/>
      <c r="P3030" s="279"/>
      <c r="Q3030" s="395"/>
      <c r="R3030" s="396"/>
      <c r="S3030" s="396"/>
      <c r="T3030" s="382"/>
    </row>
    <row r="3031" customFormat="false" ht="15.75" hidden="true" customHeight="false" outlineLevel="0" collapsed="false">
      <c r="A3031" s="331"/>
      <c r="B3031" s="331" t="s">
        <v>1301</v>
      </c>
      <c r="C3031" s="331" t="str">
        <f aca="false">IFERROR(VLOOKUP(B3031,'[1]#¡REF!'!$A$1:$C$15201,2,FALSE()),"")</f>
        <v/>
      </c>
      <c r="D3031" s="331" t="s">
        <v>991</v>
      </c>
      <c r="E3031" s="331" t="s">
        <v>997</v>
      </c>
      <c r="F3031" s="331" t="s">
        <v>1130</v>
      </c>
      <c r="G3031" s="331" t="n">
        <v>1</v>
      </c>
      <c r="H3031" s="331" t="n">
        <v>14.65</v>
      </c>
      <c r="I3031" s="331" t="n">
        <v>291.68</v>
      </c>
      <c r="J3031" s="388"/>
      <c r="K3031" s="331" t="s">
        <v>994</v>
      </c>
    </row>
    <row r="3032" customFormat="false" ht="15.75" hidden="true" customHeight="false" outlineLevel="0" collapsed="false">
      <c r="A3032" s="331"/>
      <c r="B3032" s="331" t="s">
        <v>1301</v>
      </c>
      <c r="C3032" s="331" t="str">
        <f aca="false">IFERROR(VLOOKUP(B3032,'[1]#¡REF!'!$A$1:$C$15201,2,FALSE()),"")</f>
        <v/>
      </c>
      <c r="D3032" s="331" t="s">
        <v>991</v>
      </c>
      <c r="E3032" s="331" t="s">
        <v>1032</v>
      </c>
      <c r="F3032" s="331" t="s">
        <v>1130</v>
      </c>
      <c r="G3032" s="331" t="n">
        <v>24</v>
      </c>
      <c r="H3032" s="331" t="n">
        <v>351.6</v>
      </c>
      <c r="I3032" s="415" t="n">
        <v>7000.36</v>
      </c>
      <c r="J3032" s="389"/>
      <c r="K3032" s="331" t="s">
        <v>994</v>
      </c>
    </row>
    <row r="3033" customFormat="false" ht="15.75" hidden="true" customHeight="false" outlineLevel="0" collapsed="false">
      <c r="A3033" s="331"/>
      <c r="B3033" s="331" t="s">
        <v>1301</v>
      </c>
      <c r="C3033" s="331" t="str">
        <f aca="false">IFERROR(VLOOKUP(B3033,'[1]#¡REF!'!$A$1:$C$15201,2,FALSE()),"")</f>
        <v/>
      </c>
      <c r="D3033" s="331" t="s">
        <v>991</v>
      </c>
      <c r="E3033" s="331" t="s">
        <v>1000</v>
      </c>
      <c r="F3033" s="354" t="s">
        <v>993</v>
      </c>
      <c r="G3033" s="331" t="n">
        <v>2</v>
      </c>
      <c r="H3033" s="331" t="n">
        <v>29.3</v>
      </c>
      <c r="I3033" s="331" t="n">
        <v>583.36</v>
      </c>
      <c r="J3033" s="389"/>
      <c r="K3033" s="331" t="s">
        <v>994</v>
      </c>
    </row>
    <row r="3034" customFormat="false" ht="15.75" hidden="true" customHeight="false" outlineLevel="0" collapsed="false">
      <c r="A3034" s="331"/>
      <c r="B3034" s="331" t="s">
        <v>1301</v>
      </c>
      <c r="C3034" s="331" t="str">
        <f aca="false">IFERROR(VLOOKUP(B3034,'[1]#¡REF!'!$A$1:$C$15201,2,FALSE()),"")</f>
        <v/>
      </c>
      <c r="D3034" s="331" t="s">
        <v>991</v>
      </c>
      <c r="E3034" s="331" t="s">
        <v>1034</v>
      </c>
      <c r="F3034" s="354" t="s">
        <v>993</v>
      </c>
      <c r="G3034" s="331" t="n">
        <v>720</v>
      </c>
      <c r="H3034" s="415" t="n">
        <v>10548</v>
      </c>
      <c r="I3034" s="415" t="n">
        <v>210010.68</v>
      </c>
      <c r="J3034" s="389"/>
      <c r="K3034" s="331" t="s">
        <v>994</v>
      </c>
    </row>
    <row r="3035" customFormat="false" ht="15.75" hidden="true" customHeight="false" outlineLevel="0" collapsed="false">
      <c r="A3035" s="331"/>
      <c r="B3035" s="331" t="s">
        <v>1301</v>
      </c>
      <c r="C3035" s="331" t="str">
        <f aca="false">IFERROR(VLOOKUP(B3035,'[1]#¡REF!'!$A$1:$C$15201,2,FALSE()),"")</f>
        <v/>
      </c>
      <c r="D3035" s="331" t="s">
        <v>991</v>
      </c>
      <c r="E3035" s="331" t="s">
        <v>1001</v>
      </c>
      <c r="F3035" s="354" t="s">
        <v>993</v>
      </c>
      <c r="G3035" s="331" t="n">
        <v>7</v>
      </c>
      <c r="H3035" s="331" t="n">
        <v>102.55</v>
      </c>
      <c r="I3035" s="415" t="n">
        <v>2041.77</v>
      </c>
      <c r="J3035" s="389"/>
      <c r="K3035" s="331" t="s">
        <v>994</v>
      </c>
    </row>
    <row r="3036" customFormat="false" ht="15.75" hidden="true" customHeight="false" outlineLevel="0" collapsed="false">
      <c r="A3036" s="331"/>
      <c r="B3036" s="331" t="s">
        <v>1301</v>
      </c>
      <c r="C3036" s="331" t="str">
        <f aca="false">IFERROR(VLOOKUP(B3036,'[1]#¡REF!'!$A$1:$C$15201,2,FALSE()),"")</f>
        <v/>
      </c>
      <c r="D3036" s="331" t="s">
        <v>991</v>
      </c>
      <c r="E3036" s="331" t="s">
        <v>1012</v>
      </c>
      <c r="F3036" s="354" t="s">
        <v>993</v>
      </c>
      <c r="G3036" s="331" t="n">
        <v>2</v>
      </c>
      <c r="H3036" s="331" t="n">
        <v>29.3</v>
      </c>
      <c r="I3036" s="331" t="n">
        <v>583.36</v>
      </c>
      <c r="J3036" s="389"/>
      <c r="K3036" s="331" t="s">
        <v>994</v>
      </c>
    </row>
    <row r="3037" customFormat="false" ht="15.75" hidden="true" customHeight="false" outlineLevel="0" collapsed="false">
      <c r="A3037" s="331"/>
      <c r="B3037" s="331" t="s">
        <v>1301</v>
      </c>
      <c r="C3037" s="331" t="str">
        <f aca="false">IFERROR(VLOOKUP(B3037,'[1]#¡REF!'!$A$1:$C$15201,2,FALSE()),"")</f>
        <v/>
      </c>
      <c r="D3037" s="331" t="s">
        <v>991</v>
      </c>
      <c r="E3037" s="331" t="s">
        <v>1014</v>
      </c>
      <c r="F3037" s="331" t="s">
        <v>1132</v>
      </c>
      <c r="G3037" s="331" t="n">
        <v>150</v>
      </c>
      <c r="H3037" s="415" t="n">
        <v>2197.5</v>
      </c>
      <c r="I3037" s="415" t="n">
        <v>43752.23</v>
      </c>
      <c r="J3037" s="390"/>
      <c r="K3037" s="331" t="s">
        <v>994</v>
      </c>
    </row>
    <row r="3038" customFormat="false" ht="15.75" hidden="true" customHeight="false" outlineLevel="0" collapsed="false">
      <c r="A3038" s="331"/>
      <c r="B3038" s="331" t="s">
        <v>1301</v>
      </c>
      <c r="C3038" s="331" t="str">
        <f aca="false">IFERROR(VLOOKUP(B3038,'[1]#¡REF!'!$A$1:$C$15201,2,FALSE()),"")</f>
        <v/>
      </c>
      <c r="D3038" s="331" t="s">
        <v>1016</v>
      </c>
      <c r="E3038" s="331" t="s">
        <v>1017</v>
      </c>
      <c r="F3038" s="331" t="s">
        <v>1130</v>
      </c>
      <c r="G3038" s="331" t="n">
        <v>11</v>
      </c>
      <c r="H3038" s="331" t="n">
        <v>161.15</v>
      </c>
      <c r="I3038" s="415" t="n">
        <v>3208.5</v>
      </c>
      <c r="J3038" s="388"/>
      <c r="K3038" s="331" t="s">
        <v>994</v>
      </c>
    </row>
    <row r="3039" customFormat="false" ht="15.75" hidden="true" customHeight="false" outlineLevel="0" collapsed="false">
      <c r="A3039" s="331"/>
      <c r="B3039" s="331" t="s">
        <v>1301</v>
      </c>
      <c r="C3039" s="331" t="str">
        <f aca="false">IFERROR(VLOOKUP(B3039,'[1]#¡REF!'!$A$1:$C$15201,2,FALSE()),"")</f>
        <v/>
      </c>
      <c r="D3039" s="331" t="s">
        <v>1016</v>
      </c>
      <c r="E3039" s="331" t="s">
        <v>1091</v>
      </c>
      <c r="F3039" s="354" t="s">
        <v>993</v>
      </c>
      <c r="G3039" s="331" t="n">
        <v>27</v>
      </c>
      <c r="H3039" s="331" t="n">
        <v>395.55</v>
      </c>
      <c r="I3039" s="415" t="n">
        <v>7875.4</v>
      </c>
      <c r="J3039" s="389"/>
      <c r="K3039" s="331" t="s">
        <v>994</v>
      </c>
    </row>
    <row r="3040" customFormat="false" ht="15.75" hidden="true" customHeight="false" outlineLevel="0" collapsed="false">
      <c r="A3040" s="331"/>
      <c r="B3040" s="331" t="s">
        <v>1301</v>
      </c>
      <c r="C3040" s="331" t="str">
        <f aca="false">IFERROR(VLOOKUP(B3040,'[1]#¡REF!'!$A$1:$C$15201,2,FALSE()),"")</f>
        <v/>
      </c>
      <c r="D3040" s="331" t="s">
        <v>1016</v>
      </c>
      <c r="E3040" s="331" t="s">
        <v>1020</v>
      </c>
      <c r="F3040" s="354" t="s">
        <v>993</v>
      </c>
      <c r="G3040" s="331" t="n">
        <v>104</v>
      </c>
      <c r="H3040" s="415" t="n">
        <v>1523.6</v>
      </c>
      <c r="I3040" s="415" t="n">
        <v>30334.88</v>
      </c>
      <c r="J3040" s="389"/>
      <c r="K3040" s="331" t="s">
        <v>994</v>
      </c>
    </row>
    <row r="3041" customFormat="false" ht="15.75" hidden="true" customHeight="false" outlineLevel="0" collapsed="false">
      <c r="A3041" s="331"/>
      <c r="B3041" s="331" t="s">
        <v>1301</v>
      </c>
      <c r="C3041" s="331" t="str">
        <f aca="false">IFERROR(VLOOKUP(B3041,'[1]#¡REF!'!$A$1:$C$15201,2,FALSE()),"")</f>
        <v/>
      </c>
      <c r="D3041" s="331" t="s">
        <v>1016</v>
      </c>
      <c r="E3041" s="331" t="s">
        <v>1023</v>
      </c>
      <c r="F3041" s="354" t="s">
        <v>993</v>
      </c>
      <c r="G3041" s="331" t="n">
        <v>180</v>
      </c>
      <c r="H3041" s="415" t="n">
        <v>2637</v>
      </c>
      <c r="I3041" s="415" t="n">
        <v>52502.67</v>
      </c>
      <c r="J3041" s="389"/>
      <c r="K3041" s="331" t="s">
        <v>994</v>
      </c>
    </row>
    <row r="3042" customFormat="false" ht="15.75" hidden="true" customHeight="false" outlineLevel="0" collapsed="false">
      <c r="A3042" s="331"/>
      <c r="B3042" s="331" t="s">
        <v>1301</v>
      </c>
      <c r="C3042" s="331" t="str">
        <f aca="false">IFERROR(VLOOKUP(B3042,'[1]#¡REF!'!$A$1:$C$15201,2,FALSE()),"")</f>
        <v/>
      </c>
      <c r="D3042" s="331" t="s">
        <v>1016</v>
      </c>
      <c r="E3042" s="331" t="s">
        <v>1025</v>
      </c>
      <c r="F3042" s="354" t="s">
        <v>993</v>
      </c>
      <c r="G3042" s="331" t="n">
        <v>84</v>
      </c>
      <c r="H3042" s="415" t="n">
        <v>1230.6</v>
      </c>
      <c r="I3042" s="415" t="n">
        <v>24501.25</v>
      </c>
      <c r="J3042" s="389"/>
      <c r="K3042" s="331" t="s">
        <v>994</v>
      </c>
    </row>
    <row r="3043" customFormat="false" ht="15.75" hidden="true" customHeight="false" outlineLevel="0" collapsed="false">
      <c r="A3043" s="331"/>
      <c r="B3043" s="331" t="s">
        <v>1301</v>
      </c>
      <c r="C3043" s="331" t="str">
        <f aca="false">IFERROR(VLOOKUP(B3043,'[1]#¡REF!'!$A$1:$C$15201,2,FALSE()),"")</f>
        <v/>
      </c>
      <c r="D3043" s="331" t="s">
        <v>1016</v>
      </c>
      <c r="E3043" s="331" t="s">
        <v>1065</v>
      </c>
      <c r="F3043" s="354" t="s">
        <v>993</v>
      </c>
      <c r="G3043" s="331" t="n">
        <v>35</v>
      </c>
      <c r="H3043" s="331" t="n">
        <v>512.75</v>
      </c>
      <c r="I3043" s="415" t="n">
        <v>10208.85</v>
      </c>
      <c r="J3043" s="389"/>
      <c r="K3043" s="331" t="s">
        <v>994</v>
      </c>
    </row>
    <row r="3044" customFormat="false" ht="15.75" hidden="true" customHeight="false" outlineLevel="0" collapsed="false">
      <c r="A3044" s="331"/>
      <c r="B3044" s="331" t="s">
        <v>1301</v>
      </c>
      <c r="C3044" s="331" t="str">
        <f aca="false">IFERROR(VLOOKUP(B3044,'[1]#¡REF!'!$A$1:$C$15201,2,FALSE()),"")</f>
        <v/>
      </c>
      <c r="D3044" s="331" t="s">
        <v>1016</v>
      </c>
      <c r="E3044" s="331" t="s">
        <v>1093</v>
      </c>
      <c r="F3044" s="331" t="s">
        <v>1131</v>
      </c>
      <c r="G3044" s="331" t="n">
        <v>11</v>
      </c>
      <c r="H3044" s="331" t="n">
        <v>161.15</v>
      </c>
      <c r="I3044" s="415" t="n">
        <v>3208.5</v>
      </c>
      <c r="J3044" s="389"/>
      <c r="K3044" s="331" t="s">
        <v>994</v>
      </c>
    </row>
    <row r="3045" customFormat="false" ht="15.75" hidden="true" customHeight="false" outlineLevel="0" collapsed="false">
      <c r="A3045" s="331"/>
      <c r="B3045" s="331" t="s">
        <v>1301</v>
      </c>
      <c r="C3045" s="331" t="str">
        <f aca="false">IFERROR(VLOOKUP(B3045,'[1]#¡REF!'!$A$1:$C$15201,2,FALSE()),"")</f>
        <v/>
      </c>
      <c r="D3045" s="331" t="s">
        <v>1016</v>
      </c>
      <c r="E3045" s="331" t="s">
        <v>1026</v>
      </c>
      <c r="F3045" s="331" t="s">
        <v>1132</v>
      </c>
      <c r="G3045" s="331" t="n">
        <v>22</v>
      </c>
      <c r="H3045" s="331" t="n">
        <v>322.3</v>
      </c>
      <c r="I3045" s="415" t="n">
        <v>6416.99</v>
      </c>
      <c r="J3045" s="389"/>
      <c r="K3045" s="331" t="s">
        <v>994</v>
      </c>
    </row>
    <row r="3046" customFormat="false" ht="15.75" hidden="true" customHeight="false" outlineLevel="0" collapsed="false">
      <c r="A3046" s="331"/>
      <c r="B3046" s="331" t="s">
        <v>1301</v>
      </c>
      <c r="C3046" s="331" t="str">
        <f aca="false">IFERROR(VLOOKUP(B3046,'[1]#¡REF!'!$A$1:$C$15201,2,FALSE()),"")</f>
        <v/>
      </c>
      <c r="D3046" s="331" t="s">
        <v>1016</v>
      </c>
      <c r="E3046" s="331" t="s">
        <v>1027</v>
      </c>
      <c r="F3046" s="331" t="s">
        <v>1133</v>
      </c>
      <c r="G3046" s="331" t="n">
        <v>11</v>
      </c>
      <c r="H3046" s="331" t="n">
        <v>161.15</v>
      </c>
      <c r="I3046" s="415" t="n">
        <v>3208.5</v>
      </c>
      <c r="J3046" s="389"/>
      <c r="K3046" s="331" t="s">
        <v>994</v>
      </c>
    </row>
    <row r="3047" customFormat="false" ht="15.75" hidden="true" customHeight="false" outlineLevel="0" collapsed="false">
      <c r="A3047" s="331"/>
      <c r="B3047" s="331" t="s">
        <v>1301</v>
      </c>
      <c r="C3047" s="331" t="str">
        <f aca="false">IFERROR(VLOOKUP(B3047,'[1]#¡REF!'!$A$1:$C$15201,2,FALSE()),"")</f>
        <v/>
      </c>
      <c r="D3047" s="331" t="s">
        <v>1016</v>
      </c>
      <c r="E3047" s="331" t="s">
        <v>1028</v>
      </c>
      <c r="F3047" s="331" t="s">
        <v>1134</v>
      </c>
      <c r="G3047" s="331" t="n">
        <v>11</v>
      </c>
      <c r="H3047" s="331" t="n">
        <v>161.15</v>
      </c>
      <c r="I3047" s="415" t="n">
        <v>3208.5</v>
      </c>
      <c r="J3047" s="390"/>
      <c r="K3047" s="331" t="s">
        <v>994</v>
      </c>
    </row>
    <row r="3048" customFormat="false" ht="15.75" hidden="true" customHeight="false" outlineLevel="0" collapsed="false">
      <c r="A3048" s="399"/>
      <c r="B3048" s="356" t="s">
        <v>1301</v>
      </c>
      <c r="C3048" s="356" t="str">
        <f aca="false">IFERROR(VLOOKUP(B3048,'[1]#¡REF!'!$A$1:$C$15201,2,FALSE()),"")</f>
        <v/>
      </c>
      <c r="D3048" s="399" t="s">
        <v>1016</v>
      </c>
      <c r="E3048" s="399" t="s">
        <v>621</v>
      </c>
      <c r="F3048" s="361" t="s">
        <v>1136</v>
      </c>
      <c r="G3048" s="361" t="n">
        <v>17</v>
      </c>
      <c r="H3048" s="417" t="n">
        <v>249.05</v>
      </c>
      <c r="I3048" s="419" t="n">
        <v>4958.59</v>
      </c>
      <c r="J3048" s="360"/>
      <c r="K3048" s="356" t="s">
        <v>994</v>
      </c>
      <c r="L3048" s="379"/>
      <c r="M3048" s="379"/>
      <c r="N3048" s="379"/>
      <c r="O3048" s="379"/>
      <c r="P3048" s="279"/>
      <c r="Q3048" s="395"/>
      <c r="R3048" s="396"/>
      <c r="S3048" s="396"/>
      <c r="T3048" s="382"/>
    </row>
    <row r="3049" customFormat="false" ht="15.75" hidden="true" customHeight="false" outlineLevel="0" collapsed="false">
      <c r="A3049" s="331"/>
      <c r="B3049" s="331" t="s">
        <v>936</v>
      </c>
      <c r="C3049" s="331" t="str">
        <f aca="false">IFERROR(VLOOKUP(B3049,'[1]#¡REF!'!$A$1:$C$15201,2,FALSE()),"")</f>
        <v/>
      </c>
      <c r="D3049" s="331" t="s">
        <v>991</v>
      </c>
      <c r="E3049" s="331" t="s">
        <v>1034</v>
      </c>
      <c r="F3049" s="354" t="s">
        <v>993</v>
      </c>
      <c r="G3049" s="331" t="n">
        <v>341</v>
      </c>
      <c r="H3049" s="415" t="n">
        <v>2028.95</v>
      </c>
      <c r="I3049" s="415" t="n">
        <v>40396.39</v>
      </c>
      <c r="J3049" s="388"/>
      <c r="K3049" s="331" t="s">
        <v>994</v>
      </c>
    </row>
    <row r="3050" customFormat="false" ht="15.75" hidden="true" customHeight="false" outlineLevel="0" collapsed="false">
      <c r="A3050" s="331"/>
      <c r="B3050" s="331" t="s">
        <v>936</v>
      </c>
      <c r="C3050" s="331" t="str">
        <f aca="false">IFERROR(VLOOKUP(B3050,'[1]#¡REF!'!$A$1:$C$15201,2,FALSE()),"")</f>
        <v/>
      </c>
      <c r="D3050" s="331" t="s">
        <v>991</v>
      </c>
      <c r="E3050" s="331" t="s">
        <v>1001</v>
      </c>
      <c r="F3050" s="354" t="s">
        <v>993</v>
      </c>
      <c r="G3050" s="331" t="n">
        <v>34</v>
      </c>
      <c r="H3050" s="331" t="n">
        <v>202.3</v>
      </c>
      <c r="I3050" s="415" t="n">
        <v>4027.79</v>
      </c>
      <c r="J3050" s="389"/>
      <c r="K3050" s="331" t="s">
        <v>994</v>
      </c>
    </row>
    <row r="3051" customFormat="false" ht="15.75" hidden="true" customHeight="false" outlineLevel="0" collapsed="false">
      <c r="A3051" s="331"/>
      <c r="B3051" s="331" t="s">
        <v>936</v>
      </c>
      <c r="C3051" s="331" t="str">
        <f aca="false">IFERROR(VLOOKUP(B3051,'[1]#¡REF!'!$A$1:$C$15201,2,FALSE()),"")</f>
        <v/>
      </c>
      <c r="D3051" s="331" t="s">
        <v>991</v>
      </c>
      <c r="E3051" s="331" t="s">
        <v>1012</v>
      </c>
      <c r="F3051" s="354" t="s">
        <v>993</v>
      </c>
      <c r="G3051" s="331" t="n">
        <v>100</v>
      </c>
      <c r="H3051" s="331" t="n">
        <v>595</v>
      </c>
      <c r="I3051" s="415" t="n">
        <v>11846.45</v>
      </c>
      <c r="J3051" s="389"/>
      <c r="K3051" s="331" t="s">
        <v>994</v>
      </c>
    </row>
    <row r="3052" customFormat="false" ht="15.75" hidden="true" customHeight="false" outlineLevel="0" collapsed="false">
      <c r="A3052" s="331"/>
      <c r="B3052" s="331" t="s">
        <v>936</v>
      </c>
      <c r="C3052" s="331" t="str">
        <f aca="false">IFERROR(VLOOKUP(B3052,'[1]#¡REF!'!$A$1:$C$15201,2,FALSE()),"")</f>
        <v/>
      </c>
      <c r="D3052" s="331" t="s">
        <v>991</v>
      </c>
      <c r="E3052" s="331" t="s">
        <v>1014</v>
      </c>
      <c r="F3052" s="331" t="s">
        <v>1132</v>
      </c>
      <c r="G3052" s="405" t="n">
        <v>7598</v>
      </c>
      <c r="H3052" s="415" t="n">
        <v>45208.1</v>
      </c>
      <c r="I3052" s="415" t="n">
        <v>900093.27</v>
      </c>
      <c r="J3052" s="390"/>
      <c r="K3052" s="331" t="s">
        <v>994</v>
      </c>
    </row>
    <row r="3053" customFormat="false" ht="15.75" hidden="true" customHeight="false" outlineLevel="0" collapsed="false">
      <c r="A3053" s="331"/>
      <c r="B3053" s="331" t="s">
        <v>936</v>
      </c>
      <c r="C3053" s="331" t="str">
        <f aca="false">IFERROR(VLOOKUP(B3053,'[1]#¡REF!'!$A$1:$C$15201,2,FALSE()),"")</f>
        <v/>
      </c>
      <c r="D3053" s="331" t="s">
        <v>1016</v>
      </c>
      <c r="E3053" s="331" t="s">
        <v>1017</v>
      </c>
      <c r="F3053" s="331" t="s">
        <v>1130</v>
      </c>
      <c r="G3053" s="331" t="n">
        <v>25</v>
      </c>
      <c r="H3053" s="331" t="n">
        <v>148.75</v>
      </c>
      <c r="I3053" s="415" t="n">
        <v>2961.61</v>
      </c>
      <c r="J3053" s="388"/>
      <c r="K3053" s="331" t="s">
        <v>994</v>
      </c>
    </row>
    <row r="3054" customFormat="false" ht="15.75" hidden="true" customHeight="false" outlineLevel="0" collapsed="false">
      <c r="A3054" s="331"/>
      <c r="B3054" s="331" t="s">
        <v>936</v>
      </c>
      <c r="C3054" s="331" t="str">
        <f aca="false">IFERROR(VLOOKUP(B3054,'[1]#¡REF!'!$A$1:$C$15201,2,FALSE()),"")</f>
        <v/>
      </c>
      <c r="D3054" s="331" t="s">
        <v>1016</v>
      </c>
      <c r="E3054" s="331" t="s">
        <v>1091</v>
      </c>
      <c r="F3054" s="354" t="s">
        <v>993</v>
      </c>
      <c r="G3054" s="331" t="n">
        <v>174</v>
      </c>
      <c r="H3054" s="415" t="n">
        <v>1035.3</v>
      </c>
      <c r="I3054" s="415" t="n">
        <v>20612.82</v>
      </c>
      <c r="J3054" s="389"/>
      <c r="K3054" s="331" t="s">
        <v>994</v>
      </c>
    </row>
    <row r="3055" customFormat="false" ht="15.75" hidden="true" customHeight="false" outlineLevel="0" collapsed="false">
      <c r="A3055" s="331"/>
      <c r="B3055" s="331" t="s">
        <v>936</v>
      </c>
      <c r="C3055" s="331" t="str">
        <f aca="false">IFERROR(VLOOKUP(B3055,'[1]#¡REF!'!$A$1:$C$15201,2,FALSE()),"")</f>
        <v/>
      </c>
      <c r="D3055" s="331" t="s">
        <v>1016</v>
      </c>
      <c r="E3055" s="331" t="s">
        <v>1020</v>
      </c>
      <c r="F3055" s="354" t="s">
        <v>993</v>
      </c>
      <c r="G3055" s="331" t="n">
        <v>195</v>
      </c>
      <c r="H3055" s="415" t="n">
        <v>1160.25</v>
      </c>
      <c r="I3055" s="415" t="n">
        <v>23100.58</v>
      </c>
      <c r="J3055" s="389"/>
      <c r="K3055" s="331" t="s">
        <v>994</v>
      </c>
    </row>
    <row r="3056" customFormat="false" ht="15.75" hidden="true" customHeight="false" outlineLevel="0" collapsed="false">
      <c r="A3056" s="331"/>
      <c r="B3056" s="331" t="s">
        <v>936</v>
      </c>
      <c r="C3056" s="331" t="str">
        <f aca="false">IFERROR(VLOOKUP(B3056,'[1]#¡REF!'!$A$1:$C$15201,2,FALSE()),"")</f>
        <v/>
      </c>
      <c r="D3056" s="331" t="s">
        <v>1016</v>
      </c>
      <c r="E3056" s="331" t="s">
        <v>1025</v>
      </c>
      <c r="F3056" s="354" t="s">
        <v>993</v>
      </c>
      <c r="G3056" s="331" t="n">
        <v>28</v>
      </c>
      <c r="H3056" s="331" t="n">
        <v>166.6</v>
      </c>
      <c r="I3056" s="415" t="n">
        <v>3317.01</v>
      </c>
      <c r="J3056" s="389"/>
      <c r="K3056" s="331" t="s">
        <v>994</v>
      </c>
    </row>
    <row r="3057" customFormat="false" ht="15.75" hidden="true" customHeight="false" outlineLevel="0" collapsed="false">
      <c r="A3057" s="331"/>
      <c r="B3057" s="331" t="s">
        <v>936</v>
      </c>
      <c r="C3057" s="331" t="str">
        <f aca="false">IFERROR(VLOOKUP(B3057,'[1]#¡REF!'!$A$1:$C$15201,2,FALSE()),"")</f>
        <v/>
      </c>
      <c r="D3057" s="331" t="s">
        <v>1016</v>
      </c>
      <c r="E3057" s="331" t="s">
        <v>1065</v>
      </c>
      <c r="F3057" s="354" t="s">
        <v>993</v>
      </c>
      <c r="G3057" s="331" t="n">
        <v>172</v>
      </c>
      <c r="H3057" s="415" t="n">
        <v>1023.4</v>
      </c>
      <c r="I3057" s="415" t="n">
        <v>20375.89</v>
      </c>
      <c r="J3057" s="389"/>
      <c r="K3057" s="331" t="s">
        <v>994</v>
      </c>
    </row>
    <row r="3058" customFormat="false" ht="15.75" hidden="true" customHeight="false" outlineLevel="0" collapsed="false">
      <c r="A3058" s="331"/>
      <c r="B3058" s="331" t="s">
        <v>936</v>
      </c>
      <c r="C3058" s="331" t="str">
        <f aca="false">IFERROR(VLOOKUP(B3058,'[1]#¡REF!'!$A$1:$C$15201,2,FALSE()),"")</f>
        <v/>
      </c>
      <c r="D3058" s="331" t="s">
        <v>1016</v>
      </c>
      <c r="E3058" s="331" t="s">
        <v>1093</v>
      </c>
      <c r="F3058" s="331" t="s">
        <v>1131</v>
      </c>
      <c r="G3058" s="331" t="n">
        <v>25</v>
      </c>
      <c r="H3058" s="331" t="n">
        <v>148.75</v>
      </c>
      <c r="I3058" s="415" t="n">
        <v>2961.61</v>
      </c>
      <c r="J3058" s="389"/>
      <c r="K3058" s="331" t="s">
        <v>994</v>
      </c>
    </row>
    <row r="3059" customFormat="false" ht="15.75" hidden="true" customHeight="false" outlineLevel="0" collapsed="false">
      <c r="A3059" s="331"/>
      <c r="B3059" s="331" t="s">
        <v>936</v>
      </c>
      <c r="C3059" s="331" t="str">
        <f aca="false">IFERROR(VLOOKUP(B3059,'[1]#¡REF!'!$A$1:$C$15201,2,FALSE()),"")</f>
        <v/>
      </c>
      <c r="D3059" s="331" t="s">
        <v>1016</v>
      </c>
      <c r="E3059" s="331" t="s">
        <v>1026</v>
      </c>
      <c r="F3059" s="331" t="s">
        <v>1132</v>
      </c>
      <c r="G3059" s="331" t="n">
        <v>3</v>
      </c>
      <c r="H3059" s="331" t="n">
        <v>17.85</v>
      </c>
      <c r="I3059" s="331" t="n">
        <v>355.39</v>
      </c>
      <c r="J3059" s="389"/>
      <c r="K3059" s="331" t="s">
        <v>994</v>
      </c>
    </row>
    <row r="3060" customFormat="false" ht="15.75" hidden="true" customHeight="false" outlineLevel="0" collapsed="false">
      <c r="A3060" s="331"/>
      <c r="B3060" s="331" t="s">
        <v>936</v>
      </c>
      <c r="C3060" s="331" t="str">
        <f aca="false">IFERROR(VLOOKUP(B3060,'[1]#¡REF!'!$A$1:$C$15201,2,FALSE()),"")</f>
        <v/>
      </c>
      <c r="D3060" s="331" t="s">
        <v>1016</v>
      </c>
      <c r="E3060" s="331" t="s">
        <v>1027</v>
      </c>
      <c r="F3060" s="331" t="s">
        <v>1133</v>
      </c>
      <c r="G3060" s="331" t="n">
        <v>25</v>
      </c>
      <c r="H3060" s="331" t="n">
        <v>148.75</v>
      </c>
      <c r="I3060" s="415" t="n">
        <v>2961.61</v>
      </c>
      <c r="J3060" s="389"/>
      <c r="K3060" s="331" t="s">
        <v>994</v>
      </c>
    </row>
    <row r="3061" customFormat="false" ht="15.75" hidden="true" customHeight="false" outlineLevel="0" collapsed="false">
      <c r="A3061" s="331"/>
      <c r="B3061" s="331" t="s">
        <v>936</v>
      </c>
      <c r="C3061" s="331" t="str">
        <f aca="false">IFERROR(VLOOKUP(B3061,'[1]#¡REF!'!$A$1:$C$15201,2,FALSE()),"")</f>
        <v/>
      </c>
      <c r="D3061" s="331" t="s">
        <v>1016</v>
      </c>
      <c r="E3061" s="331" t="s">
        <v>1028</v>
      </c>
      <c r="F3061" s="331" t="s">
        <v>1134</v>
      </c>
      <c r="G3061" s="331" t="n">
        <v>25</v>
      </c>
      <c r="H3061" s="331" t="n">
        <v>148.75</v>
      </c>
      <c r="I3061" s="415" t="n">
        <v>2961.61</v>
      </c>
      <c r="J3061" s="390"/>
      <c r="K3061" s="331" t="s">
        <v>994</v>
      </c>
    </row>
    <row r="3062" customFormat="false" ht="15.75" hidden="true" customHeight="false" outlineLevel="0" collapsed="false">
      <c r="A3062" s="399"/>
      <c r="B3062" s="356" t="s">
        <v>936</v>
      </c>
      <c r="C3062" s="356" t="str">
        <f aca="false">IFERROR(VLOOKUP(B3062,'[1]#¡REF!'!$A$1:$C$15201,2,FALSE()),"")</f>
        <v/>
      </c>
      <c r="D3062" s="399" t="s">
        <v>1016</v>
      </c>
      <c r="E3062" s="399" t="s">
        <v>621</v>
      </c>
      <c r="F3062" s="361" t="s">
        <v>1136</v>
      </c>
      <c r="G3062" s="361" t="n">
        <v>40</v>
      </c>
      <c r="H3062" s="417" t="n">
        <v>238</v>
      </c>
      <c r="I3062" s="419" t="n">
        <v>4738.58</v>
      </c>
      <c r="J3062" s="360"/>
      <c r="K3062" s="356" t="s">
        <v>994</v>
      </c>
      <c r="L3062" s="379"/>
      <c r="M3062" s="379"/>
      <c r="N3062" s="379"/>
      <c r="O3062" s="379"/>
      <c r="P3062" s="279"/>
      <c r="Q3062" s="395"/>
      <c r="R3062" s="396"/>
      <c r="S3062" s="396"/>
      <c r="T3062" s="382"/>
    </row>
    <row r="3063" customFormat="false" ht="15.75" hidden="true" customHeight="false" outlineLevel="0" collapsed="false">
      <c r="A3063" s="331"/>
      <c r="B3063" s="331" t="s">
        <v>1302</v>
      </c>
      <c r="C3063" s="331" t="str">
        <f aca="false">IFERROR(VLOOKUP(B3063,'[1]#¡REF!'!$A$1:$C$15201,2,FALSE()),"")</f>
        <v/>
      </c>
      <c r="D3063" s="331" t="s">
        <v>991</v>
      </c>
      <c r="E3063" s="331" t="s">
        <v>1000</v>
      </c>
      <c r="F3063" s="354" t="s">
        <v>993</v>
      </c>
      <c r="G3063" s="331" t="n">
        <v>9</v>
      </c>
      <c r="H3063" s="331" t="n">
        <v>639.36</v>
      </c>
      <c r="I3063" s="415" t="n">
        <v>12729.66</v>
      </c>
      <c r="J3063" s="388"/>
      <c r="K3063" s="331" t="s">
        <v>994</v>
      </c>
    </row>
    <row r="3064" customFormat="false" ht="15.75" hidden="true" customHeight="false" outlineLevel="0" collapsed="false">
      <c r="A3064" s="331"/>
      <c r="B3064" s="331" t="s">
        <v>1302</v>
      </c>
      <c r="C3064" s="331" t="str">
        <f aca="false">IFERROR(VLOOKUP(B3064,'[1]#¡REF!'!$A$1:$C$15201,2,FALSE()),"")</f>
        <v/>
      </c>
      <c r="D3064" s="331" t="s">
        <v>991</v>
      </c>
      <c r="E3064" s="331" t="s">
        <v>1034</v>
      </c>
      <c r="F3064" s="354" t="s">
        <v>993</v>
      </c>
      <c r="G3064" s="405" t="n">
        <v>2709</v>
      </c>
      <c r="H3064" s="415" t="n">
        <v>192447.36</v>
      </c>
      <c r="I3064" s="415" t="n">
        <v>3831626.94</v>
      </c>
      <c r="J3064" s="389"/>
      <c r="K3064" s="331" t="s">
        <v>994</v>
      </c>
    </row>
    <row r="3065" customFormat="false" ht="15.75" hidden="true" customHeight="false" outlineLevel="0" collapsed="false">
      <c r="A3065" s="331"/>
      <c r="B3065" s="331" t="s">
        <v>1302</v>
      </c>
      <c r="C3065" s="331" t="str">
        <f aca="false">IFERROR(VLOOKUP(B3065,'[1]#¡REF!'!$A$1:$C$15201,2,FALSE()),"")</f>
        <v/>
      </c>
      <c r="D3065" s="331" t="s">
        <v>991</v>
      </c>
      <c r="E3065" s="331" t="s">
        <v>1009</v>
      </c>
      <c r="F3065" s="354" t="s">
        <v>993</v>
      </c>
      <c r="G3065" s="331" t="n">
        <v>10</v>
      </c>
      <c r="H3065" s="331" t="n">
        <v>710.4</v>
      </c>
      <c r="I3065" s="415" t="n">
        <v>14144.06</v>
      </c>
      <c r="J3065" s="389"/>
      <c r="K3065" s="331" t="s">
        <v>994</v>
      </c>
    </row>
    <row r="3066" customFormat="false" ht="15.75" hidden="true" customHeight="false" outlineLevel="0" collapsed="false">
      <c r="A3066" s="331"/>
      <c r="B3066" s="331" t="s">
        <v>1302</v>
      </c>
      <c r="C3066" s="331" t="str">
        <f aca="false">IFERROR(VLOOKUP(B3066,'[1]#¡REF!'!$A$1:$C$15201,2,FALSE()),"")</f>
        <v/>
      </c>
      <c r="D3066" s="331" t="s">
        <v>991</v>
      </c>
      <c r="E3066" s="331" t="s">
        <v>1010</v>
      </c>
      <c r="F3066" s="354" t="s">
        <v>993</v>
      </c>
      <c r="G3066" s="331" t="n">
        <v>2</v>
      </c>
      <c r="H3066" s="331" t="n">
        <v>142.08</v>
      </c>
      <c r="I3066" s="415" t="n">
        <v>2828.81</v>
      </c>
      <c r="J3066" s="389"/>
      <c r="K3066" s="331" t="s">
        <v>994</v>
      </c>
    </row>
    <row r="3067" customFormat="false" ht="15.75" hidden="true" customHeight="false" outlineLevel="0" collapsed="false">
      <c r="A3067" s="331"/>
      <c r="B3067" s="331" t="s">
        <v>1302</v>
      </c>
      <c r="C3067" s="331" t="str">
        <f aca="false">IFERROR(VLOOKUP(B3067,'[1]#¡REF!'!$A$1:$C$15201,2,FALSE()),"")</f>
        <v/>
      </c>
      <c r="D3067" s="331" t="s">
        <v>991</v>
      </c>
      <c r="E3067" s="331" t="s">
        <v>1014</v>
      </c>
      <c r="F3067" s="331" t="s">
        <v>1132</v>
      </c>
      <c r="G3067" s="331" t="n">
        <v>17</v>
      </c>
      <c r="H3067" s="415" t="n">
        <v>1207.68</v>
      </c>
      <c r="I3067" s="415" t="n">
        <v>24044.91</v>
      </c>
      <c r="J3067" s="390"/>
      <c r="K3067" s="331" t="s">
        <v>994</v>
      </c>
    </row>
    <row r="3068" customFormat="false" ht="15.75" hidden="true" customHeight="false" outlineLevel="0" collapsed="false">
      <c r="A3068" s="356"/>
      <c r="B3068" s="356" t="s">
        <v>1302</v>
      </c>
      <c r="C3068" s="356" t="str">
        <f aca="false">IFERROR(VLOOKUP(B3068,'[1]#¡REF!'!$A$1:$C$15201,2,FALSE()),"")</f>
        <v/>
      </c>
      <c r="D3068" s="356" t="s">
        <v>991</v>
      </c>
      <c r="E3068" s="356" t="s">
        <v>612</v>
      </c>
      <c r="F3068" s="361" t="s">
        <v>1136</v>
      </c>
      <c r="G3068" s="361" t="n">
        <v>24</v>
      </c>
      <c r="H3068" s="416" t="n">
        <v>1704.96</v>
      </c>
      <c r="I3068" s="416" t="n">
        <v>33945.75</v>
      </c>
      <c r="J3068" s="394"/>
      <c r="K3068" s="356" t="s">
        <v>994</v>
      </c>
      <c r="L3068" s="379"/>
      <c r="M3068" s="379"/>
      <c r="N3068" s="379"/>
      <c r="O3068" s="379"/>
      <c r="P3068" s="279"/>
      <c r="Q3068" s="395"/>
      <c r="R3068" s="396"/>
      <c r="S3068" s="396"/>
      <c r="T3068" s="382"/>
    </row>
    <row r="3069" customFormat="false" ht="15.75" hidden="true" customHeight="false" outlineLevel="0" collapsed="false">
      <c r="A3069" s="331"/>
      <c r="B3069" s="331" t="s">
        <v>1303</v>
      </c>
      <c r="C3069" s="331" t="str">
        <f aca="false">IFERROR(VLOOKUP(B3069,'[1]#¡REF!'!$A$1:$C$15201,2,FALSE()),"")</f>
        <v/>
      </c>
      <c r="D3069" s="331" t="s">
        <v>991</v>
      </c>
      <c r="E3069" s="331" t="s">
        <v>997</v>
      </c>
      <c r="F3069" s="331" t="s">
        <v>1130</v>
      </c>
      <c r="G3069" s="331" t="n">
        <v>12</v>
      </c>
      <c r="H3069" s="331" t="n">
        <v>91.08</v>
      </c>
      <c r="I3069" s="415" t="n">
        <v>1813.4</v>
      </c>
      <c r="J3069" s="388"/>
      <c r="K3069" s="331" t="s">
        <v>994</v>
      </c>
    </row>
    <row r="3070" customFormat="false" ht="15.75" hidden="true" customHeight="false" outlineLevel="0" collapsed="false">
      <c r="A3070" s="331"/>
      <c r="B3070" s="331" t="s">
        <v>1303</v>
      </c>
      <c r="C3070" s="331" t="str">
        <f aca="false">IFERROR(VLOOKUP(B3070,'[1]#¡REF!'!$A$1:$C$15201,2,FALSE()),"")</f>
        <v/>
      </c>
      <c r="D3070" s="331" t="s">
        <v>991</v>
      </c>
      <c r="E3070" s="331" t="s">
        <v>1032</v>
      </c>
      <c r="F3070" s="331" t="s">
        <v>1130</v>
      </c>
      <c r="G3070" s="331" t="n">
        <v>1</v>
      </c>
      <c r="H3070" s="331" t="n">
        <v>7.59</v>
      </c>
      <c r="I3070" s="331" t="n">
        <v>151.12</v>
      </c>
      <c r="J3070" s="389"/>
      <c r="K3070" s="331" t="s">
        <v>994</v>
      </c>
    </row>
    <row r="3071" customFormat="false" ht="15.75" hidden="true" customHeight="false" outlineLevel="0" collapsed="false">
      <c r="A3071" s="331"/>
      <c r="B3071" s="331" t="s">
        <v>1303</v>
      </c>
      <c r="C3071" s="331" t="str">
        <f aca="false">IFERROR(VLOOKUP(B3071,'[1]#¡REF!'!$A$1:$C$15201,2,FALSE()),"")</f>
        <v/>
      </c>
      <c r="D3071" s="331" t="s">
        <v>991</v>
      </c>
      <c r="E3071" s="331" t="s">
        <v>992</v>
      </c>
      <c r="F3071" s="354" t="s">
        <v>993</v>
      </c>
      <c r="G3071" s="331" t="n">
        <v>5</v>
      </c>
      <c r="H3071" s="331" t="n">
        <v>37.95</v>
      </c>
      <c r="I3071" s="331" t="n">
        <v>755.58</v>
      </c>
      <c r="J3071" s="389"/>
      <c r="K3071" s="331" t="s">
        <v>994</v>
      </c>
    </row>
    <row r="3072" customFormat="false" ht="15.75" hidden="true" customHeight="false" outlineLevel="0" collapsed="false">
      <c r="A3072" s="331"/>
      <c r="B3072" s="331" t="s">
        <v>1303</v>
      </c>
      <c r="C3072" s="331" t="str">
        <f aca="false">IFERROR(VLOOKUP(B3072,'[1]#¡REF!'!$A$1:$C$15201,2,FALSE()),"")</f>
        <v/>
      </c>
      <c r="D3072" s="331" t="s">
        <v>991</v>
      </c>
      <c r="E3072" s="331" t="s">
        <v>1000</v>
      </c>
      <c r="F3072" s="354" t="s">
        <v>993</v>
      </c>
      <c r="G3072" s="331" t="n">
        <v>44</v>
      </c>
      <c r="H3072" s="331" t="n">
        <v>333.96</v>
      </c>
      <c r="I3072" s="415" t="n">
        <v>6649.14</v>
      </c>
      <c r="J3072" s="389"/>
      <c r="K3072" s="331" t="s">
        <v>994</v>
      </c>
    </row>
    <row r="3073" customFormat="false" ht="15.75" hidden="true" customHeight="false" outlineLevel="0" collapsed="false">
      <c r="A3073" s="331"/>
      <c r="B3073" s="331" t="s">
        <v>1303</v>
      </c>
      <c r="C3073" s="331" t="str">
        <f aca="false">IFERROR(VLOOKUP(B3073,'[1]#¡REF!'!$A$1:$C$15201,2,FALSE()),"")</f>
        <v/>
      </c>
      <c r="D3073" s="331" t="s">
        <v>991</v>
      </c>
      <c r="E3073" s="331" t="s">
        <v>1034</v>
      </c>
      <c r="F3073" s="354" t="s">
        <v>993</v>
      </c>
      <c r="G3073" s="405" t="n">
        <v>3792</v>
      </c>
      <c r="H3073" s="415" t="n">
        <v>28781.28</v>
      </c>
      <c r="I3073" s="415" t="n">
        <v>573035.28</v>
      </c>
      <c r="J3073" s="389"/>
      <c r="K3073" s="331" t="s">
        <v>994</v>
      </c>
    </row>
    <row r="3074" customFormat="false" ht="15.75" hidden="true" customHeight="false" outlineLevel="0" collapsed="false">
      <c r="A3074" s="331"/>
      <c r="B3074" s="331" t="s">
        <v>1303</v>
      </c>
      <c r="C3074" s="331" t="str">
        <f aca="false">IFERROR(VLOOKUP(B3074,'[1]#¡REF!'!$A$1:$C$15201,2,FALSE()),"")</f>
        <v/>
      </c>
      <c r="D3074" s="331" t="s">
        <v>991</v>
      </c>
      <c r="E3074" s="331" t="s">
        <v>1009</v>
      </c>
      <c r="F3074" s="354" t="s">
        <v>993</v>
      </c>
      <c r="G3074" s="331" t="n">
        <v>1</v>
      </c>
      <c r="H3074" s="331" t="n">
        <v>7.59</v>
      </c>
      <c r="I3074" s="331" t="n">
        <v>151.12</v>
      </c>
      <c r="J3074" s="389"/>
      <c r="K3074" s="331" t="s">
        <v>994</v>
      </c>
    </row>
    <row r="3075" customFormat="false" ht="15.75" hidden="true" customHeight="false" outlineLevel="0" collapsed="false">
      <c r="A3075" s="331"/>
      <c r="B3075" s="331" t="s">
        <v>1303</v>
      </c>
      <c r="C3075" s="331" t="str">
        <f aca="false">IFERROR(VLOOKUP(B3075,'[1]#¡REF!'!$A$1:$C$15201,2,FALSE()),"")</f>
        <v/>
      </c>
      <c r="D3075" s="331" t="s">
        <v>991</v>
      </c>
      <c r="E3075" s="331" t="s">
        <v>1010</v>
      </c>
      <c r="F3075" s="354" t="s">
        <v>993</v>
      </c>
      <c r="G3075" s="331" t="n">
        <v>2</v>
      </c>
      <c r="H3075" s="331" t="n">
        <v>15.18</v>
      </c>
      <c r="I3075" s="331" t="n">
        <v>302.23</v>
      </c>
      <c r="J3075" s="389"/>
      <c r="K3075" s="331" t="s">
        <v>994</v>
      </c>
    </row>
    <row r="3076" customFormat="false" ht="15.75" hidden="true" customHeight="false" outlineLevel="0" collapsed="false">
      <c r="A3076" s="331"/>
      <c r="B3076" s="331" t="s">
        <v>1303</v>
      </c>
      <c r="C3076" s="331" t="str">
        <f aca="false">IFERROR(VLOOKUP(B3076,'[1]#¡REF!'!$A$1:$C$15201,2,FALSE()),"")</f>
        <v/>
      </c>
      <c r="D3076" s="331" t="s">
        <v>991</v>
      </c>
      <c r="E3076" s="331" t="s">
        <v>1001</v>
      </c>
      <c r="F3076" s="354" t="s">
        <v>993</v>
      </c>
      <c r="G3076" s="331" t="n">
        <v>44</v>
      </c>
      <c r="H3076" s="331" t="n">
        <v>333.96</v>
      </c>
      <c r="I3076" s="415" t="n">
        <v>6649.14</v>
      </c>
      <c r="J3076" s="389"/>
      <c r="K3076" s="331" t="s">
        <v>994</v>
      </c>
    </row>
    <row r="3077" customFormat="false" ht="15.75" hidden="true" customHeight="false" outlineLevel="0" collapsed="false">
      <c r="A3077" s="331"/>
      <c r="B3077" s="331" t="s">
        <v>1303</v>
      </c>
      <c r="C3077" s="331" t="str">
        <f aca="false">IFERROR(VLOOKUP(B3077,'[1]#¡REF!'!$A$1:$C$15201,2,FALSE()),"")</f>
        <v/>
      </c>
      <c r="D3077" s="331" t="s">
        <v>991</v>
      </c>
      <c r="E3077" s="331" t="s">
        <v>1012</v>
      </c>
      <c r="F3077" s="354" t="s">
        <v>993</v>
      </c>
      <c r="G3077" s="331" t="n">
        <v>550</v>
      </c>
      <c r="H3077" s="415" t="n">
        <v>4174.5</v>
      </c>
      <c r="I3077" s="415" t="n">
        <v>83114.3</v>
      </c>
      <c r="J3077" s="389"/>
      <c r="K3077" s="331" t="s">
        <v>994</v>
      </c>
    </row>
    <row r="3078" customFormat="false" ht="15.75" hidden="true" customHeight="false" outlineLevel="0" collapsed="false">
      <c r="A3078" s="331"/>
      <c r="B3078" s="331" t="s">
        <v>1303</v>
      </c>
      <c r="C3078" s="331" t="str">
        <f aca="false">IFERROR(VLOOKUP(B3078,'[1]#¡REF!'!$A$1:$C$15201,2,FALSE()),"")</f>
        <v/>
      </c>
      <c r="D3078" s="331" t="s">
        <v>991</v>
      </c>
      <c r="E3078" s="331" t="s">
        <v>1037</v>
      </c>
      <c r="F3078" s="331" t="s">
        <v>1131</v>
      </c>
      <c r="G3078" s="405" t="n">
        <v>1464</v>
      </c>
      <c r="H3078" s="415" t="n">
        <v>11111.76</v>
      </c>
      <c r="I3078" s="415" t="n">
        <v>221235.14</v>
      </c>
      <c r="J3078" s="389"/>
      <c r="K3078" s="331" t="s">
        <v>994</v>
      </c>
    </row>
    <row r="3079" customFormat="false" ht="15.75" hidden="true" customHeight="false" outlineLevel="0" collapsed="false">
      <c r="A3079" s="331"/>
      <c r="B3079" s="331" t="s">
        <v>1303</v>
      </c>
      <c r="C3079" s="331" t="str">
        <f aca="false">IFERROR(VLOOKUP(B3079,'[1]#¡REF!'!$A$1:$C$15201,2,FALSE()),"")</f>
        <v/>
      </c>
      <c r="D3079" s="331" t="s">
        <v>991</v>
      </c>
      <c r="E3079" s="331" t="s">
        <v>1014</v>
      </c>
      <c r="F3079" s="331" t="s">
        <v>1132</v>
      </c>
      <c r="G3079" s="331" t="n">
        <v>6</v>
      </c>
      <c r="H3079" s="331" t="n">
        <v>45.54</v>
      </c>
      <c r="I3079" s="331" t="n">
        <v>906.7</v>
      </c>
      <c r="J3079" s="389"/>
      <c r="K3079" s="331" t="s">
        <v>994</v>
      </c>
    </row>
    <row r="3080" customFormat="false" ht="15.75" hidden="true" customHeight="false" outlineLevel="0" collapsed="false">
      <c r="A3080" s="331"/>
      <c r="B3080" s="331" t="s">
        <v>1303</v>
      </c>
      <c r="C3080" s="331" t="str">
        <f aca="false">IFERROR(VLOOKUP(B3080,'[1]#¡REF!'!$A$1:$C$15201,2,FALSE()),"")</f>
        <v/>
      </c>
      <c r="D3080" s="331" t="s">
        <v>991</v>
      </c>
      <c r="E3080" s="331" t="s">
        <v>1004</v>
      </c>
      <c r="F3080" s="331" t="s">
        <v>1134</v>
      </c>
      <c r="G3080" s="331" t="n">
        <v>3</v>
      </c>
      <c r="H3080" s="331" t="n">
        <v>22.77</v>
      </c>
      <c r="I3080" s="331" t="n">
        <v>453.35</v>
      </c>
      <c r="J3080" s="390"/>
      <c r="K3080" s="331" t="s">
        <v>994</v>
      </c>
    </row>
    <row r="3081" customFormat="false" ht="15.75" hidden="true" customHeight="false" outlineLevel="0" collapsed="false">
      <c r="A3081" s="356"/>
      <c r="B3081" s="356" t="s">
        <v>1303</v>
      </c>
      <c r="C3081" s="356" t="str">
        <f aca="false">IFERROR(VLOOKUP(B3081,'[1]#¡REF!'!$A$1:$C$15201,2,FALSE()),"")</f>
        <v/>
      </c>
      <c r="D3081" s="356" t="s">
        <v>991</v>
      </c>
      <c r="E3081" s="356" t="s">
        <v>612</v>
      </c>
      <c r="F3081" s="361" t="s">
        <v>1136</v>
      </c>
      <c r="G3081" s="361" t="n">
        <v>32</v>
      </c>
      <c r="H3081" s="356" t="n">
        <v>242.88</v>
      </c>
      <c r="I3081" s="416" t="n">
        <v>4835.74</v>
      </c>
      <c r="J3081" s="394"/>
      <c r="K3081" s="356" t="s">
        <v>994</v>
      </c>
      <c r="L3081" s="379"/>
      <c r="M3081" s="379"/>
      <c r="N3081" s="379"/>
      <c r="O3081" s="379"/>
      <c r="P3081" s="279"/>
      <c r="Q3081" s="395"/>
      <c r="R3081" s="396"/>
      <c r="S3081" s="396"/>
      <c r="T3081" s="382"/>
    </row>
    <row r="3082" customFormat="false" ht="15.75" hidden="true" customHeight="false" outlineLevel="0" collapsed="false">
      <c r="A3082" s="331"/>
      <c r="B3082" s="331" t="s">
        <v>1304</v>
      </c>
      <c r="C3082" s="331" t="str">
        <f aca="false">IFERROR(VLOOKUP(B3082,'[1]#¡REF!'!$A$1:$C$15201,2,FALSE()),"")</f>
        <v/>
      </c>
      <c r="D3082" s="331" t="s">
        <v>991</v>
      </c>
      <c r="E3082" s="331" t="s">
        <v>1000</v>
      </c>
      <c r="F3082" s="354" t="s">
        <v>993</v>
      </c>
      <c r="G3082" s="331" t="n">
        <v>4</v>
      </c>
      <c r="H3082" s="331" t="n">
        <v>87.36</v>
      </c>
      <c r="I3082" s="415" t="n">
        <v>1739.34</v>
      </c>
      <c r="J3082" s="388"/>
      <c r="K3082" s="331" t="s">
        <v>994</v>
      </c>
    </row>
    <row r="3083" customFormat="false" ht="15.75" hidden="true" customHeight="false" outlineLevel="0" collapsed="false">
      <c r="A3083" s="331"/>
      <c r="B3083" s="331" t="s">
        <v>1304</v>
      </c>
      <c r="C3083" s="331" t="str">
        <f aca="false">IFERROR(VLOOKUP(B3083,'[1]#¡REF!'!$A$1:$C$15201,2,FALSE()),"")</f>
        <v/>
      </c>
      <c r="D3083" s="331" t="s">
        <v>991</v>
      </c>
      <c r="E3083" s="331" t="s">
        <v>1034</v>
      </c>
      <c r="F3083" s="354" t="s">
        <v>993</v>
      </c>
      <c r="G3083" s="405" t="n">
        <v>3565</v>
      </c>
      <c r="H3083" s="415" t="n">
        <v>77859.6</v>
      </c>
      <c r="I3083" s="415" t="n">
        <v>1550184.64</v>
      </c>
      <c r="J3083" s="389"/>
      <c r="K3083" s="331" t="s">
        <v>994</v>
      </c>
    </row>
    <row r="3084" customFormat="false" ht="15.75" hidden="true" customHeight="false" outlineLevel="0" collapsed="false">
      <c r="A3084" s="331"/>
      <c r="B3084" s="331" t="s">
        <v>1304</v>
      </c>
      <c r="C3084" s="331" t="str">
        <f aca="false">IFERROR(VLOOKUP(B3084,'[1]#¡REF!'!$A$1:$C$15201,2,FALSE()),"")</f>
        <v/>
      </c>
      <c r="D3084" s="331" t="s">
        <v>991</v>
      </c>
      <c r="E3084" s="331" t="s">
        <v>1001</v>
      </c>
      <c r="F3084" s="354" t="s">
        <v>993</v>
      </c>
      <c r="G3084" s="331" t="n">
        <v>8</v>
      </c>
      <c r="H3084" s="331" t="n">
        <v>174.72</v>
      </c>
      <c r="I3084" s="415" t="n">
        <v>3478.68</v>
      </c>
      <c r="J3084" s="389"/>
      <c r="K3084" s="331" t="s">
        <v>994</v>
      </c>
    </row>
    <row r="3085" customFormat="false" ht="15.75" hidden="true" customHeight="false" outlineLevel="0" collapsed="false">
      <c r="A3085" s="331"/>
      <c r="B3085" s="331" t="s">
        <v>1304</v>
      </c>
      <c r="C3085" s="331" t="str">
        <f aca="false">IFERROR(VLOOKUP(B3085,'[1]#¡REF!'!$A$1:$C$15201,2,FALSE()),"")</f>
        <v/>
      </c>
      <c r="D3085" s="331" t="s">
        <v>991</v>
      </c>
      <c r="E3085" s="331" t="s">
        <v>1012</v>
      </c>
      <c r="F3085" s="354" t="s">
        <v>993</v>
      </c>
      <c r="G3085" s="331" t="n">
        <v>380</v>
      </c>
      <c r="H3085" s="415" t="n">
        <v>8299.2</v>
      </c>
      <c r="I3085" s="415" t="n">
        <v>165237.07</v>
      </c>
      <c r="J3085" s="389"/>
      <c r="K3085" s="331" t="s">
        <v>994</v>
      </c>
    </row>
    <row r="3086" customFormat="false" ht="15.75" hidden="true" customHeight="false" outlineLevel="0" collapsed="false">
      <c r="A3086" s="331"/>
      <c r="B3086" s="331" t="s">
        <v>1304</v>
      </c>
      <c r="C3086" s="331" t="str">
        <f aca="false">IFERROR(VLOOKUP(B3086,'[1]#¡REF!'!$A$1:$C$15201,2,FALSE()),"")</f>
        <v/>
      </c>
      <c r="D3086" s="331" t="s">
        <v>991</v>
      </c>
      <c r="E3086" s="331" t="s">
        <v>1037</v>
      </c>
      <c r="F3086" s="331" t="s">
        <v>1131</v>
      </c>
      <c r="G3086" s="331" t="n">
        <v>57</v>
      </c>
      <c r="H3086" s="415" t="n">
        <v>1244.88</v>
      </c>
      <c r="I3086" s="415" t="n">
        <v>24785.56</v>
      </c>
      <c r="J3086" s="389"/>
      <c r="K3086" s="331" t="s">
        <v>994</v>
      </c>
    </row>
    <row r="3087" customFormat="false" ht="15.75" hidden="true" customHeight="false" outlineLevel="0" collapsed="false">
      <c r="A3087" s="331"/>
      <c r="B3087" s="331" t="s">
        <v>1305</v>
      </c>
      <c r="C3087" s="331" t="str">
        <f aca="false">IFERROR(VLOOKUP(B3087,'[1]#¡REF!'!$A$1:$C$15201,2,FALSE()),"")</f>
        <v/>
      </c>
      <c r="D3087" s="331" t="s">
        <v>991</v>
      </c>
      <c r="E3087" s="331" t="s">
        <v>1046</v>
      </c>
      <c r="F3087" s="354" t="s">
        <v>993</v>
      </c>
      <c r="G3087" s="331" t="n">
        <v>5</v>
      </c>
      <c r="H3087" s="331" t="n">
        <v>3.65</v>
      </c>
      <c r="I3087" s="331" t="n">
        <v>72.67</v>
      </c>
      <c r="J3087" s="389"/>
      <c r="K3087" s="331" t="s">
        <v>994</v>
      </c>
    </row>
    <row r="3088" customFormat="false" ht="15.75" hidden="true" customHeight="false" outlineLevel="0" collapsed="false">
      <c r="A3088" s="331"/>
      <c r="B3088" s="331" t="s">
        <v>1305</v>
      </c>
      <c r="C3088" s="331" t="str">
        <f aca="false">IFERROR(VLOOKUP(B3088,'[1]#¡REF!'!$A$1:$C$15201,2,FALSE()),"")</f>
        <v/>
      </c>
      <c r="D3088" s="331" t="s">
        <v>991</v>
      </c>
      <c r="E3088" s="331" t="s">
        <v>1036</v>
      </c>
      <c r="F3088" s="354" t="s">
        <v>993</v>
      </c>
      <c r="G3088" s="331" t="n">
        <v>100</v>
      </c>
      <c r="H3088" s="331" t="n">
        <v>73</v>
      </c>
      <c r="I3088" s="415" t="n">
        <v>1453.43</v>
      </c>
      <c r="J3088" s="389"/>
      <c r="K3088" s="331" t="s">
        <v>994</v>
      </c>
    </row>
    <row r="3089" customFormat="false" ht="15.75" hidden="true" customHeight="false" outlineLevel="0" collapsed="false">
      <c r="A3089" s="331"/>
      <c r="B3089" s="331" t="s">
        <v>1305</v>
      </c>
      <c r="C3089" s="331" t="str">
        <f aca="false">IFERROR(VLOOKUP(B3089,'[1]#¡REF!'!$A$1:$C$15201,2,FALSE()),"")</f>
        <v/>
      </c>
      <c r="D3089" s="331" t="s">
        <v>991</v>
      </c>
      <c r="E3089" s="331" t="s">
        <v>1004</v>
      </c>
      <c r="F3089" s="331" t="s">
        <v>1134</v>
      </c>
      <c r="G3089" s="331" t="n">
        <v>5</v>
      </c>
      <c r="H3089" s="331" t="n">
        <v>3.65</v>
      </c>
      <c r="I3089" s="331" t="n">
        <v>72.67</v>
      </c>
      <c r="J3089" s="390"/>
      <c r="K3089" s="331" t="s">
        <v>994</v>
      </c>
    </row>
    <row r="3090" customFormat="false" ht="15.75" hidden="true" customHeight="false" outlineLevel="0" collapsed="false">
      <c r="A3090" s="331"/>
      <c r="B3090" s="331" t="s">
        <v>1306</v>
      </c>
      <c r="C3090" s="331" t="str">
        <f aca="false">IFERROR(VLOOKUP(B3090,'[1]#¡REF!'!$A$1:$C$15201,2,FALSE()),"")</f>
        <v/>
      </c>
      <c r="D3090" s="331" t="s">
        <v>991</v>
      </c>
      <c r="E3090" s="331" t="s">
        <v>997</v>
      </c>
      <c r="F3090" s="331" t="s">
        <v>1130</v>
      </c>
      <c r="G3090" s="331" t="n">
        <v>90</v>
      </c>
      <c r="H3090" s="331" t="n">
        <v>51.3</v>
      </c>
      <c r="I3090" s="415" t="n">
        <v>1021.38</v>
      </c>
      <c r="J3090" s="388"/>
      <c r="K3090" s="331" t="s">
        <v>994</v>
      </c>
    </row>
    <row r="3091" customFormat="false" ht="15.75" hidden="true" customHeight="false" outlineLevel="0" collapsed="false">
      <c r="A3091" s="331"/>
      <c r="B3091" s="331" t="s">
        <v>1306</v>
      </c>
      <c r="C3091" s="331" t="str">
        <f aca="false">IFERROR(VLOOKUP(B3091,'[1]#¡REF!'!$A$1:$C$15201,2,FALSE()),"")</f>
        <v/>
      </c>
      <c r="D3091" s="331" t="s">
        <v>991</v>
      </c>
      <c r="E3091" s="331" t="s">
        <v>1032</v>
      </c>
      <c r="F3091" s="331" t="s">
        <v>1130</v>
      </c>
      <c r="G3091" s="331" t="n">
        <v>72</v>
      </c>
      <c r="H3091" s="331" t="n">
        <v>41.04</v>
      </c>
      <c r="I3091" s="331" t="n">
        <v>817.11</v>
      </c>
      <c r="J3091" s="389"/>
      <c r="K3091" s="331" t="s">
        <v>994</v>
      </c>
    </row>
    <row r="3092" customFormat="false" ht="15.75" hidden="true" customHeight="false" outlineLevel="0" collapsed="false">
      <c r="A3092" s="331"/>
      <c r="B3092" s="331" t="s">
        <v>1306</v>
      </c>
      <c r="C3092" s="331" t="str">
        <f aca="false">IFERROR(VLOOKUP(B3092,'[1]#¡REF!'!$A$1:$C$15201,2,FALSE()),"")</f>
        <v/>
      </c>
      <c r="D3092" s="331" t="s">
        <v>991</v>
      </c>
      <c r="E3092" s="331" t="s">
        <v>992</v>
      </c>
      <c r="F3092" s="354" t="s">
        <v>993</v>
      </c>
      <c r="G3092" s="331" t="n">
        <v>140</v>
      </c>
      <c r="H3092" s="331" t="n">
        <v>79.8</v>
      </c>
      <c r="I3092" s="415" t="n">
        <v>1588.82</v>
      </c>
      <c r="J3092" s="389"/>
      <c r="K3092" s="331" t="s">
        <v>994</v>
      </c>
    </row>
    <row r="3093" customFormat="false" ht="15.75" hidden="true" customHeight="false" outlineLevel="0" collapsed="false">
      <c r="A3093" s="331"/>
      <c r="B3093" s="331" t="s">
        <v>1306</v>
      </c>
      <c r="C3093" s="331" t="str">
        <f aca="false">IFERROR(VLOOKUP(B3093,'[1]#¡REF!'!$A$1:$C$15201,2,FALSE()),"")</f>
        <v/>
      </c>
      <c r="D3093" s="331" t="s">
        <v>991</v>
      </c>
      <c r="E3093" s="331" t="s">
        <v>1083</v>
      </c>
      <c r="F3093" s="354" t="s">
        <v>993</v>
      </c>
      <c r="G3093" s="331" t="n">
        <v>23</v>
      </c>
      <c r="H3093" s="331" t="n">
        <v>13.11</v>
      </c>
      <c r="I3093" s="331" t="n">
        <v>261.02</v>
      </c>
      <c r="J3093" s="389"/>
      <c r="K3093" s="331" t="s">
        <v>994</v>
      </c>
    </row>
    <row r="3094" customFormat="false" ht="15.75" hidden="true" customHeight="false" outlineLevel="0" collapsed="false">
      <c r="A3094" s="331"/>
      <c r="B3094" s="331" t="s">
        <v>1306</v>
      </c>
      <c r="C3094" s="331" t="str">
        <f aca="false">IFERROR(VLOOKUP(B3094,'[1]#¡REF!'!$A$1:$C$15201,2,FALSE()),"")</f>
        <v/>
      </c>
      <c r="D3094" s="331" t="s">
        <v>991</v>
      </c>
      <c r="E3094" s="331" t="s">
        <v>1000</v>
      </c>
      <c r="F3094" s="354" t="s">
        <v>993</v>
      </c>
      <c r="G3094" s="331" t="n">
        <v>204</v>
      </c>
      <c r="H3094" s="331" t="n">
        <v>116.28</v>
      </c>
      <c r="I3094" s="415" t="n">
        <v>2315.13</v>
      </c>
      <c r="J3094" s="389"/>
      <c r="K3094" s="331" t="s">
        <v>994</v>
      </c>
    </row>
    <row r="3095" customFormat="false" ht="15.75" hidden="true" customHeight="false" outlineLevel="0" collapsed="false">
      <c r="A3095" s="331"/>
      <c r="B3095" s="331" t="s">
        <v>1306</v>
      </c>
      <c r="C3095" s="331" t="str">
        <f aca="false">IFERROR(VLOOKUP(B3095,'[1]#¡REF!'!$A$1:$C$15201,2,FALSE()),"")</f>
        <v/>
      </c>
      <c r="D3095" s="331" t="s">
        <v>991</v>
      </c>
      <c r="E3095" s="331" t="s">
        <v>1034</v>
      </c>
      <c r="F3095" s="354" t="s">
        <v>993</v>
      </c>
      <c r="G3095" s="331" t="n">
        <v>553</v>
      </c>
      <c r="H3095" s="331" t="n">
        <v>315.21</v>
      </c>
      <c r="I3095" s="415" t="n">
        <v>6275.83</v>
      </c>
      <c r="J3095" s="389"/>
      <c r="K3095" s="331" t="s">
        <v>994</v>
      </c>
    </row>
    <row r="3096" customFormat="false" ht="15.75" hidden="true" customHeight="false" outlineLevel="0" collapsed="false">
      <c r="A3096" s="331"/>
      <c r="B3096" s="331" t="s">
        <v>1306</v>
      </c>
      <c r="C3096" s="331" t="str">
        <f aca="false">IFERROR(VLOOKUP(B3096,'[1]#¡REF!'!$A$1:$C$15201,2,FALSE()),"")</f>
        <v/>
      </c>
      <c r="D3096" s="331" t="s">
        <v>991</v>
      </c>
      <c r="E3096" s="331" t="s">
        <v>1011</v>
      </c>
      <c r="F3096" s="354" t="s">
        <v>993</v>
      </c>
      <c r="G3096" s="405" t="n">
        <v>11500</v>
      </c>
      <c r="H3096" s="415" t="n">
        <v>6555</v>
      </c>
      <c r="I3096" s="415" t="n">
        <v>130510.05</v>
      </c>
      <c r="J3096" s="389"/>
      <c r="K3096" s="331" t="s">
        <v>994</v>
      </c>
    </row>
    <row r="3097" customFormat="false" ht="15.75" hidden="true" customHeight="false" outlineLevel="0" collapsed="false">
      <c r="A3097" s="331"/>
      <c r="B3097" s="331" t="s">
        <v>1306</v>
      </c>
      <c r="C3097" s="331" t="str">
        <f aca="false">IFERROR(VLOOKUP(B3097,'[1]#¡REF!'!$A$1:$C$15201,2,FALSE()),"")</f>
        <v/>
      </c>
      <c r="D3097" s="331" t="s">
        <v>991</v>
      </c>
      <c r="E3097" s="331" t="s">
        <v>1012</v>
      </c>
      <c r="F3097" s="354" t="s">
        <v>993</v>
      </c>
      <c r="G3097" s="405" t="n">
        <v>1250</v>
      </c>
      <c r="H3097" s="331" t="n">
        <v>712.5</v>
      </c>
      <c r="I3097" s="415" t="n">
        <v>14185.88</v>
      </c>
      <c r="J3097" s="389"/>
      <c r="K3097" s="331" t="s">
        <v>994</v>
      </c>
    </row>
    <row r="3098" customFormat="false" ht="15.75" hidden="true" customHeight="false" outlineLevel="0" collapsed="false">
      <c r="A3098" s="331"/>
      <c r="B3098" s="331" t="s">
        <v>1306</v>
      </c>
      <c r="C3098" s="331" t="str">
        <f aca="false">IFERROR(VLOOKUP(B3098,'[1]#¡REF!'!$A$1:$C$15201,2,FALSE()),"")</f>
        <v/>
      </c>
      <c r="D3098" s="331" t="s">
        <v>991</v>
      </c>
      <c r="E3098" s="331" t="s">
        <v>1037</v>
      </c>
      <c r="F3098" s="331" t="s">
        <v>1131</v>
      </c>
      <c r="G3098" s="405" t="n">
        <v>1855</v>
      </c>
      <c r="H3098" s="415" t="n">
        <v>1057.35</v>
      </c>
      <c r="I3098" s="415" t="n">
        <v>21051.84</v>
      </c>
      <c r="J3098" s="389"/>
      <c r="K3098" s="331" t="s">
        <v>994</v>
      </c>
    </row>
    <row r="3099" customFormat="false" ht="15.75" hidden="true" customHeight="false" outlineLevel="0" collapsed="false">
      <c r="A3099" s="331"/>
      <c r="B3099" s="331" t="s">
        <v>1306</v>
      </c>
      <c r="C3099" s="331" t="str">
        <f aca="false">IFERROR(VLOOKUP(B3099,'[1]#¡REF!'!$A$1:$C$15201,2,FALSE()),"")</f>
        <v/>
      </c>
      <c r="D3099" s="331" t="s">
        <v>991</v>
      </c>
      <c r="E3099" s="331" t="s">
        <v>1014</v>
      </c>
      <c r="F3099" s="331" t="s">
        <v>1132</v>
      </c>
      <c r="G3099" s="405" t="n">
        <v>1140</v>
      </c>
      <c r="H3099" s="331" t="n">
        <v>649.8</v>
      </c>
      <c r="I3099" s="415" t="n">
        <v>12937.52</v>
      </c>
      <c r="J3099" s="389"/>
      <c r="K3099" s="331" t="s">
        <v>994</v>
      </c>
    </row>
    <row r="3100" customFormat="false" ht="15.75" hidden="true" customHeight="false" outlineLevel="0" collapsed="false">
      <c r="A3100" s="331"/>
      <c r="B3100" s="331" t="s">
        <v>1306</v>
      </c>
      <c r="C3100" s="331" t="str">
        <f aca="false">IFERROR(VLOOKUP(B3100,'[1]#¡REF!'!$A$1:$C$15201,2,FALSE()),"")</f>
        <v/>
      </c>
      <c r="D3100" s="331" t="s">
        <v>991</v>
      </c>
      <c r="E3100" s="331" t="s">
        <v>1002</v>
      </c>
      <c r="F3100" s="331" t="s">
        <v>1133</v>
      </c>
      <c r="G3100" s="405" t="n">
        <v>4750</v>
      </c>
      <c r="H3100" s="415" t="n">
        <v>2707.5</v>
      </c>
      <c r="I3100" s="415" t="n">
        <v>53906.33</v>
      </c>
      <c r="J3100" s="389"/>
      <c r="K3100" s="331" t="s">
        <v>994</v>
      </c>
    </row>
    <row r="3101" customFormat="false" ht="15.75" hidden="true" customHeight="false" outlineLevel="0" collapsed="false">
      <c r="A3101" s="331"/>
      <c r="B3101" s="331" t="s">
        <v>1306</v>
      </c>
      <c r="C3101" s="331" t="str">
        <f aca="false">IFERROR(VLOOKUP(B3101,'[1]#¡REF!'!$A$1:$C$15201,2,FALSE()),"")</f>
        <v/>
      </c>
      <c r="D3101" s="331" t="s">
        <v>991</v>
      </c>
      <c r="E3101" s="331" t="s">
        <v>1004</v>
      </c>
      <c r="F3101" s="331" t="s">
        <v>1134</v>
      </c>
      <c r="G3101" s="331" t="n">
        <v>400</v>
      </c>
      <c r="H3101" s="331" t="n">
        <v>228</v>
      </c>
      <c r="I3101" s="415" t="n">
        <v>4539.48</v>
      </c>
      <c r="J3101" s="390"/>
      <c r="K3101" s="331" t="s">
        <v>994</v>
      </c>
    </row>
    <row r="3102" customFormat="false" ht="15.75" hidden="true" customHeight="false" outlineLevel="0" collapsed="false">
      <c r="A3102" s="331"/>
      <c r="B3102" s="331" t="s">
        <v>1307</v>
      </c>
      <c r="C3102" s="331" t="str">
        <f aca="false">IFERROR(VLOOKUP(B3102,'[1]#¡REF!'!$A$1:$C$15201,2,FALSE()),"")</f>
        <v/>
      </c>
      <c r="D3102" s="331" t="s">
        <v>991</v>
      </c>
      <c r="E3102" s="331" t="s">
        <v>1032</v>
      </c>
      <c r="F3102" s="331" t="s">
        <v>1130</v>
      </c>
      <c r="G3102" s="331" t="n">
        <v>24</v>
      </c>
      <c r="H3102" s="331" t="n">
        <v>131.52</v>
      </c>
      <c r="I3102" s="415" t="n">
        <v>2618.56</v>
      </c>
      <c r="J3102" s="388"/>
      <c r="K3102" s="331" t="s">
        <v>994</v>
      </c>
    </row>
    <row r="3103" customFormat="false" ht="15.75" hidden="true" customHeight="false" outlineLevel="0" collapsed="false">
      <c r="A3103" s="331"/>
      <c r="B3103" s="331" t="s">
        <v>1307</v>
      </c>
      <c r="C3103" s="331" t="str">
        <f aca="false">IFERROR(VLOOKUP(B3103,'[1]#¡REF!'!$A$1:$C$15201,2,FALSE()),"")</f>
        <v/>
      </c>
      <c r="D3103" s="331" t="s">
        <v>991</v>
      </c>
      <c r="E3103" s="331" t="s">
        <v>1083</v>
      </c>
      <c r="F3103" s="354" t="s">
        <v>993</v>
      </c>
      <c r="G3103" s="331" t="n">
        <v>20</v>
      </c>
      <c r="H3103" s="331" t="n">
        <v>109.6</v>
      </c>
      <c r="I3103" s="415" t="n">
        <v>2182.14</v>
      </c>
      <c r="J3103" s="389"/>
      <c r="K3103" s="331" t="s">
        <v>994</v>
      </c>
    </row>
    <row r="3104" customFormat="false" ht="15.75" hidden="true" customHeight="false" outlineLevel="0" collapsed="false">
      <c r="A3104" s="331"/>
      <c r="B3104" s="331" t="s">
        <v>1307</v>
      </c>
      <c r="C3104" s="331" t="str">
        <f aca="false">IFERROR(VLOOKUP(B3104,'[1]#¡REF!'!$A$1:$C$15201,2,FALSE()),"")</f>
        <v/>
      </c>
      <c r="D3104" s="331" t="s">
        <v>991</v>
      </c>
      <c r="E3104" s="331" t="s">
        <v>1010</v>
      </c>
      <c r="F3104" s="354" t="s">
        <v>993</v>
      </c>
      <c r="G3104" s="331" t="n">
        <v>100</v>
      </c>
      <c r="H3104" s="331" t="n">
        <v>548</v>
      </c>
      <c r="I3104" s="415" t="n">
        <v>10910.68</v>
      </c>
      <c r="J3104" s="389"/>
      <c r="K3104" s="331" t="s">
        <v>994</v>
      </c>
    </row>
    <row r="3105" customFormat="false" ht="15.75" hidden="true" customHeight="false" outlineLevel="0" collapsed="false">
      <c r="A3105" s="331"/>
      <c r="B3105" s="331" t="s">
        <v>1307</v>
      </c>
      <c r="C3105" s="331" t="str">
        <f aca="false">IFERROR(VLOOKUP(B3105,'[1]#¡REF!'!$A$1:$C$15201,2,FALSE()),"")</f>
        <v/>
      </c>
      <c r="D3105" s="331" t="s">
        <v>991</v>
      </c>
      <c r="E3105" s="331" t="s">
        <v>1084</v>
      </c>
      <c r="F3105" s="354" t="s">
        <v>993</v>
      </c>
      <c r="G3105" s="331" t="n">
        <v>8</v>
      </c>
      <c r="H3105" s="331" t="n">
        <v>43.84</v>
      </c>
      <c r="I3105" s="331" t="n">
        <v>872.85</v>
      </c>
      <c r="J3105" s="389"/>
      <c r="K3105" s="331" t="s">
        <v>994</v>
      </c>
    </row>
    <row r="3106" customFormat="false" ht="15.75" hidden="true" customHeight="false" outlineLevel="0" collapsed="false">
      <c r="A3106" s="331"/>
      <c r="B3106" s="331" t="s">
        <v>1307</v>
      </c>
      <c r="C3106" s="331" t="str">
        <f aca="false">IFERROR(VLOOKUP(B3106,'[1]#¡REF!'!$A$1:$C$15201,2,FALSE()),"")</f>
        <v/>
      </c>
      <c r="D3106" s="331" t="s">
        <v>991</v>
      </c>
      <c r="E3106" s="331" t="s">
        <v>1012</v>
      </c>
      <c r="F3106" s="354" t="s">
        <v>993</v>
      </c>
      <c r="G3106" s="405" t="n">
        <v>2800</v>
      </c>
      <c r="H3106" s="415" t="n">
        <v>15344</v>
      </c>
      <c r="I3106" s="415" t="n">
        <v>305499.04</v>
      </c>
      <c r="J3106" s="389"/>
      <c r="K3106" s="331" t="s">
        <v>994</v>
      </c>
    </row>
    <row r="3107" customFormat="false" ht="15.75" hidden="true" customHeight="false" outlineLevel="0" collapsed="false">
      <c r="A3107" s="331"/>
      <c r="B3107" s="331" t="s">
        <v>1307</v>
      </c>
      <c r="C3107" s="331" t="str">
        <f aca="false">IFERROR(VLOOKUP(B3107,'[1]#¡REF!'!$A$1:$C$15201,2,FALSE()),"")</f>
        <v/>
      </c>
      <c r="D3107" s="331" t="s">
        <v>991</v>
      </c>
      <c r="E3107" s="331" t="s">
        <v>1035</v>
      </c>
      <c r="F3107" s="354" t="s">
        <v>993</v>
      </c>
      <c r="G3107" s="331" t="n">
        <v>4</v>
      </c>
      <c r="H3107" s="331" t="n">
        <v>21.92</v>
      </c>
      <c r="I3107" s="331" t="n">
        <v>436.43</v>
      </c>
      <c r="J3107" s="389"/>
      <c r="K3107" s="331" t="s">
        <v>994</v>
      </c>
    </row>
    <row r="3108" customFormat="false" ht="15.75" hidden="true" customHeight="false" outlineLevel="0" collapsed="false">
      <c r="A3108" s="331"/>
      <c r="B3108" s="331" t="s">
        <v>1307</v>
      </c>
      <c r="C3108" s="331" t="str">
        <f aca="false">IFERROR(VLOOKUP(B3108,'[1]#¡REF!'!$A$1:$C$15201,2,FALSE()),"")</f>
        <v/>
      </c>
      <c r="D3108" s="331" t="s">
        <v>991</v>
      </c>
      <c r="E3108" s="331" t="s">
        <v>1037</v>
      </c>
      <c r="F3108" s="331" t="s">
        <v>1131</v>
      </c>
      <c r="G3108" s="331" t="n">
        <v>97</v>
      </c>
      <c r="H3108" s="331" t="n">
        <v>531.56</v>
      </c>
      <c r="I3108" s="415" t="n">
        <v>10583.36</v>
      </c>
      <c r="J3108" s="389"/>
      <c r="K3108" s="331" t="s">
        <v>994</v>
      </c>
    </row>
    <row r="3109" customFormat="false" ht="15.75" hidden="true" customHeight="false" outlineLevel="0" collapsed="false">
      <c r="A3109" s="331"/>
      <c r="B3109" s="331" t="s">
        <v>1307</v>
      </c>
      <c r="C3109" s="331" t="str">
        <f aca="false">IFERROR(VLOOKUP(B3109,'[1]#¡REF!'!$A$1:$C$15201,2,FALSE()),"")</f>
        <v/>
      </c>
      <c r="D3109" s="331" t="s">
        <v>1016</v>
      </c>
      <c r="E3109" s="331" t="s">
        <v>1018</v>
      </c>
      <c r="F3109" s="354" t="s">
        <v>993</v>
      </c>
      <c r="G3109" s="331" t="n">
        <v>3</v>
      </c>
      <c r="H3109" s="331" t="n">
        <v>16.44</v>
      </c>
      <c r="I3109" s="331" t="n">
        <v>327.32</v>
      </c>
      <c r="J3109" s="389"/>
      <c r="K3109" s="331" t="s">
        <v>994</v>
      </c>
    </row>
    <row r="3110" customFormat="false" ht="15.75" hidden="true" customHeight="false" outlineLevel="0" collapsed="false">
      <c r="A3110" s="331"/>
      <c r="B3110" s="331" t="s">
        <v>1307</v>
      </c>
      <c r="C3110" s="331" t="str">
        <f aca="false">IFERROR(VLOOKUP(B3110,'[1]#¡REF!'!$A$1:$C$15201,2,FALSE()),"")</f>
        <v/>
      </c>
      <c r="D3110" s="331" t="s">
        <v>1016</v>
      </c>
      <c r="E3110" s="331" t="s">
        <v>1019</v>
      </c>
      <c r="F3110" s="354" t="s">
        <v>993</v>
      </c>
      <c r="G3110" s="331" t="n">
        <v>168</v>
      </c>
      <c r="H3110" s="331" t="n">
        <v>920.64</v>
      </c>
      <c r="I3110" s="415" t="n">
        <v>18329.94</v>
      </c>
      <c r="J3110" s="389"/>
      <c r="K3110" s="331" t="s">
        <v>994</v>
      </c>
    </row>
    <row r="3111" customFormat="false" ht="15.75" hidden="true" customHeight="false" outlineLevel="0" collapsed="false">
      <c r="A3111" s="331"/>
      <c r="B3111" s="331" t="s">
        <v>1307</v>
      </c>
      <c r="C3111" s="331" t="str">
        <f aca="false">IFERROR(VLOOKUP(B3111,'[1]#¡REF!'!$A$1:$C$15201,2,FALSE()),"")</f>
        <v/>
      </c>
      <c r="D3111" s="331" t="s">
        <v>1016</v>
      </c>
      <c r="E3111" s="331" t="s">
        <v>1025</v>
      </c>
      <c r="F3111" s="354" t="s">
        <v>993</v>
      </c>
      <c r="G3111" s="331" t="n">
        <v>322</v>
      </c>
      <c r="H3111" s="415" t="n">
        <v>1764.56</v>
      </c>
      <c r="I3111" s="415" t="n">
        <v>35132.39</v>
      </c>
      <c r="J3111" s="389"/>
      <c r="K3111" s="331" t="s">
        <v>994</v>
      </c>
    </row>
    <row r="3112" customFormat="false" ht="15.75" hidden="true" customHeight="false" outlineLevel="0" collapsed="false">
      <c r="A3112" s="331"/>
      <c r="B3112" s="331" t="s">
        <v>1307</v>
      </c>
      <c r="C3112" s="331" t="str">
        <f aca="false">IFERROR(VLOOKUP(B3112,'[1]#¡REF!'!$A$1:$C$15201,2,FALSE()),"")</f>
        <v/>
      </c>
      <c r="D3112" s="331" t="s">
        <v>1016</v>
      </c>
      <c r="E3112" s="331" t="s">
        <v>1065</v>
      </c>
      <c r="F3112" s="354" t="s">
        <v>993</v>
      </c>
      <c r="G3112" s="331" t="n">
        <v>350</v>
      </c>
      <c r="H3112" s="415" t="n">
        <v>1918</v>
      </c>
      <c r="I3112" s="415" t="n">
        <v>38187.38</v>
      </c>
      <c r="J3112" s="389"/>
      <c r="K3112" s="331" t="s">
        <v>994</v>
      </c>
    </row>
    <row r="3113" customFormat="false" ht="15.75" hidden="true" customHeight="false" outlineLevel="0" collapsed="false">
      <c r="A3113" s="331"/>
      <c r="B3113" s="331" t="s">
        <v>1307</v>
      </c>
      <c r="C3113" s="331" t="str">
        <f aca="false">IFERROR(VLOOKUP(B3113,'[1]#¡REF!'!$A$1:$C$15201,2,FALSE()),"")</f>
        <v/>
      </c>
      <c r="D3113" s="331" t="s">
        <v>1016</v>
      </c>
      <c r="E3113" s="331" t="s">
        <v>1028</v>
      </c>
      <c r="F3113" s="331" t="s">
        <v>1134</v>
      </c>
      <c r="G3113" s="331" t="n">
        <v>3</v>
      </c>
      <c r="H3113" s="331" t="n">
        <v>16.44</v>
      </c>
      <c r="I3113" s="331" t="n">
        <v>327.32</v>
      </c>
      <c r="J3113" s="389"/>
      <c r="K3113" s="331" t="s">
        <v>994</v>
      </c>
    </row>
    <row r="3114" customFormat="false" ht="15.75" hidden="true" customHeight="false" outlineLevel="0" collapsed="false">
      <c r="A3114" s="331"/>
      <c r="B3114" s="331" t="s">
        <v>1308</v>
      </c>
      <c r="C3114" s="331" t="str">
        <f aca="false">IFERROR(VLOOKUP(B3114,'[1]#¡REF!'!$A$1:$C$15201,2,FALSE()),"")</f>
        <v/>
      </c>
      <c r="D3114" s="331" t="s">
        <v>1016</v>
      </c>
      <c r="E3114" s="331" t="s">
        <v>1018</v>
      </c>
      <c r="F3114" s="354" t="s">
        <v>993</v>
      </c>
      <c r="G3114" s="331" t="n">
        <v>10</v>
      </c>
      <c r="H3114" s="331" t="n">
        <v>10.1</v>
      </c>
      <c r="I3114" s="331" t="n">
        <v>201.09</v>
      </c>
      <c r="J3114" s="389"/>
      <c r="K3114" s="331" t="s">
        <v>994</v>
      </c>
    </row>
    <row r="3115" customFormat="false" ht="15.75" hidden="true" customHeight="false" outlineLevel="0" collapsed="false">
      <c r="A3115" s="331"/>
      <c r="B3115" s="331" t="s">
        <v>1309</v>
      </c>
      <c r="C3115" s="331" t="str">
        <f aca="false">IFERROR(VLOOKUP(B3115,'[1]#¡REF!'!$A$1:$C$15201,2,FALSE()),"")</f>
        <v/>
      </c>
      <c r="D3115" s="331" t="s">
        <v>991</v>
      </c>
      <c r="E3115" s="331" t="s">
        <v>997</v>
      </c>
      <c r="F3115" s="331" t="s">
        <v>1130</v>
      </c>
      <c r="G3115" s="331" t="n">
        <v>1</v>
      </c>
      <c r="H3115" s="331" t="n">
        <v>4.9</v>
      </c>
      <c r="I3115" s="331" t="n">
        <v>97.56</v>
      </c>
      <c r="J3115" s="389"/>
      <c r="K3115" s="331" t="s">
        <v>994</v>
      </c>
    </row>
    <row r="3116" customFormat="false" ht="15.75" hidden="true" customHeight="false" outlineLevel="0" collapsed="false">
      <c r="A3116" s="331"/>
      <c r="B3116" s="331" t="s">
        <v>1309</v>
      </c>
      <c r="C3116" s="331" t="str">
        <f aca="false">IFERROR(VLOOKUP(B3116,'[1]#¡REF!'!$A$1:$C$15201,2,FALSE()),"")</f>
        <v/>
      </c>
      <c r="D3116" s="331" t="s">
        <v>991</v>
      </c>
      <c r="E3116" s="331" t="s">
        <v>1032</v>
      </c>
      <c r="F3116" s="331" t="s">
        <v>1130</v>
      </c>
      <c r="G3116" s="331" t="n">
        <v>48</v>
      </c>
      <c r="H3116" s="331" t="n">
        <v>235.2</v>
      </c>
      <c r="I3116" s="415" t="n">
        <v>4682.83</v>
      </c>
      <c r="J3116" s="389"/>
      <c r="K3116" s="331" t="s">
        <v>994</v>
      </c>
    </row>
    <row r="3117" customFormat="false" ht="15.75" hidden="true" customHeight="false" outlineLevel="0" collapsed="false">
      <c r="A3117" s="331"/>
      <c r="B3117" s="331" t="s">
        <v>1309</v>
      </c>
      <c r="C3117" s="331" t="str">
        <f aca="false">IFERROR(VLOOKUP(B3117,'[1]#¡REF!'!$A$1:$C$15201,2,FALSE()),"")</f>
        <v/>
      </c>
      <c r="D3117" s="331" t="s">
        <v>991</v>
      </c>
      <c r="E3117" s="331" t="s">
        <v>992</v>
      </c>
      <c r="F3117" s="354" t="s">
        <v>993</v>
      </c>
      <c r="G3117" s="331" t="n">
        <v>10</v>
      </c>
      <c r="H3117" s="331" t="n">
        <v>49</v>
      </c>
      <c r="I3117" s="331" t="n">
        <v>975.59</v>
      </c>
      <c r="J3117" s="389"/>
      <c r="K3117" s="331" t="s">
        <v>994</v>
      </c>
    </row>
    <row r="3118" customFormat="false" ht="15.75" hidden="true" customHeight="false" outlineLevel="0" collapsed="false">
      <c r="A3118" s="331"/>
      <c r="B3118" s="331" t="s">
        <v>1309</v>
      </c>
      <c r="C3118" s="331" t="str">
        <f aca="false">IFERROR(VLOOKUP(B3118,'[1]#¡REF!'!$A$1:$C$15201,2,FALSE()),"")</f>
        <v/>
      </c>
      <c r="D3118" s="331" t="s">
        <v>991</v>
      </c>
      <c r="E3118" s="331" t="s">
        <v>1000</v>
      </c>
      <c r="F3118" s="354" t="s">
        <v>993</v>
      </c>
      <c r="G3118" s="331" t="n">
        <v>12</v>
      </c>
      <c r="H3118" s="331" t="n">
        <v>58.8</v>
      </c>
      <c r="I3118" s="415" t="n">
        <v>1170.71</v>
      </c>
      <c r="J3118" s="389"/>
      <c r="K3118" s="331" t="s">
        <v>994</v>
      </c>
    </row>
    <row r="3119" customFormat="false" ht="15.75" hidden="true" customHeight="false" outlineLevel="0" collapsed="false">
      <c r="A3119" s="331"/>
      <c r="B3119" s="331" t="s">
        <v>1309</v>
      </c>
      <c r="C3119" s="331" t="str">
        <f aca="false">IFERROR(VLOOKUP(B3119,'[1]#¡REF!'!$A$1:$C$15201,2,FALSE()),"")</f>
        <v/>
      </c>
      <c r="D3119" s="331" t="s">
        <v>991</v>
      </c>
      <c r="E3119" s="331" t="s">
        <v>1034</v>
      </c>
      <c r="F3119" s="354" t="s">
        <v>993</v>
      </c>
      <c r="G3119" s="331" t="n">
        <v>902</v>
      </c>
      <c r="H3119" s="415" t="n">
        <v>4419.8</v>
      </c>
      <c r="I3119" s="415" t="n">
        <v>87998.22</v>
      </c>
      <c r="J3119" s="389"/>
      <c r="K3119" s="331" t="s">
        <v>994</v>
      </c>
    </row>
    <row r="3120" customFormat="false" ht="15.75" hidden="true" customHeight="false" outlineLevel="0" collapsed="false">
      <c r="A3120" s="331"/>
      <c r="B3120" s="331" t="s">
        <v>1309</v>
      </c>
      <c r="C3120" s="331" t="str">
        <f aca="false">IFERROR(VLOOKUP(B3120,'[1]#¡REF!'!$A$1:$C$15201,2,FALSE()),"")</f>
        <v/>
      </c>
      <c r="D3120" s="331" t="s">
        <v>991</v>
      </c>
      <c r="E3120" s="331" t="s">
        <v>1001</v>
      </c>
      <c r="F3120" s="354" t="s">
        <v>993</v>
      </c>
      <c r="G3120" s="331" t="n">
        <v>320</v>
      </c>
      <c r="H3120" s="415" t="n">
        <v>1568</v>
      </c>
      <c r="I3120" s="415" t="n">
        <v>31218.88</v>
      </c>
      <c r="J3120" s="389"/>
      <c r="K3120" s="331" t="s">
        <v>994</v>
      </c>
    </row>
    <row r="3121" customFormat="false" ht="15.75" hidden="true" customHeight="false" outlineLevel="0" collapsed="false">
      <c r="A3121" s="331"/>
      <c r="B3121" s="331" t="s">
        <v>1309</v>
      </c>
      <c r="C3121" s="331" t="str">
        <f aca="false">IFERROR(VLOOKUP(B3121,'[1]#¡REF!'!$A$1:$C$15201,2,FALSE()),"")</f>
        <v/>
      </c>
      <c r="D3121" s="331" t="s">
        <v>991</v>
      </c>
      <c r="E3121" s="331" t="s">
        <v>1012</v>
      </c>
      <c r="F3121" s="354" t="s">
        <v>993</v>
      </c>
      <c r="G3121" s="331" t="n">
        <v>24</v>
      </c>
      <c r="H3121" s="331" t="n">
        <v>117.6</v>
      </c>
      <c r="I3121" s="415" t="n">
        <v>2341.42</v>
      </c>
      <c r="J3121" s="389"/>
      <c r="K3121" s="331" t="s">
        <v>994</v>
      </c>
    </row>
    <row r="3122" customFormat="false" ht="15.75" hidden="true" customHeight="false" outlineLevel="0" collapsed="false">
      <c r="A3122" s="331"/>
      <c r="B3122" s="331" t="s">
        <v>1309</v>
      </c>
      <c r="C3122" s="331" t="str">
        <f aca="false">IFERROR(VLOOKUP(B3122,'[1]#¡REF!'!$A$1:$C$15201,2,FALSE()),"")</f>
        <v/>
      </c>
      <c r="D3122" s="331" t="s">
        <v>991</v>
      </c>
      <c r="E3122" s="331" t="s">
        <v>1014</v>
      </c>
      <c r="F3122" s="331" t="s">
        <v>1132</v>
      </c>
      <c r="G3122" s="331" t="n">
        <v>34</v>
      </c>
      <c r="H3122" s="331" t="n">
        <v>166.6</v>
      </c>
      <c r="I3122" s="415" t="n">
        <v>3317.01</v>
      </c>
      <c r="J3122" s="389"/>
      <c r="K3122" s="331" t="s">
        <v>994</v>
      </c>
    </row>
    <row r="3123" customFormat="false" ht="15.75" hidden="true" customHeight="false" outlineLevel="0" collapsed="false">
      <c r="A3123" s="331"/>
      <c r="B3123" s="331" t="s">
        <v>1309</v>
      </c>
      <c r="C3123" s="331" t="str">
        <f aca="false">IFERROR(VLOOKUP(B3123,'[1]#¡REF!'!$A$1:$C$15201,2,FALSE()),"")</f>
        <v/>
      </c>
      <c r="D3123" s="331" t="s">
        <v>991</v>
      </c>
      <c r="E3123" s="331" t="s">
        <v>1002</v>
      </c>
      <c r="F3123" s="331" t="s">
        <v>1133</v>
      </c>
      <c r="G3123" s="331" t="n">
        <v>200</v>
      </c>
      <c r="H3123" s="331" t="n">
        <v>980</v>
      </c>
      <c r="I3123" s="415" t="n">
        <v>19511.8</v>
      </c>
      <c r="J3123" s="390"/>
      <c r="K3123" s="331" t="s">
        <v>994</v>
      </c>
    </row>
    <row r="3124" customFormat="false" ht="15.75" hidden="true" customHeight="false" outlineLevel="0" collapsed="false">
      <c r="A3124" s="331"/>
      <c r="B3124" s="331" t="s">
        <v>1309</v>
      </c>
      <c r="C3124" s="331" t="str">
        <f aca="false">IFERROR(VLOOKUP(B3124,'[1]#¡REF!'!$A$1:$C$15201,2,FALSE()),"")</f>
        <v/>
      </c>
      <c r="D3124" s="331" t="s">
        <v>1016</v>
      </c>
      <c r="E3124" s="331" t="s">
        <v>1040</v>
      </c>
      <c r="F3124" s="331" t="s">
        <v>1130</v>
      </c>
      <c r="G3124" s="331" t="n">
        <v>51</v>
      </c>
      <c r="H3124" s="331" t="n">
        <v>249.9</v>
      </c>
      <c r="I3124" s="415" t="n">
        <v>4975.51</v>
      </c>
      <c r="J3124" s="388"/>
      <c r="K3124" s="331" t="s">
        <v>994</v>
      </c>
    </row>
    <row r="3125" customFormat="false" ht="15.75" hidden="true" customHeight="false" outlineLevel="0" collapsed="false">
      <c r="A3125" s="331"/>
      <c r="B3125" s="331" t="s">
        <v>1309</v>
      </c>
      <c r="C3125" s="331" t="str">
        <f aca="false">IFERROR(VLOOKUP(B3125,'[1]#¡REF!'!$A$1:$C$15201,2,FALSE()),"")</f>
        <v/>
      </c>
      <c r="D3125" s="331" t="s">
        <v>1016</v>
      </c>
      <c r="E3125" s="331" t="s">
        <v>1091</v>
      </c>
      <c r="F3125" s="354" t="s">
        <v>993</v>
      </c>
      <c r="G3125" s="331" t="n">
        <v>652</v>
      </c>
      <c r="H3125" s="415" t="n">
        <v>3194.8</v>
      </c>
      <c r="I3125" s="415" t="n">
        <v>63608.47</v>
      </c>
      <c r="J3125" s="389"/>
      <c r="K3125" s="331" t="s">
        <v>994</v>
      </c>
    </row>
    <row r="3126" customFormat="false" ht="15.75" hidden="true" customHeight="false" outlineLevel="0" collapsed="false">
      <c r="A3126" s="331"/>
      <c r="B3126" s="331" t="s">
        <v>1309</v>
      </c>
      <c r="C3126" s="331" t="str">
        <f aca="false">IFERROR(VLOOKUP(B3126,'[1]#¡REF!'!$A$1:$C$15201,2,FALSE()),"")</f>
        <v/>
      </c>
      <c r="D3126" s="331" t="s">
        <v>1016</v>
      </c>
      <c r="E3126" s="331" t="s">
        <v>1018</v>
      </c>
      <c r="F3126" s="354" t="s">
        <v>993</v>
      </c>
      <c r="G3126" s="331" t="n">
        <v>14</v>
      </c>
      <c r="H3126" s="331" t="n">
        <v>68.6</v>
      </c>
      <c r="I3126" s="415" t="n">
        <v>1365.83</v>
      </c>
      <c r="J3126" s="389"/>
      <c r="K3126" s="331" t="s">
        <v>994</v>
      </c>
    </row>
    <row r="3127" customFormat="false" ht="15.75" hidden="true" customHeight="false" outlineLevel="0" collapsed="false">
      <c r="A3127" s="331"/>
      <c r="B3127" s="331" t="s">
        <v>1309</v>
      </c>
      <c r="C3127" s="331" t="str">
        <f aca="false">IFERROR(VLOOKUP(B3127,'[1]#¡REF!'!$A$1:$C$15201,2,FALSE()),"")</f>
        <v/>
      </c>
      <c r="D3127" s="331" t="s">
        <v>1016</v>
      </c>
      <c r="E3127" s="331" t="s">
        <v>1020</v>
      </c>
      <c r="F3127" s="354" t="s">
        <v>993</v>
      </c>
      <c r="G3127" s="405" t="n">
        <v>5445</v>
      </c>
      <c r="H3127" s="415" t="n">
        <v>26680.5</v>
      </c>
      <c r="I3127" s="415" t="n">
        <v>531208.76</v>
      </c>
      <c r="J3127" s="389"/>
      <c r="K3127" s="331" t="s">
        <v>994</v>
      </c>
    </row>
    <row r="3128" customFormat="false" ht="15.75" hidden="true" customHeight="false" outlineLevel="0" collapsed="false">
      <c r="A3128" s="331"/>
      <c r="B3128" s="331" t="s">
        <v>1309</v>
      </c>
      <c r="C3128" s="331" t="str">
        <f aca="false">IFERROR(VLOOKUP(B3128,'[1]#¡REF!'!$A$1:$C$15201,2,FALSE()),"")</f>
        <v/>
      </c>
      <c r="D3128" s="331" t="s">
        <v>1016</v>
      </c>
      <c r="E3128" s="331" t="s">
        <v>1023</v>
      </c>
      <c r="F3128" s="354" t="s">
        <v>993</v>
      </c>
      <c r="G3128" s="331" t="n">
        <v>745</v>
      </c>
      <c r="H3128" s="415" t="n">
        <v>3650.5</v>
      </c>
      <c r="I3128" s="415" t="n">
        <v>72681.46</v>
      </c>
      <c r="J3128" s="389"/>
      <c r="K3128" s="331" t="s">
        <v>994</v>
      </c>
    </row>
    <row r="3129" customFormat="false" ht="15.75" hidden="true" customHeight="false" outlineLevel="0" collapsed="false">
      <c r="A3129" s="331"/>
      <c r="B3129" s="331" t="s">
        <v>1309</v>
      </c>
      <c r="C3129" s="331" t="str">
        <f aca="false">IFERROR(VLOOKUP(B3129,'[1]#¡REF!'!$A$1:$C$15201,2,FALSE()),"")</f>
        <v/>
      </c>
      <c r="D3129" s="331" t="s">
        <v>1016</v>
      </c>
      <c r="E3129" s="331" t="s">
        <v>1092</v>
      </c>
      <c r="F3129" s="354" t="s">
        <v>993</v>
      </c>
      <c r="G3129" s="331" t="n">
        <v>582</v>
      </c>
      <c r="H3129" s="415" t="n">
        <v>2851.8</v>
      </c>
      <c r="I3129" s="415" t="n">
        <v>56779.34</v>
      </c>
      <c r="J3129" s="389"/>
      <c r="K3129" s="331" t="s">
        <v>994</v>
      </c>
    </row>
    <row r="3130" customFormat="false" ht="15.75" hidden="true" customHeight="false" outlineLevel="0" collapsed="false">
      <c r="A3130" s="331"/>
      <c r="B3130" s="331" t="s">
        <v>1309</v>
      </c>
      <c r="C3130" s="331" t="str">
        <f aca="false">IFERROR(VLOOKUP(B3130,'[1]#¡REF!'!$A$1:$C$15201,2,FALSE()),"")</f>
        <v/>
      </c>
      <c r="D3130" s="331" t="s">
        <v>1016</v>
      </c>
      <c r="E3130" s="331" t="s">
        <v>1025</v>
      </c>
      <c r="F3130" s="354" t="s">
        <v>993</v>
      </c>
      <c r="G3130" s="331" t="n">
        <v>98</v>
      </c>
      <c r="H3130" s="331" t="n">
        <v>480.2</v>
      </c>
      <c r="I3130" s="415" t="n">
        <v>9560.78</v>
      </c>
      <c r="J3130" s="389"/>
      <c r="K3130" s="331" t="s">
        <v>994</v>
      </c>
    </row>
    <row r="3131" customFormat="false" ht="15.75" hidden="true" customHeight="false" outlineLevel="0" collapsed="false">
      <c r="A3131" s="331"/>
      <c r="B3131" s="331" t="s">
        <v>1309</v>
      </c>
      <c r="C3131" s="331" t="str">
        <f aca="false">IFERROR(VLOOKUP(B3131,'[1]#¡REF!'!$A$1:$C$15201,2,FALSE()),"")</f>
        <v/>
      </c>
      <c r="D3131" s="331" t="s">
        <v>1016</v>
      </c>
      <c r="E3131" s="331" t="s">
        <v>1110</v>
      </c>
      <c r="F3131" s="354" t="s">
        <v>993</v>
      </c>
      <c r="G3131" s="405" t="n">
        <v>4405</v>
      </c>
      <c r="H3131" s="415" t="n">
        <v>21584.5</v>
      </c>
      <c r="I3131" s="415" t="n">
        <v>429747.4</v>
      </c>
      <c r="J3131" s="389"/>
      <c r="K3131" s="331" t="s">
        <v>994</v>
      </c>
    </row>
    <row r="3132" customFormat="false" ht="15.75" hidden="true" customHeight="false" outlineLevel="0" collapsed="false">
      <c r="A3132" s="331"/>
      <c r="B3132" s="331" t="s">
        <v>1309</v>
      </c>
      <c r="C3132" s="331" t="str">
        <f aca="false">IFERROR(VLOOKUP(B3132,'[1]#¡REF!'!$A$1:$C$15201,2,FALSE()),"")</f>
        <v/>
      </c>
      <c r="D3132" s="331" t="s">
        <v>1016</v>
      </c>
      <c r="E3132" s="331" t="s">
        <v>1065</v>
      </c>
      <c r="F3132" s="354" t="s">
        <v>993</v>
      </c>
      <c r="G3132" s="405" t="n">
        <v>2373</v>
      </c>
      <c r="H3132" s="415" t="n">
        <v>11627.7</v>
      </c>
      <c r="I3132" s="415" t="n">
        <v>231507.51</v>
      </c>
      <c r="J3132" s="389"/>
      <c r="K3132" s="331" t="s">
        <v>994</v>
      </c>
    </row>
    <row r="3133" customFormat="false" ht="15.75" hidden="true" customHeight="false" outlineLevel="0" collapsed="false">
      <c r="A3133" s="331"/>
      <c r="B3133" s="331" t="s">
        <v>1309</v>
      </c>
      <c r="C3133" s="331" t="str">
        <f aca="false">IFERROR(VLOOKUP(B3133,'[1]#¡REF!'!$A$1:$C$15201,2,FALSE()),"")</f>
        <v/>
      </c>
      <c r="D3133" s="331" t="s">
        <v>1016</v>
      </c>
      <c r="E3133" s="331" t="s">
        <v>1043</v>
      </c>
      <c r="F3133" s="354" t="s">
        <v>993</v>
      </c>
      <c r="G3133" s="331" t="n">
        <v>171</v>
      </c>
      <c r="H3133" s="331" t="n">
        <v>837.9</v>
      </c>
      <c r="I3133" s="415" t="n">
        <v>16682.59</v>
      </c>
      <c r="J3133" s="389"/>
      <c r="K3133" s="331" t="s">
        <v>994</v>
      </c>
    </row>
    <row r="3134" customFormat="false" ht="15.75" hidden="true" customHeight="false" outlineLevel="0" collapsed="false">
      <c r="A3134" s="331"/>
      <c r="B3134" s="331" t="s">
        <v>1309</v>
      </c>
      <c r="C3134" s="331" t="str">
        <f aca="false">IFERROR(VLOOKUP(B3134,'[1]#¡REF!'!$A$1:$C$15201,2,FALSE()),"")</f>
        <v/>
      </c>
      <c r="D3134" s="331" t="s">
        <v>1016</v>
      </c>
      <c r="E3134" s="331" t="s">
        <v>1093</v>
      </c>
      <c r="F3134" s="331" t="s">
        <v>1131</v>
      </c>
      <c r="G3134" s="331" t="n">
        <v>30</v>
      </c>
      <c r="H3134" s="331" t="n">
        <v>147</v>
      </c>
      <c r="I3134" s="415" t="n">
        <v>2926.77</v>
      </c>
      <c r="J3134" s="389"/>
      <c r="K3134" s="331" t="s">
        <v>994</v>
      </c>
    </row>
    <row r="3135" customFormat="false" ht="15.75" hidden="true" customHeight="false" outlineLevel="0" collapsed="false">
      <c r="A3135" s="331"/>
      <c r="B3135" s="331" t="s">
        <v>1309</v>
      </c>
      <c r="C3135" s="331" t="str">
        <f aca="false">IFERROR(VLOOKUP(B3135,'[1]#¡REF!'!$A$1:$C$15201,2,FALSE()),"")</f>
        <v/>
      </c>
      <c r="D3135" s="331" t="s">
        <v>1016</v>
      </c>
      <c r="E3135" s="331" t="s">
        <v>1026</v>
      </c>
      <c r="F3135" s="331" t="s">
        <v>1132</v>
      </c>
      <c r="G3135" s="331" t="n">
        <v>39</v>
      </c>
      <c r="H3135" s="331" t="n">
        <v>191.1</v>
      </c>
      <c r="I3135" s="415" t="n">
        <v>3804.8</v>
      </c>
      <c r="J3135" s="389"/>
      <c r="K3135" s="331" t="s">
        <v>994</v>
      </c>
    </row>
    <row r="3136" customFormat="false" ht="15.75" hidden="true" customHeight="false" outlineLevel="0" collapsed="false">
      <c r="A3136" s="331"/>
      <c r="B3136" s="331" t="s">
        <v>1309</v>
      </c>
      <c r="C3136" s="331" t="str">
        <f aca="false">IFERROR(VLOOKUP(B3136,'[1]#¡REF!'!$A$1:$C$15201,2,FALSE()),"")</f>
        <v/>
      </c>
      <c r="D3136" s="331" t="s">
        <v>1016</v>
      </c>
      <c r="E3136" s="331" t="s">
        <v>1027</v>
      </c>
      <c r="F3136" s="331" t="s">
        <v>1133</v>
      </c>
      <c r="G3136" s="331" t="n">
        <v>20</v>
      </c>
      <c r="H3136" s="331" t="n">
        <v>98</v>
      </c>
      <c r="I3136" s="415" t="n">
        <v>1951.18</v>
      </c>
      <c r="J3136" s="389"/>
      <c r="K3136" s="331" t="s">
        <v>994</v>
      </c>
    </row>
    <row r="3137" customFormat="false" ht="15.75" hidden="true" customHeight="false" outlineLevel="0" collapsed="false">
      <c r="A3137" s="331"/>
      <c r="B3137" s="331" t="s">
        <v>1309</v>
      </c>
      <c r="C3137" s="331" t="str">
        <f aca="false">IFERROR(VLOOKUP(B3137,'[1]#¡REF!'!$A$1:$C$15201,2,FALSE()),"")</f>
        <v/>
      </c>
      <c r="D3137" s="331" t="s">
        <v>1016</v>
      </c>
      <c r="E3137" s="331" t="s">
        <v>1028</v>
      </c>
      <c r="F3137" s="331" t="s">
        <v>1134</v>
      </c>
      <c r="G3137" s="331" t="n">
        <v>60</v>
      </c>
      <c r="H3137" s="331" t="n">
        <v>294</v>
      </c>
      <c r="I3137" s="415" t="n">
        <v>5853.54</v>
      </c>
      <c r="J3137" s="390"/>
      <c r="K3137" s="331" t="s">
        <v>994</v>
      </c>
    </row>
    <row r="3138" customFormat="false" ht="15.75" hidden="true" customHeight="false" outlineLevel="0" collapsed="false">
      <c r="A3138" s="331"/>
      <c r="B3138" s="331" t="s">
        <v>1310</v>
      </c>
      <c r="C3138" s="331" t="str">
        <f aca="false">IFERROR(VLOOKUP(B3138,'[1]#¡REF!'!$A$1:$C$15201,2,FALSE()),"")</f>
        <v/>
      </c>
      <c r="D3138" s="331" t="s">
        <v>991</v>
      </c>
      <c r="E3138" s="331" t="s">
        <v>1013</v>
      </c>
      <c r="F3138" s="354" t="s">
        <v>993</v>
      </c>
      <c r="G3138" s="331" t="n">
        <v>63</v>
      </c>
      <c r="H3138" s="331" t="n">
        <v>110.88</v>
      </c>
      <c r="I3138" s="415" t="n">
        <v>2207.62</v>
      </c>
      <c r="J3138" s="388"/>
      <c r="K3138" s="331" t="s">
        <v>994</v>
      </c>
    </row>
    <row r="3139" customFormat="false" ht="15.75" hidden="true" customHeight="false" outlineLevel="0" collapsed="false">
      <c r="A3139" s="331"/>
      <c r="B3139" s="331" t="s">
        <v>1310</v>
      </c>
      <c r="C3139" s="331" t="str">
        <f aca="false">IFERROR(VLOOKUP(B3139,'[1]#¡REF!'!$A$1:$C$15201,2,FALSE()),"")</f>
        <v/>
      </c>
      <c r="D3139" s="331" t="s">
        <v>1016</v>
      </c>
      <c r="E3139" s="331" t="s">
        <v>1017</v>
      </c>
      <c r="F3139" s="331" t="s">
        <v>1130</v>
      </c>
      <c r="G3139" s="331" t="n">
        <v>1</v>
      </c>
      <c r="H3139" s="331" t="n">
        <v>1.76</v>
      </c>
      <c r="I3139" s="331" t="n">
        <v>35.04</v>
      </c>
      <c r="J3139" s="389"/>
      <c r="K3139" s="331" t="s">
        <v>994</v>
      </c>
    </row>
    <row r="3140" customFormat="false" ht="15.75" hidden="true" customHeight="false" outlineLevel="0" collapsed="false">
      <c r="A3140" s="331"/>
      <c r="B3140" s="331" t="s">
        <v>1310</v>
      </c>
      <c r="C3140" s="331" t="str">
        <f aca="false">IFERROR(VLOOKUP(B3140,'[1]#¡REF!'!$A$1:$C$15201,2,FALSE()),"")</f>
        <v/>
      </c>
      <c r="D3140" s="331" t="s">
        <v>1016</v>
      </c>
      <c r="E3140" s="331" t="s">
        <v>1091</v>
      </c>
      <c r="F3140" s="354" t="s">
        <v>993</v>
      </c>
      <c r="G3140" s="331" t="n">
        <v>99</v>
      </c>
      <c r="H3140" s="331" t="n">
        <v>174.24</v>
      </c>
      <c r="I3140" s="415" t="n">
        <v>3469.12</v>
      </c>
      <c r="J3140" s="389"/>
      <c r="K3140" s="331" t="s">
        <v>994</v>
      </c>
    </row>
    <row r="3141" customFormat="false" ht="15.75" hidden="true" customHeight="false" outlineLevel="0" collapsed="false">
      <c r="A3141" s="331"/>
      <c r="B3141" s="331" t="s">
        <v>1310</v>
      </c>
      <c r="C3141" s="331" t="str">
        <f aca="false">IFERROR(VLOOKUP(B3141,'[1]#¡REF!'!$A$1:$C$15201,2,FALSE()),"")</f>
        <v/>
      </c>
      <c r="D3141" s="331" t="s">
        <v>1016</v>
      </c>
      <c r="E3141" s="331" t="s">
        <v>1020</v>
      </c>
      <c r="F3141" s="354" t="s">
        <v>993</v>
      </c>
      <c r="G3141" s="331" t="n">
        <v>218</v>
      </c>
      <c r="H3141" s="331" t="n">
        <v>383.68</v>
      </c>
      <c r="I3141" s="415" t="n">
        <v>7639.07</v>
      </c>
      <c r="J3141" s="389"/>
      <c r="K3141" s="331" t="s">
        <v>994</v>
      </c>
    </row>
    <row r="3142" customFormat="false" ht="15.75" hidden="true" customHeight="false" outlineLevel="0" collapsed="false">
      <c r="A3142" s="331"/>
      <c r="B3142" s="331" t="s">
        <v>1310</v>
      </c>
      <c r="C3142" s="331" t="str">
        <f aca="false">IFERROR(VLOOKUP(B3142,'[1]#¡REF!'!$A$1:$C$15201,2,FALSE()),"")</f>
        <v/>
      </c>
      <c r="D3142" s="331" t="s">
        <v>1016</v>
      </c>
      <c r="E3142" s="331" t="s">
        <v>1025</v>
      </c>
      <c r="F3142" s="354" t="s">
        <v>993</v>
      </c>
      <c r="G3142" s="331" t="n">
        <v>17</v>
      </c>
      <c r="H3142" s="331" t="n">
        <v>29.92</v>
      </c>
      <c r="I3142" s="331" t="n">
        <v>595.71</v>
      </c>
      <c r="J3142" s="389"/>
      <c r="K3142" s="331" t="s">
        <v>994</v>
      </c>
    </row>
    <row r="3143" customFormat="false" ht="15.75" hidden="true" customHeight="false" outlineLevel="0" collapsed="false">
      <c r="A3143" s="331"/>
      <c r="B3143" s="331" t="s">
        <v>1310</v>
      </c>
      <c r="C3143" s="331" t="str">
        <f aca="false">IFERROR(VLOOKUP(B3143,'[1]#¡REF!'!$A$1:$C$15201,2,FALSE()),"")</f>
        <v/>
      </c>
      <c r="D3143" s="331" t="s">
        <v>1016</v>
      </c>
      <c r="E3143" s="331" t="s">
        <v>1110</v>
      </c>
      <c r="F3143" s="354" t="s">
        <v>993</v>
      </c>
      <c r="G3143" s="331" t="n">
        <v>831</v>
      </c>
      <c r="H3143" s="415" t="n">
        <v>1462.56</v>
      </c>
      <c r="I3143" s="415" t="n">
        <v>29119.57</v>
      </c>
      <c r="J3143" s="389"/>
      <c r="K3143" s="331" t="s">
        <v>994</v>
      </c>
    </row>
    <row r="3144" customFormat="false" ht="15.75" hidden="true" customHeight="false" outlineLevel="0" collapsed="false">
      <c r="A3144" s="331"/>
      <c r="B3144" s="331" t="s">
        <v>1310</v>
      </c>
      <c r="C3144" s="331" t="str">
        <f aca="false">IFERROR(VLOOKUP(B3144,'[1]#¡REF!'!$A$1:$C$15201,2,FALSE()),"")</f>
        <v/>
      </c>
      <c r="D3144" s="331" t="s">
        <v>1016</v>
      </c>
      <c r="E3144" s="331" t="s">
        <v>1167</v>
      </c>
      <c r="F3144" s="354" t="s">
        <v>993</v>
      </c>
      <c r="G3144" s="331" t="n">
        <v>23</v>
      </c>
      <c r="H3144" s="331" t="n">
        <v>40.48</v>
      </c>
      <c r="I3144" s="331" t="n">
        <v>805.96</v>
      </c>
      <c r="J3144" s="389"/>
      <c r="K3144" s="331" t="s">
        <v>994</v>
      </c>
    </row>
    <row r="3145" customFormat="false" ht="15.75" hidden="true" customHeight="false" outlineLevel="0" collapsed="false">
      <c r="A3145" s="331"/>
      <c r="B3145" s="331" t="s">
        <v>1310</v>
      </c>
      <c r="C3145" s="331" t="str">
        <f aca="false">IFERROR(VLOOKUP(B3145,'[1]#¡REF!'!$A$1:$C$15201,2,FALSE()),"")</f>
        <v/>
      </c>
      <c r="D3145" s="331" t="s">
        <v>1016</v>
      </c>
      <c r="E3145" s="331" t="s">
        <v>1121</v>
      </c>
      <c r="F3145" s="354" t="s">
        <v>993</v>
      </c>
      <c r="G3145" s="331" t="n">
        <v>14</v>
      </c>
      <c r="H3145" s="331" t="n">
        <v>24.64</v>
      </c>
      <c r="I3145" s="331" t="n">
        <v>490.58</v>
      </c>
      <c r="J3145" s="389"/>
      <c r="K3145" s="331" t="s">
        <v>994</v>
      </c>
    </row>
    <row r="3146" customFormat="false" ht="15.75" hidden="true" customHeight="false" outlineLevel="0" collapsed="false">
      <c r="A3146" s="331"/>
      <c r="B3146" s="331" t="s">
        <v>1310</v>
      </c>
      <c r="C3146" s="331" t="str">
        <f aca="false">IFERROR(VLOOKUP(B3146,'[1]#¡REF!'!$A$1:$C$15201,2,FALSE()),"")</f>
        <v/>
      </c>
      <c r="D3146" s="331" t="s">
        <v>1016</v>
      </c>
      <c r="E3146" s="331" t="s">
        <v>1122</v>
      </c>
      <c r="F3146" s="354" t="s">
        <v>993</v>
      </c>
      <c r="G3146" s="331" t="n">
        <v>23</v>
      </c>
      <c r="H3146" s="331" t="n">
        <v>40.48</v>
      </c>
      <c r="I3146" s="331" t="n">
        <v>805.96</v>
      </c>
      <c r="J3146" s="389"/>
      <c r="K3146" s="331" t="s">
        <v>994</v>
      </c>
    </row>
    <row r="3147" customFormat="false" ht="15.75" hidden="true" customHeight="false" outlineLevel="0" collapsed="false">
      <c r="A3147" s="331"/>
      <c r="B3147" s="331" t="s">
        <v>1310</v>
      </c>
      <c r="C3147" s="331" t="str">
        <f aca="false">IFERROR(VLOOKUP(B3147,'[1]#¡REF!'!$A$1:$C$15201,2,FALSE()),"")</f>
        <v/>
      </c>
      <c r="D3147" s="331" t="s">
        <v>1016</v>
      </c>
      <c r="E3147" s="331" t="s">
        <v>1093</v>
      </c>
      <c r="F3147" s="331" t="s">
        <v>1131</v>
      </c>
      <c r="G3147" s="331" t="n">
        <v>1</v>
      </c>
      <c r="H3147" s="331" t="n">
        <v>1.76</v>
      </c>
      <c r="I3147" s="331" t="n">
        <v>35.04</v>
      </c>
      <c r="J3147" s="389"/>
      <c r="K3147" s="331" t="s">
        <v>994</v>
      </c>
    </row>
    <row r="3148" customFormat="false" ht="15.75" hidden="true" customHeight="false" outlineLevel="0" collapsed="false">
      <c r="A3148" s="331"/>
      <c r="B3148" s="331" t="s">
        <v>1310</v>
      </c>
      <c r="C3148" s="331" t="str">
        <f aca="false">IFERROR(VLOOKUP(B3148,'[1]#¡REF!'!$A$1:$C$15201,2,FALSE()),"")</f>
        <v/>
      </c>
      <c r="D3148" s="331" t="s">
        <v>1016</v>
      </c>
      <c r="E3148" s="331" t="s">
        <v>1027</v>
      </c>
      <c r="F3148" s="331" t="s">
        <v>1133</v>
      </c>
      <c r="G3148" s="331" t="n">
        <v>1</v>
      </c>
      <c r="H3148" s="331" t="n">
        <v>1.76</v>
      </c>
      <c r="I3148" s="331" t="n">
        <v>35.04</v>
      </c>
      <c r="J3148" s="389"/>
      <c r="K3148" s="331" t="s">
        <v>994</v>
      </c>
    </row>
    <row r="3149" customFormat="false" ht="15.75" hidden="true" customHeight="false" outlineLevel="0" collapsed="false">
      <c r="A3149" s="331"/>
      <c r="B3149" s="331" t="s">
        <v>1310</v>
      </c>
      <c r="C3149" s="331" t="str">
        <f aca="false">IFERROR(VLOOKUP(B3149,'[1]#¡REF!'!$A$1:$C$15201,2,FALSE()),"")</f>
        <v/>
      </c>
      <c r="D3149" s="331" t="s">
        <v>1016</v>
      </c>
      <c r="E3149" s="331" t="s">
        <v>1028</v>
      </c>
      <c r="F3149" s="331" t="s">
        <v>1134</v>
      </c>
      <c r="G3149" s="331" t="n">
        <v>3</v>
      </c>
      <c r="H3149" s="331" t="n">
        <v>5.28</v>
      </c>
      <c r="I3149" s="331" t="n">
        <v>105.12</v>
      </c>
      <c r="J3149" s="390"/>
      <c r="K3149" s="331" t="s">
        <v>994</v>
      </c>
    </row>
    <row r="3150" customFormat="false" ht="15.75" hidden="true" customHeight="false" outlineLevel="0" collapsed="false">
      <c r="A3150" s="399"/>
      <c r="B3150" s="356" t="s">
        <v>1310</v>
      </c>
      <c r="C3150" s="356" t="str">
        <f aca="false">IFERROR(VLOOKUP(B3150,'[1]#¡REF!'!$A$1:$C$15201,2,FALSE()),"")</f>
        <v/>
      </c>
      <c r="D3150" s="399" t="s">
        <v>1016</v>
      </c>
      <c r="E3150" s="399" t="s">
        <v>621</v>
      </c>
      <c r="F3150" s="361" t="s">
        <v>1136</v>
      </c>
      <c r="G3150" s="361" t="n">
        <v>5</v>
      </c>
      <c r="H3150" s="417" t="n">
        <v>8.8</v>
      </c>
      <c r="I3150" s="417" t="n">
        <v>175.21</v>
      </c>
      <c r="J3150" s="360"/>
      <c r="K3150" s="356" t="s">
        <v>994</v>
      </c>
      <c r="L3150" s="379"/>
      <c r="M3150" s="379"/>
      <c r="N3150" s="379"/>
      <c r="O3150" s="379"/>
      <c r="P3150" s="279"/>
      <c r="Q3150" s="395"/>
      <c r="R3150" s="396"/>
      <c r="S3150" s="396"/>
      <c r="T3150" s="382"/>
    </row>
    <row r="3151" customFormat="false" ht="15.75" hidden="true" customHeight="false" outlineLevel="0" collapsed="false">
      <c r="A3151" s="331"/>
      <c r="B3151" s="331" t="s">
        <v>1311</v>
      </c>
      <c r="C3151" s="331" t="str">
        <f aca="false">IFERROR(VLOOKUP(B3151,'[1]#¡REF!'!$A$1:$C$15201,2,FALSE()),"")</f>
        <v/>
      </c>
      <c r="D3151" s="331" t="s">
        <v>1016</v>
      </c>
      <c r="E3151" s="331" t="s">
        <v>1017</v>
      </c>
      <c r="F3151" s="331" t="s">
        <v>1130</v>
      </c>
      <c r="G3151" s="331" t="n">
        <v>48</v>
      </c>
      <c r="H3151" s="331" t="n">
        <v>106.08</v>
      </c>
      <c r="I3151" s="415" t="n">
        <v>2112.05</v>
      </c>
      <c r="J3151" s="388"/>
      <c r="K3151" s="331" t="s">
        <v>994</v>
      </c>
    </row>
    <row r="3152" customFormat="false" ht="15.75" hidden="true" customHeight="false" outlineLevel="0" collapsed="false">
      <c r="A3152" s="331"/>
      <c r="B3152" s="331" t="s">
        <v>1311</v>
      </c>
      <c r="C3152" s="331" t="str">
        <f aca="false">IFERROR(VLOOKUP(B3152,'[1]#¡REF!'!$A$1:$C$15201,2,FALSE()),"")</f>
        <v/>
      </c>
      <c r="D3152" s="331" t="s">
        <v>1016</v>
      </c>
      <c r="E3152" s="331" t="s">
        <v>1091</v>
      </c>
      <c r="F3152" s="354" t="s">
        <v>993</v>
      </c>
      <c r="G3152" s="331" t="n">
        <v>128</v>
      </c>
      <c r="H3152" s="331" t="n">
        <v>282.88</v>
      </c>
      <c r="I3152" s="415" t="n">
        <v>5632.14</v>
      </c>
      <c r="J3152" s="389"/>
      <c r="K3152" s="331" t="s">
        <v>994</v>
      </c>
    </row>
    <row r="3153" customFormat="false" ht="15.75" hidden="true" customHeight="false" outlineLevel="0" collapsed="false">
      <c r="A3153" s="331"/>
      <c r="B3153" s="331" t="s">
        <v>1311</v>
      </c>
      <c r="C3153" s="331" t="str">
        <f aca="false">IFERROR(VLOOKUP(B3153,'[1]#¡REF!'!$A$1:$C$15201,2,FALSE()),"")</f>
        <v/>
      </c>
      <c r="D3153" s="331" t="s">
        <v>1016</v>
      </c>
      <c r="E3153" s="331" t="s">
        <v>1018</v>
      </c>
      <c r="F3153" s="354" t="s">
        <v>993</v>
      </c>
      <c r="G3153" s="331" t="n">
        <v>210</v>
      </c>
      <c r="H3153" s="331" t="n">
        <v>464.1</v>
      </c>
      <c r="I3153" s="415" t="n">
        <v>9240.23</v>
      </c>
      <c r="J3153" s="389"/>
      <c r="K3153" s="331" t="s">
        <v>994</v>
      </c>
    </row>
    <row r="3154" customFormat="false" ht="15.75" hidden="true" customHeight="false" outlineLevel="0" collapsed="false">
      <c r="A3154" s="331"/>
      <c r="B3154" s="331" t="s">
        <v>1311</v>
      </c>
      <c r="C3154" s="331" t="str">
        <f aca="false">IFERROR(VLOOKUP(B3154,'[1]#¡REF!'!$A$1:$C$15201,2,FALSE()),"")</f>
        <v/>
      </c>
      <c r="D3154" s="331" t="s">
        <v>1016</v>
      </c>
      <c r="E3154" s="331" t="s">
        <v>1020</v>
      </c>
      <c r="F3154" s="354" t="s">
        <v>993</v>
      </c>
      <c r="G3154" s="331" t="n">
        <v>665</v>
      </c>
      <c r="H3154" s="415" t="n">
        <v>1469.65</v>
      </c>
      <c r="I3154" s="415" t="n">
        <v>29260.73</v>
      </c>
      <c r="J3154" s="389"/>
      <c r="K3154" s="331" t="s">
        <v>994</v>
      </c>
    </row>
    <row r="3155" customFormat="false" ht="15.75" hidden="true" customHeight="false" outlineLevel="0" collapsed="false">
      <c r="A3155" s="331"/>
      <c r="B3155" s="331" t="s">
        <v>1311</v>
      </c>
      <c r="C3155" s="331" t="str">
        <f aca="false">IFERROR(VLOOKUP(B3155,'[1]#¡REF!'!$A$1:$C$15201,2,FALSE()),"")</f>
        <v/>
      </c>
      <c r="D3155" s="331" t="s">
        <v>1016</v>
      </c>
      <c r="E3155" s="331" t="s">
        <v>1023</v>
      </c>
      <c r="F3155" s="354" t="s">
        <v>993</v>
      </c>
      <c r="G3155" s="331" t="n">
        <v>463</v>
      </c>
      <c r="H3155" s="415" t="n">
        <v>1023.23</v>
      </c>
      <c r="I3155" s="415" t="n">
        <v>20372.51</v>
      </c>
      <c r="J3155" s="389"/>
      <c r="K3155" s="331" t="s">
        <v>994</v>
      </c>
    </row>
    <row r="3156" customFormat="false" ht="15.75" hidden="true" customHeight="false" outlineLevel="0" collapsed="false">
      <c r="A3156" s="331"/>
      <c r="B3156" s="331" t="s">
        <v>1311</v>
      </c>
      <c r="C3156" s="331" t="str">
        <f aca="false">IFERROR(VLOOKUP(B3156,'[1]#¡REF!'!$A$1:$C$15201,2,FALSE()),"")</f>
        <v/>
      </c>
      <c r="D3156" s="331" t="s">
        <v>1016</v>
      </c>
      <c r="E3156" s="331" t="s">
        <v>1025</v>
      </c>
      <c r="F3156" s="354" t="s">
        <v>993</v>
      </c>
      <c r="G3156" s="331" t="n">
        <v>17</v>
      </c>
      <c r="H3156" s="331" t="n">
        <v>37.57</v>
      </c>
      <c r="I3156" s="331" t="n">
        <v>748.02</v>
      </c>
      <c r="J3156" s="389"/>
      <c r="K3156" s="331" t="s">
        <v>994</v>
      </c>
    </row>
    <row r="3157" customFormat="false" ht="15.75" hidden="true" customHeight="false" outlineLevel="0" collapsed="false">
      <c r="A3157" s="331"/>
      <c r="B3157" s="331" t="s">
        <v>1311</v>
      </c>
      <c r="C3157" s="331" t="str">
        <f aca="false">IFERROR(VLOOKUP(B3157,'[1]#¡REF!'!$A$1:$C$15201,2,FALSE()),"")</f>
        <v/>
      </c>
      <c r="D3157" s="331" t="s">
        <v>1016</v>
      </c>
      <c r="E3157" s="331" t="s">
        <v>1065</v>
      </c>
      <c r="F3157" s="354" t="s">
        <v>993</v>
      </c>
      <c r="G3157" s="331" t="n">
        <v>8</v>
      </c>
      <c r="H3157" s="331" t="n">
        <v>17.68</v>
      </c>
      <c r="I3157" s="331" t="n">
        <v>352.01</v>
      </c>
      <c r="J3157" s="389"/>
      <c r="K3157" s="331" t="s">
        <v>994</v>
      </c>
    </row>
    <row r="3158" customFormat="false" ht="15.75" hidden="true" customHeight="false" outlineLevel="0" collapsed="false">
      <c r="A3158" s="331"/>
      <c r="B3158" s="331" t="s">
        <v>1311</v>
      </c>
      <c r="C3158" s="331" t="str">
        <f aca="false">IFERROR(VLOOKUP(B3158,'[1]#¡REF!'!$A$1:$C$15201,2,FALSE()),"")</f>
        <v/>
      </c>
      <c r="D3158" s="331" t="s">
        <v>1016</v>
      </c>
      <c r="E3158" s="331" t="s">
        <v>1093</v>
      </c>
      <c r="F3158" s="331" t="s">
        <v>1131</v>
      </c>
      <c r="G3158" s="331" t="n">
        <v>48</v>
      </c>
      <c r="H3158" s="331" t="n">
        <v>106.08</v>
      </c>
      <c r="I3158" s="415" t="n">
        <v>2112.05</v>
      </c>
      <c r="J3158" s="389"/>
      <c r="K3158" s="331" t="s">
        <v>994</v>
      </c>
    </row>
    <row r="3159" customFormat="false" ht="15.75" hidden="true" customHeight="false" outlineLevel="0" collapsed="false">
      <c r="A3159" s="331"/>
      <c r="B3159" s="331" t="s">
        <v>1311</v>
      </c>
      <c r="C3159" s="331" t="str">
        <f aca="false">IFERROR(VLOOKUP(B3159,'[1]#¡REF!'!$A$1:$C$15201,2,FALSE()),"")</f>
        <v/>
      </c>
      <c r="D3159" s="331" t="s">
        <v>1016</v>
      </c>
      <c r="E3159" s="331" t="s">
        <v>1027</v>
      </c>
      <c r="F3159" s="331" t="s">
        <v>1133</v>
      </c>
      <c r="G3159" s="331" t="n">
        <v>48</v>
      </c>
      <c r="H3159" s="331" t="n">
        <v>106.08</v>
      </c>
      <c r="I3159" s="415" t="n">
        <v>2112.05</v>
      </c>
      <c r="J3159" s="389"/>
      <c r="K3159" s="331" t="s">
        <v>994</v>
      </c>
    </row>
    <row r="3160" customFormat="false" ht="15.75" hidden="true" customHeight="false" outlineLevel="0" collapsed="false">
      <c r="A3160" s="331"/>
      <c r="B3160" s="331" t="s">
        <v>1311</v>
      </c>
      <c r="C3160" s="331" t="str">
        <f aca="false">IFERROR(VLOOKUP(B3160,'[1]#¡REF!'!$A$1:$C$15201,2,FALSE()),"")</f>
        <v/>
      </c>
      <c r="D3160" s="331" t="s">
        <v>1016</v>
      </c>
      <c r="E3160" s="331" t="s">
        <v>1028</v>
      </c>
      <c r="F3160" s="331" t="s">
        <v>1134</v>
      </c>
      <c r="G3160" s="331" t="n">
        <v>48</v>
      </c>
      <c r="H3160" s="331" t="n">
        <v>106.08</v>
      </c>
      <c r="I3160" s="415" t="n">
        <v>2112.05</v>
      </c>
      <c r="J3160" s="390"/>
      <c r="K3160" s="331" t="s">
        <v>994</v>
      </c>
    </row>
    <row r="3161" customFormat="false" ht="15.75" hidden="true" customHeight="false" outlineLevel="0" collapsed="false">
      <c r="A3161" s="399"/>
      <c r="B3161" s="356" t="s">
        <v>1311</v>
      </c>
      <c r="C3161" s="356" t="str">
        <f aca="false">IFERROR(VLOOKUP(B3161,'[1]#¡REF!'!$A$1:$C$15201,2,FALSE()),"")</f>
        <v/>
      </c>
      <c r="D3161" s="399" t="s">
        <v>1016</v>
      </c>
      <c r="E3161" s="399" t="s">
        <v>621</v>
      </c>
      <c r="F3161" s="361" t="s">
        <v>1136</v>
      </c>
      <c r="G3161" s="361" t="n">
        <v>79</v>
      </c>
      <c r="H3161" s="417" t="n">
        <v>174.59</v>
      </c>
      <c r="I3161" s="419" t="n">
        <v>3476.09</v>
      </c>
      <c r="J3161" s="360"/>
      <c r="K3161" s="356" t="s">
        <v>994</v>
      </c>
      <c r="L3161" s="379"/>
      <c r="M3161" s="379"/>
      <c r="N3161" s="379"/>
      <c r="O3161" s="379"/>
      <c r="P3161" s="279"/>
      <c r="Q3161" s="395"/>
      <c r="R3161" s="396"/>
      <c r="S3161" s="396"/>
      <c r="T3161" s="382"/>
    </row>
    <row r="3162" customFormat="false" ht="15.75" hidden="true" customHeight="false" outlineLevel="0" collapsed="false">
      <c r="A3162" s="331"/>
      <c r="B3162" s="331" t="s">
        <v>1312</v>
      </c>
      <c r="C3162" s="331" t="str">
        <f aca="false">IFERROR(VLOOKUP(B3162,'[1]#¡REF!'!$A$1:$C$15201,2,FALSE()),"")</f>
        <v/>
      </c>
      <c r="D3162" s="331" t="s">
        <v>1016</v>
      </c>
      <c r="E3162" s="331" t="s">
        <v>1017</v>
      </c>
      <c r="F3162" s="331" t="s">
        <v>1130</v>
      </c>
      <c r="G3162" s="331" t="n">
        <v>36</v>
      </c>
      <c r="H3162" s="331" t="n">
        <v>176.4</v>
      </c>
      <c r="I3162" s="415" t="n">
        <v>3512.12</v>
      </c>
      <c r="J3162" s="388"/>
      <c r="K3162" s="331" t="s">
        <v>994</v>
      </c>
    </row>
    <row r="3163" customFormat="false" ht="15.75" hidden="true" customHeight="false" outlineLevel="0" collapsed="false">
      <c r="A3163" s="331"/>
      <c r="B3163" s="331" t="s">
        <v>1312</v>
      </c>
      <c r="C3163" s="331" t="str">
        <f aca="false">IFERROR(VLOOKUP(B3163,'[1]#¡REF!'!$A$1:$C$15201,2,FALSE()),"")</f>
        <v/>
      </c>
      <c r="D3163" s="331" t="s">
        <v>1016</v>
      </c>
      <c r="E3163" s="331" t="s">
        <v>1091</v>
      </c>
      <c r="F3163" s="354" t="s">
        <v>993</v>
      </c>
      <c r="G3163" s="331" t="n">
        <v>96</v>
      </c>
      <c r="H3163" s="331" t="n">
        <v>470.4</v>
      </c>
      <c r="I3163" s="415" t="n">
        <v>9365.66</v>
      </c>
      <c r="J3163" s="389"/>
      <c r="K3163" s="331" t="s">
        <v>994</v>
      </c>
    </row>
    <row r="3164" customFormat="false" ht="15.75" hidden="true" customHeight="false" outlineLevel="0" collapsed="false">
      <c r="A3164" s="331"/>
      <c r="B3164" s="331" t="s">
        <v>1312</v>
      </c>
      <c r="C3164" s="331" t="str">
        <f aca="false">IFERROR(VLOOKUP(B3164,'[1]#¡REF!'!$A$1:$C$15201,2,FALSE()),"")</f>
        <v/>
      </c>
      <c r="D3164" s="331" t="s">
        <v>1016</v>
      </c>
      <c r="E3164" s="331" t="s">
        <v>1018</v>
      </c>
      <c r="F3164" s="354" t="s">
        <v>993</v>
      </c>
      <c r="G3164" s="331" t="n">
        <v>280</v>
      </c>
      <c r="H3164" s="415" t="n">
        <v>1372</v>
      </c>
      <c r="I3164" s="415" t="n">
        <v>27316.52</v>
      </c>
      <c r="J3164" s="389"/>
      <c r="K3164" s="331" t="s">
        <v>994</v>
      </c>
    </row>
    <row r="3165" customFormat="false" ht="15.75" hidden="true" customHeight="false" outlineLevel="0" collapsed="false">
      <c r="A3165" s="331"/>
      <c r="B3165" s="331" t="s">
        <v>1312</v>
      </c>
      <c r="C3165" s="331" t="str">
        <f aca="false">IFERROR(VLOOKUP(B3165,'[1]#¡REF!'!$A$1:$C$15201,2,FALSE()),"")</f>
        <v/>
      </c>
      <c r="D3165" s="331" t="s">
        <v>1016</v>
      </c>
      <c r="E3165" s="331" t="s">
        <v>1020</v>
      </c>
      <c r="F3165" s="354" t="s">
        <v>993</v>
      </c>
      <c r="G3165" s="331" t="n">
        <v>500</v>
      </c>
      <c r="H3165" s="415" t="n">
        <v>2450</v>
      </c>
      <c r="I3165" s="415" t="n">
        <v>48779.5</v>
      </c>
      <c r="J3165" s="389"/>
      <c r="K3165" s="331" t="s">
        <v>994</v>
      </c>
    </row>
    <row r="3166" customFormat="false" ht="15.75" hidden="true" customHeight="false" outlineLevel="0" collapsed="false">
      <c r="A3166" s="331"/>
      <c r="B3166" s="331" t="s">
        <v>1312</v>
      </c>
      <c r="C3166" s="331" t="str">
        <f aca="false">IFERROR(VLOOKUP(B3166,'[1]#¡REF!'!$A$1:$C$15201,2,FALSE()),"")</f>
        <v/>
      </c>
      <c r="D3166" s="331" t="s">
        <v>1016</v>
      </c>
      <c r="E3166" s="331" t="s">
        <v>1023</v>
      </c>
      <c r="F3166" s="354" t="s">
        <v>993</v>
      </c>
      <c r="G3166" s="331" t="n">
        <v>152</v>
      </c>
      <c r="H3166" s="331" t="n">
        <v>744.8</v>
      </c>
      <c r="I3166" s="415" t="n">
        <v>14828.97</v>
      </c>
      <c r="J3166" s="389"/>
      <c r="K3166" s="331" t="s">
        <v>994</v>
      </c>
    </row>
    <row r="3167" customFormat="false" ht="15.75" hidden="true" customHeight="false" outlineLevel="0" collapsed="false">
      <c r="A3167" s="331"/>
      <c r="B3167" s="331" t="s">
        <v>1312</v>
      </c>
      <c r="C3167" s="331" t="str">
        <f aca="false">IFERROR(VLOOKUP(B3167,'[1]#¡REF!'!$A$1:$C$15201,2,FALSE()),"")</f>
        <v/>
      </c>
      <c r="D3167" s="331" t="s">
        <v>1016</v>
      </c>
      <c r="E3167" s="331" t="s">
        <v>1025</v>
      </c>
      <c r="F3167" s="354" t="s">
        <v>993</v>
      </c>
      <c r="G3167" s="331" t="n">
        <v>17</v>
      </c>
      <c r="H3167" s="331" t="n">
        <v>83.3</v>
      </c>
      <c r="I3167" s="415" t="n">
        <v>1658.5</v>
      </c>
      <c r="J3167" s="389"/>
      <c r="K3167" s="331" t="s">
        <v>994</v>
      </c>
    </row>
    <row r="3168" customFormat="false" ht="15.75" hidden="true" customHeight="false" outlineLevel="0" collapsed="false">
      <c r="A3168" s="331"/>
      <c r="B3168" s="331" t="s">
        <v>1312</v>
      </c>
      <c r="C3168" s="331" t="str">
        <f aca="false">IFERROR(VLOOKUP(B3168,'[1]#¡REF!'!$A$1:$C$15201,2,FALSE()),"")</f>
        <v/>
      </c>
      <c r="D3168" s="331" t="s">
        <v>1016</v>
      </c>
      <c r="E3168" s="331" t="s">
        <v>1065</v>
      </c>
      <c r="F3168" s="354" t="s">
        <v>993</v>
      </c>
      <c r="G3168" s="331" t="n">
        <v>12</v>
      </c>
      <c r="H3168" s="331" t="n">
        <v>58.8</v>
      </c>
      <c r="I3168" s="415" t="n">
        <v>1170.71</v>
      </c>
      <c r="J3168" s="389"/>
      <c r="K3168" s="331" t="s">
        <v>994</v>
      </c>
    </row>
    <row r="3169" customFormat="false" ht="15.75" hidden="true" customHeight="false" outlineLevel="0" collapsed="false">
      <c r="A3169" s="331"/>
      <c r="B3169" s="331" t="s">
        <v>1312</v>
      </c>
      <c r="C3169" s="331" t="str">
        <f aca="false">IFERROR(VLOOKUP(B3169,'[1]#¡REF!'!$A$1:$C$15201,2,FALSE()),"")</f>
        <v/>
      </c>
      <c r="D3169" s="331" t="s">
        <v>1016</v>
      </c>
      <c r="E3169" s="331" t="s">
        <v>1093</v>
      </c>
      <c r="F3169" s="331" t="s">
        <v>1131</v>
      </c>
      <c r="G3169" s="331" t="n">
        <v>36</v>
      </c>
      <c r="H3169" s="331" t="n">
        <v>176.4</v>
      </c>
      <c r="I3169" s="415" t="n">
        <v>3512.12</v>
      </c>
      <c r="J3169" s="389"/>
      <c r="K3169" s="331" t="s">
        <v>994</v>
      </c>
    </row>
    <row r="3170" customFormat="false" ht="15.75" hidden="true" customHeight="false" outlineLevel="0" collapsed="false">
      <c r="A3170" s="331"/>
      <c r="B3170" s="331" t="s">
        <v>1312</v>
      </c>
      <c r="C3170" s="331" t="str">
        <f aca="false">IFERROR(VLOOKUP(B3170,'[1]#¡REF!'!$A$1:$C$15201,2,FALSE()),"")</f>
        <v/>
      </c>
      <c r="D3170" s="331" t="s">
        <v>1016</v>
      </c>
      <c r="E3170" s="331" t="s">
        <v>1027</v>
      </c>
      <c r="F3170" s="331" t="s">
        <v>1133</v>
      </c>
      <c r="G3170" s="331" t="n">
        <v>36</v>
      </c>
      <c r="H3170" s="331" t="n">
        <v>176.4</v>
      </c>
      <c r="I3170" s="415" t="n">
        <v>3512.12</v>
      </c>
      <c r="J3170" s="389"/>
      <c r="K3170" s="331" t="s">
        <v>994</v>
      </c>
    </row>
    <row r="3171" customFormat="false" ht="15.75" hidden="true" customHeight="false" outlineLevel="0" collapsed="false">
      <c r="A3171" s="331"/>
      <c r="B3171" s="331" t="s">
        <v>1312</v>
      </c>
      <c r="C3171" s="331" t="str">
        <f aca="false">IFERROR(VLOOKUP(B3171,'[1]#¡REF!'!$A$1:$C$15201,2,FALSE()),"")</f>
        <v/>
      </c>
      <c r="D3171" s="331" t="s">
        <v>1016</v>
      </c>
      <c r="E3171" s="331" t="s">
        <v>1028</v>
      </c>
      <c r="F3171" s="331" t="s">
        <v>1134</v>
      </c>
      <c r="G3171" s="331" t="n">
        <v>36</v>
      </c>
      <c r="H3171" s="331" t="n">
        <v>176.4</v>
      </c>
      <c r="I3171" s="415" t="n">
        <v>3512.12</v>
      </c>
      <c r="J3171" s="390"/>
      <c r="K3171" s="331" t="s">
        <v>994</v>
      </c>
    </row>
    <row r="3172" customFormat="false" ht="15.75" hidden="true" customHeight="false" outlineLevel="0" collapsed="false">
      <c r="A3172" s="331"/>
      <c r="B3172" s="331" t="s">
        <v>1313</v>
      </c>
      <c r="C3172" s="331" t="str">
        <f aca="false">IFERROR(VLOOKUP(B3172,'[1]#¡REF!'!$A$1:$C$15201,2,FALSE()),"")</f>
        <v/>
      </c>
      <c r="D3172" s="331" t="s">
        <v>1016</v>
      </c>
      <c r="E3172" s="331" t="s">
        <v>1019</v>
      </c>
      <c r="F3172" s="354" t="s">
        <v>993</v>
      </c>
      <c r="G3172" s="331" t="n">
        <v>14</v>
      </c>
      <c r="H3172" s="331" t="n">
        <v>4.9</v>
      </c>
      <c r="I3172" s="331" t="n">
        <v>97.56</v>
      </c>
      <c r="J3172" s="388"/>
      <c r="K3172" s="331" t="s">
        <v>994</v>
      </c>
    </row>
    <row r="3173" customFormat="false" ht="15.75" hidden="true" customHeight="false" outlineLevel="0" collapsed="false">
      <c r="A3173" s="331"/>
      <c r="B3173" s="331" t="s">
        <v>1313</v>
      </c>
      <c r="C3173" s="331" t="str">
        <f aca="false">IFERROR(VLOOKUP(B3173,'[1]#¡REF!'!$A$1:$C$15201,2,FALSE()),"")</f>
        <v/>
      </c>
      <c r="D3173" s="331" t="s">
        <v>1016</v>
      </c>
      <c r="E3173" s="331" t="s">
        <v>1023</v>
      </c>
      <c r="F3173" s="354" t="s">
        <v>993</v>
      </c>
      <c r="G3173" s="331" t="n">
        <v>56</v>
      </c>
      <c r="H3173" s="331" t="n">
        <v>19.6</v>
      </c>
      <c r="I3173" s="331" t="n">
        <v>390.24</v>
      </c>
      <c r="J3173" s="389"/>
      <c r="K3173" s="331" t="s">
        <v>994</v>
      </c>
    </row>
    <row r="3174" customFormat="false" ht="15.75" hidden="true" customHeight="false" outlineLevel="0" collapsed="false">
      <c r="A3174" s="331"/>
      <c r="B3174" s="331" t="s">
        <v>1314</v>
      </c>
      <c r="C3174" s="331" t="str">
        <f aca="false">IFERROR(VLOOKUP(B3174,'[1]#¡REF!'!$A$1:$C$15201,2,FALSE()),"")</f>
        <v/>
      </c>
      <c r="D3174" s="331" t="s">
        <v>991</v>
      </c>
      <c r="E3174" s="331" t="s">
        <v>1083</v>
      </c>
      <c r="F3174" s="354" t="s">
        <v>993</v>
      </c>
      <c r="G3174" s="331" t="n">
        <v>200</v>
      </c>
      <c r="H3174" s="331" t="n">
        <v>164</v>
      </c>
      <c r="I3174" s="415" t="n">
        <v>3265.24</v>
      </c>
      <c r="J3174" s="389"/>
      <c r="K3174" s="331" t="s">
        <v>994</v>
      </c>
    </row>
    <row r="3175" customFormat="false" ht="15.75" hidden="true" customHeight="false" outlineLevel="0" collapsed="false">
      <c r="A3175" s="331"/>
      <c r="B3175" s="331" t="s">
        <v>1314</v>
      </c>
      <c r="C3175" s="331" t="str">
        <f aca="false">IFERROR(VLOOKUP(B3175,'[1]#¡REF!'!$A$1:$C$15201,2,FALSE()),"")</f>
        <v/>
      </c>
      <c r="D3175" s="331" t="s">
        <v>991</v>
      </c>
      <c r="E3175" s="331" t="s">
        <v>1009</v>
      </c>
      <c r="F3175" s="354" t="s">
        <v>993</v>
      </c>
      <c r="G3175" s="331" t="n">
        <v>30</v>
      </c>
      <c r="H3175" s="331" t="n">
        <v>24.6</v>
      </c>
      <c r="I3175" s="331" t="n">
        <v>489.79</v>
      </c>
      <c r="J3175" s="389"/>
      <c r="K3175" s="331" t="s">
        <v>994</v>
      </c>
    </row>
    <row r="3176" customFormat="false" ht="15.75" hidden="true" customHeight="false" outlineLevel="0" collapsed="false">
      <c r="A3176" s="331"/>
      <c r="B3176" s="331" t="s">
        <v>1314</v>
      </c>
      <c r="C3176" s="331" t="str">
        <f aca="false">IFERROR(VLOOKUP(B3176,'[1]#¡REF!'!$A$1:$C$15201,2,FALSE()),"")</f>
        <v/>
      </c>
      <c r="D3176" s="331" t="s">
        <v>991</v>
      </c>
      <c r="E3176" s="331" t="s">
        <v>1165</v>
      </c>
      <c r="F3176" s="354" t="s">
        <v>993</v>
      </c>
      <c r="G3176" s="331" t="n">
        <v>300</v>
      </c>
      <c r="H3176" s="331" t="n">
        <v>246</v>
      </c>
      <c r="I3176" s="415" t="n">
        <v>4897.86</v>
      </c>
      <c r="J3176" s="389"/>
      <c r="K3176" s="331" t="s">
        <v>994</v>
      </c>
    </row>
    <row r="3177" customFormat="false" ht="15.75" hidden="true" customHeight="false" outlineLevel="0" collapsed="false">
      <c r="A3177" s="331"/>
      <c r="B3177" s="331" t="s">
        <v>1314</v>
      </c>
      <c r="C3177" s="331" t="str">
        <f aca="false">IFERROR(VLOOKUP(B3177,'[1]#¡REF!'!$A$1:$C$15201,2,FALSE()),"")</f>
        <v/>
      </c>
      <c r="D3177" s="331" t="s">
        <v>991</v>
      </c>
      <c r="E3177" s="331" t="s">
        <v>1036</v>
      </c>
      <c r="F3177" s="354" t="s">
        <v>993</v>
      </c>
      <c r="G3177" s="331" t="n">
        <v>30</v>
      </c>
      <c r="H3177" s="331" t="n">
        <v>24.6</v>
      </c>
      <c r="I3177" s="331" t="n">
        <v>489.79</v>
      </c>
      <c r="J3177" s="389"/>
      <c r="K3177" s="331" t="s">
        <v>994</v>
      </c>
    </row>
    <row r="3178" customFormat="false" ht="15.75" hidden="true" customHeight="false" outlineLevel="0" collapsed="false">
      <c r="A3178" s="331"/>
      <c r="B3178" s="331" t="s">
        <v>1314</v>
      </c>
      <c r="C3178" s="331" t="str">
        <f aca="false">IFERROR(VLOOKUP(B3178,'[1]#¡REF!'!$A$1:$C$15201,2,FALSE()),"")</f>
        <v/>
      </c>
      <c r="D3178" s="331" t="s">
        <v>991</v>
      </c>
      <c r="E3178" s="331" t="s">
        <v>1013</v>
      </c>
      <c r="F3178" s="354" t="s">
        <v>993</v>
      </c>
      <c r="G3178" s="331" t="n">
        <v>700</v>
      </c>
      <c r="H3178" s="331" t="n">
        <v>574</v>
      </c>
      <c r="I3178" s="415" t="n">
        <v>11428.34</v>
      </c>
      <c r="J3178" s="389"/>
      <c r="K3178" s="331" t="s">
        <v>994</v>
      </c>
    </row>
    <row r="3179" customFormat="false" ht="15.75" hidden="true" customHeight="false" outlineLevel="0" collapsed="false">
      <c r="A3179" s="331"/>
      <c r="B3179" s="331" t="s">
        <v>1314</v>
      </c>
      <c r="C3179" s="331" t="str">
        <f aca="false">IFERROR(VLOOKUP(B3179,'[1]#¡REF!'!$A$1:$C$15201,2,FALSE()),"")</f>
        <v/>
      </c>
      <c r="D3179" s="331" t="s">
        <v>991</v>
      </c>
      <c r="E3179" s="331" t="s">
        <v>1014</v>
      </c>
      <c r="F3179" s="331" t="s">
        <v>1132</v>
      </c>
      <c r="G3179" s="331" t="n">
        <v>156</v>
      </c>
      <c r="H3179" s="331" t="n">
        <v>127.92</v>
      </c>
      <c r="I3179" s="415" t="n">
        <v>2546.89</v>
      </c>
      <c r="J3179" s="390"/>
      <c r="K3179" s="331" t="s">
        <v>994</v>
      </c>
    </row>
    <row r="3180" s="158" customFormat="true" ht="15" hidden="false" customHeight="false" outlineLevel="0" collapsed="false">
      <c r="A3180" s="411" t="s">
        <v>1315</v>
      </c>
      <c r="B3180" s="366" t="s">
        <v>1314</v>
      </c>
      <c r="C3180" s="366" t="str">
        <f aca="false">IFERROR(VLOOKUP(B3180,'[1]#¡REF!'!$A$1:$C$15201,2,FALSE()),"")</f>
        <v/>
      </c>
      <c r="D3180" s="406" t="s">
        <v>991</v>
      </c>
      <c r="E3180" s="366" t="s">
        <v>612</v>
      </c>
      <c r="F3180" s="421" t="s">
        <v>1136</v>
      </c>
      <c r="G3180" s="368" t="n">
        <v>4</v>
      </c>
      <c r="H3180" s="366" t="n">
        <v>3.28</v>
      </c>
      <c r="I3180" s="366" t="n">
        <v>65.3</v>
      </c>
      <c r="J3180" s="408" t="n">
        <v>17.22</v>
      </c>
      <c r="K3180" s="366" t="s">
        <v>994</v>
      </c>
      <c r="L3180" s="371" t="s">
        <v>1316</v>
      </c>
      <c r="M3180" s="371"/>
      <c r="N3180" s="371"/>
      <c r="O3180" s="371" t="n">
        <v>3137325</v>
      </c>
      <c r="P3180" s="371" t="n">
        <v>3427</v>
      </c>
      <c r="Q3180" s="425" t="n">
        <v>44523</v>
      </c>
      <c r="R3180" s="425"/>
      <c r="S3180" s="425"/>
      <c r="T3180" s="273" t="n">
        <f aca="false">4</f>
        <v>4</v>
      </c>
      <c r="U3180" s="163" t="n">
        <f aca="false">T3180*J3180</f>
        <v>68.88</v>
      </c>
    </row>
    <row r="3181" customFormat="false" ht="15.75" hidden="true" customHeight="false" outlineLevel="0" collapsed="false">
      <c r="A3181" s="331"/>
      <c r="B3181" s="331" t="s">
        <v>1314</v>
      </c>
      <c r="C3181" s="331" t="str">
        <f aca="false">IFERROR(VLOOKUP(B3181,'[1]#¡REF!'!$A$1:$C$15201,2,FALSE()),"")</f>
        <v/>
      </c>
      <c r="D3181" s="331" t="s">
        <v>1016</v>
      </c>
      <c r="E3181" s="331" t="s">
        <v>1017</v>
      </c>
      <c r="F3181" s="331" t="s">
        <v>1130</v>
      </c>
      <c r="G3181" s="331" t="n">
        <v>5</v>
      </c>
      <c r="H3181" s="331" t="n">
        <v>4.1</v>
      </c>
      <c r="I3181" s="331" t="n">
        <v>81.63</v>
      </c>
      <c r="J3181" s="388"/>
      <c r="K3181" s="331" t="s">
        <v>994</v>
      </c>
    </row>
    <row r="3182" customFormat="false" ht="15.75" hidden="true" customHeight="false" outlineLevel="0" collapsed="false">
      <c r="A3182" s="331"/>
      <c r="B3182" s="331" t="s">
        <v>1314</v>
      </c>
      <c r="C3182" s="331" t="str">
        <f aca="false">IFERROR(VLOOKUP(B3182,'[1]#¡REF!'!$A$1:$C$15201,2,FALSE()),"")</f>
        <v/>
      </c>
      <c r="D3182" s="331" t="s">
        <v>1016</v>
      </c>
      <c r="E3182" s="331" t="s">
        <v>1040</v>
      </c>
      <c r="F3182" s="331" t="s">
        <v>1130</v>
      </c>
      <c r="G3182" s="331" t="n">
        <v>7</v>
      </c>
      <c r="H3182" s="331" t="n">
        <v>5.74</v>
      </c>
      <c r="I3182" s="331" t="n">
        <v>114.28</v>
      </c>
      <c r="J3182" s="389"/>
      <c r="K3182" s="331" t="s">
        <v>994</v>
      </c>
    </row>
    <row r="3183" customFormat="false" ht="15.75" hidden="true" customHeight="false" outlineLevel="0" collapsed="false">
      <c r="A3183" s="331"/>
      <c r="B3183" s="331" t="s">
        <v>1314</v>
      </c>
      <c r="C3183" s="331" t="str">
        <f aca="false">IFERROR(VLOOKUP(B3183,'[1]#¡REF!'!$A$1:$C$15201,2,FALSE()),"")</f>
        <v/>
      </c>
      <c r="D3183" s="331" t="s">
        <v>1016</v>
      </c>
      <c r="E3183" s="331" t="s">
        <v>1020</v>
      </c>
      <c r="F3183" s="354" t="s">
        <v>993</v>
      </c>
      <c r="G3183" s="405" t="n">
        <v>1668</v>
      </c>
      <c r="H3183" s="415" t="n">
        <v>1367.76</v>
      </c>
      <c r="I3183" s="415" t="n">
        <v>27232.1</v>
      </c>
      <c r="J3183" s="389"/>
      <c r="K3183" s="331" t="s">
        <v>994</v>
      </c>
    </row>
    <row r="3184" customFormat="false" ht="15.75" hidden="true" customHeight="false" outlineLevel="0" collapsed="false">
      <c r="A3184" s="331"/>
      <c r="B3184" s="331" t="s">
        <v>1314</v>
      </c>
      <c r="C3184" s="331" t="str">
        <f aca="false">IFERROR(VLOOKUP(B3184,'[1]#¡REF!'!$A$1:$C$15201,2,FALSE()),"")</f>
        <v/>
      </c>
      <c r="D3184" s="331" t="s">
        <v>1016</v>
      </c>
      <c r="E3184" s="331" t="s">
        <v>1041</v>
      </c>
      <c r="F3184" s="354" t="s">
        <v>993</v>
      </c>
      <c r="G3184" s="331" t="n">
        <v>240</v>
      </c>
      <c r="H3184" s="331" t="n">
        <v>196.8</v>
      </c>
      <c r="I3184" s="415" t="n">
        <v>3918.29</v>
      </c>
      <c r="J3184" s="389"/>
      <c r="K3184" s="331" t="s">
        <v>994</v>
      </c>
    </row>
    <row r="3185" customFormat="false" ht="15.75" hidden="true" customHeight="false" outlineLevel="0" collapsed="false">
      <c r="A3185" s="331"/>
      <c r="B3185" s="331" t="s">
        <v>1314</v>
      </c>
      <c r="C3185" s="331" t="str">
        <f aca="false">IFERROR(VLOOKUP(B3185,'[1]#¡REF!'!$A$1:$C$15201,2,FALSE()),"")</f>
        <v/>
      </c>
      <c r="D3185" s="331" t="s">
        <v>1016</v>
      </c>
      <c r="E3185" s="331" t="s">
        <v>1023</v>
      </c>
      <c r="F3185" s="354" t="s">
        <v>993</v>
      </c>
      <c r="G3185" s="331" t="n">
        <v>147</v>
      </c>
      <c r="H3185" s="331" t="n">
        <v>120.54</v>
      </c>
      <c r="I3185" s="415" t="n">
        <v>2399.95</v>
      </c>
      <c r="J3185" s="389"/>
      <c r="K3185" s="331" t="s">
        <v>994</v>
      </c>
    </row>
    <row r="3186" customFormat="false" ht="15.75" hidden="true" customHeight="false" outlineLevel="0" collapsed="false">
      <c r="A3186" s="331"/>
      <c r="B3186" s="331" t="s">
        <v>1314</v>
      </c>
      <c r="C3186" s="331" t="str">
        <f aca="false">IFERROR(VLOOKUP(B3186,'[1]#¡REF!'!$A$1:$C$15201,2,FALSE()),"")</f>
        <v/>
      </c>
      <c r="D3186" s="331" t="s">
        <v>1016</v>
      </c>
      <c r="E3186" s="331" t="s">
        <v>1024</v>
      </c>
      <c r="F3186" s="354" t="s">
        <v>993</v>
      </c>
      <c r="G3186" s="331" t="n">
        <v>2</v>
      </c>
      <c r="H3186" s="331" t="n">
        <v>1.64</v>
      </c>
      <c r="I3186" s="331" t="n">
        <v>32.65</v>
      </c>
      <c r="J3186" s="389"/>
      <c r="K3186" s="331" t="s">
        <v>994</v>
      </c>
    </row>
    <row r="3187" customFormat="false" ht="15.75" hidden="true" customHeight="false" outlineLevel="0" collapsed="false">
      <c r="A3187" s="331"/>
      <c r="B3187" s="331" t="s">
        <v>1314</v>
      </c>
      <c r="C3187" s="331" t="str">
        <f aca="false">IFERROR(VLOOKUP(B3187,'[1]#¡REF!'!$A$1:$C$15201,2,FALSE()),"")</f>
        <v/>
      </c>
      <c r="D3187" s="331" t="s">
        <v>1016</v>
      </c>
      <c r="E3187" s="331" t="s">
        <v>1110</v>
      </c>
      <c r="F3187" s="354" t="s">
        <v>993</v>
      </c>
      <c r="G3187" s="331" t="n">
        <v>287</v>
      </c>
      <c r="H3187" s="331" t="n">
        <v>235.34</v>
      </c>
      <c r="I3187" s="415" t="n">
        <v>4685.62</v>
      </c>
      <c r="J3187" s="389"/>
      <c r="K3187" s="331" t="s">
        <v>994</v>
      </c>
    </row>
    <row r="3188" customFormat="false" ht="15.75" hidden="true" customHeight="false" outlineLevel="0" collapsed="false">
      <c r="A3188" s="331"/>
      <c r="B3188" s="331" t="s">
        <v>1314</v>
      </c>
      <c r="C3188" s="331" t="str">
        <f aca="false">IFERROR(VLOOKUP(B3188,'[1]#¡REF!'!$A$1:$C$15201,2,FALSE()),"")</f>
        <v/>
      </c>
      <c r="D3188" s="331" t="s">
        <v>1016</v>
      </c>
      <c r="E3188" s="331" t="s">
        <v>1167</v>
      </c>
      <c r="F3188" s="354" t="s">
        <v>993</v>
      </c>
      <c r="G3188" s="331" t="n">
        <v>102</v>
      </c>
      <c r="H3188" s="331" t="n">
        <v>83.64</v>
      </c>
      <c r="I3188" s="415" t="n">
        <v>1665.27</v>
      </c>
      <c r="J3188" s="389"/>
      <c r="K3188" s="331" t="s">
        <v>994</v>
      </c>
    </row>
    <row r="3189" customFormat="false" ht="15.75" hidden="true" customHeight="false" outlineLevel="0" collapsed="false">
      <c r="A3189" s="331"/>
      <c r="B3189" s="331" t="s">
        <v>1314</v>
      </c>
      <c r="C3189" s="331" t="str">
        <f aca="false">IFERROR(VLOOKUP(B3189,'[1]#¡REF!'!$A$1:$C$15201,2,FALSE()),"")</f>
        <v/>
      </c>
      <c r="D3189" s="331" t="s">
        <v>1016</v>
      </c>
      <c r="E3189" s="331" t="s">
        <v>1168</v>
      </c>
      <c r="F3189" s="354" t="s">
        <v>993</v>
      </c>
      <c r="G3189" s="331" t="n">
        <v>16</v>
      </c>
      <c r="H3189" s="331" t="n">
        <v>13.12</v>
      </c>
      <c r="I3189" s="331" t="n">
        <v>261.22</v>
      </c>
      <c r="J3189" s="389"/>
      <c r="K3189" s="331" t="s">
        <v>994</v>
      </c>
    </row>
    <row r="3190" customFormat="false" ht="15.75" hidden="true" customHeight="false" outlineLevel="0" collapsed="false">
      <c r="A3190" s="331"/>
      <c r="B3190" s="331" t="s">
        <v>1314</v>
      </c>
      <c r="C3190" s="331" t="str">
        <f aca="false">IFERROR(VLOOKUP(B3190,'[1]#¡REF!'!$A$1:$C$15201,2,FALSE()),"")</f>
        <v/>
      </c>
      <c r="D3190" s="331" t="s">
        <v>1016</v>
      </c>
      <c r="E3190" s="331" t="s">
        <v>1169</v>
      </c>
      <c r="F3190" s="354" t="s">
        <v>993</v>
      </c>
      <c r="G3190" s="331" t="n">
        <v>28</v>
      </c>
      <c r="H3190" s="331" t="n">
        <v>22.96</v>
      </c>
      <c r="I3190" s="331" t="n">
        <v>457.13</v>
      </c>
      <c r="J3190" s="389"/>
      <c r="K3190" s="331" t="s">
        <v>994</v>
      </c>
    </row>
    <row r="3191" customFormat="false" ht="15.75" hidden="true" customHeight="false" outlineLevel="0" collapsed="false">
      <c r="A3191" s="331"/>
      <c r="B3191" s="331" t="s">
        <v>1314</v>
      </c>
      <c r="C3191" s="331" t="str">
        <f aca="false">IFERROR(VLOOKUP(B3191,'[1]#¡REF!'!$A$1:$C$15201,2,FALSE()),"")</f>
        <v/>
      </c>
      <c r="D3191" s="331" t="s">
        <v>1016</v>
      </c>
      <c r="E3191" s="331" t="s">
        <v>1121</v>
      </c>
      <c r="F3191" s="354" t="s">
        <v>993</v>
      </c>
      <c r="G3191" s="331" t="n">
        <v>84</v>
      </c>
      <c r="H3191" s="331" t="n">
        <v>68.88</v>
      </c>
      <c r="I3191" s="415" t="n">
        <v>1371.4</v>
      </c>
      <c r="J3191" s="389"/>
      <c r="K3191" s="331" t="s">
        <v>994</v>
      </c>
    </row>
    <row r="3192" customFormat="false" ht="15.75" hidden="true" customHeight="false" outlineLevel="0" collapsed="false">
      <c r="A3192" s="331"/>
      <c r="B3192" s="331" t="s">
        <v>1314</v>
      </c>
      <c r="C3192" s="331" t="str">
        <f aca="false">IFERROR(VLOOKUP(B3192,'[1]#¡REF!'!$A$1:$C$15201,2,FALSE()),"")</f>
        <v/>
      </c>
      <c r="D3192" s="331" t="s">
        <v>1016</v>
      </c>
      <c r="E3192" s="331" t="s">
        <v>1044</v>
      </c>
      <c r="F3192" s="354" t="s">
        <v>993</v>
      </c>
      <c r="G3192" s="331" t="n">
        <v>185</v>
      </c>
      <c r="H3192" s="331" t="n">
        <v>151.7</v>
      </c>
      <c r="I3192" s="415" t="n">
        <v>3020.35</v>
      </c>
      <c r="J3192" s="389"/>
      <c r="K3192" s="331" t="s">
        <v>994</v>
      </c>
    </row>
    <row r="3193" customFormat="false" ht="15.75" hidden="true" customHeight="false" outlineLevel="0" collapsed="false">
      <c r="A3193" s="331"/>
      <c r="B3193" s="331" t="s">
        <v>1314</v>
      </c>
      <c r="C3193" s="331" t="str">
        <f aca="false">IFERROR(VLOOKUP(B3193,'[1]#¡REF!'!$A$1:$C$15201,2,FALSE()),"")</f>
        <v/>
      </c>
      <c r="D3193" s="331" t="s">
        <v>1016</v>
      </c>
      <c r="E3193" s="331" t="s">
        <v>1122</v>
      </c>
      <c r="F3193" s="354" t="s">
        <v>993</v>
      </c>
      <c r="G3193" s="331" t="n">
        <v>265</v>
      </c>
      <c r="H3193" s="331" t="n">
        <v>217.3</v>
      </c>
      <c r="I3193" s="415" t="n">
        <v>4326.44</v>
      </c>
      <c r="J3193" s="389"/>
      <c r="K3193" s="331" t="s">
        <v>994</v>
      </c>
    </row>
    <row r="3194" customFormat="false" ht="15.75" hidden="true" customHeight="false" outlineLevel="0" collapsed="false">
      <c r="A3194" s="331"/>
      <c r="B3194" s="331" t="s">
        <v>1314</v>
      </c>
      <c r="C3194" s="331" t="str">
        <f aca="false">IFERROR(VLOOKUP(B3194,'[1]#¡REF!'!$A$1:$C$15201,2,FALSE()),"")</f>
        <v/>
      </c>
      <c r="D3194" s="331" t="s">
        <v>1016</v>
      </c>
      <c r="E3194" s="331" t="s">
        <v>1170</v>
      </c>
      <c r="F3194" s="354" t="s">
        <v>993</v>
      </c>
      <c r="G3194" s="331" t="n">
        <v>16</v>
      </c>
      <c r="H3194" s="331" t="n">
        <v>13.12</v>
      </c>
      <c r="I3194" s="331" t="n">
        <v>261.22</v>
      </c>
      <c r="J3194" s="389"/>
      <c r="K3194" s="331" t="s">
        <v>994</v>
      </c>
    </row>
    <row r="3195" customFormat="false" ht="15.75" hidden="true" customHeight="false" outlineLevel="0" collapsed="false">
      <c r="A3195" s="331"/>
      <c r="B3195" s="331" t="s">
        <v>1314</v>
      </c>
      <c r="C3195" s="331" t="str">
        <f aca="false">IFERROR(VLOOKUP(B3195,'[1]#¡REF!'!$A$1:$C$15201,2,FALSE()),"")</f>
        <v/>
      </c>
      <c r="D3195" s="331" t="s">
        <v>1016</v>
      </c>
      <c r="E3195" s="331" t="s">
        <v>1093</v>
      </c>
      <c r="F3195" s="331" t="s">
        <v>1131</v>
      </c>
      <c r="G3195" s="331" t="n">
        <v>11</v>
      </c>
      <c r="H3195" s="331" t="n">
        <v>9.02</v>
      </c>
      <c r="I3195" s="331" t="n">
        <v>179.59</v>
      </c>
      <c r="J3195" s="389"/>
      <c r="K3195" s="331" t="s">
        <v>994</v>
      </c>
    </row>
    <row r="3196" customFormat="false" ht="15.75" hidden="true" customHeight="false" outlineLevel="0" collapsed="false">
      <c r="A3196" s="331"/>
      <c r="B3196" s="331" t="s">
        <v>1314</v>
      </c>
      <c r="C3196" s="331" t="str">
        <f aca="false">IFERROR(VLOOKUP(B3196,'[1]#¡REF!'!$A$1:$C$15201,2,FALSE()),"")</f>
        <v/>
      </c>
      <c r="D3196" s="331" t="s">
        <v>1016</v>
      </c>
      <c r="E3196" s="331" t="s">
        <v>1026</v>
      </c>
      <c r="F3196" s="331" t="s">
        <v>1132</v>
      </c>
      <c r="G3196" s="331" t="n">
        <v>10</v>
      </c>
      <c r="H3196" s="331" t="n">
        <v>8.2</v>
      </c>
      <c r="I3196" s="331" t="n">
        <v>163.26</v>
      </c>
      <c r="J3196" s="389"/>
      <c r="K3196" s="331" t="s">
        <v>994</v>
      </c>
    </row>
    <row r="3197" customFormat="false" ht="15.75" hidden="true" customHeight="false" outlineLevel="0" collapsed="false">
      <c r="A3197" s="331"/>
      <c r="B3197" s="331" t="s">
        <v>1314</v>
      </c>
      <c r="C3197" s="331" t="str">
        <f aca="false">IFERROR(VLOOKUP(B3197,'[1]#¡REF!'!$A$1:$C$15201,2,FALSE()),"")</f>
        <v/>
      </c>
      <c r="D3197" s="331" t="s">
        <v>1016</v>
      </c>
      <c r="E3197" s="331" t="s">
        <v>1027</v>
      </c>
      <c r="F3197" s="331" t="s">
        <v>1133</v>
      </c>
      <c r="G3197" s="331" t="n">
        <v>11</v>
      </c>
      <c r="H3197" s="331" t="n">
        <v>9.02</v>
      </c>
      <c r="I3197" s="331" t="n">
        <v>179.59</v>
      </c>
      <c r="J3197" s="389"/>
      <c r="K3197" s="331" t="s">
        <v>994</v>
      </c>
    </row>
    <row r="3198" customFormat="false" ht="15.75" hidden="true" customHeight="false" outlineLevel="0" collapsed="false">
      <c r="A3198" s="331"/>
      <c r="B3198" s="331" t="s">
        <v>1314</v>
      </c>
      <c r="C3198" s="331" t="str">
        <f aca="false">IFERROR(VLOOKUP(B3198,'[1]#¡REF!'!$A$1:$C$15201,2,FALSE()),"")</f>
        <v/>
      </c>
      <c r="D3198" s="331" t="s">
        <v>1016</v>
      </c>
      <c r="E3198" s="331" t="s">
        <v>1028</v>
      </c>
      <c r="F3198" s="331" t="s">
        <v>1134</v>
      </c>
      <c r="G3198" s="331" t="n">
        <v>8</v>
      </c>
      <c r="H3198" s="331" t="n">
        <v>6.56</v>
      </c>
      <c r="I3198" s="331" t="n">
        <v>130.61</v>
      </c>
      <c r="J3198" s="390"/>
      <c r="K3198" s="331" t="s">
        <v>994</v>
      </c>
    </row>
    <row r="3199" s="158" customFormat="true" ht="15" hidden="false" customHeight="false" outlineLevel="0" collapsed="false">
      <c r="A3199" s="411" t="s">
        <v>1315</v>
      </c>
      <c r="B3199" s="366" t="s">
        <v>1314</v>
      </c>
      <c r="C3199" s="366" t="str">
        <f aca="false">IFERROR(VLOOKUP(B3199,'[1]#¡REF!'!$A$1:$C$15201,2,FALSE()),"")</f>
        <v/>
      </c>
      <c r="D3199" s="412" t="s">
        <v>1016</v>
      </c>
      <c r="E3199" s="411" t="s">
        <v>621</v>
      </c>
      <c r="F3199" s="421" t="s">
        <v>1136</v>
      </c>
      <c r="G3199" s="368" t="n">
        <v>30</v>
      </c>
      <c r="H3199" s="422" t="n">
        <v>24.6</v>
      </c>
      <c r="I3199" s="422" t="n">
        <v>489.79</v>
      </c>
      <c r="J3199" s="384" t="n">
        <v>17.22</v>
      </c>
      <c r="K3199" s="366" t="s">
        <v>994</v>
      </c>
      <c r="L3199" s="375" t="s">
        <v>1317</v>
      </c>
      <c r="M3199" s="375" t="s">
        <v>1318</v>
      </c>
      <c r="N3199" s="375"/>
      <c r="O3199" s="371" t="n">
        <v>3137325</v>
      </c>
      <c r="P3199" s="371" t="s">
        <v>1319</v>
      </c>
      <c r="Q3199" s="409" t="n">
        <v>44525</v>
      </c>
      <c r="R3199" s="409" t="n">
        <v>44525</v>
      </c>
      <c r="S3199" s="409"/>
      <c r="T3199" s="273" t="n">
        <f aca="false">2+2</f>
        <v>4</v>
      </c>
      <c r="U3199" s="163" t="n">
        <f aca="false">T3199*J3199</f>
        <v>68.88</v>
      </c>
    </row>
    <row r="3200" customFormat="false" ht="15.75" hidden="true" customHeight="false" outlineLevel="0" collapsed="false">
      <c r="A3200" s="331"/>
      <c r="B3200" s="331" t="s">
        <v>1320</v>
      </c>
      <c r="C3200" s="331" t="str">
        <f aca="false">IFERROR(VLOOKUP(B3200,'[1]#¡REF!'!$A$1:$C$15201,2,FALSE()),"")</f>
        <v/>
      </c>
      <c r="D3200" s="331" t="s">
        <v>991</v>
      </c>
      <c r="E3200" s="331" t="s">
        <v>1046</v>
      </c>
      <c r="F3200" s="354" t="s">
        <v>993</v>
      </c>
      <c r="G3200" s="331" t="n">
        <v>5</v>
      </c>
      <c r="H3200" s="331" t="n">
        <v>3.41</v>
      </c>
      <c r="I3200" s="331" t="n">
        <v>67.95</v>
      </c>
      <c r="J3200" s="388"/>
      <c r="K3200" s="331" t="s">
        <v>994</v>
      </c>
    </row>
    <row r="3201" customFormat="false" ht="15.75" hidden="true" customHeight="false" outlineLevel="0" collapsed="false">
      <c r="A3201" s="331"/>
      <c r="B3201" s="331" t="s">
        <v>1320</v>
      </c>
      <c r="C3201" s="331" t="str">
        <f aca="false">IFERROR(VLOOKUP(B3201,'[1]#¡REF!'!$A$1:$C$15201,2,FALSE()),"")</f>
        <v/>
      </c>
      <c r="D3201" s="331" t="s">
        <v>991</v>
      </c>
      <c r="E3201" s="331" t="s">
        <v>1012</v>
      </c>
      <c r="F3201" s="354" t="s">
        <v>993</v>
      </c>
      <c r="G3201" s="331" t="n">
        <v>30</v>
      </c>
      <c r="H3201" s="331" t="n">
        <v>20.48</v>
      </c>
      <c r="I3201" s="331" t="n">
        <v>407.7</v>
      </c>
      <c r="J3201" s="389"/>
      <c r="K3201" s="331" t="s">
        <v>994</v>
      </c>
    </row>
    <row r="3202" customFormat="false" ht="15.75" hidden="true" customHeight="false" outlineLevel="0" collapsed="false">
      <c r="A3202" s="331"/>
      <c r="B3202" s="331" t="s">
        <v>1320</v>
      </c>
      <c r="C3202" s="331" t="str">
        <f aca="false">IFERROR(VLOOKUP(B3202,'[1]#¡REF!'!$A$1:$C$15201,2,FALSE()),"")</f>
        <v/>
      </c>
      <c r="D3202" s="331" t="s">
        <v>991</v>
      </c>
      <c r="E3202" s="331" t="s">
        <v>1035</v>
      </c>
      <c r="F3202" s="354" t="s">
        <v>993</v>
      </c>
      <c r="G3202" s="331" t="n">
        <v>276</v>
      </c>
      <c r="H3202" s="331" t="n">
        <v>188.39</v>
      </c>
      <c r="I3202" s="415" t="n">
        <v>3750.84</v>
      </c>
      <c r="J3202" s="389"/>
      <c r="K3202" s="331" t="s">
        <v>994</v>
      </c>
    </row>
    <row r="3203" customFormat="false" ht="15.75" hidden="true" customHeight="false" outlineLevel="0" collapsed="false">
      <c r="A3203" s="331"/>
      <c r="B3203" s="331" t="s">
        <v>1320</v>
      </c>
      <c r="C3203" s="331" t="str">
        <f aca="false">IFERROR(VLOOKUP(B3203,'[1]#¡REF!'!$A$1:$C$15201,2,FALSE()),"")</f>
        <v/>
      </c>
      <c r="D3203" s="331" t="s">
        <v>1016</v>
      </c>
      <c r="E3203" s="331" t="s">
        <v>1025</v>
      </c>
      <c r="F3203" s="354" t="s">
        <v>993</v>
      </c>
      <c r="G3203" s="331" t="n">
        <v>80</v>
      </c>
      <c r="H3203" s="331" t="n">
        <v>54.61</v>
      </c>
      <c r="I3203" s="415" t="n">
        <v>1087.2</v>
      </c>
      <c r="J3203" s="389"/>
      <c r="K3203" s="331" t="s">
        <v>994</v>
      </c>
    </row>
    <row r="3204" customFormat="false" ht="15.75" hidden="true" customHeight="false" outlineLevel="0" collapsed="false">
      <c r="A3204" s="331"/>
      <c r="B3204" s="331" t="s">
        <v>1320</v>
      </c>
      <c r="C3204" s="331" t="str">
        <f aca="false">IFERROR(VLOOKUP(B3204,'[1]#¡REF!'!$A$1:$C$15201,2,FALSE()),"")</f>
        <v/>
      </c>
      <c r="D3204" s="331" t="s">
        <v>1016</v>
      </c>
      <c r="E3204" s="331" t="s">
        <v>1065</v>
      </c>
      <c r="F3204" s="354" t="s">
        <v>993</v>
      </c>
      <c r="G3204" s="331" t="n">
        <v>5</v>
      </c>
      <c r="H3204" s="331" t="n">
        <v>3.41</v>
      </c>
      <c r="I3204" s="331" t="n">
        <v>67.95</v>
      </c>
      <c r="J3204" s="390"/>
      <c r="K3204" s="331" t="s">
        <v>994</v>
      </c>
    </row>
    <row r="3205" customFormat="false" ht="15.75" hidden="true" customHeight="false" outlineLevel="0" collapsed="false">
      <c r="A3205" s="331"/>
      <c r="B3205" s="331" t="s">
        <v>1321</v>
      </c>
      <c r="C3205" s="331" t="str">
        <f aca="false">IFERROR(VLOOKUP(B3205,'[1]#¡REF!'!$A$1:$C$15201,2,FALSE()),"")</f>
        <v/>
      </c>
      <c r="D3205" s="331" t="s">
        <v>1016</v>
      </c>
      <c r="E3205" s="331" t="s">
        <v>1091</v>
      </c>
      <c r="F3205" s="354" t="s">
        <v>993</v>
      </c>
      <c r="G3205" s="331" t="n">
        <v>14</v>
      </c>
      <c r="H3205" s="331" t="n">
        <v>188.46</v>
      </c>
      <c r="I3205" s="415" t="n">
        <v>3752.14</v>
      </c>
      <c r="J3205" s="388"/>
      <c r="K3205" s="331" t="s">
        <v>994</v>
      </c>
    </row>
    <row r="3206" customFormat="false" ht="15.75" hidden="true" customHeight="false" outlineLevel="0" collapsed="false">
      <c r="A3206" s="331"/>
      <c r="B3206" s="331" t="s">
        <v>1321</v>
      </c>
      <c r="C3206" s="331" t="str">
        <f aca="false">IFERROR(VLOOKUP(B3206,'[1]#¡REF!'!$A$1:$C$15201,2,FALSE()),"")</f>
        <v/>
      </c>
      <c r="D3206" s="331" t="s">
        <v>1016</v>
      </c>
      <c r="E3206" s="331" t="s">
        <v>1018</v>
      </c>
      <c r="F3206" s="354" t="s">
        <v>993</v>
      </c>
      <c r="G3206" s="331" t="n">
        <v>112</v>
      </c>
      <c r="H3206" s="415" t="n">
        <v>1507.64</v>
      </c>
      <c r="I3206" s="415" t="n">
        <v>30017.12</v>
      </c>
      <c r="J3206" s="389"/>
      <c r="K3206" s="331" t="s">
        <v>994</v>
      </c>
    </row>
    <row r="3207" customFormat="false" ht="15.75" hidden="true" customHeight="false" outlineLevel="0" collapsed="false">
      <c r="A3207" s="331"/>
      <c r="B3207" s="331" t="s">
        <v>1321</v>
      </c>
      <c r="C3207" s="331" t="str">
        <f aca="false">IFERROR(VLOOKUP(B3207,'[1]#¡REF!'!$A$1:$C$15201,2,FALSE()),"")</f>
        <v/>
      </c>
      <c r="D3207" s="331" t="s">
        <v>1016</v>
      </c>
      <c r="E3207" s="331" t="s">
        <v>1019</v>
      </c>
      <c r="F3207" s="354" t="s">
        <v>993</v>
      </c>
      <c r="G3207" s="331" t="n">
        <v>112</v>
      </c>
      <c r="H3207" s="415" t="n">
        <v>1507.64</v>
      </c>
      <c r="I3207" s="415" t="n">
        <v>30017.12</v>
      </c>
      <c r="J3207" s="389"/>
      <c r="K3207" s="331" t="s">
        <v>994</v>
      </c>
    </row>
    <row r="3208" customFormat="false" ht="15.75" hidden="true" customHeight="false" outlineLevel="0" collapsed="false">
      <c r="A3208" s="331"/>
      <c r="B3208" s="331" t="s">
        <v>1322</v>
      </c>
      <c r="C3208" s="331" t="str">
        <f aca="false">IFERROR(VLOOKUP(B3208,'[1]#¡REF!'!$A$1:$C$15201,2,FALSE()),"")</f>
        <v/>
      </c>
      <c r="D3208" s="331" t="s">
        <v>991</v>
      </c>
      <c r="E3208" s="331" t="s">
        <v>992</v>
      </c>
      <c r="F3208" s="354" t="s">
        <v>993</v>
      </c>
      <c r="G3208" s="331" t="n">
        <v>20</v>
      </c>
      <c r="H3208" s="331" t="n">
        <v>53.84</v>
      </c>
      <c r="I3208" s="415" t="n">
        <v>1072</v>
      </c>
      <c r="J3208" s="389"/>
      <c r="K3208" s="331" t="s">
        <v>994</v>
      </c>
    </row>
    <row r="3209" customFormat="false" ht="15.75" hidden="true" customHeight="false" outlineLevel="0" collapsed="false">
      <c r="A3209" s="331"/>
      <c r="B3209" s="331" t="s">
        <v>1322</v>
      </c>
      <c r="C3209" s="331" t="str">
        <f aca="false">IFERROR(VLOOKUP(B3209,'[1]#¡REF!'!$A$1:$C$15201,2,FALSE()),"")</f>
        <v/>
      </c>
      <c r="D3209" s="331" t="s">
        <v>991</v>
      </c>
      <c r="E3209" s="331" t="s">
        <v>1034</v>
      </c>
      <c r="F3209" s="354" t="s">
        <v>993</v>
      </c>
      <c r="G3209" s="331" t="n">
        <v>208</v>
      </c>
      <c r="H3209" s="331" t="n">
        <v>559.96</v>
      </c>
      <c r="I3209" s="415" t="n">
        <v>11148.8</v>
      </c>
      <c r="J3209" s="389"/>
      <c r="K3209" s="331" t="s">
        <v>994</v>
      </c>
    </row>
    <row r="3210" customFormat="false" ht="15.75" hidden="true" customHeight="false" outlineLevel="0" collapsed="false">
      <c r="A3210" s="331"/>
      <c r="B3210" s="331" t="s">
        <v>1322</v>
      </c>
      <c r="C3210" s="331" t="str">
        <f aca="false">IFERROR(VLOOKUP(B3210,'[1]#¡REF!'!$A$1:$C$15201,2,FALSE()),"")</f>
        <v/>
      </c>
      <c r="D3210" s="331" t="s">
        <v>991</v>
      </c>
      <c r="E3210" s="331" t="s">
        <v>1046</v>
      </c>
      <c r="F3210" s="354" t="s">
        <v>993</v>
      </c>
      <c r="G3210" s="331" t="n">
        <v>80</v>
      </c>
      <c r="H3210" s="331" t="n">
        <v>215.37</v>
      </c>
      <c r="I3210" s="415" t="n">
        <v>4288</v>
      </c>
      <c r="J3210" s="389"/>
      <c r="K3210" s="331" t="s">
        <v>994</v>
      </c>
    </row>
    <row r="3211" customFormat="false" ht="15.75" hidden="true" customHeight="false" outlineLevel="0" collapsed="false">
      <c r="A3211" s="331"/>
      <c r="B3211" s="331" t="s">
        <v>1322</v>
      </c>
      <c r="C3211" s="331" t="str">
        <f aca="false">IFERROR(VLOOKUP(B3211,'[1]#¡REF!'!$A$1:$C$15201,2,FALSE()),"")</f>
        <v/>
      </c>
      <c r="D3211" s="331" t="s">
        <v>991</v>
      </c>
      <c r="E3211" s="331" t="s">
        <v>1012</v>
      </c>
      <c r="F3211" s="354" t="s">
        <v>993</v>
      </c>
      <c r="G3211" s="331" t="n">
        <v>80</v>
      </c>
      <c r="H3211" s="331" t="n">
        <v>215.37</v>
      </c>
      <c r="I3211" s="415" t="n">
        <v>4288</v>
      </c>
      <c r="J3211" s="389"/>
      <c r="K3211" s="331" t="s">
        <v>994</v>
      </c>
    </row>
    <row r="3212" customFormat="false" ht="15.75" hidden="true" customHeight="false" outlineLevel="0" collapsed="false">
      <c r="A3212" s="331"/>
      <c r="B3212" s="331" t="s">
        <v>1322</v>
      </c>
      <c r="C3212" s="331" t="str">
        <f aca="false">IFERROR(VLOOKUP(B3212,'[1]#¡REF!'!$A$1:$C$15201,2,FALSE()),"")</f>
        <v/>
      </c>
      <c r="D3212" s="331" t="s">
        <v>991</v>
      </c>
      <c r="E3212" s="331" t="s">
        <v>1036</v>
      </c>
      <c r="F3212" s="354" t="s">
        <v>993</v>
      </c>
      <c r="G3212" s="331" t="n">
        <v>30</v>
      </c>
      <c r="H3212" s="331" t="n">
        <v>80.76</v>
      </c>
      <c r="I3212" s="415" t="n">
        <v>1608</v>
      </c>
      <c r="J3212" s="389"/>
      <c r="K3212" s="331" t="s">
        <v>994</v>
      </c>
    </row>
    <row r="3213" customFormat="false" ht="15.75" hidden="true" customHeight="false" outlineLevel="0" collapsed="false">
      <c r="A3213" s="331"/>
      <c r="B3213" s="331" t="s">
        <v>1322</v>
      </c>
      <c r="C3213" s="331" t="str">
        <f aca="false">IFERROR(VLOOKUP(B3213,'[1]#¡REF!'!$A$1:$C$15201,2,FALSE()),"")</f>
        <v/>
      </c>
      <c r="D3213" s="331" t="s">
        <v>991</v>
      </c>
      <c r="E3213" s="331" t="s">
        <v>995</v>
      </c>
      <c r="F3213" s="354" t="s">
        <v>993</v>
      </c>
      <c r="G3213" s="405" t="n">
        <v>1500</v>
      </c>
      <c r="H3213" s="415" t="n">
        <v>4038.17</v>
      </c>
      <c r="I3213" s="415" t="n">
        <v>80400</v>
      </c>
      <c r="J3213" s="389"/>
      <c r="K3213" s="331" t="s">
        <v>994</v>
      </c>
    </row>
    <row r="3214" customFormat="false" ht="15.75" hidden="true" customHeight="false" outlineLevel="0" collapsed="false">
      <c r="A3214" s="331"/>
      <c r="B3214" s="331" t="s">
        <v>1322</v>
      </c>
      <c r="C3214" s="331" t="str">
        <f aca="false">IFERROR(VLOOKUP(B3214,'[1]#¡REF!'!$A$1:$C$15201,2,FALSE()),"")</f>
        <v/>
      </c>
      <c r="D3214" s="331" t="s">
        <v>991</v>
      </c>
      <c r="E3214" s="331" t="s">
        <v>1013</v>
      </c>
      <c r="F3214" s="354" t="s">
        <v>993</v>
      </c>
      <c r="G3214" s="331" t="n">
        <v>150</v>
      </c>
      <c r="H3214" s="331" t="n">
        <v>403.82</v>
      </c>
      <c r="I3214" s="415" t="n">
        <v>8040</v>
      </c>
      <c r="J3214" s="389"/>
      <c r="K3214" s="331" t="s">
        <v>994</v>
      </c>
    </row>
    <row r="3215" customFormat="false" ht="15.75" hidden="true" customHeight="false" outlineLevel="0" collapsed="false">
      <c r="A3215" s="331"/>
      <c r="B3215" s="331" t="s">
        <v>1322</v>
      </c>
      <c r="C3215" s="331" t="str">
        <f aca="false">IFERROR(VLOOKUP(B3215,'[1]#¡REF!'!$A$1:$C$15201,2,FALSE()),"")</f>
        <v/>
      </c>
      <c r="D3215" s="331" t="s">
        <v>1016</v>
      </c>
      <c r="E3215" s="331" t="s">
        <v>1040</v>
      </c>
      <c r="F3215" s="331" t="s">
        <v>1130</v>
      </c>
      <c r="G3215" s="331" t="n">
        <v>9</v>
      </c>
      <c r="H3215" s="331" t="n">
        <v>24.23</v>
      </c>
      <c r="I3215" s="331" t="n">
        <v>482.4</v>
      </c>
      <c r="J3215" s="389"/>
      <c r="K3215" s="331" t="s">
        <v>994</v>
      </c>
    </row>
    <row r="3216" customFormat="false" ht="15.75" hidden="true" customHeight="false" outlineLevel="0" collapsed="false">
      <c r="A3216" s="331"/>
      <c r="B3216" s="331" t="s">
        <v>1322</v>
      </c>
      <c r="C3216" s="331" t="str">
        <f aca="false">IFERROR(VLOOKUP(B3216,'[1]#¡REF!'!$A$1:$C$15201,2,FALSE()),"")</f>
        <v/>
      </c>
      <c r="D3216" s="331" t="s">
        <v>1016</v>
      </c>
      <c r="E3216" s="331" t="s">
        <v>1091</v>
      </c>
      <c r="F3216" s="354" t="s">
        <v>993</v>
      </c>
      <c r="G3216" s="331" t="n">
        <v>65</v>
      </c>
      <c r="H3216" s="331" t="n">
        <v>174.99</v>
      </c>
      <c r="I3216" s="415" t="n">
        <v>3484</v>
      </c>
      <c r="J3216" s="389"/>
      <c r="K3216" s="331" t="s">
        <v>994</v>
      </c>
    </row>
    <row r="3217" customFormat="false" ht="15.75" hidden="true" customHeight="false" outlineLevel="0" collapsed="false">
      <c r="A3217" s="331"/>
      <c r="B3217" s="331" t="s">
        <v>1322</v>
      </c>
      <c r="C3217" s="331" t="str">
        <f aca="false">IFERROR(VLOOKUP(B3217,'[1]#¡REF!'!$A$1:$C$15201,2,FALSE()),"")</f>
        <v/>
      </c>
      <c r="D3217" s="331" t="s">
        <v>1016</v>
      </c>
      <c r="E3217" s="331" t="s">
        <v>1018</v>
      </c>
      <c r="F3217" s="354" t="s">
        <v>993</v>
      </c>
      <c r="G3217" s="331" t="n">
        <v>5</v>
      </c>
      <c r="H3217" s="331" t="n">
        <v>13.46</v>
      </c>
      <c r="I3217" s="331" t="n">
        <v>268</v>
      </c>
      <c r="J3217" s="389"/>
      <c r="K3217" s="331" t="s">
        <v>994</v>
      </c>
    </row>
    <row r="3218" customFormat="false" ht="15.75" hidden="true" customHeight="false" outlineLevel="0" collapsed="false">
      <c r="A3218" s="331"/>
      <c r="B3218" s="331" t="s">
        <v>1322</v>
      </c>
      <c r="C3218" s="331" t="str">
        <f aca="false">IFERROR(VLOOKUP(B3218,'[1]#¡REF!'!$A$1:$C$15201,2,FALSE()),"")</f>
        <v/>
      </c>
      <c r="D3218" s="331" t="s">
        <v>1016</v>
      </c>
      <c r="E3218" s="331" t="s">
        <v>1019</v>
      </c>
      <c r="F3218" s="354" t="s">
        <v>993</v>
      </c>
      <c r="G3218" s="331" t="n">
        <v>171</v>
      </c>
      <c r="H3218" s="331" t="n">
        <v>460.35</v>
      </c>
      <c r="I3218" s="415" t="n">
        <v>9165.6</v>
      </c>
      <c r="J3218" s="389"/>
      <c r="K3218" s="331" t="s">
        <v>994</v>
      </c>
    </row>
    <row r="3219" customFormat="false" ht="15.75" hidden="true" customHeight="false" outlineLevel="0" collapsed="false">
      <c r="A3219" s="331"/>
      <c r="B3219" s="331" t="s">
        <v>1322</v>
      </c>
      <c r="C3219" s="331" t="str">
        <f aca="false">IFERROR(VLOOKUP(B3219,'[1]#¡REF!'!$A$1:$C$15201,2,FALSE()),"")</f>
        <v/>
      </c>
      <c r="D3219" s="331" t="s">
        <v>1016</v>
      </c>
      <c r="E3219" s="331" t="s">
        <v>1020</v>
      </c>
      <c r="F3219" s="354" t="s">
        <v>993</v>
      </c>
      <c r="G3219" s="331" t="n">
        <v>189</v>
      </c>
      <c r="H3219" s="331" t="n">
        <v>508.81</v>
      </c>
      <c r="I3219" s="415" t="n">
        <v>10130.4</v>
      </c>
      <c r="J3219" s="389"/>
      <c r="K3219" s="331" t="s">
        <v>994</v>
      </c>
    </row>
    <row r="3220" customFormat="false" ht="15.75" hidden="true" customHeight="false" outlineLevel="0" collapsed="false">
      <c r="A3220" s="331"/>
      <c r="B3220" s="331" t="s">
        <v>1322</v>
      </c>
      <c r="C3220" s="331" t="str">
        <f aca="false">IFERROR(VLOOKUP(B3220,'[1]#¡REF!'!$A$1:$C$15201,2,FALSE()),"")</f>
        <v/>
      </c>
      <c r="D3220" s="331" t="s">
        <v>1016</v>
      </c>
      <c r="E3220" s="331" t="s">
        <v>1023</v>
      </c>
      <c r="F3220" s="354" t="s">
        <v>993</v>
      </c>
      <c r="G3220" s="331" t="n">
        <v>192</v>
      </c>
      <c r="H3220" s="331" t="n">
        <v>516.89</v>
      </c>
      <c r="I3220" s="415" t="n">
        <v>10291.2</v>
      </c>
      <c r="J3220" s="389"/>
      <c r="K3220" s="331" t="s">
        <v>994</v>
      </c>
    </row>
    <row r="3221" customFormat="false" ht="15.75" hidden="true" customHeight="false" outlineLevel="0" collapsed="false">
      <c r="A3221" s="331"/>
      <c r="B3221" s="331" t="s">
        <v>1322</v>
      </c>
      <c r="C3221" s="331" t="str">
        <f aca="false">IFERROR(VLOOKUP(B3221,'[1]#¡REF!'!$A$1:$C$15201,2,FALSE()),"")</f>
        <v/>
      </c>
      <c r="D3221" s="331" t="s">
        <v>1016</v>
      </c>
      <c r="E3221" s="331" t="s">
        <v>1025</v>
      </c>
      <c r="F3221" s="354" t="s">
        <v>993</v>
      </c>
      <c r="G3221" s="331" t="n">
        <v>829</v>
      </c>
      <c r="H3221" s="415" t="n">
        <v>2231.76</v>
      </c>
      <c r="I3221" s="415" t="n">
        <v>44434.4</v>
      </c>
      <c r="J3221" s="389"/>
      <c r="K3221" s="331" t="s">
        <v>994</v>
      </c>
    </row>
    <row r="3222" customFormat="false" ht="15.75" hidden="true" customHeight="false" outlineLevel="0" collapsed="false">
      <c r="A3222" s="331"/>
      <c r="B3222" s="331" t="s">
        <v>1322</v>
      </c>
      <c r="C3222" s="331" t="str">
        <f aca="false">IFERROR(VLOOKUP(B3222,'[1]#¡REF!'!$A$1:$C$15201,2,FALSE()),"")</f>
        <v/>
      </c>
      <c r="D3222" s="331" t="s">
        <v>1016</v>
      </c>
      <c r="E3222" s="331" t="s">
        <v>1110</v>
      </c>
      <c r="F3222" s="354" t="s">
        <v>993</v>
      </c>
      <c r="G3222" s="331" t="n">
        <v>262</v>
      </c>
      <c r="H3222" s="331" t="n">
        <v>705.33</v>
      </c>
      <c r="I3222" s="415" t="n">
        <v>14043.2</v>
      </c>
      <c r="J3222" s="389"/>
      <c r="K3222" s="331" t="s">
        <v>994</v>
      </c>
    </row>
    <row r="3223" customFormat="false" ht="15.75" hidden="true" customHeight="false" outlineLevel="0" collapsed="false">
      <c r="A3223" s="331"/>
      <c r="B3223" s="331" t="s">
        <v>1322</v>
      </c>
      <c r="C3223" s="331" t="str">
        <f aca="false">IFERROR(VLOOKUP(B3223,'[1]#¡REF!'!$A$1:$C$15201,2,FALSE()),"")</f>
        <v/>
      </c>
      <c r="D3223" s="331" t="s">
        <v>1016</v>
      </c>
      <c r="E3223" s="331" t="s">
        <v>1167</v>
      </c>
      <c r="F3223" s="354" t="s">
        <v>993</v>
      </c>
      <c r="G3223" s="331" t="n">
        <v>36</v>
      </c>
      <c r="H3223" s="331" t="n">
        <v>96.92</v>
      </c>
      <c r="I3223" s="415" t="n">
        <v>1929.6</v>
      </c>
      <c r="J3223" s="389"/>
      <c r="K3223" s="331" t="s">
        <v>994</v>
      </c>
    </row>
    <row r="3224" customFormat="false" ht="15.75" hidden="true" customHeight="false" outlineLevel="0" collapsed="false">
      <c r="A3224" s="331"/>
      <c r="B3224" s="331" t="s">
        <v>1322</v>
      </c>
      <c r="C3224" s="331" t="str">
        <f aca="false">IFERROR(VLOOKUP(B3224,'[1]#¡REF!'!$A$1:$C$15201,2,FALSE()),"")</f>
        <v/>
      </c>
      <c r="D3224" s="331" t="s">
        <v>1016</v>
      </c>
      <c r="E3224" s="331" t="s">
        <v>1065</v>
      </c>
      <c r="F3224" s="354" t="s">
        <v>993</v>
      </c>
      <c r="G3224" s="331" t="n">
        <v>47</v>
      </c>
      <c r="H3224" s="331" t="n">
        <v>126.53</v>
      </c>
      <c r="I3224" s="415" t="n">
        <v>2519.2</v>
      </c>
      <c r="J3224" s="389"/>
      <c r="K3224" s="331" t="s">
        <v>994</v>
      </c>
    </row>
    <row r="3225" customFormat="false" ht="15.75" hidden="true" customHeight="false" outlineLevel="0" collapsed="false">
      <c r="A3225" s="331"/>
      <c r="B3225" s="331" t="s">
        <v>1322</v>
      </c>
      <c r="C3225" s="331" t="str">
        <f aca="false">IFERROR(VLOOKUP(B3225,'[1]#¡REF!'!$A$1:$C$15201,2,FALSE()),"")</f>
        <v/>
      </c>
      <c r="D3225" s="331" t="s">
        <v>1016</v>
      </c>
      <c r="E3225" s="331" t="s">
        <v>1043</v>
      </c>
      <c r="F3225" s="354" t="s">
        <v>993</v>
      </c>
      <c r="G3225" s="331" t="n">
        <v>7</v>
      </c>
      <c r="H3225" s="331" t="n">
        <v>18.84</v>
      </c>
      <c r="I3225" s="331" t="n">
        <v>375.2</v>
      </c>
      <c r="J3225" s="389"/>
      <c r="K3225" s="331" t="s">
        <v>994</v>
      </c>
    </row>
    <row r="3226" customFormat="false" ht="15.75" hidden="true" customHeight="false" outlineLevel="0" collapsed="false">
      <c r="A3226" s="331"/>
      <c r="B3226" s="331" t="s">
        <v>1322</v>
      </c>
      <c r="C3226" s="331" t="str">
        <f aca="false">IFERROR(VLOOKUP(B3226,'[1]#¡REF!'!$A$1:$C$15201,2,FALSE()),"")</f>
        <v/>
      </c>
      <c r="D3226" s="331" t="s">
        <v>1016</v>
      </c>
      <c r="E3226" s="331" t="s">
        <v>1168</v>
      </c>
      <c r="F3226" s="354" t="s">
        <v>993</v>
      </c>
      <c r="G3226" s="331" t="n">
        <v>6</v>
      </c>
      <c r="H3226" s="331" t="n">
        <v>16.15</v>
      </c>
      <c r="I3226" s="331" t="n">
        <v>321.6</v>
      </c>
      <c r="J3226" s="389"/>
      <c r="K3226" s="331" t="s">
        <v>994</v>
      </c>
    </row>
    <row r="3227" customFormat="false" ht="15.75" hidden="true" customHeight="false" outlineLevel="0" collapsed="false">
      <c r="A3227" s="331"/>
      <c r="B3227" s="331" t="s">
        <v>1322</v>
      </c>
      <c r="C3227" s="331" t="str">
        <f aca="false">IFERROR(VLOOKUP(B3227,'[1]#¡REF!'!$A$1:$C$15201,2,FALSE()),"")</f>
        <v/>
      </c>
      <c r="D3227" s="331" t="s">
        <v>1016</v>
      </c>
      <c r="E3227" s="331" t="s">
        <v>1169</v>
      </c>
      <c r="F3227" s="354" t="s">
        <v>993</v>
      </c>
      <c r="G3227" s="331" t="n">
        <v>140</v>
      </c>
      <c r="H3227" s="331" t="n">
        <v>376.9</v>
      </c>
      <c r="I3227" s="415" t="n">
        <v>7504</v>
      </c>
      <c r="J3227" s="389"/>
      <c r="K3227" s="331" t="s">
        <v>994</v>
      </c>
    </row>
    <row r="3228" customFormat="false" ht="15.75" hidden="true" customHeight="false" outlineLevel="0" collapsed="false">
      <c r="A3228" s="331"/>
      <c r="B3228" s="331" t="s">
        <v>1322</v>
      </c>
      <c r="C3228" s="331" t="str">
        <f aca="false">IFERROR(VLOOKUP(B3228,'[1]#¡REF!'!$A$1:$C$15201,2,FALSE()),"")</f>
        <v/>
      </c>
      <c r="D3228" s="331" t="s">
        <v>1016</v>
      </c>
      <c r="E3228" s="331" t="s">
        <v>1121</v>
      </c>
      <c r="F3228" s="354" t="s">
        <v>993</v>
      </c>
      <c r="G3228" s="331" t="n">
        <v>56</v>
      </c>
      <c r="H3228" s="331" t="n">
        <v>150.76</v>
      </c>
      <c r="I3228" s="415" t="n">
        <v>3001.6</v>
      </c>
      <c r="J3228" s="389"/>
      <c r="K3228" s="331" t="s">
        <v>994</v>
      </c>
    </row>
    <row r="3229" customFormat="false" ht="15.75" hidden="true" customHeight="false" outlineLevel="0" collapsed="false">
      <c r="A3229" s="331"/>
      <c r="B3229" s="331" t="s">
        <v>1322</v>
      </c>
      <c r="C3229" s="331" t="str">
        <f aca="false">IFERROR(VLOOKUP(B3229,'[1]#¡REF!'!$A$1:$C$15201,2,FALSE()),"")</f>
        <v/>
      </c>
      <c r="D3229" s="331" t="s">
        <v>1016</v>
      </c>
      <c r="E3229" s="331" t="s">
        <v>1044</v>
      </c>
      <c r="F3229" s="354" t="s">
        <v>993</v>
      </c>
      <c r="G3229" s="331" t="n">
        <v>221</v>
      </c>
      <c r="H3229" s="331" t="n">
        <v>594.96</v>
      </c>
      <c r="I3229" s="415" t="n">
        <v>11845.6</v>
      </c>
      <c r="J3229" s="389"/>
      <c r="K3229" s="331" t="s">
        <v>994</v>
      </c>
    </row>
    <row r="3230" customFormat="false" ht="15.75" hidden="true" customHeight="false" outlineLevel="0" collapsed="false">
      <c r="A3230" s="331"/>
      <c r="B3230" s="331" t="s">
        <v>1322</v>
      </c>
      <c r="C3230" s="331" t="str">
        <f aca="false">IFERROR(VLOOKUP(B3230,'[1]#¡REF!'!$A$1:$C$15201,2,FALSE()),"")</f>
        <v/>
      </c>
      <c r="D3230" s="331" t="s">
        <v>1016</v>
      </c>
      <c r="E3230" s="331" t="s">
        <v>1122</v>
      </c>
      <c r="F3230" s="354" t="s">
        <v>993</v>
      </c>
      <c r="G3230" s="331" t="n">
        <v>60</v>
      </c>
      <c r="H3230" s="331" t="n">
        <v>161.53</v>
      </c>
      <c r="I3230" s="415" t="n">
        <v>3216</v>
      </c>
      <c r="J3230" s="389"/>
      <c r="K3230" s="331" t="s">
        <v>994</v>
      </c>
    </row>
    <row r="3231" customFormat="false" ht="15.75" hidden="true" customHeight="false" outlineLevel="0" collapsed="false">
      <c r="A3231" s="331"/>
      <c r="B3231" s="331" t="s">
        <v>1322</v>
      </c>
      <c r="C3231" s="331" t="str">
        <f aca="false">IFERROR(VLOOKUP(B3231,'[1]#¡REF!'!$A$1:$C$15201,2,FALSE()),"")</f>
        <v/>
      </c>
      <c r="D3231" s="331" t="s">
        <v>1016</v>
      </c>
      <c r="E3231" s="331" t="s">
        <v>1170</v>
      </c>
      <c r="F3231" s="354" t="s">
        <v>993</v>
      </c>
      <c r="G3231" s="331" t="n">
        <v>6</v>
      </c>
      <c r="H3231" s="331" t="n">
        <v>16.15</v>
      </c>
      <c r="I3231" s="331" t="n">
        <v>321.6</v>
      </c>
      <c r="J3231" s="389"/>
      <c r="K3231" s="331" t="s">
        <v>994</v>
      </c>
    </row>
    <row r="3232" customFormat="false" ht="15.75" hidden="true" customHeight="false" outlineLevel="0" collapsed="false">
      <c r="A3232" s="331"/>
      <c r="B3232" s="331" t="s">
        <v>1322</v>
      </c>
      <c r="C3232" s="331" t="str">
        <f aca="false">IFERROR(VLOOKUP(B3232,'[1]#¡REF!'!$A$1:$C$15201,2,FALSE()),"")</f>
        <v/>
      </c>
      <c r="D3232" s="331" t="s">
        <v>1016</v>
      </c>
      <c r="E3232" s="331" t="s">
        <v>1093</v>
      </c>
      <c r="F3232" s="331" t="s">
        <v>1131</v>
      </c>
      <c r="G3232" s="331" t="n">
        <v>24</v>
      </c>
      <c r="H3232" s="331" t="n">
        <v>64.61</v>
      </c>
      <c r="I3232" s="415" t="n">
        <v>1286.4</v>
      </c>
      <c r="J3232" s="389"/>
      <c r="K3232" s="331" t="s">
        <v>994</v>
      </c>
    </row>
    <row r="3233" customFormat="false" ht="15.75" hidden="true" customHeight="false" outlineLevel="0" collapsed="false">
      <c r="A3233" s="331"/>
      <c r="B3233" s="331" t="s">
        <v>1322</v>
      </c>
      <c r="C3233" s="331" t="str">
        <f aca="false">IFERROR(VLOOKUP(B3233,'[1]#¡REF!'!$A$1:$C$15201,2,FALSE()),"")</f>
        <v/>
      </c>
      <c r="D3233" s="331" t="s">
        <v>1016</v>
      </c>
      <c r="E3233" s="331" t="s">
        <v>1026</v>
      </c>
      <c r="F3233" s="331" t="s">
        <v>1132</v>
      </c>
      <c r="G3233" s="331" t="n">
        <v>174</v>
      </c>
      <c r="H3233" s="331" t="n">
        <v>468.43</v>
      </c>
      <c r="I3233" s="415" t="n">
        <v>9326.4</v>
      </c>
      <c r="J3233" s="389"/>
      <c r="K3233" s="331" t="s">
        <v>994</v>
      </c>
    </row>
    <row r="3234" customFormat="false" ht="15.75" hidden="true" customHeight="false" outlineLevel="0" collapsed="false">
      <c r="A3234" s="331"/>
      <c r="B3234" s="331" t="s">
        <v>1322</v>
      </c>
      <c r="C3234" s="331" t="str">
        <f aca="false">IFERROR(VLOOKUP(B3234,'[1]#¡REF!'!$A$1:$C$15201,2,FALSE()),"")</f>
        <v/>
      </c>
      <c r="D3234" s="331" t="s">
        <v>1016</v>
      </c>
      <c r="E3234" s="331" t="s">
        <v>1027</v>
      </c>
      <c r="F3234" s="331" t="s">
        <v>1133</v>
      </c>
      <c r="G3234" s="331" t="n">
        <v>6</v>
      </c>
      <c r="H3234" s="331" t="n">
        <v>16.15</v>
      </c>
      <c r="I3234" s="331" t="n">
        <v>321.6</v>
      </c>
      <c r="J3234" s="389"/>
      <c r="K3234" s="331" t="s">
        <v>994</v>
      </c>
    </row>
    <row r="3235" customFormat="false" ht="15.75" hidden="true" customHeight="false" outlineLevel="0" collapsed="false">
      <c r="A3235" s="331"/>
      <c r="B3235" s="331" t="s">
        <v>1322</v>
      </c>
      <c r="C3235" s="331" t="str">
        <f aca="false">IFERROR(VLOOKUP(B3235,'[1]#¡REF!'!$A$1:$C$15201,2,FALSE()),"")</f>
        <v/>
      </c>
      <c r="D3235" s="331" t="s">
        <v>1016</v>
      </c>
      <c r="E3235" s="331" t="s">
        <v>1028</v>
      </c>
      <c r="F3235" s="331" t="s">
        <v>1134</v>
      </c>
      <c r="G3235" s="331" t="n">
        <v>7</v>
      </c>
      <c r="H3235" s="331" t="n">
        <v>18.84</v>
      </c>
      <c r="I3235" s="331" t="n">
        <v>375.2</v>
      </c>
      <c r="J3235" s="390"/>
      <c r="K3235" s="331" t="s">
        <v>994</v>
      </c>
    </row>
    <row r="3236" customFormat="false" ht="15.75" hidden="true" customHeight="false" outlineLevel="0" collapsed="false">
      <c r="A3236" s="399"/>
      <c r="B3236" s="356" t="s">
        <v>1322</v>
      </c>
      <c r="C3236" s="356" t="str">
        <f aca="false">IFERROR(VLOOKUP(B3236,'[1]#¡REF!'!$A$1:$C$15201,2,FALSE()),"")</f>
        <v/>
      </c>
      <c r="D3236" s="399" t="s">
        <v>1016</v>
      </c>
      <c r="E3236" s="399" t="s">
        <v>621</v>
      </c>
      <c r="F3236" s="361" t="s">
        <v>1136</v>
      </c>
      <c r="G3236" s="361" t="n">
        <v>27</v>
      </c>
      <c r="H3236" s="417" t="n">
        <v>72.69</v>
      </c>
      <c r="I3236" s="419" t="n">
        <v>1447.2</v>
      </c>
      <c r="J3236" s="360"/>
      <c r="K3236" s="356" t="s">
        <v>994</v>
      </c>
      <c r="L3236" s="379"/>
      <c r="M3236" s="379"/>
      <c r="N3236" s="379"/>
      <c r="O3236" s="379"/>
      <c r="P3236" s="279"/>
      <c r="Q3236" s="395"/>
      <c r="R3236" s="396"/>
      <c r="S3236" s="396"/>
      <c r="T3236" s="382"/>
    </row>
    <row r="3237" customFormat="false" ht="15.75" hidden="true" customHeight="false" outlineLevel="0" collapsed="false">
      <c r="A3237" s="331"/>
      <c r="B3237" s="331" t="s">
        <v>1323</v>
      </c>
      <c r="C3237" s="331" t="str">
        <f aca="false">IFERROR(VLOOKUP(B3237,'[1]#¡REF!'!$A$1:$C$15201,2,FALSE()),"")</f>
        <v/>
      </c>
      <c r="D3237" s="331" t="s">
        <v>991</v>
      </c>
      <c r="E3237" s="331" t="s">
        <v>1046</v>
      </c>
      <c r="F3237" s="354" t="s">
        <v>993</v>
      </c>
      <c r="G3237" s="331" t="n">
        <v>100</v>
      </c>
      <c r="H3237" s="331" t="n">
        <v>430.94</v>
      </c>
      <c r="I3237" s="415" t="n">
        <v>8580</v>
      </c>
      <c r="J3237" s="388"/>
      <c r="K3237" s="331" t="s">
        <v>994</v>
      </c>
    </row>
    <row r="3238" customFormat="false" ht="15.75" hidden="true" customHeight="false" outlineLevel="0" collapsed="false">
      <c r="A3238" s="331"/>
      <c r="B3238" s="331" t="s">
        <v>1323</v>
      </c>
      <c r="C3238" s="331" t="str">
        <f aca="false">IFERROR(VLOOKUP(B3238,'[1]#¡REF!'!$A$1:$C$15201,2,FALSE()),"")</f>
        <v/>
      </c>
      <c r="D3238" s="331" t="s">
        <v>991</v>
      </c>
      <c r="E3238" s="331" t="s">
        <v>1035</v>
      </c>
      <c r="F3238" s="354" t="s">
        <v>993</v>
      </c>
      <c r="G3238" s="331" t="n">
        <v>1</v>
      </c>
      <c r="H3238" s="331" t="n">
        <v>4.31</v>
      </c>
      <c r="I3238" s="331" t="n">
        <v>85.8</v>
      </c>
      <c r="J3238" s="389"/>
      <c r="K3238" s="331" t="s">
        <v>994</v>
      </c>
    </row>
    <row r="3239" customFormat="false" ht="15.75" hidden="true" customHeight="false" outlineLevel="0" collapsed="false">
      <c r="A3239" s="331"/>
      <c r="B3239" s="331" t="s">
        <v>1323</v>
      </c>
      <c r="C3239" s="331" t="str">
        <f aca="false">IFERROR(VLOOKUP(B3239,'[1]#¡REF!'!$A$1:$C$15201,2,FALSE()),"")</f>
        <v/>
      </c>
      <c r="D3239" s="331" t="s">
        <v>991</v>
      </c>
      <c r="E3239" s="331" t="s">
        <v>1175</v>
      </c>
      <c r="F3239" s="354" t="s">
        <v>993</v>
      </c>
      <c r="G3239" s="331" t="n">
        <v>250</v>
      </c>
      <c r="H3239" s="415" t="n">
        <v>1077.35</v>
      </c>
      <c r="I3239" s="415" t="n">
        <v>21450</v>
      </c>
      <c r="J3239" s="389"/>
      <c r="K3239" s="331" t="s">
        <v>994</v>
      </c>
    </row>
    <row r="3240" customFormat="false" ht="15.75" hidden="true" customHeight="false" outlineLevel="0" collapsed="false">
      <c r="A3240" s="331"/>
      <c r="B3240" s="331" t="s">
        <v>1323</v>
      </c>
      <c r="C3240" s="331" t="str">
        <f aca="false">IFERROR(VLOOKUP(B3240,'[1]#¡REF!'!$A$1:$C$15201,2,FALSE()),"")</f>
        <v/>
      </c>
      <c r="D3240" s="331" t="s">
        <v>991</v>
      </c>
      <c r="E3240" s="331" t="s">
        <v>1036</v>
      </c>
      <c r="F3240" s="354" t="s">
        <v>993</v>
      </c>
      <c r="G3240" s="331" t="n">
        <v>50</v>
      </c>
      <c r="H3240" s="331" t="n">
        <v>215.47</v>
      </c>
      <c r="I3240" s="415" t="n">
        <v>4290</v>
      </c>
      <c r="J3240" s="389"/>
      <c r="K3240" s="331" t="s">
        <v>994</v>
      </c>
    </row>
    <row r="3241" customFormat="false" ht="15.75" hidden="true" customHeight="false" outlineLevel="0" collapsed="false">
      <c r="A3241" s="331"/>
      <c r="B3241" s="331" t="s">
        <v>1323</v>
      </c>
      <c r="C3241" s="331" t="str">
        <f aca="false">IFERROR(VLOOKUP(B3241,'[1]#¡REF!'!$A$1:$C$15201,2,FALSE()),"")</f>
        <v/>
      </c>
      <c r="D3241" s="331" t="s">
        <v>991</v>
      </c>
      <c r="E3241" s="331" t="s">
        <v>995</v>
      </c>
      <c r="F3241" s="354" t="s">
        <v>993</v>
      </c>
      <c r="G3241" s="331" t="n">
        <v>500</v>
      </c>
      <c r="H3241" s="415" t="n">
        <v>2154.7</v>
      </c>
      <c r="I3241" s="415" t="n">
        <v>42900</v>
      </c>
      <c r="J3241" s="389"/>
      <c r="K3241" s="331" t="s">
        <v>994</v>
      </c>
    </row>
    <row r="3242" customFormat="false" ht="15.75" hidden="true" customHeight="false" outlineLevel="0" collapsed="false">
      <c r="A3242" s="331"/>
      <c r="B3242" s="331" t="s">
        <v>1323</v>
      </c>
      <c r="C3242" s="331" t="str">
        <f aca="false">IFERROR(VLOOKUP(B3242,'[1]#¡REF!'!$A$1:$C$15201,2,FALSE()),"")</f>
        <v/>
      </c>
      <c r="D3242" s="331" t="s">
        <v>991</v>
      </c>
      <c r="E3242" s="331" t="s">
        <v>1013</v>
      </c>
      <c r="F3242" s="354" t="s">
        <v>993</v>
      </c>
      <c r="G3242" s="405" t="n">
        <v>2307</v>
      </c>
      <c r="H3242" s="415" t="n">
        <v>9941.77</v>
      </c>
      <c r="I3242" s="415" t="n">
        <v>197940.6</v>
      </c>
      <c r="J3242" s="389"/>
      <c r="K3242" s="331" t="s">
        <v>994</v>
      </c>
    </row>
    <row r="3243" customFormat="false" ht="15.75" hidden="true" customHeight="false" outlineLevel="0" collapsed="false">
      <c r="A3243" s="331"/>
      <c r="B3243" s="331" t="s">
        <v>1323</v>
      </c>
      <c r="C3243" s="331" t="str">
        <f aca="false">IFERROR(VLOOKUP(B3243,'[1]#¡REF!'!$A$1:$C$15201,2,FALSE()),"")</f>
        <v/>
      </c>
      <c r="D3243" s="331" t="s">
        <v>991</v>
      </c>
      <c r="E3243" s="331" t="s">
        <v>1163</v>
      </c>
      <c r="F3243" s="354" t="s">
        <v>993</v>
      </c>
      <c r="G3243" s="405" t="n">
        <v>1000</v>
      </c>
      <c r="H3243" s="415" t="n">
        <v>4309.39</v>
      </c>
      <c r="I3243" s="415" t="n">
        <v>85800</v>
      </c>
      <c r="J3243" s="389"/>
      <c r="K3243" s="331" t="s">
        <v>994</v>
      </c>
    </row>
    <row r="3244" customFormat="false" ht="15.75" hidden="true" customHeight="false" outlineLevel="0" collapsed="false">
      <c r="A3244" s="331"/>
      <c r="B3244" s="331" t="s">
        <v>1323</v>
      </c>
      <c r="C3244" s="331" t="str">
        <f aca="false">IFERROR(VLOOKUP(B3244,'[1]#¡REF!'!$A$1:$C$15201,2,FALSE()),"")</f>
        <v/>
      </c>
      <c r="D3244" s="331" t="s">
        <v>991</v>
      </c>
      <c r="E3244" s="331" t="s">
        <v>1014</v>
      </c>
      <c r="F3244" s="331" t="s">
        <v>1132</v>
      </c>
      <c r="G3244" s="331" t="n">
        <v>500</v>
      </c>
      <c r="H3244" s="415" t="n">
        <v>2154.7</v>
      </c>
      <c r="I3244" s="415" t="n">
        <v>42900</v>
      </c>
      <c r="J3244" s="390"/>
      <c r="K3244" s="331" t="s">
        <v>994</v>
      </c>
    </row>
    <row r="3245" customFormat="false" ht="15.75" hidden="true" customHeight="false" outlineLevel="0" collapsed="false">
      <c r="A3245" s="356"/>
      <c r="B3245" s="356" t="s">
        <v>1323</v>
      </c>
      <c r="C3245" s="356" t="str">
        <f aca="false">IFERROR(VLOOKUP(B3245,'[1]#¡REF!'!$A$1:$C$15201,2,FALSE()),"")</f>
        <v/>
      </c>
      <c r="D3245" s="356" t="s">
        <v>991</v>
      </c>
      <c r="E3245" s="356" t="s">
        <v>612</v>
      </c>
      <c r="F3245" s="361" t="s">
        <v>1136</v>
      </c>
      <c r="G3245" s="361" t="n">
        <v>4</v>
      </c>
      <c r="H3245" s="356" t="n">
        <v>17.24</v>
      </c>
      <c r="I3245" s="356" t="n">
        <v>343.2</v>
      </c>
      <c r="J3245" s="394"/>
      <c r="K3245" s="356" t="s">
        <v>994</v>
      </c>
      <c r="L3245" s="379"/>
      <c r="M3245" s="379"/>
      <c r="N3245" s="379"/>
      <c r="O3245" s="379"/>
      <c r="P3245" s="279"/>
      <c r="Q3245" s="395"/>
      <c r="R3245" s="396"/>
      <c r="S3245" s="396"/>
      <c r="T3245" s="382"/>
    </row>
    <row r="3246" customFormat="false" ht="15.75" hidden="true" customHeight="false" outlineLevel="0" collapsed="false">
      <c r="A3246" s="331"/>
      <c r="B3246" s="331" t="s">
        <v>1323</v>
      </c>
      <c r="C3246" s="331" t="str">
        <f aca="false">IFERROR(VLOOKUP(B3246,'[1]#¡REF!'!$A$1:$C$15201,2,FALSE()),"")</f>
        <v/>
      </c>
      <c r="D3246" s="331" t="s">
        <v>1016</v>
      </c>
      <c r="E3246" s="331" t="s">
        <v>1040</v>
      </c>
      <c r="F3246" s="331" t="s">
        <v>1130</v>
      </c>
      <c r="G3246" s="331" t="n">
        <v>14</v>
      </c>
      <c r="H3246" s="331" t="n">
        <v>60.33</v>
      </c>
      <c r="I3246" s="415" t="n">
        <v>1201.2</v>
      </c>
      <c r="J3246" s="388"/>
      <c r="K3246" s="331" t="s">
        <v>994</v>
      </c>
    </row>
    <row r="3247" customFormat="false" ht="15.75" hidden="true" customHeight="false" outlineLevel="0" collapsed="false">
      <c r="A3247" s="331"/>
      <c r="B3247" s="331" t="s">
        <v>1323</v>
      </c>
      <c r="C3247" s="331" t="str">
        <f aca="false">IFERROR(VLOOKUP(B3247,'[1]#¡REF!'!$A$1:$C$15201,2,FALSE()),"")</f>
        <v/>
      </c>
      <c r="D3247" s="331" t="s">
        <v>1016</v>
      </c>
      <c r="E3247" s="331" t="s">
        <v>1091</v>
      </c>
      <c r="F3247" s="354" t="s">
        <v>993</v>
      </c>
      <c r="G3247" s="331" t="n">
        <v>210</v>
      </c>
      <c r="H3247" s="331" t="n">
        <v>904.97</v>
      </c>
      <c r="I3247" s="415" t="n">
        <v>18018</v>
      </c>
      <c r="J3247" s="389"/>
      <c r="K3247" s="331" t="s">
        <v>994</v>
      </c>
    </row>
    <row r="3248" customFormat="false" ht="15.75" hidden="true" customHeight="false" outlineLevel="0" collapsed="false">
      <c r="A3248" s="331"/>
      <c r="B3248" s="331" t="s">
        <v>1323</v>
      </c>
      <c r="C3248" s="331" t="str">
        <f aca="false">IFERROR(VLOOKUP(B3248,'[1]#¡REF!'!$A$1:$C$15201,2,FALSE()),"")</f>
        <v/>
      </c>
      <c r="D3248" s="331" t="s">
        <v>1016</v>
      </c>
      <c r="E3248" s="331" t="s">
        <v>1020</v>
      </c>
      <c r="F3248" s="354" t="s">
        <v>993</v>
      </c>
      <c r="G3248" s="405" t="n">
        <v>1337</v>
      </c>
      <c r="H3248" s="415" t="n">
        <v>5761.66</v>
      </c>
      <c r="I3248" s="415" t="n">
        <v>114714.6</v>
      </c>
      <c r="J3248" s="389"/>
      <c r="K3248" s="331" t="s">
        <v>994</v>
      </c>
    </row>
    <row r="3249" customFormat="false" ht="15.75" hidden="true" customHeight="false" outlineLevel="0" collapsed="false">
      <c r="A3249" s="331"/>
      <c r="B3249" s="331" t="s">
        <v>1323</v>
      </c>
      <c r="C3249" s="331" t="str">
        <f aca="false">IFERROR(VLOOKUP(B3249,'[1]#¡REF!'!$A$1:$C$15201,2,FALSE()),"")</f>
        <v/>
      </c>
      <c r="D3249" s="331" t="s">
        <v>1016</v>
      </c>
      <c r="E3249" s="331" t="s">
        <v>1023</v>
      </c>
      <c r="F3249" s="354" t="s">
        <v>993</v>
      </c>
      <c r="G3249" s="331" t="n">
        <v>605</v>
      </c>
      <c r="H3249" s="415" t="n">
        <v>2607.18</v>
      </c>
      <c r="I3249" s="415" t="n">
        <v>51909</v>
      </c>
      <c r="J3249" s="389"/>
      <c r="K3249" s="331" t="s">
        <v>994</v>
      </c>
    </row>
    <row r="3250" customFormat="false" ht="15.75" hidden="true" customHeight="false" outlineLevel="0" collapsed="false">
      <c r="A3250" s="331"/>
      <c r="B3250" s="331" t="s">
        <v>1323</v>
      </c>
      <c r="C3250" s="331" t="str">
        <f aca="false">IFERROR(VLOOKUP(B3250,'[1]#¡REF!'!$A$1:$C$15201,2,FALSE()),"")</f>
        <v/>
      </c>
      <c r="D3250" s="331" t="s">
        <v>1016</v>
      </c>
      <c r="E3250" s="331" t="s">
        <v>1025</v>
      </c>
      <c r="F3250" s="354" t="s">
        <v>993</v>
      </c>
      <c r="G3250" s="405" t="n">
        <v>2676</v>
      </c>
      <c r="H3250" s="415" t="n">
        <v>11531.93</v>
      </c>
      <c r="I3250" s="415" t="n">
        <v>229600.8</v>
      </c>
      <c r="J3250" s="389"/>
      <c r="K3250" s="331" t="s">
        <v>994</v>
      </c>
    </row>
    <row r="3251" customFormat="false" ht="15.75" hidden="true" customHeight="false" outlineLevel="0" collapsed="false">
      <c r="A3251" s="331"/>
      <c r="B3251" s="331" t="s">
        <v>1323</v>
      </c>
      <c r="C3251" s="331" t="str">
        <f aca="false">IFERROR(VLOOKUP(B3251,'[1]#¡REF!'!$A$1:$C$15201,2,FALSE()),"")</f>
        <v/>
      </c>
      <c r="D3251" s="331" t="s">
        <v>1016</v>
      </c>
      <c r="E3251" s="331" t="s">
        <v>1110</v>
      </c>
      <c r="F3251" s="354" t="s">
        <v>993</v>
      </c>
      <c r="G3251" s="331" t="n">
        <v>355</v>
      </c>
      <c r="H3251" s="415" t="n">
        <v>1529.83</v>
      </c>
      <c r="I3251" s="415" t="n">
        <v>30459</v>
      </c>
      <c r="J3251" s="389"/>
      <c r="K3251" s="331" t="s">
        <v>994</v>
      </c>
    </row>
    <row r="3252" customFormat="false" ht="15.75" hidden="true" customHeight="false" outlineLevel="0" collapsed="false">
      <c r="A3252" s="331"/>
      <c r="B3252" s="331" t="s">
        <v>1323</v>
      </c>
      <c r="C3252" s="331" t="str">
        <f aca="false">IFERROR(VLOOKUP(B3252,'[1]#¡REF!'!$A$1:$C$15201,2,FALSE()),"")</f>
        <v/>
      </c>
      <c r="D3252" s="331" t="s">
        <v>1016</v>
      </c>
      <c r="E3252" s="331" t="s">
        <v>1167</v>
      </c>
      <c r="F3252" s="354" t="s">
        <v>993</v>
      </c>
      <c r="G3252" s="331" t="n">
        <v>385</v>
      </c>
      <c r="H3252" s="415" t="n">
        <v>1659.12</v>
      </c>
      <c r="I3252" s="415" t="n">
        <v>33033</v>
      </c>
      <c r="J3252" s="389"/>
      <c r="K3252" s="331" t="s">
        <v>994</v>
      </c>
    </row>
    <row r="3253" customFormat="false" ht="15.75" hidden="true" customHeight="false" outlineLevel="0" collapsed="false">
      <c r="A3253" s="331"/>
      <c r="B3253" s="331" t="s">
        <v>1323</v>
      </c>
      <c r="C3253" s="331" t="str">
        <f aca="false">IFERROR(VLOOKUP(B3253,'[1]#¡REF!'!$A$1:$C$15201,2,FALSE()),"")</f>
        <v/>
      </c>
      <c r="D3253" s="331" t="s">
        <v>1016</v>
      </c>
      <c r="E3253" s="331" t="s">
        <v>1065</v>
      </c>
      <c r="F3253" s="354" t="s">
        <v>993</v>
      </c>
      <c r="G3253" s="331" t="n">
        <v>149</v>
      </c>
      <c r="H3253" s="331" t="n">
        <v>642.1</v>
      </c>
      <c r="I3253" s="415" t="n">
        <v>12784.2</v>
      </c>
      <c r="J3253" s="389"/>
      <c r="K3253" s="331" t="s">
        <v>994</v>
      </c>
    </row>
    <row r="3254" customFormat="false" ht="15.75" hidden="true" customHeight="false" outlineLevel="0" collapsed="false">
      <c r="A3254" s="331"/>
      <c r="B3254" s="331" t="s">
        <v>1323</v>
      </c>
      <c r="C3254" s="331" t="str">
        <f aca="false">IFERROR(VLOOKUP(B3254,'[1]#¡REF!'!$A$1:$C$15201,2,FALSE()),"")</f>
        <v/>
      </c>
      <c r="D3254" s="331" t="s">
        <v>1016</v>
      </c>
      <c r="E3254" s="331" t="s">
        <v>1043</v>
      </c>
      <c r="F3254" s="354" t="s">
        <v>993</v>
      </c>
      <c r="G3254" s="331" t="n">
        <v>21</v>
      </c>
      <c r="H3254" s="331" t="n">
        <v>90.5</v>
      </c>
      <c r="I3254" s="415" t="n">
        <v>1801.8</v>
      </c>
      <c r="J3254" s="389"/>
      <c r="K3254" s="331" t="s">
        <v>994</v>
      </c>
    </row>
    <row r="3255" customFormat="false" ht="15.75" hidden="true" customHeight="false" outlineLevel="0" collapsed="false">
      <c r="A3255" s="331"/>
      <c r="B3255" s="331" t="s">
        <v>1323</v>
      </c>
      <c r="C3255" s="331" t="str">
        <f aca="false">IFERROR(VLOOKUP(B3255,'[1]#¡REF!'!$A$1:$C$15201,2,FALSE()),"")</f>
        <v/>
      </c>
      <c r="D3255" s="331" t="s">
        <v>1016</v>
      </c>
      <c r="E3255" s="331" t="s">
        <v>1168</v>
      </c>
      <c r="F3255" s="354" t="s">
        <v>993</v>
      </c>
      <c r="G3255" s="331" t="n">
        <v>59</v>
      </c>
      <c r="H3255" s="331" t="n">
        <v>254.25</v>
      </c>
      <c r="I3255" s="415" t="n">
        <v>5062.2</v>
      </c>
      <c r="J3255" s="389"/>
      <c r="K3255" s="331" t="s">
        <v>994</v>
      </c>
    </row>
    <row r="3256" customFormat="false" ht="15.75" hidden="true" customHeight="false" outlineLevel="0" collapsed="false">
      <c r="A3256" s="331"/>
      <c r="B3256" s="331" t="s">
        <v>1323</v>
      </c>
      <c r="C3256" s="331" t="str">
        <f aca="false">IFERROR(VLOOKUP(B3256,'[1]#¡REF!'!$A$1:$C$15201,2,FALSE()),"")</f>
        <v/>
      </c>
      <c r="D3256" s="331" t="s">
        <v>1016</v>
      </c>
      <c r="E3256" s="331" t="s">
        <v>1169</v>
      </c>
      <c r="F3256" s="354" t="s">
        <v>993</v>
      </c>
      <c r="G3256" s="331" t="n">
        <v>84</v>
      </c>
      <c r="H3256" s="331" t="n">
        <v>361.99</v>
      </c>
      <c r="I3256" s="415" t="n">
        <v>7207.2</v>
      </c>
      <c r="J3256" s="389"/>
      <c r="K3256" s="331" t="s">
        <v>994</v>
      </c>
    </row>
    <row r="3257" customFormat="false" ht="15.75" hidden="true" customHeight="false" outlineLevel="0" collapsed="false">
      <c r="A3257" s="331"/>
      <c r="B3257" s="331" t="s">
        <v>1323</v>
      </c>
      <c r="C3257" s="331" t="str">
        <f aca="false">IFERROR(VLOOKUP(B3257,'[1]#¡REF!'!$A$1:$C$15201,2,FALSE()),"")</f>
        <v/>
      </c>
      <c r="D3257" s="331" t="s">
        <v>1016</v>
      </c>
      <c r="E3257" s="331" t="s">
        <v>1121</v>
      </c>
      <c r="F3257" s="354" t="s">
        <v>993</v>
      </c>
      <c r="G3257" s="331" t="n">
        <v>168</v>
      </c>
      <c r="H3257" s="331" t="n">
        <v>723.98</v>
      </c>
      <c r="I3257" s="415" t="n">
        <v>14414.4</v>
      </c>
      <c r="J3257" s="389"/>
      <c r="K3257" s="331" t="s">
        <v>994</v>
      </c>
    </row>
    <row r="3258" customFormat="false" ht="15.75" hidden="true" customHeight="false" outlineLevel="0" collapsed="false">
      <c r="A3258" s="331"/>
      <c r="B3258" s="331" t="s">
        <v>1323</v>
      </c>
      <c r="C3258" s="331" t="str">
        <f aca="false">IFERROR(VLOOKUP(B3258,'[1]#¡REF!'!$A$1:$C$15201,2,FALSE()),"")</f>
        <v/>
      </c>
      <c r="D3258" s="331" t="s">
        <v>1016</v>
      </c>
      <c r="E3258" s="331" t="s">
        <v>1044</v>
      </c>
      <c r="F3258" s="354" t="s">
        <v>993</v>
      </c>
      <c r="G3258" s="331" t="n">
        <v>678</v>
      </c>
      <c r="H3258" s="415" t="n">
        <v>2921.77</v>
      </c>
      <c r="I3258" s="415" t="n">
        <v>58172.4</v>
      </c>
      <c r="J3258" s="389"/>
      <c r="K3258" s="331" t="s">
        <v>994</v>
      </c>
    </row>
    <row r="3259" customFormat="false" ht="15.75" hidden="true" customHeight="false" outlineLevel="0" collapsed="false">
      <c r="A3259" s="331"/>
      <c r="B3259" s="331" t="s">
        <v>1323</v>
      </c>
      <c r="C3259" s="331" t="str">
        <f aca="false">IFERROR(VLOOKUP(B3259,'[1]#¡REF!'!$A$1:$C$15201,2,FALSE()),"")</f>
        <v/>
      </c>
      <c r="D3259" s="331" t="s">
        <v>1016</v>
      </c>
      <c r="E3259" s="331" t="s">
        <v>1122</v>
      </c>
      <c r="F3259" s="354" t="s">
        <v>993</v>
      </c>
      <c r="G3259" s="331" t="n">
        <v>911</v>
      </c>
      <c r="H3259" s="415" t="n">
        <v>3925.86</v>
      </c>
      <c r="I3259" s="415" t="n">
        <v>78163.8</v>
      </c>
      <c r="J3259" s="389"/>
      <c r="K3259" s="331" t="s">
        <v>994</v>
      </c>
    </row>
    <row r="3260" customFormat="false" ht="15.75" hidden="true" customHeight="false" outlineLevel="0" collapsed="false">
      <c r="A3260" s="331"/>
      <c r="B3260" s="331" t="s">
        <v>1323</v>
      </c>
      <c r="C3260" s="331" t="str">
        <f aca="false">IFERROR(VLOOKUP(B3260,'[1]#¡REF!'!$A$1:$C$15201,2,FALSE()),"")</f>
        <v/>
      </c>
      <c r="D3260" s="331" t="s">
        <v>1016</v>
      </c>
      <c r="E3260" s="331" t="s">
        <v>1170</v>
      </c>
      <c r="F3260" s="354" t="s">
        <v>993</v>
      </c>
      <c r="G3260" s="331" t="n">
        <v>59</v>
      </c>
      <c r="H3260" s="331" t="n">
        <v>254.25</v>
      </c>
      <c r="I3260" s="415" t="n">
        <v>5062.2</v>
      </c>
      <c r="J3260" s="389"/>
      <c r="K3260" s="331" t="s">
        <v>994</v>
      </c>
    </row>
    <row r="3261" customFormat="false" ht="15.75" hidden="true" customHeight="false" outlineLevel="0" collapsed="false">
      <c r="A3261" s="331"/>
      <c r="B3261" s="331" t="s">
        <v>1323</v>
      </c>
      <c r="C3261" s="331" t="str">
        <f aca="false">IFERROR(VLOOKUP(B3261,'[1]#¡REF!'!$A$1:$C$15201,2,FALSE()),"")</f>
        <v/>
      </c>
      <c r="D3261" s="331" t="s">
        <v>1016</v>
      </c>
      <c r="E3261" s="331" t="s">
        <v>1093</v>
      </c>
      <c r="F3261" s="331" t="s">
        <v>1131</v>
      </c>
      <c r="G3261" s="331" t="n">
        <v>36</v>
      </c>
      <c r="H3261" s="331" t="n">
        <v>155.14</v>
      </c>
      <c r="I3261" s="415" t="n">
        <v>3088.8</v>
      </c>
      <c r="J3261" s="389"/>
      <c r="K3261" s="331" t="s">
        <v>994</v>
      </c>
    </row>
    <row r="3262" customFormat="false" ht="15.75" hidden="true" customHeight="false" outlineLevel="0" collapsed="false">
      <c r="A3262" s="331"/>
      <c r="B3262" s="331" t="s">
        <v>1323</v>
      </c>
      <c r="C3262" s="331" t="str">
        <f aca="false">IFERROR(VLOOKUP(B3262,'[1]#¡REF!'!$A$1:$C$15201,2,FALSE()),"")</f>
        <v/>
      </c>
      <c r="D3262" s="331" t="s">
        <v>1016</v>
      </c>
      <c r="E3262" s="331" t="s">
        <v>1026</v>
      </c>
      <c r="F3262" s="331" t="s">
        <v>1132</v>
      </c>
      <c r="G3262" s="331" t="n">
        <v>202</v>
      </c>
      <c r="H3262" s="331" t="n">
        <v>870.5</v>
      </c>
      <c r="I3262" s="415" t="n">
        <v>17331.6</v>
      </c>
      <c r="J3262" s="389"/>
      <c r="K3262" s="331" t="s">
        <v>994</v>
      </c>
    </row>
    <row r="3263" customFormat="false" ht="15.75" hidden="true" customHeight="false" outlineLevel="0" collapsed="false">
      <c r="A3263" s="331"/>
      <c r="B3263" s="331" t="s">
        <v>1323</v>
      </c>
      <c r="C3263" s="331" t="str">
        <f aca="false">IFERROR(VLOOKUP(B3263,'[1]#¡REF!'!$A$1:$C$15201,2,FALSE()),"")</f>
        <v/>
      </c>
      <c r="D3263" s="331" t="s">
        <v>1016</v>
      </c>
      <c r="E3263" s="331" t="s">
        <v>1027</v>
      </c>
      <c r="F3263" s="331" t="s">
        <v>1133</v>
      </c>
      <c r="G3263" s="331" t="n">
        <v>11</v>
      </c>
      <c r="H3263" s="331" t="n">
        <v>47.4</v>
      </c>
      <c r="I3263" s="331" t="n">
        <v>943.8</v>
      </c>
      <c r="J3263" s="389"/>
      <c r="K3263" s="331" t="s">
        <v>994</v>
      </c>
    </row>
    <row r="3264" customFormat="false" ht="15.75" hidden="true" customHeight="false" outlineLevel="0" collapsed="false">
      <c r="A3264" s="331"/>
      <c r="B3264" s="331" t="s">
        <v>1323</v>
      </c>
      <c r="C3264" s="331" t="str">
        <f aca="false">IFERROR(VLOOKUP(B3264,'[1]#¡REF!'!$A$1:$C$15201,2,FALSE()),"")</f>
        <v/>
      </c>
      <c r="D3264" s="331" t="s">
        <v>1016</v>
      </c>
      <c r="E3264" s="331" t="s">
        <v>1028</v>
      </c>
      <c r="F3264" s="331" t="s">
        <v>1134</v>
      </c>
      <c r="G3264" s="331" t="n">
        <v>5</v>
      </c>
      <c r="H3264" s="331" t="n">
        <v>21.55</v>
      </c>
      <c r="I3264" s="331" t="n">
        <v>429</v>
      </c>
      <c r="J3264" s="390"/>
      <c r="K3264" s="331" t="s">
        <v>994</v>
      </c>
    </row>
    <row r="3265" customFormat="false" ht="15.75" hidden="true" customHeight="false" outlineLevel="0" collapsed="false">
      <c r="A3265" s="399"/>
      <c r="B3265" s="356" t="s">
        <v>1323</v>
      </c>
      <c r="C3265" s="356" t="str">
        <f aca="false">IFERROR(VLOOKUP(B3265,'[1]#¡REF!'!$A$1:$C$15201,2,FALSE()),"")</f>
        <v/>
      </c>
      <c r="D3265" s="399" t="s">
        <v>1016</v>
      </c>
      <c r="E3265" s="399" t="s">
        <v>621</v>
      </c>
      <c r="F3265" s="361" t="s">
        <v>1136</v>
      </c>
      <c r="G3265" s="361" t="n">
        <v>43</v>
      </c>
      <c r="H3265" s="417" t="n">
        <v>185.3</v>
      </c>
      <c r="I3265" s="419" t="n">
        <v>3689.4</v>
      </c>
      <c r="J3265" s="360"/>
      <c r="K3265" s="356" t="s">
        <v>994</v>
      </c>
      <c r="L3265" s="379"/>
      <c r="M3265" s="379"/>
      <c r="N3265" s="379"/>
      <c r="O3265" s="379"/>
      <c r="P3265" s="279"/>
      <c r="Q3265" s="395"/>
      <c r="R3265" s="396"/>
      <c r="S3265" s="396"/>
      <c r="T3265" s="382"/>
    </row>
    <row r="3266" customFormat="false" ht="15.75" hidden="true" customHeight="false" outlineLevel="0" collapsed="false">
      <c r="A3266" s="331"/>
      <c r="B3266" s="331" t="s">
        <v>1324</v>
      </c>
      <c r="C3266" s="331" t="str">
        <f aca="false">IFERROR(VLOOKUP(B3266,'[1]#¡REF!'!$A$1:$C$15201,2,FALSE()),"")</f>
        <v/>
      </c>
      <c r="D3266" s="331" t="s">
        <v>991</v>
      </c>
      <c r="E3266" s="331" t="s">
        <v>1036</v>
      </c>
      <c r="F3266" s="354" t="s">
        <v>993</v>
      </c>
      <c r="G3266" s="331" t="n">
        <v>10</v>
      </c>
      <c r="H3266" s="331" t="n">
        <v>11.75</v>
      </c>
      <c r="I3266" s="331" t="n">
        <v>234</v>
      </c>
      <c r="J3266" s="388"/>
      <c r="K3266" s="331" t="s">
        <v>994</v>
      </c>
    </row>
    <row r="3267" customFormat="false" ht="15.75" hidden="true" customHeight="false" outlineLevel="0" collapsed="false">
      <c r="A3267" s="331"/>
      <c r="B3267" s="331" t="s">
        <v>1324</v>
      </c>
      <c r="C3267" s="331" t="str">
        <f aca="false">IFERROR(VLOOKUP(B3267,'[1]#¡REF!'!$A$1:$C$15201,2,FALSE()),"")</f>
        <v/>
      </c>
      <c r="D3267" s="331" t="s">
        <v>1016</v>
      </c>
      <c r="E3267" s="331" t="s">
        <v>1017</v>
      </c>
      <c r="F3267" s="331" t="s">
        <v>1130</v>
      </c>
      <c r="G3267" s="331" t="n">
        <v>2</v>
      </c>
      <c r="H3267" s="331" t="n">
        <v>2.35</v>
      </c>
      <c r="I3267" s="331" t="n">
        <v>46.8</v>
      </c>
      <c r="J3267" s="389"/>
      <c r="K3267" s="331" t="s">
        <v>994</v>
      </c>
    </row>
    <row r="3268" customFormat="false" ht="15.75" hidden="true" customHeight="false" outlineLevel="0" collapsed="false">
      <c r="A3268" s="331"/>
      <c r="B3268" s="331" t="s">
        <v>1324</v>
      </c>
      <c r="C3268" s="331" t="str">
        <f aca="false">IFERROR(VLOOKUP(B3268,'[1]#¡REF!'!$A$1:$C$15201,2,FALSE()),"")</f>
        <v/>
      </c>
      <c r="D3268" s="331" t="s">
        <v>1016</v>
      </c>
      <c r="E3268" s="331" t="s">
        <v>1091</v>
      </c>
      <c r="F3268" s="354" t="s">
        <v>993</v>
      </c>
      <c r="G3268" s="331" t="n">
        <v>80</v>
      </c>
      <c r="H3268" s="331" t="n">
        <v>94.02</v>
      </c>
      <c r="I3268" s="415" t="n">
        <v>1872</v>
      </c>
      <c r="J3268" s="389"/>
      <c r="K3268" s="331" t="s">
        <v>994</v>
      </c>
    </row>
    <row r="3269" customFormat="false" ht="15.75" hidden="true" customHeight="false" outlineLevel="0" collapsed="false">
      <c r="A3269" s="331"/>
      <c r="B3269" s="331" t="s">
        <v>1324</v>
      </c>
      <c r="C3269" s="331" t="str">
        <f aca="false">IFERROR(VLOOKUP(B3269,'[1]#¡REF!'!$A$1:$C$15201,2,FALSE()),"")</f>
        <v/>
      </c>
      <c r="D3269" s="331" t="s">
        <v>1016</v>
      </c>
      <c r="E3269" s="331" t="s">
        <v>1019</v>
      </c>
      <c r="F3269" s="354" t="s">
        <v>993</v>
      </c>
      <c r="G3269" s="331" t="n">
        <v>52</v>
      </c>
      <c r="H3269" s="331" t="n">
        <v>61.12</v>
      </c>
      <c r="I3269" s="415" t="n">
        <v>1216.8</v>
      </c>
      <c r="J3269" s="389"/>
      <c r="K3269" s="331" t="s">
        <v>994</v>
      </c>
    </row>
    <row r="3270" customFormat="false" ht="15.75" hidden="true" customHeight="false" outlineLevel="0" collapsed="false">
      <c r="A3270" s="331"/>
      <c r="B3270" s="331" t="s">
        <v>1324</v>
      </c>
      <c r="C3270" s="331" t="str">
        <f aca="false">IFERROR(VLOOKUP(B3270,'[1]#¡REF!'!$A$1:$C$15201,2,FALSE()),"")</f>
        <v/>
      </c>
      <c r="D3270" s="331" t="s">
        <v>1016</v>
      </c>
      <c r="E3270" s="331" t="s">
        <v>1020</v>
      </c>
      <c r="F3270" s="354" t="s">
        <v>993</v>
      </c>
      <c r="G3270" s="331" t="n">
        <v>759</v>
      </c>
      <c r="H3270" s="331" t="n">
        <v>892.04</v>
      </c>
      <c r="I3270" s="415" t="n">
        <v>17760.6</v>
      </c>
      <c r="J3270" s="389"/>
      <c r="K3270" s="331" t="s">
        <v>994</v>
      </c>
    </row>
    <row r="3271" customFormat="false" ht="15.75" hidden="true" customHeight="false" outlineLevel="0" collapsed="false">
      <c r="A3271" s="331"/>
      <c r="B3271" s="331" t="s">
        <v>1324</v>
      </c>
      <c r="C3271" s="331" t="str">
        <f aca="false">IFERROR(VLOOKUP(B3271,'[1]#¡REF!'!$A$1:$C$15201,2,FALSE()),"")</f>
        <v/>
      </c>
      <c r="D3271" s="331" t="s">
        <v>1016</v>
      </c>
      <c r="E3271" s="331" t="s">
        <v>1025</v>
      </c>
      <c r="F3271" s="354" t="s">
        <v>993</v>
      </c>
      <c r="G3271" s="331" t="n">
        <v>51</v>
      </c>
      <c r="H3271" s="331" t="n">
        <v>59.94</v>
      </c>
      <c r="I3271" s="415" t="n">
        <v>1193.4</v>
      </c>
      <c r="J3271" s="389"/>
      <c r="K3271" s="331" t="s">
        <v>994</v>
      </c>
    </row>
    <row r="3272" customFormat="false" ht="15.75" hidden="true" customHeight="false" outlineLevel="0" collapsed="false">
      <c r="A3272" s="331"/>
      <c r="B3272" s="331" t="s">
        <v>1324</v>
      </c>
      <c r="C3272" s="331" t="str">
        <f aca="false">IFERROR(VLOOKUP(B3272,'[1]#¡REF!'!$A$1:$C$15201,2,FALSE()),"")</f>
        <v/>
      </c>
      <c r="D3272" s="331" t="s">
        <v>1016</v>
      </c>
      <c r="E3272" s="331" t="s">
        <v>1121</v>
      </c>
      <c r="F3272" s="354" t="s">
        <v>993</v>
      </c>
      <c r="G3272" s="331" t="n">
        <v>3</v>
      </c>
      <c r="H3272" s="331" t="n">
        <v>3.53</v>
      </c>
      <c r="I3272" s="331" t="n">
        <v>70.2</v>
      </c>
      <c r="J3272" s="389"/>
      <c r="K3272" s="331" t="s">
        <v>994</v>
      </c>
    </row>
    <row r="3273" customFormat="false" ht="15.75" hidden="true" customHeight="false" outlineLevel="0" collapsed="false">
      <c r="A3273" s="331"/>
      <c r="B3273" s="331" t="s">
        <v>1324</v>
      </c>
      <c r="C3273" s="331" t="str">
        <f aca="false">IFERROR(VLOOKUP(B3273,'[1]#¡REF!'!$A$1:$C$15201,2,FALSE()),"")</f>
        <v/>
      </c>
      <c r="D3273" s="331" t="s">
        <v>1016</v>
      </c>
      <c r="E3273" s="331" t="s">
        <v>1093</v>
      </c>
      <c r="F3273" s="331" t="s">
        <v>1131</v>
      </c>
      <c r="G3273" s="331" t="n">
        <v>5</v>
      </c>
      <c r="H3273" s="331" t="n">
        <v>5.88</v>
      </c>
      <c r="I3273" s="331" t="n">
        <v>117</v>
      </c>
      <c r="J3273" s="389"/>
      <c r="K3273" s="331" t="s">
        <v>994</v>
      </c>
    </row>
    <row r="3274" customFormat="false" ht="15.75" hidden="true" customHeight="false" outlineLevel="0" collapsed="false">
      <c r="A3274" s="331"/>
      <c r="B3274" s="331" t="s">
        <v>1324</v>
      </c>
      <c r="C3274" s="331" t="str">
        <f aca="false">IFERROR(VLOOKUP(B3274,'[1]#¡REF!'!$A$1:$C$15201,2,FALSE()),"")</f>
        <v/>
      </c>
      <c r="D3274" s="331" t="s">
        <v>1016</v>
      </c>
      <c r="E3274" s="331" t="s">
        <v>1026</v>
      </c>
      <c r="F3274" s="331" t="s">
        <v>1132</v>
      </c>
      <c r="G3274" s="331" t="n">
        <v>14</v>
      </c>
      <c r="H3274" s="331" t="n">
        <v>16.45</v>
      </c>
      <c r="I3274" s="331" t="n">
        <v>327.6</v>
      </c>
      <c r="J3274" s="389"/>
      <c r="K3274" s="331" t="s">
        <v>994</v>
      </c>
    </row>
    <row r="3275" customFormat="false" ht="15.75" hidden="true" customHeight="false" outlineLevel="0" collapsed="false">
      <c r="A3275" s="331"/>
      <c r="B3275" s="331" t="s">
        <v>1324</v>
      </c>
      <c r="C3275" s="331" t="str">
        <f aca="false">IFERROR(VLOOKUP(B3275,'[1]#¡REF!'!$A$1:$C$15201,2,FALSE()),"")</f>
        <v/>
      </c>
      <c r="D3275" s="331" t="s">
        <v>1016</v>
      </c>
      <c r="E3275" s="331" t="s">
        <v>1027</v>
      </c>
      <c r="F3275" s="331" t="s">
        <v>1133</v>
      </c>
      <c r="G3275" s="331" t="n">
        <v>2</v>
      </c>
      <c r="H3275" s="331" t="n">
        <v>2.35</v>
      </c>
      <c r="I3275" s="331" t="n">
        <v>46.8</v>
      </c>
      <c r="J3275" s="389"/>
      <c r="K3275" s="331" t="s">
        <v>994</v>
      </c>
    </row>
    <row r="3276" customFormat="false" ht="15.75" hidden="true" customHeight="false" outlineLevel="0" collapsed="false">
      <c r="A3276" s="331"/>
      <c r="B3276" s="331" t="s">
        <v>1324</v>
      </c>
      <c r="C3276" s="331" t="str">
        <f aca="false">IFERROR(VLOOKUP(B3276,'[1]#¡REF!'!$A$1:$C$15201,2,FALSE()),"")</f>
        <v/>
      </c>
      <c r="D3276" s="331" t="s">
        <v>1016</v>
      </c>
      <c r="E3276" s="331" t="s">
        <v>1028</v>
      </c>
      <c r="F3276" s="331" t="s">
        <v>1134</v>
      </c>
      <c r="G3276" s="331" t="n">
        <v>6</v>
      </c>
      <c r="H3276" s="331" t="n">
        <v>7.05</v>
      </c>
      <c r="I3276" s="331" t="n">
        <v>140.4</v>
      </c>
      <c r="J3276" s="390"/>
      <c r="K3276" s="331" t="s">
        <v>994</v>
      </c>
    </row>
    <row r="3277" customFormat="false" ht="15.75" hidden="true" customHeight="false" outlineLevel="0" collapsed="false">
      <c r="A3277" s="399"/>
      <c r="B3277" s="356" t="s">
        <v>1324</v>
      </c>
      <c r="C3277" s="356" t="str">
        <f aca="false">IFERROR(VLOOKUP(B3277,'[1]#¡REF!'!$A$1:$C$15201,2,FALSE()),"")</f>
        <v/>
      </c>
      <c r="D3277" s="399" t="s">
        <v>1016</v>
      </c>
      <c r="E3277" s="399" t="s">
        <v>621</v>
      </c>
      <c r="F3277" s="361" t="s">
        <v>1136</v>
      </c>
      <c r="G3277" s="361" t="n">
        <v>10</v>
      </c>
      <c r="H3277" s="417" t="n">
        <v>11.75</v>
      </c>
      <c r="I3277" s="417" t="n">
        <v>234</v>
      </c>
      <c r="J3277" s="360"/>
      <c r="K3277" s="356" t="s">
        <v>994</v>
      </c>
      <c r="L3277" s="379"/>
      <c r="M3277" s="379"/>
      <c r="N3277" s="379"/>
      <c r="O3277" s="379"/>
      <c r="P3277" s="279"/>
      <c r="Q3277" s="395"/>
      <c r="R3277" s="396"/>
      <c r="S3277" s="396"/>
      <c r="T3277" s="382"/>
    </row>
    <row r="3278" customFormat="false" ht="15.75" hidden="true" customHeight="false" outlineLevel="0" collapsed="false">
      <c r="A3278" s="331"/>
      <c r="B3278" s="331" t="s">
        <v>1325</v>
      </c>
      <c r="C3278" s="331" t="str">
        <f aca="false">IFERROR(VLOOKUP(B3278,'[1]#¡REF!'!$A$1:$C$15201,2,FALSE()),"")</f>
        <v/>
      </c>
      <c r="D3278" s="331" t="s">
        <v>991</v>
      </c>
      <c r="E3278" s="331" t="s">
        <v>1165</v>
      </c>
      <c r="F3278" s="354" t="s">
        <v>993</v>
      </c>
      <c r="G3278" s="331" t="n">
        <v>200</v>
      </c>
      <c r="H3278" s="331" t="n">
        <v>379.71</v>
      </c>
      <c r="I3278" s="415" t="n">
        <v>7560</v>
      </c>
      <c r="J3278" s="388"/>
      <c r="K3278" s="331" t="s">
        <v>994</v>
      </c>
    </row>
    <row r="3279" customFormat="false" ht="15.75" hidden="true" customHeight="false" outlineLevel="0" collapsed="false">
      <c r="A3279" s="331"/>
      <c r="B3279" s="331" t="s">
        <v>1325</v>
      </c>
      <c r="C3279" s="331" t="str">
        <f aca="false">IFERROR(VLOOKUP(B3279,'[1]#¡REF!'!$A$1:$C$15201,2,FALSE()),"")</f>
        <v/>
      </c>
      <c r="D3279" s="331" t="s">
        <v>991</v>
      </c>
      <c r="E3279" s="331" t="s">
        <v>1175</v>
      </c>
      <c r="F3279" s="354" t="s">
        <v>993</v>
      </c>
      <c r="G3279" s="331" t="n">
        <v>400</v>
      </c>
      <c r="H3279" s="331" t="n">
        <v>759.42</v>
      </c>
      <c r="I3279" s="415" t="n">
        <v>15120</v>
      </c>
      <c r="J3279" s="389"/>
      <c r="K3279" s="331" t="s">
        <v>994</v>
      </c>
    </row>
    <row r="3280" customFormat="false" ht="15.75" hidden="true" customHeight="false" outlineLevel="0" collapsed="false">
      <c r="A3280" s="331"/>
      <c r="B3280" s="331" t="s">
        <v>1325</v>
      </c>
      <c r="C3280" s="331" t="str">
        <f aca="false">IFERROR(VLOOKUP(B3280,'[1]#¡REF!'!$A$1:$C$15201,2,FALSE()),"")</f>
        <v/>
      </c>
      <c r="D3280" s="331" t="s">
        <v>991</v>
      </c>
      <c r="E3280" s="331" t="s">
        <v>1036</v>
      </c>
      <c r="F3280" s="354" t="s">
        <v>993</v>
      </c>
      <c r="G3280" s="331" t="n">
        <v>50</v>
      </c>
      <c r="H3280" s="331" t="n">
        <v>94.93</v>
      </c>
      <c r="I3280" s="415" t="n">
        <v>1890</v>
      </c>
      <c r="J3280" s="389"/>
      <c r="K3280" s="331" t="s">
        <v>994</v>
      </c>
    </row>
    <row r="3281" customFormat="false" ht="15.75" hidden="true" customHeight="false" outlineLevel="0" collapsed="false">
      <c r="A3281" s="331"/>
      <c r="B3281" s="331" t="s">
        <v>1325</v>
      </c>
      <c r="C3281" s="331" t="str">
        <f aca="false">IFERROR(VLOOKUP(B3281,'[1]#¡REF!'!$A$1:$C$15201,2,FALSE()),"")</f>
        <v/>
      </c>
      <c r="D3281" s="331" t="s">
        <v>1016</v>
      </c>
      <c r="E3281" s="331" t="s">
        <v>1017</v>
      </c>
      <c r="F3281" s="331" t="s">
        <v>1130</v>
      </c>
      <c r="G3281" s="331" t="n">
        <v>1</v>
      </c>
      <c r="H3281" s="331" t="n">
        <v>1.9</v>
      </c>
      <c r="I3281" s="331" t="n">
        <v>37.8</v>
      </c>
      <c r="J3281" s="389"/>
      <c r="K3281" s="331" t="s">
        <v>994</v>
      </c>
    </row>
    <row r="3282" customFormat="false" ht="15.75" hidden="true" customHeight="false" outlineLevel="0" collapsed="false">
      <c r="A3282" s="331"/>
      <c r="B3282" s="331" t="s">
        <v>1325</v>
      </c>
      <c r="C3282" s="331" t="str">
        <f aca="false">IFERROR(VLOOKUP(B3282,'[1]#¡REF!'!$A$1:$C$15201,2,FALSE()),"")</f>
        <v/>
      </c>
      <c r="D3282" s="331" t="s">
        <v>1016</v>
      </c>
      <c r="E3282" s="331" t="s">
        <v>1020</v>
      </c>
      <c r="F3282" s="354" t="s">
        <v>993</v>
      </c>
      <c r="G3282" s="331" t="n">
        <v>11</v>
      </c>
      <c r="H3282" s="331" t="n">
        <v>20.88</v>
      </c>
      <c r="I3282" s="331" t="n">
        <v>415.8</v>
      </c>
      <c r="J3282" s="389"/>
      <c r="K3282" s="331" t="s">
        <v>994</v>
      </c>
    </row>
    <row r="3283" customFormat="false" ht="15.75" hidden="true" customHeight="false" outlineLevel="0" collapsed="false">
      <c r="A3283" s="331"/>
      <c r="B3283" s="331" t="s">
        <v>1325</v>
      </c>
      <c r="C3283" s="331" t="str">
        <f aca="false">IFERROR(VLOOKUP(B3283,'[1]#¡REF!'!$A$1:$C$15201,2,FALSE()),"")</f>
        <v/>
      </c>
      <c r="D3283" s="331" t="s">
        <v>1016</v>
      </c>
      <c r="E3283" s="331" t="s">
        <v>1025</v>
      </c>
      <c r="F3283" s="354" t="s">
        <v>993</v>
      </c>
      <c r="G3283" s="331" t="n">
        <v>7</v>
      </c>
      <c r="H3283" s="331" t="n">
        <v>13.29</v>
      </c>
      <c r="I3283" s="331" t="n">
        <v>264.6</v>
      </c>
      <c r="J3283" s="389"/>
      <c r="K3283" s="331" t="s">
        <v>994</v>
      </c>
    </row>
    <row r="3284" customFormat="false" ht="15.75" hidden="true" customHeight="false" outlineLevel="0" collapsed="false">
      <c r="A3284" s="331"/>
      <c r="B3284" s="331" t="s">
        <v>1325</v>
      </c>
      <c r="C3284" s="331" t="str">
        <f aca="false">IFERROR(VLOOKUP(B3284,'[1]#¡REF!'!$A$1:$C$15201,2,FALSE()),"")</f>
        <v/>
      </c>
      <c r="D3284" s="331" t="s">
        <v>1016</v>
      </c>
      <c r="E3284" s="331" t="s">
        <v>1167</v>
      </c>
      <c r="F3284" s="354" t="s">
        <v>993</v>
      </c>
      <c r="G3284" s="331" t="n">
        <v>11</v>
      </c>
      <c r="H3284" s="331" t="n">
        <v>20.88</v>
      </c>
      <c r="I3284" s="331" t="n">
        <v>415.8</v>
      </c>
      <c r="J3284" s="389"/>
      <c r="K3284" s="331" t="s">
        <v>994</v>
      </c>
    </row>
    <row r="3285" customFormat="false" ht="15.75" hidden="true" customHeight="false" outlineLevel="0" collapsed="false">
      <c r="A3285" s="331"/>
      <c r="B3285" s="331" t="s">
        <v>1325</v>
      </c>
      <c r="C3285" s="331" t="str">
        <f aca="false">IFERROR(VLOOKUP(B3285,'[1]#¡REF!'!$A$1:$C$15201,2,FALSE()),"")</f>
        <v/>
      </c>
      <c r="D3285" s="331" t="s">
        <v>1016</v>
      </c>
      <c r="E3285" s="331" t="s">
        <v>1065</v>
      </c>
      <c r="F3285" s="354" t="s">
        <v>993</v>
      </c>
      <c r="G3285" s="331" t="n">
        <v>11</v>
      </c>
      <c r="H3285" s="331" t="n">
        <v>20.88</v>
      </c>
      <c r="I3285" s="331" t="n">
        <v>415.8</v>
      </c>
      <c r="J3285" s="389"/>
      <c r="K3285" s="331" t="s">
        <v>994</v>
      </c>
    </row>
    <row r="3286" customFormat="false" ht="15.75" hidden="true" customHeight="false" outlineLevel="0" collapsed="false">
      <c r="A3286" s="331"/>
      <c r="B3286" s="331" t="s">
        <v>1325</v>
      </c>
      <c r="C3286" s="331" t="str">
        <f aca="false">IFERROR(VLOOKUP(B3286,'[1]#¡REF!'!$A$1:$C$15201,2,FALSE()),"")</f>
        <v/>
      </c>
      <c r="D3286" s="331" t="s">
        <v>1016</v>
      </c>
      <c r="E3286" s="331" t="s">
        <v>1168</v>
      </c>
      <c r="F3286" s="354" t="s">
        <v>993</v>
      </c>
      <c r="G3286" s="331" t="n">
        <v>9</v>
      </c>
      <c r="H3286" s="331" t="n">
        <v>17.09</v>
      </c>
      <c r="I3286" s="331" t="n">
        <v>340.2</v>
      </c>
      <c r="J3286" s="389"/>
      <c r="K3286" s="331" t="s">
        <v>994</v>
      </c>
    </row>
    <row r="3287" customFormat="false" ht="15.75" hidden="true" customHeight="false" outlineLevel="0" collapsed="false">
      <c r="A3287" s="331"/>
      <c r="B3287" s="331" t="s">
        <v>1325</v>
      </c>
      <c r="C3287" s="331" t="str">
        <f aca="false">IFERROR(VLOOKUP(B3287,'[1]#¡REF!'!$A$1:$C$15201,2,FALSE()),"")</f>
        <v/>
      </c>
      <c r="D3287" s="331" t="s">
        <v>1016</v>
      </c>
      <c r="E3287" s="331" t="s">
        <v>1169</v>
      </c>
      <c r="F3287" s="354" t="s">
        <v>993</v>
      </c>
      <c r="G3287" s="331" t="n">
        <v>70</v>
      </c>
      <c r="H3287" s="331" t="n">
        <v>132.9</v>
      </c>
      <c r="I3287" s="415" t="n">
        <v>2646</v>
      </c>
      <c r="J3287" s="389"/>
      <c r="K3287" s="331" t="s">
        <v>994</v>
      </c>
    </row>
    <row r="3288" customFormat="false" ht="15.75" hidden="true" customHeight="false" outlineLevel="0" collapsed="false">
      <c r="A3288" s="331"/>
      <c r="B3288" s="331" t="s">
        <v>1325</v>
      </c>
      <c r="C3288" s="331" t="str">
        <f aca="false">IFERROR(VLOOKUP(B3288,'[1]#¡REF!'!$A$1:$C$15201,2,FALSE()),"")</f>
        <v/>
      </c>
      <c r="D3288" s="331" t="s">
        <v>1016</v>
      </c>
      <c r="E3288" s="331" t="s">
        <v>1121</v>
      </c>
      <c r="F3288" s="354" t="s">
        <v>993</v>
      </c>
      <c r="G3288" s="331" t="n">
        <v>56</v>
      </c>
      <c r="H3288" s="331" t="n">
        <v>106.32</v>
      </c>
      <c r="I3288" s="415" t="n">
        <v>2116.8</v>
      </c>
      <c r="J3288" s="389"/>
      <c r="K3288" s="331" t="s">
        <v>994</v>
      </c>
    </row>
    <row r="3289" customFormat="false" ht="15.75" hidden="true" customHeight="false" outlineLevel="0" collapsed="false">
      <c r="A3289" s="331"/>
      <c r="B3289" s="331" t="s">
        <v>1325</v>
      </c>
      <c r="C3289" s="331" t="str">
        <f aca="false">IFERROR(VLOOKUP(B3289,'[1]#¡REF!'!$A$1:$C$15201,2,FALSE()),"")</f>
        <v/>
      </c>
      <c r="D3289" s="331" t="s">
        <v>1016</v>
      </c>
      <c r="E3289" s="331" t="s">
        <v>1044</v>
      </c>
      <c r="F3289" s="354" t="s">
        <v>993</v>
      </c>
      <c r="G3289" s="331" t="n">
        <v>280</v>
      </c>
      <c r="H3289" s="331" t="n">
        <v>531.59</v>
      </c>
      <c r="I3289" s="415" t="n">
        <v>10584</v>
      </c>
      <c r="J3289" s="389"/>
      <c r="K3289" s="331" t="s">
        <v>994</v>
      </c>
    </row>
    <row r="3290" customFormat="false" ht="15.75" hidden="true" customHeight="false" outlineLevel="0" collapsed="false">
      <c r="A3290" s="331"/>
      <c r="B3290" s="331" t="s">
        <v>1325</v>
      </c>
      <c r="C3290" s="331" t="str">
        <f aca="false">IFERROR(VLOOKUP(B3290,'[1]#¡REF!'!$A$1:$C$15201,2,FALSE()),"")</f>
        <v/>
      </c>
      <c r="D3290" s="331" t="s">
        <v>1016</v>
      </c>
      <c r="E3290" s="331" t="s">
        <v>1093</v>
      </c>
      <c r="F3290" s="331" t="s">
        <v>1131</v>
      </c>
      <c r="G3290" s="331" t="n">
        <v>1</v>
      </c>
      <c r="H3290" s="331" t="n">
        <v>1.9</v>
      </c>
      <c r="I3290" s="331" t="n">
        <v>37.8</v>
      </c>
      <c r="J3290" s="389"/>
      <c r="K3290" s="331" t="s">
        <v>994</v>
      </c>
    </row>
    <row r="3291" customFormat="false" ht="15.75" hidden="true" customHeight="false" outlineLevel="0" collapsed="false">
      <c r="A3291" s="331"/>
      <c r="B3291" s="331" t="s">
        <v>1325</v>
      </c>
      <c r="C3291" s="331" t="str">
        <f aca="false">IFERROR(VLOOKUP(B3291,'[1]#¡REF!'!$A$1:$C$15201,2,FALSE()),"")</f>
        <v/>
      </c>
      <c r="D3291" s="331" t="s">
        <v>1016</v>
      </c>
      <c r="E3291" s="331" t="s">
        <v>1027</v>
      </c>
      <c r="F3291" s="331" t="s">
        <v>1133</v>
      </c>
      <c r="G3291" s="331" t="n">
        <v>1</v>
      </c>
      <c r="H3291" s="331" t="n">
        <v>1.9</v>
      </c>
      <c r="I3291" s="331" t="n">
        <v>37.8</v>
      </c>
      <c r="J3291" s="389"/>
      <c r="K3291" s="331" t="s">
        <v>994</v>
      </c>
    </row>
    <row r="3292" customFormat="false" ht="15.75" hidden="true" customHeight="false" outlineLevel="0" collapsed="false">
      <c r="A3292" s="331"/>
      <c r="B3292" s="331" t="s">
        <v>1325</v>
      </c>
      <c r="C3292" s="331" t="str">
        <f aca="false">IFERROR(VLOOKUP(B3292,'[1]#¡REF!'!$A$1:$C$15201,2,FALSE()),"")</f>
        <v/>
      </c>
      <c r="D3292" s="331" t="s">
        <v>1016</v>
      </c>
      <c r="E3292" s="331" t="s">
        <v>1028</v>
      </c>
      <c r="F3292" s="331" t="s">
        <v>1134</v>
      </c>
      <c r="G3292" s="331" t="n">
        <v>1</v>
      </c>
      <c r="H3292" s="331" t="n">
        <v>1.9</v>
      </c>
      <c r="I3292" s="331" t="n">
        <v>37.8</v>
      </c>
      <c r="J3292" s="390"/>
      <c r="K3292" s="331" t="s">
        <v>994</v>
      </c>
    </row>
    <row r="3293" customFormat="false" ht="15.75" hidden="true" customHeight="false" outlineLevel="0" collapsed="false">
      <c r="A3293" s="399"/>
      <c r="B3293" s="356" t="s">
        <v>1325</v>
      </c>
      <c r="C3293" s="356" t="str">
        <f aca="false">IFERROR(VLOOKUP(B3293,'[1]#¡REF!'!$A$1:$C$15201,2,FALSE()),"")</f>
        <v/>
      </c>
      <c r="D3293" s="399" t="s">
        <v>1016</v>
      </c>
      <c r="E3293" s="399" t="s">
        <v>621</v>
      </c>
      <c r="F3293" s="361" t="s">
        <v>1136</v>
      </c>
      <c r="G3293" s="361" t="n">
        <v>2</v>
      </c>
      <c r="H3293" s="417" t="n">
        <v>3.8</v>
      </c>
      <c r="I3293" s="417" t="n">
        <v>75.6</v>
      </c>
      <c r="J3293" s="360"/>
      <c r="K3293" s="356" t="s">
        <v>994</v>
      </c>
      <c r="L3293" s="379"/>
      <c r="M3293" s="379"/>
      <c r="N3293" s="379"/>
      <c r="O3293" s="379"/>
      <c r="P3293" s="279"/>
      <c r="Q3293" s="395"/>
      <c r="R3293" s="396"/>
      <c r="S3293" s="396"/>
      <c r="T3293" s="382"/>
    </row>
    <row r="3294" customFormat="false" ht="15.75" hidden="true" customHeight="false" outlineLevel="0" collapsed="false">
      <c r="A3294" s="331"/>
      <c r="B3294" s="331" t="s">
        <v>1326</v>
      </c>
      <c r="C3294" s="331" t="str">
        <f aca="false">IFERROR(VLOOKUP(B3294,'[1]#¡REF!'!$A$1:$C$15201,2,FALSE()),"")</f>
        <v/>
      </c>
      <c r="D3294" s="331" t="s">
        <v>991</v>
      </c>
      <c r="E3294" s="331" t="s">
        <v>1165</v>
      </c>
      <c r="F3294" s="354" t="s">
        <v>993</v>
      </c>
      <c r="G3294" s="331" t="n">
        <v>250</v>
      </c>
      <c r="H3294" s="331" t="n">
        <v>494.73</v>
      </c>
      <c r="I3294" s="415" t="n">
        <v>9850</v>
      </c>
      <c r="J3294" s="388"/>
      <c r="K3294" s="331" t="s">
        <v>994</v>
      </c>
    </row>
    <row r="3295" customFormat="false" ht="15.75" hidden="true" customHeight="false" outlineLevel="0" collapsed="false">
      <c r="A3295" s="331"/>
      <c r="B3295" s="331" t="s">
        <v>1326</v>
      </c>
      <c r="C3295" s="331" t="str">
        <f aca="false">IFERROR(VLOOKUP(B3295,'[1]#¡REF!'!$A$1:$C$15201,2,FALSE()),"")</f>
        <v/>
      </c>
      <c r="D3295" s="331" t="s">
        <v>991</v>
      </c>
      <c r="E3295" s="331" t="s">
        <v>1175</v>
      </c>
      <c r="F3295" s="354" t="s">
        <v>993</v>
      </c>
      <c r="G3295" s="331" t="n">
        <v>400</v>
      </c>
      <c r="H3295" s="331" t="n">
        <v>791.56</v>
      </c>
      <c r="I3295" s="415" t="n">
        <v>15760</v>
      </c>
      <c r="J3295" s="389"/>
      <c r="K3295" s="331" t="s">
        <v>994</v>
      </c>
    </row>
    <row r="3296" customFormat="false" ht="15.75" hidden="true" customHeight="false" outlineLevel="0" collapsed="false">
      <c r="A3296" s="331"/>
      <c r="B3296" s="331" t="s">
        <v>1326</v>
      </c>
      <c r="C3296" s="331" t="str">
        <f aca="false">IFERROR(VLOOKUP(B3296,'[1]#¡REF!'!$A$1:$C$15201,2,FALSE()),"")</f>
        <v/>
      </c>
      <c r="D3296" s="331" t="s">
        <v>991</v>
      </c>
      <c r="E3296" s="331" t="s">
        <v>1036</v>
      </c>
      <c r="F3296" s="354" t="s">
        <v>993</v>
      </c>
      <c r="G3296" s="331" t="n">
        <v>50</v>
      </c>
      <c r="H3296" s="331" t="n">
        <v>98.95</v>
      </c>
      <c r="I3296" s="415" t="n">
        <v>1970</v>
      </c>
      <c r="J3296" s="389"/>
      <c r="K3296" s="331" t="s">
        <v>994</v>
      </c>
    </row>
    <row r="3297" customFormat="false" ht="15.75" hidden="true" customHeight="false" outlineLevel="0" collapsed="false">
      <c r="A3297" s="331"/>
      <c r="B3297" s="331" t="s">
        <v>1326</v>
      </c>
      <c r="C3297" s="331" t="str">
        <f aca="false">IFERROR(VLOOKUP(B3297,'[1]#¡REF!'!$A$1:$C$15201,2,FALSE()),"")</f>
        <v/>
      </c>
      <c r="D3297" s="331" t="s">
        <v>991</v>
      </c>
      <c r="E3297" s="331" t="s">
        <v>995</v>
      </c>
      <c r="F3297" s="354" t="s">
        <v>993</v>
      </c>
      <c r="G3297" s="331" t="n">
        <v>150</v>
      </c>
      <c r="H3297" s="331" t="n">
        <v>296.84</v>
      </c>
      <c r="I3297" s="415" t="n">
        <v>5910</v>
      </c>
      <c r="J3297" s="389"/>
      <c r="K3297" s="331" t="s">
        <v>994</v>
      </c>
    </row>
    <row r="3298" customFormat="false" ht="15.75" hidden="true" customHeight="false" outlineLevel="0" collapsed="false">
      <c r="A3298" s="331"/>
      <c r="B3298" s="331" t="s">
        <v>1326</v>
      </c>
      <c r="C3298" s="331" t="str">
        <f aca="false">IFERROR(VLOOKUP(B3298,'[1]#¡REF!'!$A$1:$C$15201,2,FALSE()),"")</f>
        <v/>
      </c>
      <c r="D3298" s="331" t="s">
        <v>1016</v>
      </c>
      <c r="E3298" s="331" t="s">
        <v>1017</v>
      </c>
      <c r="F3298" s="331" t="s">
        <v>1130</v>
      </c>
      <c r="G3298" s="331" t="n">
        <v>1</v>
      </c>
      <c r="H3298" s="331" t="n">
        <v>1.98</v>
      </c>
      <c r="I3298" s="331" t="n">
        <v>39.4</v>
      </c>
      <c r="J3298" s="389"/>
      <c r="K3298" s="331" t="s">
        <v>994</v>
      </c>
    </row>
    <row r="3299" customFormat="false" ht="15.75" hidden="true" customHeight="false" outlineLevel="0" collapsed="false">
      <c r="A3299" s="331"/>
      <c r="B3299" s="331" t="s">
        <v>1326</v>
      </c>
      <c r="C3299" s="331" t="str">
        <f aca="false">IFERROR(VLOOKUP(B3299,'[1]#¡REF!'!$A$1:$C$15201,2,FALSE()),"")</f>
        <v/>
      </c>
      <c r="D3299" s="331" t="s">
        <v>1016</v>
      </c>
      <c r="E3299" s="331" t="s">
        <v>1018</v>
      </c>
      <c r="F3299" s="354" t="s">
        <v>993</v>
      </c>
      <c r="G3299" s="331" t="n">
        <v>1</v>
      </c>
      <c r="H3299" s="331" t="n">
        <v>1.98</v>
      </c>
      <c r="I3299" s="331" t="n">
        <v>39.4</v>
      </c>
      <c r="J3299" s="389"/>
      <c r="K3299" s="331" t="s">
        <v>994</v>
      </c>
    </row>
    <row r="3300" customFormat="false" ht="15.75" hidden="true" customHeight="false" outlineLevel="0" collapsed="false">
      <c r="A3300" s="331"/>
      <c r="B3300" s="331" t="s">
        <v>1326</v>
      </c>
      <c r="C3300" s="331" t="str">
        <f aca="false">IFERROR(VLOOKUP(B3300,'[1]#¡REF!'!$A$1:$C$15201,2,FALSE()),"")</f>
        <v/>
      </c>
      <c r="D3300" s="331" t="s">
        <v>1016</v>
      </c>
      <c r="E3300" s="331" t="s">
        <v>1020</v>
      </c>
      <c r="F3300" s="354" t="s">
        <v>993</v>
      </c>
      <c r="G3300" s="331" t="n">
        <v>11</v>
      </c>
      <c r="H3300" s="331" t="n">
        <v>21.77</v>
      </c>
      <c r="I3300" s="331" t="n">
        <v>433.4</v>
      </c>
      <c r="J3300" s="389"/>
      <c r="K3300" s="331" t="s">
        <v>994</v>
      </c>
    </row>
    <row r="3301" customFormat="false" ht="15.75" hidden="true" customHeight="false" outlineLevel="0" collapsed="false">
      <c r="A3301" s="331"/>
      <c r="B3301" s="331" t="s">
        <v>1326</v>
      </c>
      <c r="C3301" s="331" t="str">
        <f aca="false">IFERROR(VLOOKUP(B3301,'[1]#¡REF!'!$A$1:$C$15201,2,FALSE()),"")</f>
        <v/>
      </c>
      <c r="D3301" s="331" t="s">
        <v>1016</v>
      </c>
      <c r="E3301" s="331" t="s">
        <v>1025</v>
      </c>
      <c r="F3301" s="354" t="s">
        <v>993</v>
      </c>
      <c r="G3301" s="331" t="n">
        <v>7</v>
      </c>
      <c r="H3301" s="331" t="n">
        <v>13.85</v>
      </c>
      <c r="I3301" s="331" t="n">
        <v>275.8</v>
      </c>
      <c r="J3301" s="389"/>
      <c r="K3301" s="331" t="s">
        <v>994</v>
      </c>
    </row>
    <row r="3302" customFormat="false" ht="15.75" hidden="true" customHeight="false" outlineLevel="0" collapsed="false">
      <c r="A3302" s="331"/>
      <c r="B3302" s="331" t="s">
        <v>1326</v>
      </c>
      <c r="C3302" s="331" t="str">
        <f aca="false">IFERROR(VLOOKUP(B3302,'[1]#¡REF!'!$A$1:$C$15201,2,FALSE()),"")</f>
        <v/>
      </c>
      <c r="D3302" s="331" t="s">
        <v>1016</v>
      </c>
      <c r="E3302" s="331" t="s">
        <v>1065</v>
      </c>
      <c r="F3302" s="354" t="s">
        <v>993</v>
      </c>
      <c r="G3302" s="331" t="n">
        <v>11</v>
      </c>
      <c r="H3302" s="331" t="n">
        <v>21.77</v>
      </c>
      <c r="I3302" s="331" t="n">
        <v>433.4</v>
      </c>
      <c r="J3302" s="389"/>
      <c r="K3302" s="331" t="s">
        <v>994</v>
      </c>
    </row>
    <row r="3303" customFormat="false" ht="15.75" hidden="true" customHeight="false" outlineLevel="0" collapsed="false">
      <c r="A3303" s="331"/>
      <c r="B3303" s="331" t="s">
        <v>1326</v>
      </c>
      <c r="C3303" s="331" t="str">
        <f aca="false">IFERROR(VLOOKUP(B3303,'[1]#¡REF!'!$A$1:$C$15201,2,FALSE()),"")</f>
        <v/>
      </c>
      <c r="D3303" s="331" t="s">
        <v>1016</v>
      </c>
      <c r="E3303" s="331" t="s">
        <v>1168</v>
      </c>
      <c r="F3303" s="354" t="s">
        <v>993</v>
      </c>
      <c r="G3303" s="331" t="n">
        <v>11</v>
      </c>
      <c r="H3303" s="331" t="n">
        <v>21.77</v>
      </c>
      <c r="I3303" s="331" t="n">
        <v>433.4</v>
      </c>
      <c r="J3303" s="389"/>
      <c r="K3303" s="331" t="s">
        <v>994</v>
      </c>
    </row>
    <row r="3304" customFormat="false" ht="15.75" hidden="true" customHeight="false" outlineLevel="0" collapsed="false">
      <c r="A3304" s="331"/>
      <c r="B3304" s="331" t="s">
        <v>1326</v>
      </c>
      <c r="C3304" s="331" t="str">
        <f aca="false">IFERROR(VLOOKUP(B3304,'[1]#¡REF!'!$A$1:$C$15201,2,FALSE()),"")</f>
        <v/>
      </c>
      <c r="D3304" s="331" t="s">
        <v>1016</v>
      </c>
      <c r="E3304" s="331" t="s">
        <v>1169</v>
      </c>
      <c r="F3304" s="354" t="s">
        <v>993</v>
      </c>
      <c r="G3304" s="331" t="n">
        <v>112</v>
      </c>
      <c r="H3304" s="331" t="n">
        <v>221.64</v>
      </c>
      <c r="I3304" s="415" t="n">
        <v>4412.8</v>
      </c>
      <c r="J3304" s="389"/>
      <c r="K3304" s="331" t="s">
        <v>994</v>
      </c>
    </row>
    <row r="3305" customFormat="false" ht="15.75" hidden="true" customHeight="false" outlineLevel="0" collapsed="false">
      <c r="A3305" s="331"/>
      <c r="B3305" s="331" t="s">
        <v>1326</v>
      </c>
      <c r="C3305" s="331" t="str">
        <f aca="false">IFERROR(VLOOKUP(B3305,'[1]#¡REF!'!$A$1:$C$15201,2,FALSE()),"")</f>
        <v/>
      </c>
      <c r="D3305" s="331" t="s">
        <v>1016</v>
      </c>
      <c r="E3305" s="331" t="s">
        <v>1121</v>
      </c>
      <c r="F3305" s="354" t="s">
        <v>993</v>
      </c>
      <c r="G3305" s="331" t="n">
        <v>56</v>
      </c>
      <c r="H3305" s="331" t="n">
        <v>110.82</v>
      </c>
      <c r="I3305" s="415" t="n">
        <v>2206.4</v>
      </c>
      <c r="J3305" s="389"/>
      <c r="K3305" s="331" t="s">
        <v>994</v>
      </c>
    </row>
    <row r="3306" customFormat="false" ht="15.75" hidden="true" customHeight="false" outlineLevel="0" collapsed="false">
      <c r="A3306" s="331"/>
      <c r="B3306" s="331" t="s">
        <v>1326</v>
      </c>
      <c r="C3306" s="331" t="str">
        <f aca="false">IFERROR(VLOOKUP(B3306,'[1]#¡REF!'!$A$1:$C$15201,2,FALSE()),"")</f>
        <v/>
      </c>
      <c r="D3306" s="331" t="s">
        <v>1016</v>
      </c>
      <c r="E3306" s="331" t="s">
        <v>1044</v>
      </c>
      <c r="F3306" s="354" t="s">
        <v>993</v>
      </c>
      <c r="G3306" s="331" t="n">
        <v>21</v>
      </c>
      <c r="H3306" s="331" t="n">
        <v>41.56</v>
      </c>
      <c r="I3306" s="331" t="n">
        <v>827.4</v>
      </c>
      <c r="J3306" s="389"/>
      <c r="K3306" s="331" t="s">
        <v>994</v>
      </c>
    </row>
    <row r="3307" customFormat="false" ht="15.75" hidden="true" customHeight="false" outlineLevel="0" collapsed="false">
      <c r="A3307" s="331"/>
      <c r="B3307" s="331" t="s">
        <v>1326</v>
      </c>
      <c r="C3307" s="331" t="str">
        <f aca="false">IFERROR(VLOOKUP(B3307,'[1]#¡REF!'!$A$1:$C$15201,2,FALSE()),"")</f>
        <v/>
      </c>
      <c r="D3307" s="331" t="s">
        <v>1016</v>
      </c>
      <c r="E3307" s="331" t="s">
        <v>1093</v>
      </c>
      <c r="F3307" s="331" t="s">
        <v>1131</v>
      </c>
      <c r="G3307" s="331" t="n">
        <v>1</v>
      </c>
      <c r="H3307" s="331" t="n">
        <v>1.98</v>
      </c>
      <c r="I3307" s="331" t="n">
        <v>39.4</v>
      </c>
      <c r="J3307" s="389"/>
      <c r="K3307" s="331" t="s">
        <v>994</v>
      </c>
    </row>
    <row r="3308" customFormat="false" ht="15.75" hidden="true" customHeight="false" outlineLevel="0" collapsed="false">
      <c r="A3308" s="331"/>
      <c r="B3308" s="331" t="s">
        <v>1326</v>
      </c>
      <c r="C3308" s="331" t="str">
        <f aca="false">IFERROR(VLOOKUP(B3308,'[1]#¡REF!'!$A$1:$C$15201,2,FALSE()),"")</f>
        <v/>
      </c>
      <c r="D3308" s="331" t="s">
        <v>1016</v>
      </c>
      <c r="E3308" s="331" t="s">
        <v>1027</v>
      </c>
      <c r="F3308" s="331" t="s">
        <v>1133</v>
      </c>
      <c r="G3308" s="331" t="n">
        <v>1</v>
      </c>
      <c r="H3308" s="331" t="n">
        <v>1.98</v>
      </c>
      <c r="I3308" s="331" t="n">
        <v>39.4</v>
      </c>
      <c r="J3308" s="389"/>
      <c r="K3308" s="331" t="s">
        <v>994</v>
      </c>
    </row>
    <row r="3309" customFormat="false" ht="15.75" hidden="true" customHeight="false" outlineLevel="0" collapsed="false">
      <c r="A3309" s="331"/>
      <c r="B3309" s="331" t="s">
        <v>1326</v>
      </c>
      <c r="C3309" s="331" t="str">
        <f aca="false">IFERROR(VLOOKUP(B3309,'[1]#¡REF!'!$A$1:$C$15201,2,FALSE()),"")</f>
        <v/>
      </c>
      <c r="D3309" s="331" t="s">
        <v>1016</v>
      </c>
      <c r="E3309" s="331" t="s">
        <v>1028</v>
      </c>
      <c r="F3309" s="331" t="s">
        <v>1134</v>
      </c>
      <c r="G3309" s="331" t="n">
        <v>1</v>
      </c>
      <c r="H3309" s="331" t="n">
        <v>1.98</v>
      </c>
      <c r="I3309" s="331" t="n">
        <v>39.4</v>
      </c>
      <c r="J3309" s="390"/>
      <c r="K3309" s="331" t="s">
        <v>994</v>
      </c>
    </row>
    <row r="3310" customFormat="false" ht="15.75" hidden="true" customHeight="false" outlineLevel="0" collapsed="false">
      <c r="A3310" s="399"/>
      <c r="B3310" s="356" t="s">
        <v>1326</v>
      </c>
      <c r="C3310" s="356" t="str">
        <f aca="false">IFERROR(VLOOKUP(B3310,'[1]#¡REF!'!$A$1:$C$15201,2,FALSE()),"")</f>
        <v/>
      </c>
      <c r="D3310" s="399" t="s">
        <v>1016</v>
      </c>
      <c r="E3310" s="399" t="s">
        <v>621</v>
      </c>
      <c r="F3310" s="361" t="s">
        <v>1136</v>
      </c>
      <c r="G3310" s="361" t="n">
        <v>2</v>
      </c>
      <c r="H3310" s="417" t="n">
        <v>3.96</v>
      </c>
      <c r="I3310" s="417" t="n">
        <v>78.8</v>
      </c>
      <c r="J3310" s="360"/>
      <c r="K3310" s="356" t="s">
        <v>994</v>
      </c>
      <c r="L3310" s="379"/>
      <c r="M3310" s="379"/>
      <c r="N3310" s="379"/>
      <c r="O3310" s="379"/>
      <c r="P3310" s="279"/>
      <c r="Q3310" s="395"/>
      <c r="R3310" s="396"/>
      <c r="S3310" s="396"/>
      <c r="T3310" s="382"/>
    </row>
    <row r="3311" customFormat="false" ht="15.75" hidden="true" customHeight="false" outlineLevel="0" collapsed="false">
      <c r="A3311" s="331"/>
      <c r="B3311" s="331" t="s">
        <v>1327</v>
      </c>
      <c r="C3311" s="331" t="str">
        <f aca="false">IFERROR(VLOOKUP(B3311,'[1]#¡REF!'!$A$1:$C$15201,2,FALSE()),"")</f>
        <v/>
      </c>
      <c r="D3311" s="331" t="s">
        <v>991</v>
      </c>
      <c r="E3311" s="331" t="s">
        <v>1175</v>
      </c>
      <c r="F3311" s="354" t="s">
        <v>993</v>
      </c>
      <c r="G3311" s="331" t="n">
        <v>600</v>
      </c>
      <c r="H3311" s="415" t="n">
        <v>1747.87</v>
      </c>
      <c r="I3311" s="415" t="n">
        <v>34800</v>
      </c>
      <c r="J3311" s="388"/>
      <c r="K3311" s="331" t="s">
        <v>994</v>
      </c>
    </row>
    <row r="3312" customFormat="false" ht="15.75" hidden="true" customHeight="false" outlineLevel="0" collapsed="false">
      <c r="A3312" s="331"/>
      <c r="B3312" s="331" t="s">
        <v>1327</v>
      </c>
      <c r="C3312" s="331" t="str">
        <f aca="false">IFERROR(VLOOKUP(B3312,'[1]#¡REF!'!$A$1:$C$15201,2,FALSE()),"")</f>
        <v/>
      </c>
      <c r="D3312" s="331" t="s">
        <v>991</v>
      </c>
      <c r="E3312" s="331" t="s">
        <v>1036</v>
      </c>
      <c r="F3312" s="354" t="s">
        <v>993</v>
      </c>
      <c r="G3312" s="331" t="n">
        <v>50</v>
      </c>
      <c r="H3312" s="331" t="n">
        <v>145.66</v>
      </c>
      <c r="I3312" s="415" t="n">
        <v>2900</v>
      </c>
      <c r="J3312" s="389"/>
      <c r="K3312" s="331" t="s">
        <v>994</v>
      </c>
    </row>
    <row r="3313" customFormat="false" ht="15.75" hidden="true" customHeight="false" outlineLevel="0" collapsed="false">
      <c r="A3313" s="331"/>
      <c r="B3313" s="331" t="s">
        <v>1327</v>
      </c>
      <c r="C3313" s="331" t="str">
        <f aca="false">IFERROR(VLOOKUP(B3313,'[1]#¡REF!'!$A$1:$C$15201,2,FALSE()),"")</f>
        <v/>
      </c>
      <c r="D3313" s="331" t="s">
        <v>991</v>
      </c>
      <c r="E3313" s="331" t="s">
        <v>995</v>
      </c>
      <c r="F3313" s="354" t="s">
        <v>993</v>
      </c>
      <c r="G3313" s="331" t="n">
        <v>200</v>
      </c>
      <c r="H3313" s="331" t="n">
        <v>582.62</v>
      </c>
      <c r="I3313" s="415" t="n">
        <v>11600</v>
      </c>
      <c r="J3313" s="389"/>
      <c r="K3313" s="331" t="s">
        <v>994</v>
      </c>
    </row>
    <row r="3314" customFormat="false" ht="15.75" hidden="true" customHeight="false" outlineLevel="0" collapsed="false">
      <c r="A3314" s="331"/>
      <c r="B3314" s="331" t="s">
        <v>1327</v>
      </c>
      <c r="C3314" s="331" t="str">
        <f aca="false">IFERROR(VLOOKUP(B3314,'[1]#¡REF!'!$A$1:$C$15201,2,FALSE()),"")</f>
        <v/>
      </c>
      <c r="D3314" s="331" t="s">
        <v>1016</v>
      </c>
      <c r="E3314" s="331" t="s">
        <v>1017</v>
      </c>
      <c r="F3314" s="331" t="s">
        <v>1130</v>
      </c>
      <c r="G3314" s="331" t="n">
        <v>1</v>
      </c>
      <c r="H3314" s="331" t="n">
        <v>2.91</v>
      </c>
      <c r="I3314" s="331" t="n">
        <v>58</v>
      </c>
      <c r="J3314" s="389"/>
      <c r="K3314" s="331" t="s">
        <v>994</v>
      </c>
    </row>
    <row r="3315" customFormat="false" ht="15.75" hidden="true" customHeight="false" outlineLevel="0" collapsed="false">
      <c r="A3315" s="331"/>
      <c r="B3315" s="331" t="s">
        <v>1327</v>
      </c>
      <c r="C3315" s="331" t="str">
        <f aca="false">IFERROR(VLOOKUP(B3315,'[1]#¡REF!'!$A$1:$C$15201,2,FALSE()),"")</f>
        <v/>
      </c>
      <c r="D3315" s="331" t="s">
        <v>1016</v>
      </c>
      <c r="E3315" s="331" t="s">
        <v>1020</v>
      </c>
      <c r="F3315" s="354" t="s">
        <v>993</v>
      </c>
      <c r="G3315" s="331" t="n">
        <v>11</v>
      </c>
      <c r="H3315" s="331" t="n">
        <v>32.04</v>
      </c>
      <c r="I3315" s="331" t="n">
        <v>638</v>
      </c>
      <c r="J3315" s="389"/>
      <c r="K3315" s="331" t="s">
        <v>994</v>
      </c>
    </row>
    <row r="3316" customFormat="false" ht="15.75" hidden="true" customHeight="false" outlineLevel="0" collapsed="false">
      <c r="A3316" s="331"/>
      <c r="B3316" s="331" t="s">
        <v>1327</v>
      </c>
      <c r="C3316" s="331" t="str">
        <f aca="false">IFERROR(VLOOKUP(B3316,'[1]#¡REF!'!$A$1:$C$15201,2,FALSE()),"")</f>
        <v/>
      </c>
      <c r="D3316" s="331" t="s">
        <v>1016</v>
      </c>
      <c r="E3316" s="331" t="s">
        <v>1025</v>
      </c>
      <c r="F3316" s="354" t="s">
        <v>993</v>
      </c>
      <c r="G3316" s="331" t="n">
        <v>7</v>
      </c>
      <c r="H3316" s="331" t="n">
        <v>20.39</v>
      </c>
      <c r="I3316" s="331" t="n">
        <v>406</v>
      </c>
      <c r="J3316" s="389"/>
      <c r="K3316" s="331" t="s">
        <v>994</v>
      </c>
    </row>
    <row r="3317" customFormat="false" ht="15.75" hidden="true" customHeight="false" outlineLevel="0" collapsed="false">
      <c r="A3317" s="331"/>
      <c r="B3317" s="331" t="s">
        <v>1327</v>
      </c>
      <c r="C3317" s="331" t="str">
        <f aca="false">IFERROR(VLOOKUP(B3317,'[1]#¡REF!'!$A$1:$C$15201,2,FALSE()),"")</f>
        <v/>
      </c>
      <c r="D3317" s="331" t="s">
        <v>1016</v>
      </c>
      <c r="E3317" s="331" t="s">
        <v>1065</v>
      </c>
      <c r="F3317" s="354" t="s">
        <v>993</v>
      </c>
      <c r="G3317" s="331" t="n">
        <v>11</v>
      </c>
      <c r="H3317" s="331" t="n">
        <v>32.04</v>
      </c>
      <c r="I3317" s="331" t="n">
        <v>638</v>
      </c>
      <c r="J3317" s="389"/>
      <c r="K3317" s="331" t="s">
        <v>994</v>
      </c>
    </row>
    <row r="3318" customFormat="false" ht="15.75" hidden="true" customHeight="false" outlineLevel="0" collapsed="false">
      <c r="A3318" s="331"/>
      <c r="B3318" s="331" t="s">
        <v>1327</v>
      </c>
      <c r="C3318" s="331" t="str">
        <f aca="false">IFERROR(VLOOKUP(B3318,'[1]#¡REF!'!$A$1:$C$15201,2,FALSE()),"")</f>
        <v/>
      </c>
      <c r="D3318" s="331" t="s">
        <v>1016</v>
      </c>
      <c r="E3318" s="331" t="s">
        <v>1169</v>
      </c>
      <c r="F3318" s="354" t="s">
        <v>993</v>
      </c>
      <c r="G3318" s="331" t="n">
        <v>126</v>
      </c>
      <c r="H3318" s="331" t="n">
        <v>367.05</v>
      </c>
      <c r="I3318" s="415" t="n">
        <v>7308</v>
      </c>
      <c r="J3318" s="389"/>
      <c r="K3318" s="331" t="s">
        <v>994</v>
      </c>
    </row>
    <row r="3319" customFormat="false" ht="15.75" hidden="true" customHeight="false" outlineLevel="0" collapsed="false">
      <c r="A3319" s="331"/>
      <c r="B3319" s="331" t="s">
        <v>1327</v>
      </c>
      <c r="C3319" s="331" t="str">
        <f aca="false">IFERROR(VLOOKUP(B3319,'[1]#¡REF!'!$A$1:$C$15201,2,FALSE()),"")</f>
        <v/>
      </c>
      <c r="D3319" s="331" t="s">
        <v>1016</v>
      </c>
      <c r="E3319" s="331" t="s">
        <v>1121</v>
      </c>
      <c r="F3319" s="354" t="s">
        <v>993</v>
      </c>
      <c r="G3319" s="331" t="n">
        <v>56</v>
      </c>
      <c r="H3319" s="331" t="n">
        <v>163.13</v>
      </c>
      <c r="I3319" s="415" t="n">
        <v>3248</v>
      </c>
      <c r="J3319" s="389"/>
      <c r="K3319" s="331" t="s">
        <v>994</v>
      </c>
    </row>
    <row r="3320" customFormat="false" ht="15.75" hidden="true" customHeight="false" outlineLevel="0" collapsed="false">
      <c r="A3320" s="331"/>
      <c r="B3320" s="331" t="s">
        <v>1327</v>
      </c>
      <c r="C3320" s="331" t="str">
        <f aca="false">IFERROR(VLOOKUP(B3320,'[1]#¡REF!'!$A$1:$C$15201,2,FALSE()),"")</f>
        <v/>
      </c>
      <c r="D3320" s="331" t="s">
        <v>1016</v>
      </c>
      <c r="E3320" s="331" t="s">
        <v>1044</v>
      </c>
      <c r="F3320" s="354" t="s">
        <v>993</v>
      </c>
      <c r="G3320" s="331" t="n">
        <v>28</v>
      </c>
      <c r="H3320" s="331" t="n">
        <v>81.57</v>
      </c>
      <c r="I3320" s="415" t="n">
        <v>1624</v>
      </c>
      <c r="J3320" s="389"/>
      <c r="K3320" s="331" t="s">
        <v>994</v>
      </c>
    </row>
    <row r="3321" customFormat="false" ht="15.75" hidden="true" customHeight="false" outlineLevel="0" collapsed="false">
      <c r="A3321" s="331"/>
      <c r="B3321" s="331" t="s">
        <v>1327</v>
      </c>
      <c r="C3321" s="331" t="str">
        <f aca="false">IFERROR(VLOOKUP(B3321,'[1]#¡REF!'!$A$1:$C$15201,2,FALSE()),"")</f>
        <v/>
      </c>
      <c r="D3321" s="331" t="s">
        <v>1016</v>
      </c>
      <c r="E3321" s="331" t="s">
        <v>1093</v>
      </c>
      <c r="F3321" s="331" t="s">
        <v>1131</v>
      </c>
      <c r="G3321" s="331" t="n">
        <v>1</v>
      </c>
      <c r="H3321" s="331" t="n">
        <v>2.91</v>
      </c>
      <c r="I3321" s="331" t="n">
        <v>58</v>
      </c>
      <c r="J3321" s="389"/>
      <c r="K3321" s="331" t="s">
        <v>994</v>
      </c>
    </row>
    <row r="3322" customFormat="false" ht="15.75" hidden="true" customHeight="false" outlineLevel="0" collapsed="false">
      <c r="A3322" s="331"/>
      <c r="B3322" s="331" t="s">
        <v>1327</v>
      </c>
      <c r="C3322" s="331" t="str">
        <f aca="false">IFERROR(VLOOKUP(B3322,'[1]#¡REF!'!$A$1:$C$15201,2,FALSE()),"")</f>
        <v/>
      </c>
      <c r="D3322" s="331" t="s">
        <v>1016</v>
      </c>
      <c r="E3322" s="331" t="s">
        <v>1027</v>
      </c>
      <c r="F3322" s="331" t="s">
        <v>1133</v>
      </c>
      <c r="G3322" s="331" t="n">
        <v>1</v>
      </c>
      <c r="H3322" s="331" t="n">
        <v>2.91</v>
      </c>
      <c r="I3322" s="331" t="n">
        <v>58</v>
      </c>
      <c r="J3322" s="389"/>
      <c r="K3322" s="331" t="s">
        <v>994</v>
      </c>
    </row>
    <row r="3323" customFormat="false" ht="15.75" hidden="true" customHeight="false" outlineLevel="0" collapsed="false">
      <c r="A3323" s="331"/>
      <c r="B3323" s="331" t="s">
        <v>1327</v>
      </c>
      <c r="C3323" s="331" t="str">
        <f aca="false">IFERROR(VLOOKUP(B3323,'[1]#¡REF!'!$A$1:$C$15201,2,FALSE()),"")</f>
        <v/>
      </c>
      <c r="D3323" s="331" t="s">
        <v>1016</v>
      </c>
      <c r="E3323" s="331" t="s">
        <v>1028</v>
      </c>
      <c r="F3323" s="331" t="s">
        <v>1134</v>
      </c>
      <c r="G3323" s="331" t="n">
        <v>1</v>
      </c>
      <c r="H3323" s="331" t="n">
        <v>2.91</v>
      </c>
      <c r="I3323" s="331" t="n">
        <v>58</v>
      </c>
      <c r="J3323" s="390"/>
      <c r="K3323" s="331" t="s">
        <v>994</v>
      </c>
    </row>
    <row r="3324" customFormat="false" ht="15.75" hidden="true" customHeight="false" outlineLevel="0" collapsed="false">
      <c r="A3324" s="399"/>
      <c r="B3324" s="356" t="s">
        <v>1327</v>
      </c>
      <c r="C3324" s="356" t="str">
        <f aca="false">IFERROR(VLOOKUP(B3324,'[1]#¡REF!'!$A$1:$C$15201,2,FALSE()),"")</f>
        <v/>
      </c>
      <c r="D3324" s="399" t="s">
        <v>1016</v>
      </c>
      <c r="E3324" s="399" t="s">
        <v>621</v>
      </c>
      <c r="F3324" s="361" t="s">
        <v>1136</v>
      </c>
      <c r="G3324" s="361" t="n">
        <v>2</v>
      </c>
      <c r="H3324" s="417" t="n">
        <v>5.83</v>
      </c>
      <c r="I3324" s="417" t="n">
        <v>116</v>
      </c>
      <c r="J3324" s="360"/>
      <c r="K3324" s="356" t="s">
        <v>994</v>
      </c>
      <c r="L3324" s="379"/>
      <c r="M3324" s="379"/>
      <c r="N3324" s="379"/>
      <c r="O3324" s="379"/>
      <c r="P3324" s="279"/>
      <c r="Q3324" s="395"/>
      <c r="R3324" s="396"/>
      <c r="S3324" s="396"/>
      <c r="T3324" s="382"/>
    </row>
    <row r="3325" customFormat="false" ht="15.75" hidden="true" customHeight="false" outlineLevel="0" collapsed="false">
      <c r="A3325" s="331"/>
      <c r="B3325" s="331" t="s">
        <v>1328</v>
      </c>
      <c r="C3325" s="331" t="str">
        <f aca="false">IFERROR(VLOOKUP(B3325,'[1]#¡REF!'!$A$1:$C$15201,2,FALSE()),"")</f>
        <v/>
      </c>
      <c r="D3325" s="331" t="s">
        <v>1016</v>
      </c>
      <c r="E3325" s="331" t="s">
        <v>1019</v>
      </c>
      <c r="F3325" s="354" t="s">
        <v>993</v>
      </c>
      <c r="G3325" s="331" t="n">
        <v>37</v>
      </c>
      <c r="H3325" s="331" t="n">
        <v>333.39</v>
      </c>
      <c r="I3325" s="415" t="n">
        <v>6637.8</v>
      </c>
      <c r="J3325" s="388"/>
      <c r="K3325" s="331" t="s">
        <v>994</v>
      </c>
    </row>
    <row r="3326" customFormat="false" ht="15.75" hidden="true" customHeight="false" outlineLevel="0" collapsed="false">
      <c r="A3326" s="331"/>
      <c r="B3326" s="331" t="s">
        <v>1329</v>
      </c>
      <c r="C3326" s="331" t="str">
        <f aca="false">IFERROR(VLOOKUP(B3326,'[1]#¡REF!'!$A$1:$C$15201,2,FALSE()),"")</f>
        <v/>
      </c>
      <c r="D3326" s="331" t="s">
        <v>991</v>
      </c>
      <c r="E3326" s="331" t="s">
        <v>997</v>
      </c>
      <c r="F3326" s="331" t="s">
        <v>1130</v>
      </c>
      <c r="G3326" s="331" t="n">
        <v>1</v>
      </c>
      <c r="H3326" s="331" t="n">
        <v>23.81</v>
      </c>
      <c r="I3326" s="331" t="n">
        <v>474</v>
      </c>
      <c r="J3326" s="389"/>
      <c r="K3326" s="331" t="s">
        <v>994</v>
      </c>
    </row>
    <row r="3327" customFormat="false" ht="15.75" hidden="true" customHeight="false" outlineLevel="0" collapsed="false">
      <c r="A3327" s="331"/>
      <c r="B3327" s="331" t="s">
        <v>1329</v>
      </c>
      <c r="C3327" s="331" t="str">
        <f aca="false">IFERROR(VLOOKUP(B3327,'[1]#¡REF!'!$A$1:$C$15201,2,FALSE()),"")</f>
        <v/>
      </c>
      <c r="D3327" s="331" t="s">
        <v>991</v>
      </c>
      <c r="E3327" s="331" t="s">
        <v>1009</v>
      </c>
      <c r="F3327" s="354" t="s">
        <v>993</v>
      </c>
      <c r="G3327" s="405" t="n">
        <v>2400</v>
      </c>
      <c r="H3327" s="415" t="n">
        <v>57137.12</v>
      </c>
      <c r="I3327" s="415" t="n">
        <v>1137600</v>
      </c>
      <c r="J3327" s="389"/>
      <c r="K3327" s="331" t="s">
        <v>994</v>
      </c>
    </row>
    <row r="3328" customFormat="false" ht="15.75" hidden="true" customHeight="false" outlineLevel="0" collapsed="false">
      <c r="A3328" s="331"/>
      <c r="B3328" s="331" t="s">
        <v>1329</v>
      </c>
      <c r="C3328" s="331" t="str">
        <f aca="false">IFERROR(VLOOKUP(B3328,'[1]#¡REF!'!$A$1:$C$15201,2,FALSE()),"")</f>
        <v/>
      </c>
      <c r="D3328" s="331" t="s">
        <v>991</v>
      </c>
      <c r="E3328" s="331" t="s">
        <v>1011</v>
      </c>
      <c r="F3328" s="354" t="s">
        <v>993</v>
      </c>
      <c r="G3328" s="405" t="n">
        <v>1000</v>
      </c>
      <c r="H3328" s="415" t="n">
        <v>23807.13</v>
      </c>
      <c r="I3328" s="415" t="n">
        <v>474000</v>
      </c>
      <c r="J3328" s="389"/>
      <c r="K3328" s="331" t="s">
        <v>994</v>
      </c>
    </row>
    <row r="3329" customFormat="false" ht="15.75" hidden="true" customHeight="false" outlineLevel="0" collapsed="false">
      <c r="A3329" s="331"/>
      <c r="B3329" s="331" t="s">
        <v>1329</v>
      </c>
      <c r="C3329" s="331" t="str">
        <f aca="false">IFERROR(VLOOKUP(B3329,'[1]#¡REF!'!$A$1:$C$15201,2,FALSE()),"")</f>
        <v/>
      </c>
      <c r="D3329" s="331" t="s">
        <v>991</v>
      </c>
      <c r="E3329" s="331" t="s">
        <v>1037</v>
      </c>
      <c r="F3329" s="331" t="s">
        <v>1131</v>
      </c>
      <c r="G3329" s="331" t="n">
        <v>90</v>
      </c>
      <c r="H3329" s="415" t="n">
        <v>2142.64</v>
      </c>
      <c r="I3329" s="415" t="n">
        <v>42660</v>
      </c>
      <c r="J3329" s="389"/>
      <c r="K3329" s="331" t="s">
        <v>994</v>
      </c>
    </row>
    <row r="3330" customFormat="false" ht="15.75" hidden="true" customHeight="false" outlineLevel="0" collapsed="false">
      <c r="A3330" s="331"/>
      <c r="B3330" s="331" t="s">
        <v>1329</v>
      </c>
      <c r="C3330" s="331" t="str">
        <f aca="false">IFERROR(VLOOKUP(B3330,'[1]#¡REF!'!$A$1:$C$15201,2,FALSE()),"")</f>
        <v/>
      </c>
      <c r="D3330" s="331" t="s">
        <v>991</v>
      </c>
      <c r="E3330" s="331" t="s">
        <v>1014</v>
      </c>
      <c r="F3330" s="331" t="s">
        <v>1132</v>
      </c>
      <c r="G3330" s="331" t="n">
        <v>48</v>
      </c>
      <c r="H3330" s="415" t="n">
        <v>1142.74</v>
      </c>
      <c r="I3330" s="415" t="n">
        <v>22752</v>
      </c>
      <c r="J3330" s="389"/>
      <c r="K3330" s="331" t="s">
        <v>994</v>
      </c>
    </row>
    <row r="3331" customFormat="false" ht="15.75" hidden="true" customHeight="false" outlineLevel="0" collapsed="false">
      <c r="A3331" s="331"/>
      <c r="B3331" s="331" t="s">
        <v>1329</v>
      </c>
      <c r="C3331" s="331" t="str">
        <f aca="false">IFERROR(VLOOKUP(B3331,'[1]#¡REF!'!$A$1:$C$15201,2,FALSE()),"")</f>
        <v/>
      </c>
      <c r="D3331" s="331" t="s">
        <v>991</v>
      </c>
      <c r="E3331" s="331" t="s">
        <v>1002</v>
      </c>
      <c r="F3331" s="331" t="s">
        <v>1133</v>
      </c>
      <c r="G3331" s="331" t="n">
        <v>100</v>
      </c>
      <c r="H3331" s="415" t="n">
        <v>2380.71</v>
      </c>
      <c r="I3331" s="415" t="n">
        <v>47400</v>
      </c>
      <c r="J3331" s="390"/>
      <c r="K3331" s="331" t="s">
        <v>994</v>
      </c>
    </row>
    <row r="3332" customFormat="false" ht="15.75" hidden="true" customHeight="false" outlineLevel="0" collapsed="false">
      <c r="A3332" s="356"/>
      <c r="B3332" s="356" t="s">
        <v>1329</v>
      </c>
      <c r="C3332" s="356" t="str">
        <f aca="false">IFERROR(VLOOKUP(B3332,'[1]#¡REF!'!$A$1:$C$15201,2,FALSE()),"")</f>
        <v/>
      </c>
      <c r="D3332" s="356" t="s">
        <v>991</v>
      </c>
      <c r="E3332" s="356" t="s">
        <v>612</v>
      </c>
      <c r="F3332" s="361" t="s">
        <v>1136</v>
      </c>
      <c r="G3332" s="361" t="n">
        <v>115</v>
      </c>
      <c r="H3332" s="416" t="n">
        <v>2737.82</v>
      </c>
      <c r="I3332" s="416" t="n">
        <v>54510</v>
      </c>
      <c r="J3332" s="394"/>
      <c r="K3332" s="356" t="s">
        <v>994</v>
      </c>
      <c r="L3332" s="379"/>
      <c r="M3332" s="379"/>
      <c r="N3332" s="379"/>
      <c r="O3332" s="379"/>
      <c r="P3332" s="279"/>
      <c r="Q3332" s="395"/>
      <c r="R3332" s="396"/>
      <c r="S3332" s="396"/>
      <c r="T3332" s="382"/>
    </row>
    <row r="3333" customFormat="false" ht="15.75" hidden="true" customHeight="false" outlineLevel="0" collapsed="false">
      <c r="A3333" s="331"/>
      <c r="B3333" s="331" t="s">
        <v>906</v>
      </c>
      <c r="C3333" s="331" t="str">
        <f aca="false">IFERROR(VLOOKUP(B3333,'[1]#¡REF!'!$A$1:$C$15201,2,FALSE()),"")</f>
        <v/>
      </c>
      <c r="D3333" s="331" t="s">
        <v>1016</v>
      </c>
      <c r="E3333" s="331" t="s">
        <v>1017</v>
      </c>
      <c r="F3333" s="331" t="s">
        <v>1130</v>
      </c>
      <c r="G3333" s="331" t="n">
        <v>40</v>
      </c>
      <c r="H3333" s="331" t="n">
        <v>79.56</v>
      </c>
      <c r="I3333" s="415" t="n">
        <v>1584</v>
      </c>
      <c r="J3333" s="388"/>
      <c r="K3333" s="331" t="s">
        <v>994</v>
      </c>
    </row>
    <row r="3334" customFormat="false" ht="15.75" hidden="true" customHeight="false" outlineLevel="0" collapsed="false">
      <c r="A3334" s="331"/>
      <c r="B3334" s="331" t="s">
        <v>906</v>
      </c>
      <c r="C3334" s="331" t="str">
        <f aca="false">IFERROR(VLOOKUP(B3334,'[1]#¡REF!'!$A$1:$C$15201,2,FALSE()),"")</f>
        <v/>
      </c>
      <c r="D3334" s="331" t="s">
        <v>1016</v>
      </c>
      <c r="E3334" s="331" t="s">
        <v>1091</v>
      </c>
      <c r="F3334" s="354" t="s">
        <v>993</v>
      </c>
      <c r="G3334" s="331" t="n">
        <v>21</v>
      </c>
      <c r="H3334" s="331" t="n">
        <v>41.77</v>
      </c>
      <c r="I3334" s="331" t="n">
        <v>831.6</v>
      </c>
      <c r="J3334" s="389"/>
      <c r="K3334" s="331" t="s">
        <v>994</v>
      </c>
    </row>
    <row r="3335" customFormat="false" ht="15.75" hidden="true" customHeight="false" outlineLevel="0" collapsed="false">
      <c r="A3335" s="331"/>
      <c r="B3335" s="331" t="s">
        <v>906</v>
      </c>
      <c r="C3335" s="331" t="str">
        <f aca="false">IFERROR(VLOOKUP(B3335,'[1]#¡REF!'!$A$1:$C$15201,2,FALSE()),"")</f>
        <v/>
      </c>
      <c r="D3335" s="331" t="s">
        <v>1016</v>
      </c>
      <c r="E3335" s="331" t="s">
        <v>1019</v>
      </c>
      <c r="F3335" s="354" t="s">
        <v>993</v>
      </c>
      <c r="G3335" s="331" t="n">
        <v>7</v>
      </c>
      <c r="H3335" s="331" t="n">
        <v>13.92</v>
      </c>
      <c r="I3335" s="331" t="n">
        <v>277.2</v>
      </c>
      <c r="J3335" s="389"/>
      <c r="K3335" s="331" t="s">
        <v>994</v>
      </c>
    </row>
    <row r="3336" customFormat="false" ht="15.75" hidden="true" customHeight="false" outlineLevel="0" collapsed="false">
      <c r="A3336" s="331"/>
      <c r="B3336" s="331" t="s">
        <v>906</v>
      </c>
      <c r="C3336" s="331" t="str">
        <f aca="false">IFERROR(VLOOKUP(B3336,'[1]#¡REF!'!$A$1:$C$15201,2,FALSE()),"")</f>
        <v/>
      </c>
      <c r="D3336" s="331" t="s">
        <v>1016</v>
      </c>
      <c r="E3336" s="331" t="s">
        <v>1020</v>
      </c>
      <c r="F3336" s="354" t="s">
        <v>993</v>
      </c>
      <c r="G3336" s="331" t="n">
        <v>211</v>
      </c>
      <c r="H3336" s="331" t="n">
        <v>419.67</v>
      </c>
      <c r="I3336" s="415" t="n">
        <v>8355.6</v>
      </c>
      <c r="J3336" s="389"/>
      <c r="K3336" s="331" t="s">
        <v>994</v>
      </c>
    </row>
    <row r="3337" customFormat="false" ht="15.75" hidden="true" customHeight="false" outlineLevel="0" collapsed="false">
      <c r="A3337" s="331"/>
      <c r="B3337" s="331" t="s">
        <v>906</v>
      </c>
      <c r="C3337" s="331" t="str">
        <f aca="false">IFERROR(VLOOKUP(B3337,'[1]#¡REF!'!$A$1:$C$15201,2,FALSE()),"")</f>
        <v/>
      </c>
      <c r="D3337" s="331" t="s">
        <v>1016</v>
      </c>
      <c r="E3337" s="331" t="s">
        <v>1023</v>
      </c>
      <c r="F3337" s="354" t="s">
        <v>993</v>
      </c>
      <c r="G3337" s="331" t="n">
        <v>32</v>
      </c>
      <c r="H3337" s="331" t="n">
        <v>63.65</v>
      </c>
      <c r="I3337" s="415" t="n">
        <v>1267.2</v>
      </c>
      <c r="J3337" s="389"/>
      <c r="K3337" s="331" t="s">
        <v>994</v>
      </c>
    </row>
    <row r="3338" customFormat="false" ht="15.75" hidden="true" customHeight="false" outlineLevel="0" collapsed="false">
      <c r="A3338" s="331"/>
      <c r="B3338" s="331" t="s">
        <v>906</v>
      </c>
      <c r="C3338" s="331" t="str">
        <f aca="false">IFERROR(VLOOKUP(B3338,'[1]#¡REF!'!$A$1:$C$15201,2,FALSE()),"")</f>
        <v/>
      </c>
      <c r="D3338" s="331" t="s">
        <v>1016</v>
      </c>
      <c r="E3338" s="331" t="s">
        <v>1025</v>
      </c>
      <c r="F3338" s="354" t="s">
        <v>993</v>
      </c>
      <c r="G3338" s="331" t="n">
        <v>17</v>
      </c>
      <c r="H3338" s="331" t="n">
        <v>33.81</v>
      </c>
      <c r="I3338" s="331" t="n">
        <v>673.2</v>
      </c>
      <c r="J3338" s="389"/>
      <c r="K3338" s="331" t="s">
        <v>994</v>
      </c>
    </row>
    <row r="3339" customFormat="false" ht="15.75" hidden="true" customHeight="false" outlineLevel="0" collapsed="false">
      <c r="A3339" s="331"/>
      <c r="B3339" s="331" t="s">
        <v>906</v>
      </c>
      <c r="C3339" s="331" t="str">
        <f aca="false">IFERROR(VLOOKUP(B3339,'[1]#¡REF!'!$A$1:$C$15201,2,FALSE()),"")</f>
        <v/>
      </c>
      <c r="D3339" s="331" t="s">
        <v>1016</v>
      </c>
      <c r="E3339" s="331" t="s">
        <v>1110</v>
      </c>
      <c r="F3339" s="354" t="s">
        <v>993</v>
      </c>
      <c r="G3339" s="331" t="n">
        <v>475</v>
      </c>
      <c r="H3339" s="331" t="n">
        <v>944.75</v>
      </c>
      <c r="I3339" s="415" t="n">
        <v>18810</v>
      </c>
      <c r="J3339" s="389"/>
      <c r="K3339" s="331" t="s">
        <v>994</v>
      </c>
    </row>
    <row r="3340" customFormat="false" ht="15.75" hidden="true" customHeight="false" outlineLevel="0" collapsed="false">
      <c r="A3340" s="331"/>
      <c r="B3340" s="331" t="s">
        <v>906</v>
      </c>
      <c r="C3340" s="331" t="str">
        <f aca="false">IFERROR(VLOOKUP(B3340,'[1]#¡REF!'!$A$1:$C$15201,2,FALSE()),"")</f>
        <v/>
      </c>
      <c r="D3340" s="331" t="s">
        <v>1016</v>
      </c>
      <c r="E3340" s="331" t="s">
        <v>1167</v>
      </c>
      <c r="F3340" s="354" t="s">
        <v>993</v>
      </c>
      <c r="G3340" s="331" t="n">
        <v>296</v>
      </c>
      <c r="H3340" s="331" t="n">
        <v>588.73</v>
      </c>
      <c r="I3340" s="415" t="n">
        <v>11721.6</v>
      </c>
      <c r="J3340" s="389"/>
      <c r="K3340" s="331" t="s">
        <v>994</v>
      </c>
    </row>
    <row r="3341" customFormat="false" ht="15.75" hidden="true" customHeight="false" outlineLevel="0" collapsed="false">
      <c r="A3341" s="331"/>
      <c r="B3341" s="331" t="s">
        <v>906</v>
      </c>
      <c r="C3341" s="331" t="str">
        <f aca="false">IFERROR(VLOOKUP(B3341,'[1]#¡REF!'!$A$1:$C$15201,2,FALSE()),"")</f>
        <v/>
      </c>
      <c r="D3341" s="331" t="s">
        <v>1016</v>
      </c>
      <c r="E3341" s="331" t="s">
        <v>1168</v>
      </c>
      <c r="F3341" s="354" t="s">
        <v>993</v>
      </c>
      <c r="G3341" s="331" t="n">
        <v>9</v>
      </c>
      <c r="H3341" s="331" t="n">
        <v>17.9</v>
      </c>
      <c r="I3341" s="331" t="n">
        <v>356.4</v>
      </c>
      <c r="J3341" s="389"/>
      <c r="K3341" s="331" t="s">
        <v>994</v>
      </c>
    </row>
    <row r="3342" customFormat="false" ht="15.75" hidden="true" customHeight="false" outlineLevel="0" collapsed="false">
      <c r="A3342" s="331"/>
      <c r="B3342" s="331" t="s">
        <v>906</v>
      </c>
      <c r="C3342" s="331" t="str">
        <f aca="false">IFERROR(VLOOKUP(B3342,'[1]#¡REF!'!$A$1:$C$15201,2,FALSE()),"")</f>
        <v/>
      </c>
      <c r="D3342" s="331" t="s">
        <v>1016</v>
      </c>
      <c r="E3342" s="331" t="s">
        <v>1169</v>
      </c>
      <c r="F3342" s="354" t="s">
        <v>993</v>
      </c>
      <c r="G3342" s="331" t="n">
        <v>9</v>
      </c>
      <c r="H3342" s="331" t="n">
        <v>17.9</v>
      </c>
      <c r="I3342" s="331" t="n">
        <v>356.4</v>
      </c>
      <c r="J3342" s="389"/>
      <c r="K3342" s="331" t="s">
        <v>994</v>
      </c>
    </row>
    <row r="3343" customFormat="false" ht="15.75" hidden="true" customHeight="false" outlineLevel="0" collapsed="false">
      <c r="A3343" s="331"/>
      <c r="B3343" s="331" t="s">
        <v>906</v>
      </c>
      <c r="C3343" s="331" t="str">
        <f aca="false">IFERROR(VLOOKUP(B3343,'[1]#¡REF!'!$A$1:$C$15201,2,FALSE()),"")</f>
        <v/>
      </c>
      <c r="D3343" s="331" t="s">
        <v>1016</v>
      </c>
      <c r="E3343" s="331" t="s">
        <v>1121</v>
      </c>
      <c r="F3343" s="354" t="s">
        <v>993</v>
      </c>
      <c r="G3343" s="331" t="n">
        <v>38</v>
      </c>
      <c r="H3343" s="331" t="n">
        <v>75.58</v>
      </c>
      <c r="I3343" s="415" t="n">
        <v>1504.8</v>
      </c>
      <c r="J3343" s="389"/>
      <c r="K3343" s="331" t="s">
        <v>994</v>
      </c>
    </row>
    <row r="3344" customFormat="false" ht="15.75" hidden="true" customHeight="false" outlineLevel="0" collapsed="false">
      <c r="A3344" s="331"/>
      <c r="B3344" s="331" t="s">
        <v>906</v>
      </c>
      <c r="C3344" s="331" t="str">
        <f aca="false">IFERROR(VLOOKUP(B3344,'[1]#¡REF!'!$A$1:$C$15201,2,FALSE()),"")</f>
        <v/>
      </c>
      <c r="D3344" s="331" t="s">
        <v>1016</v>
      </c>
      <c r="E3344" s="331" t="s">
        <v>1044</v>
      </c>
      <c r="F3344" s="354" t="s">
        <v>993</v>
      </c>
      <c r="G3344" s="331" t="n">
        <v>94</v>
      </c>
      <c r="H3344" s="331" t="n">
        <v>186.96</v>
      </c>
      <c r="I3344" s="415" t="n">
        <v>3722.4</v>
      </c>
      <c r="J3344" s="389"/>
      <c r="K3344" s="331" t="s">
        <v>994</v>
      </c>
    </row>
    <row r="3345" customFormat="false" ht="15.75" hidden="true" customHeight="false" outlineLevel="0" collapsed="false">
      <c r="A3345" s="331"/>
      <c r="B3345" s="331" t="s">
        <v>906</v>
      </c>
      <c r="C3345" s="331" t="str">
        <f aca="false">IFERROR(VLOOKUP(B3345,'[1]#¡REF!'!$A$1:$C$15201,2,FALSE()),"")</f>
        <v/>
      </c>
      <c r="D3345" s="331" t="s">
        <v>1016</v>
      </c>
      <c r="E3345" s="331" t="s">
        <v>1122</v>
      </c>
      <c r="F3345" s="354" t="s">
        <v>993</v>
      </c>
      <c r="G3345" s="331" t="n">
        <v>93</v>
      </c>
      <c r="H3345" s="331" t="n">
        <v>184.97</v>
      </c>
      <c r="I3345" s="415" t="n">
        <v>3682.8</v>
      </c>
      <c r="J3345" s="389"/>
      <c r="K3345" s="331" t="s">
        <v>994</v>
      </c>
    </row>
    <row r="3346" customFormat="false" ht="15.75" hidden="true" customHeight="false" outlineLevel="0" collapsed="false">
      <c r="A3346" s="331"/>
      <c r="B3346" s="331" t="s">
        <v>906</v>
      </c>
      <c r="C3346" s="331" t="str">
        <f aca="false">IFERROR(VLOOKUP(B3346,'[1]#¡REF!'!$A$1:$C$15201,2,FALSE()),"")</f>
        <v/>
      </c>
      <c r="D3346" s="331" t="s">
        <v>1016</v>
      </c>
      <c r="E3346" s="331" t="s">
        <v>1170</v>
      </c>
      <c r="F3346" s="354" t="s">
        <v>993</v>
      </c>
      <c r="G3346" s="331" t="n">
        <v>9</v>
      </c>
      <c r="H3346" s="331" t="n">
        <v>17.9</v>
      </c>
      <c r="I3346" s="331" t="n">
        <v>356.4</v>
      </c>
      <c r="J3346" s="389"/>
      <c r="K3346" s="331" t="s">
        <v>994</v>
      </c>
    </row>
    <row r="3347" customFormat="false" ht="15.75" hidden="true" customHeight="false" outlineLevel="0" collapsed="false">
      <c r="A3347" s="331"/>
      <c r="B3347" s="331" t="s">
        <v>906</v>
      </c>
      <c r="C3347" s="331" t="str">
        <f aca="false">IFERROR(VLOOKUP(B3347,'[1]#¡REF!'!$A$1:$C$15201,2,FALSE()),"")</f>
        <v/>
      </c>
      <c r="D3347" s="331" t="s">
        <v>1016</v>
      </c>
      <c r="E3347" s="331" t="s">
        <v>1093</v>
      </c>
      <c r="F3347" s="331" t="s">
        <v>1131</v>
      </c>
      <c r="G3347" s="331" t="n">
        <v>40</v>
      </c>
      <c r="H3347" s="331" t="n">
        <v>79.56</v>
      </c>
      <c r="I3347" s="415" t="n">
        <v>1584</v>
      </c>
      <c r="J3347" s="389"/>
      <c r="K3347" s="331" t="s">
        <v>994</v>
      </c>
    </row>
    <row r="3348" customFormat="false" ht="15.75" hidden="true" customHeight="false" outlineLevel="0" collapsed="false">
      <c r="A3348" s="331"/>
      <c r="B3348" s="331" t="s">
        <v>906</v>
      </c>
      <c r="C3348" s="331" t="str">
        <f aca="false">IFERROR(VLOOKUP(B3348,'[1]#¡REF!'!$A$1:$C$15201,2,FALSE()),"")</f>
        <v/>
      </c>
      <c r="D3348" s="331" t="s">
        <v>1016</v>
      </c>
      <c r="E3348" s="331" t="s">
        <v>1027</v>
      </c>
      <c r="F3348" s="331" t="s">
        <v>1133</v>
      </c>
      <c r="G3348" s="331" t="n">
        <v>40</v>
      </c>
      <c r="H3348" s="331" t="n">
        <v>79.56</v>
      </c>
      <c r="I3348" s="415" t="n">
        <v>1584</v>
      </c>
      <c r="J3348" s="389"/>
      <c r="K3348" s="331" t="s">
        <v>994</v>
      </c>
    </row>
    <row r="3349" customFormat="false" ht="15.75" hidden="true" customHeight="false" outlineLevel="0" collapsed="false">
      <c r="A3349" s="331"/>
      <c r="B3349" s="331" t="s">
        <v>906</v>
      </c>
      <c r="C3349" s="331" t="str">
        <f aca="false">IFERROR(VLOOKUP(B3349,'[1]#¡REF!'!$A$1:$C$15201,2,FALSE()),"")</f>
        <v/>
      </c>
      <c r="D3349" s="331" t="s">
        <v>1016</v>
      </c>
      <c r="E3349" s="331" t="s">
        <v>1028</v>
      </c>
      <c r="F3349" s="331" t="s">
        <v>1134</v>
      </c>
      <c r="G3349" s="331" t="n">
        <v>40</v>
      </c>
      <c r="H3349" s="331" t="n">
        <v>79.56</v>
      </c>
      <c r="I3349" s="415" t="n">
        <v>1584</v>
      </c>
      <c r="J3349" s="390"/>
      <c r="K3349" s="331" t="s">
        <v>994</v>
      </c>
    </row>
    <row r="3350" customFormat="false" ht="15.75" hidden="true" customHeight="false" outlineLevel="0" collapsed="false">
      <c r="A3350" s="399"/>
      <c r="B3350" s="356" t="s">
        <v>906</v>
      </c>
      <c r="C3350" s="356" t="str">
        <f aca="false">IFERROR(VLOOKUP(B3350,'[1]#¡REF!'!$A$1:$C$15201,2,FALSE()),"")</f>
        <v/>
      </c>
      <c r="D3350" s="399" t="s">
        <v>1016</v>
      </c>
      <c r="E3350" s="399" t="s">
        <v>621</v>
      </c>
      <c r="F3350" s="361" t="s">
        <v>1136</v>
      </c>
      <c r="G3350" s="361" t="n">
        <v>66</v>
      </c>
      <c r="H3350" s="417" t="n">
        <v>131.27</v>
      </c>
      <c r="I3350" s="419" t="n">
        <v>2613.6</v>
      </c>
      <c r="J3350" s="360"/>
      <c r="K3350" s="356" t="s">
        <v>994</v>
      </c>
      <c r="L3350" s="379"/>
      <c r="M3350" s="379"/>
      <c r="N3350" s="379"/>
      <c r="O3350" s="379"/>
      <c r="P3350" s="279"/>
      <c r="Q3350" s="395"/>
      <c r="R3350" s="396"/>
      <c r="S3350" s="396"/>
      <c r="T3350" s="382"/>
    </row>
    <row r="3351" customFormat="false" ht="15.75" hidden="true" customHeight="false" outlineLevel="0" collapsed="false">
      <c r="A3351" s="331"/>
      <c r="B3351" s="331" t="s">
        <v>875</v>
      </c>
      <c r="C3351" s="331" t="str">
        <f aca="false">IFERROR(VLOOKUP(B3351,'[1]#¡REF!'!$A$1:$C$15201,2,FALSE()),"")</f>
        <v/>
      </c>
      <c r="D3351" s="331" t="s">
        <v>991</v>
      </c>
      <c r="E3351" s="331" t="s">
        <v>1009</v>
      </c>
      <c r="F3351" s="354" t="s">
        <v>993</v>
      </c>
      <c r="G3351" s="331" t="n">
        <v>50</v>
      </c>
      <c r="H3351" s="331" t="n">
        <v>102.96</v>
      </c>
      <c r="I3351" s="415" t="n">
        <v>2050</v>
      </c>
      <c r="J3351" s="388"/>
      <c r="K3351" s="331" t="s">
        <v>994</v>
      </c>
    </row>
    <row r="3352" customFormat="false" ht="15.75" hidden="true" customHeight="false" outlineLevel="0" collapsed="false">
      <c r="A3352" s="331"/>
      <c r="B3352" s="331" t="s">
        <v>875</v>
      </c>
      <c r="C3352" s="331" t="str">
        <f aca="false">IFERROR(VLOOKUP(B3352,'[1]#¡REF!'!$A$1:$C$15201,2,FALSE()),"")</f>
        <v/>
      </c>
      <c r="D3352" s="331" t="s">
        <v>991</v>
      </c>
      <c r="E3352" s="331" t="s">
        <v>1046</v>
      </c>
      <c r="F3352" s="354" t="s">
        <v>993</v>
      </c>
      <c r="G3352" s="331" t="n">
        <v>47</v>
      </c>
      <c r="H3352" s="331" t="n">
        <v>96.79</v>
      </c>
      <c r="I3352" s="415" t="n">
        <v>1927</v>
      </c>
      <c r="J3352" s="389"/>
      <c r="K3352" s="331" t="s">
        <v>994</v>
      </c>
    </row>
    <row r="3353" customFormat="false" ht="15.75" hidden="true" customHeight="false" outlineLevel="0" collapsed="false">
      <c r="A3353" s="331"/>
      <c r="B3353" s="331" t="s">
        <v>875</v>
      </c>
      <c r="C3353" s="331" t="str">
        <f aca="false">IFERROR(VLOOKUP(B3353,'[1]#¡REF!'!$A$1:$C$15201,2,FALSE()),"")</f>
        <v/>
      </c>
      <c r="D3353" s="331" t="s">
        <v>991</v>
      </c>
      <c r="E3353" s="331" t="s">
        <v>1175</v>
      </c>
      <c r="F3353" s="354" t="s">
        <v>993</v>
      </c>
      <c r="G3353" s="405" t="n">
        <v>1000</v>
      </c>
      <c r="H3353" s="415" t="n">
        <v>2059.27</v>
      </c>
      <c r="I3353" s="415" t="n">
        <v>41000</v>
      </c>
      <c r="J3353" s="389"/>
      <c r="K3353" s="331" t="s">
        <v>994</v>
      </c>
    </row>
    <row r="3354" customFormat="false" ht="15.75" hidden="true" customHeight="false" outlineLevel="0" collapsed="false">
      <c r="A3354" s="331"/>
      <c r="B3354" s="331" t="s">
        <v>875</v>
      </c>
      <c r="C3354" s="331" t="str">
        <f aca="false">IFERROR(VLOOKUP(B3354,'[1]#¡REF!'!$A$1:$C$15201,2,FALSE()),"")</f>
        <v/>
      </c>
      <c r="D3354" s="331" t="s">
        <v>991</v>
      </c>
      <c r="E3354" s="331" t="s">
        <v>1036</v>
      </c>
      <c r="F3354" s="354" t="s">
        <v>993</v>
      </c>
      <c r="G3354" s="331" t="n">
        <v>50</v>
      </c>
      <c r="H3354" s="331" t="n">
        <v>102.96</v>
      </c>
      <c r="I3354" s="415" t="n">
        <v>2050</v>
      </c>
      <c r="J3354" s="389"/>
      <c r="K3354" s="331" t="s">
        <v>994</v>
      </c>
    </row>
    <row r="3355" customFormat="false" ht="15.75" hidden="true" customHeight="false" outlineLevel="0" collapsed="false">
      <c r="A3355" s="331"/>
      <c r="B3355" s="331" t="s">
        <v>875</v>
      </c>
      <c r="C3355" s="331" t="str">
        <f aca="false">IFERROR(VLOOKUP(B3355,'[1]#¡REF!'!$A$1:$C$15201,2,FALSE()),"")</f>
        <v/>
      </c>
      <c r="D3355" s="331" t="s">
        <v>991</v>
      </c>
      <c r="E3355" s="331" t="s">
        <v>995</v>
      </c>
      <c r="F3355" s="354" t="s">
        <v>993</v>
      </c>
      <c r="G3355" s="331" t="n">
        <v>100</v>
      </c>
      <c r="H3355" s="331" t="n">
        <v>205.93</v>
      </c>
      <c r="I3355" s="415" t="n">
        <v>4100</v>
      </c>
      <c r="J3355" s="389"/>
      <c r="K3355" s="331" t="s">
        <v>994</v>
      </c>
    </row>
    <row r="3356" customFormat="false" ht="15.75" hidden="true" customHeight="false" outlineLevel="0" collapsed="false">
      <c r="A3356" s="331"/>
      <c r="B3356" s="331" t="s">
        <v>875</v>
      </c>
      <c r="C3356" s="331" t="str">
        <f aca="false">IFERROR(VLOOKUP(B3356,'[1]#¡REF!'!$A$1:$C$15201,2,FALSE()),"")</f>
        <v/>
      </c>
      <c r="D3356" s="331" t="s">
        <v>991</v>
      </c>
      <c r="E3356" s="331" t="s">
        <v>1163</v>
      </c>
      <c r="F3356" s="354" t="s">
        <v>993</v>
      </c>
      <c r="G3356" s="405" t="n">
        <v>3000</v>
      </c>
      <c r="H3356" s="415" t="n">
        <v>6177.8</v>
      </c>
      <c r="I3356" s="415" t="n">
        <v>123000</v>
      </c>
      <c r="J3356" s="390"/>
      <c r="K3356" s="331" t="s">
        <v>994</v>
      </c>
    </row>
    <row r="3357" customFormat="false" ht="15.75" hidden="true" customHeight="false" outlineLevel="0" collapsed="false">
      <c r="A3357" s="356"/>
      <c r="B3357" s="356" t="s">
        <v>875</v>
      </c>
      <c r="C3357" s="356" t="str">
        <f aca="false">IFERROR(VLOOKUP(B3357,'[1]#¡REF!'!$A$1:$C$15201,2,FALSE()),"")</f>
        <v/>
      </c>
      <c r="D3357" s="356" t="s">
        <v>991</v>
      </c>
      <c r="E3357" s="356" t="s">
        <v>612</v>
      </c>
      <c r="F3357" s="361" t="s">
        <v>1136</v>
      </c>
      <c r="G3357" s="361" t="n">
        <v>4</v>
      </c>
      <c r="H3357" s="356" t="n">
        <v>8.24</v>
      </c>
      <c r="I3357" s="356" t="n">
        <v>164</v>
      </c>
      <c r="J3357" s="394"/>
      <c r="K3357" s="356" t="s">
        <v>994</v>
      </c>
      <c r="L3357" s="379"/>
      <c r="M3357" s="379"/>
      <c r="N3357" s="379"/>
      <c r="O3357" s="379"/>
      <c r="P3357" s="279"/>
      <c r="Q3357" s="395"/>
      <c r="R3357" s="396"/>
      <c r="S3357" s="396"/>
      <c r="T3357" s="382"/>
    </row>
    <row r="3358" customFormat="false" ht="15.75" hidden="true" customHeight="false" outlineLevel="0" collapsed="false">
      <c r="A3358" s="331"/>
      <c r="B3358" s="331" t="s">
        <v>875</v>
      </c>
      <c r="C3358" s="331" t="str">
        <f aca="false">IFERROR(VLOOKUP(B3358,'[1]#¡REF!'!$A$1:$C$15201,2,FALSE()),"")</f>
        <v/>
      </c>
      <c r="D3358" s="331" t="s">
        <v>1016</v>
      </c>
      <c r="E3358" s="331" t="s">
        <v>1017</v>
      </c>
      <c r="F3358" s="331" t="s">
        <v>1130</v>
      </c>
      <c r="G3358" s="331" t="n">
        <v>29</v>
      </c>
      <c r="H3358" s="331" t="n">
        <v>59.72</v>
      </c>
      <c r="I3358" s="415" t="n">
        <v>1189</v>
      </c>
      <c r="J3358" s="388"/>
      <c r="K3358" s="331" t="s">
        <v>994</v>
      </c>
    </row>
    <row r="3359" customFormat="false" ht="15.75" hidden="true" customHeight="false" outlineLevel="0" collapsed="false">
      <c r="A3359" s="331"/>
      <c r="B3359" s="331" t="s">
        <v>875</v>
      </c>
      <c r="C3359" s="331" t="str">
        <f aca="false">IFERROR(VLOOKUP(B3359,'[1]#¡REF!'!$A$1:$C$15201,2,FALSE()),"")</f>
        <v/>
      </c>
      <c r="D3359" s="331" t="s">
        <v>1016</v>
      </c>
      <c r="E3359" s="331" t="s">
        <v>1091</v>
      </c>
      <c r="F3359" s="354" t="s">
        <v>993</v>
      </c>
      <c r="G3359" s="331" t="n">
        <v>53</v>
      </c>
      <c r="H3359" s="331" t="n">
        <v>109.14</v>
      </c>
      <c r="I3359" s="415" t="n">
        <v>2173</v>
      </c>
      <c r="J3359" s="389"/>
      <c r="K3359" s="331" t="s">
        <v>994</v>
      </c>
    </row>
    <row r="3360" customFormat="false" ht="15.75" hidden="true" customHeight="false" outlineLevel="0" collapsed="false">
      <c r="A3360" s="331"/>
      <c r="B3360" s="331" t="s">
        <v>875</v>
      </c>
      <c r="C3360" s="331" t="str">
        <f aca="false">IFERROR(VLOOKUP(B3360,'[1]#¡REF!'!$A$1:$C$15201,2,FALSE()),"")</f>
        <v/>
      </c>
      <c r="D3360" s="331" t="s">
        <v>1016</v>
      </c>
      <c r="E3360" s="331" t="s">
        <v>1019</v>
      </c>
      <c r="F3360" s="354" t="s">
        <v>993</v>
      </c>
      <c r="G3360" s="331" t="n">
        <v>52</v>
      </c>
      <c r="H3360" s="331" t="n">
        <v>107.08</v>
      </c>
      <c r="I3360" s="415" t="n">
        <v>2132</v>
      </c>
      <c r="J3360" s="389"/>
      <c r="K3360" s="331" t="s">
        <v>994</v>
      </c>
    </row>
    <row r="3361" customFormat="false" ht="15.75" hidden="true" customHeight="false" outlineLevel="0" collapsed="false">
      <c r="A3361" s="331"/>
      <c r="B3361" s="331" t="s">
        <v>875</v>
      </c>
      <c r="C3361" s="331" t="str">
        <f aca="false">IFERROR(VLOOKUP(B3361,'[1]#¡REF!'!$A$1:$C$15201,2,FALSE()),"")</f>
        <v/>
      </c>
      <c r="D3361" s="331" t="s">
        <v>1016</v>
      </c>
      <c r="E3361" s="331" t="s">
        <v>1020</v>
      </c>
      <c r="F3361" s="354" t="s">
        <v>993</v>
      </c>
      <c r="G3361" s="405" t="n">
        <v>3790</v>
      </c>
      <c r="H3361" s="415" t="n">
        <v>7804.62</v>
      </c>
      <c r="I3361" s="415" t="n">
        <v>155390</v>
      </c>
      <c r="J3361" s="389"/>
      <c r="K3361" s="331" t="s">
        <v>994</v>
      </c>
    </row>
    <row r="3362" customFormat="false" ht="15.75" hidden="true" customHeight="false" outlineLevel="0" collapsed="false">
      <c r="A3362" s="331"/>
      <c r="B3362" s="331" t="s">
        <v>875</v>
      </c>
      <c r="C3362" s="331" t="str">
        <f aca="false">IFERROR(VLOOKUP(B3362,'[1]#¡REF!'!$A$1:$C$15201,2,FALSE()),"")</f>
        <v/>
      </c>
      <c r="D3362" s="331" t="s">
        <v>1016</v>
      </c>
      <c r="E3362" s="331" t="s">
        <v>1041</v>
      </c>
      <c r="F3362" s="354" t="s">
        <v>993</v>
      </c>
      <c r="G3362" s="331" t="n">
        <v>207</v>
      </c>
      <c r="H3362" s="331" t="n">
        <v>426.27</v>
      </c>
      <c r="I3362" s="415" t="n">
        <v>8487</v>
      </c>
      <c r="J3362" s="389"/>
      <c r="K3362" s="331" t="s">
        <v>994</v>
      </c>
    </row>
    <row r="3363" customFormat="false" ht="15.75" hidden="true" customHeight="false" outlineLevel="0" collapsed="false">
      <c r="A3363" s="331"/>
      <c r="B3363" s="331" t="s">
        <v>875</v>
      </c>
      <c r="C3363" s="331" t="str">
        <f aca="false">IFERROR(VLOOKUP(B3363,'[1]#¡REF!'!$A$1:$C$15201,2,FALSE()),"")</f>
        <v/>
      </c>
      <c r="D3363" s="331" t="s">
        <v>1016</v>
      </c>
      <c r="E3363" s="331" t="s">
        <v>1025</v>
      </c>
      <c r="F3363" s="354" t="s">
        <v>993</v>
      </c>
      <c r="G3363" s="331" t="n">
        <v>68</v>
      </c>
      <c r="H3363" s="331" t="n">
        <v>140.03</v>
      </c>
      <c r="I3363" s="415" t="n">
        <v>2788</v>
      </c>
      <c r="J3363" s="389"/>
      <c r="K3363" s="331" t="s">
        <v>994</v>
      </c>
    </row>
    <row r="3364" customFormat="false" ht="15.75" hidden="true" customHeight="false" outlineLevel="0" collapsed="false">
      <c r="A3364" s="331"/>
      <c r="B3364" s="331" t="s">
        <v>875</v>
      </c>
      <c r="C3364" s="331" t="str">
        <f aca="false">IFERROR(VLOOKUP(B3364,'[1]#¡REF!'!$A$1:$C$15201,2,FALSE()),"")</f>
        <v/>
      </c>
      <c r="D3364" s="331" t="s">
        <v>1016</v>
      </c>
      <c r="E3364" s="331" t="s">
        <v>1110</v>
      </c>
      <c r="F3364" s="354" t="s">
        <v>993</v>
      </c>
      <c r="G3364" s="331" t="n">
        <v>496</v>
      </c>
      <c r="H3364" s="415" t="n">
        <v>1021.4</v>
      </c>
      <c r="I3364" s="415" t="n">
        <v>20336</v>
      </c>
      <c r="J3364" s="389"/>
      <c r="K3364" s="331" t="s">
        <v>994</v>
      </c>
    </row>
    <row r="3365" customFormat="false" ht="15.75" hidden="true" customHeight="false" outlineLevel="0" collapsed="false">
      <c r="A3365" s="331"/>
      <c r="B3365" s="331" t="s">
        <v>875</v>
      </c>
      <c r="C3365" s="331" t="str">
        <f aca="false">IFERROR(VLOOKUP(B3365,'[1]#¡REF!'!$A$1:$C$15201,2,FALSE()),"")</f>
        <v/>
      </c>
      <c r="D3365" s="331" t="s">
        <v>1016</v>
      </c>
      <c r="E3365" s="331" t="s">
        <v>1167</v>
      </c>
      <c r="F3365" s="354" t="s">
        <v>993</v>
      </c>
      <c r="G3365" s="331" t="n">
        <v>217</v>
      </c>
      <c r="H3365" s="331" t="n">
        <v>446.86</v>
      </c>
      <c r="I3365" s="415" t="n">
        <v>8897</v>
      </c>
      <c r="J3365" s="389"/>
      <c r="K3365" s="331" t="s">
        <v>994</v>
      </c>
    </row>
    <row r="3366" customFormat="false" ht="15.75" hidden="true" customHeight="false" outlineLevel="0" collapsed="false">
      <c r="A3366" s="331"/>
      <c r="B3366" s="331" t="s">
        <v>875</v>
      </c>
      <c r="C3366" s="331" t="str">
        <f aca="false">IFERROR(VLOOKUP(B3366,'[1]#¡REF!'!$A$1:$C$15201,2,FALSE()),"")</f>
        <v/>
      </c>
      <c r="D3366" s="331" t="s">
        <v>1016</v>
      </c>
      <c r="E3366" s="331" t="s">
        <v>1169</v>
      </c>
      <c r="F3366" s="354" t="s">
        <v>993</v>
      </c>
      <c r="G3366" s="331" t="n">
        <v>280</v>
      </c>
      <c r="H3366" s="331" t="n">
        <v>576.59</v>
      </c>
      <c r="I3366" s="415" t="n">
        <v>11480</v>
      </c>
      <c r="J3366" s="389"/>
      <c r="K3366" s="331" t="s">
        <v>994</v>
      </c>
    </row>
    <row r="3367" customFormat="false" ht="15.75" hidden="true" customHeight="false" outlineLevel="0" collapsed="false">
      <c r="A3367" s="331"/>
      <c r="B3367" s="331" t="s">
        <v>875</v>
      </c>
      <c r="C3367" s="331" t="str">
        <f aca="false">IFERROR(VLOOKUP(B3367,'[1]#¡REF!'!$A$1:$C$15201,2,FALSE()),"")</f>
        <v/>
      </c>
      <c r="D3367" s="331" t="s">
        <v>1016</v>
      </c>
      <c r="E3367" s="331" t="s">
        <v>1121</v>
      </c>
      <c r="F3367" s="354" t="s">
        <v>993</v>
      </c>
      <c r="G3367" s="331" t="n">
        <v>56</v>
      </c>
      <c r="H3367" s="331" t="n">
        <v>115.32</v>
      </c>
      <c r="I3367" s="415" t="n">
        <v>2296</v>
      </c>
      <c r="J3367" s="389"/>
      <c r="K3367" s="331" t="s">
        <v>994</v>
      </c>
    </row>
    <row r="3368" customFormat="false" ht="15.75" hidden="true" customHeight="false" outlineLevel="0" collapsed="false">
      <c r="A3368" s="331"/>
      <c r="B3368" s="331" t="s">
        <v>875</v>
      </c>
      <c r="C3368" s="331" t="str">
        <f aca="false">IFERROR(VLOOKUP(B3368,'[1]#¡REF!'!$A$1:$C$15201,2,FALSE()),"")</f>
        <v/>
      </c>
      <c r="D3368" s="331" t="s">
        <v>1016</v>
      </c>
      <c r="E3368" s="331" t="s">
        <v>1044</v>
      </c>
      <c r="F3368" s="354" t="s">
        <v>993</v>
      </c>
      <c r="G3368" s="331" t="n">
        <v>154</v>
      </c>
      <c r="H3368" s="331" t="n">
        <v>317.13</v>
      </c>
      <c r="I3368" s="415" t="n">
        <v>6314</v>
      </c>
      <c r="J3368" s="389"/>
      <c r="K3368" s="331" t="s">
        <v>994</v>
      </c>
    </row>
    <row r="3369" customFormat="false" ht="15.75" hidden="true" customHeight="false" outlineLevel="0" collapsed="false">
      <c r="A3369" s="331"/>
      <c r="B3369" s="331" t="s">
        <v>875</v>
      </c>
      <c r="C3369" s="331" t="str">
        <f aca="false">IFERROR(VLOOKUP(B3369,'[1]#¡REF!'!$A$1:$C$15201,2,FALSE()),"")</f>
        <v/>
      </c>
      <c r="D3369" s="331" t="s">
        <v>1016</v>
      </c>
      <c r="E3369" s="331" t="s">
        <v>1093</v>
      </c>
      <c r="F3369" s="331" t="s">
        <v>1131</v>
      </c>
      <c r="G3369" s="331" t="n">
        <v>29</v>
      </c>
      <c r="H3369" s="331" t="n">
        <v>59.72</v>
      </c>
      <c r="I3369" s="415" t="n">
        <v>1189</v>
      </c>
      <c r="J3369" s="389"/>
      <c r="K3369" s="331" t="s">
        <v>994</v>
      </c>
    </row>
    <row r="3370" customFormat="false" ht="15.75" hidden="true" customHeight="false" outlineLevel="0" collapsed="false">
      <c r="A3370" s="331"/>
      <c r="B3370" s="331" t="s">
        <v>875</v>
      </c>
      <c r="C3370" s="331" t="str">
        <f aca="false">IFERROR(VLOOKUP(B3370,'[1]#¡REF!'!$A$1:$C$15201,2,FALSE()),"")</f>
        <v/>
      </c>
      <c r="D3370" s="331" t="s">
        <v>1016</v>
      </c>
      <c r="E3370" s="331" t="s">
        <v>1026</v>
      </c>
      <c r="F3370" s="331" t="s">
        <v>1132</v>
      </c>
      <c r="G3370" s="331" t="n">
        <v>12</v>
      </c>
      <c r="H3370" s="331" t="n">
        <v>24.71</v>
      </c>
      <c r="I3370" s="331" t="n">
        <v>492</v>
      </c>
      <c r="J3370" s="389"/>
      <c r="K3370" s="331" t="s">
        <v>994</v>
      </c>
    </row>
    <row r="3371" customFormat="false" ht="15.75" hidden="true" customHeight="false" outlineLevel="0" collapsed="false">
      <c r="A3371" s="331"/>
      <c r="B3371" s="331" t="s">
        <v>875</v>
      </c>
      <c r="C3371" s="331" t="str">
        <f aca="false">IFERROR(VLOOKUP(B3371,'[1]#¡REF!'!$A$1:$C$15201,2,FALSE()),"")</f>
        <v/>
      </c>
      <c r="D3371" s="331" t="s">
        <v>1016</v>
      </c>
      <c r="E3371" s="331" t="s">
        <v>1027</v>
      </c>
      <c r="F3371" s="331" t="s">
        <v>1133</v>
      </c>
      <c r="G3371" s="331" t="n">
        <v>29</v>
      </c>
      <c r="H3371" s="331" t="n">
        <v>59.72</v>
      </c>
      <c r="I3371" s="415" t="n">
        <v>1189</v>
      </c>
      <c r="J3371" s="389"/>
      <c r="K3371" s="331" t="s">
        <v>994</v>
      </c>
    </row>
    <row r="3372" customFormat="false" ht="15.75" hidden="true" customHeight="false" outlineLevel="0" collapsed="false">
      <c r="A3372" s="331"/>
      <c r="B3372" s="331" t="s">
        <v>875</v>
      </c>
      <c r="C3372" s="331" t="str">
        <f aca="false">IFERROR(VLOOKUP(B3372,'[1]#¡REF!'!$A$1:$C$15201,2,FALSE()),"")</f>
        <v/>
      </c>
      <c r="D3372" s="331" t="s">
        <v>1016</v>
      </c>
      <c r="E3372" s="331" t="s">
        <v>1028</v>
      </c>
      <c r="F3372" s="331" t="s">
        <v>1134</v>
      </c>
      <c r="G3372" s="331" t="n">
        <v>85</v>
      </c>
      <c r="H3372" s="331" t="n">
        <v>175.04</v>
      </c>
      <c r="I3372" s="415" t="n">
        <v>3485</v>
      </c>
      <c r="J3372" s="390"/>
      <c r="K3372" s="331" t="s">
        <v>994</v>
      </c>
    </row>
    <row r="3373" customFormat="false" ht="15.75" hidden="true" customHeight="false" outlineLevel="0" collapsed="false">
      <c r="A3373" s="399"/>
      <c r="B3373" s="356" t="s">
        <v>875</v>
      </c>
      <c r="C3373" s="356" t="str">
        <f aca="false">IFERROR(VLOOKUP(B3373,'[1]#¡REF!'!$A$1:$C$15201,2,FALSE()),"")</f>
        <v/>
      </c>
      <c r="D3373" s="399" t="s">
        <v>1016</v>
      </c>
      <c r="E3373" s="399" t="s">
        <v>621</v>
      </c>
      <c r="F3373" s="361" t="s">
        <v>1136</v>
      </c>
      <c r="G3373" s="361" t="n">
        <v>141</v>
      </c>
      <c r="H3373" s="417" t="n">
        <v>290.36</v>
      </c>
      <c r="I3373" s="419" t="n">
        <v>5781</v>
      </c>
      <c r="J3373" s="360"/>
      <c r="K3373" s="356" t="s">
        <v>994</v>
      </c>
      <c r="L3373" s="379"/>
      <c r="M3373" s="379"/>
      <c r="N3373" s="379"/>
      <c r="O3373" s="379"/>
      <c r="P3373" s="279"/>
      <c r="Q3373" s="395"/>
      <c r="R3373" s="396"/>
      <c r="S3373" s="396"/>
      <c r="T3373" s="382"/>
    </row>
    <row r="3374" customFormat="false" ht="15.75" hidden="true" customHeight="false" outlineLevel="0" collapsed="false">
      <c r="A3374" s="331"/>
      <c r="B3374" s="331" t="s">
        <v>1330</v>
      </c>
      <c r="C3374" s="331" t="str">
        <f aca="false">IFERROR(VLOOKUP(B3374,'[1]#¡REF!'!$A$1:$C$15201,2,FALSE()),"")</f>
        <v/>
      </c>
      <c r="D3374" s="331" t="s">
        <v>991</v>
      </c>
      <c r="E3374" s="331" t="s">
        <v>1009</v>
      </c>
      <c r="F3374" s="354" t="s">
        <v>993</v>
      </c>
      <c r="G3374" s="331" t="n">
        <v>30</v>
      </c>
      <c r="H3374" s="331" t="n">
        <v>75.34</v>
      </c>
      <c r="I3374" s="415" t="n">
        <v>1500</v>
      </c>
      <c r="J3374" s="388"/>
      <c r="K3374" s="331" t="s">
        <v>994</v>
      </c>
    </row>
    <row r="3375" customFormat="false" ht="15.75" hidden="true" customHeight="false" outlineLevel="0" collapsed="false">
      <c r="A3375" s="331"/>
      <c r="B3375" s="331" t="s">
        <v>1330</v>
      </c>
      <c r="C3375" s="331" t="str">
        <f aca="false">IFERROR(VLOOKUP(B3375,'[1]#¡REF!'!$A$1:$C$15201,2,FALSE()),"")</f>
        <v/>
      </c>
      <c r="D3375" s="331" t="s">
        <v>991</v>
      </c>
      <c r="E3375" s="331" t="s">
        <v>1011</v>
      </c>
      <c r="F3375" s="354" t="s">
        <v>993</v>
      </c>
      <c r="G3375" s="331" t="n">
        <v>173</v>
      </c>
      <c r="H3375" s="331" t="n">
        <v>434.46</v>
      </c>
      <c r="I3375" s="415" t="n">
        <v>8650</v>
      </c>
      <c r="J3375" s="389"/>
      <c r="K3375" s="331" t="s">
        <v>994</v>
      </c>
    </row>
    <row r="3376" customFormat="false" ht="15.75" hidden="true" customHeight="false" outlineLevel="0" collapsed="false">
      <c r="A3376" s="331"/>
      <c r="B3376" s="331" t="s">
        <v>1330</v>
      </c>
      <c r="C3376" s="331" t="str">
        <f aca="false">IFERROR(VLOOKUP(B3376,'[1]#¡REF!'!$A$1:$C$15201,2,FALSE()),"")</f>
        <v/>
      </c>
      <c r="D3376" s="331" t="s">
        <v>991</v>
      </c>
      <c r="E3376" s="331" t="s">
        <v>1084</v>
      </c>
      <c r="F3376" s="354" t="s">
        <v>993</v>
      </c>
      <c r="G3376" s="331" t="n">
        <v>22</v>
      </c>
      <c r="H3376" s="331" t="n">
        <v>55.25</v>
      </c>
      <c r="I3376" s="415" t="n">
        <v>1100</v>
      </c>
      <c r="J3376" s="389"/>
      <c r="K3376" s="331" t="s">
        <v>994</v>
      </c>
    </row>
    <row r="3377" customFormat="false" ht="15.75" hidden="true" customHeight="false" outlineLevel="0" collapsed="false">
      <c r="A3377" s="331"/>
      <c r="B3377" s="331" t="s">
        <v>1330</v>
      </c>
      <c r="C3377" s="331" t="str">
        <f aca="false">IFERROR(VLOOKUP(B3377,'[1]#¡REF!'!$A$1:$C$15201,2,FALSE()),"")</f>
        <v/>
      </c>
      <c r="D3377" s="331" t="s">
        <v>991</v>
      </c>
      <c r="E3377" s="331" t="s">
        <v>1165</v>
      </c>
      <c r="F3377" s="354" t="s">
        <v>993</v>
      </c>
      <c r="G3377" s="331" t="n">
        <v>200</v>
      </c>
      <c r="H3377" s="331" t="n">
        <v>502.26</v>
      </c>
      <c r="I3377" s="415" t="n">
        <v>10000</v>
      </c>
      <c r="J3377" s="389"/>
      <c r="K3377" s="331" t="s">
        <v>994</v>
      </c>
    </row>
    <row r="3378" customFormat="false" ht="15.75" hidden="true" customHeight="false" outlineLevel="0" collapsed="false">
      <c r="A3378" s="331"/>
      <c r="B3378" s="331" t="s">
        <v>1330</v>
      </c>
      <c r="C3378" s="331" t="str">
        <f aca="false">IFERROR(VLOOKUP(B3378,'[1]#¡REF!'!$A$1:$C$15201,2,FALSE()),"")</f>
        <v/>
      </c>
      <c r="D3378" s="331" t="s">
        <v>991</v>
      </c>
      <c r="E3378" s="331" t="s">
        <v>1036</v>
      </c>
      <c r="F3378" s="354" t="s">
        <v>993</v>
      </c>
      <c r="G3378" s="331" t="n">
        <v>50</v>
      </c>
      <c r="H3378" s="331" t="n">
        <v>125.57</v>
      </c>
      <c r="I3378" s="415" t="n">
        <v>2500</v>
      </c>
      <c r="J3378" s="389"/>
      <c r="K3378" s="331" t="s">
        <v>994</v>
      </c>
    </row>
    <row r="3379" customFormat="false" ht="15.75" hidden="true" customHeight="false" outlineLevel="0" collapsed="false">
      <c r="A3379" s="331"/>
      <c r="B3379" s="331" t="s">
        <v>1330</v>
      </c>
      <c r="C3379" s="331" t="str">
        <f aca="false">IFERROR(VLOOKUP(B3379,'[1]#¡REF!'!$A$1:$C$15201,2,FALSE()),"")</f>
        <v/>
      </c>
      <c r="D3379" s="331" t="s">
        <v>991</v>
      </c>
      <c r="E3379" s="331" t="s">
        <v>1013</v>
      </c>
      <c r="F3379" s="354" t="s">
        <v>993</v>
      </c>
      <c r="G3379" s="331" t="n">
        <v>600</v>
      </c>
      <c r="H3379" s="415" t="n">
        <v>1506.78</v>
      </c>
      <c r="I3379" s="415" t="n">
        <v>30000</v>
      </c>
      <c r="J3379" s="390"/>
      <c r="K3379" s="331" t="s">
        <v>994</v>
      </c>
    </row>
    <row r="3380" customFormat="false" ht="15.75" hidden="true" customHeight="false" outlineLevel="0" collapsed="false">
      <c r="A3380" s="356"/>
      <c r="B3380" s="356" t="s">
        <v>1330</v>
      </c>
      <c r="C3380" s="356" t="str">
        <f aca="false">IFERROR(VLOOKUP(B3380,'[1]#¡REF!'!$A$1:$C$15201,2,FALSE()),"")</f>
        <v/>
      </c>
      <c r="D3380" s="356" t="s">
        <v>991</v>
      </c>
      <c r="E3380" s="356" t="s">
        <v>612</v>
      </c>
      <c r="F3380" s="361" t="s">
        <v>1136</v>
      </c>
      <c r="G3380" s="361" t="n">
        <v>14</v>
      </c>
      <c r="H3380" s="356" t="n">
        <v>35.16</v>
      </c>
      <c r="I3380" s="356" t="n">
        <v>700</v>
      </c>
      <c r="J3380" s="394"/>
      <c r="K3380" s="356" t="s">
        <v>994</v>
      </c>
      <c r="L3380" s="379"/>
      <c r="M3380" s="379"/>
      <c r="N3380" s="379"/>
      <c r="O3380" s="379"/>
      <c r="P3380" s="279"/>
      <c r="Q3380" s="395"/>
      <c r="R3380" s="396"/>
      <c r="S3380" s="396"/>
      <c r="T3380" s="382"/>
    </row>
    <row r="3381" customFormat="false" ht="15.75" hidden="true" customHeight="false" outlineLevel="0" collapsed="false">
      <c r="A3381" s="331"/>
      <c r="B3381" s="331" t="s">
        <v>1330</v>
      </c>
      <c r="C3381" s="331" t="str">
        <f aca="false">IFERROR(VLOOKUP(B3381,'[1]#¡REF!'!$A$1:$C$15201,2,FALSE()),"")</f>
        <v/>
      </c>
      <c r="D3381" s="331" t="s">
        <v>1016</v>
      </c>
      <c r="E3381" s="331" t="s">
        <v>1017</v>
      </c>
      <c r="F3381" s="331" t="s">
        <v>1130</v>
      </c>
      <c r="G3381" s="331" t="n">
        <v>12</v>
      </c>
      <c r="H3381" s="331" t="n">
        <v>30.14</v>
      </c>
      <c r="I3381" s="331" t="n">
        <v>600</v>
      </c>
      <c r="J3381" s="388"/>
      <c r="K3381" s="331" t="s">
        <v>994</v>
      </c>
    </row>
    <row r="3382" customFormat="false" ht="15.75" hidden="true" customHeight="false" outlineLevel="0" collapsed="false">
      <c r="A3382" s="331"/>
      <c r="B3382" s="331" t="s">
        <v>1330</v>
      </c>
      <c r="C3382" s="331" t="str">
        <f aca="false">IFERROR(VLOOKUP(B3382,'[1]#¡REF!'!$A$1:$C$15201,2,FALSE()),"")</f>
        <v/>
      </c>
      <c r="D3382" s="331" t="s">
        <v>1016</v>
      </c>
      <c r="E3382" s="331" t="s">
        <v>1019</v>
      </c>
      <c r="F3382" s="354" t="s">
        <v>993</v>
      </c>
      <c r="G3382" s="331" t="n">
        <v>44</v>
      </c>
      <c r="H3382" s="331" t="n">
        <v>110.5</v>
      </c>
      <c r="I3382" s="415" t="n">
        <v>2200</v>
      </c>
      <c r="J3382" s="389"/>
      <c r="K3382" s="331" t="s">
        <v>994</v>
      </c>
    </row>
    <row r="3383" customFormat="false" ht="15.75" hidden="true" customHeight="false" outlineLevel="0" collapsed="false">
      <c r="A3383" s="331"/>
      <c r="B3383" s="331" t="s">
        <v>1330</v>
      </c>
      <c r="C3383" s="331" t="str">
        <f aca="false">IFERROR(VLOOKUP(B3383,'[1]#¡REF!'!$A$1:$C$15201,2,FALSE()),"")</f>
        <v/>
      </c>
      <c r="D3383" s="331" t="s">
        <v>1016</v>
      </c>
      <c r="E3383" s="331" t="s">
        <v>1020</v>
      </c>
      <c r="F3383" s="354" t="s">
        <v>993</v>
      </c>
      <c r="G3383" s="405" t="n">
        <v>1510</v>
      </c>
      <c r="H3383" s="415" t="n">
        <v>3792.06</v>
      </c>
      <c r="I3383" s="415" t="n">
        <v>75500</v>
      </c>
      <c r="J3383" s="389"/>
      <c r="K3383" s="331" t="s">
        <v>994</v>
      </c>
    </row>
    <row r="3384" customFormat="false" ht="15.75" hidden="true" customHeight="false" outlineLevel="0" collapsed="false">
      <c r="A3384" s="331"/>
      <c r="B3384" s="331" t="s">
        <v>1330</v>
      </c>
      <c r="C3384" s="331" t="str">
        <f aca="false">IFERROR(VLOOKUP(B3384,'[1]#¡REF!'!$A$1:$C$15201,2,FALSE()),"")</f>
        <v/>
      </c>
      <c r="D3384" s="331" t="s">
        <v>1016</v>
      </c>
      <c r="E3384" s="331" t="s">
        <v>1041</v>
      </c>
      <c r="F3384" s="354" t="s">
        <v>993</v>
      </c>
      <c r="G3384" s="331" t="n">
        <v>84</v>
      </c>
      <c r="H3384" s="331" t="n">
        <v>210.95</v>
      </c>
      <c r="I3384" s="415" t="n">
        <v>4200</v>
      </c>
      <c r="J3384" s="389"/>
      <c r="K3384" s="331" t="s">
        <v>994</v>
      </c>
    </row>
    <row r="3385" customFormat="false" ht="15.75" hidden="true" customHeight="false" outlineLevel="0" collapsed="false">
      <c r="A3385" s="331"/>
      <c r="B3385" s="331" t="s">
        <v>1330</v>
      </c>
      <c r="C3385" s="331" t="str">
        <f aca="false">IFERROR(VLOOKUP(B3385,'[1]#¡REF!'!$A$1:$C$15201,2,FALSE()),"")</f>
        <v/>
      </c>
      <c r="D3385" s="331" t="s">
        <v>1016</v>
      </c>
      <c r="E3385" s="331" t="s">
        <v>1024</v>
      </c>
      <c r="F3385" s="354" t="s">
        <v>993</v>
      </c>
      <c r="G3385" s="331" t="n">
        <v>3</v>
      </c>
      <c r="H3385" s="331" t="n">
        <v>7.53</v>
      </c>
      <c r="I3385" s="331" t="n">
        <v>150</v>
      </c>
      <c r="J3385" s="389"/>
      <c r="K3385" s="331" t="s">
        <v>994</v>
      </c>
    </row>
    <row r="3386" customFormat="false" ht="15.75" hidden="true" customHeight="false" outlineLevel="0" collapsed="false">
      <c r="A3386" s="331"/>
      <c r="B3386" s="331" t="s">
        <v>1330</v>
      </c>
      <c r="C3386" s="331" t="str">
        <f aca="false">IFERROR(VLOOKUP(B3386,'[1]#¡REF!'!$A$1:$C$15201,2,FALSE()),"")</f>
        <v/>
      </c>
      <c r="D3386" s="331" t="s">
        <v>1016</v>
      </c>
      <c r="E3386" s="331" t="s">
        <v>1025</v>
      </c>
      <c r="F3386" s="354" t="s">
        <v>993</v>
      </c>
      <c r="G3386" s="331" t="n">
        <v>51</v>
      </c>
      <c r="H3386" s="331" t="n">
        <v>128.08</v>
      </c>
      <c r="I3386" s="415" t="n">
        <v>2550</v>
      </c>
      <c r="J3386" s="389"/>
      <c r="K3386" s="331" t="s">
        <v>994</v>
      </c>
    </row>
    <row r="3387" customFormat="false" ht="15.75" hidden="true" customHeight="false" outlineLevel="0" collapsed="false">
      <c r="A3387" s="331"/>
      <c r="B3387" s="331" t="s">
        <v>1330</v>
      </c>
      <c r="C3387" s="331" t="str">
        <f aca="false">IFERROR(VLOOKUP(B3387,'[1]#¡REF!'!$A$1:$C$15201,2,FALSE()),"")</f>
        <v/>
      </c>
      <c r="D3387" s="331" t="s">
        <v>1016</v>
      </c>
      <c r="E3387" s="331" t="s">
        <v>1110</v>
      </c>
      <c r="F3387" s="354" t="s">
        <v>993</v>
      </c>
      <c r="G3387" s="331" t="n">
        <v>79</v>
      </c>
      <c r="H3387" s="331" t="n">
        <v>198.39</v>
      </c>
      <c r="I3387" s="415" t="n">
        <v>3950</v>
      </c>
      <c r="J3387" s="389"/>
      <c r="K3387" s="331" t="s">
        <v>994</v>
      </c>
    </row>
    <row r="3388" customFormat="false" ht="15.75" hidden="true" customHeight="false" outlineLevel="0" collapsed="false">
      <c r="A3388" s="331"/>
      <c r="B3388" s="331" t="s">
        <v>1330</v>
      </c>
      <c r="C3388" s="331" t="str">
        <f aca="false">IFERROR(VLOOKUP(B3388,'[1]#¡REF!'!$A$1:$C$15201,2,FALSE()),"")</f>
        <v/>
      </c>
      <c r="D3388" s="331" t="s">
        <v>1016</v>
      </c>
      <c r="E3388" s="331" t="s">
        <v>1167</v>
      </c>
      <c r="F3388" s="354" t="s">
        <v>993</v>
      </c>
      <c r="G3388" s="331" t="n">
        <v>28</v>
      </c>
      <c r="H3388" s="331" t="n">
        <v>70.32</v>
      </c>
      <c r="I3388" s="415" t="n">
        <v>1400</v>
      </c>
      <c r="J3388" s="389"/>
      <c r="K3388" s="331" t="s">
        <v>994</v>
      </c>
    </row>
    <row r="3389" customFormat="false" ht="15.75" hidden="true" customHeight="false" outlineLevel="0" collapsed="false">
      <c r="A3389" s="331"/>
      <c r="B3389" s="331" t="s">
        <v>1330</v>
      </c>
      <c r="C3389" s="331" t="str">
        <f aca="false">IFERROR(VLOOKUP(B3389,'[1]#¡REF!'!$A$1:$C$15201,2,FALSE()),"")</f>
        <v/>
      </c>
      <c r="D3389" s="331" t="s">
        <v>1016</v>
      </c>
      <c r="E3389" s="331" t="s">
        <v>1121</v>
      </c>
      <c r="F3389" s="354" t="s">
        <v>993</v>
      </c>
      <c r="G3389" s="331" t="n">
        <v>84</v>
      </c>
      <c r="H3389" s="331" t="n">
        <v>210.95</v>
      </c>
      <c r="I3389" s="415" t="n">
        <v>4200</v>
      </c>
      <c r="J3389" s="389"/>
      <c r="K3389" s="331" t="s">
        <v>994</v>
      </c>
    </row>
    <row r="3390" customFormat="false" ht="15.75" hidden="true" customHeight="false" outlineLevel="0" collapsed="false">
      <c r="A3390" s="331"/>
      <c r="B3390" s="331" t="s">
        <v>1330</v>
      </c>
      <c r="C3390" s="331" t="str">
        <f aca="false">IFERROR(VLOOKUP(B3390,'[1]#¡REF!'!$A$1:$C$15201,2,FALSE()),"")</f>
        <v/>
      </c>
      <c r="D3390" s="331" t="s">
        <v>1016</v>
      </c>
      <c r="E3390" s="331" t="s">
        <v>1044</v>
      </c>
      <c r="F3390" s="354" t="s">
        <v>993</v>
      </c>
      <c r="G3390" s="331" t="n">
        <v>16</v>
      </c>
      <c r="H3390" s="331" t="n">
        <v>40.18</v>
      </c>
      <c r="I3390" s="331" t="n">
        <v>800</v>
      </c>
      <c r="J3390" s="389"/>
      <c r="K3390" s="331" t="s">
        <v>994</v>
      </c>
    </row>
    <row r="3391" customFormat="false" ht="15.75" hidden="true" customHeight="false" outlineLevel="0" collapsed="false">
      <c r="A3391" s="331"/>
      <c r="B3391" s="331" t="s">
        <v>1330</v>
      </c>
      <c r="C3391" s="331" t="str">
        <f aca="false">IFERROR(VLOOKUP(B3391,'[1]#¡REF!'!$A$1:$C$15201,2,FALSE()),"")</f>
        <v/>
      </c>
      <c r="D3391" s="331" t="s">
        <v>1016</v>
      </c>
      <c r="E3391" s="331" t="s">
        <v>1122</v>
      </c>
      <c r="F3391" s="354" t="s">
        <v>993</v>
      </c>
      <c r="G3391" s="331" t="n">
        <v>359</v>
      </c>
      <c r="H3391" s="331" t="n">
        <v>901.56</v>
      </c>
      <c r="I3391" s="415" t="n">
        <v>17950</v>
      </c>
      <c r="J3391" s="389"/>
      <c r="K3391" s="331" t="s">
        <v>994</v>
      </c>
    </row>
    <row r="3392" customFormat="false" ht="15.75" hidden="true" customHeight="false" outlineLevel="0" collapsed="false">
      <c r="A3392" s="331"/>
      <c r="B3392" s="331" t="s">
        <v>1330</v>
      </c>
      <c r="C3392" s="331" t="str">
        <f aca="false">IFERROR(VLOOKUP(B3392,'[1]#¡REF!'!$A$1:$C$15201,2,FALSE()),"")</f>
        <v/>
      </c>
      <c r="D3392" s="331" t="s">
        <v>1016</v>
      </c>
      <c r="E3392" s="331" t="s">
        <v>1093</v>
      </c>
      <c r="F3392" s="331" t="s">
        <v>1131</v>
      </c>
      <c r="G3392" s="331" t="n">
        <v>12</v>
      </c>
      <c r="H3392" s="331" t="n">
        <v>30.14</v>
      </c>
      <c r="I3392" s="331" t="n">
        <v>600</v>
      </c>
      <c r="J3392" s="389"/>
      <c r="K3392" s="331" t="s">
        <v>994</v>
      </c>
    </row>
    <row r="3393" customFormat="false" ht="15.75" hidden="true" customHeight="false" outlineLevel="0" collapsed="false">
      <c r="A3393" s="331"/>
      <c r="B3393" s="331" t="s">
        <v>1330</v>
      </c>
      <c r="C3393" s="331" t="str">
        <f aca="false">IFERROR(VLOOKUP(B3393,'[1]#¡REF!'!$A$1:$C$15201,2,FALSE()),"")</f>
        <v/>
      </c>
      <c r="D3393" s="331" t="s">
        <v>1016</v>
      </c>
      <c r="E3393" s="331" t="s">
        <v>1027</v>
      </c>
      <c r="F3393" s="331" t="s">
        <v>1133</v>
      </c>
      <c r="G3393" s="331" t="n">
        <v>12</v>
      </c>
      <c r="H3393" s="331" t="n">
        <v>30.14</v>
      </c>
      <c r="I3393" s="331" t="n">
        <v>600</v>
      </c>
      <c r="J3393" s="389"/>
      <c r="K3393" s="331" t="s">
        <v>994</v>
      </c>
    </row>
    <row r="3394" customFormat="false" ht="15.75" hidden="true" customHeight="false" outlineLevel="0" collapsed="false">
      <c r="A3394" s="331"/>
      <c r="B3394" s="331" t="s">
        <v>1330</v>
      </c>
      <c r="C3394" s="331" t="str">
        <f aca="false">IFERROR(VLOOKUP(B3394,'[1]#¡REF!'!$A$1:$C$15201,2,FALSE()),"")</f>
        <v/>
      </c>
      <c r="D3394" s="331" t="s">
        <v>1016</v>
      </c>
      <c r="E3394" s="331" t="s">
        <v>1028</v>
      </c>
      <c r="F3394" s="331" t="s">
        <v>1134</v>
      </c>
      <c r="G3394" s="331" t="n">
        <v>34</v>
      </c>
      <c r="H3394" s="331" t="n">
        <v>85.38</v>
      </c>
      <c r="I3394" s="415" t="n">
        <v>1700</v>
      </c>
      <c r="J3394" s="390"/>
      <c r="K3394" s="331" t="s">
        <v>994</v>
      </c>
    </row>
    <row r="3395" customFormat="false" ht="15.75" hidden="true" customHeight="false" outlineLevel="0" collapsed="false">
      <c r="A3395" s="399"/>
      <c r="B3395" s="356" t="s">
        <v>1330</v>
      </c>
      <c r="C3395" s="356" t="str">
        <f aca="false">IFERROR(VLOOKUP(B3395,'[1]#¡REF!'!$A$1:$C$15201,2,FALSE()),"")</f>
        <v/>
      </c>
      <c r="D3395" s="399" t="s">
        <v>1016</v>
      </c>
      <c r="E3395" s="399" t="s">
        <v>621</v>
      </c>
      <c r="F3395" s="361" t="s">
        <v>1136</v>
      </c>
      <c r="G3395" s="361" t="n">
        <v>55</v>
      </c>
      <c r="H3395" s="417" t="n">
        <v>138.12</v>
      </c>
      <c r="I3395" s="419" t="n">
        <v>2750</v>
      </c>
      <c r="J3395" s="360"/>
      <c r="K3395" s="356" t="s">
        <v>994</v>
      </c>
      <c r="L3395" s="379"/>
      <c r="M3395" s="379"/>
      <c r="N3395" s="379"/>
      <c r="O3395" s="379"/>
      <c r="P3395" s="279"/>
      <c r="Q3395" s="395"/>
      <c r="R3395" s="396"/>
      <c r="S3395" s="396"/>
      <c r="T3395" s="382"/>
    </row>
    <row r="3396" customFormat="false" ht="15.75" hidden="true" customHeight="false" outlineLevel="0" collapsed="false">
      <c r="A3396" s="331"/>
      <c r="B3396" s="331" t="s">
        <v>1331</v>
      </c>
      <c r="C3396" s="331" t="str">
        <f aca="false">IFERROR(VLOOKUP(B3396,'[1]#¡REF!'!$A$1:$C$15201,2,FALSE()),"")</f>
        <v/>
      </c>
      <c r="D3396" s="331" t="s">
        <v>991</v>
      </c>
      <c r="E3396" s="331" t="s">
        <v>997</v>
      </c>
      <c r="F3396" s="331" t="s">
        <v>1130</v>
      </c>
      <c r="G3396" s="331" t="n">
        <v>240</v>
      </c>
      <c r="H3396" s="415" t="n">
        <v>9691.2</v>
      </c>
      <c r="I3396" s="415" t="n">
        <v>192951.79</v>
      </c>
      <c r="J3396" s="388"/>
      <c r="K3396" s="331" t="s">
        <v>994</v>
      </c>
    </row>
    <row r="3397" customFormat="false" ht="15.75" hidden="true" customHeight="false" outlineLevel="0" collapsed="false">
      <c r="A3397" s="331"/>
      <c r="B3397" s="331" t="s">
        <v>1331</v>
      </c>
      <c r="C3397" s="331" t="str">
        <f aca="false">IFERROR(VLOOKUP(B3397,'[1]#¡REF!'!$A$1:$C$15201,2,FALSE()),"")</f>
        <v/>
      </c>
      <c r="D3397" s="331" t="s">
        <v>991</v>
      </c>
      <c r="E3397" s="331" t="s">
        <v>1032</v>
      </c>
      <c r="F3397" s="331" t="s">
        <v>1130</v>
      </c>
      <c r="G3397" s="331" t="n">
        <v>600</v>
      </c>
      <c r="H3397" s="415" t="n">
        <v>24228</v>
      </c>
      <c r="I3397" s="415" t="n">
        <v>482379.48</v>
      </c>
      <c r="J3397" s="389"/>
      <c r="K3397" s="331" t="s">
        <v>994</v>
      </c>
    </row>
    <row r="3398" customFormat="false" ht="15.75" hidden="true" customHeight="false" outlineLevel="0" collapsed="false">
      <c r="A3398" s="331"/>
      <c r="B3398" s="331" t="s">
        <v>1331</v>
      </c>
      <c r="C3398" s="331" t="str">
        <f aca="false">IFERROR(VLOOKUP(B3398,'[1]#¡REF!'!$A$1:$C$15201,2,FALSE()),"")</f>
        <v/>
      </c>
      <c r="D3398" s="331" t="s">
        <v>991</v>
      </c>
      <c r="E3398" s="331" t="s">
        <v>992</v>
      </c>
      <c r="F3398" s="354" t="s">
        <v>993</v>
      </c>
      <c r="G3398" s="405" t="n">
        <v>1200</v>
      </c>
      <c r="H3398" s="415" t="n">
        <v>48456</v>
      </c>
      <c r="I3398" s="415" t="n">
        <v>964758.96</v>
      </c>
      <c r="J3398" s="389"/>
      <c r="K3398" s="331" t="s">
        <v>994</v>
      </c>
    </row>
    <row r="3399" customFormat="false" ht="15.75" hidden="true" customHeight="false" outlineLevel="0" collapsed="false">
      <c r="A3399" s="331"/>
      <c r="B3399" s="331" t="s">
        <v>1331</v>
      </c>
      <c r="C3399" s="331" t="str">
        <f aca="false">IFERROR(VLOOKUP(B3399,'[1]#¡REF!'!$A$1:$C$15201,2,FALSE()),"")</f>
        <v/>
      </c>
      <c r="D3399" s="331" t="s">
        <v>991</v>
      </c>
      <c r="E3399" s="331" t="s">
        <v>1008</v>
      </c>
      <c r="F3399" s="354" t="s">
        <v>993</v>
      </c>
      <c r="G3399" s="331" t="n">
        <v>700</v>
      </c>
      <c r="H3399" s="415" t="n">
        <v>28266</v>
      </c>
      <c r="I3399" s="415" t="n">
        <v>562776.06</v>
      </c>
      <c r="J3399" s="389"/>
      <c r="K3399" s="331" t="s">
        <v>994</v>
      </c>
    </row>
    <row r="3400" customFormat="false" ht="15.75" hidden="true" customHeight="false" outlineLevel="0" collapsed="false">
      <c r="A3400" s="331"/>
      <c r="B3400" s="331" t="s">
        <v>1331</v>
      </c>
      <c r="C3400" s="331" t="str">
        <f aca="false">IFERROR(VLOOKUP(B3400,'[1]#¡REF!'!$A$1:$C$15201,2,FALSE()),"")</f>
        <v/>
      </c>
      <c r="D3400" s="331" t="s">
        <v>991</v>
      </c>
      <c r="E3400" s="331" t="s">
        <v>1083</v>
      </c>
      <c r="F3400" s="354" t="s">
        <v>993</v>
      </c>
      <c r="G3400" s="405" t="n">
        <v>2028</v>
      </c>
      <c r="H3400" s="415" t="n">
        <v>81890.64</v>
      </c>
      <c r="I3400" s="415" t="n">
        <v>1630442.64</v>
      </c>
      <c r="J3400" s="389"/>
      <c r="K3400" s="331" t="s">
        <v>994</v>
      </c>
    </row>
    <row r="3401" customFormat="false" ht="15.75" hidden="true" customHeight="false" outlineLevel="0" collapsed="false">
      <c r="A3401" s="331"/>
      <c r="B3401" s="331" t="s">
        <v>1331</v>
      </c>
      <c r="C3401" s="331" t="str">
        <f aca="false">IFERROR(VLOOKUP(B3401,'[1]#¡REF!'!$A$1:$C$15201,2,FALSE()),"")</f>
        <v/>
      </c>
      <c r="D3401" s="331" t="s">
        <v>991</v>
      </c>
      <c r="E3401" s="331" t="s">
        <v>1000</v>
      </c>
      <c r="F3401" s="354" t="s">
        <v>993</v>
      </c>
      <c r="G3401" s="405" t="n">
        <v>1455</v>
      </c>
      <c r="H3401" s="415" t="n">
        <v>58752.9</v>
      </c>
      <c r="I3401" s="415" t="n">
        <v>1169770.24</v>
      </c>
      <c r="J3401" s="389"/>
      <c r="K3401" s="331" t="s">
        <v>994</v>
      </c>
    </row>
    <row r="3402" customFormat="false" ht="15.75" hidden="true" customHeight="false" outlineLevel="0" collapsed="false">
      <c r="A3402" s="331"/>
      <c r="B3402" s="331" t="s">
        <v>1331</v>
      </c>
      <c r="C3402" s="331" t="str">
        <f aca="false">IFERROR(VLOOKUP(B3402,'[1]#¡REF!'!$A$1:$C$15201,2,FALSE()),"")</f>
        <v/>
      </c>
      <c r="D3402" s="331" t="s">
        <v>991</v>
      </c>
      <c r="E3402" s="331" t="s">
        <v>1075</v>
      </c>
      <c r="F3402" s="354" t="s">
        <v>993</v>
      </c>
      <c r="G3402" s="331" t="n">
        <v>154</v>
      </c>
      <c r="H3402" s="415" t="n">
        <v>6218.52</v>
      </c>
      <c r="I3402" s="415" t="n">
        <v>123810.73</v>
      </c>
      <c r="J3402" s="389"/>
      <c r="K3402" s="331" t="s">
        <v>994</v>
      </c>
    </row>
    <row r="3403" customFormat="false" ht="15.75" hidden="true" customHeight="false" outlineLevel="0" collapsed="false">
      <c r="A3403" s="331"/>
      <c r="B3403" s="331" t="s">
        <v>1331</v>
      </c>
      <c r="C3403" s="331" t="str">
        <f aca="false">IFERROR(VLOOKUP(B3403,'[1]#¡REF!'!$A$1:$C$15201,2,FALSE()),"")</f>
        <v/>
      </c>
      <c r="D3403" s="331" t="s">
        <v>991</v>
      </c>
      <c r="E3403" s="331" t="s">
        <v>1033</v>
      </c>
      <c r="F3403" s="354" t="s">
        <v>993</v>
      </c>
      <c r="G3403" s="331" t="n">
        <v>150</v>
      </c>
      <c r="H3403" s="415" t="n">
        <v>6057</v>
      </c>
      <c r="I3403" s="415" t="n">
        <v>120594.87</v>
      </c>
      <c r="J3403" s="389"/>
      <c r="K3403" s="331" t="s">
        <v>994</v>
      </c>
    </row>
    <row r="3404" customFormat="false" ht="15.75" hidden="true" customHeight="false" outlineLevel="0" collapsed="false">
      <c r="A3404" s="331"/>
      <c r="B3404" s="331" t="s">
        <v>1331</v>
      </c>
      <c r="C3404" s="331" t="str">
        <f aca="false">IFERROR(VLOOKUP(B3404,'[1]#¡REF!'!$A$1:$C$15201,2,FALSE()),"")</f>
        <v/>
      </c>
      <c r="D3404" s="331" t="s">
        <v>991</v>
      </c>
      <c r="E3404" s="331" t="s">
        <v>1053</v>
      </c>
      <c r="F3404" s="354" t="s">
        <v>993</v>
      </c>
      <c r="G3404" s="331" t="n">
        <v>150</v>
      </c>
      <c r="H3404" s="415" t="n">
        <v>6057</v>
      </c>
      <c r="I3404" s="415" t="n">
        <v>120594.87</v>
      </c>
      <c r="J3404" s="389"/>
      <c r="K3404" s="331" t="s">
        <v>994</v>
      </c>
    </row>
    <row r="3405" customFormat="false" ht="15.75" hidden="true" customHeight="false" outlineLevel="0" collapsed="false">
      <c r="A3405" s="331"/>
      <c r="B3405" s="331" t="s">
        <v>1331</v>
      </c>
      <c r="C3405" s="331" t="str">
        <f aca="false">IFERROR(VLOOKUP(B3405,'[1]#¡REF!'!$A$1:$C$15201,2,FALSE()),"")</f>
        <v/>
      </c>
      <c r="D3405" s="331" t="s">
        <v>991</v>
      </c>
      <c r="E3405" s="331" t="s">
        <v>1009</v>
      </c>
      <c r="F3405" s="354" t="s">
        <v>993</v>
      </c>
      <c r="G3405" s="331" t="n">
        <v>50</v>
      </c>
      <c r="H3405" s="415" t="n">
        <v>2019</v>
      </c>
      <c r="I3405" s="415" t="n">
        <v>40198.29</v>
      </c>
      <c r="J3405" s="389"/>
      <c r="K3405" s="331" t="s">
        <v>994</v>
      </c>
    </row>
    <row r="3406" customFormat="false" ht="15.75" hidden="true" customHeight="false" outlineLevel="0" collapsed="false">
      <c r="A3406" s="331"/>
      <c r="B3406" s="331" t="s">
        <v>1331</v>
      </c>
      <c r="C3406" s="331" t="str">
        <f aca="false">IFERROR(VLOOKUP(B3406,'[1]#¡REF!'!$A$1:$C$15201,2,FALSE()),"")</f>
        <v/>
      </c>
      <c r="D3406" s="331" t="s">
        <v>991</v>
      </c>
      <c r="E3406" s="331" t="s">
        <v>1010</v>
      </c>
      <c r="F3406" s="354" t="s">
        <v>993</v>
      </c>
      <c r="G3406" s="331" t="n">
        <v>800</v>
      </c>
      <c r="H3406" s="415" t="n">
        <v>32304</v>
      </c>
      <c r="I3406" s="415" t="n">
        <v>643172.64</v>
      </c>
      <c r="J3406" s="389"/>
      <c r="K3406" s="331" t="s">
        <v>994</v>
      </c>
    </row>
    <row r="3407" customFormat="false" ht="15.75" hidden="true" customHeight="false" outlineLevel="0" collapsed="false">
      <c r="A3407" s="331"/>
      <c r="B3407" s="331" t="s">
        <v>1331</v>
      </c>
      <c r="C3407" s="331" t="str">
        <f aca="false">IFERROR(VLOOKUP(B3407,'[1]#¡REF!'!$A$1:$C$15201,2,FALSE()),"")</f>
        <v/>
      </c>
      <c r="D3407" s="331" t="s">
        <v>991</v>
      </c>
      <c r="E3407" s="331" t="s">
        <v>1011</v>
      </c>
      <c r="F3407" s="354" t="s">
        <v>993</v>
      </c>
      <c r="G3407" s="331" t="n">
        <v>450</v>
      </c>
      <c r="H3407" s="415" t="n">
        <v>18171</v>
      </c>
      <c r="I3407" s="415" t="n">
        <v>361784.61</v>
      </c>
      <c r="J3407" s="389"/>
      <c r="K3407" s="331" t="s">
        <v>994</v>
      </c>
    </row>
    <row r="3408" customFormat="false" ht="15.75" hidden="true" customHeight="false" outlineLevel="0" collapsed="false">
      <c r="A3408" s="331"/>
      <c r="B3408" s="331" t="s">
        <v>1331</v>
      </c>
      <c r="C3408" s="331" t="str">
        <f aca="false">IFERROR(VLOOKUP(B3408,'[1]#¡REF!'!$A$1:$C$15201,2,FALSE()),"")</f>
        <v/>
      </c>
      <c r="D3408" s="331" t="s">
        <v>991</v>
      </c>
      <c r="E3408" s="331" t="s">
        <v>1001</v>
      </c>
      <c r="F3408" s="354" t="s">
        <v>993</v>
      </c>
      <c r="G3408" s="331" t="n">
        <v>100</v>
      </c>
      <c r="H3408" s="415" t="n">
        <v>4038</v>
      </c>
      <c r="I3408" s="415" t="n">
        <v>80396.58</v>
      </c>
      <c r="J3408" s="389"/>
      <c r="K3408" s="331" t="s">
        <v>994</v>
      </c>
    </row>
    <row r="3409" customFormat="false" ht="15.75" hidden="true" customHeight="false" outlineLevel="0" collapsed="false">
      <c r="A3409" s="331"/>
      <c r="B3409" s="331" t="s">
        <v>1331</v>
      </c>
      <c r="C3409" s="331" t="str">
        <f aca="false">IFERROR(VLOOKUP(B3409,'[1]#¡REF!'!$A$1:$C$15201,2,FALSE()),"")</f>
        <v/>
      </c>
      <c r="D3409" s="331" t="s">
        <v>991</v>
      </c>
      <c r="E3409" s="331" t="s">
        <v>1012</v>
      </c>
      <c r="F3409" s="354" t="s">
        <v>993</v>
      </c>
      <c r="G3409" s="331" t="n">
        <v>300</v>
      </c>
      <c r="H3409" s="415" t="n">
        <v>12114</v>
      </c>
      <c r="I3409" s="415" t="n">
        <v>241189.74</v>
      </c>
      <c r="J3409" s="389"/>
      <c r="K3409" s="331" t="s">
        <v>994</v>
      </c>
    </row>
    <row r="3410" customFormat="false" ht="15.75" hidden="true" customHeight="false" outlineLevel="0" collapsed="false">
      <c r="A3410" s="331"/>
      <c r="B3410" s="331" t="s">
        <v>1331</v>
      </c>
      <c r="C3410" s="331" t="str">
        <f aca="false">IFERROR(VLOOKUP(B3410,'[1]#¡REF!'!$A$1:$C$15201,2,FALSE()),"")</f>
        <v/>
      </c>
      <c r="D3410" s="331" t="s">
        <v>991</v>
      </c>
      <c r="E3410" s="331" t="s">
        <v>1037</v>
      </c>
      <c r="F3410" s="331" t="s">
        <v>1131</v>
      </c>
      <c r="G3410" s="331" t="n">
        <v>984</v>
      </c>
      <c r="H3410" s="415" t="n">
        <v>39733.92</v>
      </c>
      <c r="I3410" s="415" t="n">
        <v>791102.35</v>
      </c>
      <c r="J3410" s="389"/>
      <c r="K3410" s="331" t="s">
        <v>994</v>
      </c>
    </row>
    <row r="3411" customFormat="false" ht="15.75" hidden="true" customHeight="false" outlineLevel="0" collapsed="false">
      <c r="A3411" s="331"/>
      <c r="B3411" s="331" t="s">
        <v>1331</v>
      </c>
      <c r="C3411" s="331" t="str">
        <f aca="false">IFERROR(VLOOKUP(B3411,'[1]#¡REF!'!$A$1:$C$15201,2,FALSE()),"")</f>
        <v/>
      </c>
      <c r="D3411" s="331" t="s">
        <v>991</v>
      </c>
      <c r="E3411" s="331" t="s">
        <v>1014</v>
      </c>
      <c r="F3411" s="331" t="s">
        <v>1132</v>
      </c>
      <c r="G3411" s="331" t="n">
        <v>31</v>
      </c>
      <c r="H3411" s="415" t="n">
        <v>1251.78</v>
      </c>
      <c r="I3411" s="415" t="n">
        <v>24922.94</v>
      </c>
      <c r="J3411" s="389"/>
      <c r="K3411" s="331" t="s">
        <v>994</v>
      </c>
    </row>
    <row r="3412" customFormat="false" ht="15.75" hidden="true" customHeight="false" outlineLevel="0" collapsed="false">
      <c r="A3412" s="331"/>
      <c r="B3412" s="331" t="s">
        <v>1331</v>
      </c>
      <c r="C3412" s="331" t="str">
        <f aca="false">IFERROR(VLOOKUP(B3412,'[1]#¡REF!'!$A$1:$C$15201,2,FALSE()),"")</f>
        <v/>
      </c>
      <c r="D3412" s="331" t="s">
        <v>991</v>
      </c>
      <c r="E3412" s="331" t="s">
        <v>1002</v>
      </c>
      <c r="F3412" s="331" t="s">
        <v>1133</v>
      </c>
      <c r="G3412" s="331" t="n">
        <v>975</v>
      </c>
      <c r="H3412" s="415" t="n">
        <v>39370.5</v>
      </c>
      <c r="I3412" s="415" t="n">
        <v>783866.66</v>
      </c>
      <c r="J3412" s="389"/>
      <c r="K3412" s="331" t="s">
        <v>994</v>
      </c>
    </row>
    <row r="3413" customFormat="false" ht="15.75" hidden="true" customHeight="false" outlineLevel="0" collapsed="false">
      <c r="A3413" s="331"/>
      <c r="B3413" s="331" t="s">
        <v>1331</v>
      </c>
      <c r="C3413" s="331" t="str">
        <f aca="false">IFERROR(VLOOKUP(B3413,'[1]#¡REF!'!$A$1:$C$15201,2,FALSE()),"")</f>
        <v/>
      </c>
      <c r="D3413" s="331" t="s">
        <v>991</v>
      </c>
      <c r="E3413" s="331" t="s">
        <v>1004</v>
      </c>
      <c r="F3413" s="331" t="s">
        <v>1134</v>
      </c>
      <c r="G3413" s="331" t="n">
        <v>120</v>
      </c>
      <c r="H3413" s="415" t="n">
        <v>4845.6</v>
      </c>
      <c r="I3413" s="415" t="n">
        <v>96475.9</v>
      </c>
      <c r="J3413" s="390"/>
      <c r="K3413" s="331" t="s">
        <v>994</v>
      </c>
    </row>
    <row r="3414" customFormat="false" ht="15.75" hidden="true" customHeight="false" outlineLevel="0" collapsed="false">
      <c r="A3414" s="331"/>
      <c r="B3414" s="331" t="s">
        <v>1332</v>
      </c>
      <c r="C3414" s="331" t="str">
        <f aca="false">IFERROR(VLOOKUP(B3414,'[1]#¡REF!'!$A$1:$C$15201,2,FALSE()),"")</f>
        <v/>
      </c>
      <c r="D3414" s="331" t="s">
        <v>991</v>
      </c>
      <c r="E3414" s="331" t="s">
        <v>1000</v>
      </c>
      <c r="F3414" s="354" t="s">
        <v>993</v>
      </c>
      <c r="G3414" s="331" t="n">
        <v>18</v>
      </c>
      <c r="H3414" s="415" t="n">
        <v>7151.18</v>
      </c>
      <c r="I3414" s="415" t="n">
        <v>142380</v>
      </c>
      <c r="J3414" s="388"/>
      <c r="K3414" s="331" t="s">
        <v>994</v>
      </c>
    </row>
    <row r="3415" customFormat="false" ht="15.75" hidden="true" customHeight="false" outlineLevel="0" collapsed="false">
      <c r="A3415" s="331"/>
      <c r="B3415" s="331" t="s">
        <v>1332</v>
      </c>
      <c r="C3415" s="331" t="str">
        <f aca="false">IFERROR(VLOOKUP(B3415,'[1]#¡REF!'!$A$1:$C$15201,2,FALSE()),"")</f>
        <v/>
      </c>
      <c r="D3415" s="331" t="s">
        <v>991</v>
      </c>
      <c r="E3415" s="331" t="s">
        <v>1034</v>
      </c>
      <c r="F3415" s="354" t="s">
        <v>993</v>
      </c>
      <c r="G3415" s="331" t="n">
        <v>78</v>
      </c>
      <c r="H3415" s="415" t="n">
        <v>30988.45</v>
      </c>
      <c r="I3415" s="415" t="n">
        <v>616980</v>
      </c>
      <c r="J3415" s="389"/>
      <c r="K3415" s="331" t="s">
        <v>994</v>
      </c>
    </row>
    <row r="3416" customFormat="false" ht="15.75" hidden="true" customHeight="false" outlineLevel="0" collapsed="false">
      <c r="A3416" s="331"/>
      <c r="B3416" s="331" t="s">
        <v>1332</v>
      </c>
      <c r="C3416" s="331" t="str">
        <f aca="false">IFERROR(VLOOKUP(B3416,'[1]#¡REF!'!$A$1:$C$15201,2,FALSE()),"")</f>
        <v/>
      </c>
      <c r="D3416" s="331" t="s">
        <v>991</v>
      </c>
      <c r="E3416" s="331" t="s">
        <v>1035</v>
      </c>
      <c r="F3416" s="354" t="s">
        <v>993</v>
      </c>
      <c r="G3416" s="331" t="n">
        <v>120</v>
      </c>
      <c r="H3416" s="415" t="n">
        <v>47674.54</v>
      </c>
      <c r="I3416" s="415" t="n">
        <v>949200</v>
      </c>
      <c r="J3416" s="389"/>
      <c r="K3416" s="331" t="s">
        <v>994</v>
      </c>
    </row>
    <row r="3417" customFormat="false" ht="15.75" hidden="true" customHeight="false" outlineLevel="0" collapsed="false">
      <c r="A3417" s="331"/>
      <c r="B3417" s="331" t="s">
        <v>1333</v>
      </c>
      <c r="C3417" s="331" t="str">
        <f aca="false">IFERROR(VLOOKUP(B3417,'[1]#¡REF!'!$A$1:$C$15201,2,FALSE()),"")</f>
        <v/>
      </c>
      <c r="D3417" s="331" t="s">
        <v>991</v>
      </c>
      <c r="E3417" s="331" t="s">
        <v>1032</v>
      </c>
      <c r="F3417" s="331" t="s">
        <v>1130</v>
      </c>
      <c r="G3417" s="331" t="n">
        <v>1</v>
      </c>
      <c r="H3417" s="331" t="n">
        <v>557.86</v>
      </c>
      <c r="I3417" s="415" t="n">
        <v>11107</v>
      </c>
      <c r="J3417" s="389"/>
      <c r="K3417" s="331" t="s">
        <v>994</v>
      </c>
    </row>
    <row r="3418" customFormat="false" ht="15.75" hidden="true" customHeight="false" outlineLevel="0" collapsed="false">
      <c r="A3418" s="331"/>
      <c r="B3418" s="331" t="s">
        <v>1333</v>
      </c>
      <c r="C3418" s="331" t="str">
        <f aca="false">IFERROR(VLOOKUP(B3418,'[1]#¡REF!'!$A$1:$C$15201,2,FALSE()),"")</f>
        <v/>
      </c>
      <c r="D3418" s="331" t="s">
        <v>991</v>
      </c>
      <c r="E3418" s="331" t="s">
        <v>1083</v>
      </c>
      <c r="F3418" s="354" t="s">
        <v>993</v>
      </c>
      <c r="G3418" s="331" t="n">
        <v>54</v>
      </c>
      <c r="H3418" s="415" t="n">
        <v>30124.46</v>
      </c>
      <c r="I3418" s="415" t="n">
        <v>599778</v>
      </c>
      <c r="J3418" s="389"/>
      <c r="K3418" s="331" t="s">
        <v>994</v>
      </c>
    </row>
    <row r="3419" customFormat="false" ht="15.75" hidden="true" customHeight="false" outlineLevel="0" collapsed="false">
      <c r="A3419" s="331"/>
      <c r="B3419" s="331" t="s">
        <v>1333</v>
      </c>
      <c r="C3419" s="331" t="str">
        <f aca="false">IFERROR(VLOOKUP(B3419,'[1]#¡REF!'!$A$1:$C$15201,2,FALSE()),"")</f>
        <v/>
      </c>
      <c r="D3419" s="331" t="s">
        <v>991</v>
      </c>
      <c r="E3419" s="331" t="s">
        <v>1053</v>
      </c>
      <c r="F3419" s="354" t="s">
        <v>993</v>
      </c>
      <c r="G3419" s="331" t="n">
        <v>110</v>
      </c>
      <c r="H3419" s="415" t="n">
        <v>61364.64</v>
      </c>
      <c r="I3419" s="415" t="n">
        <v>1221770</v>
      </c>
      <c r="J3419" s="389"/>
      <c r="K3419" s="331" t="s">
        <v>994</v>
      </c>
    </row>
    <row r="3420" customFormat="false" ht="15.75" hidden="true" customHeight="false" outlineLevel="0" collapsed="false">
      <c r="A3420" s="331"/>
      <c r="B3420" s="331" t="s">
        <v>1333</v>
      </c>
      <c r="C3420" s="331" t="str">
        <f aca="false">IFERROR(VLOOKUP(B3420,'[1]#¡REF!'!$A$1:$C$15201,2,FALSE()),"")</f>
        <v/>
      </c>
      <c r="D3420" s="331" t="s">
        <v>991</v>
      </c>
      <c r="E3420" s="331" t="s">
        <v>1012</v>
      </c>
      <c r="F3420" s="354" t="s">
        <v>993</v>
      </c>
      <c r="G3420" s="331" t="n">
        <v>24</v>
      </c>
      <c r="H3420" s="415" t="n">
        <v>13388.65</v>
      </c>
      <c r="I3420" s="415" t="n">
        <v>266568</v>
      </c>
      <c r="J3420" s="389"/>
      <c r="K3420" s="331" t="s">
        <v>994</v>
      </c>
    </row>
    <row r="3421" customFormat="false" ht="15.75" hidden="true" customHeight="false" outlineLevel="0" collapsed="false">
      <c r="A3421" s="331"/>
      <c r="B3421" s="331" t="s">
        <v>1333</v>
      </c>
      <c r="C3421" s="331" t="str">
        <f aca="false">IFERROR(VLOOKUP(B3421,'[1]#¡REF!'!$A$1:$C$15201,2,FALSE()),"")</f>
        <v/>
      </c>
      <c r="D3421" s="331" t="s">
        <v>991</v>
      </c>
      <c r="E3421" s="331" t="s">
        <v>1035</v>
      </c>
      <c r="F3421" s="354" t="s">
        <v>993</v>
      </c>
      <c r="G3421" s="331" t="n">
        <v>200</v>
      </c>
      <c r="H3421" s="415" t="n">
        <v>111572.08</v>
      </c>
      <c r="I3421" s="415" t="n">
        <v>2221400</v>
      </c>
      <c r="J3421" s="389"/>
      <c r="K3421" s="331" t="s">
        <v>994</v>
      </c>
    </row>
    <row r="3422" customFormat="false" ht="15.75" hidden="true" customHeight="false" outlineLevel="0" collapsed="false">
      <c r="A3422" s="331"/>
      <c r="B3422" s="331" t="s">
        <v>1333</v>
      </c>
      <c r="C3422" s="331" t="str">
        <f aca="false">IFERROR(VLOOKUP(B3422,'[1]#¡REF!'!$A$1:$C$15201,2,FALSE()),"")</f>
        <v/>
      </c>
      <c r="D3422" s="331" t="s">
        <v>991</v>
      </c>
      <c r="E3422" s="331" t="s">
        <v>1014</v>
      </c>
      <c r="F3422" s="331" t="s">
        <v>1132</v>
      </c>
      <c r="G3422" s="331" t="n">
        <v>80</v>
      </c>
      <c r="H3422" s="415" t="n">
        <v>44628.83</v>
      </c>
      <c r="I3422" s="415" t="n">
        <v>888560</v>
      </c>
      <c r="J3422" s="389"/>
      <c r="K3422" s="331" t="s">
        <v>994</v>
      </c>
    </row>
    <row r="3423" customFormat="false" ht="15.75" hidden="true" customHeight="false" outlineLevel="0" collapsed="false">
      <c r="A3423" s="331"/>
      <c r="B3423" s="331" t="s">
        <v>1085</v>
      </c>
      <c r="C3423" s="331" t="str">
        <f aca="false">IFERROR(VLOOKUP(B3423,'[1]#¡REF!'!$A$1:$C$15201,2,FALSE()),"")</f>
        <v/>
      </c>
      <c r="D3423" s="331" t="s">
        <v>991</v>
      </c>
      <c r="E3423" s="331" t="s">
        <v>1032</v>
      </c>
      <c r="F3423" s="331" t="s">
        <v>1130</v>
      </c>
      <c r="G3423" s="331" t="n">
        <v>12</v>
      </c>
      <c r="H3423" s="415" t="n">
        <v>1927.52</v>
      </c>
      <c r="I3423" s="415" t="n">
        <v>38376.96</v>
      </c>
      <c r="J3423" s="389"/>
      <c r="K3423" s="331" t="s">
        <v>994</v>
      </c>
    </row>
    <row r="3424" customFormat="false" ht="15.75" hidden="true" customHeight="false" outlineLevel="0" collapsed="false">
      <c r="A3424" s="331"/>
      <c r="B3424" s="331" t="s">
        <v>1085</v>
      </c>
      <c r="C3424" s="331" t="str">
        <f aca="false">IFERROR(VLOOKUP(B3424,'[1]#¡REF!'!$A$1:$C$15201,2,FALSE()),"")</f>
        <v/>
      </c>
      <c r="D3424" s="331" t="s">
        <v>991</v>
      </c>
      <c r="E3424" s="331" t="s">
        <v>1083</v>
      </c>
      <c r="F3424" s="354" t="s">
        <v>993</v>
      </c>
      <c r="G3424" s="331" t="n">
        <v>152</v>
      </c>
      <c r="H3424" s="415" t="n">
        <v>24415.28</v>
      </c>
      <c r="I3424" s="415" t="n">
        <v>486108.16</v>
      </c>
      <c r="J3424" s="389"/>
      <c r="K3424" s="331" t="s">
        <v>994</v>
      </c>
    </row>
    <row r="3425" customFormat="false" ht="15.75" hidden="true" customHeight="false" outlineLevel="0" collapsed="false">
      <c r="A3425" s="331"/>
      <c r="B3425" s="331" t="s">
        <v>1085</v>
      </c>
      <c r="C3425" s="331" t="str">
        <f aca="false">IFERROR(VLOOKUP(B3425,'[1]#¡REF!'!$A$1:$C$15201,2,FALSE()),"")</f>
        <v/>
      </c>
      <c r="D3425" s="331" t="s">
        <v>991</v>
      </c>
      <c r="E3425" s="331" t="s">
        <v>1000</v>
      </c>
      <c r="F3425" s="354" t="s">
        <v>993</v>
      </c>
      <c r="G3425" s="331" t="n">
        <v>40</v>
      </c>
      <c r="H3425" s="415" t="n">
        <v>6425.07</v>
      </c>
      <c r="I3425" s="415" t="n">
        <v>127923.2</v>
      </c>
      <c r="J3425" s="389"/>
      <c r="K3425" s="331" t="s">
        <v>994</v>
      </c>
    </row>
    <row r="3426" customFormat="false" ht="15.75" hidden="true" customHeight="false" outlineLevel="0" collapsed="false">
      <c r="A3426" s="331"/>
      <c r="B3426" s="331" t="s">
        <v>1085</v>
      </c>
      <c r="C3426" s="331" t="str">
        <f aca="false">IFERROR(VLOOKUP(B3426,'[1]#¡REF!'!$A$1:$C$15201,2,FALSE()),"")</f>
        <v/>
      </c>
      <c r="D3426" s="331" t="s">
        <v>991</v>
      </c>
      <c r="E3426" s="331" t="s">
        <v>1053</v>
      </c>
      <c r="F3426" s="354" t="s">
        <v>993</v>
      </c>
      <c r="G3426" s="331" t="n">
        <v>230</v>
      </c>
      <c r="H3426" s="415" t="n">
        <v>36944.17</v>
      </c>
      <c r="I3426" s="415" t="n">
        <v>735558.4</v>
      </c>
      <c r="J3426" s="389"/>
      <c r="K3426" s="331" t="s">
        <v>994</v>
      </c>
    </row>
    <row r="3427" customFormat="false" ht="15.75" hidden="true" customHeight="false" outlineLevel="0" collapsed="false">
      <c r="A3427" s="331"/>
      <c r="B3427" s="331" t="s">
        <v>1085</v>
      </c>
      <c r="C3427" s="331" t="str">
        <f aca="false">IFERROR(VLOOKUP(B3427,'[1]#¡REF!'!$A$1:$C$15201,2,FALSE()),"")</f>
        <v/>
      </c>
      <c r="D3427" s="331" t="s">
        <v>991</v>
      </c>
      <c r="E3427" s="331" t="s">
        <v>1034</v>
      </c>
      <c r="F3427" s="354" t="s">
        <v>993</v>
      </c>
      <c r="G3427" s="331" t="n">
        <v>80</v>
      </c>
      <c r="H3427" s="415" t="n">
        <v>12850.15</v>
      </c>
      <c r="I3427" s="415" t="n">
        <v>255846.4</v>
      </c>
      <c r="J3427" s="389"/>
      <c r="K3427" s="331" t="s">
        <v>994</v>
      </c>
    </row>
    <row r="3428" customFormat="false" ht="15.75" hidden="true" customHeight="false" outlineLevel="0" collapsed="false">
      <c r="A3428" s="331"/>
      <c r="B3428" s="331" t="s">
        <v>1085</v>
      </c>
      <c r="C3428" s="331" t="str">
        <f aca="false">IFERROR(VLOOKUP(B3428,'[1]#¡REF!'!$A$1:$C$15201,2,FALSE()),"")</f>
        <v/>
      </c>
      <c r="D3428" s="331" t="s">
        <v>991</v>
      </c>
      <c r="E3428" s="331" t="s">
        <v>1012</v>
      </c>
      <c r="F3428" s="354" t="s">
        <v>993</v>
      </c>
      <c r="G3428" s="331" t="n">
        <v>30</v>
      </c>
      <c r="H3428" s="415" t="n">
        <v>4818.8</v>
      </c>
      <c r="I3428" s="415" t="n">
        <v>95942.4</v>
      </c>
      <c r="J3428" s="389"/>
      <c r="K3428" s="331" t="s">
        <v>994</v>
      </c>
    </row>
    <row r="3429" customFormat="false" ht="15.75" hidden="true" customHeight="false" outlineLevel="0" collapsed="false">
      <c r="A3429" s="331"/>
      <c r="B3429" s="331" t="s">
        <v>1085</v>
      </c>
      <c r="C3429" s="331" t="str">
        <f aca="false">IFERROR(VLOOKUP(B3429,'[1]#¡REF!'!$A$1:$C$15201,2,FALSE()),"")</f>
        <v/>
      </c>
      <c r="D3429" s="331" t="s">
        <v>991</v>
      </c>
      <c r="E3429" s="331" t="s">
        <v>1014</v>
      </c>
      <c r="F3429" s="331" t="s">
        <v>1132</v>
      </c>
      <c r="G3429" s="331" t="n">
        <v>7</v>
      </c>
      <c r="H3429" s="415" t="n">
        <v>1124.39</v>
      </c>
      <c r="I3429" s="415" t="n">
        <v>22386.56</v>
      </c>
      <c r="J3429" s="389"/>
      <c r="K3429" s="331" t="s">
        <v>994</v>
      </c>
    </row>
    <row r="3430" customFormat="false" ht="15.75" hidden="true" customHeight="false" outlineLevel="0" collapsed="false">
      <c r="A3430" s="331"/>
      <c r="B3430" s="331" t="s">
        <v>1085</v>
      </c>
      <c r="C3430" s="331" t="str">
        <f aca="false">IFERROR(VLOOKUP(B3430,'[1]#¡REF!'!$A$1:$C$15201,2,FALSE()),"")</f>
        <v/>
      </c>
      <c r="D3430" s="331" t="s">
        <v>991</v>
      </c>
      <c r="E3430" s="331" t="s">
        <v>1004</v>
      </c>
      <c r="F3430" s="331" t="s">
        <v>1134</v>
      </c>
      <c r="G3430" s="331" t="n">
        <v>20</v>
      </c>
      <c r="H3430" s="415" t="n">
        <v>3212.54</v>
      </c>
      <c r="I3430" s="415" t="n">
        <v>63961.6</v>
      </c>
      <c r="J3430" s="389"/>
      <c r="K3430" s="331" t="s">
        <v>994</v>
      </c>
    </row>
    <row r="3431" customFormat="false" ht="15.75" hidden="true" customHeight="false" outlineLevel="0" collapsed="false">
      <c r="A3431" s="331"/>
      <c r="B3431" s="331" t="s">
        <v>1334</v>
      </c>
      <c r="C3431" s="331" t="str">
        <f aca="false">IFERROR(VLOOKUP(B3431,'[1]#¡REF!'!$A$1:$C$15201,2,FALSE()),"")</f>
        <v/>
      </c>
      <c r="D3431" s="331" t="s">
        <v>991</v>
      </c>
      <c r="E3431" s="331" t="s">
        <v>1053</v>
      </c>
      <c r="F3431" s="354" t="s">
        <v>993</v>
      </c>
      <c r="G3431" s="331" t="n">
        <v>720</v>
      </c>
      <c r="H3431" s="415" t="n">
        <v>1994.01</v>
      </c>
      <c r="I3431" s="415" t="n">
        <v>39700.8</v>
      </c>
      <c r="J3431" s="389"/>
      <c r="K3431" s="331" t="s">
        <v>994</v>
      </c>
    </row>
    <row r="3432" customFormat="false" ht="15.75" hidden="true" customHeight="false" outlineLevel="0" collapsed="false">
      <c r="A3432" s="331"/>
      <c r="B3432" s="331" t="s">
        <v>1335</v>
      </c>
      <c r="C3432" s="331" t="str">
        <f aca="false">IFERROR(VLOOKUP(B3432,'[1]#¡REF!'!$A$1:$C$15201,2,FALSE()),"")</f>
        <v/>
      </c>
      <c r="D3432" s="331" t="s">
        <v>991</v>
      </c>
      <c r="E3432" s="331" t="s">
        <v>1033</v>
      </c>
      <c r="F3432" s="354" t="s">
        <v>993</v>
      </c>
      <c r="G3432" s="331" t="n">
        <v>10</v>
      </c>
      <c r="H3432" s="331" t="n">
        <v>96.97</v>
      </c>
      <c r="I3432" s="415" t="n">
        <v>1930.7</v>
      </c>
      <c r="J3432" s="389"/>
      <c r="K3432" s="331" t="s">
        <v>994</v>
      </c>
    </row>
    <row r="3433" customFormat="false" ht="15.75" hidden="true" customHeight="false" outlineLevel="0" collapsed="false">
      <c r="A3433" s="331"/>
      <c r="B3433" s="331" t="s">
        <v>1335</v>
      </c>
      <c r="C3433" s="331" t="str">
        <f aca="false">IFERROR(VLOOKUP(B3433,'[1]#¡REF!'!$A$1:$C$15201,2,FALSE()),"")</f>
        <v/>
      </c>
      <c r="D3433" s="331" t="s">
        <v>991</v>
      </c>
      <c r="E3433" s="331" t="s">
        <v>1034</v>
      </c>
      <c r="F3433" s="354" t="s">
        <v>993</v>
      </c>
      <c r="G3433" s="331" t="n">
        <v>24</v>
      </c>
      <c r="H3433" s="331" t="n">
        <v>232.73</v>
      </c>
      <c r="I3433" s="415" t="n">
        <v>4633.68</v>
      </c>
      <c r="J3433" s="389"/>
      <c r="K3433" s="331" t="s">
        <v>994</v>
      </c>
    </row>
    <row r="3434" customFormat="false" ht="15.75" hidden="true" customHeight="false" outlineLevel="0" collapsed="false">
      <c r="A3434" s="331"/>
      <c r="B3434" s="331" t="s">
        <v>1335</v>
      </c>
      <c r="C3434" s="331" t="str">
        <f aca="false">IFERROR(VLOOKUP(B3434,'[1]#¡REF!'!$A$1:$C$15201,2,FALSE()),"")</f>
        <v/>
      </c>
      <c r="D3434" s="331" t="s">
        <v>991</v>
      </c>
      <c r="E3434" s="331" t="s">
        <v>1014</v>
      </c>
      <c r="F3434" s="331" t="s">
        <v>1132</v>
      </c>
      <c r="G3434" s="331" t="n">
        <v>350</v>
      </c>
      <c r="H3434" s="415" t="n">
        <v>3394</v>
      </c>
      <c r="I3434" s="415" t="n">
        <v>67574.5</v>
      </c>
      <c r="J3434" s="389"/>
      <c r="K3434" s="331" t="s">
        <v>994</v>
      </c>
    </row>
    <row r="3435" customFormat="false" ht="15.75" hidden="true" customHeight="false" outlineLevel="0" collapsed="false">
      <c r="A3435" s="331"/>
      <c r="B3435" s="331" t="s">
        <v>1335</v>
      </c>
      <c r="C3435" s="331" t="str">
        <f aca="false">IFERROR(VLOOKUP(B3435,'[1]#¡REF!'!$A$1:$C$15201,2,FALSE()),"")</f>
        <v/>
      </c>
      <c r="D3435" s="331" t="s">
        <v>991</v>
      </c>
      <c r="E3435" s="331" t="s">
        <v>1004</v>
      </c>
      <c r="F3435" s="331" t="s">
        <v>1134</v>
      </c>
      <c r="G3435" s="331" t="n">
        <v>4</v>
      </c>
      <c r="H3435" s="331" t="n">
        <v>38.79</v>
      </c>
      <c r="I3435" s="331" t="n">
        <v>772.28</v>
      </c>
      <c r="J3435" s="389"/>
      <c r="K3435" s="331" t="s">
        <v>994</v>
      </c>
    </row>
    <row r="3436" customFormat="false" ht="15.75" hidden="true" customHeight="false" outlineLevel="0" collapsed="false">
      <c r="A3436" s="331"/>
      <c r="B3436" s="331" t="s">
        <v>1336</v>
      </c>
      <c r="C3436" s="331" t="str">
        <f aca="false">IFERROR(VLOOKUP(B3436,'[1]#¡REF!'!$A$1:$C$15201,2,FALSE()),"")</f>
        <v/>
      </c>
      <c r="D3436" s="331" t="s">
        <v>991</v>
      </c>
      <c r="E3436" s="331" t="s">
        <v>1034</v>
      </c>
      <c r="F3436" s="354" t="s">
        <v>993</v>
      </c>
      <c r="G3436" s="331" t="n">
        <v>845</v>
      </c>
      <c r="H3436" s="415" t="n">
        <v>92400.75</v>
      </c>
      <c r="I3436" s="415" t="n">
        <v>1839698.93</v>
      </c>
      <c r="J3436" s="389"/>
      <c r="K3436" s="331" t="s">
        <v>994</v>
      </c>
    </row>
    <row r="3437" customFormat="false" ht="15.75" hidden="true" customHeight="false" outlineLevel="0" collapsed="false">
      <c r="A3437" s="331"/>
      <c r="B3437" s="331" t="s">
        <v>832</v>
      </c>
      <c r="C3437" s="331" t="str">
        <f aca="false">IFERROR(VLOOKUP(B3437,'[1]#¡REF!'!$A$1:$C$15201,2,FALSE()),"")</f>
        <v/>
      </c>
      <c r="D3437" s="331" t="s">
        <v>1016</v>
      </c>
      <c r="E3437" s="331" t="s">
        <v>1017</v>
      </c>
      <c r="F3437" s="331" t="s">
        <v>1130</v>
      </c>
      <c r="G3437" s="331" t="n">
        <v>8</v>
      </c>
      <c r="H3437" s="331" t="n">
        <v>359.68</v>
      </c>
      <c r="I3437" s="415" t="n">
        <v>7161.23</v>
      </c>
      <c r="J3437" s="389"/>
      <c r="K3437" s="331" t="s">
        <v>994</v>
      </c>
    </row>
    <row r="3438" customFormat="false" ht="15.75" hidden="true" customHeight="false" outlineLevel="0" collapsed="false">
      <c r="A3438" s="331"/>
      <c r="B3438" s="331" t="s">
        <v>832</v>
      </c>
      <c r="C3438" s="331" t="str">
        <f aca="false">IFERROR(VLOOKUP(B3438,'[1]#¡REF!'!$A$1:$C$15201,2,FALSE()),"")</f>
        <v/>
      </c>
      <c r="D3438" s="331" t="s">
        <v>1016</v>
      </c>
      <c r="E3438" s="331" t="s">
        <v>1020</v>
      </c>
      <c r="F3438" s="354" t="s">
        <v>993</v>
      </c>
      <c r="G3438" s="331" t="n">
        <v>207</v>
      </c>
      <c r="H3438" s="415" t="n">
        <v>9306.72</v>
      </c>
      <c r="I3438" s="415" t="n">
        <v>185296.8</v>
      </c>
      <c r="J3438" s="389"/>
      <c r="K3438" s="331" t="s">
        <v>994</v>
      </c>
    </row>
    <row r="3439" customFormat="false" ht="15.75" hidden="true" customHeight="false" outlineLevel="0" collapsed="false">
      <c r="A3439" s="331"/>
      <c r="B3439" s="331" t="s">
        <v>832</v>
      </c>
      <c r="C3439" s="331" t="str">
        <f aca="false">IFERROR(VLOOKUP(B3439,'[1]#¡REF!'!$A$1:$C$15201,2,FALSE()),"")</f>
        <v/>
      </c>
      <c r="D3439" s="331" t="s">
        <v>1016</v>
      </c>
      <c r="E3439" s="331" t="s">
        <v>1023</v>
      </c>
      <c r="F3439" s="354" t="s">
        <v>993</v>
      </c>
      <c r="G3439" s="331" t="n">
        <v>299</v>
      </c>
      <c r="H3439" s="415" t="n">
        <v>13443.04</v>
      </c>
      <c r="I3439" s="415" t="n">
        <v>267650.93</v>
      </c>
      <c r="J3439" s="389"/>
      <c r="K3439" s="331" t="s">
        <v>994</v>
      </c>
    </row>
    <row r="3440" customFormat="false" ht="15.75" hidden="true" customHeight="false" outlineLevel="0" collapsed="false">
      <c r="A3440" s="331"/>
      <c r="B3440" s="331" t="s">
        <v>832</v>
      </c>
      <c r="C3440" s="331" t="str">
        <f aca="false">IFERROR(VLOOKUP(B3440,'[1]#¡REF!'!$A$1:$C$15201,2,FALSE()),"")</f>
        <v/>
      </c>
      <c r="D3440" s="331" t="s">
        <v>1016</v>
      </c>
      <c r="E3440" s="331" t="s">
        <v>1025</v>
      </c>
      <c r="F3440" s="354" t="s">
        <v>993</v>
      </c>
      <c r="G3440" s="331" t="n">
        <v>17</v>
      </c>
      <c r="H3440" s="331" t="n">
        <v>764.32</v>
      </c>
      <c r="I3440" s="415" t="n">
        <v>15217.61</v>
      </c>
      <c r="J3440" s="389"/>
      <c r="K3440" s="331" t="s">
        <v>994</v>
      </c>
    </row>
    <row r="3441" customFormat="false" ht="15.75" hidden="true" customHeight="false" outlineLevel="0" collapsed="false">
      <c r="A3441" s="331"/>
      <c r="B3441" s="331" t="s">
        <v>832</v>
      </c>
      <c r="C3441" s="331" t="str">
        <f aca="false">IFERROR(VLOOKUP(B3441,'[1]#¡REF!'!$A$1:$C$15201,2,FALSE()),"")</f>
        <v/>
      </c>
      <c r="D3441" s="331" t="s">
        <v>1016</v>
      </c>
      <c r="E3441" s="331" t="s">
        <v>1093</v>
      </c>
      <c r="F3441" s="331" t="s">
        <v>1131</v>
      </c>
      <c r="G3441" s="331" t="n">
        <v>8</v>
      </c>
      <c r="H3441" s="331" t="n">
        <v>359.68</v>
      </c>
      <c r="I3441" s="415" t="n">
        <v>7161.23</v>
      </c>
      <c r="J3441" s="389"/>
      <c r="K3441" s="331" t="s">
        <v>994</v>
      </c>
    </row>
    <row r="3442" customFormat="false" ht="15.75" hidden="true" customHeight="false" outlineLevel="0" collapsed="false">
      <c r="A3442" s="331"/>
      <c r="B3442" s="331" t="s">
        <v>832</v>
      </c>
      <c r="C3442" s="331" t="str">
        <f aca="false">IFERROR(VLOOKUP(B3442,'[1]#¡REF!'!$A$1:$C$15201,2,FALSE()),"")</f>
        <v/>
      </c>
      <c r="D3442" s="331" t="s">
        <v>1016</v>
      </c>
      <c r="E3442" s="331" t="s">
        <v>1027</v>
      </c>
      <c r="F3442" s="331" t="s">
        <v>1133</v>
      </c>
      <c r="G3442" s="331" t="n">
        <v>8</v>
      </c>
      <c r="H3442" s="331" t="n">
        <v>359.68</v>
      </c>
      <c r="I3442" s="415" t="n">
        <v>7161.23</v>
      </c>
      <c r="J3442" s="389"/>
      <c r="K3442" s="331" t="s">
        <v>994</v>
      </c>
    </row>
    <row r="3443" customFormat="false" ht="15.75" hidden="true" customHeight="false" outlineLevel="0" collapsed="false">
      <c r="A3443" s="331"/>
      <c r="B3443" s="331" t="s">
        <v>832</v>
      </c>
      <c r="C3443" s="331" t="str">
        <f aca="false">IFERROR(VLOOKUP(B3443,'[1]#¡REF!'!$A$1:$C$15201,2,FALSE()),"")</f>
        <v/>
      </c>
      <c r="D3443" s="331" t="s">
        <v>1016</v>
      </c>
      <c r="E3443" s="331" t="s">
        <v>1028</v>
      </c>
      <c r="F3443" s="331" t="s">
        <v>1134</v>
      </c>
      <c r="G3443" s="331" t="n">
        <v>8</v>
      </c>
      <c r="H3443" s="331" t="n">
        <v>359.68</v>
      </c>
      <c r="I3443" s="415" t="n">
        <v>7161.23</v>
      </c>
      <c r="J3443" s="390"/>
      <c r="K3443" s="331" t="s">
        <v>994</v>
      </c>
    </row>
    <row r="3444" customFormat="false" ht="15.75" hidden="true" customHeight="false" outlineLevel="0" collapsed="false">
      <c r="A3444" s="356"/>
      <c r="B3444" s="356" t="s">
        <v>1337</v>
      </c>
      <c r="C3444" s="356" t="str">
        <f aca="false">IFERROR(VLOOKUP(B3444,'[1]#¡REF!'!$A$1:$C$15201,2,FALSE()),"")</f>
        <v/>
      </c>
      <c r="D3444" s="356" t="s">
        <v>991</v>
      </c>
      <c r="E3444" s="356" t="s">
        <v>612</v>
      </c>
      <c r="F3444" s="361" t="s">
        <v>1136</v>
      </c>
      <c r="G3444" s="418" t="n">
        <v>1466</v>
      </c>
      <c r="H3444" s="416" t="n">
        <v>219298.94</v>
      </c>
      <c r="I3444" s="416" t="n">
        <v>4366241.9</v>
      </c>
      <c r="J3444" s="394"/>
      <c r="K3444" s="356" t="s">
        <v>994</v>
      </c>
      <c r="L3444" s="379"/>
      <c r="M3444" s="379"/>
      <c r="N3444" s="379"/>
      <c r="O3444" s="379"/>
      <c r="P3444" s="279"/>
      <c r="Q3444" s="395"/>
      <c r="R3444" s="397"/>
      <c r="S3444" s="397"/>
      <c r="T3444" s="398"/>
    </row>
    <row r="3445" customFormat="false" ht="15.75" hidden="true" customHeight="false" outlineLevel="0" collapsed="false">
      <c r="A3445" s="331"/>
      <c r="B3445" s="331" t="s">
        <v>1338</v>
      </c>
      <c r="C3445" s="331" t="str">
        <f aca="false">IFERROR(VLOOKUP(B3445,'[1]#¡REF!'!$A$1:$C$15201,2,FALSE()),"")</f>
        <v/>
      </c>
      <c r="D3445" s="331" t="s">
        <v>991</v>
      </c>
      <c r="E3445" s="331" t="s">
        <v>1032</v>
      </c>
      <c r="F3445" s="331" t="s">
        <v>1130</v>
      </c>
      <c r="G3445" s="331" t="n">
        <v>360</v>
      </c>
      <c r="H3445" s="415" t="n">
        <v>1338.02</v>
      </c>
      <c r="I3445" s="415" t="n">
        <v>26640</v>
      </c>
      <c r="J3445" s="388"/>
      <c r="K3445" s="331" t="s">
        <v>994</v>
      </c>
    </row>
    <row r="3446" customFormat="false" ht="15.75" hidden="true" customHeight="false" outlineLevel="0" collapsed="false">
      <c r="A3446" s="331"/>
      <c r="B3446" s="331" t="s">
        <v>1338</v>
      </c>
      <c r="C3446" s="331" t="str">
        <f aca="false">IFERROR(VLOOKUP(B3446,'[1]#¡REF!'!$A$1:$C$15201,2,FALSE()),"")</f>
        <v/>
      </c>
      <c r="D3446" s="331" t="s">
        <v>991</v>
      </c>
      <c r="E3446" s="331" t="s">
        <v>1037</v>
      </c>
      <c r="F3446" s="331" t="s">
        <v>1131</v>
      </c>
      <c r="G3446" s="405" t="n">
        <v>1140</v>
      </c>
      <c r="H3446" s="415" t="n">
        <v>4237.07</v>
      </c>
      <c r="I3446" s="415" t="n">
        <v>84360</v>
      </c>
      <c r="J3446" s="389"/>
      <c r="K3446" s="331" t="s">
        <v>994</v>
      </c>
    </row>
    <row r="3447" customFormat="false" ht="15.75" hidden="true" customHeight="false" outlineLevel="0" collapsed="false">
      <c r="A3447" s="331"/>
      <c r="B3447" s="331" t="s">
        <v>1339</v>
      </c>
      <c r="C3447" s="331" t="str">
        <f aca="false">IFERROR(VLOOKUP(B3447,'[1]#¡REF!'!$A$1:$C$15201,2,FALSE()),"")</f>
        <v/>
      </c>
      <c r="D3447" s="331" t="s">
        <v>991</v>
      </c>
      <c r="E3447" s="331" t="s">
        <v>1009</v>
      </c>
      <c r="F3447" s="354" t="s">
        <v>993</v>
      </c>
      <c r="G3447" s="331" t="n">
        <v>50</v>
      </c>
      <c r="H3447" s="415" t="n">
        <v>4392.27</v>
      </c>
      <c r="I3447" s="415" t="n">
        <v>87450</v>
      </c>
      <c r="J3447" s="389"/>
      <c r="K3447" s="331" t="s">
        <v>994</v>
      </c>
    </row>
    <row r="3448" customFormat="false" ht="15.75" hidden="true" customHeight="false" outlineLevel="0" collapsed="false">
      <c r="A3448" s="331"/>
      <c r="B3448" s="331" t="s">
        <v>1340</v>
      </c>
      <c r="C3448" s="331" t="str">
        <f aca="false">IFERROR(VLOOKUP(B3448,'[1]#¡REF!'!$A$1:$C$15201,2,FALSE()),"")</f>
        <v/>
      </c>
      <c r="D3448" s="331" t="s">
        <v>991</v>
      </c>
      <c r="E3448" s="331" t="s">
        <v>997</v>
      </c>
      <c r="F3448" s="331" t="s">
        <v>1130</v>
      </c>
      <c r="G3448" s="331" t="n">
        <v>36</v>
      </c>
      <c r="H3448" s="331" t="n">
        <v>133.59</v>
      </c>
      <c r="I3448" s="415" t="n">
        <v>2659.68</v>
      </c>
      <c r="J3448" s="389"/>
      <c r="K3448" s="331" t="s">
        <v>994</v>
      </c>
    </row>
    <row r="3449" customFormat="false" ht="15.75" hidden="true" customHeight="false" outlineLevel="0" collapsed="false">
      <c r="A3449" s="331"/>
      <c r="B3449" s="331" t="s">
        <v>1340</v>
      </c>
      <c r="C3449" s="331" t="str">
        <f aca="false">IFERROR(VLOOKUP(B3449,'[1]#¡REF!'!$A$1:$C$15201,2,FALSE()),"")</f>
        <v/>
      </c>
      <c r="D3449" s="331" t="s">
        <v>991</v>
      </c>
      <c r="E3449" s="331" t="s">
        <v>1032</v>
      </c>
      <c r="F3449" s="331" t="s">
        <v>1130</v>
      </c>
      <c r="G3449" s="331" t="n">
        <v>2</v>
      </c>
      <c r="H3449" s="331" t="n">
        <v>7.42</v>
      </c>
      <c r="I3449" s="331" t="n">
        <v>147.76</v>
      </c>
      <c r="J3449" s="389"/>
      <c r="K3449" s="331" t="s">
        <v>994</v>
      </c>
    </row>
    <row r="3450" customFormat="false" ht="15.75" hidden="true" customHeight="false" outlineLevel="0" collapsed="false">
      <c r="A3450" s="331"/>
      <c r="B3450" s="331" t="s">
        <v>1340</v>
      </c>
      <c r="C3450" s="331" t="str">
        <f aca="false">IFERROR(VLOOKUP(B3450,'[1]#¡REF!'!$A$1:$C$15201,2,FALSE()),"")</f>
        <v/>
      </c>
      <c r="D3450" s="331" t="s">
        <v>991</v>
      </c>
      <c r="E3450" s="331" t="s">
        <v>992</v>
      </c>
      <c r="F3450" s="354" t="s">
        <v>993</v>
      </c>
      <c r="G3450" s="331" t="n">
        <v>171</v>
      </c>
      <c r="H3450" s="331" t="n">
        <v>634.53</v>
      </c>
      <c r="I3450" s="415" t="n">
        <v>12633.48</v>
      </c>
      <c r="J3450" s="389"/>
      <c r="K3450" s="331" t="s">
        <v>994</v>
      </c>
    </row>
    <row r="3451" customFormat="false" ht="15.75" hidden="true" customHeight="false" outlineLevel="0" collapsed="false">
      <c r="A3451" s="331"/>
      <c r="B3451" s="331" t="s">
        <v>1340</v>
      </c>
      <c r="C3451" s="331" t="str">
        <f aca="false">IFERROR(VLOOKUP(B3451,'[1]#¡REF!'!$A$1:$C$15201,2,FALSE()),"")</f>
        <v/>
      </c>
      <c r="D3451" s="331" t="s">
        <v>991</v>
      </c>
      <c r="E3451" s="331" t="s">
        <v>1083</v>
      </c>
      <c r="F3451" s="354" t="s">
        <v>993</v>
      </c>
      <c r="G3451" s="331" t="n">
        <v>300</v>
      </c>
      <c r="H3451" s="415" t="n">
        <v>1113.21</v>
      </c>
      <c r="I3451" s="415" t="n">
        <v>22164</v>
      </c>
      <c r="J3451" s="389"/>
      <c r="K3451" s="331" t="s">
        <v>994</v>
      </c>
    </row>
    <row r="3452" customFormat="false" ht="15.75" hidden="true" customHeight="false" outlineLevel="0" collapsed="false">
      <c r="A3452" s="331"/>
      <c r="B3452" s="331" t="s">
        <v>1340</v>
      </c>
      <c r="C3452" s="331" t="str">
        <f aca="false">IFERROR(VLOOKUP(B3452,'[1]#¡REF!'!$A$1:$C$15201,2,FALSE()),"")</f>
        <v/>
      </c>
      <c r="D3452" s="331" t="s">
        <v>991</v>
      </c>
      <c r="E3452" s="331" t="s">
        <v>1000</v>
      </c>
      <c r="F3452" s="354" t="s">
        <v>993</v>
      </c>
      <c r="G3452" s="331" t="n">
        <v>474</v>
      </c>
      <c r="H3452" s="415" t="n">
        <v>1758.87</v>
      </c>
      <c r="I3452" s="415" t="n">
        <v>35019.12</v>
      </c>
      <c r="J3452" s="389"/>
      <c r="K3452" s="331" t="s">
        <v>994</v>
      </c>
    </row>
    <row r="3453" customFormat="false" ht="15.75" hidden="true" customHeight="false" outlineLevel="0" collapsed="false">
      <c r="A3453" s="331"/>
      <c r="B3453" s="331" t="s">
        <v>1340</v>
      </c>
      <c r="C3453" s="331" t="str">
        <f aca="false">IFERROR(VLOOKUP(B3453,'[1]#¡REF!'!$A$1:$C$15201,2,FALSE()),"")</f>
        <v/>
      </c>
      <c r="D3453" s="331" t="s">
        <v>991</v>
      </c>
      <c r="E3453" s="331" t="s">
        <v>1075</v>
      </c>
      <c r="F3453" s="354" t="s">
        <v>993</v>
      </c>
      <c r="G3453" s="331" t="n">
        <v>57</v>
      </c>
      <c r="H3453" s="331" t="n">
        <v>211.51</v>
      </c>
      <c r="I3453" s="415" t="n">
        <v>4211.16</v>
      </c>
      <c r="J3453" s="389"/>
      <c r="K3453" s="331" t="s">
        <v>994</v>
      </c>
    </row>
    <row r="3454" customFormat="false" ht="15.75" hidden="true" customHeight="false" outlineLevel="0" collapsed="false">
      <c r="A3454" s="331"/>
      <c r="B3454" s="331" t="s">
        <v>1340</v>
      </c>
      <c r="C3454" s="331" t="str">
        <f aca="false">IFERROR(VLOOKUP(B3454,'[1]#¡REF!'!$A$1:$C$15201,2,FALSE()),"")</f>
        <v/>
      </c>
      <c r="D3454" s="331" t="s">
        <v>991</v>
      </c>
      <c r="E3454" s="331" t="s">
        <v>1053</v>
      </c>
      <c r="F3454" s="354" t="s">
        <v>993</v>
      </c>
      <c r="G3454" s="331" t="n">
        <v>75</v>
      </c>
      <c r="H3454" s="331" t="n">
        <v>278.3</v>
      </c>
      <c r="I3454" s="415" t="n">
        <v>5541</v>
      </c>
      <c r="J3454" s="389"/>
      <c r="K3454" s="331" t="s">
        <v>994</v>
      </c>
    </row>
    <row r="3455" customFormat="false" ht="15.75" hidden="true" customHeight="false" outlineLevel="0" collapsed="false">
      <c r="A3455" s="331"/>
      <c r="B3455" s="331" t="s">
        <v>1340</v>
      </c>
      <c r="C3455" s="331" t="str">
        <f aca="false">IFERROR(VLOOKUP(B3455,'[1]#¡REF!'!$A$1:$C$15201,2,FALSE()),"")</f>
        <v/>
      </c>
      <c r="D3455" s="331" t="s">
        <v>991</v>
      </c>
      <c r="E3455" s="331" t="s">
        <v>1009</v>
      </c>
      <c r="F3455" s="354" t="s">
        <v>993</v>
      </c>
      <c r="G3455" s="331" t="n">
        <v>5</v>
      </c>
      <c r="H3455" s="331" t="n">
        <v>18.55</v>
      </c>
      <c r="I3455" s="331" t="n">
        <v>369.4</v>
      </c>
      <c r="J3455" s="389"/>
      <c r="K3455" s="331" t="s">
        <v>994</v>
      </c>
    </row>
    <row r="3456" customFormat="false" ht="15.75" hidden="true" customHeight="false" outlineLevel="0" collapsed="false">
      <c r="A3456" s="331"/>
      <c r="B3456" s="331" t="s">
        <v>1340</v>
      </c>
      <c r="C3456" s="331" t="str">
        <f aca="false">IFERROR(VLOOKUP(B3456,'[1]#¡REF!'!$A$1:$C$15201,2,FALSE()),"")</f>
        <v/>
      </c>
      <c r="D3456" s="331" t="s">
        <v>991</v>
      </c>
      <c r="E3456" s="331" t="s">
        <v>1010</v>
      </c>
      <c r="F3456" s="354" t="s">
        <v>993</v>
      </c>
      <c r="G3456" s="331" t="n">
        <v>36</v>
      </c>
      <c r="H3456" s="331" t="n">
        <v>133.59</v>
      </c>
      <c r="I3456" s="415" t="n">
        <v>2659.68</v>
      </c>
      <c r="J3456" s="389"/>
      <c r="K3456" s="331" t="s">
        <v>994</v>
      </c>
    </row>
    <row r="3457" customFormat="false" ht="15.75" hidden="true" customHeight="false" outlineLevel="0" collapsed="false">
      <c r="A3457" s="331"/>
      <c r="B3457" s="331" t="s">
        <v>1340</v>
      </c>
      <c r="C3457" s="331" t="str">
        <f aca="false">IFERROR(VLOOKUP(B3457,'[1]#¡REF!'!$A$1:$C$15201,2,FALSE()),"")</f>
        <v/>
      </c>
      <c r="D3457" s="331" t="s">
        <v>991</v>
      </c>
      <c r="E3457" s="331" t="s">
        <v>1011</v>
      </c>
      <c r="F3457" s="354" t="s">
        <v>993</v>
      </c>
      <c r="G3457" s="331" t="n">
        <v>15</v>
      </c>
      <c r="H3457" s="331" t="n">
        <v>55.66</v>
      </c>
      <c r="I3457" s="415" t="n">
        <v>1108.2</v>
      </c>
      <c r="J3457" s="389"/>
      <c r="K3457" s="331" t="s">
        <v>994</v>
      </c>
    </row>
    <row r="3458" customFormat="false" ht="15.75" hidden="true" customHeight="false" outlineLevel="0" collapsed="false">
      <c r="A3458" s="331"/>
      <c r="B3458" s="331" t="s">
        <v>1340</v>
      </c>
      <c r="C3458" s="331" t="str">
        <f aca="false">IFERROR(VLOOKUP(B3458,'[1]#¡REF!'!$A$1:$C$15201,2,FALSE()),"")</f>
        <v/>
      </c>
      <c r="D3458" s="331" t="s">
        <v>991</v>
      </c>
      <c r="E3458" s="331" t="s">
        <v>1001</v>
      </c>
      <c r="F3458" s="354" t="s">
        <v>993</v>
      </c>
      <c r="G3458" s="331" t="n">
        <v>50</v>
      </c>
      <c r="H3458" s="331" t="n">
        <v>185.53</v>
      </c>
      <c r="I3458" s="415" t="n">
        <v>3694</v>
      </c>
      <c r="J3458" s="389"/>
      <c r="K3458" s="331" t="s">
        <v>994</v>
      </c>
    </row>
    <row r="3459" customFormat="false" ht="15.75" hidden="true" customHeight="false" outlineLevel="0" collapsed="false">
      <c r="A3459" s="331"/>
      <c r="B3459" s="331" t="s">
        <v>1340</v>
      </c>
      <c r="C3459" s="331" t="str">
        <f aca="false">IFERROR(VLOOKUP(B3459,'[1]#¡REF!'!$A$1:$C$15201,2,FALSE()),"")</f>
        <v/>
      </c>
      <c r="D3459" s="331" t="s">
        <v>991</v>
      </c>
      <c r="E3459" s="331" t="s">
        <v>1084</v>
      </c>
      <c r="F3459" s="354" t="s">
        <v>993</v>
      </c>
      <c r="G3459" s="331" t="n">
        <v>23</v>
      </c>
      <c r="H3459" s="331" t="n">
        <v>85.35</v>
      </c>
      <c r="I3459" s="415" t="n">
        <v>1699.24</v>
      </c>
      <c r="J3459" s="389"/>
      <c r="K3459" s="331" t="s">
        <v>994</v>
      </c>
    </row>
    <row r="3460" customFormat="false" ht="15.75" hidden="true" customHeight="false" outlineLevel="0" collapsed="false">
      <c r="A3460" s="331"/>
      <c r="B3460" s="331" t="s">
        <v>1340</v>
      </c>
      <c r="C3460" s="331" t="str">
        <f aca="false">IFERROR(VLOOKUP(B3460,'[1]#¡REF!'!$A$1:$C$15201,2,FALSE()),"")</f>
        <v/>
      </c>
      <c r="D3460" s="331" t="s">
        <v>991</v>
      </c>
      <c r="E3460" s="331" t="s">
        <v>1012</v>
      </c>
      <c r="F3460" s="354" t="s">
        <v>993</v>
      </c>
      <c r="G3460" s="331" t="n">
        <v>24</v>
      </c>
      <c r="H3460" s="331" t="n">
        <v>89.06</v>
      </c>
      <c r="I3460" s="415" t="n">
        <v>1773.12</v>
      </c>
      <c r="J3460" s="389"/>
      <c r="K3460" s="331" t="s">
        <v>994</v>
      </c>
    </row>
    <row r="3461" customFormat="false" ht="15.75" hidden="true" customHeight="false" outlineLevel="0" collapsed="false">
      <c r="A3461" s="331"/>
      <c r="B3461" s="331" t="s">
        <v>1340</v>
      </c>
      <c r="C3461" s="331" t="str">
        <f aca="false">IFERROR(VLOOKUP(B3461,'[1]#¡REF!'!$A$1:$C$15201,2,FALSE()),"")</f>
        <v/>
      </c>
      <c r="D3461" s="331" t="s">
        <v>991</v>
      </c>
      <c r="E3461" s="331" t="s">
        <v>1035</v>
      </c>
      <c r="F3461" s="354" t="s">
        <v>993</v>
      </c>
      <c r="G3461" s="331" t="n">
        <v>5</v>
      </c>
      <c r="H3461" s="331" t="n">
        <v>18.55</v>
      </c>
      <c r="I3461" s="331" t="n">
        <v>369.4</v>
      </c>
      <c r="J3461" s="389"/>
      <c r="K3461" s="331" t="s">
        <v>994</v>
      </c>
    </row>
    <row r="3462" customFormat="false" ht="15.75" hidden="true" customHeight="false" outlineLevel="0" collapsed="false">
      <c r="A3462" s="331"/>
      <c r="B3462" s="331" t="s">
        <v>1340</v>
      </c>
      <c r="C3462" s="331" t="str">
        <f aca="false">IFERROR(VLOOKUP(B3462,'[1]#¡REF!'!$A$1:$C$15201,2,FALSE()),"")</f>
        <v/>
      </c>
      <c r="D3462" s="331" t="s">
        <v>991</v>
      </c>
      <c r="E3462" s="331" t="s">
        <v>1037</v>
      </c>
      <c r="F3462" s="331" t="s">
        <v>1131</v>
      </c>
      <c r="G3462" s="331" t="n">
        <v>27</v>
      </c>
      <c r="H3462" s="331" t="n">
        <v>100.19</v>
      </c>
      <c r="I3462" s="415" t="n">
        <v>1994.76</v>
      </c>
      <c r="J3462" s="389"/>
      <c r="K3462" s="331" t="s">
        <v>994</v>
      </c>
    </row>
    <row r="3463" customFormat="false" ht="15.75" hidden="true" customHeight="false" outlineLevel="0" collapsed="false">
      <c r="A3463" s="331"/>
      <c r="B3463" s="331" t="s">
        <v>1340</v>
      </c>
      <c r="C3463" s="331" t="str">
        <f aca="false">IFERROR(VLOOKUP(B3463,'[1]#¡REF!'!$A$1:$C$15201,2,FALSE()),"")</f>
        <v/>
      </c>
      <c r="D3463" s="331" t="s">
        <v>991</v>
      </c>
      <c r="E3463" s="331" t="s">
        <v>1014</v>
      </c>
      <c r="F3463" s="331" t="s">
        <v>1132</v>
      </c>
      <c r="G3463" s="331" t="n">
        <v>39</v>
      </c>
      <c r="H3463" s="331" t="n">
        <v>144.72</v>
      </c>
      <c r="I3463" s="415" t="n">
        <v>2881.32</v>
      </c>
      <c r="J3463" s="389"/>
      <c r="K3463" s="331" t="s">
        <v>994</v>
      </c>
    </row>
    <row r="3464" customFormat="false" ht="15.75" hidden="true" customHeight="false" outlineLevel="0" collapsed="false">
      <c r="A3464" s="331"/>
      <c r="B3464" s="331" t="s">
        <v>1340</v>
      </c>
      <c r="C3464" s="331" t="str">
        <f aca="false">IFERROR(VLOOKUP(B3464,'[1]#¡REF!'!$A$1:$C$15201,2,FALSE()),"")</f>
        <v/>
      </c>
      <c r="D3464" s="331" t="s">
        <v>991</v>
      </c>
      <c r="E3464" s="331" t="s">
        <v>1002</v>
      </c>
      <c r="F3464" s="331" t="s">
        <v>1133</v>
      </c>
      <c r="G3464" s="331" t="n">
        <v>115</v>
      </c>
      <c r="H3464" s="331" t="n">
        <v>426.73</v>
      </c>
      <c r="I3464" s="415" t="n">
        <v>8496.2</v>
      </c>
      <c r="J3464" s="389"/>
      <c r="K3464" s="331" t="s">
        <v>994</v>
      </c>
    </row>
    <row r="3465" customFormat="false" ht="15.75" hidden="true" customHeight="false" outlineLevel="0" collapsed="false">
      <c r="A3465" s="331"/>
      <c r="B3465" s="331" t="s">
        <v>1340</v>
      </c>
      <c r="C3465" s="331" t="str">
        <f aca="false">IFERROR(VLOOKUP(B3465,'[1]#¡REF!'!$A$1:$C$15201,2,FALSE()),"")</f>
        <v/>
      </c>
      <c r="D3465" s="331" t="s">
        <v>991</v>
      </c>
      <c r="E3465" s="331" t="s">
        <v>1004</v>
      </c>
      <c r="F3465" s="331" t="s">
        <v>1134</v>
      </c>
      <c r="G3465" s="331" t="n">
        <v>25</v>
      </c>
      <c r="H3465" s="331" t="n">
        <v>92.77</v>
      </c>
      <c r="I3465" s="415" t="n">
        <v>1847</v>
      </c>
      <c r="J3465" s="390"/>
      <c r="K3465" s="331" t="s">
        <v>994</v>
      </c>
    </row>
    <row r="3466" customFormat="false" ht="15.75" hidden="true" customHeight="false" outlineLevel="0" collapsed="false">
      <c r="A3466" s="331"/>
      <c r="B3466" s="331" t="s">
        <v>1341</v>
      </c>
      <c r="C3466" s="331" t="str">
        <f aca="false">IFERROR(VLOOKUP(B3466,'[1]#¡REF!'!$A$1:$C$15201,2,FALSE()),"")</f>
        <v/>
      </c>
      <c r="D3466" s="331" t="s">
        <v>991</v>
      </c>
      <c r="E3466" s="331" t="s">
        <v>997</v>
      </c>
      <c r="F3466" s="331" t="s">
        <v>1130</v>
      </c>
      <c r="G3466" s="331" t="n">
        <v>48</v>
      </c>
      <c r="H3466" s="415" t="n">
        <v>2264.85</v>
      </c>
      <c r="I3466" s="415" t="n">
        <v>45093.12</v>
      </c>
      <c r="J3466" s="388"/>
      <c r="K3466" s="331" t="s">
        <v>994</v>
      </c>
    </row>
    <row r="3467" customFormat="false" ht="15.75" hidden="true" customHeight="false" outlineLevel="0" collapsed="false">
      <c r="A3467" s="331"/>
      <c r="B3467" s="331" t="s">
        <v>1341</v>
      </c>
      <c r="C3467" s="331" t="str">
        <f aca="false">IFERROR(VLOOKUP(B3467,'[1]#¡REF!'!$A$1:$C$15201,2,FALSE()),"")</f>
        <v/>
      </c>
      <c r="D3467" s="331" t="s">
        <v>991</v>
      </c>
      <c r="E3467" s="331" t="s">
        <v>1032</v>
      </c>
      <c r="F3467" s="331" t="s">
        <v>1130</v>
      </c>
      <c r="G3467" s="331" t="n">
        <v>24</v>
      </c>
      <c r="H3467" s="415" t="n">
        <v>1132.42</v>
      </c>
      <c r="I3467" s="415" t="n">
        <v>22546.56</v>
      </c>
      <c r="J3467" s="389"/>
      <c r="K3467" s="331" t="s">
        <v>994</v>
      </c>
    </row>
    <row r="3468" customFormat="false" ht="15.75" hidden="true" customHeight="false" outlineLevel="0" collapsed="false">
      <c r="A3468" s="331"/>
      <c r="B3468" s="331" t="s">
        <v>1341</v>
      </c>
      <c r="C3468" s="331" t="str">
        <f aca="false">IFERROR(VLOOKUP(B3468,'[1]#¡REF!'!$A$1:$C$15201,2,FALSE()),"")</f>
        <v/>
      </c>
      <c r="D3468" s="331" t="s">
        <v>991</v>
      </c>
      <c r="E3468" s="331" t="s">
        <v>992</v>
      </c>
      <c r="F3468" s="354" t="s">
        <v>993</v>
      </c>
      <c r="G3468" s="331" t="n">
        <v>60</v>
      </c>
      <c r="H3468" s="415" t="n">
        <v>2831.06</v>
      </c>
      <c r="I3468" s="415" t="n">
        <v>56366.4</v>
      </c>
      <c r="J3468" s="389"/>
      <c r="K3468" s="331" t="s">
        <v>994</v>
      </c>
    </row>
    <row r="3469" customFormat="false" ht="15.75" hidden="true" customHeight="false" outlineLevel="0" collapsed="false">
      <c r="A3469" s="331"/>
      <c r="B3469" s="331" t="s">
        <v>1341</v>
      </c>
      <c r="C3469" s="331" t="str">
        <f aca="false">IFERROR(VLOOKUP(B3469,'[1]#¡REF!'!$A$1:$C$15201,2,FALSE()),"")</f>
        <v/>
      </c>
      <c r="D3469" s="331" t="s">
        <v>991</v>
      </c>
      <c r="E3469" s="331" t="s">
        <v>1008</v>
      </c>
      <c r="F3469" s="354" t="s">
        <v>993</v>
      </c>
      <c r="G3469" s="331" t="n">
        <v>24</v>
      </c>
      <c r="H3469" s="415" t="n">
        <v>1132.42</v>
      </c>
      <c r="I3469" s="415" t="n">
        <v>22546.56</v>
      </c>
      <c r="J3469" s="389"/>
      <c r="K3469" s="331" t="s">
        <v>994</v>
      </c>
    </row>
    <row r="3470" customFormat="false" ht="15.75" hidden="true" customHeight="false" outlineLevel="0" collapsed="false">
      <c r="A3470" s="331"/>
      <c r="B3470" s="331" t="s">
        <v>1341</v>
      </c>
      <c r="C3470" s="331" t="str">
        <f aca="false">IFERROR(VLOOKUP(B3470,'[1]#¡REF!'!$A$1:$C$15201,2,FALSE()),"")</f>
        <v/>
      </c>
      <c r="D3470" s="331" t="s">
        <v>991</v>
      </c>
      <c r="E3470" s="331" t="s">
        <v>1083</v>
      </c>
      <c r="F3470" s="354" t="s">
        <v>993</v>
      </c>
      <c r="G3470" s="331" t="n">
        <v>52</v>
      </c>
      <c r="H3470" s="415" t="n">
        <v>2453.59</v>
      </c>
      <c r="I3470" s="415" t="n">
        <v>48850.88</v>
      </c>
      <c r="J3470" s="389"/>
      <c r="K3470" s="331" t="s">
        <v>994</v>
      </c>
    </row>
    <row r="3471" customFormat="false" ht="15.75" hidden="true" customHeight="false" outlineLevel="0" collapsed="false">
      <c r="A3471" s="331"/>
      <c r="B3471" s="331" t="s">
        <v>1341</v>
      </c>
      <c r="C3471" s="331" t="str">
        <f aca="false">IFERROR(VLOOKUP(B3471,'[1]#¡REF!'!$A$1:$C$15201,2,FALSE()),"")</f>
        <v/>
      </c>
      <c r="D3471" s="331" t="s">
        <v>991</v>
      </c>
      <c r="E3471" s="331" t="s">
        <v>1000</v>
      </c>
      <c r="F3471" s="354" t="s">
        <v>993</v>
      </c>
      <c r="G3471" s="331" t="n">
        <v>30</v>
      </c>
      <c r="H3471" s="415" t="n">
        <v>1415.53</v>
      </c>
      <c r="I3471" s="415" t="n">
        <v>28183.2</v>
      </c>
      <c r="J3471" s="389"/>
      <c r="K3471" s="331" t="s">
        <v>994</v>
      </c>
    </row>
    <row r="3472" customFormat="false" ht="15.75" hidden="true" customHeight="false" outlineLevel="0" collapsed="false">
      <c r="A3472" s="331"/>
      <c r="B3472" s="331" t="s">
        <v>1341</v>
      </c>
      <c r="C3472" s="331" t="str">
        <f aca="false">IFERROR(VLOOKUP(B3472,'[1]#¡REF!'!$A$1:$C$15201,2,FALSE()),"")</f>
        <v/>
      </c>
      <c r="D3472" s="331" t="s">
        <v>991</v>
      </c>
      <c r="E3472" s="331" t="s">
        <v>1033</v>
      </c>
      <c r="F3472" s="354" t="s">
        <v>993</v>
      </c>
      <c r="G3472" s="331" t="n">
        <v>5</v>
      </c>
      <c r="H3472" s="331" t="n">
        <v>235.92</v>
      </c>
      <c r="I3472" s="415" t="n">
        <v>4697.2</v>
      </c>
      <c r="J3472" s="389"/>
      <c r="K3472" s="331" t="s">
        <v>994</v>
      </c>
    </row>
    <row r="3473" customFormat="false" ht="15.75" hidden="true" customHeight="false" outlineLevel="0" collapsed="false">
      <c r="A3473" s="331"/>
      <c r="B3473" s="331" t="s">
        <v>1341</v>
      </c>
      <c r="C3473" s="331" t="str">
        <f aca="false">IFERROR(VLOOKUP(B3473,'[1]#¡REF!'!$A$1:$C$15201,2,FALSE()),"")</f>
        <v/>
      </c>
      <c r="D3473" s="331" t="s">
        <v>991</v>
      </c>
      <c r="E3473" s="331" t="s">
        <v>1053</v>
      </c>
      <c r="F3473" s="354" t="s">
        <v>993</v>
      </c>
      <c r="G3473" s="331" t="n">
        <v>10</v>
      </c>
      <c r="H3473" s="331" t="n">
        <v>471.84</v>
      </c>
      <c r="I3473" s="415" t="n">
        <v>9394.4</v>
      </c>
      <c r="J3473" s="389"/>
      <c r="K3473" s="331" t="s">
        <v>994</v>
      </c>
    </row>
    <row r="3474" customFormat="false" ht="15.75" hidden="true" customHeight="false" outlineLevel="0" collapsed="false">
      <c r="A3474" s="331"/>
      <c r="B3474" s="331" t="s">
        <v>1341</v>
      </c>
      <c r="C3474" s="331" t="str">
        <f aca="false">IFERROR(VLOOKUP(B3474,'[1]#¡REF!'!$A$1:$C$15201,2,FALSE()),"")</f>
        <v/>
      </c>
      <c r="D3474" s="331" t="s">
        <v>991</v>
      </c>
      <c r="E3474" s="331" t="s">
        <v>1034</v>
      </c>
      <c r="F3474" s="354" t="s">
        <v>993</v>
      </c>
      <c r="G3474" s="331" t="n">
        <v>100</v>
      </c>
      <c r="H3474" s="415" t="n">
        <v>4718.43</v>
      </c>
      <c r="I3474" s="415" t="n">
        <v>93944</v>
      </c>
      <c r="J3474" s="389"/>
      <c r="K3474" s="331" t="s">
        <v>994</v>
      </c>
    </row>
    <row r="3475" customFormat="false" ht="15.75" hidden="true" customHeight="false" outlineLevel="0" collapsed="false">
      <c r="A3475" s="331"/>
      <c r="B3475" s="331" t="s">
        <v>1341</v>
      </c>
      <c r="C3475" s="331" t="str">
        <f aca="false">IFERROR(VLOOKUP(B3475,'[1]#¡REF!'!$A$1:$C$15201,2,FALSE()),"")</f>
        <v/>
      </c>
      <c r="D3475" s="331" t="s">
        <v>991</v>
      </c>
      <c r="E3475" s="331" t="s">
        <v>1009</v>
      </c>
      <c r="F3475" s="354" t="s">
        <v>993</v>
      </c>
      <c r="G3475" s="331" t="n">
        <v>10</v>
      </c>
      <c r="H3475" s="331" t="n">
        <v>471.84</v>
      </c>
      <c r="I3475" s="415" t="n">
        <v>9394.4</v>
      </c>
      <c r="J3475" s="389"/>
      <c r="K3475" s="331" t="s">
        <v>994</v>
      </c>
    </row>
    <row r="3476" customFormat="false" ht="15.75" hidden="true" customHeight="false" outlineLevel="0" collapsed="false">
      <c r="A3476" s="331"/>
      <c r="B3476" s="331" t="s">
        <v>1341</v>
      </c>
      <c r="C3476" s="331" t="str">
        <f aca="false">IFERROR(VLOOKUP(B3476,'[1]#¡REF!'!$A$1:$C$15201,2,FALSE()),"")</f>
        <v/>
      </c>
      <c r="D3476" s="331" t="s">
        <v>991</v>
      </c>
      <c r="E3476" s="331" t="s">
        <v>1010</v>
      </c>
      <c r="F3476" s="354" t="s">
        <v>993</v>
      </c>
      <c r="G3476" s="331" t="n">
        <v>300</v>
      </c>
      <c r="H3476" s="415" t="n">
        <v>14155.3</v>
      </c>
      <c r="I3476" s="415" t="n">
        <v>281832</v>
      </c>
      <c r="J3476" s="389"/>
      <c r="K3476" s="331" t="s">
        <v>994</v>
      </c>
    </row>
    <row r="3477" customFormat="false" ht="15.75" hidden="true" customHeight="false" outlineLevel="0" collapsed="false">
      <c r="A3477" s="331"/>
      <c r="B3477" s="331" t="s">
        <v>1341</v>
      </c>
      <c r="C3477" s="331" t="str">
        <f aca="false">IFERROR(VLOOKUP(B3477,'[1]#¡REF!'!$A$1:$C$15201,2,FALSE()),"")</f>
        <v/>
      </c>
      <c r="D3477" s="331" t="s">
        <v>991</v>
      </c>
      <c r="E3477" s="331" t="s">
        <v>1001</v>
      </c>
      <c r="F3477" s="354" t="s">
        <v>993</v>
      </c>
      <c r="G3477" s="331" t="n">
        <v>30</v>
      </c>
      <c r="H3477" s="415" t="n">
        <v>1415.53</v>
      </c>
      <c r="I3477" s="415" t="n">
        <v>28183.2</v>
      </c>
      <c r="J3477" s="389"/>
      <c r="K3477" s="331" t="s">
        <v>994</v>
      </c>
    </row>
    <row r="3478" customFormat="false" ht="15.75" hidden="true" customHeight="false" outlineLevel="0" collapsed="false">
      <c r="A3478" s="331"/>
      <c r="B3478" s="331" t="s">
        <v>1341</v>
      </c>
      <c r="C3478" s="331" t="str">
        <f aca="false">IFERROR(VLOOKUP(B3478,'[1]#¡REF!'!$A$1:$C$15201,2,FALSE()),"")</f>
        <v/>
      </c>
      <c r="D3478" s="331" t="s">
        <v>991</v>
      </c>
      <c r="E3478" s="331" t="s">
        <v>1084</v>
      </c>
      <c r="F3478" s="354" t="s">
        <v>993</v>
      </c>
      <c r="G3478" s="331" t="n">
        <v>118</v>
      </c>
      <c r="H3478" s="415" t="n">
        <v>5567.75</v>
      </c>
      <c r="I3478" s="415" t="n">
        <v>110853.92</v>
      </c>
      <c r="J3478" s="389"/>
      <c r="K3478" s="331" t="s">
        <v>994</v>
      </c>
    </row>
    <row r="3479" customFormat="false" ht="15.75" hidden="true" customHeight="false" outlineLevel="0" collapsed="false">
      <c r="A3479" s="331"/>
      <c r="B3479" s="331" t="s">
        <v>1341</v>
      </c>
      <c r="C3479" s="331" t="str">
        <f aca="false">IFERROR(VLOOKUP(B3479,'[1]#¡REF!'!$A$1:$C$15201,2,FALSE()),"")</f>
        <v/>
      </c>
      <c r="D3479" s="331" t="s">
        <v>991</v>
      </c>
      <c r="E3479" s="331" t="s">
        <v>1012</v>
      </c>
      <c r="F3479" s="354" t="s">
        <v>993</v>
      </c>
      <c r="G3479" s="331" t="n">
        <v>60</v>
      </c>
      <c r="H3479" s="415" t="n">
        <v>2831.06</v>
      </c>
      <c r="I3479" s="415" t="n">
        <v>56366.4</v>
      </c>
      <c r="J3479" s="389"/>
      <c r="K3479" s="331" t="s">
        <v>994</v>
      </c>
    </row>
    <row r="3480" customFormat="false" ht="15.75" hidden="true" customHeight="false" outlineLevel="0" collapsed="false">
      <c r="A3480" s="331"/>
      <c r="B3480" s="331" t="s">
        <v>1341</v>
      </c>
      <c r="C3480" s="331" t="str">
        <f aca="false">IFERROR(VLOOKUP(B3480,'[1]#¡REF!'!$A$1:$C$15201,2,FALSE()),"")</f>
        <v/>
      </c>
      <c r="D3480" s="331" t="s">
        <v>991</v>
      </c>
      <c r="E3480" s="331" t="s">
        <v>1035</v>
      </c>
      <c r="F3480" s="354" t="s">
        <v>993</v>
      </c>
      <c r="G3480" s="331" t="n">
        <v>8</v>
      </c>
      <c r="H3480" s="331" t="n">
        <v>377.47</v>
      </c>
      <c r="I3480" s="415" t="n">
        <v>7515.52</v>
      </c>
      <c r="J3480" s="389"/>
      <c r="K3480" s="331" t="s">
        <v>994</v>
      </c>
    </row>
    <row r="3481" customFormat="false" ht="15.75" hidden="true" customHeight="false" outlineLevel="0" collapsed="false">
      <c r="A3481" s="331"/>
      <c r="B3481" s="331" t="s">
        <v>1341</v>
      </c>
      <c r="C3481" s="331" t="str">
        <f aca="false">IFERROR(VLOOKUP(B3481,'[1]#¡REF!'!$A$1:$C$15201,2,FALSE()),"")</f>
        <v/>
      </c>
      <c r="D3481" s="331" t="s">
        <v>991</v>
      </c>
      <c r="E3481" s="331" t="s">
        <v>1036</v>
      </c>
      <c r="F3481" s="354" t="s">
        <v>993</v>
      </c>
      <c r="G3481" s="331" t="n">
        <v>10</v>
      </c>
      <c r="H3481" s="331" t="n">
        <v>471.84</v>
      </c>
      <c r="I3481" s="415" t="n">
        <v>9394.4</v>
      </c>
      <c r="J3481" s="389"/>
      <c r="K3481" s="331" t="s">
        <v>994</v>
      </c>
    </row>
    <row r="3482" customFormat="false" ht="15.75" hidden="true" customHeight="false" outlineLevel="0" collapsed="false">
      <c r="A3482" s="331"/>
      <c r="B3482" s="331" t="s">
        <v>1341</v>
      </c>
      <c r="C3482" s="331" t="str">
        <f aca="false">IFERROR(VLOOKUP(B3482,'[1]#¡REF!'!$A$1:$C$15201,2,FALSE()),"")</f>
        <v/>
      </c>
      <c r="D3482" s="331" t="s">
        <v>991</v>
      </c>
      <c r="E3482" s="331" t="s">
        <v>1037</v>
      </c>
      <c r="F3482" s="331" t="s">
        <v>1131</v>
      </c>
      <c r="G3482" s="331" t="n">
        <v>240</v>
      </c>
      <c r="H3482" s="415" t="n">
        <v>11324.24</v>
      </c>
      <c r="I3482" s="415" t="n">
        <v>225465.6</v>
      </c>
      <c r="J3482" s="389"/>
      <c r="K3482" s="331" t="s">
        <v>994</v>
      </c>
    </row>
    <row r="3483" customFormat="false" ht="15.75" hidden="true" customHeight="false" outlineLevel="0" collapsed="false">
      <c r="A3483" s="331"/>
      <c r="B3483" s="331" t="s">
        <v>1341</v>
      </c>
      <c r="C3483" s="331" t="str">
        <f aca="false">IFERROR(VLOOKUP(B3483,'[1]#¡REF!'!$A$1:$C$15201,2,FALSE()),"")</f>
        <v/>
      </c>
      <c r="D3483" s="331" t="s">
        <v>991</v>
      </c>
      <c r="E3483" s="331" t="s">
        <v>1014</v>
      </c>
      <c r="F3483" s="331" t="s">
        <v>1132</v>
      </c>
      <c r="G3483" s="331" t="n">
        <v>150</v>
      </c>
      <c r="H3483" s="415" t="n">
        <v>7077.65</v>
      </c>
      <c r="I3483" s="415" t="n">
        <v>140916</v>
      </c>
      <c r="J3483" s="389"/>
      <c r="K3483" s="331" t="s">
        <v>994</v>
      </c>
    </row>
    <row r="3484" customFormat="false" ht="15.75" hidden="true" customHeight="false" outlineLevel="0" collapsed="false">
      <c r="A3484" s="331"/>
      <c r="B3484" s="331" t="s">
        <v>1341</v>
      </c>
      <c r="C3484" s="331" t="str">
        <f aca="false">IFERROR(VLOOKUP(B3484,'[1]#¡REF!'!$A$1:$C$15201,2,FALSE()),"")</f>
        <v/>
      </c>
      <c r="D3484" s="331" t="s">
        <v>991</v>
      </c>
      <c r="E3484" s="331" t="s">
        <v>1002</v>
      </c>
      <c r="F3484" s="331" t="s">
        <v>1133</v>
      </c>
      <c r="G3484" s="331" t="n">
        <v>225</v>
      </c>
      <c r="H3484" s="415" t="n">
        <v>10616.47</v>
      </c>
      <c r="I3484" s="415" t="n">
        <v>211374</v>
      </c>
      <c r="J3484" s="389"/>
      <c r="K3484" s="331" t="s">
        <v>994</v>
      </c>
    </row>
    <row r="3485" customFormat="false" ht="15.75" hidden="true" customHeight="false" outlineLevel="0" collapsed="false">
      <c r="A3485" s="331"/>
      <c r="B3485" s="331" t="s">
        <v>1341</v>
      </c>
      <c r="C3485" s="331" t="str">
        <f aca="false">IFERROR(VLOOKUP(B3485,'[1]#¡REF!'!$A$1:$C$15201,2,FALSE()),"")</f>
        <v/>
      </c>
      <c r="D3485" s="331" t="s">
        <v>991</v>
      </c>
      <c r="E3485" s="331" t="s">
        <v>1004</v>
      </c>
      <c r="F3485" s="331" t="s">
        <v>1134</v>
      </c>
      <c r="G3485" s="331" t="n">
        <v>30</v>
      </c>
      <c r="H3485" s="415" t="n">
        <v>1415.53</v>
      </c>
      <c r="I3485" s="415" t="n">
        <v>28183.2</v>
      </c>
      <c r="J3485" s="390"/>
      <c r="K3485" s="331" t="s">
        <v>994</v>
      </c>
    </row>
    <row r="3486" customFormat="false" ht="15.75" hidden="true" customHeight="false" outlineLevel="0" collapsed="false">
      <c r="A3486" s="356"/>
      <c r="B3486" s="356" t="s">
        <v>1341</v>
      </c>
      <c r="C3486" s="356" t="str">
        <f aca="false">IFERROR(VLOOKUP(B3486,'[1]#¡REF!'!$A$1:$C$15201,2,FALSE()),"")</f>
        <v/>
      </c>
      <c r="D3486" s="356" t="s">
        <v>991</v>
      </c>
      <c r="E3486" s="356" t="s">
        <v>612</v>
      </c>
      <c r="F3486" s="361" t="s">
        <v>1136</v>
      </c>
      <c r="G3486" s="361" t="n">
        <v>53</v>
      </c>
      <c r="H3486" s="416" t="n">
        <v>2500.77</v>
      </c>
      <c r="I3486" s="416" t="n">
        <v>49790.32</v>
      </c>
      <c r="J3486" s="394"/>
      <c r="K3486" s="356" t="s">
        <v>994</v>
      </c>
      <c r="L3486" s="379"/>
      <c r="M3486" s="379"/>
      <c r="N3486" s="379"/>
      <c r="O3486" s="379"/>
      <c r="P3486" s="279"/>
      <c r="Q3486" s="395"/>
      <c r="R3486" s="396"/>
      <c r="S3486" s="396"/>
      <c r="T3486" s="382"/>
    </row>
    <row r="3487" customFormat="false" ht="15.75" hidden="true" customHeight="false" outlineLevel="0" collapsed="false">
      <c r="A3487" s="331"/>
      <c r="B3487" s="331" t="s">
        <v>1342</v>
      </c>
      <c r="C3487" s="331" t="str">
        <f aca="false">IFERROR(VLOOKUP(B3487,'[1]#¡REF!'!$A$1:$C$15201,2,FALSE()),"")</f>
        <v/>
      </c>
      <c r="D3487" s="331" t="s">
        <v>991</v>
      </c>
      <c r="E3487" s="331" t="s">
        <v>1083</v>
      </c>
      <c r="F3487" s="354" t="s">
        <v>993</v>
      </c>
      <c r="G3487" s="331" t="n">
        <v>12</v>
      </c>
      <c r="H3487" s="331" t="n">
        <v>15.35</v>
      </c>
      <c r="I3487" s="331" t="n">
        <v>305.64</v>
      </c>
      <c r="J3487" s="388"/>
      <c r="K3487" s="331" t="s">
        <v>994</v>
      </c>
    </row>
    <row r="3488" customFormat="false" ht="15.75" hidden="true" customHeight="false" outlineLevel="0" collapsed="false">
      <c r="A3488" s="331"/>
      <c r="B3488" s="331" t="s">
        <v>1342</v>
      </c>
      <c r="C3488" s="331" t="str">
        <f aca="false">IFERROR(VLOOKUP(B3488,'[1]#¡REF!'!$A$1:$C$15201,2,FALSE()),"")</f>
        <v/>
      </c>
      <c r="D3488" s="331" t="s">
        <v>991</v>
      </c>
      <c r="E3488" s="331" t="s">
        <v>1053</v>
      </c>
      <c r="F3488" s="354" t="s">
        <v>993</v>
      </c>
      <c r="G3488" s="331" t="n">
        <v>10</v>
      </c>
      <c r="H3488" s="331" t="n">
        <v>12.79</v>
      </c>
      <c r="I3488" s="331" t="n">
        <v>254.7</v>
      </c>
      <c r="J3488" s="389"/>
      <c r="K3488" s="331" t="s">
        <v>994</v>
      </c>
    </row>
    <row r="3489" customFormat="false" ht="15.75" hidden="true" customHeight="false" outlineLevel="0" collapsed="false">
      <c r="A3489" s="331"/>
      <c r="B3489" s="331" t="s">
        <v>1342</v>
      </c>
      <c r="C3489" s="331" t="str">
        <f aca="false">IFERROR(VLOOKUP(B3489,'[1]#¡REF!'!$A$1:$C$15201,2,FALSE()),"")</f>
        <v/>
      </c>
      <c r="D3489" s="331" t="s">
        <v>991</v>
      </c>
      <c r="E3489" s="331" t="s">
        <v>1035</v>
      </c>
      <c r="F3489" s="354" t="s">
        <v>993</v>
      </c>
      <c r="G3489" s="331" t="n">
        <v>51</v>
      </c>
      <c r="H3489" s="331" t="n">
        <v>65.24</v>
      </c>
      <c r="I3489" s="415" t="n">
        <v>1298.97</v>
      </c>
      <c r="J3489" s="389"/>
      <c r="K3489" s="331" t="s">
        <v>994</v>
      </c>
    </row>
    <row r="3490" customFormat="false" ht="15.75" hidden="true" customHeight="false" outlineLevel="0" collapsed="false">
      <c r="A3490" s="331"/>
      <c r="B3490" s="331" t="s">
        <v>1342</v>
      </c>
      <c r="C3490" s="331" t="str">
        <f aca="false">IFERROR(VLOOKUP(B3490,'[1]#¡REF!'!$A$1:$C$15201,2,FALSE()),"")</f>
        <v/>
      </c>
      <c r="D3490" s="331" t="s">
        <v>991</v>
      </c>
      <c r="E3490" s="331" t="s">
        <v>1014</v>
      </c>
      <c r="F3490" s="331" t="s">
        <v>1132</v>
      </c>
      <c r="G3490" s="331" t="n">
        <v>180</v>
      </c>
      <c r="H3490" s="331" t="n">
        <v>230.27</v>
      </c>
      <c r="I3490" s="415" t="n">
        <v>4584.6</v>
      </c>
      <c r="J3490" s="389"/>
      <c r="K3490" s="331" t="s">
        <v>994</v>
      </c>
    </row>
    <row r="3491" customFormat="false" ht="15.75" hidden="true" customHeight="false" outlineLevel="0" collapsed="false">
      <c r="A3491" s="331"/>
      <c r="B3491" s="331" t="s">
        <v>1342</v>
      </c>
      <c r="C3491" s="331" t="str">
        <f aca="false">IFERROR(VLOOKUP(B3491,'[1]#¡REF!'!$A$1:$C$15201,2,FALSE()),"")</f>
        <v/>
      </c>
      <c r="D3491" s="331" t="s">
        <v>991</v>
      </c>
      <c r="E3491" s="331" t="s">
        <v>1004</v>
      </c>
      <c r="F3491" s="331" t="s">
        <v>1134</v>
      </c>
      <c r="G3491" s="331" t="n">
        <v>100</v>
      </c>
      <c r="H3491" s="331" t="n">
        <v>127.93</v>
      </c>
      <c r="I3491" s="415" t="n">
        <v>2547</v>
      </c>
      <c r="J3491" s="389"/>
      <c r="K3491" s="331" t="s">
        <v>994</v>
      </c>
    </row>
    <row r="3492" customFormat="false" ht="15.75" hidden="true" customHeight="false" outlineLevel="0" collapsed="false">
      <c r="A3492" s="331"/>
      <c r="B3492" s="331" t="s">
        <v>1343</v>
      </c>
      <c r="C3492" s="331" t="str">
        <f aca="false">IFERROR(VLOOKUP(B3492,'[1]#¡REF!'!$A$1:$C$15201,2,FALSE()),"")</f>
        <v/>
      </c>
      <c r="D3492" s="331" t="s">
        <v>991</v>
      </c>
      <c r="E3492" s="331" t="s">
        <v>997</v>
      </c>
      <c r="F3492" s="331" t="s">
        <v>1130</v>
      </c>
      <c r="G3492" s="331" t="n">
        <v>6</v>
      </c>
      <c r="H3492" s="331" t="n">
        <v>1.81</v>
      </c>
      <c r="I3492" s="331" t="n">
        <v>35.94</v>
      </c>
      <c r="J3492" s="389"/>
      <c r="K3492" s="331" t="s">
        <v>994</v>
      </c>
    </row>
    <row r="3493" customFormat="false" ht="15.75" hidden="true" customHeight="false" outlineLevel="0" collapsed="false">
      <c r="A3493" s="331"/>
      <c r="B3493" s="331" t="s">
        <v>1343</v>
      </c>
      <c r="C3493" s="331" t="str">
        <f aca="false">IFERROR(VLOOKUP(B3493,'[1]#¡REF!'!$A$1:$C$15201,2,FALSE()),"")</f>
        <v/>
      </c>
      <c r="D3493" s="331" t="s">
        <v>991</v>
      </c>
      <c r="E3493" s="331" t="s">
        <v>1032</v>
      </c>
      <c r="F3493" s="331" t="s">
        <v>1130</v>
      </c>
      <c r="G3493" s="331" t="n">
        <v>1</v>
      </c>
      <c r="H3493" s="331" t="n">
        <v>0.3</v>
      </c>
      <c r="I3493" s="331" t="n">
        <v>5.99</v>
      </c>
      <c r="J3493" s="389"/>
      <c r="K3493" s="331" t="s">
        <v>994</v>
      </c>
    </row>
    <row r="3494" customFormat="false" ht="15.75" hidden="true" customHeight="false" outlineLevel="0" collapsed="false">
      <c r="A3494" s="331"/>
      <c r="B3494" s="331" t="s">
        <v>1343</v>
      </c>
      <c r="C3494" s="331" t="str">
        <f aca="false">IFERROR(VLOOKUP(B3494,'[1]#¡REF!'!$A$1:$C$15201,2,FALSE()),"")</f>
        <v/>
      </c>
      <c r="D3494" s="331" t="s">
        <v>991</v>
      </c>
      <c r="E3494" s="331" t="s">
        <v>992</v>
      </c>
      <c r="F3494" s="354" t="s">
        <v>993</v>
      </c>
      <c r="G3494" s="405" t="n">
        <v>1800</v>
      </c>
      <c r="H3494" s="331" t="n">
        <v>541.54</v>
      </c>
      <c r="I3494" s="415" t="n">
        <v>10782</v>
      </c>
      <c r="J3494" s="389"/>
      <c r="K3494" s="331" t="s">
        <v>994</v>
      </c>
    </row>
    <row r="3495" customFormat="false" ht="15.75" hidden="true" customHeight="false" outlineLevel="0" collapsed="false">
      <c r="A3495" s="331"/>
      <c r="B3495" s="331" t="s">
        <v>1343</v>
      </c>
      <c r="C3495" s="331" t="str">
        <f aca="false">IFERROR(VLOOKUP(B3495,'[1]#¡REF!'!$A$1:$C$15201,2,FALSE()),"")</f>
        <v/>
      </c>
      <c r="D3495" s="331" t="s">
        <v>991</v>
      </c>
      <c r="E3495" s="331" t="s">
        <v>1008</v>
      </c>
      <c r="F3495" s="354" t="s">
        <v>993</v>
      </c>
      <c r="G3495" s="331" t="n">
        <v>10</v>
      </c>
      <c r="H3495" s="331" t="n">
        <v>3.01</v>
      </c>
      <c r="I3495" s="331" t="n">
        <v>59.9</v>
      </c>
      <c r="J3495" s="389"/>
      <c r="K3495" s="331" t="s">
        <v>994</v>
      </c>
    </row>
    <row r="3496" customFormat="false" ht="15.75" hidden="true" customHeight="false" outlineLevel="0" collapsed="false">
      <c r="A3496" s="331"/>
      <c r="B3496" s="331" t="s">
        <v>1343</v>
      </c>
      <c r="C3496" s="331" t="str">
        <f aca="false">IFERROR(VLOOKUP(B3496,'[1]#¡REF!'!$A$1:$C$15201,2,FALSE()),"")</f>
        <v/>
      </c>
      <c r="D3496" s="331" t="s">
        <v>991</v>
      </c>
      <c r="E3496" s="331" t="s">
        <v>1083</v>
      </c>
      <c r="F3496" s="354" t="s">
        <v>993</v>
      </c>
      <c r="G3496" s="331" t="n">
        <v>115</v>
      </c>
      <c r="H3496" s="331" t="n">
        <v>34.6</v>
      </c>
      <c r="I3496" s="331" t="n">
        <v>688.85</v>
      </c>
      <c r="J3496" s="389"/>
      <c r="K3496" s="331" t="s">
        <v>994</v>
      </c>
    </row>
    <row r="3497" customFormat="false" ht="15.75" hidden="true" customHeight="false" outlineLevel="0" collapsed="false">
      <c r="A3497" s="331"/>
      <c r="B3497" s="331" t="s">
        <v>1343</v>
      </c>
      <c r="C3497" s="331" t="str">
        <f aca="false">IFERROR(VLOOKUP(B3497,'[1]#¡REF!'!$A$1:$C$15201,2,FALSE()),"")</f>
        <v/>
      </c>
      <c r="D3497" s="331" t="s">
        <v>991</v>
      </c>
      <c r="E3497" s="331" t="s">
        <v>1033</v>
      </c>
      <c r="F3497" s="354" t="s">
        <v>993</v>
      </c>
      <c r="G3497" s="331" t="n">
        <v>100</v>
      </c>
      <c r="H3497" s="331" t="n">
        <v>30.09</v>
      </c>
      <c r="I3497" s="331" t="n">
        <v>599</v>
      </c>
      <c r="J3497" s="389"/>
      <c r="K3497" s="331" t="s">
        <v>994</v>
      </c>
    </row>
    <row r="3498" customFormat="false" ht="15.75" hidden="true" customHeight="false" outlineLevel="0" collapsed="false">
      <c r="A3498" s="331"/>
      <c r="B3498" s="331" t="s">
        <v>1343</v>
      </c>
      <c r="C3498" s="331" t="str">
        <f aca="false">IFERROR(VLOOKUP(B3498,'[1]#¡REF!'!$A$1:$C$15201,2,FALSE()),"")</f>
        <v/>
      </c>
      <c r="D3498" s="331" t="s">
        <v>991</v>
      </c>
      <c r="E3498" s="331" t="s">
        <v>1053</v>
      </c>
      <c r="F3498" s="354" t="s">
        <v>993</v>
      </c>
      <c r="G3498" s="405" t="n">
        <v>3900</v>
      </c>
      <c r="H3498" s="415" t="n">
        <v>1173.33</v>
      </c>
      <c r="I3498" s="415" t="n">
        <v>23361</v>
      </c>
      <c r="J3498" s="389"/>
      <c r="K3498" s="331" t="s">
        <v>994</v>
      </c>
    </row>
    <row r="3499" customFormat="false" ht="15.75" hidden="true" customHeight="false" outlineLevel="0" collapsed="false">
      <c r="A3499" s="331"/>
      <c r="B3499" s="331" t="s">
        <v>1343</v>
      </c>
      <c r="C3499" s="331" t="str">
        <f aca="false">IFERROR(VLOOKUP(B3499,'[1]#¡REF!'!$A$1:$C$15201,2,FALSE()),"")</f>
        <v/>
      </c>
      <c r="D3499" s="331" t="s">
        <v>991</v>
      </c>
      <c r="E3499" s="331" t="s">
        <v>1036</v>
      </c>
      <c r="F3499" s="354" t="s">
        <v>993</v>
      </c>
      <c r="G3499" s="331" t="n">
        <v>5</v>
      </c>
      <c r="H3499" s="331" t="n">
        <v>1.5</v>
      </c>
      <c r="I3499" s="331" t="n">
        <v>29.95</v>
      </c>
      <c r="J3499" s="389"/>
      <c r="K3499" s="331" t="s">
        <v>994</v>
      </c>
    </row>
    <row r="3500" customFormat="false" ht="15.75" hidden="true" customHeight="false" outlineLevel="0" collapsed="false">
      <c r="A3500" s="331"/>
      <c r="B3500" s="331" t="s">
        <v>1343</v>
      </c>
      <c r="C3500" s="331" t="str">
        <f aca="false">IFERROR(VLOOKUP(B3500,'[1]#¡REF!'!$A$1:$C$15201,2,FALSE()),"")</f>
        <v/>
      </c>
      <c r="D3500" s="331" t="s">
        <v>991</v>
      </c>
      <c r="E3500" s="331" t="s">
        <v>1013</v>
      </c>
      <c r="F3500" s="354" t="s">
        <v>993</v>
      </c>
      <c r="G3500" s="331" t="n">
        <v>20</v>
      </c>
      <c r="H3500" s="331" t="n">
        <v>6.02</v>
      </c>
      <c r="I3500" s="331" t="n">
        <v>119.8</v>
      </c>
      <c r="J3500" s="389"/>
      <c r="K3500" s="331" t="s">
        <v>994</v>
      </c>
    </row>
    <row r="3501" customFormat="false" ht="15.75" hidden="true" customHeight="false" outlineLevel="0" collapsed="false">
      <c r="A3501" s="331"/>
      <c r="B3501" s="331" t="s">
        <v>1343</v>
      </c>
      <c r="C3501" s="331" t="str">
        <f aca="false">IFERROR(VLOOKUP(B3501,'[1]#¡REF!'!$A$1:$C$15201,2,FALSE()),"")</f>
        <v/>
      </c>
      <c r="D3501" s="331" t="s">
        <v>991</v>
      </c>
      <c r="E3501" s="331" t="s">
        <v>1014</v>
      </c>
      <c r="F3501" s="331" t="s">
        <v>1132</v>
      </c>
      <c r="G3501" s="331" t="n">
        <v>781</v>
      </c>
      <c r="H3501" s="331" t="n">
        <v>234.97</v>
      </c>
      <c r="I3501" s="415" t="n">
        <v>4678.19</v>
      </c>
      <c r="J3501" s="389"/>
      <c r="K3501" s="331" t="s">
        <v>994</v>
      </c>
    </row>
    <row r="3502" customFormat="false" ht="15.75" hidden="true" customHeight="false" outlineLevel="0" collapsed="false">
      <c r="A3502" s="331"/>
      <c r="B3502" s="331" t="s">
        <v>1343</v>
      </c>
      <c r="C3502" s="331" t="str">
        <f aca="false">IFERROR(VLOOKUP(B3502,'[1]#¡REF!'!$A$1:$C$15201,2,FALSE()),"")</f>
        <v/>
      </c>
      <c r="D3502" s="331" t="s">
        <v>991</v>
      </c>
      <c r="E3502" s="331" t="s">
        <v>1004</v>
      </c>
      <c r="F3502" s="331" t="s">
        <v>1134</v>
      </c>
      <c r="G3502" s="331" t="n">
        <v>15</v>
      </c>
      <c r="H3502" s="331" t="n">
        <v>4.51</v>
      </c>
      <c r="I3502" s="331" t="n">
        <v>89.85</v>
      </c>
      <c r="J3502" s="389"/>
      <c r="K3502" s="331" t="s">
        <v>994</v>
      </c>
    </row>
    <row r="3503" customFormat="false" ht="15.75" hidden="true" customHeight="false" outlineLevel="0" collapsed="false">
      <c r="A3503" s="331"/>
      <c r="B3503" s="331" t="s">
        <v>1343</v>
      </c>
      <c r="C3503" s="331" t="str">
        <f aca="false">IFERROR(VLOOKUP(B3503,'[1]#¡REF!'!$A$1:$C$15201,2,FALSE()),"")</f>
        <v/>
      </c>
      <c r="D3503" s="331" t="s">
        <v>1016</v>
      </c>
      <c r="E3503" s="331" t="s">
        <v>1091</v>
      </c>
      <c r="F3503" s="354" t="s">
        <v>993</v>
      </c>
      <c r="G3503" s="331" t="n">
        <v>42</v>
      </c>
      <c r="H3503" s="331" t="n">
        <v>12.64</v>
      </c>
      <c r="I3503" s="331" t="n">
        <v>251.58</v>
      </c>
      <c r="J3503" s="389"/>
      <c r="K3503" s="331" t="s">
        <v>994</v>
      </c>
    </row>
    <row r="3504" customFormat="false" ht="15.75" hidden="true" customHeight="false" outlineLevel="0" collapsed="false">
      <c r="A3504" s="331"/>
      <c r="B3504" s="331" t="s">
        <v>1343</v>
      </c>
      <c r="C3504" s="331" t="str">
        <f aca="false">IFERROR(VLOOKUP(B3504,'[1]#¡REF!'!$A$1:$C$15201,2,FALSE()),"")</f>
        <v/>
      </c>
      <c r="D3504" s="331" t="s">
        <v>1016</v>
      </c>
      <c r="E3504" s="331" t="s">
        <v>1019</v>
      </c>
      <c r="F3504" s="354" t="s">
        <v>993</v>
      </c>
      <c r="G3504" s="331" t="n">
        <v>313</v>
      </c>
      <c r="H3504" s="331" t="n">
        <v>94.17</v>
      </c>
      <c r="I3504" s="415" t="n">
        <v>1874.87</v>
      </c>
      <c r="J3504" s="389"/>
      <c r="K3504" s="331" t="s">
        <v>994</v>
      </c>
    </row>
    <row r="3505" customFormat="false" ht="15.75" hidden="true" customHeight="false" outlineLevel="0" collapsed="false">
      <c r="A3505" s="331"/>
      <c r="B3505" s="331" t="s">
        <v>1343</v>
      </c>
      <c r="C3505" s="331" t="str">
        <f aca="false">IFERROR(VLOOKUP(B3505,'[1]#¡REF!'!$A$1:$C$15201,2,FALSE()),"")</f>
        <v/>
      </c>
      <c r="D3505" s="331" t="s">
        <v>1016</v>
      </c>
      <c r="E3505" s="331" t="s">
        <v>1023</v>
      </c>
      <c r="F3505" s="354" t="s">
        <v>993</v>
      </c>
      <c r="G3505" s="331" t="n">
        <v>3</v>
      </c>
      <c r="H3505" s="331" t="n">
        <v>0.9</v>
      </c>
      <c r="I3505" s="331" t="n">
        <v>17.97</v>
      </c>
      <c r="J3505" s="389"/>
      <c r="K3505" s="331" t="s">
        <v>994</v>
      </c>
    </row>
    <row r="3506" customFormat="false" ht="15.75" hidden="true" customHeight="false" outlineLevel="0" collapsed="false">
      <c r="A3506" s="331"/>
      <c r="B3506" s="331" t="s">
        <v>1343</v>
      </c>
      <c r="C3506" s="331" t="str">
        <f aca="false">IFERROR(VLOOKUP(B3506,'[1]#¡REF!'!$A$1:$C$15201,2,FALSE()),"")</f>
        <v/>
      </c>
      <c r="D3506" s="331" t="s">
        <v>1016</v>
      </c>
      <c r="E3506" s="331" t="s">
        <v>1026</v>
      </c>
      <c r="F3506" s="331" t="s">
        <v>1132</v>
      </c>
      <c r="G3506" s="331" t="n">
        <v>56</v>
      </c>
      <c r="H3506" s="331" t="n">
        <v>16.85</v>
      </c>
      <c r="I3506" s="331" t="n">
        <v>335.44</v>
      </c>
      <c r="J3506" s="389"/>
      <c r="K3506" s="331" t="s">
        <v>994</v>
      </c>
    </row>
    <row r="3507" customFormat="false" ht="15.75" hidden="true" customHeight="false" outlineLevel="0" collapsed="false">
      <c r="A3507" s="331"/>
      <c r="B3507" s="331" t="s">
        <v>1343</v>
      </c>
      <c r="C3507" s="331" t="str">
        <f aca="false">IFERROR(VLOOKUP(B3507,'[1]#¡REF!'!$A$1:$C$15201,2,FALSE()),"")</f>
        <v/>
      </c>
      <c r="D3507" s="331" t="s">
        <v>1016</v>
      </c>
      <c r="E3507" s="331" t="s">
        <v>1028</v>
      </c>
      <c r="F3507" s="331" t="s">
        <v>1134</v>
      </c>
      <c r="G3507" s="331" t="n">
        <v>7</v>
      </c>
      <c r="H3507" s="331" t="n">
        <v>2.11</v>
      </c>
      <c r="I3507" s="331" t="n">
        <v>41.93</v>
      </c>
      <c r="J3507" s="389"/>
      <c r="K3507" s="331" t="s">
        <v>994</v>
      </c>
    </row>
    <row r="3508" customFormat="false" ht="15.75" hidden="true" customHeight="false" outlineLevel="0" collapsed="false">
      <c r="A3508" s="331"/>
      <c r="B3508" s="331" t="s">
        <v>1344</v>
      </c>
      <c r="C3508" s="331" t="str">
        <f aca="false">IFERROR(VLOOKUP(B3508,'[1]#¡REF!'!$A$1:$C$15201,2,FALSE()),"")</f>
        <v/>
      </c>
      <c r="D3508" s="331" t="s">
        <v>991</v>
      </c>
      <c r="E3508" s="331" t="s">
        <v>997</v>
      </c>
      <c r="F3508" s="331" t="s">
        <v>1130</v>
      </c>
      <c r="G3508" s="331" t="n">
        <v>18</v>
      </c>
      <c r="H3508" s="331" t="n">
        <v>564.13</v>
      </c>
      <c r="I3508" s="415" t="n">
        <v>11231.82</v>
      </c>
      <c r="J3508" s="389"/>
      <c r="K3508" s="331" t="s">
        <v>994</v>
      </c>
    </row>
    <row r="3509" customFormat="false" ht="15.75" hidden="true" customHeight="false" outlineLevel="0" collapsed="false">
      <c r="A3509" s="331"/>
      <c r="B3509" s="331" t="s">
        <v>1344</v>
      </c>
      <c r="C3509" s="331" t="str">
        <f aca="false">IFERROR(VLOOKUP(B3509,'[1]#¡REF!'!$A$1:$C$15201,2,FALSE()),"")</f>
        <v/>
      </c>
      <c r="D3509" s="331" t="s">
        <v>991</v>
      </c>
      <c r="E3509" s="331" t="s">
        <v>1032</v>
      </c>
      <c r="F3509" s="331" t="s">
        <v>1130</v>
      </c>
      <c r="G3509" s="331" t="n">
        <v>720</v>
      </c>
      <c r="H3509" s="415" t="n">
        <v>22565.18</v>
      </c>
      <c r="I3509" s="415" t="n">
        <v>449272.8</v>
      </c>
      <c r="J3509" s="389"/>
      <c r="K3509" s="331" t="s">
        <v>994</v>
      </c>
    </row>
    <row r="3510" customFormat="false" ht="15.75" hidden="true" customHeight="false" outlineLevel="0" collapsed="false">
      <c r="A3510" s="331"/>
      <c r="B3510" s="331" t="s">
        <v>1344</v>
      </c>
      <c r="C3510" s="331" t="str">
        <f aca="false">IFERROR(VLOOKUP(B3510,'[1]#¡REF!'!$A$1:$C$15201,2,FALSE()),"")</f>
        <v/>
      </c>
      <c r="D3510" s="331" t="s">
        <v>991</v>
      </c>
      <c r="E3510" s="331" t="s">
        <v>1083</v>
      </c>
      <c r="F3510" s="354" t="s">
        <v>993</v>
      </c>
      <c r="G3510" s="331" t="n">
        <v>41</v>
      </c>
      <c r="H3510" s="415" t="n">
        <v>1284.96</v>
      </c>
      <c r="I3510" s="415" t="n">
        <v>25583.59</v>
      </c>
      <c r="J3510" s="389"/>
      <c r="K3510" s="331" t="s">
        <v>994</v>
      </c>
    </row>
    <row r="3511" customFormat="false" ht="15.75" hidden="true" customHeight="false" outlineLevel="0" collapsed="false">
      <c r="A3511" s="331"/>
      <c r="B3511" s="331" t="s">
        <v>1344</v>
      </c>
      <c r="C3511" s="331" t="str">
        <f aca="false">IFERROR(VLOOKUP(B3511,'[1]#¡REF!'!$A$1:$C$15201,2,FALSE()),"")</f>
        <v/>
      </c>
      <c r="D3511" s="331" t="s">
        <v>991</v>
      </c>
      <c r="E3511" s="331" t="s">
        <v>1000</v>
      </c>
      <c r="F3511" s="354" t="s">
        <v>993</v>
      </c>
      <c r="G3511" s="331" t="n">
        <v>50</v>
      </c>
      <c r="H3511" s="415" t="n">
        <v>1567.03</v>
      </c>
      <c r="I3511" s="415" t="n">
        <v>31199.5</v>
      </c>
      <c r="J3511" s="389"/>
      <c r="K3511" s="331" t="s">
        <v>994</v>
      </c>
    </row>
    <row r="3512" customFormat="false" ht="15.75" hidden="true" customHeight="false" outlineLevel="0" collapsed="false">
      <c r="A3512" s="331"/>
      <c r="B3512" s="331" t="s">
        <v>1344</v>
      </c>
      <c r="C3512" s="331" t="str">
        <f aca="false">IFERROR(VLOOKUP(B3512,'[1]#¡REF!'!$A$1:$C$15201,2,FALSE()),"")</f>
        <v/>
      </c>
      <c r="D3512" s="331" t="s">
        <v>991</v>
      </c>
      <c r="E3512" s="331" t="s">
        <v>1053</v>
      </c>
      <c r="F3512" s="354" t="s">
        <v>993</v>
      </c>
      <c r="G3512" s="331" t="n">
        <v>30</v>
      </c>
      <c r="H3512" s="331" t="n">
        <v>940.22</v>
      </c>
      <c r="I3512" s="415" t="n">
        <v>18719.7</v>
      </c>
      <c r="J3512" s="389"/>
      <c r="K3512" s="331" t="s">
        <v>994</v>
      </c>
    </row>
    <row r="3513" customFormat="false" ht="15.75" hidden="true" customHeight="false" outlineLevel="0" collapsed="false">
      <c r="A3513" s="331"/>
      <c r="B3513" s="331" t="s">
        <v>1344</v>
      </c>
      <c r="C3513" s="331" t="str">
        <f aca="false">IFERROR(VLOOKUP(B3513,'[1]#¡REF!'!$A$1:$C$15201,2,FALSE()),"")</f>
        <v/>
      </c>
      <c r="D3513" s="331" t="s">
        <v>991</v>
      </c>
      <c r="E3513" s="331" t="s">
        <v>1034</v>
      </c>
      <c r="F3513" s="354" t="s">
        <v>993</v>
      </c>
      <c r="G3513" s="331" t="n">
        <v>500</v>
      </c>
      <c r="H3513" s="415" t="n">
        <v>15670.27</v>
      </c>
      <c r="I3513" s="415" t="n">
        <v>311995</v>
      </c>
      <c r="J3513" s="389"/>
      <c r="K3513" s="331" t="s">
        <v>994</v>
      </c>
    </row>
    <row r="3514" customFormat="false" ht="15.75" hidden="true" customHeight="false" outlineLevel="0" collapsed="false">
      <c r="A3514" s="331"/>
      <c r="B3514" s="331" t="s">
        <v>1344</v>
      </c>
      <c r="C3514" s="331" t="str">
        <f aca="false">IFERROR(VLOOKUP(B3514,'[1]#¡REF!'!$A$1:$C$15201,2,FALSE()),"")</f>
        <v/>
      </c>
      <c r="D3514" s="331" t="s">
        <v>991</v>
      </c>
      <c r="E3514" s="331" t="s">
        <v>1009</v>
      </c>
      <c r="F3514" s="354" t="s">
        <v>993</v>
      </c>
      <c r="G3514" s="331" t="n">
        <v>7</v>
      </c>
      <c r="H3514" s="331" t="n">
        <v>219.38</v>
      </c>
      <c r="I3514" s="415" t="n">
        <v>4367.93</v>
      </c>
      <c r="J3514" s="389"/>
      <c r="K3514" s="331" t="s">
        <v>994</v>
      </c>
    </row>
    <row r="3515" customFormat="false" ht="15.75" hidden="true" customHeight="false" outlineLevel="0" collapsed="false">
      <c r="A3515" s="331"/>
      <c r="B3515" s="331" t="s">
        <v>1344</v>
      </c>
      <c r="C3515" s="331" t="str">
        <f aca="false">IFERROR(VLOOKUP(B3515,'[1]#¡REF!'!$A$1:$C$15201,2,FALSE()),"")</f>
        <v/>
      </c>
      <c r="D3515" s="331" t="s">
        <v>991</v>
      </c>
      <c r="E3515" s="331" t="s">
        <v>1010</v>
      </c>
      <c r="F3515" s="354" t="s">
        <v>993</v>
      </c>
      <c r="G3515" s="405" t="n">
        <v>1200</v>
      </c>
      <c r="H3515" s="415" t="n">
        <v>37608.64</v>
      </c>
      <c r="I3515" s="415" t="n">
        <v>748788</v>
      </c>
      <c r="J3515" s="389"/>
      <c r="K3515" s="331" t="s">
        <v>994</v>
      </c>
    </row>
    <row r="3516" customFormat="false" ht="15.75" hidden="true" customHeight="false" outlineLevel="0" collapsed="false">
      <c r="A3516" s="331"/>
      <c r="B3516" s="331" t="s">
        <v>1344</v>
      </c>
      <c r="C3516" s="331" t="str">
        <f aca="false">IFERROR(VLOOKUP(B3516,'[1]#¡REF!'!$A$1:$C$15201,2,FALSE()),"")</f>
        <v/>
      </c>
      <c r="D3516" s="331" t="s">
        <v>991</v>
      </c>
      <c r="E3516" s="331" t="s">
        <v>1001</v>
      </c>
      <c r="F3516" s="354" t="s">
        <v>993</v>
      </c>
      <c r="G3516" s="331" t="n">
        <v>4</v>
      </c>
      <c r="H3516" s="331" t="n">
        <v>125.36</v>
      </c>
      <c r="I3516" s="415" t="n">
        <v>2495.96</v>
      </c>
      <c r="J3516" s="389"/>
      <c r="K3516" s="331" t="s">
        <v>994</v>
      </c>
    </row>
    <row r="3517" customFormat="false" ht="15.75" hidden="true" customHeight="false" outlineLevel="0" collapsed="false">
      <c r="A3517" s="331"/>
      <c r="B3517" s="331" t="s">
        <v>1344</v>
      </c>
      <c r="C3517" s="331" t="str">
        <f aca="false">IFERROR(VLOOKUP(B3517,'[1]#¡REF!'!$A$1:$C$15201,2,FALSE()),"")</f>
        <v/>
      </c>
      <c r="D3517" s="331" t="s">
        <v>991</v>
      </c>
      <c r="E3517" s="331" t="s">
        <v>1012</v>
      </c>
      <c r="F3517" s="354" t="s">
        <v>993</v>
      </c>
      <c r="G3517" s="331" t="n">
        <v>670</v>
      </c>
      <c r="H3517" s="415" t="n">
        <v>20998.16</v>
      </c>
      <c r="I3517" s="415" t="n">
        <v>418073.3</v>
      </c>
      <c r="J3517" s="389"/>
      <c r="K3517" s="331" t="s">
        <v>994</v>
      </c>
    </row>
    <row r="3518" customFormat="false" ht="15.75" hidden="true" customHeight="false" outlineLevel="0" collapsed="false">
      <c r="A3518" s="331"/>
      <c r="B3518" s="331" t="s">
        <v>1344</v>
      </c>
      <c r="C3518" s="331" t="str">
        <f aca="false">IFERROR(VLOOKUP(B3518,'[1]#¡REF!'!$A$1:$C$15201,2,FALSE()),"")</f>
        <v/>
      </c>
      <c r="D3518" s="331" t="s">
        <v>991</v>
      </c>
      <c r="E3518" s="331" t="s">
        <v>1035</v>
      </c>
      <c r="F3518" s="354" t="s">
        <v>993</v>
      </c>
      <c r="G3518" s="331" t="n">
        <v>38</v>
      </c>
      <c r="H3518" s="415" t="n">
        <v>1190.94</v>
      </c>
      <c r="I3518" s="415" t="n">
        <v>23711.62</v>
      </c>
      <c r="J3518" s="389"/>
      <c r="K3518" s="331" t="s">
        <v>994</v>
      </c>
    </row>
    <row r="3519" customFormat="false" ht="15.75" hidden="true" customHeight="false" outlineLevel="0" collapsed="false">
      <c r="A3519" s="331"/>
      <c r="B3519" s="331" t="s">
        <v>1344</v>
      </c>
      <c r="C3519" s="331" t="str">
        <f aca="false">IFERROR(VLOOKUP(B3519,'[1]#¡REF!'!$A$1:$C$15201,2,FALSE()),"")</f>
        <v/>
      </c>
      <c r="D3519" s="331" t="s">
        <v>991</v>
      </c>
      <c r="E3519" s="331" t="s">
        <v>1037</v>
      </c>
      <c r="F3519" s="331" t="s">
        <v>1131</v>
      </c>
      <c r="G3519" s="331" t="n">
        <v>223</v>
      </c>
      <c r="H3519" s="415" t="n">
        <v>6988.94</v>
      </c>
      <c r="I3519" s="415" t="n">
        <v>139149.77</v>
      </c>
      <c r="J3519" s="389"/>
      <c r="K3519" s="331" t="s">
        <v>994</v>
      </c>
    </row>
    <row r="3520" customFormat="false" ht="15.75" hidden="true" customHeight="false" outlineLevel="0" collapsed="false">
      <c r="A3520" s="331"/>
      <c r="B3520" s="331" t="s">
        <v>1344</v>
      </c>
      <c r="C3520" s="331" t="str">
        <f aca="false">IFERROR(VLOOKUP(B3520,'[1]#¡REF!'!$A$1:$C$15201,2,FALSE()),"")</f>
        <v/>
      </c>
      <c r="D3520" s="331" t="s">
        <v>991</v>
      </c>
      <c r="E3520" s="331" t="s">
        <v>1002</v>
      </c>
      <c r="F3520" s="331" t="s">
        <v>1133</v>
      </c>
      <c r="G3520" s="331" t="n">
        <v>50</v>
      </c>
      <c r="H3520" s="415" t="n">
        <v>1567.03</v>
      </c>
      <c r="I3520" s="415" t="n">
        <v>31199.5</v>
      </c>
      <c r="J3520" s="389"/>
      <c r="K3520" s="331" t="s">
        <v>994</v>
      </c>
    </row>
    <row r="3521" customFormat="false" ht="15.75" hidden="true" customHeight="false" outlineLevel="0" collapsed="false">
      <c r="A3521" s="331"/>
      <c r="B3521" s="331" t="s">
        <v>1344</v>
      </c>
      <c r="C3521" s="331" t="str">
        <f aca="false">IFERROR(VLOOKUP(B3521,'[1]#¡REF!'!$A$1:$C$15201,2,FALSE()),"")</f>
        <v/>
      </c>
      <c r="D3521" s="331" t="s">
        <v>991</v>
      </c>
      <c r="E3521" s="331" t="s">
        <v>1004</v>
      </c>
      <c r="F3521" s="331" t="s">
        <v>1134</v>
      </c>
      <c r="G3521" s="331" t="n">
        <v>40</v>
      </c>
      <c r="H3521" s="415" t="n">
        <v>1253.62</v>
      </c>
      <c r="I3521" s="415" t="n">
        <v>24959.6</v>
      </c>
      <c r="J3521" s="389"/>
      <c r="K3521" s="331" t="s">
        <v>994</v>
      </c>
    </row>
    <row r="3522" customFormat="false" ht="15.75" hidden="true" customHeight="false" outlineLevel="0" collapsed="false">
      <c r="A3522" s="331"/>
      <c r="B3522" s="331" t="s">
        <v>1345</v>
      </c>
      <c r="C3522" s="331" t="str">
        <f aca="false">IFERROR(VLOOKUP(B3522,'[1]#¡REF!'!$A$1:$C$15201,2,FALSE()),"")</f>
        <v/>
      </c>
      <c r="D3522" s="331" t="s">
        <v>991</v>
      </c>
      <c r="E3522" s="331" t="s">
        <v>997</v>
      </c>
      <c r="F3522" s="331" t="s">
        <v>1130</v>
      </c>
      <c r="G3522" s="331" t="n">
        <v>180</v>
      </c>
      <c r="H3522" s="415" t="n">
        <v>2323.37</v>
      </c>
      <c r="I3522" s="415" t="n">
        <v>46258.2</v>
      </c>
      <c r="J3522" s="389"/>
      <c r="K3522" s="331" t="s">
        <v>994</v>
      </c>
    </row>
    <row r="3523" customFormat="false" ht="15.75" hidden="true" customHeight="false" outlineLevel="0" collapsed="false">
      <c r="A3523" s="331"/>
      <c r="B3523" s="331" t="s">
        <v>1345</v>
      </c>
      <c r="C3523" s="331" t="str">
        <f aca="false">IFERROR(VLOOKUP(B3523,'[1]#¡REF!'!$A$1:$C$15201,2,FALSE()),"")</f>
        <v/>
      </c>
      <c r="D3523" s="331" t="s">
        <v>991</v>
      </c>
      <c r="E3523" s="331" t="s">
        <v>1032</v>
      </c>
      <c r="F3523" s="331" t="s">
        <v>1130</v>
      </c>
      <c r="G3523" s="331" t="n">
        <v>180</v>
      </c>
      <c r="H3523" s="415" t="n">
        <v>2323.37</v>
      </c>
      <c r="I3523" s="415" t="n">
        <v>46258.2</v>
      </c>
      <c r="J3523" s="389"/>
      <c r="K3523" s="331" t="s">
        <v>994</v>
      </c>
    </row>
    <row r="3524" customFormat="false" ht="15.75" hidden="true" customHeight="false" outlineLevel="0" collapsed="false">
      <c r="A3524" s="331"/>
      <c r="B3524" s="331" t="s">
        <v>1345</v>
      </c>
      <c r="C3524" s="331" t="str">
        <f aca="false">IFERROR(VLOOKUP(B3524,'[1]#¡REF!'!$A$1:$C$15201,2,FALSE()),"")</f>
        <v/>
      </c>
      <c r="D3524" s="331" t="s">
        <v>991</v>
      </c>
      <c r="E3524" s="331" t="s">
        <v>992</v>
      </c>
      <c r="F3524" s="354" t="s">
        <v>993</v>
      </c>
      <c r="G3524" s="405" t="n">
        <v>3400</v>
      </c>
      <c r="H3524" s="415" t="n">
        <v>43885.79</v>
      </c>
      <c r="I3524" s="415" t="n">
        <v>873766</v>
      </c>
      <c r="J3524" s="389"/>
      <c r="K3524" s="331" t="s">
        <v>994</v>
      </c>
    </row>
    <row r="3525" customFormat="false" ht="15.75" hidden="true" customHeight="false" outlineLevel="0" collapsed="false">
      <c r="A3525" s="331"/>
      <c r="B3525" s="331" t="s">
        <v>1345</v>
      </c>
      <c r="C3525" s="331" t="str">
        <f aca="false">IFERROR(VLOOKUP(B3525,'[1]#¡REF!'!$A$1:$C$15201,2,FALSE()),"")</f>
        <v/>
      </c>
      <c r="D3525" s="331" t="s">
        <v>991</v>
      </c>
      <c r="E3525" s="331" t="s">
        <v>1083</v>
      </c>
      <c r="F3525" s="354" t="s">
        <v>993</v>
      </c>
      <c r="G3525" s="331" t="n">
        <v>891</v>
      </c>
      <c r="H3525" s="415" t="n">
        <v>11500.66</v>
      </c>
      <c r="I3525" s="415" t="n">
        <v>228978.09</v>
      </c>
      <c r="J3525" s="389"/>
      <c r="K3525" s="331" t="s">
        <v>994</v>
      </c>
    </row>
    <row r="3526" customFormat="false" ht="15.75" hidden="true" customHeight="false" outlineLevel="0" collapsed="false">
      <c r="A3526" s="331"/>
      <c r="B3526" s="331" t="s">
        <v>1345</v>
      </c>
      <c r="C3526" s="331" t="str">
        <f aca="false">IFERROR(VLOOKUP(B3526,'[1]#¡REF!'!$A$1:$C$15201,2,FALSE()),"")</f>
        <v/>
      </c>
      <c r="D3526" s="331" t="s">
        <v>991</v>
      </c>
      <c r="E3526" s="331" t="s">
        <v>1053</v>
      </c>
      <c r="F3526" s="354" t="s">
        <v>993</v>
      </c>
      <c r="G3526" s="331" t="n">
        <v>10</v>
      </c>
      <c r="H3526" s="331" t="n">
        <v>129.08</v>
      </c>
      <c r="I3526" s="415" t="n">
        <v>2569.9</v>
      </c>
      <c r="J3526" s="389"/>
      <c r="K3526" s="331" t="s">
        <v>994</v>
      </c>
    </row>
    <row r="3527" customFormat="false" ht="15.75" hidden="true" customHeight="false" outlineLevel="0" collapsed="false">
      <c r="A3527" s="331"/>
      <c r="B3527" s="331" t="s">
        <v>1345</v>
      </c>
      <c r="C3527" s="331" t="str">
        <f aca="false">IFERROR(VLOOKUP(B3527,'[1]#¡REF!'!$A$1:$C$15201,2,FALSE()),"")</f>
        <v/>
      </c>
      <c r="D3527" s="331" t="s">
        <v>991</v>
      </c>
      <c r="E3527" s="331" t="s">
        <v>1034</v>
      </c>
      <c r="F3527" s="354" t="s">
        <v>993</v>
      </c>
      <c r="G3527" s="405" t="n">
        <v>1875</v>
      </c>
      <c r="H3527" s="415" t="n">
        <v>24201.72</v>
      </c>
      <c r="I3527" s="415" t="n">
        <v>481856.25</v>
      </c>
      <c r="J3527" s="389"/>
      <c r="K3527" s="331" t="s">
        <v>994</v>
      </c>
    </row>
    <row r="3528" customFormat="false" ht="15.75" hidden="true" customHeight="false" outlineLevel="0" collapsed="false">
      <c r="A3528" s="331"/>
      <c r="B3528" s="331" t="s">
        <v>1345</v>
      </c>
      <c r="C3528" s="331" t="str">
        <f aca="false">IFERROR(VLOOKUP(B3528,'[1]#¡REF!'!$A$1:$C$15201,2,FALSE()),"")</f>
        <v/>
      </c>
      <c r="D3528" s="331" t="s">
        <v>991</v>
      </c>
      <c r="E3528" s="331" t="s">
        <v>1009</v>
      </c>
      <c r="F3528" s="354" t="s">
        <v>993</v>
      </c>
      <c r="G3528" s="331" t="n">
        <v>174</v>
      </c>
      <c r="H3528" s="415" t="n">
        <v>2245.92</v>
      </c>
      <c r="I3528" s="415" t="n">
        <v>44716.26</v>
      </c>
      <c r="J3528" s="389"/>
      <c r="K3528" s="331" t="s">
        <v>994</v>
      </c>
    </row>
    <row r="3529" customFormat="false" ht="15.75" hidden="true" customHeight="false" outlineLevel="0" collapsed="false">
      <c r="A3529" s="331"/>
      <c r="B3529" s="331" t="s">
        <v>1345</v>
      </c>
      <c r="C3529" s="331" t="str">
        <f aca="false">IFERROR(VLOOKUP(B3529,'[1]#¡REF!'!$A$1:$C$15201,2,FALSE()),"")</f>
        <v/>
      </c>
      <c r="D3529" s="331" t="s">
        <v>991</v>
      </c>
      <c r="E3529" s="331" t="s">
        <v>1011</v>
      </c>
      <c r="F3529" s="354" t="s">
        <v>993</v>
      </c>
      <c r="G3529" s="331" t="n">
        <v>781</v>
      </c>
      <c r="H3529" s="415" t="n">
        <v>10080.82</v>
      </c>
      <c r="I3529" s="415" t="n">
        <v>200709.19</v>
      </c>
      <c r="J3529" s="389"/>
      <c r="K3529" s="331" t="s">
        <v>994</v>
      </c>
    </row>
    <row r="3530" customFormat="false" ht="15.75" hidden="true" customHeight="false" outlineLevel="0" collapsed="false">
      <c r="A3530" s="331"/>
      <c r="B3530" s="331" t="s">
        <v>1345</v>
      </c>
      <c r="C3530" s="331" t="str">
        <f aca="false">IFERROR(VLOOKUP(B3530,'[1]#¡REF!'!$A$1:$C$15201,2,FALSE()),"")</f>
        <v/>
      </c>
      <c r="D3530" s="331" t="s">
        <v>991</v>
      </c>
      <c r="E3530" s="331" t="s">
        <v>1001</v>
      </c>
      <c r="F3530" s="354" t="s">
        <v>993</v>
      </c>
      <c r="G3530" s="331" t="n">
        <v>800</v>
      </c>
      <c r="H3530" s="415" t="n">
        <v>10326.07</v>
      </c>
      <c r="I3530" s="415" t="n">
        <v>205592</v>
      </c>
      <c r="J3530" s="389"/>
      <c r="K3530" s="331" t="s">
        <v>994</v>
      </c>
    </row>
    <row r="3531" customFormat="false" ht="15.75" hidden="true" customHeight="false" outlineLevel="0" collapsed="false">
      <c r="A3531" s="331"/>
      <c r="B3531" s="331" t="s">
        <v>1345</v>
      </c>
      <c r="C3531" s="331" t="str">
        <f aca="false">IFERROR(VLOOKUP(B3531,'[1]#¡REF!'!$A$1:$C$15201,2,FALSE()),"")</f>
        <v/>
      </c>
      <c r="D3531" s="331" t="s">
        <v>991</v>
      </c>
      <c r="E3531" s="331" t="s">
        <v>1084</v>
      </c>
      <c r="F3531" s="354" t="s">
        <v>993</v>
      </c>
      <c r="G3531" s="405" t="n">
        <v>1400</v>
      </c>
      <c r="H3531" s="415" t="n">
        <v>18070.62</v>
      </c>
      <c r="I3531" s="415" t="n">
        <v>359786</v>
      </c>
      <c r="J3531" s="389"/>
      <c r="K3531" s="331" t="s">
        <v>994</v>
      </c>
    </row>
    <row r="3532" customFormat="false" ht="15.75" hidden="true" customHeight="false" outlineLevel="0" collapsed="false">
      <c r="A3532" s="331"/>
      <c r="B3532" s="331" t="s">
        <v>1345</v>
      </c>
      <c r="C3532" s="331" t="str">
        <f aca="false">IFERROR(VLOOKUP(B3532,'[1]#¡REF!'!$A$1:$C$15201,2,FALSE()),"")</f>
        <v/>
      </c>
      <c r="D3532" s="331" t="s">
        <v>991</v>
      </c>
      <c r="E3532" s="331" t="s">
        <v>1012</v>
      </c>
      <c r="F3532" s="354" t="s">
        <v>993</v>
      </c>
      <c r="G3532" s="405" t="n">
        <v>1300</v>
      </c>
      <c r="H3532" s="415" t="n">
        <v>16779.86</v>
      </c>
      <c r="I3532" s="415" t="n">
        <v>334087</v>
      </c>
      <c r="J3532" s="389"/>
      <c r="K3532" s="331" t="s">
        <v>994</v>
      </c>
    </row>
    <row r="3533" customFormat="false" ht="15.75" hidden="true" customHeight="false" outlineLevel="0" collapsed="false">
      <c r="A3533" s="331"/>
      <c r="B3533" s="331" t="s">
        <v>1345</v>
      </c>
      <c r="C3533" s="331" t="str">
        <f aca="false">IFERROR(VLOOKUP(B3533,'[1]#¡REF!'!$A$1:$C$15201,2,FALSE()),"")</f>
        <v/>
      </c>
      <c r="D3533" s="331" t="s">
        <v>991</v>
      </c>
      <c r="E3533" s="331" t="s">
        <v>1036</v>
      </c>
      <c r="F3533" s="354" t="s">
        <v>993</v>
      </c>
      <c r="G3533" s="331" t="n">
        <v>2</v>
      </c>
      <c r="H3533" s="331" t="n">
        <v>25.82</v>
      </c>
      <c r="I3533" s="331" t="n">
        <v>513.98</v>
      </c>
      <c r="J3533" s="389"/>
      <c r="K3533" s="331" t="s">
        <v>994</v>
      </c>
    </row>
    <row r="3534" customFormat="false" ht="15.75" hidden="true" customHeight="false" outlineLevel="0" collapsed="false">
      <c r="A3534" s="331"/>
      <c r="B3534" s="331" t="s">
        <v>1345</v>
      </c>
      <c r="C3534" s="331" t="str">
        <f aca="false">IFERROR(VLOOKUP(B3534,'[1]#¡REF!'!$A$1:$C$15201,2,FALSE()),"")</f>
        <v/>
      </c>
      <c r="D3534" s="331" t="s">
        <v>991</v>
      </c>
      <c r="E3534" s="331" t="s">
        <v>1037</v>
      </c>
      <c r="F3534" s="331" t="s">
        <v>1131</v>
      </c>
      <c r="G3534" s="331" t="n">
        <v>297</v>
      </c>
      <c r="H3534" s="415" t="n">
        <v>3833.55</v>
      </c>
      <c r="I3534" s="415" t="n">
        <v>76326.03</v>
      </c>
      <c r="J3534" s="389"/>
      <c r="K3534" s="331" t="s">
        <v>994</v>
      </c>
    </row>
    <row r="3535" customFormat="false" ht="15.75" hidden="true" customHeight="false" outlineLevel="0" collapsed="false">
      <c r="A3535" s="331"/>
      <c r="B3535" s="331" t="s">
        <v>1345</v>
      </c>
      <c r="C3535" s="331" t="str">
        <f aca="false">IFERROR(VLOOKUP(B3535,'[1]#¡REF!'!$A$1:$C$15201,2,FALSE()),"")</f>
        <v/>
      </c>
      <c r="D3535" s="331" t="s">
        <v>991</v>
      </c>
      <c r="E3535" s="331" t="s">
        <v>1014</v>
      </c>
      <c r="F3535" s="331" t="s">
        <v>1132</v>
      </c>
      <c r="G3535" s="331" t="n">
        <v>693</v>
      </c>
      <c r="H3535" s="415" t="n">
        <v>8944.96</v>
      </c>
      <c r="I3535" s="415" t="n">
        <v>178094.07</v>
      </c>
      <c r="J3535" s="389"/>
      <c r="K3535" s="331" t="s">
        <v>994</v>
      </c>
    </row>
    <row r="3536" customFormat="false" ht="15.75" hidden="true" customHeight="false" outlineLevel="0" collapsed="false">
      <c r="A3536" s="331"/>
      <c r="B3536" s="331" t="s">
        <v>1345</v>
      </c>
      <c r="C3536" s="331" t="str">
        <f aca="false">IFERROR(VLOOKUP(B3536,'[1]#¡REF!'!$A$1:$C$15201,2,FALSE()),"")</f>
        <v/>
      </c>
      <c r="D3536" s="331" t="s">
        <v>991</v>
      </c>
      <c r="E3536" s="331" t="s">
        <v>1002</v>
      </c>
      <c r="F3536" s="331" t="s">
        <v>1133</v>
      </c>
      <c r="G3536" s="405" t="n">
        <v>1525</v>
      </c>
      <c r="H3536" s="415" t="n">
        <v>19684.07</v>
      </c>
      <c r="I3536" s="415" t="n">
        <v>391909.75</v>
      </c>
      <c r="J3536" s="390"/>
      <c r="K3536" s="331" t="s">
        <v>994</v>
      </c>
    </row>
    <row r="3537" customFormat="false" ht="15.75" hidden="true" customHeight="false" outlineLevel="0" collapsed="false">
      <c r="A3537" s="356"/>
      <c r="B3537" s="356" t="s">
        <v>1345</v>
      </c>
      <c r="C3537" s="356" t="str">
        <f aca="false">IFERROR(VLOOKUP(B3537,'[1]#¡REF!'!$A$1:$C$15201,2,FALSE()),"")</f>
        <v/>
      </c>
      <c r="D3537" s="356" t="s">
        <v>991</v>
      </c>
      <c r="E3537" s="356" t="s">
        <v>612</v>
      </c>
      <c r="F3537" s="361" t="s">
        <v>1136</v>
      </c>
      <c r="G3537" s="361" t="n">
        <v>257</v>
      </c>
      <c r="H3537" s="416" t="n">
        <v>3317.25</v>
      </c>
      <c r="I3537" s="416" t="n">
        <v>66046.43</v>
      </c>
      <c r="J3537" s="394"/>
      <c r="K3537" s="356" t="s">
        <v>994</v>
      </c>
      <c r="L3537" s="379"/>
      <c r="M3537" s="379"/>
      <c r="N3537" s="379"/>
      <c r="O3537" s="379"/>
      <c r="P3537" s="279"/>
      <c r="Q3537" s="395"/>
      <c r="R3537" s="396"/>
      <c r="S3537" s="396"/>
      <c r="T3537" s="382"/>
    </row>
    <row r="3538" customFormat="false" ht="15.75" hidden="true" customHeight="false" outlineLevel="0" collapsed="false">
      <c r="A3538" s="331"/>
      <c r="B3538" s="331" t="s">
        <v>1346</v>
      </c>
      <c r="C3538" s="331" t="str">
        <f aca="false">IFERROR(VLOOKUP(B3538,'[1]#¡REF!'!$A$1:$C$15201,2,FALSE()),"")</f>
        <v/>
      </c>
      <c r="D3538" s="331" t="s">
        <v>991</v>
      </c>
      <c r="E3538" s="331" t="s">
        <v>997</v>
      </c>
      <c r="F3538" s="331" t="s">
        <v>1130</v>
      </c>
      <c r="G3538" s="331" t="n">
        <v>280</v>
      </c>
      <c r="H3538" s="415" t="n">
        <v>6968.36</v>
      </c>
      <c r="I3538" s="415" t="n">
        <v>138740</v>
      </c>
      <c r="J3538" s="388"/>
      <c r="K3538" s="331" t="s">
        <v>994</v>
      </c>
    </row>
    <row r="3539" customFormat="false" ht="15.75" hidden="true" customHeight="false" outlineLevel="0" collapsed="false">
      <c r="A3539" s="331"/>
      <c r="B3539" s="331" t="s">
        <v>1346</v>
      </c>
      <c r="C3539" s="331" t="str">
        <f aca="false">IFERROR(VLOOKUP(B3539,'[1]#¡REF!'!$A$1:$C$15201,2,FALSE()),"")</f>
        <v/>
      </c>
      <c r="D3539" s="331" t="s">
        <v>991</v>
      </c>
      <c r="E3539" s="331" t="s">
        <v>1032</v>
      </c>
      <c r="F3539" s="331" t="s">
        <v>1130</v>
      </c>
      <c r="G3539" s="331" t="n">
        <v>96</v>
      </c>
      <c r="H3539" s="415" t="n">
        <v>2389.15</v>
      </c>
      <c r="I3539" s="415" t="n">
        <v>47568</v>
      </c>
      <c r="J3539" s="389"/>
      <c r="K3539" s="331" t="s">
        <v>994</v>
      </c>
    </row>
    <row r="3540" customFormat="false" ht="15.75" hidden="true" customHeight="false" outlineLevel="0" collapsed="false">
      <c r="A3540" s="331"/>
      <c r="B3540" s="331" t="s">
        <v>1346</v>
      </c>
      <c r="C3540" s="331" t="str">
        <f aca="false">IFERROR(VLOOKUP(B3540,'[1]#¡REF!'!$A$1:$C$15201,2,FALSE()),"")</f>
        <v/>
      </c>
      <c r="D3540" s="331" t="s">
        <v>991</v>
      </c>
      <c r="E3540" s="331" t="s">
        <v>992</v>
      </c>
      <c r="F3540" s="354" t="s">
        <v>993</v>
      </c>
      <c r="G3540" s="405" t="n">
        <v>1000</v>
      </c>
      <c r="H3540" s="415" t="n">
        <v>24886.99</v>
      </c>
      <c r="I3540" s="415" t="n">
        <v>495500</v>
      </c>
      <c r="J3540" s="389"/>
      <c r="K3540" s="331" t="s">
        <v>994</v>
      </c>
    </row>
    <row r="3541" customFormat="false" ht="15.75" hidden="true" customHeight="false" outlineLevel="0" collapsed="false">
      <c r="A3541" s="331"/>
      <c r="B3541" s="331" t="s">
        <v>1346</v>
      </c>
      <c r="C3541" s="331" t="str">
        <f aca="false">IFERROR(VLOOKUP(B3541,'[1]#¡REF!'!$A$1:$C$15201,2,FALSE()),"")</f>
        <v/>
      </c>
      <c r="D3541" s="331" t="s">
        <v>991</v>
      </c>
      <c r="E3541" s="331" t="s">
        <v>1008</v>
      </c>
      <c r="F3541" s="354" t="s">
        <v>993</v>
      </c>
      <c r="G3541" s="331" t="n">
        <v>100</v>
      </c>
      <c r="H3541" s="415" t="n">
        <v>2488.7</v>
      </c>
      <c r="I3541" s="415" t="n">
        <v>49550</v>
      </c>
      <c r="J3541" s="389"/>
      <c r="K3541" s="331" t="s">
        <v>994</v>
      </c>
    </row>
    <row r="3542" customFormat="false" ht="15.75" hidden="true" customHeight="false" outlineLevel="0" collapsed="false">
      <c r="A3542" s="331"/>
      <c r="B3542" s="331" t="s">
        <v>1346</v>
      </c>
      <c r="C3542" s="331" t="str">
        <f aca="false">IFERROR(VLOOKUP(B3542,'[1]#¡REF!'!$A$1:$C$15201,2,FALSE()),"")</f>
        <v/>
      </c>
      <c r="D3542" s="331" t="s">
        <v>991</v>
      </c>
      <c r="E3542" s="331" t="s">
        <v>1083</v>
      </c>
      <c r="F3542" s="354" t="s">
        <v>993</v>
      </c>
      <c r="G3542" s="405" t="n">
        <v>1450</v>
      </c>
      <c r="H3542" s="415" t="n">
        <v>36086.14</v>
      </c>
      <c r="I3542" s="415" t="n">
        <v>718475</v>
      </c>
      <c r="J3542" s="389"/>
      <c r="K3542" s="331" t="s">
        <v>994</v>
      </c>
    </row>
    <row r="3543" customFormat="false" ht="15.75" hidden="true" customHeight="false" outlineLevel="0" collapsed="false">
      <c r="A3543" s="331"/>
      <c r="B3543" s="331" t="s">
        <v>1346</v>
      </c>
      <c r="C3543" s="331" t="str">
        <f aca="false">IFERROR(VLOOKUP(B3543,'[1]#¡REF!'!$A$1:$C$15201,2,FALSE()),"")</f>
        <v/>
      </c>
      <c r="D3543" s="331" t="s">
        <v>991</v>
      </c>
      <c r="E3543" s="331" t="s">
        <v>1053</v>
      </c>
      <c r="F3543" s="354" t="s">
        <v>993</v>
      </c>
      <c r="G3543" s="331" t="n">
        <v>40</v>
      </c>
      <c r="H3543" s="331" t="n">
        <v>995.48</v>
      </c>
      <c r="I3543" s="415" t="n">
        <v>19820</v>
      </c>
      <c r="J3543" s="389"/>
      <c r="K3543" s="331" t="s">
        <v>994</v>
      </c>
    </row>
    <row r="3544" customFormat="false" ht="15.75" hidden="true" customHeight="false" outlineLevel="0" collapsed="false">
      <c r="A3544" s="331"/>
      <c r="B3544" s="331" t="s">
        <v>1346</v>
      </c>
      <c r="C3544" s="331" t="str">
        <f aca="false">IFERROR(VLOOKUP(B3544,'[1]#¡REF!'!$A$1:$C$15201,2,FALSE()),"")</f>
        <v/>
      </c>
      <c r="D3544" s="331" t="s">
        <v>991</v>
      </c>
      <c r="E3544" s="331" t="s">
        <v>1034</v>
      </c>
      <c r="F3544" s="354" t="s">
        <v>993</v>
      </c>
      <c r="G3544" s="405" t="n">
        <v>1642</v>
      </c>
      <c r="H3544" s="415" t="n">
        <v>40864.44</v>
      </c>
      <c r="I3544" s="415" t="n">
        <v>813611</v>
      </c>
      <c r="J3544" s="389"/>
      <c r="K3544" s="331" t="s">
        <v>994</v>
      </c>
    </row>
    <row r="3545" customFormat="false" ht="15.75" hidden="true" customHeight="false" outlineLevel="0" collapsed="false">
      <c r="A3545" s="331"/>
      <c r="B3545" s="331" t="s">
        <v>1346</v>
      </c>
      <c r="C3545" s="331" t="str">
        <f aca="false">IFERROR(VLOOKUP(B3545,'[1]#¡REF!'!$A$1:$C$15201,2,FALSE()),"")</f>
        <v/>
      </c>
      <c r="D3545" s="331" t="s">
        <v>991</v>
      </c>
      <c r="E3545" s="331" t="s">
        <v>1009</v>
      </c>
      <c r="F3545" s="354" t="s">
        <v>993</v>
      </c>
      <c r="G3545" s="405" t="n">
        <v>1120</v>
      </c>
      <c r="H3545" s="415" t="n">
        <v>27873.43</v>
      </c>
      <c r="I3545" s="415" t="n">
        <v>554960</v>
      </c>
      <c r="J3545" s="389"/>
      <c r="K3545" s="331" t="s">
        <v>994</v>
      </c>
    </row>
    <row r="3546" customFormat="false" ht="15.75" hidden="true" customHeight="false" outlineLevel="0" collapsed="false">
      <c r="A3546" s="331"/>
      <c r="B3546" s="331" t="s">
        <v>1346</v>
      </c>
      <c r="C3546" s="331" t="str">
        <f aca="false">IFERROR(VLOOKUP(B3546,'[1]#¡REF!'!$A$1:$C$15201,2,FALSE()),"")</f>
        <v/>
      </c>
      <c r="D3546" s="331" t="s">
        <v>991</v>
      </c>
      <c r="E3546" s="331" t="s">
        <v>1010</v>
      </c>
      <c r="F3546" s="354" t="s">
        <v>993</v>
      </c>
      <c r="G3546" s="331" t="n">
        <v>50</v>
      </c>
      <c r="H3546" s="415" t="n">
        <v>1244.35</v>
      </c>
      <c r="I3546" s="415" t="n">
        <v>24775</v>
      </c>
      <c r="J3546" s="389"/>
      <c r="K3546" s="331" t="s">
        <v>994</v>
      </c>
    </row>
    <row r="3547" customFormat="false" ht="15.75" hidden="true" customHeight="false" outlineLevel="0" collapsed="false">
      <c r="A3547" s="331"/>
      <c r="B3547" s="331" t="s">
        <v>1346</v>
      </c>
      <c r="C3547" s="331" t="str">
        <f aca="false">IFERROR(VLOOKUP(B3547,'[1]#¡REF!'!$A$1:$C$15201,2,FALSE()),"")</f>
        <v/>
      </c>
      <c r="D3547" s="331" t="s">
        <v>991</v>
      </c>
      <c r="E3547" s="331" t="s">
        <v>1011</v>
      </c>
      <c r="F3547" s="354" t="s">
        <v>993</v>
      </c>
      <c r="G3547" s="331" t="n">
        <v>600</v>
      </c>
      <c r="H3547" s="415" t="n">
        <v>14932.2</v>
      </c>
      <c r="I3547" s="415" t="n">
        <v>297300</v>
      </c>
      <c r="J3547" s="389"/>
      <c r="K3547" s="331" t="s">
        <v>994</v>
      </c>
    </row>
    <row r="3548" customFormat="false" ht="15.75" hidden="true" customHeight="false" outlineLevel="0" collapsed="false">
      <c r="A3548" s="331"/>
      <c r="B3548" s="331" t="s">
        <v>1346</v>
      </c>
      <c r="C3548" s="331" t="str">
        <f aca="false">IFERROR(VLOOKUP(B3548,'[1]#¡REF!'!$A$1:$C$15201,2,FALSE()),"")</f>
        <v/>
      </c>
      <c r="D3548" s="331" t="s">
        <v>991</v>
      </c>
      <c r="E3548" s="331" t="s">
        <v>1084</v>
      </c>
      <c r="F3548" s="354" t="s">
        <v>993</v>
      </c>
      <c r="G3548" s="405" t="n">
        <v>1183</v>
      </c>
      <c r="H3548" s="415" t="n">
        <v>29441.31</v>
      </c>
      <c r="I3548" s="415" t="n">
        <v>586176.5</v>
      </c>
      <c r="J3548" s="389"/>
      <c r="K3548" s="331" t="s">
        <v>994</v>
      </c>
    </row>
    <row r="3549" customFormat="false" ht="15.75" hidden="true" customHeight="false" outlineLevel="0" collapsed="false">
      <c r="A3549" s="331"/>
      <c r="B3549" s="331" t="s">
        <v>1346</v>
      </c>
      <c r="C3549" s="331" t="str">
        <f aca="false">IFERROR(VLOOKUP(B3549,'[1]#¡REF!'!$A$1:$C$15201,2,FALSE()),"")</f>
        <v/>
      </c>
      <c r="D3549" s="331" t="s">
        <v>991</v>
      </c>
      <c r="E3549" s="331" t="s">
        <v>1012</v>
      </c>
      <c r="F3549" s="354" t="s">
        <v>993</v>
      </c>
      <c r="G3549" s="331" t="n">
        <v>80</v>
      </c>
      <c r="H3549" s="415" t="n">
        <v>1990.96</v>
      </c>
      <c r="I3549" s="415" t="n">
        <v>39640</v>
      </c>
      <c r="J3549" s="389"/>
      <c r="K3549" s="331" t="s">
        <v>994</v>
      </c>
    </row>
    <row r="3550" customFormat="false" ht="15.75" hidden="true" customHeight="false" outlineLevel="0" collapsed="false">
      <c r="A3550" s="331"/>
      <c r="B3550" s="331" t="s">
        <v>1346</v>
      </c>
      <c r="C3550" s="331" t="str">
        <f aca="false">IFERROR(VLOOKUP(B3550,'[1]#¡REF!'!$A$1:$C$15201,2,FALSE()),"")</f>
        <v/>
      </c>
      <c r="D3550" s="331" t="s">
        <v>991</v>
      </c>
      <c r="E3550" s="331" t="s">
        <v>1037</v>
      </c>
      <c r="F3550" s="331" t="s">
        <v>1131</v>
      </c>
      <c r="G3550" s="331" t="n">
        <v>500</v>
      </c>
      <c r="H3550" s="415" t="n">
        <v>12443.5</v>
      </c>
      <c r="I3550" s="415" t="n">
        <v>247750</v>
      </c>
      <c r="J3550" s="389"/>
      <c r="K3550" s="331" t="s">
        <v>994</v>
      </c>
    </row>
    <row r="3551" customFormat="false" ht="15.75" hidden="true" customHeight="false" outlineLevel="0" collapsed="false">
      <c r="A3551" s="331"/>
      <c r="B3551" s="331" t="s">
        <v>1346</v>
      </c>
      <c r="C3551" s="331" t="str">
        <f aca="false">IFERROR(VLOOKUP(B3551,'[1]#¡REF!'!$A$1:$C$15201,2,FALSE()),"")</f>
        <v/>
      </c>
      <c r="D3551" s="331" t="s">
        <v>991</v>
      </c>
      <c r="E3551" s="331" t="s">
        <v>1014</v>
      </c>
      <c r="F3551" s="331" t="s">
        <v>1132</v>
      </c>
      <c r="G3551" s="331" t="n">
        <v>50</v>
      </c>
      <c r="H3551" s="415" t="n">
        <v>1244.35</v>
      </c>
      <c r="I3551" s="415" t="n">
        <v>24775</v>
      </c>
      <c r="J3551" s="389"/>
      <c r="K3551" s="331" t="s">
        <v>994</v>
      </c>
    </row>
    <row r="3552" customFormat="false" ht="15.75" hidden="true" customHeight="false" outlineLevel="0" collapsed="false">
      <c r="A3552" s="331"/>
      <c r="B3552" s="331" t="s">
        <v>1346</v>
      </c>
      <c r="C3552" s="331" t="str">
        <f aca="false">IFERROR(VLOOKUP(B3552,'[1]#¡REF!'!$A$1:$C$15201,2,FALSE()),"")</f>
        <v/>
      </c>
      <c r="D3552" s="331" t="s">
        <v>991</v>
      </c>
      <c r="E3552" s="331" t="s">
        <v>1002</v>
      </c>
      <c r="F3552" s="331" t="s">
        <v>1133</v>
      </c>
      <c r="G3552" s="331" t="n">
        <v>936</v>
      </c>
      <c r="H3552" s="415" t="n">
        <v>23294.23</v>
      </c>
      <c r="I3552" s="415" t="n">
        <v>463788</v>
      </c>
      <c r="J3552" s="390"/>
      <c r="K3552" s="331" t="s">
        <v>994</v>
      </c>
    </row>
    <row r="3553" customFormat="false" ht="15.75" hidden="true" customHeight="false" outlineLevel="0" collapsed="false">
      <c r="A3553" s="331"/>
      <c r="B3553" s="331" t="s">
        <v>1347</v>
      </c>
      <c r="C3553" s="331" t="str">
        <f aca="false">IFERROR(VLOOKUP(B3553,'[1]#¡REF!'!$A$1:$C$15201,2,FALSE()),"")</f>
        <v/>
      </c>
      <c r="D3553" s="331" t="s">
        <v>991</v>
      </c>
      <c r="E3553" s="331" t="s">
        <v>997</v>
      </c>
      <c r="F3553" s="331" t="s">
        <v>1130</v>
      </c>
      <c r="G3553" s="331" t="n">
        <v>180</v>
      </c>
      <c r="H3553" s="415" t="n">
        <v>1579.32</v>
      </c>
      <c r="I3553" s="415" t="n">
        <v>31444.2</v>
      </c>
      <c r="J3553" s="388"/>
      <c r="K3553" s="331" t="s">
        <v>994</v>
      </c>
    </row>
    <row r="3554" customFormat="false" ht="15.75" hidden="true" customHeight="false" outlineLevel="0" collapsed="false">
      <c r="A3554" s="331"/>
      <c r="B3554" s="331" t="s">
        <v>1347</v>
      </c>
      <c r="C3554" s="331" t="str">
        <f aca="false">IFERROR(VLOOKUP(B3554,'[1]#¡REF!'!$A$1:$C$15201,2,FALSE()),"")</f>
        <v/>
      </c>
      <c r="D3554" s="331" t="s">
        <v>991</v>
      </c>
      <c r="E3554" s="331" t="s">
        <v>1032</v>
      </c>
      <c r="F3554" s="331" t="s">
        <v>1130</v>
      </c>
      <c r="G3554" s="405" t="n">
        <v>1200</v>
      </c>
      <c r="H3554" s="415" t="n">
        <v>10528.78</v>
      </c>
      <c r="I3554" s="415" t="n">
        <v>209628</v>
      </c>
      <c r="J3554" s="389"/>
      <c r="K3554" s="331" t="s">
        <v>994</v>
      </c>
    </row>
    <row r="3555" customFormat="false" ht="15.75" hidden="true" customHeight="false" outlineLevel="0" collapsed="false">
      <c r="A3555" s="331"/>
      <c r="B3555" s="331" t="s">
        <v>1347</v>
      </c>
      <c r="C3555" s="331" t="str">
        <f aca="false">IFERROR(VLOOKUP(B3555,'[1]#¡REF!'!$A$1:$C$15201,2,FALSE()),"")</f>
        <v/>
      </c>
      <c r="D3555" s="331" t="s">
        <v>991</v>
      </c>
      <c r="E3555" s="331" t="s">
        <v>992</v>
      </c>
      <c r="F3555" s="354" t="s">
        <v>993</v>
      </c>
      <c r="G3555" s="405" t="n">
        <v>2250</v>
      </c>
      <c r="H3555" s="415" t="n">
        <v>19741.46</v>
      </c>
      <c r="I3555" s="415" t="n">
        <v>393052.5</v>
      </c>
      <c r="J3555" s="389"/>
      <c r="K3555" s="331" t="s">
        <v>994</v>
      </c>
    </row>
    <row r="3556" customFormat="false" ht="15.75" hidden="true" customHeight="false" outlineLevel="0" collapsed="false">
      <c r="A3556" s="331"/>
      <c r="B3556" s="331" t="s">
        <v>1347</v>
      </c>
      <c r="C3556" s="331" t="str">
        <f aca="false">IFERROR(VLOOKUP(B3556,'[1]#¡REF!'!$A$1:$C$15201,2,FALSE()),"")</f>
        <v/>
      </c>
      <c r="D3556" s="331" t="s">
        <v>991</v>
      </c>
      <c r="E3556" s="331" t="s">
        <v>1008</v>
      </c>
      <c r="F3556" s="354" t="s">
        <v>993</v>
      </c>
      <c r="G3556" s="331" t="n">
        <v>50</v>
      </c>
      <c r="H3556" s="331" t="n">
        <v>438.7</v>
      </c>
      <c r="I3556" s="415" t="n">
        <v>8734.5</v>
      </c>
      <c r="J3556" s="389"/>
      <c r="K3556" s="331" t="s">
        <v>994</v>
      </c>
    </row>
    <row r="3557" customFormat="false" ht="15.75" hidden="true" customHeight="false" outlineLevel="0" collapsed="false">
      <c r="A3557" s="331"/>
      <c r="B3557" s="331" t="s">
        <v>1347</v>
      </c>
      <c r="C3557" s="331" t="str">
        <f aca="false">IFERROR(VLOOKUP(B3557,'[1]#¡REF!'!$A$1:$C$15201,2,FALSE()),"")</f>
        <v/>
      </c>
      <c r="D3557" s="331" t="s">
        <v>991</v>
      </c>
      <c r="E3557" s="331" t="s">
        <v>1000</v>
      </c>
      <c r="F3557" s="354" t="s">
        <v>993</v>
      </c>
      <c r="G3557" s="405" t="n">
        <v>2892</v>
      </c>
      <c r="H3557" s="415" t="n">
        <v>25374.36</v>
      </c>
      <c r="I3557" s="415" t="n">
        <v>505203.48</v>
      </c>
      <c r="J3557" s="389"/>
      <c r="K3557" s="331" t="s">
        <v>994</v>
      </c>
    </row>
    <row r="3558" customFormat="false" ht="15.75" hidden="true" customHeight="false" outlineLevel="0" collapsed="false">
      <c r="A3558" s="331"/>
      <c r="B3558" s="331" t="s">
        <v>1347</v>
      </c>
      <c r="C3558" s="331" t="str">
        <f aca="false">IFERROR(VLOOKUP(B3558,'[1]#¡REF!'!$A$1:$C$15201,2,FALSE()),"")</f>
        <v/>
      </c>
      <c r="D3558" s="331" t="s">
        <v>991</v>
      </c>
      <c r="E3558" s="331" t="s">
        <v>1053</v>
      </c>
      <c r="F3558" s="354" t="s">
        <v>993</v>
      </c>
      <c r="G3558" s="331" t="n">
        <v>200</v>
      </c>
      <c r="H3558" s="415" t="n">
        <v>1754.8</v>
      </c>
      <c r="I3558" s="415" t="n">
        <v>34938</v>
      </c>
      <c r="J3558" s="389"/>
      <c r="K3558" s="331" t="s">
        <v>994</v>
      </c>
    </row>
    <row r="3559" customFormat="false" ht="15.75" hidden="true" customHeight="false" outlineLevel="0" collapsed="false">
      <c r="A3559" s="331"/>
      <c r="B3559" s="331" t="s">
        <v>1347</v>
      </c>
      <c r="C3559" s="331" t="str">
        <f aca="false">IFERROR(VLOOKUP(B3559,'[1]#¡REF!'!$A$1:$C$15201,2,FALSE()),"")</f>
        <v/>
      </c>
      <c r="D3559" s="331" t="s">
        <v>991</v>
      </c>
      <c r="E3559" s="331" t="s">
        <v>1034</v>
      </c>
      <c r="F3559" s="354" t="s">
        <v>993</v>
      </c>
      <c r="G3559" s="405" t="n">
        <v>2275</v>
      </c>
      <c r="H3559" s="415" t="n">
        <v>19960.81</v>
      </c>
      <c r="I3559" s="415" t="n">
        <v>397419.75</v>
      </c>
      <c r="J3559" s="389"/>
      <c r="K3559" s="331" t="s">
        <v>994</v>
      </c>
    </row>
    <row r="3560" customFormat="false" ht="15.75" hidden="true" customHeight="false" outlineLevel="0" collapsed="false">
      <c r="A3560" s="331"/>
      <c r="B3560" s="331" t="s">
        <v>1347</v>
      </c>
      <c r="C3560" s="331" t="str">
        <f aca="false">IFERROR(VLOOKUP(B3560,'[1]#¡REF!'!$A$1:$C$15201,2,FALSE()),"")</f>
        <v/>
      </c>
      <c r="D3560" s="331" t="s">
        <v>991</v>
      </c>
      <c r="E3560" s="331" t="s">
        <v>1009</v>
      </c>
      <c r="F3560" s="354" t="s">
        <v>993</v>
      </c>
      <c r="G3560" s="331" t="n">
        <v>240</v>
      </c>
      <c r="H3560" s="415" t="n">
        <v>2105.76</v>
      </c>
      <c r="I3560" s="415" t="n">
        <v>41925.6</v>
      </c>
      <c r="J3560" s="389"/>
      <c r="K3560" s="331" t="s">
        <v>994</v>
      </c>
    </row>
    <row r="3561" customFormat="false" ht="15.75" hidden="true" customHeight="false" outlineLevel="0" collapsed="false">
      <c r="A3561" s="331"/>
      <c r="B3561" s="331" t="s">
        <v>1347</v>
      </c>
      <c r="C3561" s="331" t="str">
        <f aca="false">IFERROR(VLOOKUP(B3561,'[1]#¡REF!'!$A$1:$C$15201,2,FALSE()),"")</f>
        <v/>
      </c>
      <c r="D3561" s="331" t="s">
        <v>991</v>
      </c>
      <c r="E3561" s="331" t="s">
        <v>1011</v>
      </c>
      <c r="F3561" s="354" t="s">
        <v>993</v>
      </c>
      <c r="G3561" s="405" t="n">
        <v>1256</v>
      </c>
      <c r="H3561" s="415" t="n">
        <v>11020.12</v>
      </c>
      <c r="I3561" s="415" t="n">
        <v>219410.64</v>
      </c>
      <c r="J3561" s="389"/>
      <c r="K3561" s="331" t="s">
        <v>994</v>
      </c>
    </row>
    <row r="3562" customFormat="false" ht="15.75" hidden="true" customHeight="false" outlineLevel="0" collapsed="false">
      <c r="A3562" s="331"/>
      <c r="B3562" s="331" t="s">
        <v>1347</v>
      </c>
      <c r="C3562" s="331" t="str">
        <f aca="false">IFERROR(VLOOKUP(B3562,'[1]#¡REF!'!$A$1:$C$15201,2,FALSE()),"")</f>
        <v/>
      </c>
      <c r="D3562" s="331" t="s">
        <v>991</v>
      </c>
      <c r="E3562" s="331" t="s">
        <v>1001</v>
      </c>
      <c r="F3562" s="354" t="s">
        <v>993</v>
      </c>
      <c r="G3562" s="331" t="n">
        <v>200</v>
      </c>
      <c r="H3562" s="415" t="n">
        <v>1754.8</v>
      </c>
      <c r="I3562" s="415" t="n">
        <v>34938</v>
      </c>
      <c r="J3562" s="389"/>
      <c r="K3562" s="331" t="s">
        <v>994</v>
      </c>
    </row>
    <row r="3563" customFormat="false" ht="15.75" hidden="true" customHeight="false" outlineLevel="0" collapsed="false">
      <c r="A3563" s="331"/>
      <c r="B3563" s="331" t="s">
        <v>1347</v>
      </c>
      <c r="C3563" s="331" t="str">
        <f aca="false">IFERROR(VLOOKUP(B3563,'[1]#¡REF!'!$A$1:$C$15201,2,FALSE()),"")</f>
        <v/>
      </c>
      <c r="D3563" s="331" t="s">
        <v>991</v>
      </c>
      <c r="E3563" s="331" t="s">
        <v>1012</v>
      </c>
      <c r="F3563" s="354" t="s">
        <v>993</v>
      </c>
      <c r="G3563" s="331" t="n">
        <v>950</v>
      </c>
      <c r="H3563" s="415" t="n">
        <v>8335.28</v>
      </c>
      <c r="I3563" s="415" t="n">
        <v>165955.5</v>
      </c>
      <c r="J3563" s="389"/>
      <c r="K3563" s="331" t="s">
        <v>994</v>
      </c>
    </row>
    <row r="3564" customFormat="false" ht="15.75" hidden="true" customHeight="false" outlineLevel="0" collapsed="false">
      <c r="A3564" s="331"/>
      <c r="B3564" s="331" t="s">
        <v>1347</v>
      </c>
      <c r="C3564" s="331" t="str">
        <f aca="false">IFERROR(VLOOKUP(B3564,'[1]#¡REF!'!$A$1:$C$15201,2,FALSE()),"")</f>
        <v/>
      </c>
      <c r="D3564" s="331" t="s">
        <v>991</v>
      </c>
      <c r="E3564" s="331" t="s">
        <v>1037</v>
      </c>
      <c r="F3564" s="331" t="s">
        <v>1131</v>
      </c>
      <c r="G3564" s="405" t="n">
        <v>1539</v>
      </c>
      <c r="H3564" s="415" t="n">
        <v>13503.16</v>
      </c>
      <c r="I3564" s="415" t="n">
        <v>268847.91</v>
      </c>
      <c r="J3564" s="389"/>
      <c r="K3564" s="331" t="s">
        <v>994</v>
      </c>
    </row>
    <row r="3565" customFormat="false" ht="15.75" hidden="true" customHeight="false" outlineLevel="0" collapsed="false">
      <c r="A3565" s="331"/>
      <c r="B3565" s="331" t="s">
        <v>1347</v>
      </c>
      <c r="C3565" s="331" t="str">
        <f aca="false">IFERROR(VLOOKUP(B3565,'[1]#¡REF!'!$A$1:$C$15201,2,FALSE()),"")</f>
        <v/>
      </c>
      <c r="D3565" s="331" t="s">
        <v>991</v>
      </c>
      <c r="E3565" s="331" t="s">
        <v>1014</v>
      </c>
      <c r="F3565" s="331" t="s">
        <v>1132</v>
      </c>
      <c r="G3565" s="331" t="n">
        <v>20</v>
      </c>
      <c r="H3565" s="331" t="n">
        <v>175.48</v>
      </c>
      <c r="I3565" s="415" t="n">
        <v>3493.8</v>
      </c>
      <c r="J3565" s="389"/>
      <c r="K3565" s="331" t="s">
        <v>994</v>
      </c>
    </row>
    <row r="3566" customFormat="false" ht="15.75" hidden="true" customHeight="false" outlineLevel="0" collapsed="false">
      <c r="A3566" s="331"/>
      <c r="B3566" s="331" t="s">
        <v>1347</v>
      </c>
      <c r="C3566" s="331" t="str">
        <f aca="false">IFERROR(VLOOKUP(B3566,'[1]#¡REF!'!$A$1:$C$15201,2,FALSE()),"")</f>
        <v/>
      </c>
      <c r="D3566" s="331" t="s">
        <v>991</v>
      </c>
      <c r="E3566" s="331" t="s">
        <v>1002</v>
      </c>
      <c r="F3566" s="331" t="s">
        <v>1133</v>
      </c>
      <c r="G3566" s="405" t="n">
        <v>8000</v>
      </c>
      <c r="H3566" s="415" t="n">
        <v>70191.87</v>
      </c>
      <c r="I3566" s="415" t="n">
        <v>1397520</v>
      </c>
      <c r="J3566" s="389"/>
      <c r="K3566" s="331" t="s">
        <v>994</v>
      </c>
    </row>
    <row r="3567" customFormat="false" ht="15.75" hidden="true" customHeight="false" outlineLevel="0" collapsed="false">
      <c r="A3567" s="331"/>
      <c r="B3567" s="331" t="s">
        <v>1347</v>
      </c>
      <c r="C3567" s="331" t="str">
        <f aca="false">IFERROR(VLOOKUP(B3567,'[1]#¡REF!'!$A$1:$C$15201,2,FALSE()),"")</f>
        <v/>
      </c>
      <c r="D3567" s="331" t="s">
        <v>991</v>
      </c>
      <c r="E3567" s="331" t="s">
        <v>1004</v>
      </c>
      <c r="F3567" s="331" t="s">
        <v>1134</v>
      </c>
      <c r="G3567" s="331" t="n">
        <v>25</v>
      </c>
      <c r="H3567" s="331" t="n">
        <v>219.35</v>
      </c>
      <c r="I3567" s="415" t="n">
        <v>4367.25</v>
      </c>
      <c r="J3567" s="390"/>
      <c r="K3567" s="331" t="s">
        <v>994</v>
      </c>
    </row>
    <row r="3568" customFormat="false" ht="15.75" hidden="true" customHeight="false" outlineLevel="0" collapsed="false">
      <c r="A3568" s="356"/>
      <c r="B3568" s="356" t="s">
        <v>1347</v>
      </c>
      <c r="C3568" s="356" t="str">
        <f aca="false">IFERROR(VLOOKUP(B3568,'[1]#¡REF!'!$A$1:$C$15201,2,FALSE()),"")</f>
        <v/>
      </c>
      <c r="D3568" s="356" t="s">
        <v>991</v>
      </c>
      <c r="E3568" s="356" t="s">
        <v>612</v>
      </c>
      <c r="F3568" s="361" t="s">
        <v>1136</v>
      </c>
      <c r="G3568" s="361" t="n">
        <v>88</v>
      </c>
      <c r="H3568" s="356" t="n">
        <v>772.11</v>
      </c>
      <c r="I3568" s="416" t="n">
        <v>15372.72</v>
      </c>
      <c r="J3568" s="394"/>
      <c r="K3568" s="356" t="s">
        <v>994</v>
      </c>
      <c r="L3568" s="379"/>
      <c r="M3568" s="379"/>
      <c r="N3568" s="379"/>
      <c r="O3568" s="379"/>
      <c r="P3568" s="279"/>
      <c r="Q3568" s="395"/>
      <c r="R3568" s="396"/>
      <c r="S3568" s="396"/>
      <c r="T3568" s="382"/>
    </row>
    <row r="3569" customFormat="false" ht="15.75" hidden="true" customHeight="false" outlineLevel="0" collapsed="false">
      <c r="A3569" s="331"/>
      <c r="B3569" s="331" t="s">
        <v>1348</v>
      </c>
      <c r="C3569" s="331" t="str">
        <f aca="false">IFERROR(VLOOKUP(B3569,'[1]#¡REF!'!$A$1:$C$15201,2,FALSE()),"")</f>
        <v/>
      </c>
      <c r="D3569" s="331" t="s">
        <v>991</v>
      </c>
      <c r="E3569" s="331" t="s">
        <v>1032</v>
      </c>
      <c r="F3569" s="331" t="s">
        <v>1130</v>
      </c>
      <c r="G3569" s="331" t="n">
        <v>48</v>
      </c>
      <c r="H3569" s="331" t="n">
        <v>209.79</v>
      </c>
      <c r="I3569" s="415" t="n">
        <v>4176.96</v>
      </c>
      <c r="J3569" s="388"/>
      <c r="K3569" s="331" t="s">
        <v>994</v>
      </c>
    </row>
    <row r="3570" customFormat="false" ht="15.75" hidden="true" customHeight="false" outlineLevel="0" collapsed="false">
      <c r="A3570" s="331"/>
      <c r="B3570" s="331" t="s">
        <v>1348</v>
      </c>
      <c r="C3570" s="331" t="str">
        <f aca="false">IFERROR(VLOOKUP(B3570,'[1]#¡REF!'!$A$1:$C$15201,2,FALSE()),"")</f>
        <v/>
      </c>
      <c r="D3570" s="331" t="s">
        <v>991</v>
      </c>
      <c r="E3570" s="331" t="s">
        <v>1034</v>
      </c>
      <c r="F3570" s="354" t="s">
        <v>993</v>
      </c>
      <c r="G3570" s="331" t="n">
        <v>494</v>
      </c>
      <c r="H3570" s="415" t="n">
        <v>2159.11</v>
      </c>
      <c r="I3570" s="415" t="n">
        <v>42987.88</v>
      </c>
      <c r="J3570" s="389"/>
      <c r="K3570" s="331" t="s">
        <v>994</v>
      </c>
    </row>
    <row r="3571" customFormat="false" ht="15.75" hidden="true" customHeight="false" outlineLevel="0" collapsed="false">
      <c r="A3571" s="331"/>
      <c r="B3571" s="331" t="s">
        <v>1348</v>
      </c>
      <c r="C3571" s="331" t="str">
        <f aca="false">IFERROR(VLOOKUP(B3571,'[1]#¡REF!'!$A$1:$C$15201,2,FALSE()),"")</f>
        <v/>
      </c>
      <c r="D3571" s="331" t="s">
        <v>991</v>
      </c>
      <c r="E3571" s="331" t="s">
        <v>1012</v>
      </c>
      <c r="F3571" s="354" t="s">
        <v>993</v>
      </c>
      <c r="G3571" s="331" t="n">
        <v>300</v>
      </c>
      <c r="H3571" s="415" t="n">
        <v>1311.2</v>
      </c>
      <c r="I3571" s="415" t="n">
        <v>26106</v>
      </c>
      <c r="J3571" s="389"/>
      <c r="K3571" s="331" t="s">
        <v>994</v>
      </c>
    </row>
    <row r="3572" customFormat="false" ht="15.75" hidden="true" customHeight="false" outlineLevel="0" collapsed="false">
      <c r="A3572" s="331"/>
      <c r="B3572" s="331" t="s">
        <v>1348</v>
      </c>
      <c r="C3572" s="331" t="str">
        <f aca="false">IFERROR(VLOOKUP(B3572,'[1]#¡REF!'!$A$1:$C$15201,2,FALSE()),"")</f>
        <v/>
      </c>
      <c r="D3572" s="331" t="s">
        <v>991</v>
      </c>
      <c r="E3572" s="331" t="s">
        <v>1037</v>
      </c>
      <c r="F3572" s="331" t="s">
        <v>1131</v>
      </c>
      <c r="G3572" s="331" t="n">
        <v>12</v>
      </c>
      <c r="H3572" s="331" t="n">
        <v>52.45</v>
      </c>
      <c r="I3572" s="415" t="n">
        <v>1044.24</v>
      </c>
      <c r="J3572" s="389"/>
      <c r="K3572" s="331" t="s">
        <v>994</v>
      </c>
    </row>
    <row r="3573" customFormat="false" ht="15.75" hidden="true" customHeight="false" outlineLevel="0" collapsed="false">
      <c r="A3573" s="331"/>
      <c r="B3573" s="331" t="s">
        <v>1348</v>
      </c>
      <c r="C3573" s="331" t="str">
        <f aca="false">IFERROR(VLOOKUP(B3573,'[1]#¡REF!'!$A$1:$C$15201,2,FALSE()),"")</f>
        <v/>
      </c>
      <c r="D3573" s="331" t="s">
        <v>991</v>
      </c>
      <c r="E3573" s="331" t="s">
        <v>1004</v>
      </c>
      <c r="F3573" s="331" t="s">
        <v>1134</v>
      </c>
      <c r="G3573" s="331" t="n">
        <v>60</v>
      </c>
      <c r="H3573" s="331" t="n">
        <v>262.24</v>
      </c>
      <c r="I3573" s="415" t="n">
        <v>5221.2</v>
      </c>
      <c r="J3573" s="389"/>
      <c r="K3573" s="331" t="s">
        <v>994</v>
      </c>
    </row>
    <row r="3574" customFormat="false" ht="15.75" hidden="true" customHeight="false" outlineLevel="0" collapsed="false">
      <c r="A3574" s="331"/>
      <c r="B3574" s="331" t="s">
        <v>1348</v>
      </c>
      <c r="C3574" s="331" t="str">
        <f aca="false">IFERROR(VLOOKUP(B3574,'[1]#¡REF!'!$A$1:$C$15201,2,FALSE()),"")</f>
        <v/>
      </c>
      <c r="D3574" s="331" t="s">
        <v>1016</v>
      </c>
      <c r="E3574" s="331" t="s">
        <v>1017</v>
      </c>
      <c r="F3574" s="331" t="s">
        <v>1130</v>
      </c>
      <c r="G3574" s="331" t="n">
        <v>12</v>
      </c>
      <c r="H3574" s="331" t="n">
        <v>52.45</v>
      </c>
      <c r="I3574" s="415" t="n">
        <v>1044.24</v>
      </c>
      <c r="J3574" s="389"/>
      <c r="K3574" s="331" t="s">
        <v>994</v>
      </c>
    </row>
    <row r="3575" customFormat="false" ht="15.75" hidden="true" customHeight="false" outlineLevel="0" collapsed="false">
      <c r="A3575" s="331"/>
      <c r="B3575" s="331" t="s">
        <v>1348</v>
      </c>
      <c r="C3575" s="331" t="str">
        <f aca="false">IFERROR(VLOOKUP(B3575,'[1]#¡REF!'!$A$1:$C$15201,2,FALSE()),"")</f>
        <v/>
      </c>
      <c r="D3575" s="331" t="s">
        <v>1016</v>
      </c>
      <c r="E3575" s="331" t="s">
        <v>1091</v>
      </c>
      <c r="F3575" s="354" t="s">
        <v>993</v>
      </c>
      <c r="G3575" s="331" t="n">
        <v>22</v>
      </c>
      <c r="H3575" s="331" t="n">
        <v>96.15</v>
      </c>
      <c r="I3575" s="415" t="n">
        <v>1914.44</v>
      </c>
      <c r="J3575" s="389"/>
      <c r="K3575" s="331" t="s">
        <v>994</v>
      </c>
    </row>
    <row r="3576" customFormat="false" ht="15.75" hidden="true" customHeight="false" outlineLevel="0" collapsed="false">
      <c r="A3576" s="331"/>
      <c r="B3576" s="331" t="s">
        <v>1348</v>
      </c>
      <c r="C3576" s="331" t="str">
        <f aca="false">IFERROR(VLOOKUP(B3576,'[1]#¡REF!'!$A$1:$C$15201,2,FALSE()),"")</f>
        <v/>
      </c>
      <c r="D3576" s="331" t="s">
        <v>1016</v>
      </c>
      <c r="E3576" s="331" t="s">
        <v>1019</v>
      </c>
      <c r="F3576" s="354" t="s">
        <v>993</v>
      </c>
      <c r="G3576" s="331" t="n">
        <v>14</v>
      </c>
      <c r="H3576" s="331" t="n">
        <v>61.19</v>
      </c>
      <c r="I3576" s="415" t="n">
        <v>1218.28</v>
      </c>
      <c r="J3576" s="389"/>
      <c r="K3576" s="331" t="s">
        <v>994</v>
      </c>
    </row>
    <row r="3577" customFormat="false" ht="15.75" hidden="true" customHeight="false" outlineLevel="0" collapsed="false">
      <c r="A3577" s="331"/>
      <c r="B3577" s="331" t="s">
        <v>1348</v>
      </c>
      <c r="C3577" s="331" t="str">
        <f aca="false">IFERROR(VLOOKUP(B3577,'[1]#¡REF!'!$A$1:$C$15201,2,FALSE()),"")</f>
        <v/>
      </c>
      <c r="D3577" s="331" t="s">
        <v>1016</v>
      </c>
      <c r="E3577" s="331" t="s">
        <v>1020</v>
      </c>
      <c r="F3577" s="354" t="s">
        <v>993</v>
      </c>
      <c r="G3577" s="331" t="n">
        <v>151</v>
      </c>
      <c r="H3577" s="331" t="n">
        <v>659.97</v>
      </c>
      <c r="I3577" s="415" t="n">
        <v>13140.02</v>
      </c>
      <c r="J3577" s="389"/>
      <c r="K3577" s="331" t="s">
        <v>994</v>
      </c>
    </row>
    <row r="3578" customFormat="false" ht="15.75" hidden="true" customHeight="false" outlineLevel="0" collapsed="false">
      <c r="A3578" s="331"/>
      <c r="B3578" s="331" t="s">
        <v>1348</v>
      </c>
      <c r="C3578" s="331" t="str">
        <f aca="false">IFERROR(VLOOKUP(B3578,'[1]#¡REF!'!$A$1:$C$15201,2,FALSE()),"")</f>
        <v/>
      </c>
      <c r="D3578" s="331" t="s">
        <v>1016</v>
      </c>
      <c r="E3578" s="331" t="s">
        <v>1023</v>
      </c>
      <c r="F3578" s="354" t="s">
        <v>993</v>
      </c>
      <c r="G3578" s="331" t="n">
        <v>577</v>
      </c>
      <c r="H3578" s="415" t="n">
        <v>2521.88</v>
      </c>
      <c r="I3578" s="415" t="n">
        <v>50210.54</v>
      </c>
      <c r="J3578" s="389"/>
      <c r="K3578" s="331" t="s">
        <v>994</v>
      </c>
    </row>
    <row r="3579" customFormat="false" ht="15.75" hidden="true" customHeight="false" outlineLevel="0" collapsed="false">
      <c r="A3579" s="331"/>
      <c r="B3579" s="331" t="s">
        <v>1348</v>
      </c>
      <c r="C3579" s="331" t="str">
        <f aca="false">IFERROR(VLOOKUP(B3579,'[1]#¡REF!'!$A$1:$C$15201,2,FALSE()),"")</f>
        <v/>
      </c>
      <c r="D3579" s="331" t="s">
        <v>1016</v>
      </c>
      <c r="E3579" s="331" t="s">
        <v>1025</v>
      </c>
      <c r="F3579" s="354" t="s">
        <v>993</v>
      </c>
      <c r="G3579" s="331" t="n">
        <v>17</v>
      </c>
      <c r="H3579" s="331" t="n">
        <v>74.3</v>
      </c>
      <c r="I3579" s="415" t="n">
        <v>1479.34</v>
      </c>
      <c r="J3579" s="389"/>
      <c r="K3579" s="331" t="s">
        <v>994</v>
      </c>
    </row>
    <row r="3580" customFormat="false" ht="15.75" hidden="true" customHeight="false" outlineLevel="0" collapsed="false">
      <c r="A3580" s="331"/>
      <c r="B3580" s="331" t="s">
        <v>1348</v>
      </c>
      <c r="C3580" s="331" t="str">
        <f aca="false">IFERROR(VLOOKUP(B3580,'[1]#¡REF!'!$A$1:$C$15201,2,FALSE()),"")</f>
        <v/>
      </c>
      <c r="D3580" s="331" t="s">
        <v>1016</v>
      </c>
      <c r="E3580" s="331" t="s">
        <v>1065</v>
      </c>
      <c r="F3580" s="354" t="s">
        <v>993</v>
      </c>
      <c r="G3580" s="331" t="n">
        <v>33</v>
      </c>
      <c r="H3580" s="331" t="n">
        <v>144.23</v>
      </c>
      <c r="I3580" s="415" t="n">
        <v>2871.66</v>
      </c>
      <c r="J3580" s="389"/>
      <c r="K3580" s="331" t="s">
        <v>994</v>
      </c>
    </row>
    <row r="3581" customFormat="false" ht="15.75" hidden="true" customHeight="false" outlineLevel="0" collapsed="false">
      <c r="A3581" s="331"/>
      <c r="B3581" s="331" t="s">
        <v>1348</v>
      </c>
      <c r="C3581" s="331" t="str">
        <f aca="false">IFERROR(VLOOKUP(B3581,'[1]#¡REF!'!$A$1:$C$15201,2,FALSE()),"")</f>
        <v/>
      </c>
      <c r="D3581" s="331" t="s">
        <v>1016</v>
      </c>
      <c r="E3581" s="331" t="s">
        <v>1043</v>
      </c>
      <c r="F3581" s="354" t="s">
        <v>993</v>
      </c>
      <c r="G3581" s="331" t="n">
        <v>3</v>
      </c>
      <c r="H3581" s="331" t="n">
        <v>13.11</v>
      </c>
      <c r="I3581" s="331" t="n">
        <v>261.06</v>
      </c>
      <c r="J3581" s="389"/>
      <c r="K3581" s="331" t="s">
        <v>994</v>
      </c>
    </row>
    <row r="3582" customFormat="false" ht="15.75" hidden="true" customHeight="false" outlineLevel="0" collapsed="false">
      <c r="A3582" s="331"/>
      <c r="B3582" s="331" t="s">
        <v>1348</v>
      </c>
      <c r="C3582" s="331" t="str">
        <f aca="false">IFERROR(VLOOKUP(B3582,'[1]#¡REF!'!$A$1:$C$15201,2,FALSE()),"")</f>
        <v/>
      </c>
      <c r="D3582" s="331" t="s">
        <v>1016</v>
      </c>
      <c r="E3582" s="331" t="s">
        <v>1093</v>
      </c>
      <c r="F3582" s="331" t="s">
        <v>1131</v>
      </c>
      <c r="G3582" s="331" t="n">
        <v>12</v>
      </c>
      <c r="H3582" s="331" t="n">
        <v>52.45</v>
      </c>
      <c r="I3582" s="415" t="n">
        <v>1044.24</v>
      </c>
      <c r="J3582" s="389"/>
      <c r="K3582" s="331" t="s">
        <v>994</v>
      </c>
    </row>
    <row r="3583" customFormat="false" ht="15.75" hidden="true" customHeight="false" outlineLevel="0" collapsed="false">
      <c r="A3583" s="331"/>
      <c r="B3583" s="331" t="s">
        <v>1348</v>
      </c>
      <c r="C3583" s="331" t="str">
        <f aca="false">IFERROR(VLOOKUP(B3583,'[1]#¡REF!'!$A$1:$C$15201,2,FALSE()),"")</f>
        <v/>
      </c>
      <c r="D3583" s="331" t="s">
        <v>1016</v>
      </c>
      <c r="E3583" s="331" t="s">
        <v>1026</v>
      </c>
      <c r="F3583" s="331" t="s">
        <v>1132</v>
      </c>
      <c r="G3583" s="331" t="n">
        <v>12</v>
      </c>
      <c r="H3583" s="331" t="n">
        <v>52.45</v>
      </c>
      <c r="I3583" s="415" t="n">
        <v>1044.24</v>
      </c>
      <c r="J3583" s="389"/>
      <c r="K3583" s="331" t="s">
        <v>994</v>
      </c>
    </row>
    <row r="3584" customFormat="false" ht="15.75" hidden="true" customHeight="false" outlineLevel="0" collapsed="false">
      <c r="A3584" s="331"/>
      <c r="B3584" s="331" t="s">
        <v>1348</v>
      </c>
      <c r="C3584" s="331" t="str">
        <f aca="false">IFERROR(VLOOKUP(B3584,'[1]#¡REF!'!$A$1:$C$15201,2,FALSE()),"")</f>
        <v/>
      </c>
      <c r="D3584" s="331" t="s">
        <v>1016</v>
      </c>
      <c r="E3584" s="331" t="s">
        <v>1027</v>
      </c>
      <c r="F3584" s="331" t="s">
        <v>1133</v>
      </c>
      <c r="G3584" s="331" t="n">
        <v>12</v>
      </c>
      <c r="H3584" s="331" t="n">
        <v>52.45</v>
      </c>
      <c r="I3584" s="415" t="n">
        <v>1044.24</v>
      </c>
      <c r="J3584" s="389"/>
      <c r="K3584" s="331" t="s">
        <v>994</v>
      </c>
    </row>
    <row r="3585" customFormat="false" ht="15.75" hidden="true" customHeight="false" outlineLevel="0" collapsed="false">
      <c r="A3585" s="331"/>
      <c r="B3585" s="331" t="s">
        <v>1348</v>
      </c>
      <c r="C3585" s="331" t="str">
        <f aca="false">IFERROR(VLOOKUP(B3585,'[1]#¡REF!'!$A$1:$C$15201,2,FALSE()),"")</f>
        <v/>
      </c>
      <c r="D3585" s="331" t="s">
        <v>1016</v>
      </c>
      <c r="E3585" s="331" t="s">
        <v>1028</v>
      </c>
      <c r="F3585" s="331" t="s">
        <v>1134</v>
      </c>
      <c r="G3585" s="331" t="n">
        <v>5</v>
      </c>
      <c r="H3585" s="331" t="n">
        <v>21.85</v>
      </c>
      <c r="I3585" s="331" t="n">
        <v>435.1</v>
      </c>
      <c r="J3585" s="390"/>
      <c r="K3585" s="331" t="s">
        <v>994</v>
      </c>
    </row>
    <row r="3586" customFormat="false" ht="15.75" hidden="true" customHeight="false" outlineLevel="0" collapsed="false">
      <c r="A3586" s="331"/>
      <c r="B3586" s="331" t="s">
        <v>1349</v>
      </c>
      <c r="C3586" s="331" t="str">
        <f aca="false">IFERROR(VLOOKUP(B3586,'[1]#¡REF!'!$A$1:$C$15201,2,FALSE()),"")</f>
        <v/>
      </c>
      <c r="D3586" s="331" t="s">
        <v>1016</v>
      </c>
      <c r="E3586" s="331" t="s">
        <v>1017</v>
      </c>
      <c r="F3586" s="331" t="s">
        <v>1130</v>
      </c>
      <c r="G3586" s="331" t="n">
        <v>71</v>
      </c>
      <c r="H3586" s="415" t="n">
        <v>1208.89</v>
      </c>
      <c r="I3586" s="415" t="n">
        <v>24069</v>
      </c>
      <c r="J3586" s="388"/>
      <c r="K3586" s="331" t="s">
        <v>994</v>
      </c>
    </row>
    <row r="3587" customFormat="false" ht="15.75" hidden="true" customHeight="false" outlineLevel="0" collapsed="false">
      <c r="A3587" s="331"/>
      <c r="B3587" s="331" t="s">
        <v>1349</v>
      </c>
      <c r="C3587" s="331" t="str">
        <f aca="false">IFERROR(VLOOKUP(B3587,'[1]#¡REF!'!$A$1:$C$15201,2,FALSE()),"")</f>
        <v/>
      </c>
      <c r="D3587" s="331" t="s">
        <v>1016</v>
      </c>
      <c r="E3587" s="331" t="s">
        <v>1091</v>
      </c>
      <c r="F3587" s="354" t="s">
        <v>993</v>
      </c>
      <c r="G3587" s="331" t="n">
        <v>235</v>
      </c>
      <c r="H3587" s="415" t="n">
        <v>4001.26</v>
      </c>
      <c r="I3587" s="415" t="n">
        <v>79665</v>
      </c>
      <c r="J3587" s="389"/>
      <c r="K3587" s="331" t="s">
        <v>994</v>
      </c>
    </row>
    <row r="3588" customFormat="false" ht="15.75" hidden="true" customHeight="false" outlineLevel="0" collapsed="false">
      <c r="A3588" s="331"/>
      <c r="B3588" s="331" t="s">
        <v>1349</v>
      </c>
      <c r="C3588" s="331" t="str">
        <f aca="false">IFERROR(VLOOKUP(B3588,'[1]#¡REF!'!$A$1:$C$15201,2,FALSE()),"")</f>
        <v/>
      </c>
      <c r="D3588" s="331" t="s">
        <v>1016</v>
      </c>
      <c r="E3588" s="331" t="s">
        <v>1020</v>
      </c>
      <c r="F3588" s="354" t="s">
        <v>993</v>
      </c>
      <c r="G3588" s="405" t="n">
        <v>12920</v>
      </c>
      <c r="H3588" s="415" t="n">
        <v>219983.94</v>
      </c>
      <c r="I3588" s="415" t="n">
        <v>4379880</v>
      </c>
      <c r="J3588" s="389"/>
      <c r="K3588" s="331" t="s">
        <v>994</v>
      </c>
    </row>
    <row r="3589" customFormat="false" ht="15.75" hidden="true" customHeight="false" outlineLevel="0" collapsed="false">
      <c r="A3589" s="331"/>
      <c r="B3589" s="331" t="s">
        <v>1349</v>
      </c>
      <c r="C3589" s="331" t="str">
        <f aca="false">IFERROR(VLOOKUP(B3589,'[1]#¡REF!'!$A$1:$C$15201,2,FALSE()),"")</f>
        <v/>
      </c>
      <c r="D3589" s="331" t="s">
        <v>1016</v>
      </c>
      <c r="E3589" s="331" t="s">
        <v>1023</v>
      </c>
      <c r="F3589" s="354" t="s">
        <v>993</v>
      </c>
      <c r="G3589" s="331" t="n">
        <v>287</v>
      </c>
      <c r="H3589" s="415" t="n">
        <v>4886.64</v>
      </c>
      <c r="I3589" s="415" t="n">
        <v>97293</v>
      </c>
      <c r="J3589" s="389"/>
      <c r="K3589" s="331" t="s">
        <v>994</v>
      </c>
    </row>
    <row r="3590" customFormat="false" ht="15.75" hidden="true" customHeight="false" outlineLevel="0" collapsed="false">
      <c r="A3590" s="331"/>
      <c r="B3590" s="331" t="s">
        <v>1349</v>
      </c>
      <c r="C3590" s="331" t="str">
        <f aca="false">IFERROR(VLOOKUP(B3590,'[1]#¡REF!'!$A$1:$C$15201,2,FALSE()),"")</f>
        <v/>
      </c>
      <c r="D3590" s="331" t="s">
        <v>1016</v>
      </c>
      <c r="E3590" s="331" t="s">
        <v>1043</v>
      </c>
      <c r="F3590" s="354" t="s">
        <v>993</v>
      </c>
      <c r="G3590" s="331" t="n">
        <v>56</v>
      </c>
      <c r="H3590" s="331" t="n">
        <v>953.49</v>
      </c>
      <c r="I3590" s="415" t="n">
        <v>18984</v>
      </c>
      <c r="J3590" s="389"/>
      <c r="K3590" s="331" t="s">
        <v>994</v>
      </c>
    </row>
    <row r="3591" customFormat="false" ht="15.75" hidden="true" customHeight="false" outlineLevel="0" collapsed="false">
      <c r="A3591" s="331"/>
      <c r="B3591" s="331" t="s">
        <v>1349</v>
      </c>
      <c r="C3591" s="331" t="str">
        <f aca="false">IFERROR(VLOOKUP(B3591,'[1]#¡REF!'!$A$1:$C$15201,2,FALSE()),"")</f>
        <v/>
      </c>
      <c r="D3591" s="331" t="s">
        <v>1016</v>
      </c>
      <c r="E3591" s="331" t="s">
        <v>1093</v>
      </c>
      <c r="F3591" s="331" t="s">
        <v>1131</v>
      </c>
      <c r="G3591" s="331" t="n">
        <v>19</v>
      </c>
      <c r="H3591" s="331" t="n">
        <v>323.51</v>
      </c>
      <c r="I3591" s="415" t="n">
        <v>6441</v>
      </c>
      <c r="J3591" s="389"/>
      <c r="K3591" s="331" t="s">
        <v>994</v>
      </c>
    </row>
    <row r="3592" customFormat="false" ht="15.75" hidden="true" customHeight="false" outlineLevel="0" collapsed="false">
      <c r="A3592" s="331"/>
      <c r="B3592" s="331" t="s">
        <v>1349</v>
      </c>
      <c r="C3592" s="331" t="str">
        <f aca="false">IFERROR(VLOOKUP(B3592,'[1]#¡REF!'!$A$1:$C$15201,2,FALSE()),"")</f>
        <v/>
      </c>
      <c r="D3592" s="331" t="s">
        <v>1016</v>
      </c>
      <c r="E3592" s="331" t="s">
        <v>1026</v>
      </c>
      <c r="F3592" s="331" t="s">
        <v>1132</v>
      </c>
      <c r="G3592" s="331" t="n">
        <v>574</v>
      </c>
      <c r="H3592" s="415" t="n">
        <v>9773.28</v>
      </c>
      <c r="I3592" s="415" t="n">
        <v>194586</v>
      </c>
      <c r="J3592" s="389"/>
      <c r="K3592" s="331" t="s">
        <v>994</v>
      </c>
    </row>
    <row r="3593" customFormat="false" ht="15.75" hidden="true" customHeight="false" outlineLevel="0" collapsed="false">
      <c r="A3593" s="331"/>
      <c r="B3593" s="331" t="s">
        <v>1349</v>
      </c>
      <c r="C3593" s="331" t="str">
        <f aca="false">IFERROR(VLOOKUP(B3593,'[1]#¡REF!'!$A$1:$C$15201,2,FALSE()),"")</f>
        <v/>
      </c>
      <c r="D3593" s="331" t="s">
        <v>1016</v>
      </c>
      <c r="E3593" s="331" t="s">
        <v>1027</v>
      </c>
      <c r="F3593" s="331" t="s">
        <v>1133</v>
      </c>
      <c r="G3593" s="331" t="n">
        <v>5</v>
      </c>
      <c r="H3593" s="331" t="n">
        <v>85.13</v>
      </c>
      <c r="I3593" s="415" t="n">
        <v>1695</v>
      </c>
      <c r="J3593" s="389"/>
      <c r="K3593" s="331" t="s">
        <v>994</v>
      </c>
    </row>
    <row r="3594" customFormat="false" ht="15.75" hidden="true" customHeight="false" outlineLevel="0" collapsed="false">
      <c r="A3594" s="331"/>
      <c r="B3594" s="331" t="s">
        <v>1349</v>
      </c>
      <c r="C3594" s="331" t="str">
        <f aca="false">IFERROR(VLOOKUP(B3594,'[1]#¡REF!'!$A$1:$C$15201,2,FALSE()),"")</f>
        <v/>
      </c>
      <c r="D3594" s="331" t="s">
        <v>1016</v>
      </c>
      <c r="E3594" s="331" t="s">
        <v>1028</v>
      </c>
      <c r="F3594" s="331" t="s">
        <v>1134</v>
      </c>
      <c r="G3594" s="331" t="n">
        <v>27</v>
      </c>
      <c r="H3594" s="331" t="n">
        <v>459.72</v>
      </c>
      <c r="I3594" s="415" t="n">
        <v>9153</v>
      </c>
      <c r="J3594" s="390"/>
      <c r="K3594" s="331" t="s">
        <v>994</v>
      </c>
    </row>
    <row r="3595" s="158" customFormat="true" ht="15" hidden="false" customHeight="false" outlineLevel="0" collapsed="false">
      <c r="A3595" s="411" t="s">
        <v>1350</v>
      </c>
      <c r="B3595" s="366" t="s">
        <v>1349</v>
      </c>
      <c r="C3595" s="74" t="str">
        <f aca="false">IFERROR(VLOOKUP(B3595,'[1]#¡REF!'!$A$1:$C$15201,2,FALSE()),"")</f>
        <v/>
      </c>
      <c r="D3595" s="412" t="s">
        <v>1016</v>
      </c>
      <c r="E3595" s="411" t="s">
        <v>621</v>
      </c>
      <c r="F3595" s="421" t="s">
        <v>1136</v>
      </c>
      <c r="G3595" s="368" t="n">
        <v>299</v>
      </c>
      <c r="H3595" s="423" t="n">
        <v>5090.96</v>
      </c>
      <c r="I3595" s="423" t="n">
        <v>101361</v>
      </c>
      <c r="J3595" s="384" t="n">
        <v>339</v>
      </c>
      <c r="K3595" s="366" t="s">
        <v>994</v>
      </c>
      <c r="L3595" s="375" t="s">
        <v>1351</v>
      </c>
      <c r="M3595" s="75"/>
      <c r="N3595" s="375"/>
      <c r="O3595" s="371" t="n">
        <v>3137403</v>
      </c>
      <c r="P3595" s="371" t="n">
        <v>3028</v>
      </c>
      <c r="Q3595" s="409" t="n">
        <v>44511</v>
      </c>
      <c r="R3595" s="75"/>
      <c r="S3595" s="409"/>
      <c r="T3595" s="273" t="n">
        <f aca="false">25</f>
        <v>25</v>
      </c>
      <c r="U3595" s="163" t="n">
        <f aca="false">T3595*J3595</f>
        <v>8475</v>
      </c>
    </row>
    <row r="3596" customFormat="false" ht="15.75" hidden="true" customHeight="false" outlineLevel="0" collapsed="false">
      <c r="A3596" s="331"/>
      <c r="B3596" s="331" t="s">
        <v>1352</v>
      </c>
      <c r="C3596" s="331" t="str">
        <f aca="false">IFERROR(VLOOKUP(B3596,'[1]#¡REF!'!$A$1:$C$15201,2,FALSE()),"")</f>
        <v/>
      </c>
      <c r="D3596" s="331" t="s">
        <v>1016</v>
      </c>
      <c r="E3596" s="331" t="s">
        <v>1017</v>
      </c>
      <c r="F3596" s="331" t="s">
        <v>1130</v>
      </c>
      <c r="G3596" s="331" t="n">
        <v>64</v>
      </c>
      <c r="H3596" s="331" t="n">
        <v>390.36</v>
      </c>
      <c r="I3596" s="415" t="n">
        <v>7772.16</v>
      </c>
      <c r="J3596" s="388"/>
      <c r="K3596" s="331" t="s">
        <v>994</v>
      </c>
    </row>
    <row r="3597" customFormat="false" ht="15.75" hidden="true" customHeight="false" outlineLevel="0" collapsed="false">
      <c r="A3597" s="331"/>
      <c r="B3597" s="331" t="s">
        <v>1352</v>
      </c>
      <c r="C3597" s="331" t="str">
        <f aca="false">IFERROR(VLOOKUP(B3597,'[1]#¡REF!'!$A$1:$C$15201,2,FALSE()),"")</f>
        <v/>
      </c>
      <c r="D3597" s="331" t="s">
        <v>1016</v>
      </c>
      <c r="E3597" s="331" t="s">
        <v>1091</v>
      </c>
      <c r="F3597" s="354" t="s">
        <v>993</v>
      </c>
      <c r="G3597" s="331" t="n">
        <v>3</v>
      </c>
      <c r="H3597" s="331" t="n">
        <v>18.3</v>
      </c>
      <c r="I3597" s="331" t="n">
        <v>364.32</v>
      </c>
      <c r="J3597" s="389"/>
      <c r="K3597" s="331" t="s">
        <v>994</v>
      </c>
    </row>
    <row r="3598" customFormat="false" ht="15.75" hidden="true" customHeight="false" outlineLevel="0" collapsed="false">
      <c r="A3598" s="331"/>
      <c r="B3598" s="331" t="s">
        <v>1352</v>
      </c>
      <c r="C3598" s="331" t="str">
        <f aca="false">IFERROR(VLOOKUP(B3598,'[1]#¡REF!'!$A$1:$C$15201,2,FALSE()),"")</f>
        <v/>
      </c>
      <c r="D3598" s="331" t="s">
        <v>1016</v>
      </c>
      <c r="E3598" s="331" t="s">
        <v>1019</v>
      </c>
      <c r="F3598" s="354" t="s">
        <v>993</v>
      </c>
      <c r="G3598" s="331" t="n">
        <v>372</v>
      </c>
      <c r="H3598" s="415" t="n">
        <v>2268.99</v>
      </c>
      <c r="I3598" s="415" t="n">
        <v>45175.68</v>
      </c>
      <c r="J3598" s="389"/>
      <c r="K3598" s="331" t="s">
        <v>994</v>
      </c>
    </row>
    <row r="3599" customFormat="false" ht="15.75" hidden="true" customHeight="false" outlineLevel="0" collapsed="false">
      <c r="A3599" s="331"/>
      <c r="B3599" s="331" t="s">
        <v>1352</v>
      </c>
      <c r="C3599" s="331" t="str">
        <f aca="false">IFERROR(VLOOKUP(B3599,'[1]#¡REF!'!$A$1:$C$15201,2,FALSE()),"")</f>
        <v/>
      </c>
      <c r="D3599" s="331" t="s">
        <v>1016</v>
      </c>
      <c r="E3599" s="331" t="s">
        <v>1020</v>
      </c>
      <c r="F3599" s="354" t="s">
        <v>993</v>
      </c>
      <c r="G3599" s="331" t="n">
        <v>42</v>
      </c>
      <c r="H3599" s="331" t="n">
        <v>256.18</v>
      </c>
      <c r="I3599" s="415" t="n">
        <v>5100.48</v>
      </c>
      <c r="J3599" s="389"/>
      <c r="K3599" s="331" t="s">
        <v>994</v>
      </c>
    </row>
    <row r="3600" customFormat="false" ht="15.75" hidden="true" customHeight="false" outlineLevel="0" collapsed="false">
      <c r="A3600" s="331"/>
      <c r="B3600" s="331" t="s">
        <v>1352</v>
      </c>
      <c r="C3600" s="331" t="str">
        <f aca="false">IFERROR(VLOOKUP(B3600,'[1]#¡REF!'!$A$1:$C$15201,2,FALSE()),"")</f>
        <v/>
      </c>
      <c r="D3600" s="331" t="s">
        <v>1016</v>
      </c>
      <c r="E3600" s="331" t="s">
        <v>1041</v>
      </c>
      <c r="F3600" s="354" t="s">
        <v>993</v>
      </c>
      <c r="G3600" s="331" t="n">
        <v>9</v>
      </c>
      <c r="H3600" s="331" t="n">
        <v>54.9</v>
      </c>
      <c r="I3600" s="415" t="n">
        <v>1092.96</v>
      </c>
      <c r="J3600" s="389"/>
      <c r="K3600" s="331" t="s">
        <v>994</v>
      </c>
    </row>
    <row r="3601" customFormat="false" ht="15.75" hidden="true" customHeight="false" outlineLevel="0" collapsed="false">
      <c r="A3601" s="331"/>
      <c r="B3601" s="331" t="s">
        <v>1352</v>
      </c>
      <c r="C3601" s="331" t="str">
        <f aca="false">IFERROR(VLOOKUP(B3601,'[1]#¡REF!'!$A$1:$C$15201,2,FALSE()),"")</f>
        <v/>
      </c>
      <c r="D3601" s="331" t="s">
        <v>1016</v>
      </c>
      <c r="E3601" s="331" t="s">
        <v>1022</v>
      </c>
      <c r="F3601" s="354" t="s">
        <v>993</v>
      </c>
      <c r="G3601" s="331" t="n">
        <v>3</v>
      </c>
      <c r="H3601" s="331" t="n">
        <v>18.3</v>
      </c>
      <c r="I3601" s="331" t="n">
        <v>364.32</v>
      </c>
      <c r="J3601" s="389"/>
      <c r="K3601" s="331" t="s">
        <v>994</v>
      </c>
    </row>
    <row r="3602" customFormat="false" ht="15.75" hidden="true" customHeight="false" outlineLevel="0" collapsed="false">
      <c r="A3602" s="331"/>
      <c r="B3602" s="331" t="s">
        <v>1352</v>
      </c>
      <c r="C3602" s="331" t="str">
        <f aca="false">IFERROR(VLOOKUP(B3602,'[1]#¡REF!'!$A$1:$C$15201,2,FALSE()),"")</f>
        <v/>
      </c>
      <c r="D3602" s="331" t="s">
        <v>1016</v>
      </c>
      <c r="E3602" s="331" t="s">
        <v>1092</v>
      </c>
      <c r="F3602" s="354" t="s">
        <v>993</v>
      </c>
      <c r="G3602" s="405" t="n">
        <v>1030</v>
      </c>
      <c r="H3602" s="415" t="n">
        <v>6282.43</v>
      </c>
      <c r="I3602" s="415" t="n">
        <v>125083.2</v>
      </c>
      <c r="J3602" s="389"/>
      <c r="K3602" s="331" t="s">
        <v>994</v>
      </c>
    </row>
    <row r="3603" customFormat="false" ht="15.75" hidden="true" customHeight="false" outlineLevel="0" collapsed="false">
      <c r="A3603" s="331"/>
      <c r="B3603" s="331" t="s">
        <v>1352</v>
      </c>
      <c r="C3603" s="331" t="str">
        <f aca="false">IFERROR(VLOOKUP(B3603,'[1]#¡REF!'!$A$1:$C$15201,2,FALSE()),"")</f>
        <v/>
      </c>
      <c r="D3603" s="331" t="s">
        <v>1016</v>
      </c>
      <c r="E3603" s="331" t="s">
        <v>1025</v>
      </c>
      <c r="F3603" s="354" t="s">
        <v>993</v>
      </c>
      <c r="G3603" s="405" t="n">
        <v>3430</v>
      </c>
      <c r="H3603" s="415" t="n">
        <v>20921.11</v>
      </c>
      <c r="I3603" s="415" t="n">
        <v>416539.2</v>
      </c>
      <c r="J3603" s="389"/>
      <c r="K3603" s="331" t="s">
        <v>994</v>
      </c>
    </row>
    <row r="3604" customFormat="false" ht="15.75" hidden="true" customHeight="false" outlineLevel="0" collapsed="false">
      <c r="A3604" s="331"/>
      <c r="B3604" s="331" t="s">
        <v>1352</v>
      </c>
      <c r="C3604" s="331" t="str">
        <f aca="false">IFERROR(VLOOKUP(B3604,'[1]#¡REF!'!$A$1:$C$15201,2,FALSE()),"")</f>
        <v/>
      </c>
      <c r="D3604" s="331" t="s">
        <v>1016</v>
      </c>
      <c r="E3604" s="331" t="s">
        <v>1065</v>
      </c>
      <c r="F3604" s="354" t="s">
        <v>993</v>
      </c>
      <c r="G3604" s="331" t="n">
        <v>9</v>
      </c>
      <c r="H3604" s="331" t="n">
        <v>54.9</v>
      </c>
      <c r="I3604" s="415" t="n">
        <v>1092.96</v>
      </c>
      <c r="J3604" s="389"/>
      <c r="K3604" s="331" t="s">
        <v>994</v>
      </c>
    </row>
    <row r="3605" customFormat="false" ht="15.75" hidden="true" customHeight="false" outlineLevel="0" collapsed="false">
      <c r="A3605" s="331"/>
      <c r="B3605" s="331" t="s">
        <v>1352</v>
      </c>
      <c r="C3605" s="331" t="str">
        <f aca="false">IFERROR(VLOOKUP(B3605,'[1]#¡REF!'!$A$1:$C$15201,2,FALSE()),"")</f>
        <v/>
      </c>
      <c r="D3605" s="331" t="s">
        <v>1016</v>
      </c>
      <c r="E3605" s="331" t="s">
        <v>1093</v>
      </c>
      <c r="F3605" s="331" t="s">
        <v>1131</v>
      </c>
      <c r="G3605" s="331" t="n">
        <v>64</v>
      </c>
      <c r="H3605" s="331" t="n">
        <v>390.36</v>
      </c>
      <c r="I3605" s="415" t="n">
        <v>7772.16</v>
      </c>
      <c r="J3605" s="389"/>
      <c r="K3605" s="331" t="s">
        <v>994</v>
      </c>
    </row>
    <row r="3606" customFormat="false" ht="15.75" hidden="true" customHeight="false" outlineLevel="0" collapsed="false">
      <c r="A3606" s="331"/>
      <c r="B3606" s="331" t="s">
        <v>1352</v>
      </c>
      <c r="C3606" s="331" t="str">
        <f aca="false">IFERROR(VLOOKUP(B3606,'[1]#¡REF!'!$A$1:$C$15201,2,FALSE()),"")</f>
        <v/>
      </c>
      <c r="D3606" s="331" t="s">
        <v>1016</v>
      </c>
      <c r="E3606" s="331" t="s">
        <v>1026</v>
      </c>
      <c r="F3606" s="331" t="s">
        <v>1132</v>
      </c>
      <c r="G3606" s="331" t="n">
        <v>3</v>
      </c>
      <c r="H3606" s="331" t="n">
        <v>18.3</v>
      </c>
      <c r="I3606" s="331" t="n">
        <v>364.32</v>
      </c>
      <c r="J3606" s="389"/>
      <c r="K3606" s="331" t="s">
        <v>994</v>
      </c>
    </row>
    <row r="3607" customFormat="false" ht="15.75" hidden="true" customHeight="false" outlineLevel="0" collapsed="false">
      <c r="A3607" s="331"/>
      <c r="B3607" s="331" t="s">
        <v>1352</v>
      </c>
      <c r="C3607" s="331" t="str">
        <f aca="false">IFERROR(VLOOKUP(B3607,'[1]#¡REF!'!$A$1:$C$15201,2,FALSE()),"")</f>
        <v/>
      </c>
      <c r="D3607" s="331" t="s">
        <v>1016</v>
      </c>
      <c r="E3607" s="331" t="s">
        <v>1027</v>
      </c>
      <c r="F3607" s="331" t="s">
        <v>1133</v>
      </c>
      <c r="G3607" s="331" t="n">
        <v>64</v>
      </c>
      <c r="H3607" s="331" t="n">
        <v>390.36</v>
      </c>
      <c r="I3607" s="415" t="n">
        <v>7772.16</v>
      </c>
      <c r="J3607" s="389"/>
      <c r="K3607" s="331" t="s">
        <v>994</v>
      </c>
    </row>
    <row r="3608" customFormat="false" ht="15.75" hidden="true" customHeight="false" outlineLevel="0" collapsed="false">
      <c r="A3608" s="331"/>
      <c r="B3608" s="331" t="s">
        <v>1352</v>
      </c>
      <c r="C3608" s="331" t="str">
        <f aca="false">IFERROR(VLOOKUP(B3608,'[1]#¡REF!'!$A$1:$C$15201,2,FALSE()),"")</f>
        <v/>
      </c>
      <c r="D3608" s="331" t="s">
        <v>1016</v>
      </c>
      <c r="E3608" s="331" t="s">
        <v>1028</v>
      </c>
      <c r="F3608" s="331" t="s">
        <v>1134</v>
      </c>
      <c r="G3608" s="331" t="n">
        <v>64</v>
      </c>
      <c r="H3608" s="331" t="n">
        <v>390.36</v>
      </c>
      <c r="I3608" s="415" t="n">
        <v>7772.16</v>
      </c>
      <c r="J3608" s="390"/>
      <c r="K3608" s="331" t="s">
        <v>994</v>
      </c>
    </row>
    <row r="3609" customFormat="false" ht="15.75" hidden="true" customHeight="false" outlineLevel="0" collapsed="false">
      <c r="A3609" s="331"/>
      <c r="B3609" s="331" t="s">
        <v>1353</v>
      </c>
      <c r="C3609" s="331" t="str">
        <f aca="false">IFERROR(VLOOKUP(B3609,'[1]#¡REF!'!$A$1:$C$15201,2,FALSE()),"")</f>
        <v/>
      </c>
      <c r="D3609" s="331" t="s">
        <v>991</v>
      </c>
      <c r="E3609" s="331" t="s">
        <v>1032</v>
      </c>
      <c r="F3609" s="331" t="s">
        <v>1130</v>
      </c>
      <c r="G3609" s="331" t="n">
        <v>117</v>
      </c>
      <c r="H3609" s="415" t="n">
        <v>82679.16</v>
      </c>
      <c r="I3609" s="415" t="n">
        <v>1646142.03</v>
      </c>
      <c r="J3609" s="388"/>
      <c r="K3609" s="331" t="s">
        <v>994</v>
      </c>
    </row>
    <row r="3610" customFormat="false" ht="15.75" hidden="true" customHeight="false" outlineLevel="0" collapsed="false">
      <c r="A3610" s="331"/>
      <c r="B3610" s="331" t="s">
        <v>1353</v>
      </c>
      <c r="C3610" s="331" t="str">
        <f aca="false">IFERROR(VLOOKUP(B3610,'[1]#¡REF!'!$A$1:$C$15201,2,FALSE()),"")</f>
        <v/>
      </c>
      <c r="D3610" s="331" t="s">
        <v>991</v>
      </c>
      <c r="E3610" s="331" t="s">
        <v>1034</v>
      </c>
      <c r="F3610" s="354" t="s">
        <v>993</v>
      </c>
      <c r="G3610" s="405" t="n">
        <v>1010</v>
      </c>
      <c r="H3610" s="415" t="n">
        <v>713726.1</v>
      </c>
      <c r="I3610" s="415" t="n">
        <v>14210285.9</v>
      </c>
      <c r="J3610" s="389"/>
      <c r="K3610" s="331" t="s">
        <v>994</v>
      </c>
    </row>
    <row r="3611" customFormat="false" ht="15.75" hidden="true" customHeight="false" outlineLevel="0" collapsed="false">
      <c r="A3611" s="331"/>
      <c r="B3611" s="331" t="s">
        <v>1353</v>
      </c>
      <c r="C3611" s="331" t="str">
        <f aca="false">IFERROR(VLOOKUP(B3611,'[1]#¡REF!'!$A$1:$C$15201,2,FALSE()),"")</f>
        <v/>
      </c>
      <c r="D3611" s="331" t="s">
        <v>991</v>
      </c>
      <c r="E3611" s="331" t="s">
        <v>1037</v>
      </c>
      <c r="F3611" s="331" t="s">
        <v>1131</v>
      </c>
      <c r="G3611" s="331" t="n">
        <v>72</v>
      </c>
      <c r="H3611" s="415" t="n">
        <v>50879.48</v>
      </c>
      <c r="I3611" s="415" t="n">
        <v>1013010.48</v>
      </c>
      <c r="J3611" s="389"/>
      <c r="K3611" s="331" t="s">
        <v>994</v>
      </c>
    </row>
    <row r="3612" customFormat="false" ht="15.75" hidden="true" customHeight="false" outlineLevel="0" collapsed="false">
      <c r="A3612" s="331"/>
      <c r="B3612" s="331" t="s">
        <v>1354</v>
      </c>
      <c r="C3612" s="331" t="str">
        <f aca="false">IFERROR(VLOOKUP(B3612,'[1]#¡REF!'!$A$1:$C$15201,2,FALSE()),"")</f>
        <v/>
      </c>
      <c r="D3612" s="331" t="s">
        <v>991</v>
      </c>
      <c r="E3612" s="331" t="s">
        <v>997</v>
      </c>
      <c r="F3612" s="331" t="s">
        <v>1130</v>
      </c>
      <c r="G3612" s="331" t="n">
        <v>30</v>
      </c>
      <c r="H3612" s="415" t="n">
        <v>5695.63</v>
      </c>
      <c r="I3612" s="415" t="n">
        <v>113400</v>
      </c>
      <c r="J3612" s="389"/>
      <c r="K3612" s="331" t="s">
        <v>994</v>
      </c>
    </row>
    <row r="3613" customFormat="false" ht="15.75" hidden="true" customHeight="false" outlineLevel="0" collapsed="false">
      <c r="A3613" s="331"/>
      <c r="B3613" s="331" t="s">
        <v>1354</v>
      </c>
      <c r="C3613" s="331" t="str">
        <f aca="false">IFERROR(VLOOKUP(B3613,'[1]#¡REF!'!$A$1:$C$15201,2,FALSE()),"")</f>
        <v/>
      </c>
      <c r="D3613" s="331" t="s">
        <v>991</v>
      </c>
      <c r="E3613" s="331" t="s">
        <v>1032</v>
      </c>
      <c r="F3613" s="331" t="s">
        <v>1130</v>
      </c>
      <c r="G3613" s="331" t="n">
        <v>48</v>
      </c>
      <c r="H3613" s="415" t="n">
        <v>9113.01</v>
      </c>
      <c r="I3613" s="415" t="n">
        <v>181440</v>
      </c>
      <c r="J3613" s="389"/>
      <c r="K3613" s="331" t="s">
        <v>994</v>
      </c>
    </row>
    <row r="3614" customFormat="false" ht="15.75" hidden="true" customHeight="false" outlineLevel="0" collapsed="false">
      <c r="A3614" s="331"/>
      <c r="B3614" s="331" t="s">
        <v>1354</v>
      </c>
      <c r="C3614" s="331" t="str">
        <f aca="false">IFERROR(VLOOKUP(B3614,'[1]#¡REF!'!$A$1:$C$15201,2,FALSE()),"")</f>
        <v/>
      </c>
      <c r="D3614" s="331" t="s">
        <v>991</v>
      </c>
      <c r="E3614" s="331" t="s">
        <v>1000</v>
      </c>
      <c r="F3614" s="354" t="s">
        <v>993</v>
      </c>
      <c r="G3614" s="331" t="n">
        <v>300</v>
      </c>
      <c r="H3614" s="415" t="n">
        <v>56956.31</v>
      </c>
      <c r="I3614" s="415" t="n">
        <v>1134000</v>
      </c>
      <c r="J3614" s="389"/>
      <c r="K3614" s="331" t="s">
        <v>994</v>
      </c>
    </row>
    <row r="3615" customFormat="false" ht="15.75" hidden="true" customHeight="false" outlineLevel="0" collapsed="false">
      <c r="A3615" s="331"/>
      <c r="B3615" s="331" t="s">
        <v>1354</v>
      </c>
      <c r="C3615" s="331" t="str">
        <f aca="false">IFERROR(VLOOKUP(B3615,'[1]#¡REF!'!$A$1:$C$15201,2,FALSE()),"")</f>
        <v/>
      </c>
      <c r="D3615" s="331" t="s">
        <v>991</v>
      </c>
      <c r="E3615" s="331" t="s">
        <v>1034</v>
      </c>
      <c r="F3615" s="354" t="s">
        <v>993</v>
      </c>
      <c r="G3615" s="331" t="n">
        <v>587</v>
      </c>
      <c r="H3615" s="415" t="n">
        <v>111444.51</v>
      </c>
      <c r="I3615" s="415" t="n">
        <v>2218860</v>
      </c>
      <c r="J3615" s="389"/>
      <c r="K3615" s="331" t="s">
        <v>994</v>
      </c>
    </row>
    <row r="3616" customFormat="false" ht="15.75" hidden="true" customHeight="false" outlineLevel="0" collapsed="false">
      <c r="A3616" s="331"/>
      <c r="B3616" s="331" t="s">
        <v>1354</v>
      </c>
      <c r="C3616" s="331" t="str">
        <f aca="false">IFERROR(VLOOKUP(B3616,'[1]#¡REF!'!$A$1:$C$15201,2,FALSE()),"")</f>
        <v/>
      </c>
      <c r="D3616" s="331" t="s">
        <v>991</v>
      </c>
      <c r="E3616" s="331" t="s">
        <v>1010</v>
      </c>
      <c r="F3616" s="354" t="s">
        <v>993</v>
      </c>
      <c r="G3616" s="331" t="n">
        <v>50</v>
      </c>
      <c r="H3616" s="415" t="n">
        <v>9492.72</v>
      </c>
      <c r="I3616" s="415" t="n">
        <v>189000</v>
      </c>
      <c r="J3616" s="389"/>
      <c r="K3616" s="331" t="s">
        <v>994</v>
      </c>
    </row>
    <row r="3617" customFormat="false" ht="15.75" hidden="true" customHeight="false" outlineLevel="0" collapsed="false">
      <c r="A3617" s="331"/>
      <c r="B3617" s="331" t="s">
        <v>1354</v>
      </c>
      <c r="C3617" s="331" t="str">
        <f aca="false">IFERROR(VLOOKUP(B3617,'[1]#¡REF!'!$A$1:$C$15201,2,FALSE()),"")</f>
        <v/>
      </c>
      <c r="D3617" s="331" t="s">
        <v>991</v>
      </c>
      <c r="E3617" s="331" t="s">
        <v>1011</v>
      </c>
      <c r="F3617" s="354" t="s">
        <v>993</v>
      </c>
      <c r="G3617" s="331" t="n">
        <v>50</v>
      </c>
      <c r="H3617" s="415" t="n">
        <v>9492.72</v>
      </c>
      <c r="I3617" s="415" t="n">
        <v>189000</v>
      </c>
      <c r="J3617" s="389"/>
      <c r="K3617" s="331" t="s">
        <v>994</v>
      </c>
    </row>
    <row r="3618" customFormat="false" ht="15.75" hidden="true" customHeight="false" outlineLevel="0" collapsed="false">
      <c r="A3618" s="331"/>
      <c r="B3618" s="331" t="s">
        <v>1354</v>
      </c>
      <c r="C3618" s="331" t="str">
        <f aca="false">IFERROR(VLOOKUP(B3618,'[1]#¡REF!'!$A$1:$C$15201,2,FALSE()),"")</f>
        <v/>
      </c>
      <c r="D3618" s="331" t="s">
        <v>991</v>
      </c>
      <c r="E3618" s="331" t="s">
        <v>1001</v>
      </c>
      <c r="F3618" s="354" t="s">
        <v>993</v>
      </c>
      <c r="G3618" s="331" t="n">
        <v>100</v>
      </c>
      <c r="H3618" s="415" t="n">
        <v>18985.44</v>
      </c>
      <c r="I3618" s="415" t="n">
        <v>378000</v>
      </c>
      <c r="J3618" s="389"/>
      <c r="K3618" s="331" t="s">
        <v>994</v>
      </c>
    </row>
    <row r="3619" customFormat="false" ht="15.75" hidden="true" customHeight="false" outlineLevel="0" collapsed="false">
      <c r="A3619" s="331"/>
      <c r="B3619" s="331" t="s">
        <v>1354</v>
      </c>
      <c r="C3619" s="331" t="str">
        <f aca="false">IFERROR(VLOOKUP(B3619,'[1]#¡REF!'!$A$1:$C$15201,2,FALSE()),"")</f>
        <v/>
      </c>
      <c r="D3619" s="331" t="s">
        <v>991</v>
      </c>
      <c r="E3619" s="331" t="s">
        <v>1012</v>
      </c>
      <c r="F3619" s="354" t="s">
        <v>993</v>
      </c>
      <c r="G3619" s="331" t="n">
        <v>200</v>
      </c>
      <c r="H3619" s="415" t="n">
        <v>37970.87</v>
      </c>
      <c r="I3619" s="415" t="n">
        <v>756000</v>
      </c>
      <c r="J3619" s="389"/>
      <c r="K3619" s="331" t="s">
        <v>994</v>
      </c>
    </row>
    <row r="3620" customFormat="false" ht="15.75" hidden="true" customHeight="false" outlineLevel="0" collapsed="false">
      <c r="A3620" s="331"/>
      <c r="B3620" s="331" t="s">
        <v>1354</v>
      </c>
      <c r="C3620" s="331" t="str">
        <f aca="false">IFERROR(VLOOKUP(B3620,'[1]#¡REF!'!$A$1:$C$15201,2,FALSE()),"")</f>
        <v/>
      </c>
      <c r="D3620" s="331" t="s">
        <v>991</v>
      </c>
      <c r="E3620" s="331" t="s">
        <v>1037</v>
      </c>
      <c r="F3620" s="331" t="s">
        <v>1131</v>
      </c>
      <c r="G3620" s="331" t="n">
        <v>926</v>
      </c>
      <c r="H3620" s="415" t="n">
        <v>175805.13</v>
      </c>
      <c r="I3620" s="415" t="n">
        <v>3500280</v>
      </c>
      <c r="J3620" s="389"/>
      <c r="K3620" s="331" t="s">
        <v>994</v>
      </c>
    </row>
    <row r="3621" customFormat="false" ht="15.75" hidden="true" customHeight="false" outlineLevel="0" collapsed="false">
      <c r="A3621" s="331"/>
      <c r="B3621" s="331" t="s">
        <v>1354</v>
      </c>
      <c r="C3621" s="331" t="str">
        <f aca="false">IFERROR(VLOOKUP(B3621,'[1]#¡REF!'!$A$1:$C$15201,2,FALSE()),"")</f>
        <v/>
      </c>
      <c r="D3621" s="331" t="s">
        <v>991</v>
      </c>
      <c r="E3621" s="331" t="s">
        <v>1014</v>
      </c>
      <c r="F3621" s="331" t="s">
        <v>1132</v>
      </c>
      <c r="G3621" s="331" t="n">
        <v>12</v>
      </c>
      <c r="H3621" s="415" t="n">
        <v>2278.25</v>
      </c>
      <c r="I3621" s="415" t="n">
        <v>45360</v>
      </c>
      <c r="J3621" s="389"/>
      <c r="K3621" s="331" t="s">
        <v>994</v>
      </c>
    </row>
    <row r="3622" customFormat="false" ht="15.75" hidden="true" customHeight="false" outlineLevel="0" collapsed="false">
      <c r="A3622" s="331"/>
      <c r="B3622" s="331" t="s">
        <v>1354</v>
      </c>
      <c r="C3622" s="331" t="str">
        <f aca="false">IFERROR(VLOOKUP(B3622,'[1]#¡REF!'!$A$1:$C$15201,2,FALSE()),"")</f>
        <v/>
      </c>
      <c r="D3622" s="331" t="s">
        <v>991</v>
      </c>
      <c r="E3622" s="331" t="s">
        <v>1004</v>
      </c>
      <c r="F3622" s="331" t="s">
        <v>1134</v>
      </c>
      <c r="G3622" s="331" t="n">
        <v>40</v>
      </c>
      <c r="H3622" s="415" t="n">
        <v>7594.17</v>
      </c>
      <c r="I3622" s="415" t="n">
        <v>151200</v>
      </c>
      <c r="J3622" s="390"/>
      <c r="K3622" s="331" t="s">
        <v>994</v>
      </c>
    </row>
    <row r="3623" s="158" customFormat="true" ht="15" hidden="false" customHeight="false" outlineLevel="0" collapsed="false">
      <c r="A3623" s="366" t="s">
        <v>1350</v>
      </c>
      <c r="B3623" s="366" t="s">
        <v>1354</v>
      </c>
      <c r="C3623" s="74" t="str">
        <f aca="false">IFERROR(VLOOKUP(B3623,'[1]#¡REF!'!$A$1:$C$15201,2,FALSE()),"")</f>
        <v/>
      </c>
      <c r="D3623" s="406" t="s">
        <v>991</v>
      </c>
      <c r="E3623" s="366" t="s">
        <v>612</v>
      </c>
      <c r="F3623" s="421" t="s">
        <v>1136</v>
      </c>
      <c r="G3623" s="368" t="n">
        <v>182</v>
      </c>
      <c r="H3623" s="426" t="n">
        <v>34553.49</v>
      </c>
      <c r="I3623" s="426" t="n">
        <v>687960</v>
      </c>
      <c r="J3623" s="408" t="n">
        <v>3780</v>
      </c>
      <c r="K3623" s="366" t="s">
        <v>994</v>
      </c>
      <c r="L3623" s="375" t="s">
        <v>1355</v>
      </c>
      <c r="M3623" s="375"/>
      <c r="N3623" s="375"/>
      <c r="O3623" s="371" t="n">
        <v>3137405</v>
      </c>
      <c r="P3623" s="375" t="n">
        <v>3100</v>
      </c>
      <c r="Q3623" s="409" t="n">
        <v>44511</v>
      </c>
      <c r="R3623" s="409"/>
      <c r="S3623" s="409"/>
      <c r="T3623" s="273" t="n">
        <f aca="false">15</f>
        <v>15</v>
      </c>
      <c r="U3623" s="163" t="n">
        <f aca="false">T3623*J3623</f>
        <v>56700</v>
      </c>
    </row>
    <row r="3624" customFormat="false" ht="15.75" hidden="true" customHeight="false" outlineLevel="0" collapsed="false">
      <c r="A3624" s="331"/>
      <c r="B3624" s="331" t="s">
        <v>1356</v>
      </c>
      <c r="C3624" s="331" t="str">
        <f aca="false">IFERROR(VLOOKUP(B3624,'[1]#¡REF!'!$A$1:$C$15201,2,FALSE()),"")</f>
        <v/>
      </c>
      <c r="D3624" s="331" t="s">
        <v>991</v>
      </c>
      <c r="E3624" s="331" t="s">
        <v>1032</v>
      </c>
      <c r="F3624" s="331" t="s">
        <v>1130</v>
      </c>
      <c r="G3624" s="331" t="n">
        <v>1</v>
      </c>
      <c r="H3624" s="331" t="n">
        <v>66.5</v>
      </c>
      <c r="I3624" s="415" t="n">
        <v>1324</v>
      </c>
      <c r="J3624" s="388"/>
      <c r="K3624" s="331" t="s">
        <v>994</v>
      </c>
    </row>
    <row r="3625" customFormat="false" ht="15.75" hidden="true" customHeight="false" outlineLevel="0" collapsed="false">
      <c r="A3625" s="331"/>
      <c r="B3625" s="331" t="s">
        <v>1356</v>
      </c>
      <c r="C3625" s="331" t="str">
        <f aca="false">IFERROR(VLOOKUP(B3625,'[1]#¡REF!'!$A$1:$C$15201,2,FALSE()),"")</f>
        <v/>
      </c>
      <c r="D3625" s="331" t="s">
        <v>991</v>
      </c>
      <c r="E3625" s="331" t="s">
        <v>1083</v>
      </c>
      <c r="F3625" s="354" t="s">
        <v>993</v>
      </c>
      <c r="G3625" s="331" t="n">
        <v>6</v>
      </c>
      <c r="H3625" s="331" t="n">
        <v>399</v>
      </c>
      <c r="I3625" s="415" t="n">
        <v>7944</v>
      </c>
      <c r="J3625" s="389"/>
      <c r="K3625" s="331" t="s">
        <v>994</v>
      </c>
    </row>
    <row r="3626" customFormat="false" ht="15.75" hidden="true" customHeight="false" outlineLevel="0" collapsed="false">
      <c r="A3626" s="331"/>
      <c r="B3626" s="331" t="s">
        <v>1356</v>
      </c>
      <c r="C3626" s="331" t="str">
        <f aca="false">IFERROR(VLOOKUP(B3626,'[1]#¡REF!'!$A$1:$C$15201,2,FALSE()),"")</f>
        <v/>
      </c>
      <c r="D3626" s="331" t="s">
        <v>991</v>
      </c>
      <c r="E3626" s="331" t="s">
        <v>1009</v>
      </c>
      <c r="F3626" s="354" t="s">
        <v>993</v>
      </c>
      <c r="G3626" s="331" t="n">
        <v>20</v>
      </c>
      <c r="H3626" s="415" t="n">
        <v>1329.99</v>
      </c>
      <c r="I3626" s="415" t="n">
        <v>26480</v>
      </c>
      <c r="J3626" s="390"/>
      <c r="K3626" s="331" t="s">
        <v>994</v>
      </c>
    </row>
    <row r="3627" customFormat="false" ht="15.75" hidden="true" customHeight="false" outlineLevel="0" collapsed="false">
      <c r="A3627" s="331"/>
      <c r="B3627" s="331" t="s">
        <v>1356</v>
      </c>
      <c r="C3627" s="331" t="str">
        <f aca="false">IFERROR(VLOOKUP(B3627,'[1]#¡REF!'!$A$1:$C$15201,2,FALSE()),"")</f>
        <v/>
      </c>
      <c r="D3627" s="331" t="s">
        <v>1016</v>
      </c>
      <c r="E3627" s="331" t="s">
        <v>1019</v>
      </c>
      <c r="F3627" s="354" t="s">
        <v>993</v>
      </c>
      <c r="G3627" s="331" t="n">
        <v>171</v>
      </c>
      <c r="H3627" s="415" t="n">
        <v>11371.37</v>
      </c>
      <c r="I3627" s="415" t="n">
        <v>226404</v>
      </c>
      <c r="J3627" s="388"/>
      <c r="K3627" s="331" t="s">
        <v>994</v>
      </c>
    </row>
    <row r="3628" customFormat="false" ht="15.75" hidden="true" customHeight="false" outlineLevel="0" collapsed="false">
      <c r="A3628" s="331"/>
      <c r="B3628" s="331" t="s">
        <v>1356</v>
      </c>
      <c r="C3628" s="331" t="str">
        <f aca="false">IFERROR(VLOOKUP(B3628,'[1]#¡REF!'!$A$1:$C$15201,2,FALSE()),"")</f>
        <v/>
      </c>
      <c r="D3628" s="331" t="s">
        <v>1016</v>
      </c>
      <c r="E3628" s="331" t="s">
        <v>1023</v>
      </c>
      <c r="F3628" s="354" t="s">
        <v>993</v>
      </c>
      <c r="G3628" s="331" t="n">
        <v>14</v>
      </c>
      <c r="H3628" s="331" t="n">
        <v>930.99</v>
      </c>
      <c r="I3628" s="415" t="n">
        <v>18536</v>
      </c>
      <c r="J3628" s="389"/>
      <c r="K3628" s="331" t="s">
        <v>994</v>
      </c>
    </row>
    <row r="3629" customFormat="false" ht="15.75" hidden="true" customHeight="false" outlineLevel="0" collapsed="false">
      <c r="A3629" s="331"/>
      <c r="B3629" s="331" t="s">
        <v>1357</v>
      </c>
      <c r="C3629" s="331" t="str">
        <f aca="false">IFERROR(VLOOKUP(B3629,'[1]#¡REF!'!$A$1:$C$15201,2,FALSE()),"")</f>
        <v/>
      </c>
      <c r="D3629" s="331" t="s">
        <v>991</v>
      </c>
      <c r="E3629" s="331" t="s">
        <v>992</v>
      </c>
      <c r="F3629" s="354" t="s">
        <v>993</v>
      </c>
      <c r="G3629" s="331" t="n">
        <v>5</v>
      </c>
      <c r="H3629" s="415" t="n">
        <v>30931.29</v>
      </c>
      <c r="I3629" s="415" t="n">
        <v>615841.85</v>
      </c>
      <c r="J3629" s="389"/>
      <c r="K3629" s="331" t="s">
        <v>994</v>
      </c>
    </row>
    <row r="3630" customFormat="false" ht="15.75" hidden="true" customHeight="false" outlineLevel="0" collapsed="false">
      <c r="A3630" s="331"/>
      <c r="B3630" s="331" t="s">
        <v>1357</v>
      </c>
      <c r="C3630" s="331" t="str">
        <f aca="false">IFERROR(VLOOKUP(B3630,'[1]#¡REF!'!$A$1:$C$15201,2,FALSE()),"")</f>
        <v/>
      </c>
      <c r="D3630" s="331" t="s">
        <v>991</v>
      </c>
      <c r="E3630" s="331" t="s">
        <v>1001</v>
      </c>
      <c r="F3630" s="354" t="s">
        <v>993</v>
      </c>
      <c r="G3630" s="331" t="n">
        <v>6</v>
      </c>
      <c r="H3630" s="415" t="n">
        <v>37117.54</v>
      </c>
      <c r="I3630" s="415" t="n">
        <v>739010.22</v>
      </c>
      <c r="J3630" s="389"/>
      <c r="K3630" s="331" t="s">
        <v>994</v>
      </c>
    </row>
    <row r="3631" customFormat="false" ht="15.75" hidden="true" customHeight="false" outlineLevel="0" collapsed="false">
      <c r="A3631" s="331"/>
      <c r="B3631" s="331" t="s">
        <v>1357</v>
      </c>
      <c r="C3631" s="331" t="str">
        <f aca="false">IFERROR(VLOOKUP(B3631,'[1]#¡REF!'!$A$1:$C$15201,2,FALSE()),"")</f>
        <v/>
      </c>
      <c r="D3631" s="331" t="s">
        <v>991</v>
      </c>
      <c r="E3631" s="331" t="s">
        <v>1037</v>
      </c>
      <c r="F3631" s="331" t="s">
        <v>1131</v>
      </c>
      <c r="G3631" s="331" t="n">
        <v>2</v>
      </c>
      <c r="H3631" s="415" t="n">
        <v>12372.51</v>
      </c>
      <c r="I3631" s="415" t="n">
        <v>246336.74</v>
      </c>
      <c r="J3631" s="389"/>
      <c r="K3631" s="331" t="s">
        <v>994</v>
      </c>
    </row>
    <row r="3632" customFormat="false" ht="15.75" hidden="true" customHeight="false" outlineLevel="0" collapsed="false">
      <c r="A3632" s="331"/>
      <c r="B3632" s="331" t="s">
        <v>1357</v>
      </c>
      <c r="C3632" s="331" t="str">
        <f aca="false">IFERROR(VLOOKUP(B3632,'[1]#¡REF!'!$A$1:$C$15201,2,FALSE()),"")</f>
        <v/>
      </c>
      <c r="D3632" s="331" t="s">
        <v>991</v>
      </c>
      <c r="E3632" s="331" t="s">
        <v>1014</v>
      </c>
      <c r="F3632" s="331" t="s">
        <v>1132</v>
      </c>
      <c r="G3632" s="331" t="n">
        <v>2</v>
      </c>
      <c r="H3632" s="415" t="n">
        <v>12372.51</v>
      </c>
      <c r="I3632" s="415" t="n">
        <v>246336.74</v>
      </c>
      <c r="J3632" s="389"/>
      <c r="K3632" s="331" t="s">
        <v>994</v>
      </c>
    </row>
    <row r="3633" customFormat="false" ht="15.75" hidden="true" customHeight="false" outlineLevel="0" collapsed="false">
      <c r="A3633" s="331"/>
      <c r="B3633" s="331" t="s">
        <v>1358</v>
      </c>
      <c r="C3633" s="331" t="str">
        <f aca="false">IFERROR(VLOOKUP(B3633,'[1]#¡REF!'!$A$1:$C$15201,2,FALSE()),"")</f>
        <v/>
      </c>
      <c r="D3633" s="331" t="s">
        <v>991</v>
      </c>
      <c r="E3633" s="331" t="s">
        <v>1032</v>
      </c>
      <c r="F3633" s="331" t="s">
        <v>1130</v>
      </c>
      <c r="G3633" s="331" t="n">
        <v>4</v>
      </c>
      <c r="H3633" s="415" t="n">
        <v>1269.42</v>
      </c>
      <c r="I3633" s="415" t="n">
        <v>25274.24</v>
      </c>
      <c r="J3633" s="389"/>
      <c r="K3633" s="331" t="s">
        <v>994</v>
      </c>
    </row>
    <row r="3634" customFormat="false" ht="15.75" hidden="true" customHeight="false" outlineLevel="0" collapsed="false">
      <c r="A3634" s="331"/>
      <c r="B3634" s="331" t="s">
        <v>1358</v>
      </c>
      <c r="C3634" s="331" t="str">
        <f aca="false">IFERROR(VLOOKUP(B3634,'[1]#¡REF!'!$A$1:$C$15201,2,FALSE()),"")</f>
        <v/>
      </c>
      <c r="D3634" s="331" t="s">
        <v>991</v>
      </c>
      <c r="E3634" s="331" t="s">
        <v>992</v>
      </c>
      <c r="F3634" s="354" t="s">
        <v>993</v>
      </c>
      <c r="G3634" s="331" t="n">
        <v>10</v>
      </c>
      <c r="H3634" s="415" t="n">
        <v>3173.56</v>
      </c>
      <c r="I3634" s="415" t="n">
        <v>63185.6</v>
      </c>
      <c r="J3634" s="389"/>
      <c r="K3634" s="331" t="s">
        <v>994</v>
      </c>
    </row>
    <row r="3635" customFormat="false" ht="15.75" hidden="true" customHeight="false" outlineLevel="0" collapsed="false">
      <c r="A3635" s="331"/>
      <c r="B3635" s="331" t="s">
        <v>1358</v>
      </c>
      <c r="C3635" s="331" t="str">
        <f aca="false">IFERROR(VLOOKUP(B3635,'[1]#¡REF!'!$A$1:$C$15201,2,FALSE()),"")</f>
        <v/>
      </c>
      <c r="D3635" s="331" t="s">
        <v>991</v>
      </c>
      <c r="E3635" s="331" t="s">
        <v>1011</v>
      </c>
      <c r="F3635" s="354" t="s">
        <v>993</v>
      </c>
      <c r="G3635" s="331" t="n">
        <v>70</v>
      </c>
      <c r="H3635" s="415" t="n">
        <v>22214.93</v>
      </c>
      <c r="I3635" s="415" t="n">
        <v>442299.2</v>
      </c>
      <c r="J3635" s="389"/>
      <c r="K3635" s="331" t="s">
        <v>994</v>
      </c>
    </row>
    <row r="3636" customFormat="false" ht="15.75" hidden="true" customHeight="false" outlineLevel="0" collapsed="false">
      <c r="A3636" s="331"/>
      <c r="B3636" s="331" t="s">
        <v>1358</v>
      </c>
      <c r="C3636" s="331" t="str">
        <f aca="false">IFERROR(VLOOKUP(B3636,'[1]#¡REF!'!$A$1:$C$15201,2,FALSE()),"")</f>
        <v/>
      </c>
      <c r="D3636" s="331" t="s">
        <v>991</v>
      </c>
      <c r="E3636" s="331" t="s">
        <v>1037</v>
      </c>
      <c r="F3636" s="331" t="s">
        <v>1131</v>
      </c>
      <c r="G3636" s="331" t="n">
        <v>63</v>
      </c>
      <c r="H3636" s="415" t="n">
        <v>19993.44</v>
      </c>
      <c r="I3636" s="415" t="n">
        <v>398069.28</v>
      </c>
      <c r="J3636" s="389"/>
      <c r="K3636" s="331" t="s">
        <v>994</v>
      </c>
    </row>
    <row r="3637" customFormat="false" ht="15.75" hidden="true" customHeight="false" outlineLevel="0" collapsed="false">
      <c r="A3637" s="331"/>
      <c r="B3637" s="331" t="s">
        <v>1358</v>
      </c>
      <c r="C3637" s="331" t="str">
        <f aca="false">IFERROR(VLOOKUP(B3637,'[1]#¡REF!'!$A$1:$C$15201,2,FALSE()),"")</f>
        <v/>
      </c>
      <c r="D3637" s="331" t="s">
        <v>991</v>
      </c>
      <c r="E3637" s="331" t="s">
        <v>1014</v>
      </c>
      <c r="F3637" s="331" t="s">
        <v>1132</v>
      </c>
      <c r="G3637" s="331" t="n">
        <v>30</v>
      </c>
      <c r="H3637" s="415" t="n">
        <v>9520.68</v>
      </c>
      <c r="I3637" s="415" t="n">
        <v>189556.8</v>
      </c>
      <c r="J3637" s="390"/>
      <c r="K3637" s="331" t="s">
        <v>994</v>
      </c>
    </row>
    <row r="3638" customFormat="false" ht="15.75" hidden="true" customHeight="false" outlineLevel="0" collapsed="false">
      <c r="A3638" s="331"/>
      <c r="B3638" s="331" t="s">
        <v>1359</v>
      </c>
      <c r="C3638" s="331" t="str">
        <f aca="false">IFERROR(VLOOKUP(B3638,'[1]#¡REF!'!$A$1:$C$15201,2,FALSE()),"")</f>
        <v/>
      </c>
      <c r="D3638" s="331" t="s">
        <v>991</v>
      </c>
      <c r="E3638" s="331" t="s">
        <v>992</v>
      </c>
      <c r="F3638" s="354" t="s">
        <v>993</v>
      </c>
      <c r="G3638" s="331" t="n">
        <v>225</v>
      </c>
      <c r="H3638" s="331" t="n">
        <v>64.3</v>
      </c>
      <c r="I3638" s="415" t="n">
        <v>1280.25</v>
      </c>
      <c r="J3638" s="388"/>
      <c r="K3638" s="331" t="s">
        <v>994</v>
      </c>
    </row>
    <row r="3639" customFormat="false" ht="15.75" hidden="true" customHeight="false" outlineLevel="0" collapsed="false">
      <c r="A3639" s="331"/>
      <c r="B3639" s="331" t="s">
        <v>1359</v>
      </c>
      <c r="C3639" s="331" t="str">
        <f aca="false">IFERROR(VLOOKUP(B3639,'[1]#¡REF!'!$A$1:$C$15201,2,FALSE()),"")</f>
        <v/>
      </c>
      <c r="D3639" s="331" t="s">
        <v>991</v>
      </c>
      <c r="E3639" s="331" t="s">
        <v>1083</v>
      </c>
      <c r="F3639" s="354" t="s">
        <v>993</v>
      </c>
      <c r="G3639" s="331" t="n">
        <v>16</v>
      </c>
      <c r="H3639" s="331" t="n">
        <v>4.57</v>
      </c>
      <c r="I3639" s="331" t="n">
        <v>91.04</v>
      </c>
      <c r="J3639" s="389"/>
      <c r="K3639" s="331" t="s">
        <v>994</v>
      </c>
    </row>
    <row r="3640" customFormat="false" ht="15.75" hidden="true" customHeight="false" outlineLevel="0" collapsed="false">
      <c r="A3640" s="331"/>
      <c r="B3640" s="331" t="s">
        <v>1359</v>
      </c>
      <c r="C3640" s="331" t="str">
        <f aca="false">IFERROR(VLOOKUP(B3640,'[1]#¡REF!'!$A$1:$C$15201,2,FALSE()),"")</f>
        <v/>
      </c>
      <c r="D3640" s="331" t="s">
        <v>991</v>
      </c>
      <c r="E3640" s="331" t="s">
        <v>1000</v>
      </c>
      <c r="F3640" s="354" t="s">
        <v>993</v>
      </c>
      <c r="G3640" s="331" t="n">
        <v>27</v>
      </c>
      <c r="H3640" s="331" t="n">
        <v>7.72</v>
      </c>
      <c r="I3640" s="331" t="n">
        <v>153.63</v>
      </c>
      <c r="J3640" s="389"/>
      <c r="K3640" s="331" t="s">
        <v>994</v>
      </c>
    </row>
    <row r="3641" customFormat="false" ht="15.75" hidden="true" customHeight="false" outlineLevel="0" collapsed="false">
      <c r="A3641" s="331"/>
      <c r="B3641" s="331" t="s">
        <v>1359</v>
      </c>
      <c r="C3641" s="331" t="str">
        <f aca="false">IFERROR(VLOOKUP(B3641,'[1]#¡REF!'!$A$1:$C$15201,2,FALSE()),"")</f>
        <v/>
      </c>
      <c r="D3641" s="331" t="s">
        <v>991</v>
      </c>
      <c r="E3641" s="331" t="s">
        <v>1053</v>
      </c>
      <c r="F3641" s="354" t="s">
        <v>993</v>
      </c>
      <c r="G3641" s="331" t="n">
        <v>10</v>
      </c>
      <c r="H3641" s="331" t="n">
        <v>2.86</v>
      </c>
      <c r="I3641" s="331" t="n">
        <v>56.9</v>
      </c>
      <c r="J3641" s="389"/>
      <c r="K3641" s="331" t="s">
        <v>994</v>
      </c>
    </row>
    <row r="3642" customFormat="false" ht="15.75" hidden="true" customHeight="false" outlineLevel="0" collapsed="false">
      <c r="A3642" s="331"/>
      <c r="B3642" s="331" t="s">
        <v>1359</v>
      </c>
      <c r="C3642" s="331" t="str">
        <f aca="false">IFERROR(VLOOKUP(B3642,'[1]#¡REF!'!$A$1:$C$15201,2,FALSE()),"")</f>
        <v/>
      </c>
      <c r="D3642" s="331" t="s">
        <v>991</v>
      </c>
      <c r="E3642" s="331" t="s">
        <v>1034</v>
      </c>
      <c r="F3642" s="354" t="s">
        <v>993</v>
      </c>
      <c r="G3642" s="331" t="n">
        <v>130</v>
      </c>
      <c r="H3642" s="331" t="n">
        <v>37.15</v>
      </c>
      <c r="I3642" s="331" t="n">
        <v>739.7</v>
      </c>
      <c r="J3642" s="389"/>
      <c r="K3642" s="331" t="s">
        <v>994</v>
      </c>
    </row>
    <row r="3643" customFormat="false" ht="15.75" hidden="true" customHeight="false" outlineLevel="0" collapsed="false">
      <c r="A3643" s="331"/>
      <c r="B3643" s="331" t="s">
        <v>1359</v>
      </c>
      <c r="C3643" s="331" t="str">
        <f aca="false">IFERROR(VLOOKUP(B3643,'[1]#¡REF!'!$A$1:$C$15201,2,FALSE()),"")</f>
        <v/>
      </c>
      <c r="D3643" s="331" t="s">
        <v>991</v>
      </c>
      <c r="E3643" s="331" t="s">
        <v>1046</v>
      </c>
      <c r="F3643" s="354" t="s">
        <v>993</v>
      </c>
      <c r="G3643" s="331" t="n">
        <v>5</v>
      </c>
      <c r="H3643" s="331" t="n">
        <v>1.43</v>
      </c>
      <c r="I3643" s="331" t="n">
        <v>28.45</v>
      </c>
      <c r="J3643" s="389"/>
      <c r="K3643" s="331" t="s">
        <v>994</v>
      </c>
    </row>
    <row r="3644" customFormat="false" ht="15.75" hidden="true" customHeight="false" outlineLevel="0" collapsed="false">
      <c r="A3644" s="331"/>
      <c r="B3644" s="331" t="s">
        <v>1359</v>
      </c>
      <c r="C3644" s="331" t="str">
        <f aca="false">IFERROR(VLOOKUP(B3644,'[1]#¡REF!'!$A$1:$C$15201,2,FALSE()),"")</f>
        <v/>
      </c>
      <c r="D3644" s="331" t="s">
        <v>991</v>
      </c>
      <c r="E3644" s="331" t="s">
        <v>1012</v>
      </c>
      <c r="F3644" s="354" t="s">
        <v>993</v>
      </c>
      <c r="G3644" s="331" t="n">
        <v>7</v>
      </c>
      <c r="H3644" s="331" t="n">
        <v>2</v>
      </c>
      <c r="I3644" s="331" t="n">
        <v>39.83</v>
      </c>
      <c r="J3644" s="389"/>
      <c r="K3644" s="331" t="s">
        <v>994</v>
      </c>
    </row>
    <row r="3645" customFormat="false" ht="15.75" hidden="true" customHeight="false" outlineLevel="0" collapsed="false">
      <c r="A3645" s="331"/>
      <c r="B3645" s="331" t="s">
        <v>1359</v>
      </c>
      <c r="C3645" s="331" t="str">
        <f aca="false">IFERROR(VLOOKUP(B3645,'[1]#¡REF!'!$A$1:$C$15201,2,FALSE()),"")</f>
        <v/>
      </c>
      <c r="D3645" s="331" t="s">
        <v>991</v>
      </c>
      <c r="E3645" s="331" t="s">
        <v>1036</v>
      </c>
      <c r="F3645" s="354" t="s">
        <v>993</v>
      </c>
      <c r="G3645" s="331" t="n">
        <v>70</v>
      </c>
      <c r="H3645" s="331" t="n">
        <v>20.01</v>
      </c>
      <c r="I3645" s="331" t="n">
        <v>398.3</v>
      </c>
      <c r="J3645" s="389"/>
      <c r="K3645" s="331" t="s">
        <v>994</v>
      </c>
    </row>
    <row r="3646" customFormat="false" ht="15.75" hidden="true" customHeight="false" outlineLevel="0" collapsed="false">
      <c r="A3646" s="331"/>
      <c r="B3646" s="331" t="s">
        <v>1359</v>
      </c>
      <c r="C3646" s="331" t="str">
        <f aca="false">IFERROR(VLOOKUP(B3646,'[1]#¡REF!'!$A$1:$C$15201,2,FALSE()),"")</f>
        <v/>
      </c>
      <c r="D3646" s="331" t="s">
        <v>991</v>
      </c>
      <c r="E3646" s="331" t="s">
        <v>1013</v>
      </c>
      <c r="F3646" s="354" t="s">
        <v>993</v>
      </c>
      <c r="G3646" s="331" t="n">
        <v>200</v>
      </c>
      <c r="H3646" s="331" t="n">
        <v>57.16</v>
      </c>
      <c r="I3646" s="415" t="n">
        <v>1138</v>
      </c>
      <c r="J3646" s="389"/>
      <c r="K3646" s="331" t="s">
        <v>994</v>
      </c>
    </row>
    <row r="3647" customFormat="false" ht="15.75" hidden="true" customHeight="false" outlineLevel="0" collapsed="false">
      <c r="A3647" s="331"/>
      <c r="B3647" s="331" t="s">
        <v>1359</v>
      </c>
      <c r="C3647" s="331" t="str">
        <f aca="false">IFERROR(VLOOKUP(B3647,'[1]#¡REF!'!$A$1:$C$15201,2,FALSE()),"")</f>
        <v/>
      </c>
      <c r="D3647" s="331" t="s">
        <v>991</v>
      </c>
      <c r="E3647" s="331" t="s">
        <v>1014</v>
      </c>
      <c r="F3647" s="331" t="s">
        <v>1132</v>
      </c>
      <c r="G3647" s="331" t="n">
        <v>72</v>
      </c>
      <c r="H3647" s="331" t="n">
        <v>20.58</v>
      </c>
      <c r="I3647" s="331" t="n">
        <v>409.68</v>
      </c>
      <c r="J3647" s="389"/>
      <c r="K3647" s="331" t="s">
        <v>994</v>
      </c>
    </row>
    <row r="3648" customFormat="false" ht="15.75" hidden="true" customHeight="false" outlineLevel="0" collapsed="false">
      <c r="A3648" s="331"/>
      <c r="B3648" s="331" t="s">
        <v>1359</v>
      </c>
      <c r="C3648" s="331" t="str">
        <f aca="false">IFERROR(VLOOKUP(B3648,'[1]#¡REF!'!$A$1:$C$15201,2,FALSE()),"")</f>
        <v/>
      </c>
      <c r="D3648" s="331" t="s">
        <v>1016</v>
      </c>
      <c r="E3648" s="331" t="s">
        <v>1017</v>
      </c>
      <c r="F3648" s="331" t="s">
        <v>1130</v>
      </c>
      <c r="G3648" s="331" t="n">
        <v>172</v>
      </c>
      <c r="H3648" s="331" t="n">
        <v>49.16</v>
      </c>
      <c r="I3648" s="331" t="n">
        <v>978.68</v>
      </c>
      <c r="J3648" s="389"/>
      <c r="K3648" s="331" t="s">
        <v>994</v>
      </c>
    </row>
    <row r="3649" customFormat="false" ht="15.75" hidden="true" customHeight="false" outlineLevel="0" collapsed="false">
      <c r="A3649" s="331"/>
      <c r="B3649" s="331" t="s">
        <v>1359</v>
      </c>
      <c r="C3649" s="331" t="str">
        <f aca="false">IFERROR(VLOOKUP(B3649,'[1]#¡REF!'!$A$1:$C$15201,2,FALSE()),"")</f>
        <v/>
      </c>
      <c r="D3649" s="331" t="s">
        <v>1016</v>
      </c>
      <c r="E3649" s="331" t="s">
        <v>1091</v>
      </c>
      <c r="F3649" s="354" t="s">
        <v>993</v>
      </c>
      <c r="G3649" s="405" t="n">
        <v>9434</v>
      </c>
      <c r="H3649" s="415" t="n">
        <v>2696.11</v>
      </c>
      <c r="I3649" s="415" t="n">
        <v>53679.46</v>
      </c>
      <c r="J3649" s="389"/>
      <c r="K3649" s="331" t="s">
        <v>994</v>
      </c>
    </row>
    <row r="3650" customFormat="false" ht="15.75" hidden="true" customHeight="false" outlineLevel="0" collapsed="false">
      <c r="A3650" s="331"/>
      <c r="B3650" s="331" t="s">
        <v>1359</v>
      </c>
      <c r="C3650" s="331" t="str">
        <f aca="false">IFERROR(VLOOKUP(B3650,'[1]#¡REF!'!$A$1:$C$15201,2,FALSE()),"")</f>
        <v/>
      </c>
      <c r="D3650" s="331" t="s">
        <v>1016</v>
      </c>
      <c r="E3650" s="331" t="s">
        <v>1020</v>
      </c>
      <c r="F3650" s="354" t="s">
        <v>993</v>
      </c>
      <c r="G3650" s="405" t="n">
        <v>25441</v>
      </c>
      <c r="H3650" s="415" t="n">
        <v>7270.68</v>
      </c>
      <c r="I3650" s="415" t="n">
        <v>144759.29</v>
      </c>
      <c r="J3650" s="389"/>
      <c r="K3650" s="331" t="s">
        <v>994</v>
      </c>
    </row>
    <row r="3651" customFormat="false" ht="15.75" hidden="true" customHeight="false" outlineLevel="0" collapsed="false">
      <c r="A3651" s="331"/>
      <c r="B3651" s="331" t="s">
        <v>1359</v>
      </c>
      <c r="C3651" s="331" t="str">
        <f aca="false">IFERROR(VLOOKUP(B3651,'[1]#¡REF!'!$A$1:$C$15201,2,FALSE()),"")</f>
        <v/>
      </c>
      <c r="D3651" s="331" t="s">
        <v>1016</v>
      </c>
      <c r="E3651" s="331" t="s">
        <v>1021</v>
      </c>
      <c r="F3651" s="354" t="s">
        <v>993</v>
      </c>
      <c r="G3651" s="331" t="n">
        <v>52</v>
      </c>
      <c r="H3651" s="331" t="n">
        <v>14.86</v>
      </c>
      <c r="I3651" s="331" t="n">
        <v>295.88</v>
      </c>
      <c r="J3651" s="389"/>
      <c r="K3651" s="331" t="s">
        <v>994</v>
      </c>
    </row>
    <row r="3652" customFormat="false" ht="15.75" hidden="true" customHeight="false" outlineLevel="0" collapsed="false">
      <c r="A3652" s="331"/>
      <c r="B3652" s="331" t="s">
        <v>1359</v>
      </c>
      <c r="C3652" s="331" t="str">
        <f aca="false">IFERROR(VLOOKUP(B3652,'[1]#¡REF!'!$A$1:$C$15201,2,FALSE()),"")</f>
        <v/>
      </c>
      <c r="D3652" s="331" t="s">
        <v>1016</v>
      </c>
      <c r="E3652" s="331" t="s">
        <v>1041</v>
      </c>
      <c r="F3652" s="354" t="s">
        <v>993</v>
      </c>
      <c r="G3652" s="331" t="n">
        <v>56</v>
      </c>
      <c r="H3652" s="331" t="n">
        <v>16</v>
      </c>
      <c r="I3652" s="331" t="n">
        <v>318.64</v>
      </c>
      <c r="J3652" s="389"/>
      <c r="K3652" s="331" t="s">
        <v>994</v>
      </c>
    </row>
    <row r="3653" customFormat="false" ht="15.75" hidden="true" customHeight="false" outlineLevel="0" collapsed="false">
      <c r="A3653" s="331"/>
      <c r="B3653" s="331" t="s">
        <v>1359</v>
      </c>
      <c r="C3653" s="331" t="str">
        <f aca="false">IFERROR(VLOOKUP(B3653,'[1]#¡REF!'!$A$1:$C$15201,2,FALSE()),"")</f>
        <v/>
      </c>
      <c r="D3653" s="331" t="s">
        <v>1016</v>
      </c>
      <c r="E3653" s="331" t="s">
        <v>1022</v>
      </c>
      <c r="F3653" s="354" t="s">
        <v>993</v>
      </c>
      <c r="G3653" s="405" t="n">
        <v>1614</v>
      </c>
      <c r="H3653" s="331" t="n">
        <v>461.26</v>
      </c>
      <c r="I3653" s="415" t="n">
        <v>9183.66</v>
      </c>
      <c r="J3653" s="389"/>
      <c r="K3653" s="331" t="s">
        <v>994</v>
      </c>
    </row>
    <row r="3654" customFormat="false" ht="15.75" hidden="true" customHeight="false" outlineLevel="0" collapsed="false">
      <c r="A3654" s="331"/>
      <c r="B3654" s="331" t="s">
        <v>1359</v>
      </c>
      <c r="C3654" s="331" t="str">
        <f aca="false">IFERROR(VLOOKUP(B3654,'[1]#¡REF!'!$A$1:$C$15201,2,FALSE()),"")</f>
        <v/>
      </c>
      <c r="D3654" s="331" t="s">
        <v>1016</v>
      </c>
      <c r="E3654" s="331" t="s">
        <v>1023</v>
      </c>
      <c r="F3654" s="354" t="s">
        <v>993</v>
      </c>
      <c r="G3654" s="331" t="n">
        <v>28</v>
      </c>
      <c r="H3654" s="331" t="n">
        <v>8</v>
      </c>
      <c r="I3654" s="331" t="n">
        <v>159.32</v>
      </c>
      <c r="J3654" s="389"/>
      <c r="K3654" s="331" t="s">
        <v>994</v>
      </c>
    </row>
    <row r="3655" customFormat="false" ht="15.75" hidden="true" customHeight="false" outlineLevel="0" collapsed="false">
      <c r="A3655" s="331"/>
      <c r="B3655" s="331" t="s">
        <v>1359</v>
      </c>
      <c r="C3655" s="331" t="str">
        <f aca="false">IFERROR(VLOOKUP(B3655,'[1]#¡REF!'!$A$1:$C$15201,2,FALSE()),"")</f>
        <v/>
      </c>
      <c r="D3655" s="331" t="s">
        <v>1016</v>
      </c>
      <c r="E3655" s="331" t="s">
        <v>1092</v>
      </c>
      <c r="F3655" s="354" t="s">
        <v>993</v>
      </c>
      <c r="G3655" s="405" t="n">
        <v>46179</v>
      </c>
      <c r="H3655" s="415" t="n">
        <v>13197.31</v>
      </c>
      <c r="I3655" s="415" t="n">
        <v>262758.51</v>
      </c>
      <c r="J3655" s="389"/>
      <c r="K3655" s="331" t="s">
        <v>994</v>
      </c>
    </row>
    <row r="3656" customFormat="false" ht="15.75" hidden="true" customHeight="false" outlineLevel="0" collapsed="false">
      <c r="A3656" s="331"/>
      <c r="B3656" s="331" t="s">
        <v>1359</v>
      </c>
      <c r="C3656" s="331" t="str">
        <f aca="false">IFERROR(VLOOKUP(B3656,'[1]#¡REF!'!$A$1:$C$15201,2,FALSE()),"")</f>
        <v/>
      </c>
      <c r="D3656" s="331" t="s">
        <v>1016</v>
      </c>
      <c r="E3656" s="331" t="s">
        <v>1025</v>
      </c>
      <c r="F3656" s="354" t="s">
        <v>993</v>
      </c>
      <c r="G3656" s="331" t="n">
        <v>35</v>
      </c>
      <c r="H3656" s="331" t="n">
        <v>10</v>
      </c>
      <c r="I3656" s="331" t="n">
        <v>199.15</v>
      </c>
      <c r="J3656" s="389"/>
      <c r="K3656" s="331" t="s">
        <v>994</v>
      </c>
    </row>
    <row r="3657" customFormat="false" ht="15.75" hidden="true" customHeight="false" outlineLevel="0" collapsed="false">
      <c r="A3657" s="331"/>
      <c r="B3657" s="331" t="s">
        <v>1359</v>
      </c>
      <c r="C3657" s="331" t="str">
        <f aca="false">IFERROR(VLOOKUP(B3657,'[1]#¡REF!'!$A$1:$C$15201,2,FALSE()),"")</f>
        <v/>
      </c>
      <c r="D3657" s="331" t="s">
        <v>1016</v>
      </c>
      <c r="E3657" s="331" t="s">
        <v>1110</v>
      </c>
      <c r="F3657" s="354" t="s">
        <v>993</v>
      </c>
      <c r="G3657" s="405" t="n">
        <v>2418</v>
      </c>
      <c r="H3657" s="331" t="n">
        <v>691.03</v>
      </c>
      <c r="I3657" s="415" t="n">
        <v>13758.42</v>
      </c>
      <c r="J3657" s="389"/>
      <c r="K3657" s="331" t="s">
        <v>994</v>
      </c>
    </row>
    <row r="3658" customFormat="false" ht="15.75" hidden="true" customHeight="false" outlineLevel="0" collapsed="false">
      <c r="A3658" s="331"/>
      <c r="B3658" s="331" t="s">
        <v>1359</v>
      </c>
      <c r="C3658" s="331" t="str">
        <f aca="false">IFERROR(VLOOKUP(B3658,'[1]#¡REF!'!$A$1:$C$15201,2,FALSE()),"")</f>
        <v/>
      </c>
      <c r="D3658" s="331" t="s">
        <v>1016</v>
      </c>
      <c r="E3658" s="331" t="s">
        <v>1065</v>
      </c>
      <c r="F3658" s="354" t="s">
        <v>993</v>
      </c>
      <c r="G3658" s="331" t="n">
        <v>462</v>
      </c>
      <c r="H3658" s="331" t="n">
        <v>132.03</v>
      </c>
      <c r="I3658" s="415" t="n">
        <v>2628.78</v>
      </c>
      <c r="J3658" s="389"/>
      <c r="K3658" s="331" t="s">
        <v>994</v>
      </c>
    </row>
    <row r="3659" customFormat="false" ht="15.75" hidden="true" customHeight="false" outlineLevel="0" collapsed="false">
      <c r="A3659" s="331"/>
      <c r="B3659" s="331" t="s">
        <v>1359</v>
      </c>
      <c r="C3659" s="331" t="str">
        <f aca="false">IFERROR(VLOOKUP(B3659,'[1]#¡REF!'!$A$1:$C$15201,2,FALSE()),"")</f>
        <v/>
      </c>
      <c r="D3659" s="331" t="s">
        <v>1016</v>
      </c>
      <c r="E3659" s="331" t="s">
        <v>1043</v>
      </c>
      <c r="F3659" s="354" t="s">
        <v>993</v>
      </c>
      <c r="G3659" s="331" t="n">
        <v>346</v>
      </c>
      <c r="H3659" s="331" t="n">
        <v>98.88</v>
      </c>
      <c r="I3659" s="415" t="n">
        <v>1968.74</v>
      </c>
      <c r="J3659" s="389"/>
      <c r="K3659" s="331" t="s">
        <v>994</v>
      </c>
    </row>
    <row r="3660" customFormat="false" ht="15.75" hidden="true" customHeight="false" outlineLevel="0" collapsed="false">
      <c r="A3660" s="331"/>
      <c r="B3660" s="331" t="s">
        <v>1359</v>
      </c>
      <c r="C3660" s="331" t="str">
        <f aca="false">IFERROR(VLOOKUP(B3660,'[1]#¡REF!'!$A$1:$C$15201,2,FALSE()),"")</f>
        <v/>
      </c>
      <c r="D3660" s="331" t="s">
        <v>1016</v>
      </c>
      <c r="E3660" s="331" t="s">
        <v>1093</v>
      </c>
      <c r="F3660" s="331" t="s">
        <v>1131</v>
      </c>
      <c r="G3660" s="331" t="n">
        <v>54</v>
      </c>
      <c r="H3660" s="331" t="n">
        <v>15.43</v>
      </c>
      <c r="I3660" s="331" t="n">
        <v>307.26</v>
      </c>
      <c r="J3660" s="389"/>
      <c r="K3660" s="331" t="s">
        <v>994</v>
      </c>
    </row>
    <row r="3661" customFormat="false" ht="15.75" hidden="true" customHeight="false" outlineLevel="0" collapsed="false">
      <c r="A3661" s="331"/>
      <c r="B3661" s="331" t="s">
        <v>1359</v>
      </c>
      <c r="C3661" s="331" t="str">
        <f aca="false">IFERROR(VLOOKUP(B3661,'[1]#¡REF!'!$A$1:$C$15201,2,FALSE()),"")</f>
        <v/>
      </c>
      <c r="D3661" s="331" t="s">
        <v>1016</v>
      </c>
      <c r="E3661" s="331" t="s">
        <v>1026</v>
      </c>
      <c r="F3661" s="331" t="s">
        <v>1132</v>
      </c>
      <c r="G3661" s="331" t="n">
        <v>127</v>
      </c>
      <c r="H3661" s="331" t="n">
        <v>36.29</v>
      </c>
      <c r="I3661" s="331" t="n">
        <v>722.63</v>
      </c>
      <c r="J3661" s="389"/>
      <c r="K3661" s="331" t="s">
        <v>994</v>
      </c>
    </row>
    <row r="3662" customFormat="false" ht="15.75" hidden="true" customHeight="false" outlineLevel="0" collapsed="false">
      <c r="A3662" s="331"/>
      <c r="B3662" s="331" t="s">
        <v>1359</v>
      </c>
      <c r="C3662" s="331" t="str">
        <f aca="false">IFERROR(VLOOKUP(B3662,'[1]#¡REF!'!$A$1:$C$15201,2,FALSE()),"")</f>
        <v/>
      </c>
      <c r="D3662" s="331" t="s">
        <v>1016</v>
      </c>
      <c r="E3662" s="331" t="s">
        <v>1027</v>
      </c>
      <c r="F3662" s="331" t="s">
        <v>1133</v>
      </c>
      <c r="G3662" s="331" t="n">
        <v>88</v>
      </c>
      <c r="H3662" s="331" t="n">
        <v>25.15</v>
      </c>
      <c r="I3662" s="331" t="n">
        <v>500.72</v>
      </c>
      <c r="J3662" s="389"/>
      <c r="K3662" s="331" t="s">
        <v>994</v>
      </c>
    </row>
    <row r="3663" customFormat="false" ht="15.75" hidden="true" customHeight="false" outlineLevel="0" collapsed="false">
      <c r="A3663" s="331"/>
      <c r="B3663" s="331" t="s">
        <v>1359</v>
      </c>
      <c r="C3663" s="331" t="str">
        <f aca="false">IFERROR(VLOOKUP(B3663,'[1]#¡REF!'!$A$1:$C$15201,2,FALSE()),"")</f>
        <v/>
      </c>
      <c r="D3663" s="331" t="s">
        <v>1016</v>
      </c>
      <c r="E3663" s="331" t="s">
        <v>1028</v>
      </c>
      <c r="F3663" s="331" t="s">
        <v>1134</v>
      </c>
      <c r="G3663" s="331" t="n">
        <v>29</v>
      </c>
      <c r="H3663" s="331" t="n">
        <v>8.29</v>
      </c>
      <c r="I3663" s="331" t="n">
        <v>165.01</v>
      </c>
      <c r="J3663" s="390"/>
      <c r="K3663" s="331" t="s">
        <v>994</v>
      </c>
    </row>
    <row r="3664" customFormat="false" ht="15.75" hidden="true" customHeight="false" outlineLevel="0" collapsed="false">
      <c r="A3664" s="331"/>
      <c r="B3664" s="331" t="s">
        <v>1106</v>
      </c>
      <c r="C3664" s="331" t="str">
        <f aca="false">IFERROR(VLOOKUP(B3664,'[1]#¡REF!'!$A$1:$C$15201,2,FALSE()),"")</f>
        <v/>
      </c>
      <c r="D3664" s="331" t="s">
        <v>991</v>
      </c>
      <c r="E3664" s="331" t="s">
        <v>1032</v>
      </c>
      <c r="F3664" s="331" t="s">
        <v>1130</v>
      </c>
      <c r="G3664" s="331" t="n">
        <v>60</v>
      </c>
      <c r="H3664" s="331" t="n">
        <v>11.72</v>
      </c>
      <c r="I3664" s="331" t="n">
        <v>233.4</v>
      </c>
      <c r="J3664" s="388"/>
      <c r="K3664" s="331" t="s">
        <v>994</v>
      </c>
    </row>
    <row r="3665" customFormat="false" ht="15.75" hidden="true" customHeight="false" outlineLevel="0" collapsed="false">
      <c r="A3665" s="331"/>
      <c r="B3665" s="331" t="s">
        <v>1106</v>
      </c>
      <c r="C3665" s="331" t="str">
        <f aca="false">IFERROR(VLOOKUP(B3665,'[1]#¡REF!'!$A$1:$C$15201,2,FALSE()),"")</f>
        <v/>
      </c>
      <c r="D3665" s="331" t="s">
        <v>991</v>
      </c>
      <c r="E3665" s="331" t="s">
        <v>992</v>
      </c>
      <c r="F3665" s="354" t="s">
        <v>993</v>
      </c>
      <c r="G3665" s="331" t="n">
        <v>500</v>
      </c>
      <c r="H3665" s="331" t="n">
        <v>97.69</v>
      </c>
      <c r="I3665" s="415" t="n">
        <v>1945</v>
      </c>
      <c r="J3665" s="389"/>
      <c r="K3665" s="331" t="s">
        <v>994</v>
      </c>
    </row>
    <row r="3666" customFormat="false" ht="15.75" hidden="true" customHeight="false" outlineLevel="0" collapsed="false">
      <c r="A3666" s="331"/>
      <c r="B3666" s="331" t="s">
        <v>1106</v>
      </c>
      <c r="C3666" s="331" t="str">
        <f aca="false">IFERROR(VLOOKUP(B3666,'[1]#¡REF!'!$A$1:$C$15201,2,FALSE()),"")</f>
        <v/>
      </c>
      <c r="D3666" s="331" t="s">
        <v>991</v>
      </c>
      <c r="E3666" s="331" t="s">
        <v>1008</v>
      </c>
      <c r="F3666" s="354" t="s">
        <v>993</v>
      </c>
      <c r="G3666" s="331" t="n">
        <v>100</v>
      </c>
      <c r="H3666" s="331" t="n">
        <v>19.54</v>
      </c>
      <c r="I3666" s="331" t="n">
        <v>389</v>
      </c>
      <c r="J3666" s="389"/>
      <c r="K3666" s="331" t="s">
        <v>994</v>
      </c>
    </row>
    <row r="3667" customFormat="false" ht="15.75" hidden="true" customHeight="false" outlineLevel="0" collapsed="false">
      <c r="A3667" s="331"/>
      <c r="B3667" s="331" t="s">
        <v>1106</v>
      </c>
      <c r="C3667" s="331" t="str">
        <f aca="false">IFERROR(VLOOKUP(B3667,'[1]#¡REF!'!$A$1:$C$15201,2,FALSE()),"")</f>
        <v/>
      </c>
      <c r="D3667" s="331" t="s">
        <v>991</v>
      </c>
      <c r="E3667" s="331" t="s">
        <v>1083</v>
      </c>
      <c r="F3667" s="354" t="s">
        <v>993</v>
      </c>
      <c r="G3667" s="331" t="n">
        <v>36</v>
      </c>
      <c r="H3667" s="331" t="n">
        <v>7.03</v>
      </c>
      <c r="I3667" s="331" t="n">
        <v>140.04</v>
      </c>
      <c r="J3667" s="389"/>
      <c r="K3667" s="331" t="s">
        <v>994</v>
      </c>
    </row>
    <row r="3668" customFormat="false" ht="15.75" hidden="true" customHeight="false" outlineLevel="0" collapsed="false">
      <c r="A3668" s="331"/>
      <c r="B3668" s="331" t="s">
        <v>1106</v>
      </c>
      <c r="C3668" s="331" t="str">
        <f aca="false">IFERROR(VLOOKUP(B3668,'[1]#¡REF!'!$A$1:$C$15201,2,FALSE()),"")</f>
        <v/>
      </c>
      <c r="D3668" s="331" t="s">
        <v>991</v>
      </c>
      <c r="E3668" s="331" t="s">
        <v>1000</v>
      </c>
      <c r="F3668" s="354" t="s">
        <v>993</v>
      </c>
      <c r="G3668" s="331" t="n">
        <v>228</v>
      </c>
      <c r="H3668" s="331" t="n">
        <v>44.55</v>
      </c>
      <c r="I3668" s="331" t="n">
        <v>886.92</v>
      </c>
      <c r="J3668" s="389"/>
      <c r="K3668" s="331" t="s">
        <v>994</v>
      </c>
    </row>
    <row r="3669" customFormat="false" ht="15.75" hidden="true" customHeight="false" outlineLevel="0" collapsed="false">
      <c r="A3669" s="331"/>
      <c r="B3669" s="331" t="s">
        <v>1106</v>
      </c>
      <c r="C3669" s="331" t="str">
        <f aca="false">IFERROR(VLOOKUP(B3669,'[1]#¡REF!'!$A$1:$C$15201,2,FALSE()),"")</f>
        <v/>
      </c>
      <c r="D3669" s="331" t="s">
        <v>991</v>
      </c>
      <c r="E3669" s="331" t="s">
        <v>1033</v>
      </c>
      <c r="F3669" s="354" t="s">
        <v>993</v>
      </c>
      <c r="G3669" s="331" t="n">
        <v>100</v>
      </c>
      <c r="H3669" s="331" t="n">
        <v>19.54</v>
      </c>
      <c r="I3669" s="331" t="n">
        <v>389</v>
      </c>
      <c r="J3669" s="389"/>
      <c r="K3669" s="331" t="s">
        <v>994</v>
      </c>
    </row>
    <row r="3670" customFormat="false" ht="15.75" hidden="true" customHeight="false" outlineLevel="0" collapsed="false">
      <c r="A3670" s="331"/>
      <c r="B3670" s="331" t="s">
        <v>1106</v>
      </c>
      <c r="C3670" s="331" t="str">
        <f aca="false">IFERROR(VLOOKUP(B3670,'[1]#¡REF!'!$A$1:$C$15201,2,FALSE()),"")</f>
        <v/>
      </c>
      <c r="D3670" s="331" t="s">
        <v>991</v>
      </c>
      <c r="E3670" s="331" t="s">
        <v>1053</v>
      </c>
      <c r="F3670" s="354" t="s">
        <v>993</v>
      </c>
      <c r="G3670" s="331" t="n">
        <v>40</v>
      </c>
      <c r="H3670" s="331" t="n">
        <v>7.82</v>
      </c>
      <c r="I3670" s="331" t="n">
        <v>155.6</v>
      </c>
      <c r="J3670" s="389"/>
      <c r="K3670" s="331" t="s">
        <v>994</v>
      </c>
    </row>
    <row r="3671" customFormat="false" ht="15.75" hidden="true" customHeight="false" outlineLevel="0" collapsed="false">
      <c r="A3671" s="331"/>
      <c r="B3671" s="331" t="s">
        <v>1106</v>
      </c>
      <c r="C3671" s="331" t="str">
        <f aca="false">IFERROR(VLOOKUP(B3671,'[1]#¡REF!'!$A$1:$C$15201,2,FALSE()),"")</f>
        <v/>
      </c>
      <c r="D3671" s="331" t="s">
        <v>991</v>
      </c>
      <c r="E3671" s="331" t="s">
        <v>1034</v>
      </c>
      <c r="F3671" s="354" t="s">
        <v>993</v>
      </c>
      <c r="G3671" s="405" t="n">
        <v>2289</v>
      </c>
      <c r="H3671" s="331" t="n">
        <v>447.22</v>
      </c>
      <c r="I3671" s="415" t="n">
        <v>8904.21</v>
      </c>
      <c r="J3671" s="389"/>
      <c r="K3671" s="331" t="s">
        <v>994</v>
      </c>
    </row>
    <row r="3672" customFormat="false" ht="15.75" hidden="true" customHeight="false" outlineLevel="0" collapsed="false">
      <c r="A3672" s="331"/>
      <c r="B3672" s="331" t="s">
        <v>1106</v>
      </c>
      <c r="C3672" s="331" t="str">
        <f aca="false">IFERROR(VLOOKUP(B3672,'[1]#¡REF!'!$A$1:$C$15201,2,FALSE()),"")</f>
        <v/>
      </c>
      <c r="D3672" s="331" t="s">
        <v>991</v>
      </c>
      <c r="E3672" s="331" t="s">
        <v>1035</v>
      </c>
      <c r="F3672" s="354" t="s">
        <v>993</v>
      </c>
      <c r="G3672" s="331" t="n">
        <v>79</v>
      </c>
      <c r="H3672" s="331" t="n">
        <v>15.43</v>
      </c>
      <c r="I3672" s="331" t="n">
        <v>307.31</v>
      </c>
      <c r="J3672" s="389"/>
      <c r="K3672" s="331" t="s">
        <v>994</v>
      </c>
    </row>
    <row r="3673" customFormat="false" ht="15.75" hidden="true" customHeight="false" outlineLevel="0" collapsed="false">
      <c r="A3673" s="331"/>
      <c r="B3673" s="331" t="s">
        <v>1106</v>
      </c>
      <c r="C3673" s="331" t="str">
        <f aca="false">IFERROR(VLOOKUP(B3673,'[1]#¡REF!'!$A$1:$C$15201,2,FALSE()),"")</f>
        <v/>
      </c>
      <c r="D3673" s="331" t="s">
        <v>991</v>
      </c>
      <c r="E3673" s="331" t="s">
        <v>1037</v>
      </c>
      <c r="F3673" s="331" t="s">
        <v>1131</v>
      </c>
      <c r="G3673" s="331" t="n">
        <v>365</v>
      </c>
      <c r="H3673" s="331" t="n">
        <v>71.31</v>
      </c>
      <c r="I3673" s="415" t="n">
        <v>1419.85</v>
      </c>
      <c r="J3673" s="389"/>
      <c r="K3673" s="331" t="s">
        <v>994</v>
      </c>
    </row>
    <row r="3674" customFormat="false" ht="15.75" hidden="true" customHeight="false" outlineLevel="0" collapsed="false">
      <c r="A3674" s="331"/>
      <c r="B3674" s="331" t="s">
        <v>1106</v>
      </c>
      <c r="C3674" s="331" t="str">
        <f aca="false">IFERROR(VLOOKUP(B3674,'[1]#¡REF!'!$A$1:$C$15201,2,FALSE()),"")</f>
        <v/>
      </c>
      <c r="D3674" s="331" t="s">
        <v>991</v>
      </c>
      <c r="E3674" s="331" t="s">
        <v>1014</v>
      </c>
      <c r="F3674" s="331" t="s">
        <v>1132</v>
      </c>
      <c r="G3674" s="331" t="n">
        <v>100</v>
      </c>
      <c r="H3674" s="331" t="n">
        <v>19.54</v>
      </c>
      <c r="I3674" s="331" t="n">
        <v>389</v>
      </c>
      <c r="J3674" s="389"/>
      <c r="K3674" s="331" t="s">
        <v>994</v>
      </c>
    </row>
    <row r="3675" customFormat="false" ht="15.75" hidden="true" customHeight="false" outlineLevel="0" collapsed="false">
      <c r="A3675" s="331"/>
      <c r="B3675" s="331" t="s">
        <v>1106</v>
      </c>
      <c r="C3675" s="331" t="str">
        <f aca="false">IFERROR(VLOOKUP(B3675,'[1]#¡REF!'!$A$1:$C$15201,2,FALSE()),"")</f>
        <v/>
      </c>
      <c r="D3675" s="331" t="s">
        <v>991</v>
      </c>
      <c r="E3675" s="331" t="s">
        <v>1004</v>
      </c>
      <c r="F3675" s="331" t="s">
        <v>1134</v>
      </c>
      <c r="G3675" s="331" t="n">
        <v>10</v>
      </c>
      <c r="H3675" s="331" t="n">
        <v>1.95</v>
      </c>
      <c r="I3675" s="331" t="n">
        <v>38.9</v>
      </c>
      <c r="J3675" s="390"/>
      <c r="K3675" s="331" t="s">
        <v>994</v>
      </c>
    </row>
    <row r="3676" customFormat="false" ht="15.75" hidden="true" customHeight="false" outlineLevel="0" collapsed="false">
      <c r="A3676" s="331"/>
      <c r="B3676" s="331" t="s">
        <v>1106</v>
      </c>
      <c r="C3676" s="331" t="str">
        <f aca="false">IFERROR(VLOOKUP(B3676,'[1]#¡REF!'!$A$1:$C$15201,2,FALSE()),"")</f>
        <v/>
      </c>
      <c r="D3676" s="331" t="s">
        <v>1016</v>
      </c>
      <c r="E3676" s="331" t="s">
        <v>1040</v>
      </c>
      <c r="F3676" s="331" t="s">
        <v>1130</v>
      </c>
      <c r="G3676" s="331" t="n">
        <v>12</v>
      </c>
      <c r="H3676" s="331" t="n">
        <v>2.34</v>
      </c>
      <c r="I3676" s="331" t="n">
        <v>46.68</v>
      </c>
      <c r="J3676" s="388"/>
      <c r="K3676" s="331" t="s">
        <v>994</v>
      </c>
    </row>
    <row r="3677" customFormat="false" ht="15.75" hidden="true" customHeight="false" outlineLevel="0" collapsed="false">
      <c r="A3677" s="331"/>
      <c r="B3677" s="331" t="s">
        <v>1106</v>
      </c>
      <c r="C3677" s="331" t="str">
        <f aca="false">IFERROR(VLOOKUP(B3677,'[1]#¡REF!'!$A$1:$C$15201,2,FALSE()),"")</f>
        <v/>
      </c>
      <c r="D3677" s="331" t="s">
        <v>1016</v>
      </c>
      <c r="E3677" s="331" t="s">
        <v>1091</v>
      </c>
      <c r="F3677" s="354" t="s">
        <v>993</v>
      </c>
      <c r="G3677" s="405" t="n">
        <v>1614</v>
      </c>
      <c r="H3677" s="331" t="n">
        <v>315.34</v>
      </c>
      <c r="I3677" s="415" t="n">
        <v>6278.46</v>
      </c>
      <c r="J3677" s="389"/>
      <c r="K3677" s="331" t="s">
        <v>994</v>
      </c>
    </row>
    <row r="3678" customFormat="false" ht="15.75" hidden="true" customHeight="false" outlineLevel="0" collapsed="false">
      <c r="A3678" s="331"/>
      <c r="B3678" s="331" t="s">
        <v>1106</v>
      </c>
      <c r="C3678" s="331" t="str">
        <f aca="false">IFERROR(VLOOKUP(B3678,'[1]#¡REF!'!$A$1:$C$15201,2,FALSE()),"")</f>
        <v/>
      </c>
      <c r="D3678" s="331" t="s">
        <v>1016</v>
      </c>
      <c r="E3678" s="331" t="s">
        <v>1018</v>
      </c>
      <c r="F3678" s="354" t="s">
        <v>993</v>
      </c>
      <c r="G3678" s="331" t="n">
        <v>7</v>
      </c>
      <c r="H3678" s="331" t="n">
        <v>1.37</v>
      </c>
      <c r="I3678" s="331" t="n">
        <v>27.23</v>
      </c>
      <c r="J3678" s="389"/>
      <c r="K3678" s="331" t="s">
        <v>994</v>
      </c>
    </row>
    <row r="3679" customFormat="false" ht="15.75" hidden="true" customHeight="false" outlineLevel="0" collapsed="false">
      <c r="A3679" s="331"/>
      <c r="B3679" s="331" t="s">
        <v>1106</v>
      </c>
      <c r="C3679" s="331" t="str">
        <f aca="false">IFERROR(VLOOKUP(B3679,'[1]#¡REF!'!$A$1:$C$15201,2,FALSE()),"")</f>
        <v/>
      </c>
      <c r="D3679" s="331" t="s">
        <v>1016</v>
      </c>
      <c r="E3679" s="331" t="s">
        <v>1020</v>
      </c>
      <c r="F3679" s="354" t="s">
        <v>993</v>
      </c>
      <c r="G3679" s="405" t="n">
        <v>18364</v>
      </c>
      <c r="H3679" s="415" t="n">
        <v>3587.94</v>
      </c>
      <c r="I3679" s="415" t="n">
        <v>71435.96</v>
      </c>
      <c r="J3679" s="389"/>
      <c r="K3679" s="331" t="s">
        <v>994</v>
      </c>
    </row>
    <row r="3680" customFormat="false" ht="15.75" hidden="true" customHeight="false" outlineLevel="0" collapsed="false">
      <c r="A3680" s="331"/>
      <c r="B3680" s="331" t="s">
        <v>1106</v>
      </c>
      <c r="C3680" s="331" t="str">
        <f aca="false">IFERROR(VLOOKUP(B3680,'[1]#¡REF!'!$A$1:$C$15201,2,FALSE()),"")</f>
        <v/>
      </c>
      <c r="D3680" s="331" t="s">
        <v>1016</v>
      </c>
      <c r="E3680" s="331" t="s">
        <v>1021</v>
      </c>
      <c r="F3680" s="354" t="s">
        <v>993</v>
      </c>
      <c r="G3680" s="331" t="n">
        <v>100</v>
      </c>
      <c r="H3680" s="331" t="n">
        <v>19.54</v>
      </c>
      <c r="I3680" s="331" t="n">
        <v>389</v>
      </c>
      <c r="J3680" s="389"/>
      <c r="K3680" s="331" t="s">
        <v>994</v>
      </c>
    </row>
    <row r="3681" customFormat="false" ht="15.75" hidden="true" customHeight="false" outlineLevel="0" collapsed="false">
      <c r="A3681" s="331"/>
      <c r="B3681" s="331" t="s">
        <v>1106</v>
      </c>
      <c r="C3681" s="331" t="str">
        <f aca="false">IFERROR(VLOOKUP(B3681,'[1]#¡REF!'!$A$1:$C$15201,2,FALSE()),"")</f>
        <v/>
      </c>
      <c r="D3681" s="331" t="s">
        <v>1016</v>
      </c>
      <c r="E3681" s="331" t="s">
        <v>1041</v>
      </c>
      <c r="F3681" s="354" t="s">
        <v>993</v>
      </c>
      <c r="G3681" s="331" t="n">
        <v>31</v>
      </c>
      <c r="H3681" s="331" t="n">
        <v>6.06</v>
      </c>
      <c r="I3681" s="331" t="n">
        <v>120.59</v>
      </c>
      <c r="J3681" s="389"/>
      <c r="K3681" s="331" t="s">
        <v>994</v>
      </c>
    </row>
    <row r="3682" customFormat="false" ht="15.75" hidden="true" customHeight="false" outlineLevel="0" collapsed="false">
      <c r="A3682" s="331"/>
      <c r="B3682" s="331" t="s">
        <v>1106</v>
      </c>
      <c r="C3682" s="331" t="str">
        <f aca="false">IFERROR(VLOOKUP(B3682,'[1]#¡REF!'!$A$1:$C$15201,2,FALSE()),"")</f>
        <v/>
      </c>
      <c r="D3682" s="331" t="s">
        <v>1016</v>
      </c>
      <c r="E3682" s="331" t="s">
        <v>1022</v>
      </c>
      <c r="F3682" s="354" t="s">
        <v>993</v>
      </c>
      <c r="G3682" s="331" t="n">
        <v>229</v>
      </c>
      <c r="H3682" s="331" t="n">
        <v>44.74</v>
      </c>
      <c r="I3682" s="331" t="n">
        <v>890.81</v>
      </c>
      <c r="J3682" s="389"/>
      <c r="K3682" s="331" t="s">
        <v>994</v>
      </c>
    </row>
    <row r="3683" customFormat="false" ht="15.75" hidden="true" customHeight="false" outlineLevel="0" collapsed="false">
      <c r="A3683" s="331"/>
      <c r="B3683" s="331" t="s">
        <v>1106</v>
      </c>
      <c r="C3683" s="331" t="str">
        <f aca="false">IFERROR(VLOOKUP(B3683,'[1]#¡REF!'!$A$1:$C$15201,2,FALSE()),"")</f>
        <v/>
      </c>
      <c r="D3683" s="331" t="s">
        <v>1016</v>
      </c>
      <c r="E3683" s="331" t="s">
        <v>1023</v>
      </c>
      <c r="F3683" s="354" t="s">
        <v>993</v>
      </c>
      <c r="G3683" s="405" t="n">
        <v>2180</v>
      </c>
      <c r="H3683" s="331" t="n">
        <v>425.93</v>
      </c>
      <c r="I3683" s="415" t="n">
        <v>8480.2</v>
      </c>
      <c r="J3683" s="389"/>
      <c r="K3683" s="331" t="s">
        <v>994</v>
      </c>
    </row>
    <row r="3684" customFormat="false" ht="15.75" hidden="true" customHeight="false" outlineLevel="0" collapsed="false">
      <c r="A3684" s="331"/>
      <c r="B3684" s="331" t="s">
        <v>1106</v>
      </c>
      <c r="C3684" s="331" t="str">
        <f aca="false">IFERROR(VLOOKUP(B3684,'[1]#¡REF!'!$A$1:$C$15201,2,FALSE()),"")</f>
        <v/>
      </c>
      <c r="D3684" s="331" t="s">
        <v>1016</v>
      </c>
      <c r="E3684" s="331" t="s">
        <v>1065</v>
      </c>
      <c r="F3684" s="354" t="s">
        <v>993</v>
      </c>
      <c r="G3684" s="405" t="n">
        <v>8809</v>
      </c>
      <c r="H3684" s="415" t="n">
        <v>1721.1</v>
      </c>
      <c r="I3684" s="415" t="n">
        <v>34267.01</v>
      </c>
      <c r="J3684" s="389"/>
      <c r="K3684" s="331" t="s">
        <v>994</v>
      </c>
    </row>
    <row r="3685" customFormat="false" ht="15.75" hidden="true" customHeight="false" outlineLevel="0" collapsed="false">
      <c r="A3685" s="331"/>
      <c r="B3685" s="331" t="s">
        <v>1106</v>
      </c>
      <c r="C3685" s="331" t="str">
        <f aca="false">IFERROR(VLOOKUP(B3685,'[1]#¡REF!'!$A$1:$C$15201,2,FALSE()),"")</f>
        <v/>
      </c>
      <c r="D3685" s="331" t="s">
        <v>1016</v>
      </c>
      <c r="E3685" s="331" t="s">
        <v>1093</v>
      </c>
      <c r="F3685" s="331" t="s">
        <v>1131</v>
      </c>
      <c r="G3685" s="331" t="n">
        <v>12</v>
      </c>
      <c r="H3685" s="331" t="n">
        <v>2.34</v>
      </c>
      <c r="I3685" s="331" t="n">
        <v>46.68</v>
      </c>
      <c r="J3685" s="389"/>
      <c r="K3685" s="331" t="s">
        <v>994</v>
      </c>
    </row>
    <row r="3686" customFormat="false" ht="15.75" hidden="true" customHeight="false" outlineLevel="0" collapsed="false">
      <c r="A3686" s="331"/>
      <c r="B3686" s="331" t="s">
        <v>1106</v>
      </c>
      <c r="C3686" s="331" t="str">
        <f aca="false">IFERROR(VLOOKUP(B3686,'[1]#¡REF!'!$A$1:$C$15201,2,FALSE()),"")</f>
        <v/>
      </c>
      <c r="D3686" s="331" t="s">
        <v>1016</v>
      </c>
      <c r="E3686" s="331" t="s">
        <v>1026</v>
      </c>
      <c r="F3686" s="331" t="s">
        <v>1132</v>
      </c>
      <c r="G3686" s="331" t="n">
        <v>238</v>
      </c>
      <c r="H3686" s="331" t="n">
        <v>46.5</v>
      </c>
      <c r="I3686" s="331" t="n">
        <v>925.82</v>
      </c>
      <c r="J3686" s="389"/>
      <c r="K3686" s="331" t="s">
        <v>994</v>
      </c>
    </row>
    <row r="3687" customFormat="false" ht="15.75" hidden="true" customHeight="false" outlineLevel="0" collapsed="false">
      <c r="A3687" s="331"/>
      <c r="B3687" s="331" t="s">
        <v>1106</v>
      </c>
      <c r="C3687" s="331" t="str">
        <f aca="false">IFERROR(VLOOKUP(B3687,'[1]#¡REF!'!$A$1:$C$15201,2,FALSE()),"")</f>
        <v/>
      </c>
      <c r="D3687" s="331" t="s">
        <v>1016</v>
      </c>
      <c r="E3687" s="331" t="s">
        <v>1027</v>
      </c>
      <c r="F3687" s="331" t="s">
        <v>1133</v>
      </c>
      <c r="G3687" s="331" t="n">
        <v>12</v>
      </c>
      <c r="H3687" s="331" t="n">
        <v>2.34</v>
      </c>
      <c r="I3687" s="331" t="n">
        <v>46.68</v>
      </c>
      <c r="J3687" s="389"/>
      <c r="K3687" s="331" t="s">
        <v>994</v>
      </c>
    </row>
    <row r="3688" customFormat="false" ht="15.75" hidden="true" customHeight="false" outlineLevel="0" collapsed="false">
      <c r="A3688" s="331"/>
      <c r="B3688" s="331" t="s">
        <v>1106</v>
      </c>
      <c r="C3688" s="331" t="str">
        <f aca="false">IFERROR(VLOOKUP(B3688,'[1]#¡REF!'!$A$1:$C$15201,2,FALSE()),"")</f>
        <v/>
      </c>
      <c r="D3688" s="331" t="s">
        <v>1016</v>
      </c>
      <c r="E3688" s="331" t="s">
        <v>1028</v>
      </c>
      <c r="F3688" s="331" t="s">
        <v>1134</v>
      </c>
      <c r="G3688" s="331" t="n">
        <v>30</v>
      </c>
      <c r="H3688" s="331" t="n">
        <v>5.86</v>
      </c>
      <c r="I3688" s="331" t="n">
        <v>116.7</v>
      </c>
      <c r="J3688" s="390"/>
      <c r="K3688" s="331" t="s">
        <v>994</v>
      </c>
    </row>
    <row r="3689" customFormat="false" ht="15.75" hidden="true" customHeight="false" outlineLevel="0" collapsed="false">
      <c r="A3689" s="331"/>
      <c r="B3689" s="331" t="s">
        <v>1119</v>
      </c>
      <c r="C3689" s="331" t="str">
        <f aca="false">IFERROR(VLOOKUP(B3689,'[1]#¡REF!'!$A$1:$C$15201,2,FALSE()),"")</f>
        <v/>
      </c>
      <c r="D3689" s="331" t="s">
        <v>991</v>
      </c>
      <c r="E3689" s="331" t="s">
        <v>997</v>
      </c>
      <c r="F3689" s="331" t="s">
        <v>1130</v>
      </c>
      <c r="G3689" s="331" t="n">
        <v>10</v>
      </c>
      <c r="H3689" s="331" t="n">
        <v>2.63</v>
      </c>
      <c r="I3689" s="331" t="n">
        <v>52.3</v>
      </c>
      <c r="J3689" s="388"/>
      <c r="K3689" s="331" t="s">
        <v>994</v>
      </c>
    </row>
    <row r="3690" customFormat="false" ht="15.75" hidden="true" customHeight="false" outlineLevel="0" collapsed="false">
      <c r="A3690" s="331"/>
      <c r="B3690" s="331" t="s">
        <v>1119</v>
      </c>
      <c r="C3690" s="331" t="str">
        <f aca="false">IFERROR(VLOOKUP(B3690,'[1]#¡REF!'!$A$1:$C$15201,2,FALSE()),"")</f>
        <v/>
      </c>
      <c r="D3690" s="331" t="s">
        <v>991</v>
      </c>
      <c r="E3690" s="331" t="s">
        <v>1032</v>
      </c>
      <c r="F3690" s="331" t="s">
        <v>1130</v>
      </c>
      <c r="G3690" s="331" t="n">
        <v>24</v>
      </c>
      <c r="H3690" s="331" t="n">
        <v>6.3</v>
      </c>
      <c r="I3690" s="331" t="n">
        <v>125.52</v>
      </c>
      <c r="J3690" s="389"/>
      <c r="K3690" s="331" t="s">
        <v>994</v>
      </c>
    </row>
    <row r="3691" customFormat="false" ht="15.75" hidden="true" customHeight="false" outlineLevel="0" collapsed="false">
      <c r="A3691" s="331"/>
      <c r="B3691" s="331" t="s">
        <v>1119</v>
      </c>
      <c r="C3691" s="331" t="str">
        <f aca="false">IFERROR(VLOOKUP(B3691,'[1]#¡REF!'!$A$1:$C$15201,2,FALSE()),"")</f>
        <v/>
      </c>
      <c r="D3691" s="331" t="s">
        <v>991</v>
      </c>
      <c r="E3691" s="331" t="s">
        <v>992</v>
      </c>
      <c r="F3691" s="354" t="s">
        <v>993</v>
      </c>
      <c r="G3691" s="331" t="n">
        <v>160</v>
      </c>
      <c r="H3691" s="331" t="n">
        <v>42.03</v>
      </c>
      <c r="I3691" s="331" t="n">
        <v>836.8</v>
      </c>
      <c r="J3691" s="389"/>
      <c r="K3691" s="331" t="s">
        <v>994</v>
      </c>
    </row>
    <row r="3692" customFormat="false" ht="15.75" hidden="true" customHeight="false" outlineLevel="0" collapsed="false">
      <c r="A3692" s="331"/>
      <c r="B3692" s="331" t="s">
        <v>1119</v>
      </c>
      <c r="C3692" s="331" t="str">
        <f aca="false">IFERROR(VLOOKUP(B3692,'[1]#¡REF!'!$A$1:$C$15201,2,FALSE()),"")</f>
        <v/>
      </c>
      <c r="D3692" s="331" t="s">
        <v>991</v>
      </c>
      <c r="E3692" s="331" t="s">
        <v>1053</v>
      </c>
      <c r="F3692" s="354" t="s">
        <v>993</v>
      </c>
      <c r="G3692" s="331" t="n">
        <v>50</v>
      </c>
      <c r="H3692" s="331" t="n">
        <v>13.13</v>
      </c>
      <c r="I3692" s="331" t="n">
        <v>261.5</v>
      </c>
      <c r="J3692" s="389"/>
      <c r="K3692" s="331" t="s">
        <v>994</v>
      </c>
    </row>
    <row r="3693" customFormat="false" ht="15.75" hidden="true" customHeight="false" outlineLevel="0" collapsed="false">
      <c r="A3693" s="331"/>
      <c r="B3693" s="331" t="s">
        <v>1119</v>
      </c>
      <c r="C3693" s="331" t="str">
        <f aca="false">IFERROR(VLOOKUP(B3693,'[1]#¡REF!'!$A$1:$C$15201,2,FALSE()),"")</f>
        <v/>
      </c>
      <c r="D3693" s="331" t="s">
        <v>991</v>
      </c>
      <c r="E3693" s="331" t="s">
        <v>1010</v>
      </c>
      <c r="F3693" s="354" t="s">
        <v>993</v>
      </c>
      <c r="G3693" s="331" t="n">
        <v>60</v>
      </c>
      <c r="H3693" s="331" t="n">
        <v>15.76</v>
      </c>
      <c r="I3693" s="331" t="n">
        <v>313.8</v>
      </c>
      <c r="J3693" s="389"/>
      <c r="K3693" s="331" t="s">
        <v>994</v>
      </c>
    </row>
    <row r="3694" customFormat="false" ht="15.75" hidden="true" customHeight="false" outlineLevel="0" collapsed="false">
      <c r="A3694" s="331"/>
      <c r="B3694" s="331" t="s">
        <v>1119</v>
      </c>
      <c r="C3694" s="331" t="str">
        <f aca="false">IFERROR(VLOOKUP(B3694,'[1]#¡REF!'!$A$1:$C$15201,2,FALSE()),"")</f>
        <v/>
      </c>
      <c r="D3694" s="331" t="s">
        <v>991</v>
      </c>
      <c r="E3694" s="331" t="s">
        <v>1011</v>
      </c>
      <c r="F3694" s="354" t="s">
        <v>993</v>
      </c>
      <c r="G3694" s="405" t="n">
        <v>1023</v>
      </c>
      <c r="H3694" s="331" t="n">
        <v>268.72</v>
      </c>
      <c r="I3694" s="415" t="n">
        <v>5350.29</v>
      </c>
      <c r="J3694" s="389"/>
      <c r="K3694" s="331" t="s">
        <v>994</v>
      </c>
    </row>
    <row r="3695" customFormat="false" ht="15.75" hidden="true" customHeight="false" outlineLevel="0" collapsed="false">
      <c r="A3695" s="331"/>
      <c r="B3695" s="331" t="s">
        <v>1119</v>
      </c>
      <c r="C3695" s="331" t="str">
        <f aca="false">IFERROR(VLOOKUP(B3695,'[1]#¡REF!'!$A$1:$C$15201,2,FALSE()),"")</f>
        <v/>
      </c>
      <c r="D3695" s="331" t="s">
        <v>991</v>
      </c>
      <c r="E3695" s="331" t="s">
        <v>1084</v>
      </c>
      <c r="F3695" s="354" t="s">
        <v>993</v>
      </c>
      <c r="G3695" s="331" t="n">
        <v>76</v>
      </c>
      <c r="H3695" s="331" t="n">
        <v>19.96</v>
      </c>
      <c r="I3695" s="331" t="n">
        <v>397.48</v>
      </c>
      <c r="J3695" s="389"/>
      <c r="K3695" s="331" t="s">
        <v>994</v>
      </c>
    </row>
    <row r="3696" customFormat="false" ht="15.75" hidden="true" customHeight="false" outlineLevel="0" collapsed="false">
      <c r="A3696" s="331"/>
      <c r="B3696" s="331" t="s">
        <v>1119</v>
      </c>
      <c r="C3696" s="331" t="str">
        <f aca="false">IFERROR(VLOOKUP(B3696,'[1]#¡REF!'!$A$1:$C$15201,2,FALSE()),"")</f>
        <v/>
      </c>
      <c r="D3696" s="331" t="s">
        <v>991</v>
      </c>
      <c r="E3696" s="331" t="s">
        <v>1046</v>
      </c>
      <c r="F3696" s="354" t="s">
        <v>993</v>
      </c>
      <c r="G3696" s="331" t="n">
        <v>56</v>
      </c>
      <c r="H3696" s="331" t="n">
        <v>14.71</v>
      </c>
      <c r="I3696" s="331" t="n">
        <v>292.88</v>
      </c>
      <c r="J3696" s="389"/>
      <c r="K3696" s="331" t="s">
        <v>994</v>
      </c>
    </row>
    <row r="3697" customFormat="false" ht="15.75" hidden="true" customHeight="false" outlineLevel="0" collapsed="false">
      <c r="A3697" s="331"/>
      <c r="B3697" s="331" t="s">
        <v>1119</v>
      </c>
      <c r="C3697" s="331" t="str">
        <f aca="false">IFERROR(VLOOKUP(B3697,'[1]#¡REF!'!$A$1:$C$15201,2,FALSE()),"")</f>
        <v/>
      </c>
      <c r="D3697" s="331" t="s">
        <v>991</v>
      </c>
      <c r="E3697" s="331" t="s">
        <v>1012</v>
      </c>
      <c r="F3697" s="354" t="s">
        <v>993</v>
      </c>
      <c r="G3697" s="331" t="n">
        <v>25</v>
      </c>
      <c r="H3697" s="331" t="n">
        <v>6.57</v>
      </c>
      <c r="I3697" s="331" t="n">
        <v>130.75</v>
      </c>
      <c r="J3697" s="389"/>
      <c r="K3697" s="331" t="s">
        <v>994</v>
      </c>
    </row>
    <row r="3698" customFormat="false" ht="15.75" hidden="true" customHeight="false" outlineLevel="0" collapsed="false">
      <c r="A3698" s="331"/>
      <c r="B3698" s="331" t="s">
        <v>1119</v>
      </c>
      <c r="C3698" s="331" t="str">
        <f aca="false">IFERROR(VLOOKUP(B3698,'[1]#¡REF!'!$A$1:$C$15201,2,FALSE()),"")</f>
        <v/>
      </c>
      <c r="D3698" s="331" t="s">
        <v>991</v>
      </c>
      <c r="E3698" s="331" t="s">
        <v>1035</v>
      </c>
      <c r="F3698" s="354" t="s">
        <v>993</v>
      </c>
      <c r="G3698" s="331" t="n">
        <v>37</v>
      </c>
      <c r="H3698" s="331" t="n">
        <v>9.72</v>
      </c>
      <c r="I3698" s="331" t="n">
        <v>193.51</v>
      </c>
      <c r="J3698" s="389"/>
      <c r="K3698" s="331" t="s">
        <v>994</v>
      </c>
    </row>
    <row r="3699" customFormat="false" ht="15.75" hidden="true" customHeight="false" outlineLevel="0" collapsed="false">
      <c r="A3699" s="331"/>
      <c r="B3699" s="331" t="s">
        <v>1119</v>
      </c>
      <c r="C3699" s="331" t="str">
        <f aca="false">IFERROR(VLOOKUP(B3699,'[1]#¡REF!'!$A$1:$C$15201,2,FALSE()),"")</f>
        <v/>
      </c>
      <c r="D3699" s="331" t="s">
        <v>991</v>
      </c>
      <c r="E3699" s="331" t="s">
        <v>1036</v>
      </c>
      <c r="F3699" s="354" t="s">
        <v>993</v>
      </c>
      <c r="G3699" s="331" t="n">
        <v>60</v>
      </c>
      <c r="H3699" s="331" t="n">
        <v>15.76</v>
      </c>
      <c r="I3699" s="331" t="n">
        <v>313.8</v>
      </c>
      <c r="J3699" s="389"/>
      <c r="K3699" s="331" t="s">
        <v>994</v>
      </c>
    </row>
    <row r="3700" customFormat="false" ht="15.75" hidden="true" customHeight="false" outlineLevel="0" collapsed="false">
      <c r="A3700" s="331"/>
      <c r="B3700" s="331" t="s">
        <v>1119</v>
      </c>
      <c r="C3700" s="331" t="str">
        <f aca="false">IFERROR(VLOOKUP(B3700,'[1]#¡REF!'!$A$1:$C$15201,2,FALSE()),"")</f>
        <v/>
      </c>
      <c r="D3700" s="331" t="s">
        <v>991</v>
      </c>
      <c r="E3700" s="331" t="s">
        <v>995</v>
      </c>
      <c r="F3700" s="354" t="s">
        <v>993</v>
      </c>
      <c r="G3700" s="331" t="n">
        <v>200</v>
      </c>
      <c r="H3700" s="331" t="n">
        <v>52.54</v>
      </c>
      <c r="I3700" s="415" t="n">
        <v>1046</v>
      </c>
      <c r="J3700" s="389"/>
      <c r="K3700" s="331" t="s">
        <v>994</v>
      </c>
    </row>
    <row r="3701" customFormat="false" ht="15.75" hidden="true" customHeight="false" outlineLevel="0" collapsed="false">
      <c r="A3701" s="331"/>
      <c r="B3701" s="331" t="s">
        <v>1119</v>
      </c>
      <c r="C3701" s="331" t="str">
        <f aca="false">IFERROR(VLOOKUP(B3701,'[1]#¡REF!'!$A$1:$C$15201,2,FALSE()),"")</f>
        <v/>
      </c>
      <c r="D3701" s="331" t="s">
        <v>991</v>
      </c>
      <c r="E3701" s="331" t="s">
        <v>1013</v>
      </c>
      <c r="F3701" s="354" t="s">
        <v>993</v>
      </c>
      <c r="G3701" s="331" t="n">
        <v>100</v>
      </c>
      <c r="H3701" s="331" t="n">
        <v>26.27</v>
      </c>
      <c r="I3701" s="331" t="n">
        <v>523</v>
      </c>
      <c r="J3701" s="389"/>
      <c r="K3701" s="331" t="s">
        <v>994</v>
      </c>
    </row>
    <row r="3702" customFormat="false" ht="15.75" hidden="true" customHeight="false" outlineLevel="0" collapsed="false">
      <c r="A3702" s="331"/>
      <c r="B3702" s="331" t="s">
        <v>1119</v>
      </c>
      <c r="C3702" s="331" t="str">
        <f aca="false">IFERROR(VLOOKUP(B3702,'[1]#¡REF!'!$A$1:$C$15201,2,FALSE()),"")</f>
        <v/>
      </c>
      <c r="D3702" s="331" t="s">
        <v>991</v>
      </c>
      <c r="E3702" s="331" t="s">
        <v>1014</v>
      </c>
      <c r="F3702" s="331" t="s">
        <v>1132</v>
      </c>
      <c r="G3702" s="331" t="n">
        <v>96</v>
      </c>
      <c r="H3702" s="331" t="n">
        <v>25.22</v>
      </c>
      <c r="I3702" s="331" t="n">
        <v>502.08</v>
      </c>
      <c r="J3702" s="389"/>
      <c r="K3702" s="331" t="s">
        <v>994</v>
      </c>
    </row>
    <row r="3703" customFormat="false" ht="15.75" hidden="true" customHeight="false" outlineLevel="0" collapsed="false">
      <c r="A3703" s="331"/>
      <c r="B3703" s="331" t="s">
        <v>1119</v>
      </c>
      <c r="C3703" s="331" t="str">
        <f aca="false">IFERROR(VLOOKUP(B3703,'[1]#¡REF!'!$A$1:$C$15201,2,FALSE()),"")</f>
        <v/>
      </c>
      <c r="D3703" s="331" t="s">
        <v>991</v>
      </c>
      <c r="E3703" s="331" t="s">
        <v>1004</v>
      </c>
      <c r="F3703" s="331" t="s">
        <v>1134</v>
      </c>
      <c r="G3703" s="331" t="n">
        <v>10</v>
      </c>
      <c r="H3703" s="331" t="n">
        <v>2.63</v>
      </c>
      <c r="I3703" s="331" t="n">
        <v>52.3</v>
      </c>
      <c r="J3703" s="390"/>
      <c r="K3703" s="331" t="s">
        <v>994</v>
      </c>
    </row>
    <row r="3704" customFormat="false" ht="15.75" hidden="true" customHeight="false" outlineLevel="0" collapsed="false">
      <c r="A3704" s="331"/>
      <c r="B3704" s="331" t="s">
        <v>1119</v>
      </c>
      <c r="C3704" s="331" t="str">
        <f aca="false">IFERROR(VLOOKUP(B3704,'[1]#¡REF!'!$A$1:$C$15201,2,FALSE()),"")</f>
        <v/>
      </c>
      <c r="D3704" s="331" t="s">
        <v>1016</v>
      </c>
      <c r="E3704" s="331" t="s">
        <v>1040</v>
      </c>
      <c r="F3704" s="331" t="s">
        <v>1130</v>
      </c>
      <c r="G3704" s="331" t="n">
        <v>10</v>
      </c>
      <c r="H3704" s="331" t="n">
        <v>2.63</v>
      </c>
      <c r="I3704" s="331" t="n">
        <v>52.3</v>
      </c>
      <c r="J3704" s="388"/>
      <c r="K3704" s="331" t="s">
        <v>994</v>
      </c>
    </row>
    <row r="3705" customFormat="false" ht="15.75" hidden="true" customHeight="false" outlineLevel="0" collapsed="false">
      <c r="A3705" s="331"/>
      <c r="B3705" s="331" t="s">
        <v>1119</v>
      </c>
      <c r="C3705" s="331" t="str">
        <f aca="false">IFERROR(VLOOKUP(B3705,'[1]#¡REF!'!$A$1:$C$15201,2,FALSE()),"")</f>
        <v/>
      </c>
      <c r="D3705" s="331" t="s">
        <v>1016</v>
      </c>
      <c r="E3705" s="331" t="s">
        <v>1091</v>
      </c>
      <c r="F3705" s="354" t="s">
        <v>993</v>
      </c>
      <c r="G3705" s="405" t="n">
        <v>1785</v>
      </c>
      <c r="H3705" s="331" t="n">
        <v>468.89</v>
      </c>
      <c r="I3705" s="415" t="n">
        <v>9335.55</v>
      </c>
      <c r="J3705" s="389"/>
      <c r="K3705" s="331" t="s">
        <v>994</v>
      </c>
    </row>
    <row r="3706" customFormat="false" ht="15.75" hidden="true" customHeight="false" outlineLevel="0" collapsed="false">
      <c r="A3706" s="331"/>
      <c r="B3706" s="331" t="s">
        <v>1119</v>
      </c>
      <c r="C3706" s="331" t="str">
        <f aca="false">IFERROR(VLOOKUP(B3706,'[1]#¡REF!'!$A$1:$C$15201,2,FALSE()),"")</f>
        <v/>
      </c>
      <c r="D3706" s="331" t="s">
        <v>1016</v>
      </c>
      <c r="E3706" s="331" t="s">
        <v>1020</v>
      </c>
      <c r="F3706" s="354" t="s">
        <v>993</v>
      </c>
      <c r="G3706" s="405" t="n">
        <v>11986</v>
      </c>
      <c r="H3706" s="415" t="n">
        <v>3148.51</v>
      </c>
      <c r="I3706" s="415" t="n">
        <v>62686.78</v>
      </c>
      <c r="J3706" s="389"/>
      <c r="K3706" s="331" t="s">
        <v>994</v>
      </c>
    </row>
    <row r="3707" customFormat="false" ht="15.75" hidden="true" customHeight="false" outlineLevel="0" collapsed="false">
      <c r="A3707" s="331"/>
      <c r="B3707" s="331" t="s">
        <v>1119</v>
      </c>
      <c r="C3707" s="331" t="str">
        <f aca="false">IFERROR(VLOOKUP(B3707,'[1]#¡REF!'!$A$1:$C$15201,2,FALSE()),"")</f>
        <v/>
      </c>
      <c r="D3707" s="331" t="s">
        <v>1016</v>
      </c>
      <c r="E3707" s="331" t="s">
        <v>1041</v>
      </c>
      <c r="F3707" s="354" t="s">
        <v>993</v>
      </c>
      <c r="G3707" s="405" t="n">
        <v>1156</v>
      </c>
      <c r="H3707" s="331" t="n">
        <v>303.66</v>
      </c>
      <c r="I3707" s="415" t="n">
        <v>6045.88</v>
      </c>
      <c r="J3707" s="389"/>
      <c r="K3707" s="331" t="s">
        <v>994</v>
      </c>
    </row>
    <row r="3708" customFormat="false" ht="15.75" hidden="true" customHeight="false" outlineLevel="0" collapsed="false">
      <c r="A3708" s="331"/>
      <c r="B3708" s="331" t="s">
        <v>1119</v>
      </c>
      <c r="C3708" s="331" t="str">
        <f aca="false">IFERROR(VLOOKUP(B3708,'[1]#¡REF!'!$A$1:$C$15201,2,FALSE()),"")</f>
        <v/>
      </c>
      <c r="D3708" s="331" t="s">
        <v>1016</v>
      </c>
      <c r="E3708" s="331" t="s">
        <v>1022</v>
      </c>
      <c r="F3708" s="354" t="s">
        <v>993</v>
      </c>
      <c r="G3708" s="331" t="n">
        <v>67</v>
      </c>
      <c r="H3708" s="331" t="n">
        <v>17.6</v>
      </c>
      <c r="I3708" s="331" t="n">
        <v>350.41</v>
      </c>
      <c r="J3708" s="389"/>
      <c r="K3708" s="331" t="s">
        <v>994</v>
      </c>
    </row>
    <row r="3709" customFormat="false" ht="15.75" hidden="true" customHeight="false" outlineLevel="0" collapsed="false">
      <c r="A3709" s="331"/>
      <c r="B3709" s="331" t="s">
        <v>1119</v>
      </c>
      <c r="C3709" s="331" t="str">
        <f aca="false">IFERROR(VLOOKUP(B3709,'[1]#¡REF!'!$A$1:$C$15201,2,FALSE()),"")</f>
        <v/>
      </c>
      <c r="D3709" s="331" t="s">
        <v>1016</v>
      </c>
      <c r="E3709" s="331" t="s">
        <v>1023</v>
      </c>
      <c r="F3709" s="354" t="s">
        <v>993</v>
      </c>
      <c r="G3709" s="331" t="n">
        <v>755</v>
      </c>
      <c r="H3709" s="331" t="n">
        <v>198.32</v>
      </c>
      <c r="I3709" s="415" t="n">
        <v>3948.65</v>
      </c>
      <c r="J3709" s="389"/>
      <c r="K3709" s="331" t="s">
        <v>994</v>
      </c>
    </row>
    <row r="3710" customFormat="false" ht="15.75" hidden="true" customHeight="false" outlineLevel="0" collapsed="false">
      <c r="A3710" s="331"/>
      <c r="B3710" s="331" t="s">
        <v>1119</v>
      </c>
      <c r="C3710" s="331" t="str">
        <f aca="false">IFERROR(VLOOKUP(B3710,'[1]#¡REF!'!$A$1:$C$15201,2,FALSE()),"")</f>
        <v/>
      </c>
      <c r="D3710" s="331" t="s">
        <v>1016</v>
      </c>
      <c r="E3710" s="331" t="s">
        <v>1042</v>
      </c>
      <c r="F3710" s="354" t="s">
        <v>993</v>
      </c>
      <c r="G3710" s="331" t="n">
        <v>49</v>
      </c>
      <c r="H3710" s="331" t="n">
        <v>12.87</v>
      </c>
      <c r="I3710" s="331" t="n">
        <v>256.27</v>
      </c>
      <c r="J3710" s="389"/>
      <c r="K3710" s="331" t="s">
        <v>994</v>
      </c>
    </row>
    <row r="3711" customFormat="false" ht="15.75" hidden="true" customHeight="false" outlineLevel="0" collapsed="false">
      <c r="A3711" s="331"/>
      <c r="B3711" s="331" t="s">
        <v>1119</v>
      </c>
      <c r="C3711" s="331" t="str">
        <f aca="false">IFERROR(VLOOKUP(B3711,'[1]#¡REF!'!$A$1:$C$15201,2,FALSE()),"")</f>
        <v/>
      </c>
      <c r="D3711" s="331" t="s">
        <v>1016</v>
      </c>
      <c r="E3711" s="331" t="s">
        <v>1024</v>
      </c>
      <c r="F3711" s="354" t="s">
        <v>993</v>
      </c>
      <c r="G3711" s="331" t="n">
        <v>278</v>
      </c>
      <c r="H3711" s="331" t="n">
        <v>73.03</v>
      </c>
      <c r="I3711" s="415" t="n">
        <v>1453.94</v>
      </c>
      <c r="J3711" s="389"/>
      <c r="K3711" s="331" t="s">
        <v>994</v>
      </c>
    </row>
    <row r="3712" customFormat="false" ht="15.75" hidden="true" customHeight="false" outlineLevel="0" collapsed="false">
      <c r="A3712" s="331"/>
      <c r="B3712" s="331" t="s">
        <v>1119</v>
      </c>
      <c r="C3712" s="331" t="str">
        <f aca="false">IFERROR(VLOOKUP(B3712,'[1]#¡REF!'!$A$1:$C$15201,2,FALSE()),"")</f>
        <v/>
      </c>
      <c r="D3712" s="331" t="s">
        <v>1016</v>
      </c>
      <c r="E3712" s="331" t="s">
        <v>1025</v>
      </c>
      <c r="F3712" s="354" t="s">
        <v>993</v>
      </c>
      <c r="G3712" s="405" t="n">
        <v>23505</v>
      </c>
      <c r="H3712" s="415" t="n">
        <v>6174.34</v>
      </c>
      <c r="I3712" s="415" t="n">
        <v>122931.15</v>
      </c>
      <c r="J3712" s="389"/>
      <c r="K3712" s="331" t="s">
        <v>994</v>
      </c>
    </row>
    <row r="3713" customFormat="false" ht="15.75" hidden="true" customHeight="false" outlineLevel="0" collapsed="false">
      <c r="A3713" s="331"/>
      <c r="B3713" s="331" t="s">
        <v>1119</v>
      </c>
      <c r="C3713" s="331" t="str">
        <f aca="false">IFERROR(VLOOKUP(B3713,'[1]#¡REF!'!$A$1:$C$15201,2,FALSE()),"")</f>
        <v/>
      </c>
      <c r="D3713" s="331" t="s">
        <v>1016</v>
      </c>
      <c r="E3713" s="331" t="s">
        <v>1065</v>
      </c>
      <c r="F3713" s="354" t="s">
        <v>993</v>
      </c>
      <c r="G3713" s="331" t="n">
        <v>225</v>
      </c>
      <c r="H3713" s="331" t="n">
        <v>59.1</v>
      </c>
      <c r="I3713" s="415" t="n">
        <v>1176.75</v>
      </c>
      <c r="J3713" s="389"/>
      <c r="K3713" s="331" t="s">
        <v>994</v>
      </c>
    </row>
    <row r="3714" customFormat="false" ht="15.75" hidden="true" customHeight="false" outlineLevel="0" collapsed="false">
      <c r="A3714" s="331"/>
      <c r="B3714" s="331" t="s">
        <v>1119</v>
      </c>
      <c r="C3714" s="331" t="str">
        <f aca="false">IFERROR(VLOOKUP(B3714,'[1]#¡REF!'!$A$1:$C$15201,2,FALSE()),"")</f>
        <v/>
      </c>
      <c r="D3714" s="331" t="s">
        <v>1016</v>
      </c>
      <c r="E3714" s="331" t="s">
        <v>1043</v>
      </c>
      <c r="F3714" s="354" t="s">
        <v>993</v>
      </c>
      <c r="G3714" s="331" t="n">
        <v>35</v>
      </c>
      <c r="H3714" s="331" t="n">
        <v>9.19</v>
      </c>
      <c r="I3714" s="331" t="n">
        <v>183.05</v>
      </c>
      <c r="J3714" s="389"/>
      <c r="K3714" s="331" t="s">
        <v>994</v>
      </c>
    </row>
    <row r="3715" customFormat="false" ht="15.75" hidden="true" customHeight="false" outlineLevel="0" collapsed="false">
      <c r="A3715" s="331"/>
      <c r="B3715" s="331" t="s">
        <v>1119</v>
      </c>
      <c r="C3715" s="331" t="str">
        <f aca="false">IFERROR(VLOOKUP(B3715,'[1]#¡REF!'!$A$1:$C$15201,2,FALSE()),"")</f>
        <v/>
      </c>
      <c r="D3715" s="331" t="s">
        <v>1016</v>
      </c>
      <c r="E3715" s="331" t="s">
        <v>1093</v>
      </c>
      <c r="F3715" s="331" t="s">
        <v>1131</v>
      </c>
      <c r="G3715" s="331" t="n">
        <v>10</v>
      </c>
      <c r="H3715" s="331" t="n">
        <v>2.63</v>
      </c>
      <c r="I3715" s="331" t="n">
        <v>52.3</v>
      </c>
      <c r="J3715" s="389"/>
      <c r="K3715" s="331" t="s">
        <v>994</v>
      </c>
    </row>
    <row r="3716" customFormat="false" ht="15.75" hidden="true" customHeight="false" outlineLevel="0" collapsed="false">
      <c r="A3716" s="331"/>
      <c r="B3716" s="331" t="s">
        <v>1119</v>
      </c>
      <c r="C3716" s="331" t="str">
        <f aca="false">IFERROR(VLOOKUP(B3716,'[1]#¡REF!'!$A$1:$C$15201,2,FALSE()),"")</f>
        <v/>
      </c>
      <c r="D3716" s="331" t="s">
        <v>1016</v>
      </c>
      <c r="E3716" s="331" t="s">
        <v>1026</v>
      </c>
      <c r="F3716" s="331" t="s">
        <v>1132</v>
      </c>
      <c r="G3716" s="331" t="n">
        <v>145</v>
      </c>
      <c r="H3716" s="331" t="n">
        <v>38.09</v>
      </c>
      <c r="I3716" s="331" t="n">
        <v>758.35</v>
      </c>
      <c r="J3716" s="389"/>
      <c r="K3716" s="331" t="s">
        <v>994</v>
      </c>
    </row>
    <row r="3717" customFormat="false" ht="15.75" hidden="true" customHeight="false" outlineLevel="0" collapsed="false">
      <c r="A3717" s="331"/>
      <c r="B3717" s="331" t="s">
        <v>1119</v>
      </c>
      <c r="C3717" s="331" t="str">
        <f aca="false">IFERROR(VLOOKUP(B3717,'[1]#¡REF!'!$A$1:$C$15201,2,FALSE()),"")</f>
        <v/>
      </c>
      <c r="D3717" s="331" t="s">
        <v>1016</v>
      </c>
      <c r="E3717" s="331" t="s">
        <v>1027</v>
      </c>
      <c r="F3717" s="331" t="s">
        <v>1133</v>
      </c>
      <c r="G3717" s="331" t="n">
        <v>17</v>
      </c>
      <c r="H3717" s="331" t="n">
        <v>4.47</v>
      </c>
      <c r="I3717" s="331" t="n">
        <v>88.91</v>
      </c>
      <c r="J3717" s="389"/>
      <c r="K3717" s="331" t="s">
        <v>994</v>
      </c>
    </row>
    <row r="3718" customFormat="false" ht="15.75" hidden="true" customHeight="false" outlineLevel="0" collapsed="false">
      <c r="A3718" s="331"/>
      <c r="B3718" s="331" t="s">
        <v>1119</v>
      </c>
      <c r="C3718" s="331" t="str">
        <f aca="false">IFERROR(VLOOKUP(B3718,'[1]#¡REF!'!$A$1:$C$15201,2,FALSE()),"")</f>
        <v/>
      </c>
      <c r="D3718" s="331" t="s">
        <v>1016</v>
      </c>
      <c r="E3718" s="331" t="s">
        <v>1028</v>
      </c>
      <c r="F3718" s="331" t="s">
        <v>1134</v>
      </c>
      <c r="G3718" s="331" t="n">
        <v>28</v>
      </c>
      <c r="H3718" s="331" t="n">
        <v>7.36</v>
      </c>
      <c r="I3718" s="331" t="n">
        <v>146.44</v>
      </c>
      <c r="J3718" s="390"/>
      <c r="K3718" s="331" t="s">
        <v>994</v>
      </c>
    </row>
    <row r="3719" customFormat="false" ht="15.75" hidden="true" customHeight="false" outlineLevel="0" collapsed="false">
      <c r="A3719" s="331"/>
      <c r="B3719" s="331" t="s">
        <v>1360</v>
      </c>
      <c r="C3719" s="331" t="str">
        <f aca="false">IFERROR(VLOOKUP(B3719,'[1]#¡REF!'!$A$1:$C$15201,2,FALSE()),"")</f>
        <v/>
      </c>
      <c r="D3719" s="331" t="s">
        <v>991</v>
      </c>
      <c r="E3719" s="331" t="s">
        <v>997</v>
      </c>
      <c r="F3719" s="331" t="s">
        <v>1130</v>
      </c>
      <c r="G3719" s="331" t="n">
        <v>360</v>
      </c>
      <c r="H3719" s="331" t="n">
        <v>162.19</v>
      </c>
      <c r="I3719" s="415" t="n">
        <v>3229.2</v>
      </c>
      <c r="J3719" s="388"/>
      <c r="K3719" s="331" t="s">
        <v>994</v>
      </c>
    </row>
    <row r="3720" customFormat="false" ht="15.75" hidden="true" customHeight="false" outlineLevel="0" collapsed="false">
      <c r="A3720" s="331"/>
      <c r="B3720" s="331" t="s">
        <v>1360</v>
      </c>
      <c r="C3720" s="331" t="str">
        <f aca="false">IFERROR(VLOOKUP(B3720,'[1]#¡REF!'!$A$1:$C$15201,2,FALSE()),"")</f>
        <v/>
      </c>
      <c r="D3720" s="331" t="s">
        <v>991</v>
      </c>
      <c r="E3720" s="331" t="s">
        <v>1032</v>
      </c>
      <c r="F3720" s="331" t="s">
        <v>1130</v>
      </c>
      <c r="G3720" s="331" t="n">
        <v>240</v>
      </c>
      <c r="H3720" s="331" t="n">
        <v>108.13</v>
      </c>
      <c r="I3720" s="415" t="n">
        <v>2152.8</v>
      </c>
      <c r="J3720" s="389"/>
      <c r="K3720" s="331" t="s">
        <v>994</v>
      </c>
    </row>
    <row r="3721" customFormat="false" ht="15.75" hidden="true" customHeight="false" outlineLevel="0" collapsed="false">
      <c r="A3721" s="331"/>
      <c r="B3721" s="331" t="s">
        <v>1360</v>
      </c>
      <c r="C3721" s="331" t="str">
        <f aca="false">IFERROR(VLOOKUP(B3721,'[1]#¡REF!'!$A$1:$C$15201,2,FALSE()),"")</f>
        <v/>
      </c>
      <c r="D3721" s="331" t="s">
        <v>991</v>
      </c>
      <c r="E3721" s="331" t="s">
        <v>992</v>
      </c>
      <c r="F3721" s="354" t="s">
        <v>993</v>
      </c>
      <c r="G3721" s="405" t="n">
        <v>3500</v>
      </c>
      <c r="H3721" s="415" t="n">
        <v>1576.85</v>
      </c>
      <c r="I3721" s="415" t="n">
        <v>31395</v>
      </c>
      <c r="J3721" s="389"/>
      <c r="K3721" s="331" t="s">
        <v>994</v>
      </c>
    </row>
    <row r="3722" customFormat="false" ht="15.75" hidden="true" customHeight="false" outlineLevel="0" collapsed="false">
      <c r="A3722" s="331"/>
      <c r="B3722" s="331" t="s">
        <v>1360</v>
      </c>
      <c r="C3722" s="331" t="str">
        <f aca="false">IFERROR(VLOOKUP(B3722,'[1]#¡REF!'!$A$1:$C$15201,2,FALSE()),"")</f>
        <v/>
      </c>
      <c r="D3722" s="331" t="s">
        <v>991</v>
      </c>
      <c r="E3722" s="331" t="s">
        <v>1008</v>
      </c>
      <c r="F3722" s="354" t="s">
        <v>993</v>
      </c>
      <c r="G3722" s="331" t="n">
        <v>90</v>
      </c>
      <c r="H3722" s="331" t="n">
        <v>40.55</v>
      </c>
      <c r="I3722" s="331" t="n">
        <v>807.3</v>
      </c>
      <c r="J3722" s="389"/>
      <c r="K3722" s="331" t="s">
        <v>994</v>
      </c>
    </row>
    <row r="3723" customFormat="false" ht="15.75" hidden="true" customHeight="false" outlineLevel="0" collapsed="false">
      <c r="A3723" s="331"/>
      <c r="B3723" s="331" t="s">
        <v>1360</v>
      </c>
      <c r="C3723" s="331" t="str">
        <f aca="false">IFERROR(VLOOKUP(B3723,'[1]#¡REF!'!$A$1:$C$15201,2,FALSE()),"")</f>
        <v/>
      </c>
      <c r="D3723" s="331" t="s">
        <v>991</v>
      </c>
      <c r="E3723" s="331" t="s">
        <v>1083</v>
      </c>
      <c r="F3723" s="354" t="s">
        <v>993</v>
      </c>
      <c r="G3723" s="405" t="n">
        <v>6240</v>
      </c>
      <c r="H3723" s="415" t="n">
        <v>2811.29</v>
      </c>
      <c r="I3723" s="415" t="n">
        <v>55972.8</v>
      </c>
      <c r="J3723" s="389"/>
      <c r="K3723" s="331" t="s">
        <v>994</v>
      </c>
    </row>
    <row r="3724" customFormat="false" ht="15.75" hidden="true" customHeight="false" outlineLevel="0" collapsed="false">
      <c r="A3724" s="331"/>
      <c r="B3724" s="331" t="s">
        <v>1360</v>
      </c>
      <c r="C3724" s="331" t="str">
        <f aca="false">IFERROR(VLOOKUP(B3724,'[1]#¡REF!'!$A$1:$C$15201,2,FALSE()),"")</f>
        <v/>
      </c>
      <c r="D3724" s="331" t="s">
        <v>991</v>
      </c>
      <c r="E3724" s="331" t="s">
        <v>1000</v>
      </c>
      <c r="F3724" s="354" t="s">
        <v>993</v>
      </c>
      <c r="G3724" s="405" t="n">
        <v>5709</v>
      </c>
      <c r="H3724" s="415" t="n">
        <v>2572.06</v>
      </c>
      <c r="I3724" s="415" t="n">
        <v>51209.73</v>
      </c>
      <c r="J3724" s="389"/>
      <c r="K3724" s="331" t="s">
        <v>994</v>
      </c>
    </row>
    <row r="3725" customFormat="false" ht="15.75" hidden="true" customHeight="false" outlineLevel="0" collapsed="false">
      <c r="A3725" s="331"/>
      <c r="B3725" s="331" t="s">
        <v>1360</v>
      </c>
      <c r="C3725" s="331" t="str">
        <f aca="false">IFERROR(VLOOKUP(B3725,'[1]#¡REF!'!$A$1:$C$15201,2,FALSE()),"")</f>
        <v/>
      </c>
      <c r="D3725" s="331" t="s">
        <v>991</v>
      </c>
      <c r="E3725" s="331" t="s">
        <v>1075</v>
      </c>
      <c r="F3725" s="354" t="s">
        <v>993</v>
      </c>
      <c r="G3725" s="331" t="n">
        <v>231</v>
      </c>
      <c r="H3725" s="331" t="n">
        <v>104.07</v>
      </c>
      <c r="I3725" s="415" t="n">
        <v>2072.07</v>
      </c>
      <c r="J3725" s="389"/>
      <c r="K3725" s="331" t="s">
        <v>994</v>
      </c>
    </row>
    <row r="3726" customFormat="false" ht="15.75" hidden="true" customHeight="false" outlineLevel="0" collapsed="false">
      <c r="A3726" s="331"/>
      <c r="B3726" s="331" t="s">
        <v>1360</v>
      </c>
      <c r="C3726" s="331" t="str">
        <f aca="false">IFERROR(VLOOKUP(B3726,'[1]#¡REF!'!$A$1:$C$15201,2,FALSE()),"")</f>
        <v/>
      </c>
      <c r="D3726" s="331" t="s">
        <v>991</v>
      </c>
      <c r="E3726" s="331" t="s">
        <v>1033</v>
      </c>
      <c r="F3726" s="354" t="s">
        <v>993</v>
      </c>
      <c r="G3726" s="405" t="n">
        <v>1800</v>
      </c>
      <c r="H3726" s="331" t="n">
        <v>810.95</v>
      </c>
      <c r="I3726" s="415" t="n">
        <v>16146</v>
      </c>
      <c r="J3726" s="389"/>
      <c r="K3726" s="331" t="s">
        <v>994</v>
      </c>
    </row>
    <row r="3727" customFormat="false" ht="15.75" hidden="true" customHeight="false" outlineLevel="0" collapsed="false">
      <c r="A3727" s="331"/>
      <c r="B3727" s="331" t="s">
        <v>1360</v>
      </c>
      <c r="C3727" s="331" t="str">
        <f aca="false">IFERROR(VLOOKUP(B3727,'[1]#¡REF!'!$A$1:$C$15201,2,FALSE()),"")</f>
        <v/>
      </c>
      <c r="D3727" s="331" t="s">
        <v>991</v>
      </c>
      <c r="E3727" s="331" t="s">
        <v>1053</v>
      </c>
      <c r="F3727" s="354" t="s">
        <v>993</v>
      </c>
      <c r="G3727" s="331" t="n">
        <v>850</v>
      </c>
      <c r="H3727" s="331" t="n">
        <v>382.95</v>
      </c>
      <c r="I3727" s="415" t="n">
        <v>7624.5</v>
      </c>
      <c r="J3727" s="389"/>
      <c r="K3727" s="331" t="s">
        <v>994</v>
      </c>
    </row>
    <row r="3728" customFormat="false" ht="15.75" hidden="true" customHeight="false" outlineLevel="0" collapsed="false">
      <c r="A3728" s="331"/>
      <c r="B3728" s="331" t="s">
        <v>1360</v>
      </c>
      <c r="C3728" s="331" t="str">
        <f aca="false">IFERROR(VLOOKUP(B3728,'[1]#¡REF!'!$A$1:$C$15201,2,FALSE()),"")</f>
        <v/>
      </c>
      <c r="D3728" s="331" t="s">
        <v>991</v>
      </c>
      <c r="E3728" s="331" t="s">
        <v>1034</v>
      </c>
      <c r="F3728" s="354" t="s">
        <v>993</v>
      </c>
      <c r="G3728" s="405" t="n">
        <v>1000</v>
      </c>
      <c r="H3728" s="331" t="n">
        <v>450.53</v>
      </c>
      <c r="I3728" s="415" t="n">
        <v>8970</v>
      </c>
      <c r="J3728" s="389"/>
      <c r="K3728" s="331" t="s">
        <v>994</v>
      </c>
    </row>
    <row r="3729" customFormat="false" ht="15.75" hidden="true" customHeight="false" outlineLevel="0" collapsed="false">
      <c r="A3729" s="331"/>
      <c r="B3729" s="331" t="s">
        <v>1360</v>
      </c>
      <c r="C3729" s="331" t="str">
        <f aca="false">IFERROR(VLOOKUP(B3729,'[1]#¡REF!'!$A$1:$C$15201,2,FALSE()),"")</f>
        <v/>
      </c>
      <c r="D3729" s="331" t="s">
        <v>991</v>
      </c>
      <c r="E3729" s="331" t="s">
        <v>1009</v>
      </c>
      <c r="F3729" s="354" t="s">
        <v>993</v>
      </c>
      <c r="G3729" s="331" t="n">
        <v>50</v>
      </c>
      <c r="H3729" s="331" t="n">
        <v>22.53</v>
      </c>
      <c r="I3729" s="331" t="n">
        <v>448.5</v>
      </c>
      <c r="J3729" s="389"/>
      <c r="K3729" s="331" t="s">
        <v>994</v>
      </c>
    </row>
    <row r="3730" customFormat="false" ht="15.75" hidden="true" customHeight="false" outlineLevel="0" collapsed="false">
      <c r="A3730" s="331"/>
      <c r="B3730" s="331" t="s">
        <v>1360</v>
      </c>
      <c r="C3730" s="331" t="str">
        <f aca="false">IFERROR(VLOOKUP(B3730,'[1]#¡REF!'!$A$1:$C$15201,2,FALSE()),"")</f>
        <v/>
      </c>
      <c r="D3730" s="331" t="s">
        <v>991</v>
      </c>
      <c r="E3730" s="331" t="s">
        <v>1010</v>
      </c>
      <c r="F3730" s="354" t="s">
        <v>993</v>
      </c>
      <c r="G3730" s="331" t="n">
        <v>200</v>
      </c>
      <c r="H3730" s="331" t="n">
        <v>90.11</v>
      </c>
      <c r="I3730" s="415" t="n">
        <v>1794</v>
      </c>
      <c r="J3730" s="389"/>
      <c r="K3730" s="331" t="s">
        <v>994</v>
      </c>
    </row>
    <row r="3731" customFormat="false" ht="15.75" hidden="true" customHeight="false" outlineLevel="0" collapsed="false">
      <c r="A3731" s="331"/>
      <c r="B3731" s="331" t="s">
        <v>1360</v>
      </c>
      <c r="C3731" s="331" t="str">
        <f aca="false">IFERROR(VLOOKUP(B3731,'[1]#¡REF!'!$A$1:$C$15201,2,FALSE()),"")</f>
        <v/>
      </c>
      <c r="D3731" s="331" t="s">
        <v>991</v>
      </c>
      <c r="E3731" s="331" t="s">
        <v>1011</v>
      </c>
      <c r="F3731" s="354" t="s">
        <v>993</v>
      </c>
      <c r="G3731" s="405" t="n">
        <v>5127</v>
      </c>
      <c r="H3731" s="415" t="n">
        <v>2309.85</v>
      </c>
      <c r="I3731" s="415" t="n">
        <v>45989.19</v>
      </c>
      <c r="J3731" s="389"/>
      <c r="K3731" s="331" t="s">
        <v>994</v>
      </c>
    </row>
    <row r="3732" customFormat="false" ht="15.75" hidden="true" customHeight="false" outlineLevel="0" collapsed="false">
      <c r="A3732" s="331"/>
      <c r="B3732" s="331" t="s">
        <v>1360</v>
      </c>
      <c r="C3732" s="331" t="str">
        <f aca="false">IFERROR(VLOOKUP(B3732,'[1]#¡REF!'!$A$1:$C$15201,2,FALSE()),"")</f>
        <v/>
      </c>
      <c r="D3732" s="331" t="s">
        <v>991</v>
      </c>
      <c r="E3732" s="331" t="s">
        <v>1001</v>
      </c>
      <c r="F3732" s="354" t="s">
        <v>993</v>
      </c>
      <c r="G3732" s="331" t="n">
        <v>300</v>
      </c>
      <c r="H3732" s="331" t="n">
        <v>135.16</v>
      </c>
      <c r="I3732" s="415" t="n">
        <v>2691</v>
      </c>
      <c r="J3732" s="389"/>
      <c r="K3732" s="331" t="s">
        <v>994</v>
      </c>
    </row>
    <row r="3733" customFormat="false" ht="15.75" hidden="true" customHeight="false" outlineLevel="0" collapsed="false">
      <c r="A3733" s="331"/>
      <c r="B3733" s="331" t="s">
        <v>1360</v>
      </c>
      <c r="C3733" s="331" t="str">
        <f aca="false">IFERROR(VLOOKUP(B3733,'[1]#¡REF!'!$A$1:$C$15201,2,FALSE()),"")</f>
        <v/>
      </c>
      <c r="D3733" s="331" t="s">
        <v>991</v>
      </c>
      <c r="E3733" s="331" t="s">
        <v>1084</v>
      </c>
      <c r="F3733" s="354" t="s">
        <v>993</v>
      </c>
      <c r="G3733" s="331" t="n">
        <v>96</v>
      </c>
      <c r="H3733" s="331" t="n">
        <v>43.25</v>
      </c>
      <c r="I3733" s="331" t="n">
        <v>861.12</v>
      </c>
      <c r="J3733" s="389"/>
      <c r="K3733" s="331" t="s">
        <v>994</v>
      </c>
    </row>
    <row r="3734" customFormat="false" ht="15.75" hidden="true" customHeight="false" outlineLevel="0" collapsed="false">
      <c r="A3734" s="331"/>
      <c r="B3734" s="331" t="s">
        <v>1360</v>
      </c>
      <c r="C3734" s="331" t="str">
        <f aca="false">IFERROR(VLOOKUP(B3734,'[1]#¡REF!'!$A$1:$C$15201,2,FALSE()),"")</f>
        <v/>
      </c>
      <c r="D3734" s="331" t="s">
        <v>991</v>
      </c>
      <c r="E3734" s="331" t="s">
        <v>1046</v>
      </c>
      <c r="F3734" s="354" t="s">
        <v>993</v>
      </c>
      <c r="G3734" s="331" t="n">
        <v>5</v>
      </c>
      <c r="H3734" s="331" t="n">
        <v>2.25</v>
      </c>
      <c r="I3734" s="331" t="n">
        <v>44.85</v>
      </c>
      <c r="J3734" s="389"/>
      <c r="K3734" s="331" t="s">
        <v>994</v>
      </c>
    </row>
    <row r="3735" customFormat="false" ht="15.75" hidden="true" customHeight="false" outlineLevel="0" collapsed="false">
      <c r="A3735" s="331"/>
      <c r="B3735" s="331" t="s">
        <v>1360</v>
      </c>
      <c r="C3735" s="331" t="str">
        <f aca="false">IFERROR(VLOOKUP(B3735,'[1]#¡REF!'!$A$1:$C$15201,2,FALSE()),"")</f>
        <v/>
      </c>
      <c r="D3735" s="331" t="s">
        <v>991</v>
      </c>
      <c r="E3735" s="331" t="s">
        <v>1012</v>
      </c>
      <c r="F3735" s="354" t="s">
        <v>993</v>
      </c>
      <c r="G3735" s="331" t="n">
        <v>140</v>
      </c>
      <c r="H3735" s="331" t="n">
        <v>63.07</v>
      </c>
      <c r="I3735" s="415" t="n">
        <v>1255.8</v>
      </c>
      <c r="J3735" s="389"/>
      <c r="K3735" s="331" t="s">
        <v>994</v>
      </c>
    </row>
    <row r="3736" customFormat="false" ht="15.75" hidden="true" customHeight="false" outlineLevel="0" collapsed="false">
      <c r="A3736" s="331"/>
      <c r="B3736" s="331" t="s">
        <v>1360</v>
      </c>
      <c r="C3736" s="331" t="str">
        <f aca="false">IFERROR(VLOOKUP(B3736,'[1]#¡REF!'!$A$1:$C$15201,2,FALSE()),"")</f>
        <v/>
      </c>
      <c r="D3736" s="331" t="s">
        <v>991</v>
      </c>
      <c r="E3736" s="331" t="s">
        <v>1035</v>
      </c>
      <c r="F3736" s="354" t="s">
        <v>993</v>
      </c>
      <c r="G3736" s="331" t="n">
        <v>594</v>
      </c>
      <c r="H3736" s="331" t="n">
        <v>267.61</v>
      </c>
      <c r="I3736" s="415" t="n">
        <v>5328.18</v>
      </c>
      <c r="J3736" s="389"/>
      <c r="K3736" s="331" t="s">
        <v>994</v>
      </c>
    </row>
    <row r="3737" customFormat="false" ht="15.75" hidden="true" customHeight="false" outlineLevel="0" collapsed="false">
      <c r="A3737" s="331"/>
      <c r="B3737" s="331" t="s">
        <v>1360</v>
      </c>
      <c r="C3737" s="331" t="str">
        <f aca="false">IFERROR(VLOOKUP(B3737,'[1]#¡REF!'!$A$1:$C$15201,2,FALSE()),"")</f>
        <v/>
      </c>
      <c r="D3737" s="331" t="s">
        <v>991</v>
      </c>
      <c r="E3737" s="331" t="s">
        <v>1036</v>
      </c>
      <c r="F3737" s="354" t="s">
        <v>993</v>
      </c>
      <c r="G3737" s="331" t="n">
        <v>20</v>
      </c>
      <c r="H3737" s="331" t="n">
        <v>9.01</v>
      </c>
      <c r="I3737" s="331" t="n">
        <v>179.4</v>
      </c>
      <c r="J3737" s="389"/>
      <c r="K3737" s="331" t="s">
        <v>994</v>
      </c>
    </row>
    <row r="3738" customFormat="false" ht="15.75" hidden="true" customHeight="false" outlineLevel="0" collapsed="false">
      <c r="A3738" s="331"/>
      <c r="B3738" s="331" t="s">
        <v>1360</v>
      </c>
      <c r="C3738" s="331" t="str">
        <f aca="false">IFERROR(VLOOKUP(B3738,'[1]#¡REF!'!$A$1:$C$15201,2,FALSE()),"")</f>
        <v/>
      </c>
      <c r="D3738" s="331" t="s">
        <v>991</v>
      </c>
      <c r="E3738" s="331" t="s">
        <v>1013</v>
      </c>
      <c r="F3738" s="354" t="s">
        <v>993</v>
      </c>
      <c r="G3738" s="331" t="n">
        <v>25</v>
      </c>
      <c r="H3738" s="331" t="n">
        <v>11.26</v>
      </c>
      <c r="I3738" s="331" t="n">
        <v>224.25</v>
      </c>
      <c r="J3738" s="389"/>
      <c r="K3738" s="331" t="s">
        <v>994</v>
      </c>
    </row>
    <row r="3739" customFormat="false" ht="15.75" hidden="true" customHeight="false" outlineLevel="0" collapsed="false">
      <c r="A3739" s="331"/>
      <c r="B3739" s="331" t="s">
        <v>1360</v>
      </c>
      <c r="C3739" s="331" t="str">
        <f aca="false">IFERROR(VLOOKUP(B3739,'[1]#¡REF!'!$A$1:$C$15201,2,FALSE()),"")</f>
        <v/>
      </c>
      <c r="D3739" s="331" t="s">
        <v>991</v>
      </c>
      <c r="E3739" s="331" t="s">
        <v>1037</v>
      </c>
      <c r="F3739" s="331" t="s">
        <v>1131</v>
      </c>
      <c r="G3739" s="405" t="n">
        <v>1325</v>
      </c>
      <c r="H3739" s="331" t="n">
        <v>596.95</v>
      </c>
      <c r="I3739" s="415" t="n">
        <v>11885.25</v>
      </c>
      <c r="J3739" s="389"/>
      <c r="K3739" s="331" t="s">
        <v>994</v>
      </c>
    </row>
    <row r="3740" customFormat="false" ht="15.75" hidden="true" customHeight="false" outlineLevel="0" collapsed="false">
      <c r="A3740" s="331"/>
      <c r="B3740" s="331" t="s">
        <v>1360</v>
      </c>
      <c r="C3740" s="331" t="str">
        <f aca="false">IFERROR(VLOOKUP(B3740,'[1]#¡REF!'!$A$1:$C$15201,2,FALSE()),"")</f>
        <v/>
      </c>
      <c r="D3740" s="331" t="s">
        <v>991</v>
      </c>
      <c r="E3740" s="331" t="s">
        <v>1014</v>
      </c>
      <c r="F3740" s="331" t="s">
        <v>1132</v>
      </c>
      <c r="G3740" s="405" t="n">
        <v>1571</v>
      </c>
      <c r="H3740" s="331" t="n">
        <v>707.78</v>
      </c>
      <c r="I3740" s="415" t="n">
        <v>14091.87</v>
      </c>
      <c r="J3740" s="389"/>
      <c r="K3740" s="331" t="s">
        <v>994</v>
      </c>
    </row>
    <row r="3741" customFormat="false" ht="15.75" hidden="true" customHeight="false" outlineLevel="0" collapsed="false">
      <c r="A3741" s="331"/>
      <c r="B3741" s="331" t="s">
        <v>1360</v>
      </c>
      <c r="C3741" s="331" t="str">
        <f aca="false">IFERROR(VLOOKUP(B3741,'[1]#¡REF!'!$A$1:$C$15201,2,FALSE()),"")</f>
        <v/>
      </c>
      <c r="D3741" s="331" t="s">
        <v>991</v>
      </c>
      <c r="E3741" s="331" t="s">
        <v>1002</v>
      </c>
      <c r="F3741" s="331" t="s">
        <v>1133</v>
      </c>
      <c r="G3741" s="405" t="n">
        <v>2500</v>
      </c>
      <c r="H3741" s="415" t="n">
        <v>1126.32</v>
      </c>
      <c r="I3741" s="415" t="n">
        <v>22425</v>
      </c>
      <c r="J3741" s="389"/>
      <c r="K3741" s="331" t="s">
        <v>994</v>
      </c>
    </row>
    <row r="3742" customFormat="false" ht="15.75" hidden="true" customHeight="false" outlineLevel="0" collapsed="false">
      <c r="A3742" s="331"/>
      <c r="B3742" s="331" t="s">
        <v>1360</v>
      </c>
      <c r="C3742" s="331" t="str">
        <f aca="false">IFERROR(VLOOKUP(B3742,'[1]#¡REF!'!$A$1:$C$15201,2,FALSE()),"")</f>
        <v/>
      </c>
      <c r="D3742" s="331" t="s">
        <v>991</v>
      </c>
      <c r="E3742" s="331" t="s">
        <v>1004</v>
      </c>
      <c r="F3742" s="331" t="s">
        <v>1134</v>
      </c>
      <c r="G3742" s="331" t="n">
        <v>70</v>
      </c>
      <c r="H3742" s="331" t="n">
        <v>31.54</v>
      </c>
      <c r="I3742" s="331" t="n">
        <v>627.9</v>
      </c>
      <c r="J3742" s="390"/>
      <c r="K3742" s="331" t="s">
        <v>994</v>
      </c>
    </row>
    <row r="3743" customFormat="false" ht="15.75" hidden="true" customHeight="false" outlineLevel="0" collapsed="false">
      <c r="A3743" s="331"/>
      <c r="B3743" s="331" t="s">
        <v>1360</v>
      </c>
      <c r="C3743" s="331" t="str">
        <f aca="false">IFERROR(VLOOKUP(B3743,'[1]#¡REF!'!$A$1:$C$15201,2,FALSE()),"")</f>
        <v/>
      </c>
      <c r="D3743" s="331" t="s">
        <v>1016</v>
      </c>
      <c r="E3743" s="331" t="s">
        <v>1018</v>
      </c>
      <c r="F3743" s="354" t="s">
        <v>993</v>
      </c>
      <c r="G3743" s="331" t="n">
        <v>6</v>
      </c>
      <c r="H3743" s="331" t="n">
        <v>2.7</v>
      </c>
      <c r="I3743" s="331" t="n">
        <v>53.82</v>
      </c>
      <c r="J3743" s="388"/>
      <c r="K3743" s="331" t="s">
        <v>994</v>
      </c>
    </row>
    <row r="3744" customFormat="false" ht="15.75" hidden="true" customHeight="false" outlineLevel="0" collapsed="false">
      <c r="A3744" s="331"/>
      <c r="B3744" s="331" t="s">
        <v>1360</v>
      </c>
      <c r="C3744" s="331" t="str">
        <f aca="false">IFERROR(VLOOKUP(B3744,'[1]#¡REF!'!$A$1:$C$15201,2,FALSE()),"")</f>
        <v/>
      </c>
      <c r="D3744" s="331" t="s">
        <v>1016</v>
      </c>
      <c r="E3744" s="331" t="s">
        <v>1025</v>
      </c>
      <c r="F3744" s="354" t="s">
        <v>993</v>
      </c>
      <c r="G3744" s="331" t="n">
        <v>178</v>
      </c>
      <c r="H3744" s="331" t="n">
        <v>80.19</v>
      </c>
      <c r="I3744" s="415" t="n">
        <v>1596.66</v>
      </c>
      <c r="J3744" s="389"/>
      <c r="K3744" s="331" t="s">
        <v>994</v>
      </c>
    </row>
    <row r="3745" customFormat="false" ht="15.75" hidden="true" customHeight="false" outlineLevel="0" collapsed="false">
      <c r="A3745" s="331"/>
      <c r="B3745" s="331" t="s">
        <v>1360</v>
      </c>
      <c r="C3745" s="331" t="str">
        <f aca="false">IFERROR(VLOOKUP(B3745,'[1]#¡REF!'!$A$1:$C$15201,2,FALSE()),"")</f>
        <v/>
      </c>
      <c r="D3745" s="331" t="s">
        <v>1016</v>
      </c>
      <c r="E3745" s="331" t="s">
        <v>1027</v>
      </c>
      <c r="F3745" s="331" t="s">
        <v>1133</v>
      </c>
      <c r="G3745" s="331" t="n">
        <v>14</v>
      </c>
      <c r="H3745" s="331" t="n">
        <v>6.31</v>
      </c>
      <c r="I3745" s="331" t="n">
        <v>125.58</v>
      </c>
      <c r="J3745" s="389"/>
      <c r="K3745" s="331" t="s">
        <v>994</v>
      </c>
    </row>
    <row r="3746" customFormat="false" ht="15.75" hidden="true" customHeight="false" outlineLevel="0" collapsed="false">
      <c r="A3746" s="331"/>
      <c r="B3746" s="331" t="s">
        <v>1361</v>
      </c>
      <c r="C3746" s="331" t="str">
        <f aca="false">IFERROR(VLOOKUP(B3746,'[1]#¡REF!'!$A$1:$C$15201,2,FALSE()),"")</f>
        <v/>
      </c>
      <c r="D3746" s="331" t="s">
        <v>991</v>
      </c>
      <c r="E3746" s="331" t="s">
        <v>1000</v>
      </c>
      <c r="F3746" s="354" t="s">
        <v>993</v>
      </c>
      <c r="G3746" s="331" t="n">
        <v>117</v>
      </c>
      <c r="H3746" s="331" t="n">
        <v>37.14</v>
      </c>
      <c r="I3746" s="331" t="n">
        <v>739.44</v>
      </c>
      <c r="J3746" s="389"/>
      <c r="K3746" s="331" t="s">
        <v>994</v>
      </c>
    </row>
    <row r="3747" customFormat="false" ht="15.75" hidden="true" customHeight="false" outlineLevel="0" collapsed="false">
      <c r="A3747" s="331"/>
      <c r="B3747" s="331" t="s">
        <v>1361</v>
      </c>
      <c r="C3747" s="331" t="str">
        <f aca="false">IFERROR(VLOOKUP(B3747,'[1]#¡REF!'!$A$1:$C$15201,2,FALSE()),"")</f>
        <v/>
      </c>
      <c r="D3747" s="331" t="s">
        <v>991</v>
      </c>
      <c r="E3747" s="331" t="s">
        <v>1053</v>
      </c>
      <c r="F3747" s="354" t="s">
        <v>993</v>
      </c>
      <c r="G3747" s="331" t="n">
        <v>20</v>
      </c>
      <c r="H3747" s="331" t="n">
        <v>6.35</v>
      </c>
      <c r="I3747" s="331" t="n">
        <v>126.4</v>
      </c>
      <c r="J3747" s="389"/>
      <c r="K3747" s="331" t="s">
        <v>994</v>
      </c>
    </row>
    <row r="3748" customFormat="false" ht="15.75" hidden="true" customHeight="false" outlineLevel="0" collapsed="false">
      <c r="A3748" s="331"/>
      <c r="B3748" s="331" t="s">
        <v>1361</v>
      </c>
      <c r="C3748" s="331" t="str">
        <f aca="false">IFERROR(VLOOKUP(B3748,'[1]#¡REF!'!$A$1:$C$15201,2,FALSE()),"")</f>
        <v/>
      </c>
      <c r="D3748" s="331" t="s">
        <v>991</v>
      </c>
      <c r="E3748" s="331" t="s">
        <v>1012</v>
      </c>
      <c r="F3748" s="354" t="s">
        <v>993</v>
      </c>
      <c r="G3748" s="331" t="n">
        <v>6</v>
      </c>
      <c r="H3748" s="331" t="n">
        <v>1.9</v>
      </c>
      <c r="I3748" s="331" t="n">
        <v>37.92</v>
      </c>
      <c r="J3748" s="389"/>
      <c r="K3748" s="331" t="s">
        <v>994</v>
      </c>
    </row>
    <row r="3749" customFormat="false" ht="15.75" hidden="true" customHeight="false" outlineLevel="0" collapsed="false">
      <c r="A3749" s="331"/>
      <c r="B3749" s="331" t="s">
        <v>1361</v>
      </c>
      <c r="C3749" s="331" t="str">
        <f aca="false">IFERROR(VLOOKUP(B3749,'[1]#¡REF!'!$A$1:$C$15201,2,FALSE()),"")</f>
        <v/>
      </c>
      <c r="D3749" s="331" t="s">
        <v>991</v>
      </c>
      <c r="E3749" s="331" t="s">
        <v>1014</v>
      </c>
      <c r="F3749" s="331" t="s">
        <v>1132</v>
      </c>
      <c r="G3749" s="331" t="n">
        <v>364</v>
      </c>
      <c r="H3749" s="331" t="n">
        <v>115.54</v>
      </c>
      <c r="I3749" s="415" t="n">
        <v>2300.48</v>
      </c>
      <c r="J3749" s="389"/>
      <c r="K3749" s="331" t="s">
        <v>994</v>
      </c>
    </row>
    <row r="3750" customFormat="false" ht="15.75" hidden="true" customHeight="false" outlineLevel="0" collapsed="false">
      <c r="A3750" s="331"/>
      <c r="B3750" s="331" t="s">
        <v>1361</v>
      </c>
      <c r="C3750" s="331" t="str">
        <f aca="false">IFERROR(VLOOKUP(B3750,'[1]#¡REF!'!$A$1:$C$15201,2,FALSE()),"")</f>
        <v/>
      </c>
      <c r="D3750" s="331" t="s">
        <v>991</v>
      </c>
      <c r="E3750" s="331" t="s">
        <v>1004</v>
      </c>
      <c r="F3750" s="331" t="s">
        <v>1134</v>
      </c>
      <c r="G3750" s="331" t="n">
        <v>4</v>
      </c>
      <c r="H3750" s="331" t="n">
        <v>1.27</v>
      </c>
      <c r="I3750" s="331" t="n">
        <v>25.28</v>
      </c>
      <c r="J3750" s="390"/>
      <c r="K3750" s="331" t="s">
        <v>994</v>
      </c>
    </row>
    <row r="3751" customFormat="false" ht="15.75" hidden="true" customHeight="false" outlineLevel="0" collapsed="false">
      <c r="A3751" s="331"/>
      <c r="B3751" s="331" t="s">
        <v>1361</v>
      </c>
      <c r="C3751" s="331" t="str">
        <f aca="false">IFERROR(VLOOKUP(B3751,'[1]#¡REF!'!$A$1:$C$15201,2,FALSE()),"")</f>
        <v/>
      </c>
      <c r="D3751" s="331" t="s">
        <v>1016</v>
      </c>
      <c r="E3751" s="331" t="s">
        <v>1017</v>
      </c>
      <c r="F3751" s="331" t="s">
        <v>1130</v>
      </c>
      <c r="G3751" s="331" t="n">
        <v>3</v>
      </c>
      <c r="H3751" s="331" t="n">
        <v>0.95</v>
      </c>
      <c r="I3751" s="331" t="n">
        <v>18.96</v>
      </c>
      <c r="J3751" s="388"/>
      <c r="K3751" s="331" t="s">
        <v>994</v>
      </c>
    </row>
    <row r="3752" customFormat="false" ht="15.75" hidden="true" customHeight="false" outlineLevel="0" collapsed="false">
      <c r="A3752" s="331"/>
      <c r="B3752" s="331" t="s">
        <v>1361</v>
      </c>
      <c r="C3752" s="331" t="str">
        <f aca="false">IFERROR(VLOOKUP(B3752,'[1]#¡REF!'!$A$1:$C$15201,2,FALSE()),"")</f>
        <v/>
      </c>
      <c r="D3752" s="331" t="s">
        <v>1016</v>
      </c>
      <c r="E3752" s="331" t="s">
        <v>1091</v>
      </c>
      <c r="F3752" s="354" t="s">
        <v>993</v>
      </c>
      <c r="G3752" s="331" t="n">
        <v>57</v>
      </c>
      <c r="H3752" s="331" t="n">
        <v>18.09</v>
      </c>
      <c r="I3752" s="331" t="n">
        <v>360.24</v>
      </c>
      <c r="J3752" s="389"/>
      <c r="K3752" s="331" t="s">
        <v>994</v>
      </c>
    </row>
    <row r="3753" customFormat="false" ht="15.75" hidden="true" customHeight="false" outlineLevel="0" collapsed="false">
      <c r="A3753" s="331"/>
      <c r="B3753" s="331" t="s">
        <v>1361</v>
      </c>
      <c r="C3753" s="331" t="str">
        <f aca="false">IFERROR(VLOOKUP(B3753,'[1]#¡REF!'!$A$1:$C$15201,2,FALSE()),"")</f>
        <v/>
      </c>
      <c r="D3753" s="331" t="s">
        <v>1016</v>
      </c>
      <c r="E3753" s="331" t="s">
        <v>1019</v>
      </c>
      <c r="F3753" s="354" t="s">
        <v>993</v>
      </c>
      <c r="G3753" s="331" t="n">
        <v>25</v>
      </c>
      <c r="H3753" s="331" t="n">
        <v>7.94</v>
      </c>
      <c r="I3753" s="331" t="n">
        <v>158</v>
      </c>
      <c r="J3753" s="389"/>
      <c r="K3753" s="331" t="s">
        <v>994</v>
      </c>
    </row>
    <row r="3754" customFormat="false" ht="15.75" hidden="true" customHeight="false" outlineLevel="0" collapsed="false">
      <c r="A3754" s="331"/>
      <c r="B3754" s="331" t="s">
        <v>1361</v>
      </c>
      <c r="C3754" s="331" t="str">
        <f aca="false">IFERROR(VLOOKUP(B3754,'[1]#¡REF!'!$A$1:$C$15201,2,FALSE()),"")</f>
        <v/>
      </c>
      <c r="D3754" s="331" t="s">
        <v>1016</v>
      </c>
      <c r="E3754" s="331" t="s">
        <v>1020</v>
      </c>
      <c r="F3754" s="354" t="s">
        <v>993</v>
      </c>
      <c r="G3754" s="331" t="n">
        <v>405</v>
      </c>
      <c r="H3754" s="331" t="n">
        <v>128.56</v>
      </c>
      <c r="I3754" s="415" t="n">
        <v>2559.6</v>
      </c>
      <c r="J3754" s="389"/>
      <c r="K3754" s="331" t="s">
        <v>994</v>
      </c>
    </row>
    <row r="3755" customFormat="false" ht="15.75" hidden="true" customHeight="false" outlineLevel="0" collapsed="false">
      <c r="A3755" s="331"/>
      <c r="B3755" s="331" t="s">
        <v>1361</v>
      </c>
      <c r="C3755" s="331" t="str">
        <f aca="false">IFERROR(VLOOKUP(B3755,'[1]#¡REF!'!$A$1:$C$15201,2,FALSE()),"")</f>
        <v/>
      </c>
      <c r="D3755" s="331" t="s">
        <v>1016</v>
      </c>
      <c r="E3755" s="331" t="s">
        <v>1041</v>
      </c>
      <c r="F3755" s="354" t="s">
        <v>993</v>
      </c>
      <c r="G3755" s="331" t="n">
        <v>8</v>
      </c>
      <c r="H3755" s="331" t="n">
        <v>2.54</v>
      </c>
      <c r="I3755" s="331" t="n">
        <v>50.56</v>
      </c>
      <c r="J3755" s="389"/>
      <c r="K3755" s="331" t="s">
        <v>994</v>
      </c>
    </row>
    <row r="3756" customFormat="false" ht="15.75" hidden="true" customHeight="false" outlineLevel="0" collapsed="false">
      <c r="A3756" s="331"/>
      <c r="B3756" s="331" t="s">
        <v>1361</v>
      </c>
      <c r="C3756" s="331" t="str">
        <f aca="false">IFERROR(VLOOKUP(B3756,'[1]#¡REF!'!$A$1:$C$15201,2,FALSE()),"")</f>
        <v/>
      </c>
      <c r="D3756" s="331" t="s">
        <v>1016</v>
      </c>
      <c r="E3756" s="331" t="s">
        <v>1023</v>
      </c>
      <c r="F3756" s="354" t="s">
        <v>993</v>
      </c>
      <c r="G3756" s="331" t="n">
        <v>2</v>
      </c>
      <c r="H3756" s="331" t="n">
        <v>0.63</v>
      </c>
      <c r="I3756" s="331" t="n">
        <v>12.64</v>
      </c>
      <c r="J3756" s="389"/>
      <c r="K3756" s="331" t="s">
        <v>994</v>
      </c>
    </row>
    <row r="3757" customFormat="false" ht="15.75" hidden="true" customHeight="false" outlineLevel="0" collapsed="false">
      <c r="A3757" s="331"/>
      <c r="B3757" s="331" t="s">
        <v>1361</v>
      </c>
      <c r="C3757" s="331" t="str">
        <f aca="false">IFERROR(VLOOKUP(B3757,'[1]#¡REF!'!$A$1:$C$15201,2,FALSE()),"")</f>
        <v/>
      </c>
      <c r="D3757" s="331" t="s">
        <v>1016</v>
      </c>
      <c r="E3757" s="331" t="s">
        <v>1042</v>
      </c>
      <c r="F3757" s="354" t="s">
        <v>993</v>
      </c>
      <c r="G3757" s="331" t="n">
        <v>101</v>
      </c>
      <c r="H3757" s="331" t="n">
        <v>32.06</v>
      </c>
      <c r="I3757" s="331" t="n">
        <v>638.32</v>
      </c>
      <c r="J3757" s="389"/>
      <c r="K3757" s="331" t="s">
        <v>994</v>
      </c>
    </row>
    <row r="3758" customFormat="false" ht="15.75" hidden="true" customHeight="false" outlineLevel="0" collapsed="false">
      <c r="A3758" s="331"/>
      <c r="B3758" s="331" t="s">
        <v>1361</v>
      </c>
      <c r="C3758" s="331" t="str">
        <f aca="false">IFERROR(VLOOKUP(B3758,'[1]#¡REF!'!$A$1:$C$15201,2,FALSE()),"")</f>
        <v/>
      </c>
      <c r="D3758" s="331" t="s">
        <v>1016</v>
      </c>
      <c r="E3758" s="331" t="s">
        <v>1092</v>
      </c>
      <c r="F3758" s="354" t="s">
        <v>993</v>
      </c>
      <c r="G3758" s="331" t="n">
        <v>18</v>
      </c>
      <c r="H3758" s="331" t="n">
        <v>5.71</v>
      </c>
      <c r="I3758" s="331" t="n">
        <v>113.76</v>
      </c>
      <c r="J3758" s="389"/>
      <c r="K3758" s="331" t="s">
        <v>994</v>
      </c>
    </row>
    <row r="3759" customFormat="false" ht="15.75" hidden="true" customHeight="false" outlineLevel="0" collapsed="false">
      <c r="A3759" s="331"/>
      <c r="B3759" s="331" t="s">
        <v>1361</v>
      </c>
      <c r="C3759" s="331" t="str">
        <f aca="false">IFERROR(VLOOKUP(B3759,'[1]#¡REF!'!$A$1:$C$15201,2,FALSE()),"")</f>
        <v/>
      </c>
      <c r="D3759" s="331" t="s">
        <v>1016</v>
      </c>
      <c r="E3759" s="331" t="s">
        <v>1025</v>
      </c>
      <c r="F3759" s="354" t="s">
        <v>993</v>
      </c>
      <c r="G3759" s="405" t="n">
        <v>3234</v>
      </c>
      <c r="H3759" s="415" t="n">
        <v>1026.56</v>
      </c>
      <c r="I3759" s="415" t="n">
        <v>20438.88</v>
      </c>
      <c r="J3759" s="389"/>
      <c r="K3759" s="331" t="s">
        <v>994</v>
      </c>
    </row>
    <row r="3760" customFormat="false" ht="15.75" hidden="true" customHeight="false" outlineLevel="0" collapsed="false">
      <c r="A3760" s="331"/>
      <c r="B3760" s="331" t="s">
        <v>1361</v>
      </c>
      <c r="C3760" s="331" t="str">
        <f aca="false">IFERROR(VLOOKUP(B3760,'[1]#¡REF!'!$A$1:$C$15201,2,FALSE()),"")</f>
        <v/>
      </c>
      <c r="D3760" s="331" t="s">
        <v>1016</v>
      </c>
      <c r="E3760" s="331" t="s">
        <v>1093</v>
      </c>
      <c r="F3760" s="331" t="s">
        <v>1131</v>
      </c>
      <c r="G3760" s="331" t="n">
        <v>3</v>
      </c>
      <c r="H3760" s="331" t="n">
        <v>0.95</v>
      </c>
      <c r="I3760" s="331" t="n">
        <v>18.96</v>
      </c>
      <c r="J3760" s="389"/>
      <c r="K3760" s="331" t="s">
        <v>994</v>
      </c>
    </row>
    <row r="3761" customFormat="false" ht="15.75" hidden="true" customHeight="false" outlineLevel="0" collapsed="false">
      <c r="A3761" s="331"/>
      <c r="B3761" s="331" t="s">
        <v>1361</v>
      </c>
      <c r="C3761" s="331" t="str">
        <f aca="false">IFERROR(VLOOKUP(B3761,'[1]#¡REF!'!$A$1:$C$15201,2,FALSE()),"")</f>
        <v/>
      </c>
      <c r="D3761" s="331" t="s">
        <v>1016</v>
      </c>
      <c r="E3761" s="331" t="s">
        <v>1026</v>
      </c>
      <c r="F3761" s="331" t="s">
        <v>1132</v>
      </c>
      <c r="G3761" s="331" t="n">
        <v>13</v>
      </c>
      <c r="H3761" s="331" t="n">
        <v>4.13</v>
      </c>
      <c r="I3761" s="331" t="n">
        <v>82.16</v>
      </c>
      <c r="J3761" s="389"/>
      <c r="K3761" s="331" t="s">
        <v>994</v>
      </c>
    </row>
    <row r="3762" customFormat="false" ht="15.75" hidden="true" customHeight="false" outlineLevel="0" collapsed="false">
      <c r="A3762" s="331"/>
      <c r="B3762" s="331" t="s">
        <v>1361</v>
      </c>
      <c r="C3762" s="331" t="str">
        <f aca="false">IFERROR(VLOOKUP(B3762,'[1]#¡REF!'!$A$1:$C$15201,2,FALSE()),"")</f>
        <v/>
      </c>
      <c r="D3762" s="331" t="s">
        <v>1016</v>
      </c>
      <c r="E3762" s="331" t="s">
        <v>1027</v>
      </c>
      <c r="F3762" s="331" t="s">
        <v>1133</v>
      </c>
      <c r="G3762" s="331" t="n">
        <v>10</v>
      </c>
      <c r="H3762" s="331" t="n">
        <v>3.17</v>
      </c>
      <c r="I3762" s="331" t="n">
        <v>63.2</v>
      </c>
      <c r="J3762" s="389"/>
      <c r="K3762" s="331" t="s">
        <v>994</v>
      </c>
    </row>
    <row r="3763" customFormat="false" ht="15.75" hidden="true" customHeight="false" outlineLevel="0" collapsed="false">
      <c r="A3763" s="331"/>
      <c r="B3763" s="331" t="s">
        <v>1361</v>
      </c>
      <c r="C3763" s="331" t="str">
        <f aca="false">IFERROR(VLOOKUP(B3763,'[1]#¡REF!'!$A$1:$C$15201,2,FALSE()),"")</f>
        <v/>
      </c>
      <c r="D3763" s="331" t="s">
        <v>1016</v>
      </c>
      <c r="E3763" s="331" t="s">
        <v>1028</v>
      </c>
      <c r="F3763" s="331" t="s">
        <v>1134</v>
      </c>
      <c r="G3763" s="331" t="n">
        <v>23</v>
      </c>
      <c r="H3763" s="331" t="n">
        <v>7.3</v>
      </c>
      <c r="I3763" s="331" t="n">
        <v>145.36</v>
      </c>
      <c r="J3763" s="390"/>
      <c r="K3763" s="331" t="s">
        <v>994</v>
      </c>
    </row>
    <row r="3764" customFormat="false" ht="15.75" hidden="true" customHeight="false" outlineLevel="0" collapsed="false">
      <c r="A3764" s="331"/>
      <c r="B3764" s="331" t="s">
        <v>1362</v>
      </c>
      <c r="C3764" s="331" t="str">
        <f aca="false">IFERROR(VLOOKUP(B3764,'[1]#¡REF!'!$A$1:$C$15201,2,FALSE()),"")</f>
        <v/>
      </c>
      <c r="D3764" s="331" t="s">
        <v>991</v>
      </c>
      <c r="E3764" s="331" t="s">
        <v>997</v>
      </c>
      <c r="F3764" s="331" t="s">
        <v>1130</v>
      </c>
      <c r="G3764" s="331" t="n">
        <v>1</v>
      </c>
      <c r="H3764" s="331" t="n">
        <v>0.31</v>
      </c>
      <c r="I3764" s="331" t="n">
        <v>6.21</v>
      </c>
      <c r="J3764" s="388"/>
      <c r="K3764" s="331" t="s">
        <v>994</v>
      </c>
    </row>
    <row r="3765" customFormat="false" ht="15.75" hidden="true" customHeight="false" outlineLevel="0" collapsed="false">
      <c r="A3765" s="331"/>
      <c r="B3765" s="331" t="s">
        <v>1362</v>
      </c>
      <c r="C3765" s="331" t="str">
        <f aca="false">IFERROR(VLOOKUP(B3765,'[1]#¡REF!'!$A$1:$C$15201,2,FALSE()),"")</f>
        <v/>
      </c>
      <c r="D3765" s="331" t="s">
        <v>991</v>
      </c>
      <c r="E3765" s="331" t="s">
        <v>1032</v>
      </c>
      <c r="F3765" s="331" t="s">
        <v>1130</v>
      </c>
      <c r="G3765" s="331" t="n">
        <v>5</v>
      </c>
      <c r="H3765" s="331" t="n">
        <v>1.56</v>
      </c>
      <c r="I3765" s="331" t="n">
        <v>31.05</v>
      </c>
      <c r="J3765" s="389"/>
      <c r="K3765" s="331" t="s">
        <v>994</v>
      </c>
    </row>
    <row r="3766" customFormat="false" ht="15.75" hidden="true" customHeight="false" outlineLevel="0" collapsed="false">
      <c r="A3766" s="331"/>
      <c r="B3766" s="331" t="s">
        <v>1362</v>
      </c>
      <c r="C3766" s="331" t="str">
        <f aca="false">IFERROR(VLOOKUP(B3766,'[1]#¡REF!'!$A$1:$C$15201,2,FALSE()),"")</f>
        <v/>
      </c>
      <c r="D3766" s="331" t="s">
        <v>991</v>
      </c>
      <c r="E3766" s="331" t="s">
        <v>1083</v>
      </c>
      <c r="F3766" s="354" t="s">
        <v>993</v>
      </c>
      <c r="G3766" s="331" t="n">
        <v>146</v>
      </c>
      <c r="H3766" s="331" t="n">
        <v>45.54</v>
      </c>
      <c r="I3766" s="331" t="n">
        <v>906.66</v>
      </c>
      <c r="J3766" s="389"/>
      <c r="K3766" s="331" t="s">
        <v>994</v>
      </c>
    </row>
    <row r="3767" customFormat="false" ht="15.75" hidden="true" customHeight="false" outlineLevel="0" collapsed="false">
      <c r="A3767" s="331"/>
      <c r="B3767" s="331" t="s">
        <v>1362</v>
      </c>
      <c r="C3767" s="331" t="str">
        <f aca="false">IFERROR(VLOOKUP(B3767,'[1]#¡REF!'!$A$1:$C$15201,2,FALSE()),"")</f>
        <v/>
      </c>
      <c r="D3767" s="331" t="s">
        <v>991</v>
      </c>
      <c r="E3767" s="331" t="s">
        <v>1000</v>
      </c>
      <c r="F3767" s="354" t="s">
        <v>993</v>
      </c>
      <c r="G3767" s="331" t="n">
        <v>19</v>
      </c>
      <c r="H3767" s="331" t="n">
        <v>5.93</v>
      </c>
      <c r="I3767" s="331" t="n">
        <v>117.99</v>
      </c>
      <c r="J3767" s="389"/>
      <c r="K3767" s="331" t="s">
        <v>994</v>
      </c>
    </row>
    <row r="3768" customFormat="false" ht="15.75" hidden="true" customHeight="false" outlineLevel="0" collapsed="false">
      <c r="A3768" s="331"/>
      <c r="B3768" s="331" t="s">
        <v>1362</v>
      </c>
      <c r="C3768" s="331" t="str">
        <f aca="false">IFERROR(VLOOKUP(B3768,'[1]#¡REF!'!$A$1:$C$15201,2,FALSE()),"")</f>
        <v/>
      </c>
      <c r="D3768" s="331" t="s">
        <v>991</v>
      </c>
      <c r="E3768" s="331" t="s">
        <v>1011</v>
      </c>
      <c r="F3768" s="354" t="s">
        <v>993</v>
      </c>
      <c r="G3768" s="331" t="n">
        <v>130</v>
      </c>
      <c r="H3768" s="331" t="n">
        <v>40.55</v>
      </c>
      <c r="I3768" s="331" t="n">
        <v>807.3</v>
      </c>
      <c r="J3768" s="389"/>
      <c r="K3768" s="331" t="s">
        <v>994</v>
      </c>
    </row>
    <row r="3769" customFormat="false" ht="15.75" hidden="true" customHeight="false" outlineLevel="0" collapsed="false">
      <c r="A3769" s="331"/>
      <c r="B3769" s="331" t="s">
        <v>1362</v>
      </c>
      <c r="C3769" s="331" t="str">
        <f aca="false">IFERROR(VLOOKUP(B3769,'[1]#¡REF!'!$A$1:$C$15201,2,FALSE()),"")</f>
        <v/>
      </c>
      <c r="D3769" s="331" t="s">
        <v>991</v>
      </c>
      <c r="E3769" s="331" t="s">
        <v>1046</v>
      </c>
      <c r="F3769" s="354" t="s">
        <v>993</v>
      </c>
      <c r="G3769" s="331" t="n">
        <v>5</v>
      </c>
      <c r="H3769" s="331" t="n">
        <v>1.56</v>
      </c>
      <c r="I3769" s="331" t="n">
        <v>31.05</v>
      </c>
      <c r="J3769" s="389"/>
      <c r="K3769" s="331" t="s">
        <v>994</v>
      </c>
    </row>
    <row r="3770" customFormat="false" ht="15.75" hidden="true" customHeight="false" outlineLevel="0" collapsed="false">
      <c r="A3770" s="331"/>
      <c r="B3770" s="331" t="s">
        <v>1362</v>
      </c>
      <c r="C3770" s="331" t="str">
        <f aca="false">IFERROR(VLOOKUP(B3770,'[1]#¡REF!'!$A$1:$C$15201,2,FALSE()),"")</f>
        <v/>
      </c>
      <c r="D3770" s="331" t="s">
        <v>991</v>
      </c>
      <c r="E3770" s="331" t="s">
        <v>1012</v>
      </c>
      <c r="F3770" s="354" t="s">
        <v>993</v>
      </c>
      <c r="G3770" s="331" t="n">
        <v>4</v>
      </c>
      <c r="H3770" s="331" t="n">
        <v>1.25</v>
      </c>
      <c r="I3770" s="331" t="n">
        <v>24.84</v>
      </c>
      <c r="J3770" s="389"/>
      <c r="K3770" s="331" t="s">
        <v>994</v>
      </c>
    </row>
    <row r="3771" customFormat="false" ht="15.75" hidden="true" customHeight="false" outlineLevel="0" collapsed="false">
      <c r="A3771" s="331"/>
      <c r="B3771" s="331" t="s">
        <v>1362</v>
      </c>
      <c r="C3771" s="331" t="str">
        <f aca="false">IFERROR(VLOOKUP(B3771,'[1]#¡REF!'!$A$1:$C$15201,2,FALSE()),"")</f>
        <v/>
      </c>
      <c r="D3771" s="331" t="s">
        <v>991</v>
      </c>
      <c r="E3771" s="331" t="s">
        <v>1036</v>
      </c>
      <c r="F3771" s="354" t="s">
        <v>993</v>
      </c>
      <c r="G3771" s="331" t="n">
        <v>5</v>
      </c>
      <c r="H3771" s="331" t="n">
        <v>1.56</v>
      </c>
      <c r="I3771" s="331" t="n">
        <v>31.05</v>
      </c>
      <c r="J3771" s="389"/>
      <c r="K3771" s="331" t="s">
        <v>994</v>
      </c>
    </row>
    <row r="3772" customFormat="false" ht="15.75" hidden="true" customHeight="false" outlineLevel="0" collapsed="false">
      <c r="A3772" s="331"/>
      <c r="B3772" s="331" t="s">
        <v>1362</v>
      </c>
      <c r="C3772" s="331" t="str">
        <f aca="false">IFERROR(VLOOKUP(B3772,'[1]#¡REF!'!$A$1:$C$15201,2,FALSE()),"")</f>
        <v/>
      </c>
      <c r="D3772" s="331" t="s">
        <v>991</v>
      </c>
      <c r="E3772" s="331" t="s">
        <v>1013</v>
      </c>
      <c r="F3772" s="354" t="s">
        <v>993</v>
      </c>
      <c r="G3772" s="331" t="n">
        <v>50</v>
      </c>
      <c r="H3772" s="331" t="n">
        <v>15.6</v>
      </c>
      <c r="I3772" s="331" t="n">
        <v>310.5</v>
      </c>
      <c r="J3772" s="389"/>
      <c r="K3772" s="331" t="s">
        <v>994</v>
      </c>
    </row>
    <row r="3773" customFormat="false" ht="15.75" hidden="true" customHeight="false" outlineLevel="0" collapsed="false">
      <c r="A3773" s="331"/>
      <c r="B3773" s="331" t="s">
        <v>1362</v>
      </c>
      <c r="C3773" s="331" t="str">
        <f aca="false">IFERROR(VLOOKUP(B3773,'[1]#¡REF!'!$A$1:$C$15201,2,FALSE()),"")</f>
        <v/>
      </c>
      <c r="D3773" s="331" t="s">
        <v>991</v>
      </c>
      <c r="E3773" s="331" t="s">
        <v>1037</v>
      </c>
      <c r="F3773" s="331" t="s">
        <v>1131</v>
      </c>
      <c r="G3773" s="331" t="n">
        <v>3</v>
      </c>
      <c r="H3773" s="331" t="n">
        <v>0.94</v>
      </c>
      <c r="I3773" s="331" t="n">
        <v>18.63</v>
      </c>
      <c r="J3773" s="389"/>
      <c r="K3773" s="331" t="s">
        <v>994</v>
      </c>
    </row>
    <row r="3774" customFormat="false" ht="15.75" hidden="true" customHeight="false" outlineLevel="0" collapsed="false">
      <c r="A3774" s="331"/>
      <c r="B3774" s="331" t="s">
        <v>1362</v>
      </c>
      <c r="C3774" s="331" t="str">
        <f aca="false">IFERROR(VLOOKUP(B3774,'[1]#¡REF!'!$A$1:$C$15201,2,FALSE()),"")</f>
        <v/>
      </c>
      <c r="D3774" s="331" t="s">
        <v>991</v>
      </c>
      <c r="E3774" s="331" t="s">
        <v>1014</v>
      </c>
      <c r="F3774" s="331" t="s">
        <v>1132</v>
      </c>
      <c r="G3774" s="331" t="n">
        <v>180</v>
      </c>
      <c r="H3774" s="331" t="n">
        <v>56.14</v>
      </c>
      <c r="I3774" s="415" t="n">
        <v>1117.8</v>
      </c>
      <c r="J3774" s="389"/>
      <c r="K3774" s="331" t="s">
        <v>994</v>
      </c>
    </row>
    <row r="3775" customFormat="false" ht="15.75" hidden="true" customHeight="false" outlineLevel="0" collapsed="false">
      <c r="A3775" s="331"/>
      <c r="B3775" s="331" t="s">
        <v>1362</v>
      </c>
      <c r="C3775" s="331" t="str">
        <f aca="false">IFERROR(VLOOKUP(B3775,'[1]#¡REF!'!$A$1:$C$15201,2,FALSE()),"")</f>
        <v/>
      </c>
      <c r="D3775" s="331" t="s">
        <v>1016</v>
      </c>
      <c r="E3775" s="331" t="s">
        <v>1017</v>
      </c>
      <c r="F3775" s="331" t="s">
        <v>1130</v>
      </c>
      <c r="G3775" s="331" t="n">
        <v>23</v>
      </c>
      <c r="H3775" s="331" t="n">
        <v>7.17</v>
      </c>
      <c r="I3775" s="331" t="n">
        <v>142.83</v>
      </c>
      <c r="J3775" s="389"/>
      <c r="K3775" s="331" t="s">
        <v>994</v>
      </c>
    </row>
    <row r="3776" customFormat="false" ht="15.75" hidden="true" customHeight="false" outlineLevel="0" collapsed="false">
      <c r="A3776" s="331"/>
      <c r="B3776" s="331" t="s">
        <v>1362</v>
      </c>
      <c r="C3776" s="331" t="str">
        <f aca="false">IFERROR(VLOOKUP(B3776,'[1]#¡REF!'!$A$1:$C$15201,2,FALSE()),"")</f>
        <v/>
      </c>
      <c r="D3776" s="331" t="s">
        <v>1016</v>
      </c>
      <c r="E3776" s="331" t="s">
        <v>1091</v>
      </c>
      <c r="F3776" s="354" t="s">
        <v>993</v>
      </c>
      <c r="G3776" s="331" t="n">
        <v>413</v>
      </c>
      <c r="H3776" s="331" t="n">
        <v>128.82</v>
      </c>
      <c r="I3776" s="415" t="n">
        <v>2564.73</v>
      </c>
      <c r="J3776" s="389"/>
      <c r="K3776" s="331" t="s">
        <v>994</v>
      </c>
    </row>
    <row r="3777" customFormat="false" ht="15.75" hidden="true" customHeight="false" outlineLevel="0" collapsed="false">
      <c r="A3777" s="331"/>
      <c r="B3777" s="331" t="s">
        <v>1362</v>
      </c>
      <c r="C3777" s="331" t="str">
        <f aca="false">IFERROR(VLOOKUP(B3777,'[1]#¡REF!'!$A$1:$C$15201,2,FALSE()),"")</f>
        <v/>
      </c>
      <c r="D3777" s="331" t="s">
        <v>1016</v>
      </c>
      <c r="E3777" s="331" t="s">
        <v>1018</v>
      </c>
      <c r="F3777" s="354" t="s">
        <v>993</v>
      </c>
      <c r="G3777" s="331" t="n">
        <v>7</v>
      </c>
      <c r="H3777" s="331" t="n">
        <v>2.18</v>
      </c>
      <c r="I3777" s="331" t="n">
        <v>43.47</v>
      </c>
      <c r="J3777" s="389"/>
      <c r="K3777" s="331" t="s">
        <v>994</v>
      </c>
    </row>
    <row r="3778" customFormat="false" ht="15.75" hidden="true" customHeight="false" outlineLevel="0" collapsed="false">
      <c r="A3778" s="331"/>
      <c r="B3778" s="331" t="s">
        <v>1362</v>
      </c>
      <c r="C3778" s="331" t="str">
        <f aca="false">IFERROR(VLOOKUP(B3778,'[1]#¡REF!'!$A$1:$C$15201,2,FALSE()),"")</f>
        <v/>
      </c>
      <c r="D3778" s="331" t="s">
        <v>1016</v>
      </c>
      <c r="E3778" s="331" t="s">
        <v>1019</v>
      </c>
      <c r="F3778" s="354" t="s">
        <v>993</v>
      </c>
      <c r="G3778" s="405" t="n">
        <v>2224</v>
      </c>
      <c r="H3778" s="331" t="n">
        <v>693.67</v>
      </c>
      <c r="I3778" s="415" t="n">
        <v>13811.04</v>
      </c>
      <c r="J3778" s="389"/>
      <c r="K3778" s="331" t="s">
        <v>994</v>
      </c>
    </row>
    <row r="3779" customFormat="false" ht="15.75" hidden="true" customHeight="false" outlineLevel="0" collapsed="false">
      <c r="A3779" s="331"/>
      <c r="B3779" s="331" t="s">
        <v>1362</v>
      </c>
      <c r="C3779" s="331" t="str">
        <f aca="false">IFERROR(VLOOKUP(B3779,'[1]#¡REF!'!$A$1:$C$15201,2,FALSE()),"")</f>
        <v/>
      </c>
      <c r="D3779" s="331" t="s">
        <v>1016</v>
      </c>
      <c r="E3779" s="331" t="s">
        <v>1020</v>
      </c>
      <c r="F3779" s="354" t="s">
        <v>993</v>
      </c>
      <c r="G3779" s="405" t="n">
        <v>4385</v>
      </c>
      <c r="H3779" s="415" t="n">
        <v>1367.7</v>
      </c>
      <c r="I3779" s="415" t="n">
        <v>27230.85</v>
      </c>
      <c r="J3779" s="389"/>
      <c r="K3779" s="331" t="s">
        <v>994</v>
      </c>
    </row>
    <row r="3780" customFormat="false" ht="15.75" hidden="true" customHeight="false" outlineLevel="0" collapsed="false">
      <c r="A3780" s="331"/>
      <c r="B3780" s="331" t="s">
        <v>1362</v>
      </c>
      <c r="C3780" s="331" t="str">
        <f aca="false">IFERROR(VLOOKUP(B3780,'[1]#¡REF!'!$A$1:$C$15201,2,FALSE()),"")</f>
        <v/>
      </c>
      <c r="D3780" s="331" t="s">
        <v>1016</v>
      </c>
      <c r="E3780" s="331" t="s">
        <v>1041</v>
      </c>
      <c r="F3780" s="354" t="s">
        <v>993</v>
      </c>
      <c r="G3780" s="331" t="n">
        <v>60</v>
      </c>
      <c r="H3780" s="331" t="n">
        <v>18.71</v>
      </c>
      <c r="I3780" s="331" t="n">
        <v>372.6</v>
      </c>
      <c r="J3780" s="389"/>
      <c r="K3780" s="331" t="s">
        <v>994</v>
      </c>
    </row>
    <row r="3781" customFormat="false" ht="15.75" hidden="true" customHeight="false" outlineLevel="0" collapsed="false">
      <c r="A3781" s="331"/>
      <c r="B3781" s="331" t="s">
        <v>1362</v>
      </c>
      <c r="C3781" s="331" t="str">
        <f aca="false">IFERROR(VLOOKUP(B3781,'[1]#¡REF!'!$A$1:$C$15201,2,FALSE()),"")</f>
        <v/>
      </c>
      <c r="D3781" s="331" t="s">
        <v>1016</v>
      </c>
      <c r="E3781" s="331" t="s">
        <v>1022</v>
      </c>
      <c r="F3781" s="354" t="s">
        <v>993</v>
      </c>
      <c r="G3781" s="331" t="n">
        <v>41</v>
      </c>
      <c r="H3781" s="331" t="n">
        <v>12.79</v>
      </c>
      <c r="I3781" s="331" t="n">
        <v>254.61</v>
      </c>
      <c r="J3781" s="389"/>
      <c r="K3781" s="331" t="s">
        <v>994</v>
      </c>
    </row>
    <row r="3782" customFormat="false" ht="15.75" hidden="true" customHeight="false" outlineLevel="0" collapsed="false">
      <c r="A3782" s="331"/>
      <c r="B3782" s="331" t="s">
        <v>1362</v>
      </c>
      <c r="C3782" s="331" t="str">
        <f aca="false">IFERROR(VLOOKUP(B3782,'[1]#¡REF!'!$A$1:$C$15201,2,FALSE()),"")</f>
        <v/>
      </c>
      <c r="D3782" s="331" t="s">
        <v>1016</v>
      </c>
      <c r="E3782" s="331" t="s">
        <v>1023</v>
      </c>
      <c r="F3782" s="354" t="s">
        <v>993</v>
      </c>
      <c r="G3782" s="331" t="n">
        <v>10</v>
      </c>
      <c r="H3782" s="331" t="n">
        <v>3.12</v>
      </c>
      <c r="I3782" s="331" t="n">
        <v>62.1</v>
      </c>
      <c r="J3782" s="389"/>
      <c r="K3782" s="331" t="s">
        <v>994</v>
      </c>
    </row>
    <row r="3783" customFormat="false" ht="15.75" hidden="true" customHeight="false" outlineLevel="0" collapsed="false">
      <c r="A3783" s="331"/>
      <c r="B3783" s="331" t="s">
        <v>1362</v>
      </c>
      <c r="C3783" s="331" t="str">
        <f aca="false">IFERROR(VLOOKUP(B3783,'[1]#¡REF!'!$A$1:$C$15201,2,FALSE()),"")</f>
        <v/>
      </c>
      <c r="D3783" s="331" t="s">
        <v>1016</v>
      </c>
      <c r="E3783" s="331" t="s">
        <v>1042</v>
      </c>
      <c r="F3783" s="354" t="s">
        <v>993</v>
      </c>
      <c r="G3783" s="331" t="n">
        <v>742</v>
      </c>
      <c r="H3783" s="331" t="n">
        <v>231.43</v>
      </c>
      <c r="I3783" s="415" t="n">
        <v>4607.82</v>
      </c>
      <c r="J3783" s="389"/>
      <c r="K3783" s="331" t="s">
        <v>994</v>
      </c>
    </row>
    <row r="3784" customFormat="false" ht="15.75" hidden="true" customHeight="false" outlineLevel="0" collapsed="false">
      <c r="A3784" s="331"/>
      <c r="B3784" s="331" t="s">
        <v>1362</v>
      </c>
      <c r="C3784" s="331" t="str">
        <f aca="false">IFERROR(VLOOKUP(B3784,'[1]#¡REF!'!$A$1:$C$15201,2,FALSE()),"")</f>
        <v/>
      </c>
      <c r="D3784" s="331" t="s">
        <v>1016</v>
      </c>
      <c r="E3784" s="331" t="s">
        <v>1092</v>
      </c>
      <c r="F3784" s="354" t="s">
        <v>993</v>
      </c>
      <c r="G3784" s="331" t="n">
        <v>81</v>
      </c>
      <c r="H3784" s="331" t="n">
        <v>25.26</v>
      </c>
      <c r="I3784" s="331" t="n">
        <v>503.01</v>
      </c>
      <c r="J3784" s="389"/>
      <c r="K3784" s="331" t="s">
        <v>994</v>
      </c>
    </row>
    <row r="3785" customFormat="false" ht="15.75" hidden="true" customHeight="false" outlineLevel="0" collapsed="false">
      <c r="A3785" s="331"/>
      <c r="B3785" s="331" t="s">
        <v>1362</v>
      </c>
      <c r="C3785" s="331" t="str">
        <f aca="false">IFERROR(VLOOKUP(B3785,'[1]#¡REF!'!$A$1:$C$15201,2,FALSE()),"")</f>
        <v/>
      </c>
      <c r="D3785" s="331" t="s">
        <v>1016</v>
      </c>
      <c r="E3785" s="331" t="s">
        <v>1025</v>
      </c>
      <c r="F3785" s="354" t="s">
        <v>993</v>
      </c>
      <c r="G3785" s="331" t="n">
        <v>28</v>
      </c>
      <c r="H3785" s="331" t="n">
        <v>8.73</v>
      </c>
      <c r="I3785" s="331" t="n">
        <v>173.88</v>
      </c>
      <c r="J3785" s="389"/>
      <c r="K3785" s="331" t="s">
        <v>994</v>
      </c>
    </row>
    <row r="3786" customFormat="false" ht="15.75" hidden="true" customHeight="false" outlineLevel="0" collapsed="false">
      <c r="A3786" s="331"/>
      <c r="B3786" s="331" t="s">
        <v>1362</v>
      </c>
      <c r="C3786" s="331" t="str">
        <f aca="false">IFERROR(VLOOKUP(B3786,'[1]#¡REF!'!$A$1:$C$15201,2,FALSE()),"")</f>
        <v/>
      </c>
      <c r="D3786" s="331" t="s">
        <v>1016</v>
      </c>
      <c r="E3786" s="331" t="s">
        <v>1065</v>
      </c>
      <c r="F3786" s="354" t="s">
        <v>993</v>
      </c>
      <c r="G3786" s="331" t="n">
        <v>23</v>
      </c>
      <c r="H3786" s="331" t="n">
        <v>7.17</v>
      </c>
      <c r="I3786" s="331" t="n">
        <v>142.83</v>
      </c>
      <c r="J3786" s="389"/>
      <c r="K3786" s="331" t="s">
        <v>994</v>
      </c>
    </row>
    <row r="3787" customFormat="false" ht="15.75" hidden="true" customHeight="false" outlineLevel="0" collapsed="false">
      <c r="A3787" s="331"/>
      <c r="B3787" s="331" t="s">
        <v>1362</v>
      </c>
      <c r="C3787" s="331" t="str">
        <f aca="false">IFERROR(VLOOKUP(B3787,'[1]#¡REF!'!$A$1:$C$15201,2,FALSE()),"")</f>
        <v/>
      </c>
      <c r="D3787" s="331" t="s">
        <v>1016</v>
      </c>
      <c r="E3787" s="331" t="s">
        <v>1043</v>
      </c>
      <c r="F3787" s="354" t="s">
        <v>993</v>
      </c>
      <c r="G3787" s="331" t="n">
        <v>10</v>
      </c>
      <c r="H3787" s="331" t="n">
        <v>3.12</v>
      </c>
      <c r="I3787" s="331" t="n">
        <v>62.1</v>
      </c>
      <c r="J3787" s="389"/>
      <c r="K3787" s="331" t="s">
        <v>994</v>
      </c>
    </row>
    <row r="3788" customFormat="false" ht="15.75" hidden="true" customHeight="false" outlineLevel="0" collapsed="false">
      <c r="A3788" s="331"/>
      <c r="B3788" s="331" t="s">
        <v>1362</v>
      </c>
      <c r="C3788" s="331" t="str">
        <f aca="false">IFERROR(VLOOKUP(B3788,'[1]#¡REF!'!$A$1:$C$15201,2,FALSE()),"")</f>
        <v/>
      </c>
      <c r="D3788" s="331" t="s">
        <v>1016</v>
      </c>
      <c r="E3788" s="331" t="s">
        <v>1093</v>
      </c>
      <c r="F3788" s="331" t="s">
        <v>1131</v>
      </c>
      <c r="G3788" s="331" t="n">
        <v>9</v>
      </c>
      <c r="H3788" s="331" t="n">
        <v>2.81</v>
      </c>
      <c r="I3788" s="331" t="n">
        <v>55.89</v>
      </c>
      <c r="J3788" s="389"/>
      <c r="K3788" s="331" t="s">
        <v>994</v>
      </c>
    </row>
    <row r="3789" customFormat="false" ht="15.75" hidden="true" customHeight="false" outlineLevel="0" collapsed="false">
      <c r="A3789" s="331"/>
      <c r="B3789" s="331" t="s">
        <v>1362</v>
      </c>
      <c r="C3789" s="331" t="str">
        <f aca="false">IFERROR(VLOOKUP(B3789,'[1]#¡REF!'!$A$1:$C$15201,2,FALSE()),"")</f>
        <v/>
      </c>
      <c r="D3789" s="331" t="s">
        <v>1016</v>
      </c>
      <c r="E3789" s="331" t="s">
        <v>1026</v>
      </c>
      <c r="F3789" s="331" t="s">
        <v>1132</v>
      </c>
      <c r="G3789" s="331" t="n">
        <v>31</v>
      </c>
      <c r="H3789" s="331" t="n">
        <v>9.67</v>
      </c>
      <c r="I3789" s="331" t="n">
        <v>192.51</v>
      </c>
      <c r="J3789" s="389"/>
      <c r="K3789" s="331" t="s">
        <v>994</v>
      </c>
    </row>
    <row r="3790" customFormat="false" ht="15.75" hidden="true" customHeight="false" outlineLevel="0" collapsed="false">
      <c r="A3790" s="331"/>
      <c r="B3790" s="331" t="s">
        <v>1362</v>
      </c>
      <c r="C3790" s="331" t="str">
        <f aca="false">IFERROR(VLOOKUP(B3790,'[1]#¡REF!'!$A$1:$C$15201,2,FALSE()),"")</f>
        <v/>
      </c>
      <c r="D3790" s="331" t="s">
        <v>1016</v>
      </c>
      <c r="E3790" s="331" t="s">
        <v>1027</v>
      </c>
      <c r="F3790" s="331" t="s">
        <v>1133</v>
      </c>
      <c r="G3790" s="331" t="n">
        <v>16</v>
      </c>
      <c r="H3790" s="331" t="n">
        <v>4.99</v>
      </c>
      <c r="I3790" s="331" t="n">
        <v>99.36</v>
      </c>
      <c r="J3790" s="389"/>
      <c r="K3790" s="331" t="s">
        <v>994</v>
      </c>
    </row>
    <row r="3791" customFormat="false" ht="15.75" hidden="true" customHeight="false" outlineLevel="0" collapsed="false">
      <c r="A3791" s="331"/>
      <c r="B3791" s="331" t="s">
        <v>1362</v>
      </c>
      <c r="C3791" s="331" t="str">
        <f aca="false">IFERROR(VLOOKUP(B3791,'[1]#¡REF!'!$A$1:$C$15201,2,FALSE()),"")</f>
        <v/>
      </c>
      <c r="D3791" s="331" t="s">
        <v>1016</v>
      </c>
      <c r="E3791" s="331" t="s">
        <v>1028</v>
      </c>
      <c r="F3791" s="331" t="s">
        <v>1134</v>
      </c>
      <c r="G3791" s="331" t="n">
        <v>9</v>
      </c>
      <c r="H3791" s="331" t="n">
        <v>2.81</v>
      </c>
      <c r="I3791" s="331" t="n">
        <v>55.89</v>
      </c>
      <c r="J3791" s="390"/>
      <c r="K3791" s="331" t="s">
        <v>994</v>
      </c>
    </row>
    <row r="3792" customFormat="false" ht="15.75" hidden="true" customHeight="false" outlineLevel="0" collapsed="false">
      <c r="A3792" s="331"/>
      <c r="B3792" s="331" t="s">
        <v>1363</v>
      </c>
      <c r="C3792" s="331" t="str">
        <f aca="false">IFERROR(VLOOKUP(B3792,'[1]#¡REF!'!$A$1:$C$15201,2,FALSE()),"")</f>
        <v/>
      </c>
      <c r="D3792" s="331" t="s">
        <v>991</v>
      </c>
      <c r="E3792" s="331" t="s">
        <v>1014</v>
      </c>
      <c r="F3792" s="331" t="s">
        <v>1132</v>
      </c>
      <c r="G3792" s="331" t="n">
        <v>6</v>
      </c>
      <c r="H3792" s="331" t="n">
        <v>8</v>
      </c>
      <c r="I3792" s="331" t="n">
        <v>159.36</v>
      </c>
      <c r="J3792" s="388"/>
      <c r="K3792" s="331" t="s">
        <v>994</v>
      </c>
    </row>
    <row r="3793" customFormat="false" ht="15.75" hidden="true" customHeight="false" outlineLevel="0" collapsed="false">
      <c r="A3793" s="331"/>
      <c r="B3793" s="331" t="s">
        <v>1363</v>
      </c>
      <c r="C3793" s="331" t="str">
        <f aca="false">IFERROR(VLOOKUP(B3793,'[1]#¡REF!'!$A$1:$C$15201,2,FALSE()),"")</f>
        <v/>
      </c>
      <c r="D3793" s="331" t="s">
        <v>1016</v>
      </c>
      <c r="E3793" s="331" t="s">
        <v>1017</v>
      </c>
      <c r="F3793" s="331" t="s">
        <v>1130</v>
      </c>
      <c r="G3793" s="331" t="n">
        <v>313</v>
      </c>
      <c r="H3793" s="331" t="n">
        <v>417.54</v>
      </c>
      <c r="I3793" s="415" t="n">
        <v>8313.28</v>
      </c>
      <c r="J3793" s="389"/>
      <c r="K3793" s="331" t="s">
        <v>994</v>
      </c>
    </row>
    <row r="3794" customFormat="false" ht="15.75" hidden="true" customHeight="false" outlineLevel="0" collapsed="false">
      <c r="A3794" s="331"/>
      <c r="B3794" s="331" t="s">
        <v>1363</v>
      </c>
      <c r="C3794" s="331" t="str">
        <f aca="false">IFERROR(VLOOKUP(B3794,'[1]#¡REF!'!$A$1:$C$15201,2,FALSE()),"")</f>
        <v/>
      </c>
      <c r="D3794" s="331" t="s">
        <v>1016</v>
      </c>
      <c r="E3794" s="331" t="s">
        <v>1091</v>
      </c>
      <c r="F3794" s="354" t="s">
        <v>993</v>
      </c>
      <c r="G3794" s="405" t="n">
        <v>3320</v>
      </c>
      <c r="H3794" s="415" t="n">
        <v>4428.89</v>
      </c>
      <c r="I3794" s="415" t="n">
        <v>88179.2</v>
      </c>
      <c r="J3794" s="389"/>
      <c r="K3794" s="331" t="s">
        <v>994</v>
      </c>
    </row>
    <row r="3795" customFormat="false" ht="15.75" hidden="true" customHeight="false" outlineLevel="0" collapsed="false">
      <c r="A3795" s="331"/>
      <c r="B3795" s="331" t="s">
        <v>1363</v>
      </c>
      <c r="C3795" s="331" t="str">
        <f aca="false">IFERROR(VLOOKUP(B3795,'[1]#¡REF!'!$A$1:$C$15201,2,FALSE()),"")</f>
        <v/>
      </c>
      <c r="D3795" s="331" t="s">
        <v>1016</v>
      </c>
      <c r="E3795" s="331" t="s">
        <v>1020</v>
      </c>
      <c r="F3795" s="354" t="s">
        <v>993</v>
      </c>
      <c r="G3795" s="405" t="n">
        <v>25812</v>
      </c>
      <c r="H3795" s="415" t="n">
        <v>34433.29</v>
      </c>
      <c r="I3795" s="415" t="n">
        <v>685566.72</v>
      </c>
      <c r="J3795" s="389"/>
      <c r="K3795" s="331" t="s">
        <v>994</v>
      </c>
    </row>
    <row r="3796" customFormat="false" ht="15.75" hidden="true" customHeight="false" outlineLevel="0" collapsed="false">
      <c r="A3796" s="331"/>
      <c r="B3796" s="331" t="s">
        <v>1363</v>
      </c>
      <c r="C3796" s="331" t="str">
        <f aca="false">IFERROR(VLOOKUP(B3796,'[1]#¡REF!'!$A$1:$C$15201,2,FALSE()),"")</f>
        <v/>
      </c>
      <c r="D3796" s="331" t="s">
        <v>1016</v>
      </c>
      <c r="E3796" s="331" t="s">
        <v>1021</v>
      </c>
      <c r="F3796" s="354" t="s">
        <v>993</v>
      </c>
      <c r="G3796" s="331" t="n">
        <v>106</v>
      </c>
      <c r="H3796" s="331" t="n">
        <v>141.4</v>
      </c>
      <c r="I3796" s="415" t="n">
        <v>2815.36</v>
      </c>
      <c r="J3796" s="389"/>
      <c r="K3796" s="331" t="s">
        <v>994</v>
      </c>
    </row>
    <row r="3797" customFormat="false" ht="15.75" hidden="true" customHeight="false" outlineLevel="0" collapsed="false">
      <c r="A3797" s="331"/>
      <c r="B3797" s="331" t="s">
        <v>1363</v>
      </c>
      <c r="C3797" s="331" t="str">
        <f aca="false">IFERROR(VLOOKUP(B3797,'[1]#¡REF!'!$A$1:$C$15201,2,FALSE()),"")</f>
        <v/>
      </c>
      <c r="D3797" s="331" t="s">
        <v>1016</v>
      </c>
      <c r="E3797" s="331" t="s">
        <v>1041</v>
      </c>
      <c r="F3797" s="354" t="s">
        <v>993</v>
      </c>
      <c r="G3797" s="331" t="n">
        <v>94</v>
      </c>
      <c r="H3797" s="331" t="n">
        <v>125.4</v>
      </c>
      <c r="I3797" s="415" t="n">
        <v>2496.64</v>
      </c>
      <c r="J3797" s="389"/>
      <c r="K3797" s="331" t="s">
        <v>994</v>
      </c>
    </row>
    <row r="3798" customFormat="false" ht="15.75" hidden="true" customHeight="false" outlineLevel="0" collapsed="false">
      <c r="A3798" s="331"/>
      <c r="B3798" s="331" t="s">
        <v>1363</v>
      </c>
      <c r="C3798" s="331" t="str">
        <f aca="false">IFERROR(VLOOKUP(B3798,'[1]#¡REF!'!$A$1:$C$15201,2,FALSE()),"")</f>
        <v/>
      </c>
      <c r="D3798" s="331" t="s">
        <v>1016</v>
      </c>
      <c r="E3798" s="331" t="s">
        <v>1024</v>
      </c>
      <c r="F3798" s="354" t="s">
        <v>993</v>
      </c>
      <c r="G3798" s="331" t="n">
        <v>7</v>
      </c>
      <c r="H3798" s="331" t="n">
        <v>9.34</v>
      </c>
      <c r="I3798" s="331" t="n">
        <v>185.92</v>
      </c>
      <c r="J3798" s="389"/>
      <c r="K3798" s="331" t="s">
        <v>994</v>
      </c>
    </row>
    <row r="3799" customFormat="false" ht="15.75" hidden="true" customHeight="false" outlineLevel="0" collapsed="false">
      <c r="A3799" s="331"/>
      <c r="B3799" s="331" t="s">
        <v>1363</v>
      </c>
      <c r="C3799" s="331" t="str">
        <f aca="false">IFERROR(VLOOKUP(B3799,'[1]#¡REF!'!$A$1:$C$15201,2,FALSE()),"")</f>
        <v/>
      </c>
      <c r="D3799" s="331" t="s">
        <v>1016</v>
      </c>
      <c r="E3799" s="331" t="s">
        <v>1025</v>
      </c>
      <c r="F3799" s="354" t="s">
        <v>993</v>
      </c>
      <c r="G3799" s="331" t="n">
        <v>68</v>
      </c>
      <c r="H3799" s="331" t="n">
        <v>90.71</v>
      </c>
      <c r="I3799" s="415" t="n">
        <v>1806.08</v>
      </c>
      <c r="J3799" s="389"/>
      <c r="K3799" s="331" t="s">
        <v>994</v>
      </c>
    </row>
    <row r="3800" customFormat="false" ht="15.75" hidden="true" customHeight="false" outlineLevel="0" collapsed="false">
      <c r="A3800" s="331"/>
      <c r="B3800" s="331" t="s">
        <v>1363</v>
      </c>
      <c r="C3800" s="331" t="str">
        <f aca="false">IFERROR(VLOOKUP(B3800,'[1]#¡REF!'!$A$1:$C$15201,2,FALSE()),"")</f>
        <v/>
      </c>
      <c r="D3800" s="331" t="s">
        <v>1016</v>
      </c>
      <c r="E3800" s="331" t="s">
        <v>1093</v>
      </c>
      <c r="F3800" s="331" t="s">
        <v>1131</v>
      </c>
      <c r="G3800" s="331" t="n">
        <v>157</v>
      </c>
      <c r="H3800" s="331" t="n">
        <v>209.44</v>
      </c>
      <c r="I3800" s="415" t="n">
        <v>4169.92</v>
      </c>
      <c r="J3800" s="389"/>
      <c r="K3800" s="331" t="s">
        <v>994</v>
      </c>
    </row>
    <row r="3801" customFormat="false" ht="15.75" hidden="true" customHeight="false" outlineLevel="0" collapsed="false">
      <c r="A3801" s="331"/>
      <c r="B3801" s="331" t="s">
        <v>1363</v>
      </c>
      <c r="C3801" s="331" t="str">
        <f aca="false">IFERROR(VLOOKUP(B3801,'[1]#¡REF!'!$A$1:$C$15201,2,FALSE()),"")</f>
        <v/>
      </c>
      <c r="D3801" s="331" t="s">
        <v>1016</v>
      </c>
      <c r="E3801" s="331" t="s">
        <v>1026</v>
      </c>
      <c r="F3801" s="331" t="s">
        <v>1132</v>
      </c>
      <c r="G3801" s="405" t="n">
        <v>1098</v>
      </c>
      <c r="H3801" s="415" t="n">
        <v>1464.74</v>
      </c>
      <c r="I3801" s="415" t="n">
        <v>29162.88</v>
      </c>
      <c r="J3801" s="389"/>
      <c r="K3801" s="331" t="s">
        <v>994</v>
      </c>
    </row>
    <row r="3802" customFormat="false" ht="15.75" hidden="true" customHeight="false" outlineLevel="0" collapsed="false">
      <c r="A3802" s="331"/>
      <c r="B3802" s="331" t="s">
        <v>1363</v>
      </c>
      <c r="C3802" s="331" t="str">
        <f aca="false">IFERROR(VLOOKUP(B3802,'[1]#¡REF!'!$A$1:$C$15201,2,FALSE()),"")</f>
        <v/>
      </c>
      <c r="D3802" s="331" t="s">
        <v>1016</v>
      </c>
      <c r="E3802" s="331" t="s">
        <v>1027</v>
      </c>
      <c r="F3802" s="331" t="s">
        <v>1133</v>
      </c>
      <c r="G3802" s="331" t="n">
        <v>70</v>
      </c>
      <c r="H3802" s="331" t="n">
        <v>93.38</v>
      </c>
      <c r="I3802" s="415" t="n">
        <v>1859.2</v>
      </c>
      <c r="J3802" s="389"/>
      <c r="K3802" s="331" t="s">
        <v>994</v>
      </c>
    </row>
    <row r="3803" customFormat="false" ht="15.75" hidden="true" customHeight="false" outlineLevel="0" collapsed="false">
      <c r="A3803" s="331"/>
      <c r="B3803" s="331" t="s">
        <v>1363</v>
      </c>
      <c r="C3803" s="331" t="str">
        <f aca="false">IFERROR(VLOOKUP(B3803,'[1]#¡REF!'!$A$1:$C$15201,2,FALSE()),"")</f>
        <v/>
      </c>
      <c r="D3803" s="331" t="s">
        <v>1016</v>
      </c>
      <c r="E3803" s="331" t="s">
        <v>1028</v>
      </c>
      <c r="F3803" s="331" t="s">
        <v>1134</v>
      </c>
      <c r="G3803" s="331" t="n">
        <v>258</v>
      </c>
      <c r="H3803" s="331" t="n">
        <v>344.17</v>
      </c>
      <c r="I3803" s="415" t="n">
        <v>6852.48</v>
      </c>
      <c r="J3803" s="390"/>
      <c r="K3803" s="331" t="s">
        <v>994</v>
      </c>
    </row>
    <row r="3804" customFormat="false" ht="15.75" hidden="true" customHeight="false" outlineLevel="0" collapsed="false">
      <c r="A3804" s="399"/>
      <c r="B3804" s="356" t="s">
        <v>1363</v>
      </c>
      <c r="C3804" s="356" t="str">
        <f aca="false">IFERROR(VLOOKUP(B3804,'[1]#¡REF!'!$A$1:$C$15201,2,FALSE()),"")</f>
        <v/>
      </c>
      <c r="D3804" s="399" t="s">
        <v>1016</v>
      </c>
      <c r="E3804" s="399" t="s">
        <v>621</v>
      </c>
      <c r="F3804" s="361" t="s">
        <v>1136</v>
      </c>
      <c r="G3804" s="418" t="n">
        <v>1004</v>
      </c>
      <c r="H3804" s="419" t="n">
        <v>1339.34</v>
      </c>
      <c r="I3804" s="419" t="n">
        <v>26666.24</v>
      </c>
      <c r="J3804" s="360"/>
      <c r="K3804" s="356" t="s">
        <v>994</v>
      </c>
      <c r="L3804" s="379"/>
      <c r="M3804" s="379"/>
      <c r="N3804" s="379"/>
      <c r="O3804" s="379"/>
      <c r="P3804" s="279"/>
      <c r="Q3804" s="395"/>
      <c r="R3804" s="396"/>
      <c r="S3804" s="396"/>
      <c r="T3804" s="382"/>
    </row>
    <row r="3805" customFormat="false" ht="15.75" hidden="true" customHeight="false" outlineLevel="0" collapsed="false">
      <c r="A3805" s="331"/>
      <c r="B3805" s="331" t="s">
        <v>1364</v>
      </c>
      <c r="C3805" s="331" t="str">
        <f aca="false">IFERROR(VLOOKUP(B3805,'[1]#¡REF!'!$A$1:$C$15201,2,FALSE()),"")</f>
        <v/>
      </c>
      <c r="D3805" s="331" t="s">
        <v>991</v>
      </c>
      <c r="E3805" s="331" t="s">
        <v>1009</v>
      </c>
      <c r="F3805" s="354" t="s">
        <v>993</v>
      </c>
      <c r="G3805" s="331" t="n">
        <v>10</v>
      </c>
      <c r="H3805" s="331" t="n">
        <v>8.91</v>
      </c>
      <c r="I3805" s="331" t="n">
        <v>177.3</v>
      </c>
      <c r="J3805" s="388"/>
      <c r="K3805" s="331" t="s">
        <v>994</v>
      </c>
    </row>
    <row r="3806" customFormat="false" ht="15.75" hidden="true" customHeight="false" outlineLevel="0" collapsed="false">
      <c r="A3806" s="331"/>
      <c r="B3806" s="331" t="s">
        <v>1364</v>
      </c>
      <c r="C3806" s="331" t="str">
        <f aca="false">IFERROR(VLOOKUP(B3806,'[1]#¡REF!'!$A$1:$C$15201,2,FALSE()),"")</f>
        <v/>
      </c>
      <c r="D3806" s="331" t="s">
        <v>991</v>
      </c>
      <c r="E3806" s="331" t="s">
        <v>1036</v>
      </c>
      <c r="F3806" s="354" t="s">
        <v>993</v>
      </c>
      <c r="G3806" s="331" t="n">
        <v>10</v>
      </c>
      <c r="H3806" s="331" t="n">
        <v>8.91</v>
      </c>
      <c r="I3806" s="331" t="n">
        <v>177.3</v>
      </c>
      <c r="J3806" s="389"/>
      <c r="K3806" s="331" t="s">
        <v>994</v>
      </c>
    </row>
    <row r="3807" customFormat="false" ht="15.75" hidden="true" customHeight="false" outlineLevel="0" collapsed="false">
      <c r="A3807" s="331"/>
      <c r="B3807" s="331" t="s">
        <v>1364</v>
      </c>
      <c r="C3807" s="331" t="str">
        <f aca="false">IFERROR(VLOOKUP(B3807,'[1]#¡REF!'!$A$1:$C$15201,2,FALSE()),"")</f>
        <v/>
      </c>
      <c r="D3807" s="331" t="s">
        <v>1016</v>
      </c>
      <c r="E3807" s="331" t="s">
        <v>1017</v>
      </c>
      <c r="F3807" s="331" t="s">
        <v>1130</v>
      </c>
      <c r="G3807" s="331" t="n">
        <v>51</v>
      </c>
      <c r="H3807" s="331" t="n">
        <v>45.42</v>
      </c>
      <c r="I3807" s="331" t="n">
        <v>904.23</v>
      </c>
      <c r="J3807" s="389"/>
      <c r="K3807" s="331" t="s">
        <v>994</v>
      </c>
    </row>
    <row r="3808" customFormat="false" ht="15.75" hidden="true" customHeight="false" outlineLevel="0" collapsed="false">
      <c r="A3808" s="331"/>
      <c r="B3808" s="331" t="s">
        <v>1364</v>
      </c>
      <c r="C3808" s="331" t="str">
        <f aca="false">IFERROR(VLOOKUP(B3808,'[1]#¡REF!'!$A$1:$C$15201,2,FALSE()),"")</f>
        <v/>
      </c>
      <c r="D3808" s="331" t="s">
        <v>1016</v>
      </c>
      <c r="E3808" s="331" t="s">
        <v>1091</v>
      </c>
      <c r="F3808" s="354" t="s">
        <v>993</v>
      </c>
      <c r="G3808" s="331" t="n">
        <v>47</v>
      </c>
      <c r="H3808" s="331" t="n">
        <v>41.85</v>
      </c>
      <c r="I3808" s="331" t="n">
        <v>833.31</v>
      </c>
      <c r="J3808" s="389"/>
      <c r="K3808" s="331" t="s">
        <v>994</v>
      </c>
    </row>
    <row r="3809" customFormat="false" ht="15.75" hidden="true" customHeight="false" outlineLevel="0" collapsed="false">
      <c r="A3809" s="331"/>
      <c r="B3809" s="331" t="s">
        <v>1364</v>
      </c>
      <c r="C3809" s="331" t="str">
        <f aca="false">IFERROR(VLOOKUP(B3809,'[1]#¡REF!'!$A$1:$C$15201,2,FALSE()),"")</f>
        <v/>
      </c>
      <c r="D3809" s="331" t="s">
        <v>1016</v>
      </c>
      <c r="E3809" s="331" t="s">
        <v>1018</v>
      </c>
      <c r="F3809" s="354" t="s">
        <v>993</v>
      </c>
      <c r="G3809" s="331" t="n">
        <v>140</v>
      </c>
      <c r="H3809" s="331" t="n">
        <v>124.67</v>
      </c>
      <c r="I3809" s="415" t="n">
        <v>2482.2</v>
      </c>
      <c r="J3809" s="389"/>
      <c r="K3809" s="331" t="s">
        <v>994</v>
      </c>
    </row>
    <row r="3810" customFormat="false" ht="15.75" hidden="true" customHeight="false" outlineLevel="0" collapsed="false">
      <c r="A3810" s="331"/>
      <c r="B3810" s="331" t="s">
        <v>1364</v>
      </c>
      <c r="C3810" s="331" t="str">
        <f aca="false">IFERROR(VLOOKUP(B3810,'[1]#¡REF!'!$A$1:$C$15201,2,FALSE()),"")</f>
        <v/>
      </c>
      <c r="D3810" s="331" t="s">
        <v>1016</v>
      </c>
      <c r="E3810" s="331" t="s">
        <v>1020</v>
      </c>
      <c r="F3810" s="354" t="s">
        <v>993</v>
      </c>
      <c r="G3810" s="331" t="n">
        <v>877</v>
      </c>
      <c r="H3810" s="331" t="n">
        <v>780.97</v>
      </c>
      <c r="I3810" s="415" t="n">
        <v>15549.21</v>
      </c>
      <c r="J3810" s="389"/>
      <c r="K3810" s="331" t="s">
        <v>994</v>
      </c>
    </row>
    <row r="3811" customFormat="false" ht="15.75" hidden="true" customHeight="false" outlineLevel="0" collapsed="false">
      <c r="A3811" s="331"/>
      <c r="B3811" s="331" t="s">
        <v>1364</v>
      </c>
      <c r="C3811" s="331" t="str">
        <f aca="false">IFERROR(VLOOKUP(B3811,'[1]#¡REF!'!$A$1:$C$15201,2,FALSE()),"")</f>
        <v/>
      </c>
      <c r="D3811" s="331" t="s">
        <v>1016</v>
      </c>
      <c r="E3811" s="331" t="s">
        <v>1041</v>
      </c>
      <c r="F3811" s="354" t="s">
        <v>993</v>
      </c>
      <c r="G3811" s="331" t="n">
        <v>25</v>
      </c>
      <c r="H3811" s="331" t="n">
        <v>22.26</v>
      </c>
      <c r="I3811" s="331" t="n">
        <v>443.25</v>
      </c>
      <c r="J3811" s="389"/>
      <c r="K3811" s="331" t="s">
        <v>994</v>
      </c>
    </row>
    <row r="3812" customFormat="false" ht="15.75" hidden="true" customHeight="false" outlineLevel="0" collapsed="false">
      <c r="A3812" s="331"/>
      <c r="B3812" s="331" t="s">
        <v>1364</v>
      </c>
      <c r="C3812" s="331" t="str">
        <f aca="false">IFERROR(VLOOKUP(B3812,'[1]#¡REF!'!$A$1:$C$15201,2,FALSE()),"")</f>
        <v/>
      </c>
      <c r="D3812" s="331" t="s">
        <v>1016</v>
      </c>
      <c r="E3812" s="331" t="s">
        <v>1025</v>
      </c>
      <c r="F3812" s="354" t="s">
        <v>993</v>
      </c>
      <c r="G3812" s="331" t="n">
        <v>42</v>
      </c>
      <c r="H3812" s="331" t="n">
        <v>37.4</v>
      </c>
      <c r="I3812" s="331" t="n">
        <v>744.66</v>
      </c>
      <c r="J3812" s="389"/>
      <c r="K3812" s="331" t="s">
        <v>994</v>
      </c>
    </row>
    <row r="3813" customFormat="false" ht="15.75" hidden="true" customHeight="false" outlineLevel="0" collapsed="false">
      <c r="A3813" s="331"/>
      <c r="B3813" s="331" t="s">
        <v>1364</v>
      </c>
      <c r="C3813" s="331" t="str">
        <f aca="false">IFERROR(VLOOKUP(B3813,'[1]#¡REF!'!$A$1:$C$15201,2,FALSE()),"")</f>
        <v/>
      </c>
      <c r="D3813" s="331" t="s">
        <v>1016</v>
      </c>
      <c r="E3813" s="331" t="s">
        <v>1093</v>
      </c>
      <c r="F3813" s="331" t="s">
        <v>1131</v>
      </c>
      <c r="G3813" s="331" t="n">
        <v>37</v>
      </c>
      <c r="H3813" s="331" t="n">
        <v>32.95</v>
      </c>
      <c r="I3813" s="331" t="n">
        <v>656.01</v>
      </c>
      <c r="J3813" s="389"/>
      <c r="K3813" s="331" t="s">
        <v>994</v>
      </c>
    </row>
    <row r="3814" customFormat="false" ht="15.75" hidden="true" customHeight="false" outlineLevel="0" collapsed="false">
      <c r="A3814" s="331"/>
      <c r="B3814" s="331" t="s">
        <v>1364</v>
      </c>
      <c r="C3814" s="331" t="str">
        <f aca="false">IFERROR(VLOOKUP(B3814,'[1]#¡REF!'!$A$1:$C$15201,2,FALSE()),"")</f>
        <v/>
      </c>
      <c r="D3814" s="331" t="s">
        <v>1016</v>
      </c>
      <c r="E3814" s="331" t="s">
        <v>1026</v>
      </c>
      <c r="F3814" s="331" t="s">
        <v>1132</v>
      </c>
      <c r="G3814" s="331" t="n">
        <v>15</v>
      </c>
      <c r="H3814" s="331" t="n">
        <v>13.36</v>
      </c>
      <c r="I3814" s="331" t="n">
        <v>265.95</v>
      </c>
      <c r="J3814" s="389"/>
      <c r="K3814" s="331" t="s">
        <v>994</v>
      </c>
    </row>
    <row r="3815" customFormat="false" ht="15.75" hidden="true" customHeight="false" outlineLevel="0" collapsed="false">
      <c r="A3815" s="331"/>
      <c r="B3815" s="331" t="s">
        <v>1364</v>
      </c>
      <c r="C3815" s="331" t="str">
        <f aca="false">IFERROR(VLOOKUP(B3815,'[1]#¡REF!'!$A$1:$C$15201,2,FALSE()),"")</f>
        <v/>
      </c>
      <c r="D3815" s="331" t="s">
        <v>1016</v>
      </c>
      <c r="E3815" s="331" t="s">
        <v>1027</v>
      </c>
      <c r="F3815" s="331" t="s">
        <v>1133</v>
      </c>
      <c r="G3815" s="331" t="n">
        <v>37</v>
      </c>
      <c r="H3815" s="331" t="n">
        <v>32.95</v>
      </c>
      <c r="I3815" s="331" t="n">
        <v>656.01</v>
      </c>
      <c r="J3815" s="389"/>
      <c r="K3815" s="331" t="s">
        <v>994</v>
      </c>
    </row>
    <row r="3816" customFormat="false" ht="15.75" hidden="true" customHeight="false" outlineLevel="0" collapsed="false">
      <c r="A3816" s="331"/>
      <c r="B3816" s="331" t="s">
        <v>1364</v>
      </c>
      <c r="C3816" s="331" t="str">
        <f aca="false">IFERROR(VLOOKUP(B3816,'[1]#¡REF!'!$A$1:$C$15201,2,FALSE()),"")</f>
        <v/>
      </c>
      <c r="D3816" s="331" t="s">
        <v>1016</v>
      </c>
      <c r="E3816" s="331" t="s">
        <v>1028</v>
      </c>
      <c r="F3816" s="331" t="s">
        <v>1134</v>
      </c>
      <c r="G3816" s="331" t="n">
        <v>37</v>
      </c>
      <c r="H3816" s="331" t="n">
        <v>32.95</v>
      </c>
      <c r="I3816" s="331" t="n">
        <v>656.01</v>
      </c>
      <c r="J3816" s="390"/>
      <c r="K3816" s="331" t="s">
        <v>994</v>
      </c>
    </row>
    <row r="3817" customFormat="false" ht="15.75" hidden="true" customHeight="false" outlineLevel="0" collapsed="false">
      <c r="A3817" s="331"/>
      <c r="B3817" s="331" t="s">
        <v>1365</v>
      </c>
      <c r="C3817" s="331" t="str">
        <f aca="false">IFERROR(VLOOKUP(B3817,'[1]#¡REF!'!$A$1:$C$15201,2,FALSE()),"")</f>
        <v/>
      </c>
      <c r="D3817" s="331" t="s">
        <v>991</v>
      </c>
      <c r="E3817" s="331" t="s">
        <v>1034</v>
      </c>
      <c r="F3817" s="354" t="s">
        <v>993</v>
      </c>
      <c r="G3817" s="331" t="n">
        <v>20</v>
      </c>
      <c r="H3817" s="331" t="n">
        <v>10.26</v>
      </c>
      <c r="I3817" s="331" t="n">
        <v>204.2</v>
      </c>
      <c r="J3817" s="388"/>
      <c r="K3817" s="331" t="s">
        <v>994</v>
      </c>
    </row>
    <row r="3818" customFormat="false" ht="15.75" hidden="true" customHeight="false" outlineLevel="0" collapsed="false">
      <c r="A3818" s="331"/>
      <c r="B3818" s="331" t="s">
        <v>1365</v>
      </c>
      <c r="C3818" s="331" t="str">
        <f aca="false">IFERROR(VLOOKUP(B3818,'[1]#¡REF!'!$A$1:$C$15201,2,FALSE()),"")</f>
        <v/>
      </c>
      <c r="D3818" s="331" t="s">
        <v>991</v>
      </c>
      <c r="E3818" s="331" t="s">
        <v>1009</v>
      </c>
      <c r="F3818" s="354" t="s">
        <v>993</v>
      </c>
      <c r="G3818" s="331" t="n">
        <v>50</v>
      </c>
      <c r="H3818" s="331" t="n">
        <v>25.64</v>
      </c>
      <c r="I3818" s="331" t="n">
        <v>510.5</v>
      </c>
      <c r="J3818" s="389"/>
      <c r="K3818" s="331" t="s">
        <v>994</v>
      </c>
    </row>
    <row r="3819" customFormat="false" ht="15.75" hidden="true" customHeight="false" outlineLevel="0" collapsed="false">
      <c r="A3819" s="331"/>
      <c r="B3819" s="331" t="s">
        <v>1365</v>
      </c>
      <c r="C3819" s="331" t="str">
        <f aca="false">IFERROR(VLOOKUP(B3819,'[1]#¡REF!'!$A$1:$C$15201,2,FALSE()),"")</f>
        <v/>
      </c>
      <c r="D3819" s="331" t="s">
        <v>991</v>
      </c>
      <c r="E3819" s="331" t="s">
        <v>1046</v>
      </c>
      <c r="F3819" s="354" t="s">
        <v>993</v>
      </c>
      <c r="G3819" s="331" t="n">
        <v>5</v>
      </c>
      <c r="H3819" s="331" t="n">
        <v>2.56</v>
      </c>
      <c r="I3819" s="331" t="n">
        <v>51.05</v>
      </c>
      <c r="J3819" s="389"/>
      <c r="K3819" s="331" t="s">
        <v>994</v>
      </c>
    </row>
    <row r="3820" customFormat="false" ht="15.75" hidden="true" customHeight="false" outlineLevel="0" collapsed="false">
      <c r="A3820" s="331"/>
      <c r="B3820" s="331" t="s">
        <v>1365</v>
      </c>
      <c r="C3820" s="331" t="str">
        <f aca="false">IFERROR(VLOOKUP(B3820,'[1]#¡REF!'!$A$1:$C$15201,2,FALSE()),"")</f>
        <v/>
      </c>
      <c r="D3820" s="331" t="s">
        <v>991</v>
      </c>
      <c r="E3820" s="331" t="s">
        <v>1012</v>
      </c>
      <c r="F3820" s="354" t="s">
        <v>993</v>
      </c>
      <c r="G3820" s="331" t="n">
        <v>228</v>
      </c>
      <c r="H3820" s="331" t="n">
        <v>116.92</v>
      </c>
      <c r="I3820" s="415" t="n">
        <v>2327.88</v>
      </c>
      <c r="J3820" s="389"/>
      <c r="K3820" s="331" t="s">
        <v>994</v>
      </c>
    </row>
    <row r="3821" customFormat="false" ht="15.75" hidden="true" customHeight="false" outlineLevel="0" collapsed="false">
      <c r="A3821" s="331"/>
      <c r="B3821" s="331" t="s">
        <v>1365</v>
      </c>
      <c r="C3821" s="331" t="str">
        <f aca="false">IFERROR(VLOOKUP(B3821,'[1]#¡REF!'!$A$1:$C$15201,2,FALSE()),"")</f>
        <v/>
      </c>
      <c r="D3821" s="331" t="s">
        <v>1016</v>
      </c>
      <c r="E3821" s="331" t="s">
        <v>1065</v>
      </c>
      <c r="F3821" s="354" t="s">
        <v>993</v>
      </c>
      <c r="G3821" s="331" t="n">
        <v>12</v>
      </c>
      <c r="H3821" s="331" t="n">
        <v>6.15</v>
      </c>
      <c r="I3821" s="331" t="n">
        <v>122.52</v>
      </c>
      <c r="J3821" s="389"/>
      <c r="K3821" s="331" t="s">
        <v>994</v>
      </c>
    </row>
    <row r="3822" customFormat="false" ht="15.75" hidden="true" customHeight="false" outlineLevel="0" collapsed="false">
      <c r="A3822" s="331"/>
      <c r="B3822" s="331" t="s">
        <v>1365</v>
      </c>
      <c r="C3822" s="331" t="str">
        <f aca="false">IFERROR(VLOOKUP(B3822,'[1]#¡REF!'!$A$1:$C$15201,2,FALSE()),"")</f>
        <v/>
      </c>
      <c r="D3822" s="331" t="s">
        <v>1016</v>
      </c>
      <c r="E3822" s="331" t="s">
        <v>1028</v>
      </c>
      <c r="F3822" s="331" t="s">
        <v>1134</v>
      </c>
      <c r="G3822" s="331" t="n">
        <v>3</v>
      </c>
      <c r="H3822" s="331" t="n">
        <v>1.54</v>
      </c>
      <c r="I3822" s="331" t="n">
        <v>30.63</v>
      </c>
      <c r="J3822" s="389"/>
      <c r="K3822" s="331" t="s">
        <v>994</v>
      </c>
    </row>
    <row r="3823" customFormat="false" ht="15.75" hidden="true" customHeight="false" outlineLevel="0" collapsed="false">
      <c r="A3823" s="331"/>
      <c r="B3823" s="331" t="s">
        <v>1366</v>
      </c>
      <c r="C3823" s="331" t="str">
        <f aca="false">IFERROR(VLOOKUP(B3823,'[1]#¡REF!'!$A$1:$C$15201,2,FALSE()),"")</f>
        <v/>
      </c>
      <c r="D3823" s="331" t="s">
        <v>991</v>
      </c>
      <c r="E3823" s="331" t="s">
        <v>997</v>
      </c>
      <c r="F3823" s="331" t="s">
        <v>1130</v>
      </c>
      <c r="G3823" s="331" t="n">
        <v>150</v>
      </c>
      <c r="H3823" s="331" t="n">
        <v>385.89</v>
      </c>
      <c r="I3823" s="415" t="n">
        <v>7683</v>
      </c>
      <c r="J3823" s="389"/>
      <c r="K3823" s="331" t="s">
        <v>994</v>
      </c>
    </row>
    <row r="3824" customFormat="false" ht="15.75" hidden="true" customHeight="false" outlineLevel="0" collapsed="false">
      <c r="A3824" s="331"/>
      <c r="B3824" s="331" t="s">
        <v>1366</v>
      </c>
      <c r="C3824" s="331" t="str">
        <f aca="false">IFERROR(VLOOKUP(B3824,'[1]#¡REF!'!$A$1:$C$15201,2,FALSE()),"")</f>
        <v/>
      </c>
      <c r="D3824" s="331" t="s">
        <v>991</v>
      </c>
      <c r="E3824" s="331" t="s">
        <v>992</v>
      </c>
      <c r="F3824" s="354" t="s">
        <v>993</v>
      </c>
      <c r="G3824" s="331" t="n">
        <v>400</v>
      </c>
      <c r="H3824" s="415" t="n">
        <v>1029.03</v>
      </c>
      <c r="I3824" s="415" t="n">
        <v>20488</v>
      </c>
      <c r="J3824" s="389"/>
      <c r="K3824" s="331" t="s">
        <v>994</v>
      </c>
    </row>
    <row r="3825" customFormat="false" ht="15.75" hidden="true" customHeight="false" outlineLevel="0" collapsed="false">
      <c r="A3825" s="331"/>
      <c r="B3825" s="331" t="s">
        <v>1366</v>
      </c>
      <c r="C3825" s="331" t="str">
        <f aca="false">IFERROR(VLOOKUP(B3825,'[1]#¡REF!'!$A$1:$C$15201,2,FALSE()),"")</f>
        <v/>
      </c>
      <c r="D3825" s="331" t="s">
        <v>991</v>
      </c>
      <c r="E3825" s="331" t="s">
        <v>1008</v>
      </c>
      <c r="F3825" s="354" t="s">
        <v>993</v>
      </c>
      <c r="G3825" s="331" t="n">
        <v>20</v>
      </c>
      <c r="H3825" s="331" t="n">
        <v>51.45</v>
      </c>
      <c r="I3825" s="415" t="n">
        <v>1024.4</v>
      </c>
      <c r="J3825" s="389"/>
      <c r="K3825" s="331" t="s">
        <v>994</v>
      </c>
    </row>
    <row r="3826" customFormat="false" ht="15.75" hidden="true" customHeight="false" outlineLevel="0" collapsed="false">
      <c r="A3826" s="331"/>
      <c r="B3826" s="331" t="s">
        <v>1366</v>
      </c>
      <c r="C3826" s="331" t="str">
        <f aca="false">IFERROR(VLOOKUP(B3826,'[1]#¡REF!'!$A$1:$C$15201,2,FALSE()),"")</f>
        <v/>
      </c>
      <c r="D3826" s="331" t="s">
        <v>991</v>
      </c>
      <c r="E3826" s="331" t="s">
        <v>1083</v>
      </c>
      <c r="F3826" s="354" t="s">
        <v>993</v>
      </c>
      <c r="G3826" s="331" t="n">
        <v>46</v>
      </c>
      <c r="H3826" s="331" t="n">
        <v>118.34</v>
      </c>
      <c r="I3826" s="415" t="n">
        <v>2356.12</v>
      </c>
      <c r="J3826" s="389"/>
      <c r="K3826" s="331" t="s">
        <v>994</v>
      </c>
    </row>
    <row r="3827" customFormat="false" ht="15.75" hidden="true" customHeight="false" outlineLevel="0" collapsed="false">
      <c r="A3827" s="331"/>
      <c r="B3827" s="331" t="s">
        <v>1366</v>
      </c>
      <c r="C3827" s="331" t="str">
        <f aca="false">IFERROR(VLOOKUP(B3827,'[1]#¡REF!'!$A$1:$C$15201,2,FALSE()),"")</f>
        <v/>
      </c>
      <c r="D3827" s="331" t="s">
        <v>991</v>
      </c>
      <c r="E3827" s="331" t="s">
        <v>1000</v>
      </c>
      <c r="F3827" s="354" t="s">
        <v>993</v>
      </c>
      <c r="G3827" s="331" t="n">
        <v>492</v>
      </c>
      <c r="H3827" s="415" t="n">
        <v>1265.71</v>
      </c>
      <c r="I3827" s="415" t="n">
        <v>25200.24</v>
      </c>
      <c r="J3827" s="389"/>
      <c r="K3827" s="331" t="s">
        <v>994</v>
      </c>
    </row>
    <row r="3828" customFormat="false" ht="15.75" hidden="true" customHeight="false" outlineLevel="0" collapsed="false">
      <c r="A3828" s="331"/>
      <c r="B3828" s="331" t="s">
        <v>1366</v>
      </c>
      <c r="C3828" s="331" t="str">
        <f aca="false">IFERROR(VLOOKUP(B3828,'[1]#¡REF!'!$A$1:$C$15201,2,FALSE()),"")</f>
        <v/>
      </c>
      <c r="D3828" s="331" t="s">
        <v>991</v>
      </c>
      <c r="E3828" s="331" t="s">
        <v>1053</v>
      </c>
      <c r="F3828" s="354" t="s">
        <v>993</v>
      </c>
      <c r="G3828" s="331" t="n">
        <v>60</v>
      </c>
      <c r="H3828" s="331" t="n">
        <v>154.35</v>
      </c>
      <c r="I3828" s="415" t="n">
        <v>3073.2</v>
      </c>
      <c r="J3828" s="389"/>
      <c r="K3828" s="331" t="s">
        <v>994</v>
      </c>
    </row>
    <row r="3829" customFormat="false" ht="15.75" hidden="true" customHeight="false" outlineLevel="0" collapsed="false">
      <c r="A3829" s="331"/>
      <c r="B3829" s="331" t="s">
        <v>1366</v>
      </c>
      <c r="C3829" s="331" t="str">
        <f aca="false">IFERROR(VLOOKUP(B3829,'[1]#¡REF!'!$A$1:$C$15201,2,FALSE()),"")</f>
        <v/>
      </c>
      <c r="D3829" s="331" t="s">
        <v>991</v>
      </c>
      <c r="E3829" s="331" t="s">
        <v>1034</v>
      </c>
      <c r="F3829" s="354" t="s">
        <v>993</v>
      </c>
      <c r="G3829" s="331" t="n">
        <v>55</v>
      </c>
      <c r="H3829" s="331" t="n">
        <v>141.49</v>
      </c>
      <c r="I3829" s="415" t="n">
        <v>2817.1</v>
      </c>
      <c r="J3829" s="389"/>
      <c r="K3829" s="331" t="s">
        <v>994</v>
      </c>
    </row>
    <row r="3830" customFormat="false" ht="15.75" hidden="true" customHeight="false" outlineLevel="0" collapsed="false">
      <c r="A3830" s="331"/>
      <c r="B3830" s="331" t="s">
        <v>1366</v>
      </c>
      <c r="C3830" s="331" t="str">
        <f aca="false">IFERROR(VLOOKUP(B3830,'[1]#¡REF!'!$A$1:$C$15201,2,FALSE()),"")</f>
        <v/>
      </c>
      <c r="D3830" s="331" t="s">
        <v>991</v>
      </c>
      <c r="E3830" s="331" t="s">
        <v>1009</v>
      </c>
      <c r="F3830" s="354" t="s">
        <v>993</v>
      </c>
      <c r="G3830" s="331" t="n">
        <v>100</v>
      </c>
      <c r="H3830" s="331" t="n">
        <v>257.26</v>
      </c>
      <c r="I3830" s="415" t="n">
        <v>5122</v>
      </c>
      <c r="J3830" s="389"/>
      <c r="K3830" s="331" t="s">
        <v>994</v>
      </c>
    </row>
    <row r="3831" customFormat="false" ht="15.75" hidden="true" customHeight="false" outlineLevel="0" collapsed="false">
      <c r="A3831" s="331"/>
      <c r="B3831" s="331" t="s">
        <v>1366</v>
      </c>
      <c r="C3831" s="331" t="str">
        <f aca="false">IFERROR(VLOOKUP(B3831,'[1]#¡REF!'!$A$1:$C$15201,2,FALSE()),"")</f>
        <v/>
      </c>
      <c r="D3831" s="331" t="s">
        <v>991</v>
      </c>
      <c r="E3831" s="331" t="s">
        <v>1011</v>
      </c>
      <c r="F3831" s="354" t="s">
        <v>993</v>
      </c>
      <c r="G3831" s="405" t="n">
        <v>2794</v>
      </c>
      <c r="H3831" s="415" t="n">
        <v>7187.78</v>
      </c>
      <c r="I3831" s="415" t="n">
        <v>143108.68</v>
      </c>
      <c r="J3831" s="389"/>
      <c r="K3831" s="331" t="s">
        <v>994</v>
      </c>
    </row>
    <row r="3832" customFormat="false" ht="15.75" hidden="true" customHeight="false" outlineLevel="0" collapsed="false">
      <c r="A3832" s="331"/>
      <c r="B3832" s="331" t="s">
        <v>1366</v>
      </c>
      <c r="C3832" s="331" t="str">
        <f aca="false">IFERROR(VLOOKUP(B3832,'[1]#¡REF!'!$A$1:$C$15201,2,FALSE()),"")</f>
        <v/>
      </c>
      <c r="D3832" s="331" t="s">
        <v>991</v>
      </c>
      <c r="E3832" s="331" t="s">
        <v>1001</v>
      </c>
      <c r="F3832" s="354" t="s">
        <v>993</v>
      </c>
      <c r="G3832" s="331" t="n">
        <v>60</v>
      </c>
      <c r="H3832" s="331" t="n">
        <v>154.35</v>
      </c>
      <c r="I3832" s="415" t="n">
        <v>3073.2</v>
      </c>
      <c r="J3832" s="389"/>
      <c r="K3832" s="331" t="s">
        <v>994</v>
      </c>
    </row>
    <row r="3833" customFormat="false" ht="15.75" hidden="true" customHeight="false" outlineLevel="0" collapsed="false">
      <c r="A3833" s="331"/>
      <c r="B3833" s="331" t="s">
        <v>1366</v>
      </c>
      <c r="C3833" s="331" t="str">
        <f aca="false">IFERROR(VLOOKUP(B3833,'[1]#¡REF!'!$A$1:$C$15201,2,FALSE()),"")</f>
        <v/>
      </c>
      <c r="D3833" s="331" t="s">
        <v>991</v>
      </c>
      <c r="E3833" s="331" t="s">
        <v>1037</v>
      </c>
      <c r="F3833" s="331" t="s">
        <v>1131</v>
      </c>
      <c r="G3833" s="331" t="n">
        <v>198</v>
      </c>
      <c r="H3833" s="331" t="n">
        <v>509.37</v>
      </c>
      <c r="I3833" s="415" t="n">
        <v>10141.56</v>
      </c>
      <c r="J3833" s="389"/>
      <c r="K3833" s="331" t="s">
        <v>994</v>
      </c>
    </row>
    <row r="3834" customFormat="false" ht="15.75" hidden="true" customHeight="false" outlineLevel="0" collapsed="false">
      <c r="A3834" s="331"/>
      <c r="B3834" s="331" t="s">
        <v>1366</v>
      </c>
      <c r="C3834" s="331" t="str">
        <f aca="false">IFERROR(VLOOKUP(B3834,'[1]#¡REF!'!$A$1:$C$15201,2,FALSE()),"")</f>
        <v/>
      </c>
      <c r="D3834" s="331" t="s">
        <v>991</v>
      </c>
      <c r="E3834" s="331" t="s">
        <v>1014</v>
      </c>
      <c r="F3834" s="331" t="s">
        <v>1132</v>
      </c>
      <c r="G3834" s="331" t="n">
        <v>20</v>
      </c>
      <c r="H3834" s="331" t="n">
        <v>51.45</v>
      </c>
      <c r="I3834" s="415" t="n">
        <v>1024.4</v>
      </c>
      <c r="J3834" s="389"/>
      <c r="K3834" s="331" t="s">
        <v>994</v>
      </c>
    </row>
    <row r="3835" customFormat="false" ht="15.75" hidden="true" customHeight="false" outlineLevel="0" collapsed="false">
      <c r="A3835" s="331"/>
      <c r="B3835" s="331" t="s">
        <v>1366</v>
      </c>
      <c r="C3835" s="331" t="str">
        <f aca="false">IFERROR(VLOOKUP(B3835,'[1]#¡REF!'!$A$1:$C$15201,2,FALSE()),"")</f>
        <v/>
      </c>
      <c r="D3835" s="331" t="s">
        <v>991</v>
      </c>
      <c r="E3835" s="331" t="s">
        <v>1002</v>
      </c>
      <c r="F3835" s="331" t="s">
        <v>1133</v>
      </c>
      <c r="G3835" s="331" t="n">
        <v>500</v>
      </c>
      <c r="H3835" s="415" t="n">
        <v>1286.29</v>
      </c>
      <c r="I3835" s="415" t="n">
        <v>25610</v>
      </c>
      <c r="J3835" s="389"/>
      <c r="K3835" s="331" t="s">
        <v>994</v>
      </c>
    </row>
    <row r="3836" customFormat="false" ht="15.75" hidden="true" customHeight="false" outlineLevel="0" collapsed="false">
      <c r="A3836" s="331"/>
      <c r="B3836" s="331" t="s">
        <v>1366</v>
      </c>
      <c r="C3836" s="331" t="str">
        <f aca="false">IFERROR(VLOOKUP(B3836,'[1]#¡REF!'!$A$1:$C$15201,2,FALSE()),"")</f>
        <v/>
      </c>
      <c r="D3836" s="331" t="s">
        <v>991</v>
      </c>
      <c r="E3836" s="331" t="s">
        <v>1004</v>
      </c>
      <c r="F3836" s="331" t="s">
        <v>1134</v>
      </c>
      <c r="G3836" s="331" t="n">
        <v>80</v>
      </c>
      <c r="H3836" s="331" t="n">
        <v>205.81</v>
      </c>
      <c r="I3836" s="415" t="n">
        <v>4097.6</v>
      </c>
      <c r="J3836" s="390"/>
      <c r="K3836" s="331" t="s">
        <v>994</v>
      </c>
    </row>
    <row r="3837" customFormat="false" ht="15.75" hidden="true" customHeight="false" outlineLevel="0" collapsed="false">
      <c r="A3837" s="331"/>
      <c r="B3837" s="331" t="s">
        <v>1367</v>
      </c>
      <c r="C3837" s="331" t="str">
        <f aca="false">IFERROR(VLOOKUP(B3837,'[1]#¡REF!'!$A$1:$C$15201,2,FALSE()),"")</f>
        <v/>
      </c>
      <c r="D3837" s="331" t="s">
        <v>1016</v>
      </c>
      <c r="E3837" s="331" t="s">
        <v>1017</v>
      </c>
      <c r="F3837" s="331" t="s">
        <v>1130</v>
      </c>
      <c r="G3837" s="331" t="n">
        <v>199</v>
      </c>
      <c r="H3837" s="331" t="n">
        <v>134.83</v>
      </c>
      <c r="I3837" s="415" t="n">
        <v>2684.51</v>
      </c>
      <c r="J3837" s="388"/>
      <c r="K3837" s="331" t="s">
        <v>994</v>
      </c>
    </row>
    <row r="3838" customFormat="false" ht="15.75" hidden="true" customHeight="false" outlineLevel="0" collapsed="false">
      <c r="A3838" s="331"/>
      <c r="B3838" s="331" t="s">
        <v>1367</v>
      </c>
      <c r="C3838" s="331" t="str">
        <f aca="false">IFERROR(VLOOKUP(B3838,'[1]#¡REF!'!$A$1:$C$15201,2,FALSE()),"")</f>
        <v/>
      </c>
      <c r="D3838" s="331" t="s">
        <v>1016</v>
      </c>
      <c r="E3838" s="331" t="s">
        <v>1091</v>
      </c>
      <c r="F3838" s="354" t="s">
        <v>993</v>
      </c>
      <c r="G3838" s="405" t="n">
        <v>5323</v>
      </c>
      <c r="H3838" s="415" t="n">
        <v>3606.59</v>
      </c>
      <c r="I3838" s="415" t="n">
        <v>71807.27</v>
      </c>
      <c r="J3838" s="389"/>
      <c r="K3838" s="331" t="s">
        <v>994</v>
      </c>
    </row>
    <row r="3839" customFormat="false" ht="15.75" hidden="true" customHeight="false" outlineLevel="0" collapsed="false">
      <c r="A3839" s="331"/>
      <c r="B3839" s="331" t="s">
        <v>1367</v>
      </c>
      <c r="C3839" s="331" t="str">
        <f aca="false">IFERROR(VLOOKUP(B3839,'[1]#¡REF!'!$A$1:$C$15201,2,FALSE()),"")</f>
        <v/>
      </c>
      <c r="D3839" s="331" t="s">
        <v>1016</v>
      </c>
      <c r="E3839" s="331" t="s">
        <v>1018</v>
      </c>
      <c r="F3839" s="354" t="s">
        <v>993</v>
      </c>
      <c r="G3839" s="331" t="n">
        <v>140</v>
      </c>
      <c r="H3839" s="331" t="n">
        <v>94.86</v>
      </c>
      <c r="I3839" s="415" t="n">
        <v>1888.6</v>
      </c>
      <c r="J3839" s="389"/>
      <c r="K3839" s="331" t="s">
        <v>994</v>
      </c>
    </row>
    <row r="3840" customFormat="false" ht="15.75" hidden="true" customHeight="false" outlineLevel="0" collapsed="false">
      <c r="A3840" s="331"/>
      <c r="B3840" s="331" t="s">
        <v>1367</v>
      </c>
      <c r="C3840" s="331" t="str">
        <f aca="false">IFERROR(VLOOKUP(B3840,'[1]#¡REF!'!$A$1:$C$15201,2,FALSE()),"")</f>
        <v/>
      </c>
      <c r="D3840" s="331" t="s">
        <v>1016</v>
      </c>
      <c r="E3840" s="331" t="s">
        <v>1020</v>
      </c>
      <c r="F3840" s="354" t="s">
        <v>993</v>
      </c>
      <c r="G3840" s="405" t="n">
        <v>52581</v>
      </c>
      <c r="H3840" s="415" t="n">
        <v>35626.2</v>
      </c>
      <c r="I3840" s="415" t="n">
        <v>709317.69</v>
      </c>
      <c r="J3840" s="389"/>
      <c r="K3840" s="331" t="s">
        <v>994</v>
      </c>
    </row>
    <row r="3841" customFormat="false" ht="15.75" hidden="true" customHeight="false" outlineLevel="0" collapsed="false">
      <c r="A3841" s="331"/>
      <c r="B3841" s="331" t="s">
        <v>1367</v>
      </c>
      <c r="C3841" s="331" t="str">
        <f aca="false">IFERROR(VLOOKUP(B3841,'[1]#¡REF!'!$A$1:$C$15201,2,FALSE()),"")</f>
        <v/>
      </c>
      <c r="D3841" s="331" t="s">
        <v>1016</v>
      </c>
      <c r="E3841" s="331" t="s">
        <v>1021</v>
      </c>
      <c r="F3841" s="354" t="s">
        <v>993</v>
      </c>
      <c r="G3841" s="331" t="n">
        <v>503</v>
      </c>
      <c r="H3841" s="331" t="n">
        <v>340.81</v>
      </c>
      <c r="I3841" s="415" t="n">
        <v>6785.47</v>
      </c>
      <c r="J3841" s="389"/>
      <c r="K3841" s="331" t="s">
        <v>994</v>
      </c>
    </row>
    <row r="3842" customFormat="false" ht="15.75" hidden="true" customHeight="false" outlineLevel="0" collapsed="false">
      <c r="A3842" s="331"/>
      <c r="B3842" s="331" t="s">
        <v>1367</v>
      </c>
      <c r="C3842" s="331" t="str">
        <f aca="false">IFERROR(VLOOKUP(B3842,'[1]#¡REF!'!$A$1:$C$15201,2,FALSE()),"")</f>
        <v/>
      </c>
      <c r="D3842" s="331" t="s">
        <v>1016</v>
      </c>
      <c r="E3842" s="331" t="s">
        <v>1022</v>
      </c>
      <c r="F3842" s="354" t="s">
        <v>993</v>
      </c>
      <c r="G3842" s="331" t="n">
        <v>587</v>
      </c>
      <c r="H3842" s="331" t="n">
        <v>397.72</v>
      </c>
      <c r="I3842" s="415" t="n">
        <v>7918.63</v>
      </c>
      <c r="J3842" s="389"/>
      <c r="K3842" s="331" t="s">
        <v>994</v>
      </c>
    </row>
    <row r="3843" customFormat="false" ht="15.75" hidden="true" customHeight="false" outlineLevel="0" collapsed="false">
      <c r="A3843" s="331"/>
      <c r="B3843" s="331" t="s">
        <v>1367</v>
      </c>
      <c r="C3843" s="331" t="str">
        <f aca="false">IFERROR(VLOOKUP(B3843,'[1]#¡REF!'!$A$1:$C$15201,2,FALSE()),"")</f>
        <v/>
      </c>
      <c r="D3843" s="331" t="s">
        <v>1016</v>
      </c>
      <c r="E3843" s="331" t="s">
        <v>1023</v>
      </c>
      <c r="F3843" s="354" t="s">
        <v>993</v>
      </c>
      <c r="G3843" s="331" t="n">
        <v>6</v>
      </c>
      <c r="H3843" s="331" t="n">
        <v>4.07</v>
      </c>
      <c r="I3843" s="331" t="n">
        <v>80.94</v>
      </c>
      <c r="J3843" s="389"/>
      <c r="K3843" s="331" t="s">
        <v>994</v>
      </c>
    </row>
    <row r="3844" customFormat="false" ht="15.75" hidden="true" customHeight="false" outlineLevel="0" collapsed="false">
      <c r="A3844" s="331"/>
      <c r="B3844" s="331" t="s">
        <v>1367</v>
      </c>
      <c r="C3844" s="331" t="str">
        <f aca="false">IFERROR(VLOOKUP(B3844,'[1]#¡REF!'!$A$1:$C$15201,2,FALSE()),"")</f>
        <v/>
      </c>
      <c r="D3844" s="331" t="s">
        <v>1016</v>
      </c>
      <c r="E3844" s="331" t="s">
        <v>1025</v>
      </c>
      <c r="F3844" s="354" t="s">
        <v>993</v>
      </c>
      <c r="G3844" s="331" t="n">
        <v>168</v>
      </c>
      <c r="H3844" s="331" t="n">
        <v>113.83</v>
      </c>
      <c r="I3844" s="415" t="n">
        <v>2266.32</v>
      </c>
      <c r="J3844" s="389"/>
      <c r="K3844" s="331" t="s">
        <v>994</v>
      </c>
    </row>
    <row r="3845" customFormat="false" ht="15.75" hidden="true" customHeight="false" outlineLevel="0" collapsed="false">
      <c r="A3845" s="331"/>
      <c r="B3845" s="331" t="s">
        <v>1367</v>
      </c>
      <c r="C3845" s="331" t="str">
        <f aca="false">IFERROR(VLOOKUP(B3845,'[1]#¡REF!'!$A$1:$C$15201,2,FALSE()),"")</f>
        <v/>
      </c>
      <c r="D3845" s="331" t="s">
        <v>1016</v>
      </c>
      <c r="E3845" s="331" t="s">
        <v>1065</v>
      </c>
      <c r="F3845" s="354" t="s">
        <v>993</v>
      </c>
      <c r="G3845" s="405" t="n">
        <v>1048</v>
      </c>
      <c r="H3845" s="331" t="n">
        <v>710.07</v>
      </c>
      <c r="I3845" s="415" t="n">
        <v>14137.52</v>
      </c>
      <c r="J3845" s="389"/>
      <c r="K3845" s="331" t="s">
        <v>994</v>
      </c>
    </row>
    <row r="3846" customFormat="false" ht="15.75" hidden="true" customHeight="false" outlineLevel="0" collapsed="false">
      <c r="A3846" s="331"/>
      <c r="B3846" s="331" t="s">
        <v>1367</v>
      </c>
      <c r="C3846" s="331" t="str">
        <f aca="false">IFERROR(VLOOKUP(B3846,'[1]#¡REF!'!$A$1:$C$15201,2,FALSE()),"")</f>
        <v/>
      </c>
      <c r="D3846" s="331" t="s">
        <v>1016</v>
      </c>
      <c r="E3846" s="331" t="s">
        <v>1093</v>
      </c>
      <c r="F3846" s="331" t="s">
        <v>1131</v>
      </c>
      <c r="G3846" s="331" t="n">
        <v>100</v>
      </c>
      <c r="H3846" s="331" t="n">
        <v>67.75</v>
      </c>
      <c r="I3846" s="415" t="n">
        <v>1349</v>
      </c>
      <c r="J3846" s="389"/>
      <c r="K3846" s="331" t="s">
        <v>994</v>
      </c>
    </row>
    <row r="3847" customFormat="false" ht="15.75" hidden="true" customHeight="false" outlineLevel="0" collapsed="false">
      <c r="A3847" s="331"/>
      <c r="B3847" s="331" t="s">
        <v>1367</v>
      </c>
      <c r="C3847" s="331" t="str">
        <f aca="false">IFERROR(VLOOKUP(B3847,'[1]#¡REF!'!$A$1:$C$15201,2,FALSE()),"")</f>
        <v/>
      </c>
      <c r="D3847" s="331" t="s">
        <v>1016</v>
      </c>
      <c r="E3847" s="331" t="s">
        <v>1026</v>
      </c>
      <c r="F3847" s="331" t="s">
        <v>1132</v>
      </c>
      <c r="G3847" s="331" t="n">
        <v>61</v>
      </c>
      <c r="H3847" s="331" t="n">
        <v>41.33</v>
      </c>
      <c r="I3847" s="331" t="n">
        <v>822.89</v>
      </c>
      <c r="J3847" s="389"/>
      <c r="K3847" s="331" t="s">
        <v>994</v>
      </c>
    </row>
    <row r="3848" customFormat="false" ht="15.75" hidden="true" customHeight="false" outlineLevel="0" collapsed="false">
      <c r="A3848" s="331"/>
      <c r="B3848" s="331" t="s">
        <v>1367</v>
      </c>
      <c r="C3848" s="331" t="str">
        <f aca="false">IFERROR(VLOOKUP(B3848,'[1]#¡REF!'!$A$1:$C$15201,2,FALSE()),"")</f>
        <v/>
      </c>
      <c r="D3848" s="331" t="s">
        <v>1016</v>
      </c>
      <c r="E3848" s="331" t="s">
        <v>1027</v>
      </c>
      <c r="F3848" s="331" t="s">
        <v>1133</v>
      </c>
      <c r="G3848" s="331" t="n">
        <v>199</v>
      </c>
      <c r="H3848" s="331" t="n">
        <v>134.83</v>
      </c>
      <c r="I3848" s="415" t="n">
        <v>2684.51</v>
      </c>
      <c r="J3848" s="389"/>
      <c r="K3848" s="331" t="s">
        <v>994</v>
      </c>
    </row>
    <row r="3849" customFormat="false" ht="15.75" hidden="true" customHeight="false" outlineLevel="0" collapsed="false">
      <c r="A3849" s="331"/>
      <c r="B3849" s="331" t="s">
        <v>1367</v>
      </c>
      <c r="C3849" s="331" t="str">
        <f aca="false">IFERROR(VLOOKUP(B3849,'[1]#¡REF!'!$A$1:$C$15201,2,FALSE()),"")</f>
        <v/>
      </c>
      <c r="D3849" s="331" t="s">
        <v>1016</v>
      </c>
      <c r="E3849" s="331" t="s">
        <v>1028</v>
      </c>
      <c r="F3849" s="331" t="s">
        <v>1134</v>
      </c>
      <c r="G3849" s="331" t="n">
        <v>10</v>
      </c>
      <c r="H3849" s="331" t="n">
        <v>6.78</v>
      </c>
      <c r="I3849" s="331" t="n">
        <v>134.9</v>
      </c>
      <c r="J3849" s="390"/>
      <c r="K3849" s="331" t="s">
        <v>994</v>
      </c>
    </row>
    <row r="3850" customFormat="false" ht="15.75" hidden="true" customHeight="false" outlineLevel="0" collapsed="false">
      <c r="A3850" s="331"/>
      <c r="B3850" s="331" t="s">
        <v>1368</v>
      </c>
      <c r="C3850" s="331" t="str">
        <f aca="false">IFERROR(VLOOKUP(B3850,'[1]#¡REF!'!$A$1:$C$15201,2,FALSE()),"")</f>
        <v/>
      </c>
      <c r="D3850" s="331" t="s">
        <v>991</v>
      </c>
      <c r="E3850" s="331" t="s">
        <v>1000</v>
      </c>
      <c r="F3850" s="354" t="s">
        <v>993</v>
      </c>
      <c r="G3850" s="331" t="n">
        <v>2</v>
      </c>
      <c r="H3850" s="331" t="n">
        <v>189.85</v>
      </c>
      <c r="I3850" s="415" t="n">
        <v>3780</v>
      </c>
      <c r="J3850" s="388"/>
      <c r="K3850" s="331" t="s">
        <v>994</v>
      </c>
    </row>
    <row r="3851" customFormat="false" ht="15.75" hidden="true" customHeight="false" outlineLevel="0" collapsed="false">
      <c r="A3851" s="331"/>
      <c r="B3851" s="331" t="s">
        <v>1368</v>
      </c>
      <c r="C3851" s="331" t="str">
        <f aca="false">IFERROR(VLOOKUP(B3851,'[1]#¡REF!'!$A$1:$C$15201,2,FALSE()),"")</f>
        <v/>
      </c>
      <c r="D3851" s="331" t="s">
        <v>991</v>
      </c>
      <c r="E3851" s="331" t="s">
        <v>1037</v>
      </c>
      <c r="F3851" s="331" t="s">
        <v>1131</v>
      </c>
      <c r="G3851" s="331" t="n">
        <v>117</v>
      </c>
      <c r="H3851" s="415" t="n">
        <v>11106.48</v>
      </c>
      <c r="I3851" s="415" t="n">
        <v>221130</v>
      </c>
      <c r="J3851" s="389"/>
      <c r="K3851" s="331" t="s">
        <v>994</v>
      </c>
    </row>
    <row r="3852" customFormat="false" ht="15.75" hidden="true" customHeight="false" outlineLevel="0" collapsed="false">
      <c r="A3852" s="331"/>
      <c r="B3852" s="331" t="s">
        <v>1368</v>
      </c>
      <c r="C3852" s="331" t="str">
        <f aca="false">IFERROR(VLOOKUP(B3852,'[1]#¡REF!'!$A$1:$C$15201,2,FALSE()),"")</f>
        <v/>
      </c>
      <c r="D3852" s="331" t="s">
        <v>991</v>
      </c>
      <c r="E3852" s="331" t="s">
        <v>1014</v>
      </c>
      <c r="F3852" s="331" t="s">
        <v>1132</v>
      </c>
      <c r="G3852" s="331" t="n">
        <v>300</v>
      </c>
      <c r="H3852" s="415" t="n">
        <v>28478.15</v>
      </c>
      <c r="I3852" s="415" t="n">
        <v>567000</v>
      </c>
      <c r="J3852" s="390"/>
      <c r="K3852" s="331" t="s">
        <v>994</v>
      </c>
    </row>
    <row r="3853" customFormat="false" ht="15.75" hidden="true" customHeight="false" outlineLevel="0" collapsed="false">
      <c r="A3853" s="331"/>
      <c r="B3853" s="331" t="s">
        <v>1369</v>
      </c>
      <c r="C3853" s="331" t="str">
        <f aca="false">IFERROR(VLOOKUP(B3853,'[1]#¡REF!'!$A$1:$C$15201,2,FALSE()),"")</f>
        <v/>
      </c>
      <c r="D3853" s="331" t="s">
        <v>991</v>
      </c>
      <c r="E3853" s="331" t="s">
        <v>1037</v>
      </c>
      <c r="F3853" s="331" t="s">
        <v>1131</v>
      </c>
      <c r="G3853" s="331" t="n">
        <v>45</v>
      </c>
      <c r="H3853" s="415" t="n">
        <v>3661.48</v>
      </c>
      <c r="I3853" s="415" t="n">
        <v>72900</v>
      </c>
      <c r="J3853" s="388"/>
      <c r="K3853" s="331" t="s">
        <v>994</v>
      </c>
    </row>
    <row r="3854" customFormat="false" ht="15.75" hidden="true" customHeight="false" outlineLevel="0" collapsed="false">
      <c r="A3854" s="331"/>
      <c r="B3854" s="331" t="s">
        <v>1369</v>
      </c>
      <c r="C3854" s="331" t="str">
        <f aca="false">IFERROR(VLOOKUP(B3854,'[1]#¡REF!'!$A$1:$C$15201,2,FALSE()),"")</f>
        <v/>
      </c>
      <c r="D3854" s="331" t="s">
        <v>991</v>
      </c>
      <c r="E3854" s="331" t="s">
        <v>1014</v>
      </c>
      <c r="F3854" s="331" t="s">
        <v>1132</v>
      </c>
      <c r="G3854" s="331" t="n">
        <v>150</v>
      </c>
      <c r="H3854" s="415" t="n">
        <v>12204.92</v>
      </c>
      <c r="I3854" s="415" t="n">
        <v>243000</v>
      </c>
      <c r="J3854" s="389"/>
      <c r="K3854" s="331" t="s">
        <v>994</v>
      </c>
    </row>
    <row r="3855" customFormat="false" ht="15.75" hidden="true" customHeight="false" outlineLevel="0" collapsed="false">
      <c r="A3855" s="331"/>
      <c r="B3855" s="331" t="s">
        <v>1370</v>
      </c>
      <c r="C3855" s="331" t="str">
        <f aca="false">IFERROR(VLOOKUP(B3855,'[1]#¡REF!'!$A$1:$C$15201,2,FALSE()),"")</f>
        <v/>
      </c>
      <c r="D3855" s="331" t="s">
        <v>991</v>
      </c>
      <c r="E3855" s="331" t="s">
        <v>1012</v>
      </c>
      <c r="F3855" s="354" t="s">
        <v>993</v>
      </c>
      <c r="G3855" s="331" t="n">
        <v>130</v>
      </c>
      <c r="H3855" s="331" t="n">
        <v>744.35</v>
      </c>
      <c r="I3855" s="415" t="n">
        <v>14820</v>
      </c>
      <c r="J3855" s="389"/>
      <c r="K3855" s="331" t="s">
        <v>994</v>
      </c>
    </row>
    <row r="3856" customFormat="false" ht="15.75" hidden="true" customHeight="false" outlineLevel="0" collapsed="false">
      <c r="A3856" s="331"/>
      <c r="B3856" s="331" t="s">
        <v>1370</v>
      </c>
      <c r="C3856" s="331" t="str">
        <f aca="false">IFERROR(VLOOKUP(B3856,'[1]#¡REF!'!$A$1:$C$15201,2,FALSE()),"")</f>
        <v/>
      </c>
      <c r="D3856" s="331" t="s">
        <v>1016</v>
      </c>
      <c r="E3856" s="331" t="s">
        <v>1019</v>
      </c>
      <c r="F3856" s="354" t="s">
        <v>993</v>
      </c>
      <c r="G3856" s="331" t="n">
        <v>47</v>
      </c>
      <c r="H3856" s="331" t="n">
        <v>269.11</v>
      </c>
      <c r="I3856" s="415" t="n">
        <v>5358</v>
      </c>
      <c r="J3856" s="389"/>
      <c r="K3856" s="331" t="s">
        <v>994</v>
      </c>
    </row>
    <row r="3857" customFormat="false" ht="15.75" hidden="true" customHeight="false" outlineLevel="0" collapsed="false">
      <c r="A3857" s="331"/>
      <c r="B3857" s="331" t="s">
        <v>1370</v>
      </c>
      <c r="C3857" s="331" t="str">
        <f aca="false">IFERROR(VLOOKUP(B3857,'[1]#¡REF!'!$A$1:$C$15201,2,FALSE()),"")</f>
        <v/>
      </c>
      <c r="D3857" s="331" t="s">
        <v>1016</v>
      </c>
      <c r="E3857" s="331" t="s">
        <v>1023</v>
      </c>
      <c r="F3857" s="354" t="s">
        <v>993</v>
      </c>
      <c r="G3857" s="331" t="n">
        <v>49</v>
      </c>
      <c r="H3857" s="331" t="n">
        <v>280.56</v>
      </c>
      <c r="I3857" s="415" t="n">
        <v>5586</v>
      </c>
      <c r="J3857" s="389"/>
      <c r="K3857" s="331" t="s">
        <v>994</v>
      </c>
    </row>
    <row r="3858" customFormat="false" ht="15.75" hidden="true" customHeight="false" outlineLevel="0" collapsed="false">
      <c r="A3858" s="331"/>
      <c r="B3858" s="331" t="s">
        <v>1370</v>
      </c>
      <c r="C3858" s="331" t="str">
        <f aca="false">IFERROR(VLOOKUP(B3858,'[1]#¡REF!'!$A$1:$C$15201,2,FALSE()),"")</f>
        <v/>
      </c>
      <c r="D3858" s="331" t="s">
        <v>1016</v>
      </c>
      <c r="E3858" s="331" t="s">
        <v>1025</v>
      </c>
      <c r="F3858" s="354" t="s">
        <v>993</v>
      </c>
      <c r="G3858" s="405" t="n">
        <v>3670</v>
      </c>
      <c r="H3858" s="415" t="n">
        <v>21013.56</v>
      </c>
      <c r="I3858" s="415" t="n">
        <v>418380</v>
      </c>
      <c r="J3858" s="389"/>
      <c r="K3858" s="331" t="s">
        <v>994</v>
      </c>
    </row>
    <row r="3859" customFormat="false" ht="15.75" hidden="true" customHeight="false" outlineLevel="0" collapsed="false">
      <c r="A3859" s="331"/>
      <c r="B3859" s="331" t="s">
        <v>1370</v>
      </c>
      <c r="C3859" s="331" t="str">
        <f aca="false">IFERROR(VLOOKUP(B3859,'[1]#¡REF!'!$A$1:$C$15201,2,FALSE()),"")</f>
        <v/>
      </c>
      <c r="D3859" s="331" t="s">
        <v>1016</v>
      </c>
      <c r="E3859" s="331" t="s">
        <v>1065</v>
      </c>
      <c r="F3859" s="354" t="s">
        <v>993</v>
      </c>
      <c r="G3859" s="331" t="n">
        <v>19</v>
      </c>
      <c r="H3859" s="331" t="n">
        <v>108.79</v>
      </c>
      <c r="I3859" s="415" t="n">
        <v>2166</v>
      </c>
      <c r="J3859" s="389"/>
      <c r="K3859" s="331" t="s">
        <v>994</v>
      </c>
    </row>
    <row r="3860" customFormat="false" ht="15.75" hidden="true" customHeight="false" outlineLevel="0" collapsed="false">
      <c r="A3860" s="331"/>
      <c r="B3860" s="331" t="s">
        <v>1371</v>
      </c>
      <c r="C3860" s="331" t="str">
        <f aca="false">IFERROR(VLOOKUP(B3860,'[1]#¡REF!'!$A$1:$C$15201,2,FALSE()),"")</f>
        <v/>
      </c>
      <c r="D3860" s="331" t="s">
        <v>991</v>
      </c>
      <c r="E3860" s="331" t="s">
        <v>997</v>
      </c>
      <c r="F3860" s="331" t="s">
        <v>1130</v>
      </c>
      <c r="G3860" s="331" t="n">
        <v>36</v>
      </c>
      <c r="H3860" s="331" t="n">
        <v>26.4</v>
      </c>
      <c r="I3860" s="331" t="n">
        <v>525.6</v>
      </c>
      <c r="J3860" s="389"/>
      <c r="K3860" s="331" t="s">
        <v>994</v>
      </c>
    </row>
    <row r="3861" customFormat="false" ht="15.75" hidden="true" customHeight="false" outlineLevel="0" collapsed="false">
      <c r="A3861" s="331"/>
      <c r="B3861" s="331" t="s">
        <v>1371</v>
      </c>
      <c r="C3861" s="331" t="str">
        <f aca="false">IFERROR(VLOOKUP(B3861,'[1]#¡REF!'!$A$1:$C$15201,2,FALSE()),"")</f>
        <v/>
      </c>
      <c r="D3861" s="331" t="s">
        <v>991</v>
      </c>
      <c r="E3861" s="331" t="s">
        <v>1032</v>
      </c>
      <c r="F3861" s="331" t="s">
        <v>1130</v>
      </c>
      <c r="G3861" s="331" t="n">
        <v>120</v>
      </c>
      <c r="H3861" s="331" t="n">
        <v>88</v>
      </c>
      <c r="I3861" s="415" t="n">
        <v>1752</v>
      </c>
      <c r="J3861" s="389"/>
      <c r="K3861" s="331" t="s">
        <v>994</v>
      </c>
    </row>
    <row r="3862" customFormat="false" ht="15.75" hidden="true" customHeight="false" outlineLevel="0" collapsed="false">
      <c r="A3862" s="331"/>
      <c r="B3862" s="331" t="s">
        <v>1371</v>
      </c>
      <c r="C3862" s="331" t="str">
        <f aca="false">IFERROR(VLOOKUP(B3862,'[1]#¡REF!'!$A$1:$C$15201,2,FALSE()),"")</f>
        <v/>
      </c>
      <c r="D3862" s="331" t="s">
        <v>991</v>
      </c>
      <c r="E3862" s="331" t="s">
        <v>1053</v>
      </c>
      <c r="F3862" s="354" t="s">
        <v>993</v>
      </c>
      <c r="G3862" s="331" t="n">
        <v>200</v>
      </c>
      <c r="H3862" s="331" t="n">
        <v>146.66</v>
      </c>
      <c r="I3862" s="415" t="n">
        <v>2920</v>
      </c>
      <c r="J3862" s="389"/>
      <c r="K3862" s="331" t="s">
        <v>994</v>
      </c>
    </row>
    <row r="3863" customFormat="false" ht="15.75" hidden="true" customHeight="false" outlineLevel="0" collapsed="false">
      <c r="A3863" s="331"/>
      <c r="B3863" s="331" t="s">
        <v>1371</v>
      </c>
      <c r="C3863" s="331" t="str">
        <f aca="false">IFERROR(VLOOKUP(B3863,'[1]#¡REF!'!$A$1:$C$15201,2,FALSE()),"")</f>
        <v/>
      </c>
      <c r="D3863" s="331" t="s">
        <v>991</v>
      </c>
      <c r="E3863" s="331" t="s">
        <v>1009</v>
      </c>
      <c r="F3863" s="354" t="s">
        <v>993</v>
      </c>
      <c r="G3863" s="405" t="n">
        <v>2436</v>
      </c>
      <c r="H3863" s="415" t="n">
        <v>1786.32</v>
      </c>
      <c r="I3863" s="415" t="n">
        <v>35565.6</v>
      </c>
      <c r="J3863" s="389"/>
      <c r="K3863" s="331" t="s">
        <v>994</v>
      </c>
    </row>
    <row r="3864" customFormat="false" ht="15.75" hidden="true" customHeight="false" outlineLevel="0" collapsed="false">
      <c r="A3864" s="331"/>
      <c r="B3864" s="331" t="s">
        <v>1371</v>
      </c>
      <c r="C3864" s="331" t="str">
        <f aca="false">IFERROR(VLOOKUP(B3864,'[1]#¡REF!'!$A$1:$C$15201,2,FALSE()),"")</f>
        <v/>
      </c>
      <c r="D3864" s="331" t="s">
        <v>991</v>
      </c>
      <c r="E3864" s="331" t="s">
        <v>1036</v>
      </c>
      <c r="F3864" s="354" t="s">
        <v>993</v>
      </c>
      <c r="G3864" s="331" t="n">
        <v>300</v>
      </c>
      <c r="H3864" s="331" t="n">
        <v>219.99</v>
      </c>
      <c r="I3864" s="415" t="n">
        <v>4380</v>
      </c>
      <c r="J3864" s="389"/>
      <c r="K3864" s="331" t="s">
        <v>994</v>
      </c>
    </row>
    <row r="3865" customFormat="false" ht="15.75" hidden="true" customHeight="false" outlineLevel="0" collapsed="false">
      <c r="A3865" s="331"/>
      <c r="B3865" s="331" t="s">
        <v>1371</v>
      </c>
      <c r="C3865" s="331" t="str">
        <f aca="false">IFERROR(VLOOKUP(B3865,'[1]#¡REF!'!$A$1:$C$15201,2,FALSE()),"")</f>
        <v/>
      </c>
      <c r="D3865" s="331" t="s">
        <v>1016</v>
      </c>
      <c r="E3865" s="331" t="s">
        <v>1017</v>
      </c>
      <c r="F3865" s="331" t="s">
        <v>1130</v>
      </c>
      <c r="G3865" s="331" t="n">
        <v>12</v>
      </c>
      <c r="H3865" s="331" t="n">
        <v>8.8</v>
      </c>
      <c r="I3865" s="331" t="n">
        <v>175.2</v>
      </c>
      <c r="J3865" s="389"/>
      <c r="K3865" s="331" t="s">
        <v>994</v>
      </c>
    </row>
    <row r="3866" customFormat="false" ht="15.75" hidden="true" customHeight="false" outlineLevel="0" collapsed="false">
      <c r="A3866" s="331"/>
      <c r="B3866" s="331" t="s">
        <v>1371</v>
      </c>
      <c r="C3866" s="331" t="str">
        <f aca="false">IFERROR(VLOOKUP(B3866,'[1]#¡REF!'!$A$1:$C$15201,2,FALSE()),"")</f>
        <v/>
      </c>
      <c r="D3866" s="331" t="s">
        <v>1016</v>
      </c>
      <c r="E3866" s="331" t="s">
        <v>1040</v>
      </c>
      <c r="F3866" s="331" t="s">
        <v>1130</v>
      </c>
      <c r="G3866" s="331" t="n">
        <v>20</v>
      </c>
      <c r="H3866" s="331" t="n">
        <v>14.67</v>
      </c>
      <c r="I3866" s="331" t="n">
        <v>292</v>
      </c>
      <c r="J3866" s="389"/>
      <c r="K3866" s="331" t="s">
        <v>994</v>
      </c>
    </row>
    <row r="3867" customFormat="false" ht="15.75" hidden="true" customHeight="false" outlineLevel="0" collapsed="false">
      <c r="A3867" s="331"/>
      <c r="B3867" s="331" t="s">
        <v>1371</v>
      </c>
      <c r="C3867" s="331" t="str">
        <f aca="false">IFERROR(VLOOKUP(B3867,'[1]#¡REF!'!$A$1:$C$15201,2,FALSE()),"")</f>
        <v/>
      </c>
      <c r="D3867" s="331" t="s">
        <v>1016</v>
      </c>
      <c r="E3867" s="331" t="s">
        <v>1091</v>
      </c>
      <c r="F3867" s="354" t="s">
        <v>993</v>
      </c>
      <c r="G3867" s="405" t="n">
        <v>1307</v>
      </c>
      <c r="H3867" s="331" t="n">
        <v>958.42</v>
      </c>
      <c r="I3867" s="415" t="n">
        <v>19082.2</v>
      </c>
      <c r="J3867" s="389"/>
      <c r="K3867" s="331" t="s">
        <v>994</v>
      </c>
    </row>
    <row r="3868" customFormat="false" ht="15.75" hidden="true" customHeight="false" outlineLevel="0" collapsed="false">
      <c r="A3868" s="331"/>
      <c r="B3868" s="331" t="s">
        <v>1371</v>
      </c>
      <c r="C3868" s="331" t="str">
        <f aca="false">IFERROR(VLOOKUP(B3868,'[1]#¡REF!'!$A$1:$C$15201,2,FALSE()),"")</f>
        <v/>
      </c>
      <c r="D3868" s="331" t="s">
        <v>1016</v>
      </c>
      <c r="E3868" s="331" t="s">
        <v>1019</v>
      </c>
      <c r="F3868" s="354" t="s">
        <v>993</v>
      </c>
      <c r="G3868" s="331" t="n">
        <v>160</v>
      </c>
      <c r="H3868" s="331" t="n">
        <v>117.33</v>
      </c>
      <c r="I3868" s="415" t="n">
        <v>2336</v>
      </c>
      <c r="J3868" s="389"/>
      <c r="K3868" s="331" t="s">
        <v>994</v>
      </c>
    </row>
    <row r="3869" customFormat="false" ht="15.75" hidden="true" customHeight="false" outlineLevel="0" collapsed="false">
      <c r="A3869" s="331"/>
      <c r="B3869" s="331" t="s">
        <v>1371</v>
      </c>
      <c r="C3869" s="331" t="str">
        <f aca="false">IFERROR(VLOOKUP(B3869,'[1]#¡REF!'!$A$1:$C$15201,2,FALSE()),"")</f>
        <v/>
      </c>
      <c r="D3869" s="331" t="s">
        <v>1016</v>
      </c>
      <c r="E3869" s="331" t="s">
        <v>1020</v>
      </c>
      <c r="F3869" s="354" t="s">
        <v>993</v>
      </c>
      <c r="G3869" s="405" t="n">
        <v>6297</v>
      </c>
      <c r="H3869" s="415" t="n">
        <v>4617.59</v>
      </c>
      <c r="I3869" s="415" t="n">
        <v>91936.2</v>
      </c>
      <c r="J3869" s="389"/>
      <c r="K3869" s="331" t="s">
        <v>994</v>
      </c>
    </row>
    <row r="3870" customFormat="false" ht="15.75" hidden="true" customHeight="false" outlineLevel="0" collapsed="false">
      <c r="A3870" s="331"/>
      <c r="B3870" s="331" t="s">
        <v>1371</v>
      </c>
      <c r="C3870" s="331" t="str">
        <f aca="false">IFERROR(VLOOKUP(B3870,'[1]#¡REF!'!$A$1:$C$15201,2,FALSE()),"")</f>
        <v/>
      </c>
      <c r="D3870" s="331" t="s">
        <v>1016</v>
      </c>
      <c r="E3870" s="331" t="s">
        <v>1021</v>
      </c>
      <c r="F3870" s="354" t="s">
        <v>993</v>
      </c>
      <c r="G3870" s="331" t="n">
        <v>109</v>
      </c>
      <c r="H3870" s="331" t="n">
        <v>79.93</v>
      </c>
      <c r="I3870" s="415" t="n">
        <v>1591.4</v>
      </c>
      <c r="J3870" s="389"/>
      <c r="K3870" s="331" t="s">
        <v>994</v>
      </c>
    </row>
    <row r="3871" customFormat="false" ht="15.75" hidden="true" customHeight="false" outlineLevel="0" collapsed="false">
      <c r="A3871" s="331"/>
      <c r="B3871" s="331" t="s">
        <v>1371</v>
      </c>
      <c r="C3871" s="331" t="str">
        <f aca="false">IFERROR(VLOOKUP(B3871,'[1]#¡REF!'!$A$1:$C$15201,2,FALSE()),"")</f>
        <v/>
      </c>
      <c r="D3871" s="331" t="s">
        <v>1016</v>
      </c>
      <c r="E3871" s="331" t="s">
        <v>1041</v>
      </c>
      <c r="F3871" s="354" t="s">
        <v>993</v>
      </c>
      <c r="G3871" s="331" t="n">
        <v>468</v>
      </c>
      <c r="H3871" s="331" t="n">
        <v>343.18</v>
      </c>
      <c r="I3871" s="415" t="n">
        <v>6832.8</v>
      </c>
      <c r="J3871" s="389"/>
      <c r="K3871" s="331" t="s">
        <v>994</v>
      </c>
    </row>
    <row r="3872" customFormat="false" ht="15.75" hidden="true" customHeight="false" outlineLevel="0" collapsed="false">
      <c r="A3872" s="331"/>
      <c r="B3872" s="331" t="s">
        <v>1371</v>
      </c>
      <c r="C3872" s="331" t="str">
        <f aca="false">IFERROR(VLOOKUP(B3872,'[1]#¡REF!'!$A$1:$C$15201,2,FALSE()),"")</f>
        <v/>
      </c>
      <c r="D3872" s="331" t="s">
        <v>1016</v>
      </c>
      <c r="E3872" s="331" t="s">
        <v>1023</v>
      </c>
      <c r="F3872" s="354" t="s">
        <v>993</v>
      </c>
      <c r="G3872" s="331" t="n">
        <v>112</v>
      </c>
      <c r="H3872" s="331" t="n">
        <v>82.13</v>
      </c>
      <c r="I3872" s="415" t="n">
        <v>1635.2</v>
      </c>
      <c r="J3872" s="389"/>
      <c r="K3872" s="331" t="s">
        <v>994</v>
      </c>
    </row>
    <row r="3873" customFormat="false" ht="15.75" hidden="true" customHeight="false" outlineLevel="0" collapsed="false">
      <c r="A3873" s="331"/>
      <c r="B3873" s="331" t="s">
        <v>1371</v>
      </c>
      <c r="C3873" s="331" t="str">
        <f aca="false">IFERROR(VLOOKUP(B3873,'[1]#¡REF!'!$A$1:$C$15201,2,FALSE()),"")</f>
        <v/>
      </c>
      <c r="D3873" s="331" t="s">
        <v>1016</v>
      </c>
      <c r="E3873" s="331" t="s">
        <v>1042</v>
      </c>
      <c r="F3873" s="354" t="s">
        <v>993</v>
      </c>
      <c r="G3873" s="331" t="n">
        <v>80</v>
      </c>
      <c r="H3873" s="331" t="n">
        <v>58.66</v>
      </c>
      <c r="I3873" s="415" t="n">
        <v>1168</v>
      </c>
      <c r="J3873" s="389"/>
      <c r="K3873" s="331" t="s">
        <v>994</v>
      </c>
    </row>
    <row r="3874" customFormat="false" ht="15.75" hidden="true" customHeight="false" outlineLevel="0" collapsed="false">
      <c r="A3874" s="331"/>
      <c r="B3874" s="331" t="s">
        <v>1371</v>
      </c>
      <c r="C3874" s="331" t="str">
        <f aca="false">IFERROR(VLOOKUP(B3874,'[1]#¡REF!'!$A$1:$C$15201,2,FALSE()),"")</f>
        <v/>
      </c>
      <c r="D3874" s="331" t="s">
        <v>1016</v>
      </c>
      <c r="E3874" s="331" t="s">
        <v>1025</v>
      </c>
      <c r="F3874" s="354" t="s">
        <v>993</v>
      </c>
      <c r="G3874" s="405" t="n">
        <v>2800</v>
      </c>
      <c r="H3874" s="415" t="n">
        <v>2053.24</v>
      </c>
      <c r="I3874" s="415" t="n">
        <v>40880</v>
      </c>
      <c r="J3874" s="389"/>
      <c r="K3874" s="331" t="s">
        <v>994</v>
      </c>
    </row>
    <row r="3875" customFormat="false" ht="15.75" hidden="true" customHeight="false" outlineLevel="0" collapsed="false">
      <c r="A3875" s="331"/>
      <c r="B3875" s="331" t="s">
        <v>1371</v>
      </c>
      <c r="C3875" s="331" t="str">
        <f aca="false">IFERROR(VLOOKUP(B3875,'[1]#¡REF!'!$A$1:$C$15201,2,FALSE()),"")</f>
        <v/>
      </c>
      <c r="D3875" s="331" t="s">
        <v>1016</v>
      </c>
      <c r="E3875" s="331" t="s">
        <v>1065</v>
      </c>
      <c r="F3875" s="354" t="s">
        <v>993</v>
      </c>
      <c r="G3875" s="331" t="n">
        <v>107</v>
      </c>
      <c r="H3875" s="331" t="n">
        <v>78.46</v>
      </c>
      <c r="I3875" s="415" t="n">
        <v>1562.2</v>
      </c>
      <c r="J3875" s="389"/>
      <c r="K3875" s="331" t="s">
        <v>994</v>
      </c>
    </row>
    <row r="3876" customFormat="false" ht="15.75" hidden="true" customHeight="false" outlineLevel="0" collapsed="false">
      <c r="A3876" s="331"/>
      <c r="B3876" s="331" t="s">
        <v>1371</v>
      </c>
      <c r="C3876" s="331" t="str">
        <f aca="false">IFERROR(VLOOKUP(B3876,'[1]#¡REF!'!$A$1:$C$15201,2,FALSE()),"")</f>
        <v/>
      </c>
      <c r="D3876" s="331" t="s">
        <v>1016</v>
      </c>
      <c r="E3876" s="331" t="s">
        <v>1043</v>
      </c>
      <c r="F3876" s="354" t="s">
        <v>993</v>
      </c>
      <c r="G3876" s="331" t="n">
        <v>21</v>
      </c>
      <c r="H3876" s="331" t="n">
        <v>15.4</v>
      </c>
      <c r="I3876" s="331" t="n">
        <v>306.6</v>
      </c>
      <c r="J3876" s="389"/>
      <c r="K3876" s="331" t="s">
        <v>994</v>
      </c>
    </row>
    <row r="3877" customFormat="false" ht="15.75" hidden="true" customHeight="false" outlineLevel="0" collapsed="false">
      <c r="A3877" s="331"/>
      <c r="B3877" s="331" t="s">
        <v>1371</v>
      </c>
      <c r="C3877" s="331" t="str">
        <f aca="false">IFERROR(VLOOKUP(B3877,'[1]#¡REF!'!$A$1:$C$15201,2,FALSE()),"")</f>
        <v/>
      </c>
      <c r="D3877" s="331" t="s">
        <v>1016</v>
      </c>
      <c r="E3877" s="331" t="s">
        <v>1093</v>
      </c>
      <c r="F3877" s="331" t="s">
        <v>1131</v>
      </c>
      <c r="G3877" s="331" t="n">
        <v>12</v>
      </c>
      <c r="H3877" s="331" t="n">
        <v>8.8</v>
      </c>
      <c r="I3877" s="331" t="n">
        <v>175.2</v>
      </c>
      <c r="J3877" s="389"/>
      <c r="K3877" s="331" t="s">
        <v>994</v>
      </c>
    </row>
    <row r="3878" customFormat="false" ht="15.75" hidden="true" customHeight="false" outlineLevel="0" collapsed="false">
      <c r="A3878" s="331"/>
      <c r="B3878" s="331" t="s">
        <v>1371</v>
      </c>
      <c r="C3878" s="331" t="str">
        <f aca="false">IFERROR(VLOOKUP(B3878,'[1]#¡REF!'!$A$1:$C$15201,2,FALSE()),"")</f>
        <v/>
      </c>
      <c r="D3878" s="331" t="s">
        <v>1016</v>
      </c>
      <c r="E3878" s="331" t="s">
        <v>1026</v>
      </c>
      <c r="F3878" s="331" t="s">
        <v>1132</v>
      </c>
      <c r="G3878" s="331" t="n">
        <v>109</v>
      </c>
      <c r="H3878" s="331" t="n">
        <v>79.93</v>
      </c>
      <c r="I3878" s="415" t="n">
        <v>1591.4</v>
      </c>
      <c r="J3878" s="389"/>
      <c r="K3878" s="331" t="s">
        <v>994</v>
      </c>
    </row>
    <row r="3879" customFormat="false" ht="15.75" hidden="true" customHeight="false" outlineLevel="0" collapsed="false">
      <c r="A3879" s="331"/>
      <c r="B3879" s="331" t="s">
        <v>1371</v>
      </c>
      <c r="C3879" s="331" t="str">
        <f aca="false">IFERROR(VLOOKUP(B3879,'[1]#¡REF!'!$A$1:$C$15201,2,FALSE()),"")</f>
        <v/>
      </c>
      <c r="D3879" s="331" t="s">
        <v>1016</v>
      </c>
      <c r="E3879" s="331" t="s">
        <v>1027</v>
      </c>
      <c r="F3879" s="331" t="s">
        <v>1133</v>
      </c>
      <c r="G3879" s="331" t="n">
        <v>3</v>
      </c>
      <c r="H3879" s="331" t="n">
        <v>2.2</v>
      </c>
      <c r="I3879" s="331" t="n">
        <v>43.8</v>
      </c>
      <c r="J3879" s="389"/>
      <c r="K3879" s="331" t="s">
        <v>994</v>
      </c>
    </row>
    <row r="3880" customFormat="false" ht="15.75" hidden="true" customHeight="false" outlineLevel="0" collapsed="false">
      <c r="A3880" s="331"/>
      <c r="B3880" s="331" t="s">
        <v>1371</v>
      </c>
      <c r="C3880" s="331" t="str">
        <f aca="false">IFERROR(VLOOKUP(B3880,'[1]#¡REF!'!$A$1:$C$15201,2,FALSE()),"")</f>
        <v/>
      </c>
      <c r="D3880" s="331" t="s">
        <v>1016</v>
      </c>
      <c r="E3880" s="331" t="s">
        <v>1028</v>
      </c>
      <c r="F3880" s="331" t="s">
        <v>1134</v>
      </c>
      <c r="G3880" s="331" t="n">
        <v>28</v>
      </c>
      <c r="H3880" s="331" t="n">
        <v>20.53</v>
      </c>
      <c r="I3880" s="331" t="n">
        <v>408.8</v>
      </c>
      <c r="J3880" s="390"/>
      <c r="K3880" s="331" t="s">
        <v>994</v>
      </c>
    </row>
    <row r="3881" customFormat="false" ht="15.75" hidden="true" customHeight="false" outlineLevel="0" collapsed="false">
      <c r="A3881" s="331"/>
      <c r="B3881" s="331" t="s">
        <v>1372</v>
      </c>
      <c r="C3881" s="331" t="str">
        <f aca="false">IFERROR(VLOOKUP(B3881,'[1]#¡REF!'!$A$1:$C$15201,2,FALSE()),"")</f>
        <v/>
      </c>
      <c r="D3881" s="331" t="s">
        <v>991</v>
      </c>
      <c r="E3881" s="331" t="s">
        <v>1032</v>
      </c>
      <c r="F3881" s="331" t="s">
        <v>1130</v>
      </c>
      <c r="G3881" s="331" t="n">
        <v>1</v>
      </c>
      <c r="H3881" s="331" t="n">
        <v>13.38</v>
      </c>
      <c r="I3881" s="331" t="n">
        <v>266.33</v>
      </c>
      <c r="J3881" s="388"/>
      <c r="K3881" s="331" t="s">
        <v>994</v>
      </c>
    </row>
    <row r="3882" customFormat="false" ht="15.75" hidden="true" customHeight="false" outlineLevel="0" collapsed="false">
      <c r="A3882" s="331"/>
      <c r="B3882" s="331" t="s">
        <v>1372</v>
      </c>
      <c r="C3882" s="331" t="str">
        <f aca="false">IFERROR(VLOOKUP(B3882,'[1]#¡REF!'!$A$1:$C$15201,2,FALSE()),"")</f>
        <v/>
      </c>
      <c r="D3882" s="331" t="s">
        <v>991</v>
      </c>
      <c r="E3882" s="331" t="s">
        <v>1083</v>
      </c>
      <c r="F3882" s="354" t="s">
        <v>993</v>
      </c>
      <c r="G3882" s="331" t="n">
        <v>2</v>
      </c>
      <c r="H3882" s="331" t="n">
        <v>26.75</v>
      </c>
      <c r="I3882" s="331" t="n">
        <v>532.66</v>
      </c>
      <c r="J3882" s="390"/>
      <c r="K3882" s="331" t="s">
        <v>994</v>
      </c>
    </row>
    <row r="3883" customFormat="false" ht="15.75" hidden="true" customHeight="false" outlineLevel="0" collapsed="false">
      <c r="A3883" s="331"/>
      <c r="B3883" s="331" t="s">
        <v>1372</v>
      </c>
      <c r="C3883" s="331" t="str">
        <f aca="false">IFERROR(VLOOKUP(B3883,'[1]#¡REF!'!$A$1:$C$15201,2,FALSE()),"")</f>
        <v/>
      </c>
      <c r="D3883" s="331" t="s">
        <v>1016</v>
      </c>
      <c r="E3883" s="331" t="s">
        <v>1017</v>
      </c>
      <c r="F3883" s="331" t="s">
        <v>1130</v>
      </c>
      <c r="G3883" s="331" t="n">
        <v>20</v>
      </c>
      <c r="H3883" s="331" t="n">
        <v>267.53</v>
      </c>
      <c r="I3883" s="415" t="n">
        <v>5326.6</v>
      </c>
      <c r="J3883" s="388"/>
      <c r="K3883" s="331" t="s">
        <v>994</v>
      </c>
    </row>
    <row r="3884" customFormat="false" ht="15.75" hidden="true" customHeight="false" outlineLevel="0" collapsed="false">
      <c r="A3884" s="331"/>
      <c r="B3884" s="331" t="s">
        <v>1372</v>
      </c>
      <c r="C3884" s="331" t="str">
        <f aca="false">IFERROR(VLOOKUP(B3884,'[1]#¡REF!'!$A$1:$C$15201,2,FALSE()),"")</f>
        <v/>
      </c>
      <c r="D3884" s="331" t="s">
        <v>1016</v>
      </c>
      <c r="E3884" s="331" t="s">
        <v>1091</v>
      </c>
      <c r="F3884" s="354" t="s">
        <v>993</v>
      </c>
      <c r="G3884" s="331" t="n">
        <v>11</v>
      </c>
      <c r="H3884" s="331" t="n">
        <v>147.14</v>
      </c>
      <c r="I3884" s="415" t="n">
        <v>2929.63</v>
      </c>
      <c r="J3884" s="389"/>
      <c r="K3884" s="331" t="s">
        <v>994</v>
      </c>
    </row>
    <row r="3885" customFormat="false" ht="15.75" hidden="true" customHeight="false" outlineLevel="0" collapsed="false">
      <c r="A3885" s="331"/>
      <c r="B3885" s="331" t="s">
        <v>1372</v>
      </c>
      <c r="C3885" s="331" t="str">
        <f aca="false">IFERROR(VLOOKUP(B3885,'[1]#¡REF!'!$A$1:$C$15201,2,FALSE()),"")</f>
        <v/>
      </c>
      <c r="D3885" s="331" t="s">
        <v>1016</v>
      </c>
      <c r="E3885" s="331" t="s">
        <v>1019</v>
      </c>
      <c r="F3885" s="354" t="s">
        <v>993</v>
      </c>
      <c r="G3885" s="331" t="n">
        <v>98</v>
      </c>
      <c r="H3885" s="415" t="n">
        <v>1310.92</v>
      </c>
      <c r="I3885" s="415" t="n">
        <v>26100.34</v>
      </c>
      <c r="J3885" s="389"/>
      <c r="K3885" s="331" t="s">
        <v>994</v>
      </c>
    </row>
    <row r="3886" customFormat="false" ht="15.75" hidden="true" customHeight="false" outlineLevel="0" collapsed="false">
      <c r="A3886" s="331"/>
      <c r="B3886" s="331" t="s">
        <v>1372</v>
      </c>
      <c r="C3886" s="331" t="str">
        <f aca="false">IFERROR(VLOOKUP(B3886,'[1]#¡REF!'!$A$1:$C$15201,2,FALSE()),"")</f>
        <v/>
      </c>
      <c r="D3886" s="331" t="s">
        <v>1016</v>
      </c>
      <c r="E3886" s="331" t="s">
        <v>1020</v>
      </c>
      <c r="F3886" s="354" t="s">
        <v>993</v>
      </c>
      <c r="G3886" s="331" t="n">
        <v>539</v>
      </c>
      <c r="H3886" s="415" t="n">
        <v>7210.04</v>
      </c>
      <c r="I3886" s="415" t="n">
        <v>143551.87</v>
      </c>
      <c r="J3886" s="389"/>
      <c r="K3886" s="331" t="s">
        <v>994</v>
      </c>
    </row>
    <row r="3887" customFormat="false" ht="15.75" hidden="true" customHeight="false" outlineLevel="0" collapsed="false">
      <c r="A3887" s="331"/>
      <c r="B3887" s="331" t="s">
        <v>1372</v>
      </c>
      <c r="C3887" s="331" t="str">
        <f aca="false">IFERROR(VLOOKUP(B3887,'[1]#¡REF!'!$A$1:$C$15201,2,FALSE()),"")</f>
        <v/>
      </c>
      <c r="D3887" s="331" t="s">
        <v>1016</v>
      </c>
      <c r="E3887" s="331" t="s">
        <v>1025</v>
      </c>
      <c r="F3887" s="354" t="s">
        <v>993</v>
      </c>
      <c r="G3887" s="405" t="n">
        <v>3346</v>
      </c>
      <c r="H3887" s="415" t="n">
        <v>44758.42</v>
      </c>
      <c r="I3887" s="415" t="n">
        <v>891140.18</v>
      </c>
      <c r="J3887" s="389"/>
      <c r="K3887" s="331" t="s">
        <v>994</v>
      </c>
    </row>
    <row r="3888" customFormat="false" ht="15.75" hidden="true" customHeight="false" outlineLevel="0" collapsed="false">
      <c r="A3888" s="331"/>
      <c r="B3888" s="331" t="s">
        <v>1372</v>
      </c>
      <c r="C3888" s="331" t="str">
        <f aca="false">IFERROR(VLOOKUP(B3888,'[1]#¡REF!'!$A$1:$C$15201,2,FALSE()),"")</f>
        <v/>
      </c>
      <c r="D3888" s="331" t="s">
        <v>1016</v>
      </c>
      <c r="E3888" s="331" t="s">
        <v>1043</v>
      </c>
      <c r="F3888" s="354" t="s">
        <v>993</v>
      </c>
      <c r="G3888" s="331" t="n">
        <v>56</v>
      </c>
      <c r="H3888" s="331" t="n">
        <v>749.09</v>
      </c>
      <c r="I3888" s="415" t="n">
        <v>14914.48</v>
      </c>
      <c r="J3888" s="389"/>
      <c r="K3888" s="331" t="s">
        <v>994</v>
      </c>
    </row>
    <row r="3889" customFormat="false" ht="15.75" hidden="true" customHeight="false" outlineLevel="0" collapsed="false">
      <c r="A3889" s="331"/>
      <c r="B3889" s="331" t="s">
        <v>1372</v>
      </c>
      <c r="C3889" s="331" t="str">
        <f aca="false">IFERROR(VLOOKUP(B3889,'[1]#¡REF!'!$A$1:$C$15201,2,FALSE()),"")</f>
        <v/>
      </c>
      <c r="D3889" s="331" t="s">
        <v>1016</v>
      </c>
      <c r="E3889" s="331" t="s">
        <v>1093</v>
      </c>
      <c r="F3889" s="331" t="s">
        <v>1131</v>
      </c>
      <c r="G3889" s="331" t="n">
        <v>5</v>
      </c>
      <c r="H3889" s="331" t="n">
        <v>66.88</v>
      </c>
      <c r="I3889" s="415" t="n">
        <v>1331.65</v>
      </c>
      <c r="J3889" s="389"/>
      <c r="K3889" s="331" t="s">
        <v>994</v>
      </c>
    </row>
    <row r="3890" customFormat="false" ht="15.75" hidden="true" customHeight="false" outlineLevel="0" collapsed="false">
      <c r="A3890" s="331"/>
      <c r="B3890" s="331" t="s">
        <v>1372</v>
      </c>
      <c r="C3890" s="331" t="str">
        <f aca="false">IFERROR(VLOOKUP(B3890,'[1]#¡REF!'!$A$1:$C$15201,2,FALSE()),"")</f>
        <v/>
      </c>
      <c r="D3890" s="331" t="s">
        <v>1016</v>
      </c>
      <c r="E3890" s="331" t="s">
        <v>1026</v>
      </c>
      <c r="F3890" s="331" t="s">
        <v>1132</v>
      </c>
      <c r="G3890" s="331" t="n">
        <v>20</v>
      </c>
      <c r="H3890" s="331" t="n">
        <v>267.53</v>
      </c>
      <c r="I3890" s="415" t="n">
        <v>5326.6</v>
      </c>
      <c r="J3890" s="389"/>
      <c r="K3890" s="331" t="s">
        <v>994</v>
      </c>
    </row>
    <row r="3891" customFormat="false" ht="15.75" hidden="true" customHeight="false" outlineLevel="0" collapsed="false">
      <c r="A3891" s="331"/>
      <c r="B3891" s="331" t="s">
        <v>1372</v>
      </c>
      <c r="C3891" s="331" t="str">
        <f aca="false">IFERROR(VLOOKUP(B3891,'[1]#¡REF!'!$A$1:$C$15201,2,FALSE()),"")</f>
        <v/>
      </c>
      <c r="D3891" s="331" t="s">
        <v>1016</v>
      </c>
      <c r="E3891" s="331" t="s">
        <v>1027</v>
      </c>
      <c r="F3891" s="331" t="s">
        <v>1133</v>
      </c>
      <c r="G3891" s="331" t="n">
        <v>20</v>
      </c>
      <c r="H3891" s="331" t="n">
        <v>267.53</v>
      </c>
      <c r="I3891" s="415" t="n">
        <v>5326.6</v>
      </c>
      <c r="J3891" s="389"/>
      <c r="K3891" s="331" t="s">
        <v>994</v>
      </c>
    </row>
    <row r="3892" customFormat="false" ht="15.75" hidden="true" customHeight="false" outlineLevel="0" collapsed="false">
      <c r="A3892" s="331"/>
      <c r="B3892" s="331" t="s">
        <v>1372</v>
      </c>
      <c r="C3892" s="331" t="str">
        <f aca="false">IFERROR(VLOOKUP(B3892,'[1]#¡REF!'!$A$1:$C$15201,2,FALSE()),"")</f>
        <v/>
      </c>
      <c r="D3892" s="331" t="s">
        <v>1016</v>
      </c>
      <c r="E3892" s="331" t="s">
        <v>1028</v>
      </c>
      <c r="F3892" s="331" t="s">
        <v>1134</v>
      </c>
      <c r="G3892" s="331" t="n">
        <v>20</v>
      </c>
      <c r="H3892" s="331" t="n">
        <v>267.53</v>
      </c>
      <c r="I3892" s="415" t="n">
        <v>5326.6</v>
      </c>
      <c r="J3892" s="390"/>
      <c r="K3892" s="331" t="s">
        <v>994</v>
      </c>
    </row>
    <row r="3893" s="158" customFormat="true" ht="15" hidden="false" customHeight="false" outlineLevel="0" collapsed="false">
      <c r="A3893" s="411" t="s">
        <v>1373</v>
      </c>
      <c r="B3893" s="366" t="s">
        <v>1372</v>
      </c>
      <c r="C3893" s="74" t="str">
        <f aca="false">IFERROR(VLOOKUP(B3893,'[1]#¡REF!'!$A$1:$C$15201,2,FALSE()),"")</f>
        <v/>
      </c>
      <c r="D3893" s="412" t="s">
        <v>1016</v>
      </c>
      <c r="E3893" s="411" t="s">
        <v>621</v>
      </c>
      <c r="F3893" s="421" t="s">
        <v>1136</v>
      </c>
      <c r="G3893" s="368" t="n">
        <v>33</v>
      </c>
      <c r="H3893" s="422" t="n">
        <v>441.43</v>
      </c>
      <c r="I3893" s="423" t="n">
        <v>8788.89</v>
      </c>
      <c r="J3893" s="384" t="n">
        <v>266.33</v>
      </c>
      <c r="K3893" s="366" t="s">
        <v>994</v>
      </c>
      <c r="L3893" s="375" t="s">
        <v>1374</v>
      </c>
      <c r="M3893" s="375"/>
      <c r="N3893" s="75"/>
      <c r="O3893" s="371" t="n">
        <v>3137496</v>
      </c>
      <c r="P3893" s="375" t="n">
        <v>3032</v>
      </c>
      <c r="Q3893" s="409" t="n">
        <v>44511</v>
      </c>
      <c r="R3893" s="409"/>
      <c r="S3893" s="75"/>
      <c r="T3893" s="273" t="n">
        <f aca="false">3</f>
        <v>3</v>
      </c>
      <c r="U3893" s="163" t="n">
        <f aca="false">T3893*J3893</f>
        <v>798.99</v>
      </c>
    </row>
    <row r="3894" customFormat="false" ht="15.75" hidden="true" customHeight="false" outlineLevel="0" collapsed="false">
      <c r="A3894" s="331"/>
      <c r="B3894" s="331" t="s">
        <v>1375</v>
      </c>
      <c r="C3894" s="331" t="str">
        <f aca="false">IFERROR(VLOOKUP(B3894,'[1]#¡REF!'!$A$1:$C$15201,2,FALSE()),"")</f>
        <v/>
      </c>
      <c r="D3894" s="331" t="s">
        <v>991</v>
      </c>
      <c r="E3894" s="331" t="s">
        <v>1032</v>
      </c>
      <c r="F3894" s="331" t="s">
        <v>1130</v>
      </c>
      <c r="G3894" s="331" t="n">
        <v>24</v>
      </c>
      <c r="H3894" s="331" t="n">
        <v>235.74</v>
      </c>
      <c r="I3894" s="415" t="n">
        <v>4693.68</v>
      </c>
      <c r="J3894" s="388"/>
      <c r="K3894" s="331" t="s">
        <v>994</v>
      </c>
    </row>
    <row r="3895" customFormat="false" ht="15.75" hidden="true" customHeight="false" outlineLevel="0" collapsed="false">
      <c r="A3895" s="331"/>
      <c r="B3895" s="331" t="s">
        <v>1375</v>
      </c>
      <c r="C3895" s="331" t="str">
        <f aca="false">IFERROR(VLOOKUP(B3895,'[1]#¡REF!'!$A$1:$C$15201,2,FALSE()),"")</f>
        <v/>
      </c>
      <c r="D3895" s="331" t="s">
        <v>991</v>
      </c>
      <c r="E3895" s="331" t="s">
        <v>1083</v>
      </c>
      <c r="F3895" s="354" t="s">
        <v>993</v>
      </c>
      <c r="G3895" s="331" t="n">
        <v>294</v>
      </c>
      <c r="H3895" s="415" t="n">
        <v>2887.87</v>
      </c>
      <c r="I3895" s="415" t="n">
        <v>57497.58</v>
      </c>
      <c r="J3895" s="389"/>
      <c r="K3895" s="331" t="s">
        <v>994</v>
      </c>
    </row>
    <row r="3896" customFormat="false" ht="15.75" hidden="true" customHeight="false" outlineLevel="0" collapsed="false">
      <c r="A3896" s="331"/>
      <c r="B3896" s="331" t="s">
        <v>1375</v>
      </c>
      <c r="C3896" s="331" t="str">
        <f aca="false">IFERROR(VLOOKUP(B3896,'[1]#¡REF!'!$A$1:$C$15201,2,FALSE()),"")</f>
        <v/>
      </c>
      <c r="D3896" s="331" t="s">
        <v>991</v>
      </c>
      <c r="E3896" s="331" t="s">
        <v>1034</v>
      </c>
      <c r="F3896" s="354" t="s">
        <v>993</v>
      </c>
      <c r="G3896" s="331" t="n">
        <v>120</v>
      </c>
      <c r="H3896" s="415" t="n">
        <v>1178.72</v>
      </c>
      <c r="I3896" s="415" t="n">
        <v>23468.4</v>
      </c>
      <c r="J3896" s="389"/>
      <c r="K3896" s="331" t="s">
        <v>994</v>
      </c>
    </row>
    <row r="3897" customFormat="false" ht="15.75" hidden="true" customHeight="false" outlineLevel="0" collapsed="false">
      <c r="A3897" s="331"/>
      <c r="B3897" s="331" t="s">
        <v>1375</v>
      </c>
      <c r="C3897" s="331" t="str">
        <f aca="false">IFERROR(VLOOKUP(B3897,'[1]#¡REF!'!$A$1:$C$15201,2,FALSE()),"")</f>
        <v/>
      </c>
      <c r="D3897" s="331" t="s">
        <v>991</v>
      </c>
      <c r="E3897" s="331" t="s">
        <v>1046</v>
      </c>
      <c r="F3897" s="354" t="s">
        <v>993</v>
      </c>
      <c r="G3897" s="331" t="n">
        <v>5</v>
      </c>
      <c r="H3897" s="331" t="n">
        <v>49.11</v>
      </c>
      <c r="I3897" s="331" t="n">
        <v>977.85</v>
      </c>
      <c r="J3897" s="389"/>
      <c r="K3897" s="331" t="s">
        <v>994</v>
      </c>
    </row>
    <row r="3898" customFormat="false" ht="15.75" hidden="true" customHeight="false" outlineLevel="0" collapsed="false">
      <c r="A3898" s="331"/>
      <c r="B3898" s="331" t="s">
        <v>1375</v>
      </c>
      <c r="C3898" s="331" t="str">
        <f aca="false">IFERROR(VLOOKUP(B3898,'[1]#¡REF!'!$A$1:$C$15201,2,FALSE()),"")</f>
        <v/>
      </c>
      <c r="D3898" s="331" t="s">
        <v>991</v>
      </c>
      <c r="E3898" s="331" t="s">
        <v>1035</v>
      </c>
      <c r="F3898" s="354" t="s">
        <v>993</v>
      </c>
      <c r="G3898" s="331" t="n">
        <v>34</v>
      </c>
      <c r="H3898" s="331" t="n">
        <v>333.97</v>
      </c>
      <c r="I3898" s="415" t="n">
        <v>6649.38</v>
      </c>
      <c r="J3898" s="389"/>
      <c r="K3898" s="331" t="s">
        <v>994</v>
      </c>
    </row>
    <row r="3899" customFormat="false" ht="15.75" hidden="true" customHeight="false" outlineLevel="0" collapsed="false">
      <c r="A3899" s="331"/>
      <c r="B3899" s="331" t="s">
        <v>1375</v>
      </c>
      <c r="C3899" s="331" t="str">
        <f aca="false">IFERROR(VLOOKUP(B3899,'[1]#¡REF!'!$A$1:$C$15201,2,FALSE()),"")</f>
        <v/>
      </c>
      <c r="D3899" s="331" t="s">
        <v>991</v>
      </c>
      <c r="E3899" s="331" t="s">
        <v>1036</v>
      </c>
      <c r="F3899" s="354" t="s">
        <v>993</v>
      </c>
      <c r="G3899" s="331" t="n">
        <v>1</v>
      </c>
      <c r="H3899" s="331" t="n">
        <v>9.82</v>
      </c>
      <c r="I3899" s="331" t="n">
        <v>195.57</v>
      </c>
      <c r="J3899" s="389"/>
      <c r="K3899" s="331" t="s">
        <v>994</v>
      </c>
    </row>
    <row r="3900" customFormat="false" ht="15.75" hidden="true" customHeight="false" outlineLevel="0" collapsed="false">
      <c r="A3900" s="331"/>
      <c r="B3900" s="331" t="s">
        <v>1375</v>
      </c>
      <c r="C3900" s="331" t="str">
        <f aca="false">IFERROR(VLOOKUP(B3900,'[1]#¡REF!'!$A$1:$C$15201,2,FALSE()),"")</f>
        <v/>
      </c>
      <c r="D3900" s="331" t="s">
        <v>991</v>
      </c>
      <c r="E3900" s="331" t="s">
        <v>1037</v>
      </c>
      <c r="F3900" s="331" t="s">
        <v>1131</v>
      </c>
      <c r="G3900" s="331" t="n">
        <v>38</v>
      </c>
      <c r="H3900" s="331" t="n">
        <v>373.26</v>
      </c>
      <c r="I3900" s="415" t="n">
        <v>7431.66</v>
      </c>
      <c r="J3900" s="390"/>
      <c r="K3900" s="331" t="s">
        <v>994</v>
      </c>
    </row>
    <row r="3901" customFormat="false" ht="15.75" hidden="true" customHeight="false" outlineLevel="0" collapsed="false">
      <c r="A3901" s="331"/>
      <c r="B3901" s="331" t="s">
        <v>1375</v>
      </c>
      <c r="C3901" s="331" t="str">
        <f aca="false">IFERROR(VLOOKUP(B3901,'[1]#¡REF!'!$A$1:$C$15201,2,FALSE()),"")</f>
        <v/>
      </c>
      <c r="D3901" s="331" t="s">
        <v>1016</v>
      </c>
      <c r="E3901" s="331" t="s">
        <v>1017</v>
      </c>
      <c r="F3901" s="331" t="s">
        <v>1130</v>
      </c>
      <c r="G3901" s="331" t="n">
        <v>49</v>
      </c>
      <c r="H3901" s="331" t="n">
        <v>481.31</v>
      </c>
      <c r="I3901" s="415" t="n">
        <v>9582.93</v>
      </c>
      <c r="J3901" s="388"/>
      <c r="K3901" s="331" t="s">
        <v>994</v>
      </c>
    </row>
    <row r="3902" customFormat="false" ht="15.75" hidden="true" customHeight="false" outlineLevel="0" collapsed="false">
      <c r="A3902" s="331"/>
      <c r="B3902" s="331" t="s">
        <v>1375</v>
      </c>
      <c r="C3902" s="331" t="str">
        <f aca="false">IFERROR(VLOOKUP(B3902,'[1]#¡REF!'!$A$1:$C$15201,2,FALSE()),"")</f>
        <v/>
      </c>
      <c r="D3902" s="331" t="s">
        <v>1016</v>
      </c>
      <c r="E3902" s="331" t="s">
        <v>1091</v>
      </c>
      <c r="F3902" s="354" t="s">
        <v>993</v>
      </c>
      <c r="G3902" s="331" t="n">
        <v>25</v>
      </c>
      <c r="H3902" s="331" t="n">
        <v>245.57</v>
      </c>
      <c r="I3902" s="415" t="n">
        <v>4889.25</v>
      </c>
      <c r="J3902" s="389"/>
      <c r="K3902" s="331" t="s">
        <v>994</v>
      </c>
    </row>
    <row r="3903" customFormat="false" ht="15.75" hidden="true" customHeight="false" outlineLevel="0" collapsed="false">
      <c r="A3903" s="331"/>
      <c r="B3903" s="331" t="s">
        <v>1375</v>
      </c>
      <c r="C3903" s="331" t="str">
        <f aca="false">IFERROR(VLOOKUP(B3903,'[1]#¡REF!'!$A$1:$C$15201,2,FALSE()),"")</f>
        <v/>
      </c>
      <c r="D3903" s="331" t="s">
        <v>1016</v>
      </c>
      <c r="E3903" s="331" t="s">
        <v>1019</v>
      </c>
      <c r="F3903" s="354" t="s">
        <v>993</v>
      </c>
      <c r="G3903" s="331" t="n">
        <v>106</v>
      </c>
      <c r="H3903" s="415" t="n">
        <v>1041.21</v>
      </c>
      <c r="I3903" s="415" t="n">
        <v>20730.42</v>
      </c>
      <c r="J3903" s="389"/>
      <c r="K3903" s="331" t="s">
        <v>994</v>
      </c>
    </row>
    <row r="3904" customFormat="false" ht="15.75" hidden="true" customHeight="false" outlineLevel="0" collapsed="false">
      <c r="A3904" s="331"/>
      <c r="B3904" s="331" t="s">
        <v>1375</v>
      </c>
      <c r="C3904" s="331" t="str">
        <f aca="false">IFERROR(VLOOKUP(B3904,'[1]#¡REF!'!$A$1:$C$15201,2,FALSE()),"")</f>
        <v/>
      </c>
      <c r="D3904" s="331" t="s">
        <v>1016</v>
      </c>
      <c r="E3904" s="331" t="s">
        <v>1020</v>
      </c>
      <c r="F3904" s="354" t="s">
        <v>993</v>
      </c>
      <c r="G3904" s="405" t="n">
        <v>1346</v>
      </c>
      <c r="H3904" s="415" t="n">
        <v>13221.36</v>
      </c>
      <c r="I3904" s="415" t="n">
        <v>263237.22</v>
      </c>
      <c r="J3904" s="389"/>
      <c r="K3904" s="331" t="s">
        <v>994</v>
      </c>
    </row>
    <row r="3905" customFormat="false" ht="15.75" hidden="true" customHeight="false" outlineLevel="0" collapsed="false">
      <c r="A3905" s="331"/>
      <c r="B3905" s="331" t="s">
        <v>1375</v>
      </c>
      <c r="C3905" s="331" t="str">
        <f aca="false">IFERROR(VLOOKUP(B3905,'[1]#¡REF!'!$A$1:$C$15201,2,FALSE()),"")</f>
        <v/>
      </c>
      <c r="D3905" s="331" t="s">
        <v>1016</v>
      </c>
      <c r="E3905" s="331" t="s">
        <v>1023</v>
      </c>
      <c r="F3905" s="354" t="s">
        <v>993</v>
      </c>
      <c r="G3905" s="331" t="n">
        <v>144</v>
      </c>
      <c r="H3905" s="415" t="n">
        <v>1414.47</v>
      </c>
      <c r="I3905" s="415" t="n">
        <v>28162.08</v>
      </c>
      <c r="J3905" s="389"/>
      <c r="K3905" s="331" t="s">
        <v>994</v>
      </c>
    </row>
    <row r="3906" customFormat="false" ht="15.75" hidden="true" customHeight="false" outlineLevel="0" collapsed="false">
      <c r="A3906" s="331"/>
      <c r="B3906" s="331" t="s">
        <v>1375</v>
      </c>
      <c r="C3906" s="331" t="str">
        <f aca="false">IFERROR(VLOOKUP(B3906,'[1]#¡REF!'!$A$1:$C$15201,2,FALSE()),"")</f>
        <v/>
      </c>
      <c r="D3906" s="331" t="s">
        <v>1016</v>
      </c>
      <c r="E3906" s="331" t="s">
        <v>1025</v>
      </c>
      <c r="F3906" s="354" t="s">
        <v>993</v>
      </c>
      <c r="G3906" s="405" t="n">
        <v>1680</v>
      </c>
      <c r="H3906" s="415" t="n">
        <v>16502.14</v>
      </c>
      <c r="I3906" s="415" t="n">
        <v>328557.6</v>
      </c>
      <c r="J3906" s="389"/>
      <c r="K3906" s="331" t="s">
        <v>994</v>
      </c>
    </row>
    <row r="3907" customFormat="false" ht="15.75" hidden="true" customHeight="false" outlineLevel="0" collapsed="false">
      <c r="A3907" s="331"/>
      <c r="B3907" s="331" t="s">
        <v>1375</v>
      </c>
      <c r="C3907" s="331" t="str">
        <f aca="false">IFERROR(VLOOKUP(B3907,'[1]#¡REF!'!$A$1:$C$15201,2,FALSE()),"")</f>
        <v/>
      </c>
      <c r="D3907" s="331" t="s">
        <v>1016</v>
      </c>
      <c r="E3907" s="331" t="s">
        <v>1093</v>
      </c>
      <c r="F3907" s="331" t="s">
        <v>1131</v>
      </c>
      <c r="G3907" s="331" t="n">
        <v>12</v>
      </c>
      <c r="H3907" s="331" t="n">
        <v>117.87</v>
      </c>
      <c r="I3907" s="415" t="n">
        <v>2346.84</v>
      </c>
      <c r="J3907" s="389"/>
      <c r="K3907" s="331" t="s">
        <v>994</v>
      </c>
    </row>
    <row r="3908" customFormat="false" ht="15.75" hidden="true" customHeight="false" outlineLevel="0" collapsed="false">
      <c r="A3908" s="331"/>
      <c r="B3908" s="331" t="s">
        <v>1375</v>
      </c>
      <c r="C3908" s="331" t="str">
        <f aca="false">IFERROR(VLOOKUP(B3908,'[1]#¡REF!'!$A$1:$C$15201,2,FALSE()),"")</f>
        <v/>
      </c>
      <c r="D3908" s="331" t="s">
        <v>1016</v>
      </c>
      <c r="E3908" s="331" t="s">
        <v>1026</v>
      </c>
      <c r="F3908" s="331" t="s">
        <v>1132</v>
      </c>
      <c r="G3908" s="331" t="n">
        <v>567</v>
      </c>
      <c r="H3908" s="415" t="n">
        <v>5569.47</v>
      </c>
      <c r="I3908" s="415" t="n">
        <v>110888.19</v>
      </c>
      <c r="J3908" s="389"/>
      <c r="K3908" s="331" t="s">
        <v>994</v>
      </c>
    </row>
    <row r="3909" customFormat="false" ht="15.75" hidden="true" customHeight="false" outlineLevel="0" collapsed="false">
      <c r="A3909" s="331"/>
      <c r="B3909" s="331" t="s">
        <v>1375</v>
      </c>
      <c r="C3909" s="331" t="str">
        <f aca="false">IFERROR(VLOOKUP(B3909,'[1]#¡REF!'!$A$1:$C$15201,2,FALSE()),"")</f>
        <v/>
      </c>
      <c r="D3909" s="331" t="s">
        <v>1016</v>
      </c>
      <c r="E3909" s="331" t="s">
        <v>1027</v>
      </c>
      <c r="F3909" s="331" t="s">
        <v>1133</v>
      </c>
      <c r="G3909" s="331" t="n">
        <v>49</v>
      </c>
      <c r="H3909" s="331" t="n">
        <v>481.31</v>
      </c>
      <c r="I3909" s="415" t="n">
        <v>9582.93</v>
      </c>
      <c r="J3909" s="389"/>
      <c r="K3909" s="331" t="s">
        <v>994</v>
      </c>
    </row>
    <row r="3910" customFormat="false" ht="15.75" hidden="true" customHeight="false" outlineLevel="0" collapsed="false">
      <c r="A3910" s="331"/>
      <c r="B3910" s="331" t="s">
        <v>1375</v>
      </c>
      <c r="C3910" s="331" t="str">
        <f aca="false">IFERROR(VLOOKUP(B3910,'[1]#¡REF!'!$A$1:$C$15201,2,FALSE()),"")</f>
        <v/>
      </c>
      <c r="D3910" s="331" t="s">
        <v>1016</v>
      </c>
      <c r="E3910" s="331" t="s">
        <v>1028</v>
      </c>
      <c r="F3910" s="331" t="s">
        <v>1134</v>
      </c>
      <c r="G3910" s="331" t="n">
        <v>49</v>
      </c>
      <c r="H3910" s="331" t="n">
        <v>481.31</v>
      </c>
      <c r="I3910" s="415" t="n">
        <v>9582.93</v>
      </c>
      <c r="J3910" s="390"/>
      <c r="K3910" s="331" t="s">
        <v>994</v>
      </c>
    </row>
    <row r="3911" customFormat="false" ht="15.75" hidden="true" customHeight="false" outlineLevel="0" collapsed="false">
      <c r="A3911" s="331"/>
      <c r="B3911" s="331" t="s">
        <v>1376</v>
      </c>
      <c r="C3911" s="331" t="str">
        <f aca="false">IFERROR(VLOOKUP(B3911,'[1]#¡REF!'!$A$1:$C$15201,2,FALSE()),"")</f>
        <v/>
      </c>
      <c r="D3911" s="331" t="s">
        <v>991</v>
      </c>
      <c r="E3911" s="331" t="s">
        <v>1012</v>
      </c>
      <c r="F3911" s="354" t="s">
        <v>993</v>
      </c>
      <c r="G3911" s="331" t="n">
        <v>24</v>
      </c>
      <c r="H3911" s="415" t="n">
        <v>5038.67</v>
      </c>
      <c r="I3911" s="415" t="n">
        <v>100320</v>
      </c>
      <c r="J3911" s="388"/>
      <c r="K3911" s="331" t="s">
        <v>994</v>
      </c>
    </row>
    <row r="3912" customFormat="false" ht="15.75" hidden="true" customHeight="false" outlineLevel="0" collapsed="false">
      <c r="A3912" s="331"/>
      <c r="B3912" s="331" t="s">
        <v>1376</v>
      </c>
      <c r="C3912" s="331" t="str">
        <f aca="false">IFERROR(VLOOKUP(B3912,'[1]#¡REF!'!$A$1:$C$15201,2,FALSE()),"")</f>
        <v/>
      </c>
      <c r="D3912" s="331" t="s">
        <v>1016</v>
      </c>
      <c r="E3912" s="331" t="s">
        <v>1018</v>
      </c>
      <c r="F3912" s="354" t="s">
        <v>993</v>
      </c>
      <c r="G3912" s="331" t="n">
        <v>84</v>
      </c>
      <c r="H3912" s="415" t="n">
        <v>17635.36</v>
      </c>
      <c r="I3912" s="415" t="n">
        <v>351120</v>
      </c>
      <c r="J3912" s="389"/>
      <c r="K3912" s="331" t="s">
        <v>994</v>
      </c>
    </row>
    <row r="3913" customFormat="false" ht="15.75" hidden="true" customHeight="false" outlineLevel="0" collapsed="false">
      <c r="A3913" s="331"/>
      <c r="B3913" s="331" t="s">
        <v>1376</v>
      </c>
      <c r="C3913" s="331" t="str">
        <f aca="false">IFERROR(VLOOKUP(B3913,'[1]#¡REF!'!$A$1:$C$15201,2,FALSE()),"")</f>
        <v/>
      </c>
      <c r="D3913" s="331" t="s">
        <v>1016</v>
      </c>
      <c r="E3913" s="331" t="s">
        <v>1019</v>
      </c>
      <c r="F3913" s="354" t="s">
        <v>993</v>
      </c>
      <c r="G3913" s="331" t="n">
        <v>168</v>
      </c>
      <c r="H3913" s="415" t="n">
        <v>35270.72</v>
      </c>
      <c r="I3913" s="415" t="n">
        <v>702240</v>
      </c>
      <c r="J3913" s="389"/>
      <c r="K3913" s="331" t="s">
        <v>994</v>
      </c>
    </row>
    <row r="3914" customFormat="false" ht="15.75" hidden="true" customHeight="false" outlineLevel="0" collapsed="false">
      <c r="A3914" s="331"/>
      <c r="B3914" s="331" t="s">
        <v>1377</v>
      </c>
      <c r="C3914" s="331" t="str">
        <f aca="false">IFERROR(VLOOKUP(B3914,'[1]#¡REF!'!$A$1:$C$15201,2,FALSE()),"")</f>
        <v/>
      </c>
      <c r="D3914" s="331" t="s">
        <v>991</v>
      </c>
      <c r="E3914" s="331" t="s">
        <v>1084</v>
      </c>
      <c r="F3914" s="354" t="s">
        <v>993</v>
      </c>
      <c r="G3914" s="405" t="n">
        <v>1500</v>
      </c>
      <c r="H3914" s="415" t="n">
        <v>10302.61</v>
      </c>
      <c r="I3914" s="415" t="n">
        <v>205125</v>
      </c>
      <c r="J3914" s="389"/>
      <c r="K3914" s="331" t="s">
        <v>994</v>
      </c>
    </row>
    <row r="3915" customFormat="false" ht="15.75" hidden="true" customHeight="false" outlineLevel="0" collapsed="false">
      <c r="A3915" s="331"/>
      <c r="B3915" s="331" t="s">
        <v>1377</v>
      </c>
      <c r="C3915" s="331" t="str">
        <f aca="false">IFERROR(VLOOKUP(B3915,'[1]#¡REF!'!$A$1:$C$15201,2,FALSE()),"")</f>
        <v/>
      </c>
      <c r="D3915" s="331" t="s">
        <v>991</v>
      </c>
      <c r="E3915" s="331" t="s">
        <v>1046</v>
      </c>
      <c r="F3915" s="354" t="s">
        <v>993</v>
      </c>
      <c r="G3915" s="331" t="n">
        <v>300</v>
      </c>
      <c r="H3915" s="415" t="n">
        <v>2060.52</v>
      </c>
      <c r="I3915" s="415" t="n">
        <v>41025</v>
      </c>
      <c r="J3915" s="389"/>
      <c r="K3915" s="331" t="s">
        <v>994</v>
      </c>
    </row>
    <row r="3916" customFormat="false" ht="15.75" hidden="true" customHeight="false" outlineLevel="0" collapsed="false">
      <c r="A3916" s="331"/>
      <c r="B3916" s="331" t="s">
        <v>1377</v>
      </c>
      <c r="C3916" s="331" t="str">
        <f aca="false">IFERROR(VLOOKUP(B3916,'[1]#¡REF!'!$A$1:$C$15201,2,FALSE()),"")</f>
        <v/>
      </c>
      <c r="D3916" s="331" t="s">
        <v>991</v>
      </c>
      <c r="E3916" s="331" t="s">
        <v>1036</v>
      </c>
      <c r="F3916" s="354" t="s">
        <v>993</v>
      </c>
      <c r="G3916" s="405" t="n">
        <v>2000</v>
      </c>
      <c r="H3916" s="415" t="n">
        <v>13736.82</v>
      </c>
      <c r="I3916" s="415" t="n">
        <v>273500</v>
      </c>
      <c r="J3916" s="389"/>
      <c r="K3916" s="331" t="s">
        <v>994</v>
      </c>
    </row>
    <row r="3917" customFormat="false" ht="15.75" hidden="true" customHeight="false" outlineLevel="0" collapsed="false">
      <c r="A3917" s="331"/>
      <c r="B3917" s="331" t="s">
        <v>1377</v>
      </c>
      <c r="C3917" s="331" t="str">
        <f aca="false">IFERROR(VLOOKUP(B3917,'[1]#¡REF!'!$A$1:$C$15201,2,FALSE()),"")</f>
        <v/>
      </c>
      <c r="D3917" s="331" t="s">
        <v>991</v>
      </c>
      <c r="E3917" s="331" t="s">
        <v>995</v>
      </c>
      <c r="F3917" s="354" t="s">
        <v>993</v>
      </c>
      <c r="G3917" s="405" t="n">
        <v>2000</v>
      </c>
      <c r="H3917" s="415" t="n">
        <v>13736.82</v>
      </c>
      <c r="I3917" s="415" t="n">
        <v>273500</v>
      </c>
      <c r="J3917" s="389"/>
      <c r="K3917" s="331" t="s">
        <v>994</v>
      </c>
    </row>
    <row r="3918" customFormat="false" ht="15.75" hidden="true" customHeight="false" outlineLevel="0" collapsed="false">
      <c r="A3918" s="331"/>
      <c r="B3918" s="331" t="s">
        <v>1377</v>
      </c>
      <c r="C3918" s="331" t="str">
        <f aca="false">IFERROR(VLOOKUP(B3918,'[1]#¡REF!'!$A$1:$C$15201,2,FALSE()),"")</f>
        <v/>
      </c>
      <c r="D3918" s="331" t="s">
        <v>991</v>
      </c>
      <c r="E3918" s="331" t="s">
        <v>1013</v>
      </c>
      <c r="F3918" s="354" t="s">
        <v>993</v>
      </c>
      <c r="G3918" s="405" t="n">
        <v>4000</v>
      </c>
      <c r="H3918" s="415" t="n">
        <v>27473.63</v>
      </c>
      <c r="I3918" s="415" t="n">
        <v>547000</v>
      </c>
      <c r="J3918" s="389"/>
      <c r="K3918" s="331" t="s">
        <v>994</v>
      </c>
    </row>
    <row r="3919" customFormat="false" ht="15.75" hidden="true" customHeight="false" outlineLevel="0" collapsed="false">
      <c r="A3919" s="331"/>
      <c r="B3919" s="331" t="s">
        <v>1377</v>
      </c>
      <c r="C3919" s="331" t="str">
        <f aca="false">IFERROR(VLOOKUP(B3919,'[1]#¡REF!'!$A$1:$C$15201,2,FALSE()),"")</f>
        <v/>
      </c>
      <c r="D3919" s="331" t="s">
        <v>991</v>
      </c>
      <c r="E3919" s="331" t="s">
        <v>1163</v>
      </c>
      <c r="F3919" s="354" t="s">
        <v>993</v>
      </c>
      <c r="G3919" s="331" t="n">
        <v>15</v>
      </c>
      <c r="H3919" s="331" t="n">
        <v>103.03</v>
      </c>
      <c r="I3919" s="415" t="n">
        <v>2051.25</v>
      </c>
      <c r="J3919" s="389"/>
      <c r="K3919" s="331" t="s">
        <v>994</v>
      </c>
    </row>
    <row r="3920" customFormat="false" ht="15.75" hidden="true" customHeight="false" outlineLevel="0" collapsed="false">
      <c r="A3920" s="331"/>
      <c r="B3920" s="331" t="s">
        <v>1377</v>
      </c>
      <c r="C3920" s="331" t="str">
        <f aca="false">IFERROR(VLOOKUP(B3920,'[1]#¡REF!'!$A$1:$C$15201,2,FALSE()),"")</f>
        <v/>
      </c>
      <c r="D3920" s="331" t="s">
        <v>991</v>
      </c>
      <c r="E3920" s="331" t="s">
        <v>1037</v>
      </c>
      <c r="F3920" s="331" t="s">
        <v>1131</v>
      </c>
      <c r="G3920" s="331" t="n">
        <v>379</v>
      </c>
      <c r="H3920" s="415" t="n">
        <v>2603.13</v>
      </c>
      <c r="I3920" s="415" t="n">
        <v>51828.25</v>
      </c>
      <c r="J3920" s="389"/>
      <c r="K3920" s="331" t="s">
        <v>994</v>
      </c>
    </row>
    <row r="3921" customFormat="false" ht="15.75" hidden="true" customHeight="false" outlineLevel="0" collapsed="false">
      <c r="A3921" s="331"/>
      <c r="B3921" s="331" t="s">
        <v>1377</v>
      </c>
      <c r="C3921" s="331" t="str">
        <f aca="false">IFERROR(VLOOKUP(B3921,'[1]#¡REF!'!$A$1:$C$15201,2,FALSE()),"")</f>
        <v/>
      </c>
      <c r="D3921" s="331" t="s">
        <v>991</v>
      </c>
      <c r="E3921" s="331" t="s">
        <v>1014</v>
      </c>
      <c r="F3921" s="331" t="s">
        <v>1132</v>
      </c>
      <c r="G3921" s="331" t="n">
        <v>1</v>
      </c>
      <c r="H3921" s="331" t="n">
        <v>6.87</v>
      </c>
      <c r="I3921" s="331" t="n">
        <v>136.75</v>
      </c>
      <c r="J3921" s="390"/>
      <c r="K3921" s="331" t="s">
        <v>994</v>
      </c>
    </row>
    <row r="3922" customFormat="false" ht="15.75" hidden="true" customHeight="false" outlineLevel="0" collapsed="false">
      <c r="A3922" s="331"/>
      <c r="B3922" s="331" t="s">
        <v>1378</v>
      </c>
      <c r="C3922" s="331" t="str">
        <f aca="false">IFERROR(VLOOKUP(B3922,'[1]#¡REF!'!$A$1:$C$15201,2,FALSE()),"")</f>
        <v/>
      </c>
      <c r="D3922" s="331" t="s">
        <v>991</v>
      </c>
      <c r="E3922" s="331" t="s">
        <v>1032</v>
      </c>
      <c r="F3922" s="331" t="s">
        <v>1130</v>
      </c>
      <c r="G3922" s="331" t="n">
        <v>960</v>
      </c>
      <c r="H3922" s="415" t="n">
        <v>96530.39</v>
      </c>
      <c r="I3922" s="415" t="n">
        <v>1921920</v>
      </c>
      <c r="J3922" s="388"/>
      <c r="K3922" s="331" t="s">
        <v>994</v>
      </c>
    </row>
    <row r="3923" customFormat="false" ht="15.75" hidden="true" customHeight="false" outlineLevel="0" collapsed="false">
      <c r="A3923" s="331"/>
      <c r="B3923" s="331" t="s">
        <v>1378</v>
      </c>
      <c r="C3923" s="331" t="str">
        <f aca="false">IFERROR(VLOOKUP(B3923,'[1]#¡REF!'!$A$1:$C$15201,2,FALSE()),"")</f>
        <v/>
      </c>
      <c r="D3923" s="331" t="s">
        <v>991</v>
      </c>
      <c r="E3923" s="331" t="s">
        <v>992</v>
      </c>
      <c r="F3923" s="354" t="s">
        <v>993</v>
      </c>
      <c r="G3923" s="331" t="n">
        <v>400</v>
      </c>
      <c r="H3923" s="415" t="n">
        <v>40221</v>
      </c>
      <c r="I3923" s="415" t="n">
        <v>800800</v>
      </c>
      <c r="J3923" s="389"/>
      <c r="K3923" s="331" t="s">
        <v>994</v>
      </c>
    </row>
    <row r="3924" customFormat="false" ht="15.75" hidden="true" customHeight="false" outlineLevel="0" collapsed="false">
      <c r="A3924" s="331"/>
      <c r="B3924" s="331" t="s">
        <v>1378</v>
      </c>
      <c r="C3924" s="331" t="str">
        <f aca="false">IFERROR(VLOOKUP(B3924,'[1]#¡REF!'!$A$1:$C$15201,2,FALSE()),"")</f>
        <v/>
      </c>
      <c r="D3924" s="331" t="s">
        <v>991</v>
      </c>
      <c r="E3924" s="331" t="s">
        <v>1000</v>
      </c>
      <c r="F3924" s="354" t="s">
        <v>993</v>
      </c>
      <c r="G3924" s="331" t="n">
        <v>354</v>
      </c>
      <c r="H3924" s="415" t="n">
        <v>35595.58</v>
      </c>
      <c r="I3924" s="415" t="n">
        <v>708708</v>
      </c>
      <c r="J3924" s="389"/>
      <c r="K3924" s="331" t="s">
        <v>994</v>
      </c>
    </row>
    <row r="3925" customFormat="false" ht="15.75" hidden="true" customHeight="false" outlineLevel="0" collapsed="false">
      <c r="A3925" s="331"/>
      <c r="B3925" s="331" t="s">
        <v>1378</v>
      </c>
      <c r="C3925" s="331" t="str">
        <f aca="false">IFERROR(VLOOKUP(B3925,'[1]#¡REF!'!$A$1:$C$15201,2,FALSE()),"")</f>
        <v/>
      </c>
      <c r="D3925" s="331" t="s">
        <v>991</v>
      </c>
      <c r="E3925" s="331" t="s">
        <v>1034</v>
      </c>
      <c r="F3925" s="354" t="s">
        <v>993</v>
      </c>
      <c r="G3925" s="405" t="n">
        <v>1063</v>
      </c>
      <c r="H3925" s="415" t="n">
        <v>106887.3</v>
      </c>
      <c r="I3925" s="415" t="n">
        <v>2128126</v>
      </c>
      <c r="J3925" s="389"/>
      <c r="K3925" s="331" t="s">
        <v>994</v>
      </c>
    </row>
    <row r="3926" customFormat="false" ht="15.75" hidden="true" customHeight="false" outlineLevel="0" collapsed="false">
      <c r="A3926" s="331"/>
      <c r="B3926" s="331" t="s">
        <v>1378</v>
      </c>
      <c r="C3926" s="331" t="str">
        <f aca="false">IFERROR(VLOOKUP(B3926,'[1]#¡REF!'!$A$1:$C$15201,2,FALSE()),"")</f>
        <v/>
      </c>
      <c r="D3926" s="331" t="s">
        <v>991</v>
      </c>
      <c r="E3926" s="331" t="s">
        <v>1011</v>
      </c>
      <c r="F3926" s="354" t="s">
        <v>993</v>
      </c>
      <c r="G3926" s="331" t="n">
        <v>29</v>
      </c>
      <c r="H3926" s="415" t="n">
        <v>2916.02</v>
      </c>
      <c r="I3926" s="415" t="n">
        <v>58058</v>
      </c>
      <c r="J3926" s="389"/>
      <c r="K3926" s="331" t="s">
        <v>994</v>
      </c>
    </row>
    <row r="3927" customFormat="false" ht="15.75" hidden="true" customHeight="false" outlineLevel="0" collapsed="false">
      <c r="A3927" s="331"/>
      <c r="B3927" s="331" t="s">
        <v>1378</v>
      </c>
      <c r="C3927" s="331" t="str">
        <f aca="false">IFERROR(VLOOKUP(B3927,'[1]#¡REF!'!$A$1:$C$15201,2,FALSE()),"")</f>
        <v/>
      </c>
      <c r="D3927" s="331" t="s">
        <v>991</v>
      </c>
      <c r="E3927" s="331" t="s">
        <v>1012</v>
      </c>
      <c r="F3927" s="354" t="s">
        <v>993</v>
      </c>
      <c r="G3927" s="331" t="n">
        <v>700</v>
      </c>
      <c r="H3927" s="415" t="n">
        <v>70386.74</v>
      </c>
      <c r="I3927" s="415" t="n">
        <v>1401400</v>
      </c>
      <c r="J3927" s="389"/>
      <c r="K3927" s="331" t="s">
        <v>994</v>
      </c>
    </row>
    <row r="3928" customFormat="false" ht="15.75" hidden="true" customHeight="false" outlineLevel="0" collapsed="false">
      <c r="A3928" s="331"/>
      <c r="B3928" s="331" t="s">
        <v>1378</v>
      </c>
      <c r="C3928" s="331" t="str">
        <f aca="false">IFERROR(VLOOKUP(B3928,'[1]#¡REF!'!$A$1:$C$15201,2,FALSE()),"")</f>
        <v/>
      </c>
      <c r="D3928" s="331" t="s">
        <v>991</v>
      </c>
      <c r="E3928" s="331" t="s">
        <v>1037</v>
      </c>
      <c r="F3928" s="331" t="s">
        <v>1131</v>
      </c>
      <c r="G3928" s="331" t="n">
        <v>423</v>
      </c>
      <c r="H3928" s="415" t="n">
        <v>42533.7</v>
      </c>
      <c r="I3928" s="415" t="n">
        <v>846846</v>
      </c>
      <c r="J3928" s="389"/>
      <c r="K3928" s="331" t="s">
        <v>994</v>
      </c>
    </row>
    <row r="3929" customFormat="false" ht="15.75" hidden="true" customHeight="false" outlineLevel="0" collapsed="false">
      <c r="A3929" s="331"/>
      <c r="B3929" s="331" t="s">
        <v>1378</v>
      </c>
      <c r="C3929" s="331" t="str">
        <f aca="false">IFERROR(VLOOKUP(B3929,'[1]#¡REF!'!$A$1:$C$15201,2,FALSE()),"")</f>
        <v/>
      </c>
      <c r="D3929" s="331" t="s">
        <v>991</v>
      </c>
      <c r="E3929" s="331" t="s">
        <v>1014</v>
      </c>
      <c r="F3929" s="331" t="s">
        <v>1132</v>
      </c>
      <c r="G3929" s="331" t="n">
        <v>50</v>
      </c>
      <c r="H3929" s="415" t="n">
        <v>5027.62</v>
      </c>
      <c r="I3929" s="415" t="n">
        <v>100100</v>
      </c>
      <c r="J3929" s="389"/>
      <c r="K3929" s="331" t="s">
        <v>994</v>
      </c>
    </row>
    <row r="3930" customFormat="false" ht="15.75" hidden="true" customHeight="false" outlineLevel="0" collapsed="false">
      <c r="A3930" s="331"/>
      <c r="B3930" s="331" t="s">
        <v>1378</v>
      </c>
      <c r="C3930" s="331" t="str">
        <f aca="false">IFERROR(VLOOKUP(B3930,'[1]#¡REF!'!$A$1:$C$15201,2,FALSE()),"")</f>
        <v/>
      </c>
      <c r="D3930" s="331" t="s">
        <v>991</v>
      </c>
      <c r="E3930" s="331" t="s">
        <v>1004</v>
      </c>
      <c r="F3930" s="331" t="s">
        <v>1134</v>
      </c>
      <c r="G3930" s="331" t="n">
        <v>30</v>
      </c>
      <c r="H3930" s="415" t="n">
        <v>3016.57</v>
      </c>
      <c r="I3930" s="415" t="n">
        <v>60060</v>
      </c>
      <c r="J3930" s="390"/>
      <c r="K3930" s="331" t="s">
        <v>994</v>
      </c>
    </row>
    <row r="3931" customFormat="false" ht="15.75" hidden="true" customHeight="false" outlineLevel="0" collapsed="false">
      <c r="A3931" s="331"/>
      <c r="B3931" s="331" t="s">
        <v>1379</v>
      </c>
      <c r="C3931" s="331" t="str">
        <f aca="false">IFERROR(VLOOKUP(B3931,'[1]#¡REF!'!$A$1:$C$15201,2,FALSE()),"")</f>
        <v/>
      </c>
      <c r="D3931" s="331" t="s">
        <v>991</v>
      </c>
      <c r="E3931" s="331" t="s">
        <v>997</v>
      </c>
      <c r="F3931" s="331" t="s">
        <v>1130</v>
      </c>
      <c r="G3931" s="331" t="n">
        <v>240</v>
      </c>
      <c r="H3931" s="415" t="n">
        <v>4399.8</v>
      </c>
      <c r="I3931" s="415" t="n">
        <v>87600</v>
      </c>
      <c r="J3931" s="388"/>
      <c r="K3931" s="331" t="s">
        <v>994</v>
      </c>
    </row>
    <row r="3932" customFormat="false" ht="15.75" hidden="true" customHeight="false" outlineLevel="0" collapsed="false">
      <c r="A3932" s="331"/>
      <c r="B3932" s="331" t="s">
        <v>1379</v>
      </c>
      <c r="C3932" s="331" t="str">
        <f aca="false">IFERROR(VLOOKUP(B3932,'[1]#¡REF!'!$A$1:$C$15201,2,FALSE()),"")</f>
        <v/>
      </c>
      <c r="D3932" s="331" t="s">
        <v>991</v>
      </c>
      <c r="E3932" s="331" t="s">
        <v>992</v>
      </c>
      <c r="F3932" s="354" t="s">
        <v>993</v>
      </c>
      <c r="G3932" s="331" t="n">
        <v>250</v>
      </c>
      <c r="H3932" s="415" t="n">
        <v>4583.12</v>
      </c>
      <c r="I3932" s="415" t="n">
        <v>91250</v>
      </c>
      <c r="J3932" s="389"/>
      <c r="K3932" s="331" t="s">
        <v>994</v>
      </c>
    </row>
    <row r="3933" customFormat="false" ht="15.75" hidden="true" customHeight="false" outlineLevel="0" collapsed="false">
      <c r="A3933" s="331"/>
      <c r="B3933" s="331" t="s">
        <v>1379</v>
      </c>
      <c r="C3933" s="331" t="str">
        <f aca="false">IFERROR(VLOOKUP(B3933,'[1]#¡REF!'!$A$1:$C$15201,2,FALSE()),"")</f>
        <v/>
      </c>
      <c r="D3933" s="331" t="s">
        <v>991</v>
      </c>
      <c r="E3933" s="331" t="s">
        <v>1000</v>
      </c>
      <c r="F3933" s="354" t="s">
        <v>993</v>
      </c>
      <c r="G3933" s="331" t="n">
        <v>458</v>
      </c>
      <c r="H3933" s="415" t="n">
        <v>8396.28</v>
      </c>
      <c r="I3933" s="415" t="n">
        <v>167170</v>
      </c>
      <c r="J3933" s="389"/>
      <c r="K3933" s="331" t="s">
        <v>994</v>
      </c>
    </row>
    <row r="3934" customFormat="false" ht="15.75" hidden="true" customHeight="false" outlineLevel="0" collapsed="false">
      <c r="A3934" s="331"/>
      <c r="B3934" s="331" t="s">
        <v>1379</v>
      </c>
      <c r="C3934" s="331" t="str">
        <f aca="false">IFERROR(VLOOKUP(B3934,'[1]#¡REF!'!$A$1:$C$15201,2,FALSE()),"")</f>
        <v/>
      </c>
      <c r="D3934" s="331" t="s">
        <v>991</v>
      </c>
      <c r="E3934" s="331" t="s">
        <v>1053</v>
      </c>
      <c r="F3934" s="354" t="s">
        <v>993</v>
      </c>
      <c r="G3934" s="331" t="n">
        <v>400</v>
      </c>
      <c r="H3934" s="415" t="n">
        <v>7333</v>
      </c>
      <c r="I3934" s="415" t="n">
        <v>146000</v>
      </c>
      <c r="J3934" s="389"/>
      <c r="K3934" s="331" t="s">
        <v>994</v>
      </c>
    </row>
    <row r="3935" customFormat="false" ht="15.75" hidden="true" customHeight="false" outlineLevel="0" collapsed="false">
      <c r="A3935" s="331"/>
      <c r="B3935" s="331" t="s">
        <v>1379</v>
      </c>
      <c r="C3935" s="331" t="str">
        <f aca="false">IFERROR(VLOOKUP(B3935,'[1]#¡REF!'!$A$1:$C$15201,2,FALSE()),"")</f>
        <v/>
      </c>
      <c r="D3935" s="331" t="s">
        <v>991</v>
      </c>
      <c r="E3935" s="331" t="s">
        <v>1009</v>
      </c>
      <c r="F3935" s="354" t="s">
        <v>993</v>
      </c>
      <c r="G3935" s="331" t="n">
        <v>316</v>
      </c>
      <c r="H3935" s="415" t="n">
        <v>5793.07</v>
      </c>
      <c r="I3935" s="415" t="n">
        <v>115340</v>
      </c>
      <c r="J3935" s="389"/>
      <c r="K3935" s="331" t="s">
        <v>994</v>
      </c>
    </row>
    <row r="3936" customFormat="false" ht="15.75" hidden="true" customHeight="false" outlineLevel="0" collapsed="false">
      <c r="A3936" s="331"/>
      <c r="B3936" s="331" t="s">
        <v>1379</v>
      </c>
      <c r="C3936" s="331" t="str">
        <f aca="false">IFERROR(VLOOKUP(B3936,'[1]#¡REF!'!$A$1:$C$15201,2,FALSE()),"")</f>
        <v/>
      </c>
      <c r="D3936" s="331" t="s">
        <v>991</v>
      </c>
      <c r="E3936" s="331" t="s">
        <v>1011</v>
      </c>
      <c r="F3936" s="354" t="s">
        <v>993</v>
      </c>
      <c r="G3936" s="405" t="n">
        <v>2200</v>
      </c>
      <c r="H3936" s="415" t="n">
        <v>40331.49</v>
      </c>
      <c r="I3936" s="415" t="n">
        <v>803000</v>
      </c>
      <c r="J3936" s="389"/>
      <c r="K3936" s="331" t="s">
        <v>994</v>
      </c>
    </row>
    <row r="3937" customFormat="false" ht="15.75" hidden="true" customHeight="false" outlineLevel="0" collapsed="false">
      <c r="A3937" s="331"/>
      <c r="B3937" s="331" t="s">
        <v>1379</v>
      </c>
      <c r="C3937" s="331" t="str">
        <f aca="false">IFERROR(VLOOKUP(B3937,'[1]#¡REF!'!$A$1:$C$15201,2,FALSE()),"")</f>
        <v/>
      </c>
      <c r="D3937" s="331" t="s">
        <v>991</v>
      </c>
      <c r="E3937" s="331" t="s">
        <v>1002</v>
      </c>
      <c r="F3937" s="331" t="s">
        <v>1133</v>
      </c>
      <c r="G3937" s="331" t="n">
        <v>830</v>
      </c>
      <c r="H3937" s="415" t="n">
        <v>15215.97</v>
      </c>
      <c r="I3937" s="415" t="n">
        <v>302950</v>
      </c>
      <c r="J3937" s="389"/>
      <c r="K3937" s="331" t="s">
        <v>994</v>
      </c>
    </row>
    <row r="3938" customFormat="false" ht="15.75" hidden="true" customHeight="false" outlineLevel="0" collapsed="false">
      <c r="A3938" s="331"/>
      <c r="B3938" s="331" t="s">
        <v>1379</v>
      </c>
      <c r="C3938" s="331" t="str">
        <f aca="false">IFERROR(VLOOKUP(B3938,'[1]#¡REF!'!$A$1:$C$15201,2,FALSE()),"")</f>
        <v/>
      </c>
      <c r="D3938" s="331" t="s">
        <v>991</v>
      </c>
      <c r="E3938" s="331" t="s">
        <v>1004</v>
      </c>
      <c r="F3938" s="331" t="s">
        <v>1134</v>
      </c>
      <c r="G3938" s="331" t="n">
        <v>80</v>
      </c>
      <c r="H3938" s="415" t="n">
        <v>1466.6</v>
      </c>
      <c r="I3938" s="415" t="n">
        <v>29200</v>
      </c>
      <c r="J3938" s="390"/>
      <c r="K3938" s="331" t="s">
        <v>994</v>
      </c>
    </row>
    <row r="3939" s="158" customFormat="true" ht="15" hidden="false" customHeight="false" outlineLevel="0" collapsed="false">
      <c r="A3939" s="366" t="s">
        <v>1380</v>
      </c>
      <c r="B3939" s="366" t="s">
        <v>1379</v>
      </c>
      <c r="C3939" s="376" t="str">
        <f aca="false">IFERROR(VLOOKUP(B3939,'[1]#¡REF!'!$A$1:$C$15201,2,FALSE()),"")</f>
        <v/>
      </c>
      <c r="D3939" s="406" t="s">
        <v>991</v>
      </c>
      <c r="E3939" s="366" t="s">
        <v>612</v>
      </c>
      <c r="F3939" s="421" t="s">
        <v>1136</v>
      </c>
      <c r="G3939" s="368" t="n">
        <v>176</v>
      </c>
      <c r="H3939" s="426" t="n">
        <v>3226.52</v>
      </c>
      <c r="I3939" s="426" t="n">
        <v>64240</v>
      </c>
      <c r="J3939" s="408" t="n">
        <v>365</v>
      </c>
      <c r="K3939" s="366" t="s">
        <v>994</v>
      </c>
      <c r="L3939" s="375" t="s">
        <v>1381</v>
      </c>
      <c r="M3939" s="375" t="s">
        <v>1382</v>
      </c>
      <c r="N3939" s="375"/>
      <c r="O3939" s="371" t="n">
        <v>3137498</v>
      </c>
      <c r="P3939" s="375" t="s">
        <v>1383</v>
      </c>
      <c r="Q3939" s="409" t="n">
        <v>44511</v>
      </c>
      <c r="R3939" s="409" t="n">
        <v>44511</v>
      </c>
      <c r="S3939" s="409"/>
      <c r="T3939" s="273" t="n">
        <f aca="false">14+14</f>
        <v>28</v>
      </c>
      <c r="U3939" s="163" t="n">
        <f aca="false">T3939*J3939</f>
        <v>10220</v>
      </c>
    </row>
    <row r="3940" customFormat="false" ht="15.75" hidden="true" customHeight="false" outlineLevel="0" collapsed="false">
      <c r="A3940" s="331"/>
      <c r="B3940" s="331" t="s">
        <v>592</v>
      </c>
      <c r="C3940" s="331" t="str">
        <f aca="false">IFERROR(VLOOKUP(B3940,'[1]#¡REF!'!$A$1:$C$15201,2,FALSE()),"")</f>
        <v/>
      </c>
      <c r="D3940" s="331" t="s">
        <v>991</v>
      </c>
      <c r="E3940" s="331" t="s">
        <v>997</v>
      </c>
      <c r="F3940" s="331" t="s">
        <v>1130</v>
      </c>
      <c r="G3940" s="331" t="n">
        <v>180</v>
      </c>
      <c r="H3940" s="415" t="n">
        <v>1265.7</v>
      </c>
      <c r="I3940" s="415" t="n">
        <v>25200</v>
      </c>
      <c r="J3940" s="388"/>
      <c r="K3940" s="331" t="s">
        <v>994</v>
      </c>
    </row>
    <row r="3941" customFormat="false" ht="15.75" hidden="true" customHeight="false" outlineLevel="0" collapsed="false">
      <c r="A3941" s="331"/>
      <c r="B3941" s="331" t="s">
        <v>592</v>
      </c>
      <c r="C3941" s="331" t="str">
        <f aca="false">IFERROR(VLOOKUP(B3941,'[1]#¡REF!'!$A$1:$C$15201,2,FALSE()),"")</f>
        <v/>
      </c>
      <c r="D3941" s="331" t="s">
        <v>991</v>
      </c>
      <c r="E3941" s="331" t="s">
        <v>1000</v>
      </c>
      <c r="F3941" s="354" t="s">
        <v>993</v>
      </c>
      <c r="G3941" s="331" t="n">
        <v>420</v>
      </c>
      <c r="H3941" s="415" t="n">
        <v>2953.29</v>
      </c>
      <c r="I3941" s="415" t="n">
        <v>58800</v>
      </c>
      <c r="J3941" s="389"/>
      <c r="K3941" s="331" t="s">
        <v>994</v>
      </c>
    </row>
    <row r="3942" customFormat="false" ht="15.75" hidden="true" customHeight="false" outlineLevel="0" collapsed="false">
      <c r="A3942" s="331"/>
      <c r="B3942" s="331" t="s">
        <v>592</v>
      </c>
      <c r="C3942" s="331" t="str">
        <f aca="false">IFERROR(VLOOKUP(B3942,'[1]#¡REF!'!$A$1:$C$15201,2,FALSE()),"")</f>
        <v/>
      </c>
      <c r="D3942" s="331" t="s">
        <v>991</v>
      </c>
      <c r="E3942" s="331" t="s">
        <v>1011</v>
      </c>
      <c r="F3942" s="354" t="s">
        <v>993</v>
      </c>
      <c r="G3942" s="405" t="n">
        <v>1200</v>
      </c>
      <c r="H3942" s="415" t="n">
        <v>8437.97</v>
      </c>
      <c r="I3942" s="415" t="n">
        <v>168000</v>
      </c>
      <c r="J3942" s="389"/>
      <c r="K3942" s="331" t="s">
        <v>994</v>
      </c>
    </row>
    <row r="3943" customFormat="false" ht="15.75" hidden="true" customHeight="false" outlineLevel="0" collapsed="false">
      <c r="A3943" s="331"/>
      <c r="B3943" s="331" t="s">
        <v>592</v>
      </c>
      <c r="C3943" s="331" t="str">
        <f aca="false">IFERROR(VLOOKUP(B3943,'[1]#¡REF!'!$A$1:$C$15201,2,FALSE()),"")</f>
        <v/>
      </c>
      <c r="D3943" s="331" t="s">
        <v>991</v>
      </c>
      <c r="E3943" s="331" t="s">
        <v>1037</v>
      </c>
      <c r="F3943" s="331" t="s">
        <v>1131</v>
      </c>
      <c r="G3943" s="405" t="n">
        <v>1075</v>
      </c>
      <c r="H3943" s="415" t="n">
        <v>7559.02</v>
      </c>
      <c r="I3943" s="415" t="n">
        <v>150500</v>
      </c>
      <c r="J3943" s="389"/>
      <c r="K3943" s="331" t="s">
        <v>994</v>
      </c>
    </row>
    <row r="3944" customFormat="false" ht="15.75" hidden="true" customHeight="false" outlineLevel="0" collapsed="false">
      <c r="A3944" s="331"/>
      <c r="B3944" s="331" t="s">
        <v>592</v>
      </c>
      <c r="C3944" s="331" t="str">
        <f aca="false">IFERROR(VLOOKUP(B3944,'[1]#¡REF!'!$A$1:$C$15201,2,FALSE()),"")</f>
        <v/>
      </c>
      <c r="D3944" s="331" t="s">
        <v>991</v>
      </c>
      <c r="E3944" s="331" t="s">
        <v>1014</v>
      </c>
      <c r="F3944" s="331" t="s">
        <v>1132</v>
      </c>
      <c r="G3944" s="331" t="n">
        <v>18</v>
      </c>
      <c r="H3944" s="331" t="n">
        <v>126.57</v>
      </c>
      <c r="I3944" s="415" t="n">
        <v>2520</v>
      </c>
      <c r="J3944" s="389"/>
      <c r="K3944" s="331" t="s">
        <v>994</v>
      </c>
    </row>
    <row r="3945" customFormat="false" ht="15.75" hidden="true" customHeight="false" outlineLevel="0" collapsed="false">
      <c r="A3945" s="331"/>
      <c r="B3945" s="331" t="s">
        <v>592</v>
      </c>
      <c r="C3945" s="331" t="str">
        <f aca="false">IFERROR(VLOOKUP(B3945,'[1]#¡REF!'!$A$1:$C$15201,2,FALSE()),"")</f>
        <v/>
      </c>
      <c r="D3945" s="331" t="s">
        <v>991</v>
      </c>
      <c r="E3945" s="331" t="s">
        <v>1002</v>
      </c>
      <c r="F3945" s="331" t="s">
        <v>1133</v>
      </c>
      <c r="G3945" s="331" t="n">
        <v>900</v>
      </c>
      <c r="H3945" s="415" t="n">
        <v>6328.48</v>
      </c>
      <c r="I3945" s="415" t="n">
        <v>126000</v>
      </c>
      <c r="J3945" s="389"/>
      <c r="K3945" s="331" t="s">
        <v>994</v>
      </c>
    </row>
    <row r="3946" customFormat="false" ht="15.75" hidden="true" customHeight="false" outlineLevel="0" collapsed="false">
      <c r="A3946" s="331"/>
      <c r="B3946" s="331" t="s">
        <v>1384</v>
      </c>
      <c r="C3946" s="331" t="str">
        <f aca="false">IFERROR(VLOOKUP(B3946,'[1]#¡REF!'!$A$1:$C$15201,2,FALSE()),"")</f>
        <v/>
      </c>
      <c r="D3946" s="331" t="s">
        <v>991</v>
      </c>
      <c r="E3946" s="331" t="s">
        <v>997</v>
      </c>
      <c r="F3946" s="331" t="s">
        <v>1130</v>
      </c>
      <c r="G3946" s="331" t="n">
        <v>360</v>
      </c>
      <c r="H3946" s="415" t="n">
        <v>4068.31</v>
      </c>
      <c r="I3946" s="415" t="n">
        <v>81000</v>
      </c>
      <c r="J3946" s="389"/>
      <c r="K3946" s="331" t="s">
        <v>994</v>
      </c>
    </row>
    <row r="3947" customFormat="false" ht="15.75" hidden="true" customHeight="false" outlineLevel="0" collapsed="false">
      <c r="A3947" s="331"/>
      <c r="B3947" s="331" t="s">
        <v>1384</v>
      </c>
      <c r="C3947" s="331" t="str">
        <f aca="false">IFERROR(VLOOKUP(B3947,'[1]#¡REF!'!$A$1:$C$15201,2,FALSE()),"")</f>
        <v/>
      </c>
      <c r="D3947" s="331" t="s">
        <v>991</v>
      </c>
      <c r="E3947" s="331" t="s">
        <v>1000</v>
      </c>
      <c r="F3947" s="354" t="s">
        <v>993</v>
      </c>
      <c r="G3947" s="405" t="n">
        <v>1440</v>
      </c>
      <c r="H3947" s="415" t="n">
        <v>16273.23</v>
      </c>
      <c r="I3947" s="415" t="n">
        <v>324000</v>
      </c>
      <c r="J3947" s="389"/>
      <c r="K3947" s="331" t="s">
        <v>994</v>
      </c>
    </row>
    <row r="3948" customFormat="false" ht="15.75" hidden="true" customHeight="false" outlineLevel="0" collapsed="false">
      <c r="A3948" s="331"/>
      <c r="B3948" s="331" t="s">
        <v>1384</v>
      </c>
      <c r="C3948" s="331" t="str">
        <f aca="false">IFERROR(VLOOKUP(B3948,'[1]#¡REF!'!$A$1:$C$15201,2,FALSE()),"")</f>
        <v/>
      </c>
      <c r="D3948" s="331" t="s">
        <v>991</v>
      </c>
      <c r="E3948" s="331" t="s">
        <v>1053</v>
      </c>
      <c r="F3948" s="354" t="s">
        <v>993</v>
      </c>
      <c r="G3948" s="331" t="n">
        <v>50</v>
      </c>
      <c r="H3948" s="331" t="n">
        <v>565.04</v>
      </c>
      <c r="I3948" s="415" t="n">
        <v>11250</v>
      </c>
      <c r="J3948" s="389"/>
      <c r="K3948" s="331" t="s">
        <v>994</v>
      </c>
    </row>
    <row r="3949" customFormat="false" ht="15.75" hidden="true" customHeight="false" outlineLevel="0" collapsed="false">
      <c r="A3949" s="331"/>
      <c r="B3949" s="331" t="s">
        <v>1384</v>
      </c>
      <c r="C3949" s="331" t="str">
        <f aca="false">IFERROR(VLOOKUP(B3949,'[1]#¡REF!'!$A$1:$C$15201,2,FALSE()),"")</f>
        <v/>
      </c>
      <c r="D3949" s="331" t="s">
        <v>991</v>
      </c>
      <c r="E3949" s="331" t="s">
        <v>1011</v>
      </c>
      <c r="F3949" s="354" t="s">
        <v>993</v>
      </c>
      <c r="G3949" s="405" t="n">
        <v>3485</v>
      </c>
      <c r="H3949" s="415" t="n">
        <v>39383.48</v>
      </c>
      <c r="I3949" s="415" t="n">
        <v>784125</v>
      </c>
      <c r="J3949" s="389"/>
      <c r="K3949" s="331" t="s">
        <v>994</v>
      </c>
    </row>
    <row r="3950" customFormat="false" ht="15.75" hidden="true" customHeight="false" outlineLevel="0" collapsed="false">
      <c r="A3950" s="331"/>
      <c r="B3950" s="331" t="s">
        <v>1384</v>
      </c>
      <c r="C3950" s="331" t="str">
        <f aca="false">IFERROR(VLOOKUP(B3950,'[1]#¡REF!'!$A$1:$C$15201,2,FALSE()),"")</f>
        <v/>
      </c>
      <c r="D3950" s="331" t="s">
        <v>991</v>
      </c>
      <c r="E3950" s="331" t="s">
        <v>1037</v>
      </c>
      <c r="F3950" s="331" t="s">
        <v>1131</v>
      </c>
      <c r="G3950" s="405" t="n">
        <v>1254</v>
      </c>
      <c r="H3950" s="415" t="n">
        <v>14171.27</v>
      </c>
      <c r="I3950" s="415" t="n">
        <v>282150</v>
      </c>
      <c r="J3950" s="389"/>
      <c r="K3950" s="331" t="s">
        <v>994</v>
      </c>
    </row>
    <row r="3951" customFormat="false" ht="15.75" hidden="true" customHeight="false" outlineLevel="0" collapsed="false">
      <c r="A3951" s="331"/>
      <c r="B3951" s="331" t="s">
        <v>1384</v>
      </c>
      <c r="C3951" s="331" t="str">
        <f aca="false">IFERROR(VLOOKUP(B3951,'[1]#¡REF!'!$A$1:$C$15201,2,FALSE()),"")</f>
        <v/>
      </c>
      <c r="D3951" s="331" t="s">
        <v>991</v>
      </c>
      <c r="E3951" s="331" t="s">
        <v>1002</v>
      </c>
      <c r="F3951" s="331" t="s">
        <v>1133</v>
      </c>
      <c r="G3951" s="331" t="n">
        <v>900</v>
      </c>
      <c r="H3951" s="415" t="n">
        <v>10170.77</v>
      </c>
      <c r="I3951" s="415" t="n">
        <v>202500</v>
      </c>
      <c r="J3951" s="389"/>
      <c r="K3951" s="331" t="s">
        <v>994</v>
      </c>
    </row>
    <row r="3952" customFormat="false" ht="15.75" hidden="true" customHeight="false" outlineLevel="0" collapsed="false">
      <c r="A3952" s="331"/>
      <c r="B3952" s="331" t="s">
        <v>1384</v>
      </c>
      <c r="C3952" s="331" t="str">
        <f aca="false">IFERROR(VLOOKUP(B3952,'[1]#¡REF!'!$A$1:$C$15201,2,FALSE()),"")</f>
        <v/>
      </c>
      <c r="D3952" s="331" t="s">
        <v>991</v>
      </c>
      <c r="E3952" s="331" t="s">
        <v>1004</v>
      </c>
      <c r="F3952" s="331" t="s">
        <v>1134</v>
      </c>
      <c r="G3952" s="331" t="n">
        <v>400</v>
      </c>
      <c r="H3952" s="415" t="n">
        <v>4520.34</v>
      </c>
      <c r="I3952" s="415" t="n">
        <v>90000</v>
      </c>
      <c r="J3952" s="390"/>
      <c r="K3952" s="331" t="s">
        <v>994</v>
      </c>
    </row>
    <row r="3953" customFormat="false" ht="15.75" hidden="true" customHeight="false" outlineLevel="0" collapsed="false">
      <c r="A3953" s="331"/>
      <c r="B3953" s="331" t="s">
        <v>1385</v>
      </c>
      <c r="C3953" s="331" t="str">
        <f aca="false">IFERROR(VLOOKUP(B3953,'[1]#¡REF!'!$A$1:$C$15201,2,FALSE()),"")</f>
        <v/>
      </c>
      <c r="D3953" s="331" t="s">
        <v>991</v>
      </c>
      <c r="E3953" s="331" t="s">
        <v>1032</v>
      </c>
      <c r="F3953" s="331" t="s">
        <v>1130</v>
      </c>
      <c r="G3953" s="331" t="n">
        <v>2</v>
      </c>
      <c r="H3953" s="331" t="n">
        <v>0.8</v>
      </c>
      <c r="I3953" s="331" t="n">
        <v>16</v>
      </c>
      <c r="J3953" s="388"/>
      <c r="K3953" s="331" t="s">
        <v>994</v>
      </c>
    </row>
    <row r="3954" customFormat="false" ht="15.75" hidden="true" customHeight="false" outlineLevel="0" collapsed="false">
      <c r="A3954" s="331"/>
      <c r="B3954" s="331" t="s">
        <v>1385</v>
      </c>
      <c r="C3954" s="331" t="str">
        <f aca="false">IFERROR(VLOOKUP(B3954,'[1]#¡REF!'!$A$1:$C$15201,2,FALSE()),"")</f>
        <v/>
      </c>
      <c r="D3954" s="331" t="s">
        <v>991</v>
      </c>
      <c r="E3954" s="331" t="s">
        <v>1083</v>
      </c>
      <c r="F3954" s="354" t="s">
        <v>993</v>
      </c>
      <c r="G3954" s="331" t="n">
        <v>2</v>
      </c>
      <c r="H3954" s="331" t="n">
        <v>0.8</v>
      </c>
      <c r="I3954" s="331" t="n">
        <v>16</v>
      </c>
      <c r="J3954" s="389"/>
      <c r="K3954" s="331" t="s">
        <v>994</v>
      </c>
    </row>
    <row r="3955" customFormat="false" ht="15.75" hidden="true" customHeight="false" outlineLevel="0" collapsed="false">
      <c r="A3955" s="331"/>
      <c r="B3955" s="331" t="s">
        <v>1385</v>
      </c>
      <c r="C3955" s="331" t="str">
        <f aca="false">IFERROR(VLOOKUP(B3955,'[1]#¡REF!'!$A$1:$C$15201,2,FALSE()),"")</f>
        <v/>
      </c>
      <c r="D3955" s="331" t="s">
        <v>991</v>
      </c>
      <c r="E3955" s="331" t="s">
        <v>1000</v>
      </c>
      <c r="F3955" s="354" t="s">
        <v>993</v>
      </c>
      <c r="G3955" s="331" t="n">
        <v>22</v>
      </c>
      <c r="H3955" s="331" t="n">
        <v>8.84</v>
      </c>
      <c r="I3955" s="331" t="n">
        <v>176</v>
      </c>
      <c r="J3955" s="389"/>
      <c r="K3955" s="331" t="s">
        <v>994</v>
      </c>
    </row>
    <row r="3956" customFormat="false" ht="15.75" hidden="true" customHeight="false" outlineLevel="0" collapsed="false">
      <c r="A3956" s="331"/>
      <c r="B3956" s="331" t="s">
        <v>1385</v>
      </c>
      <c r="C3956" s="331" t="str">
        <f aca="false">IFERROR(VLOOKUP(B3956,'[1]#¡REF!'!$A$1:$C$15201,2,FALSE()),"")</f>
        <v/>
      </c>
      <c r="D3956" s="331" t="s">
        <v>991</v>
      </c>
      <c r="E3956" s="331" t="s">
        <v>1033</v>
      </c>
      <c r="F3956" s="354" t="s">
        <v>993</v>
      </c>
      <c r="G3956" s="331" t="n">
        <v>10</v>
      </c>
      <c r="H3956" s="331" t="n">
        <v>4.02</v>
      </c>
      <c r="I3956" s="331" t="n">
        <v>80</v>
      </c>
      <c r="J3956" s="389"/>
      <c r="K3956" s="331" t="s">
        <v>994</v>
      </c>
    </row>
    <row r="3957" customFormat="false" ht="15.75" hidden="true" customHeight="false" outlineLevel="0" collapsed="false">
      <c r="A3957" s="331"/>
      <c r="B3957" s="331" t="s">
        <v>1385</v>
      </c>
      <c r="C3957" s="331" t="str">
        <f aca="false">IFERROR(VLOOKUP(B3957,'[1]#¡REF!'!$A$1:$C$15201,2,FALSE()),"")</f>
        <v/>
      </c>
      <c r="D3957" s="331" t="s">
        <v>991</v>
      </c>
      <c r="E3957" s="331" t="s">
        <v>1053</v>
      </c>
      <c r="F3957" s="354" t="s">
        <v>993</v>
      </c>
      <c r="G3957" s="331" t="n">
        <v>100</v>
      </c>
      <c r="H3957" s="331" t="n">
        <v>40.18</v>
      </c>
      <c r="I3957" s="331" t="n">
        <v>800</v>
      </c>
      <c r="J3957" s="389"/>
      <c r="K3957" s="331" t="s">
        <v>994</v>
      </c>
    </row>
    <row r="3958" customFormat="false" ht="15.75" hidden="true" customHeight="false" outlineLevel="0" collapsed="false">
      <c r="A3958" s="331"/>
      <c r="B3958" s="331" t="s">
        <v>1385</v>
      </c>
      <c r="C3958" s="331" t="str">
        <f aca="false">IFERROR(VLOOKUP(B3958,'[1]#¡REF!'!$A$1:$C$15201,2,FALSE()),"")</f>
        <v/>
      </c>
      <c r="D3958" s="331" t="s">
        <v>991</v>
      </c>
      <c r="E3958" s="331" t="s">
        <v>1010</v>
      </c>
      <c r="F3958" s="354" t="s">
        <v>993</v>
      </c>
      <c r="G3958" s="331" t="n">
        <v>600</v>
      </c>
      <c r="H3958" s="331" t="n">
        <v>241.08</v>
      </c>
      <c r="I3958" s="415" t="n">
        <v>4800</v>
      </c>
      <c r="J3958" s="389"/>
      <c r="K3958" s="331" t="s">
        <v>994</v>
      </c>
    </row>
    <row r="3959" customFormat="false" ht="15.75" hidden="true" customHeight="false" outlineLevel="0" collapsed="false">
      <c r="A3959" s="331"/>
      <c r="B3959" s="331" t="s">
        <v>1385</v>
      </c>
      <c r="C3959" s="331" t="str">
        <f aca="false">IFERROR(VLOOKUP(B3959,'[1]#¡REF!'!$A$1:$C$15201,2,FALSE()),"")</f>
        <v/>
      </c>
      <c r="D3959" s="331" t="s">
        <v>991</v>
      </c>
      <c r="E3959" s="331" t="s">
        <v>1084</v>
      </c>
      <c r="F3959" s="354" t="s">
        <v>993</v>
      </c>
      <c r="G3959" s="331" t="n">
        <v>6</v>
      </c>
      <c r="H3959" s="331" t="n">
        <v>2.41</v>
      </c>
      <c r="I3959" s="331" t="n">
        <v>48</v>
      </c>
      <c r="J3959" s="389"/>
      <c r="K3959" s="331" t="s">
        <v>994</v>
      </c>
    </row>
    <row r="3960" customFormat="false" ht="15.75" hidden="true" customHeight="false" outlineLevel="0" collapsed="false">
      <c r="A3960" s="331"/>
      <c r="B3960" s="331" t="s">
        <v>1385</v>
      </c>
      <c r="C3960" s="331" t="str">
        <f aca="false">IFERROR(VLOOKUP(B3960,'[1]#¡REF!'!$A$1:$C$15201,2,FALSE()),"")</f>
        <v/>
      </c>
      <c r="D3960" s="331" t="s">
        <v>991</v>
      </c>
      <c r="E3960" s="331" t="s">
        <v>1012</v>
      </c>
      <c r="F3960" s="354" t="s">
        <v>993</v>
      </c>
      <c r="G3960" s="331" t="n">
        <v>550</v>
      </c>
      <c r="H3960" s="331" t="n">
        <v>220.99</v>
      </c>
      <c r="I3960" s="415" t="n">
        <v>4400</v>
      </c>
      <c r="J3960" s="389"/>
      <c r="K3960" s="331" t="s">
        <v>994</v>
      </c>
    </row>
    <row r="3961" customFormat="false" ht="15.75" hidden="true" customHeight="false" outlineLevel="0" collapsed="false">
      <c r="A3961" s="331"/>
      <c r="B3961" s="331" t="s">
        <v>1385</v>
      </c>
      <c r="C3961" s="331" t="str">
        <f aca="false">IFERROR(VLOOKUP(B3961,'[1]#¡REF!'!$A$1:$C$15201,2,FALSE()),"")</f>
        <v/>
      </c>
      <c r="D3961" s="331" t="s">
        <v>991</v>
      </c>
      <c r="E3961" s="331" t="s">
        <v>1035</v>
      </c>
      <c r="F3961" s="354" t="s">
        <v>993</v>
      </c>
      <c r="G3961" s="331" t="n">
        <v>51</v>
      </c>
      <c r="H3961" s="331" t="n">
        <v>20.49</v>
      </c>
      <c r="I3961" s="331" t="n">
        <v>408</v>
      </c>
      <c r="J3961" s="389"/>
      <c r="K3961" s="331" t="s">
        <v>994</v>
      </c>
    </row>
    <row r="3962" customFormat="false" ht="15.75" hidden="true" customHeight="false" outlineLevel="0" collapsed="false">
      <c r="A3962" s="331"/>
      <c r="B3962" s="331" t="s">
        <v>1385</v>
      </c>
      <c r="C3962" s="331" t="str">
        <f aca="false">IFERROR(VLOOKUP(B3962,'[1]#¡REF!'!$A$1:$C$15201,2,FALSE()),"")</f>
        <v/>
      </c>
      <c r="D3962" s="331" t="s">
        <v>991</v>
      </c>
      <c r="E3962" s="331" t="s">
        <v>1037</v>
      </c>
      <c r="F3962" s="331" t="s">
        <v>1131</v>
      </c>
      <c r="G3962" s="331" t="n">
        <v>72</v>
      </c>
      <c r="H3962" s="331" t="n">
        <v>28.93</v>
      </c>
      <c r="I3962" s="331" t="n">
        <v>576</v>
      </c>
      <c r="J3962" s="389"/>
      <c r="K3962" s="331" t="s">
        <v>994</v>
      </c>
    </row>
    <row r="3963" customFormat="false" ht="15.75" hidden="true" customHeight="false" outlineLevel="0" collapsed="false">
      <c r="A3963" s="331"/>
      <c r="B3963" s="331" t="s">
        <v>1385</v>
      </c>
      <c r="C3963" s="331" t="str">
        <f aca="false">IFERROR(VLOOKUP(B3963,'[1]#¡REF!'!$A$1:$C$15201,2,FALSE()),"")</f>
        <v/>
      </c>
      <c r="D3963" s="331" t="s">
        <v>991</v>
      </c>
      <c r="E3963" s="331" t="s">
        <v>1014</v>
      </c>
      <c r="F3963" s="331" t="s">
        <v>1132</v>
      </c>
      <c r="G3963" s="331" t="n">
        <v>270</v>
      </c>
      <c r="H3963" s="331" t="n">
        <v>108.49</v>
      </c>
      <c r="I3963" s="415" t="n">
        <v>2160</v>
      </c>
      <c r="J3963" s="389"/>
      <c r="K3963" s="331" t="s">
        <v>994</v>
      </c>
    </row>
    <row r="3964" customFormat="false" ht="15.75" hidden="true" customHeight="false" outlineLevel="0" collapsed="false">
      <c r="A3964" s="331"/>
      <c r="B3964" s="331" t="s">
        <v>1385</v>
      </c>
      <c r="C3964" s="331" t="str">
        <f aca="false">IFERROR(VLOOKUP(B3964,'[1]#¡REF!'!$A$1:$C$15201,2,FALSE()),"")</f>
        <v/>
      </c>
      <c r="D3964" s="331" t="s">
        <v>991</v>
      </c>
      <c r="E3964" s="331" t="s">
        <v>1004</v>
      </c>
      <c r="F3964" s="331" t="s">
        <v>1134</v>
      </c>
      <c r="G3964" s="331" t="n">
        <v>10</v>
      </c>
      <c r="H3964" s="331" t="n">
        <v>4.02</v>
      </c>
      <c r="I3964" s="331" t="n">
        <v>80</v>
      </c>
      <c r="J3964" s="389"/>
      <c r="K3964" s="331" t="s">
        <v>994</v>
      </c>
    </row>
    <row r="3965" customFormat="false" ht="15.75" hidden="true" customHeight="false" outlineLevel="0" collapsed="false">
      <c r="A3965" s="331"/>
      <c r="B3965" s="331" t="s">
        <v>1385</v>
      </c>
      <c r="C3965" s="331" t="str">
        <f aca="false">IFERROR(VLOOKUP(B3965,'[1]#¡REF!'!$A$1:$C$15201,2,FALSE()),"")</f>
        <v/>
      </c>
      <c r="D3965" s="331" t="s">
        <v>1016</v>
      </c>
      <c r="E3965" s="331" t="s">
        <v>1017</v>
      </c>
      <c r="F3965" s="331" t="s">
        <v>1130</v>
      </c>
      <c r="G3965" s="331" t="n">
        <v>5</v>
      </c>
      <c r="H3965" s="331" t="n">
        <v>2.01</v>
      </c>
      <c r="I3965" s="331" t="n">
        <v>40</v>
      </c>
      <c r="J3965" s="389"/>
      <c r="K3965" s="331" t="s">
        <v>994</v>
      </c>
    </row>
    <row r="3966" customFormat="false" ht="15.75" hidden="true" customHeight="false" outlineLevel="0" collapsed="false">
      <c r="A3966" s="331"/>
      <c r="B3966" s="331" t="s">
        <v>1385</v>
      </c>
      <c r="C3966" s="331" t="str">
        <f aca="false">IFERROR(VLOOKUP(B3966,'[1]#¡REF!'!$A$1:$C$15201,2,FALSE()),"")</f>
        <v/>
      </c>
      <c r="D3966" s="331" t="s">
        <v>1016</v>
      </c>
      <c r="E3966" s="331" t="s">
        <v>1091</v>
      </c>
      <c r="F3966" s="354" t="s">
        <v>993</v>
      </c>
      <c r="G3966" s="331" t="n">
        <v>34</v>
      </c>
      <c r="H3966" s="331" t="n">
        <v>13.66</v>
      </c>
      <c r="I3966" s="331" t="n">
        <v>272</v>
      </c>
      <c r="J3966" s="389"/>
      <c r="K3966" s="331" t="s">
        <v>994</v>
      </c>
    </row>
    <row r="3967" customFormat="false" ht="15.75" hidden="true" customHeight="false" outlineLevel="0" collapsed="false">
      <c r="A3967" s="331"/>
      <c r="B3967" s="331" t="s">
        <v>1385</v>
      </c>
      <c r="C3967" s="331" t="str">
        <f aca="false">IFERROR(VLOOKUP(B3967,'[1]#¡REF!'!$A$1:$C$15201,2,FALSE()),"")</f>
        <v/>
      </c>
      <c r="D3967" s="331" t="s">
        <v>1016</v>
      </c>
      <c r="E3967" s="331" t="s">
        <v>1020</v>
      </c>
      <c r="F3967" s="354" t="s">
        <v>993</v>
      </c>
      <c r="G3967" s="331" t="n">
        <v>82</v>
      </c>
      <c r="H3967" s="331" t="n">
        <v>32.95</v>
      </c>
      <c r="I3967" s="331" t="n">
        <v>656</v>
      </c>
      <c r="J3967" s="389"/>
      <c r="K3967" s="331" t="s">
        <v>994</v>
      </c>
    </row>
    <row r="3968" customFormat="false" ht="15.75" hidden="true" customHeight="false" outlineLevel="0" collapsed="false">
      <c r="A3968" s="331"/>
      <c r="B3968" s="331" t="s">
        <v>1385</v>
      </c>
      <c r="C3968" s="331" t="str">
        <f aca="false">IFERROR(VLOOKUP(B3968,'[1]#¡REF!'!$A$1:$C$15201,2,FALSE()),"")</f>
        <v/>
      </c>
      <c r="D3968" s="331" t="s">
        <v>1016</v>
      </c>
      <c r="E3968" s="331" t="s">
        <v>1021</v>
      </c>
      <c r="F3968" s="354" t="s">
        <v>993</v>
      </c>
      <c r="G3968" s="331" t="n">
        <v>9</v>
      </c>
      <c r="H3968" s="331" t="n">
        <v>3.62</v>
      </c>
      <c r="I3968" s="331" t="n">
        <v>72</v>
      </c>
      <c r="J3968" s="389"/>
      <c r="K3968" s="331" t="s">
        <v>994</v>
      </c>
    </row>
    <row r="3969" customFormat="false" ht="15.75" hidden="true" customHeight="false" outlineLevel="0" collapsed="false">
      <c r="A3969" s="331"/>
      <c r="B3969" s="331" t="s">
        <v>1385</v>
      </c>
      <c r="C3969" s="331" t="str">
        <f aca="false">IFERROR(VLOOKUP(B3969,'[1]#¡REF!'!$A$1:$C$15201,2,FALSE()),"")</f>
        <v/>
      </c>
      <c r="D3969" s="331" t="s">
        <v>1016</v>
      </c>
      <c r="E3969" s="331" t="s">
        <v>1041</v>
      </c>
      <c r="F3969" s="354" t="s">
        <v>993</v>
      </c>
      <c r="G3969" s="331" t="n">
        <v>8</v>
      </c>
      <c r="H3969" s="331" t="n">
        <v>3.21</v>
      </c>
      <c r="I3969" s="331" t="n">
        <v>64</v>
      </c>
      <c r="J3969" s="389"/>
      <c r="K3969" s="331" t="s">
        <v>994</v>
      </c>
    </row>
    <row r="3970" customFormat="false" ht="15.75" hidden="true" customHeight="false" outlineLevel="0" collapsed="false">
      <c r="A3970" s="331"/>
      <c r="B3970" s="331" t="s">
        <v>1385</v>
      </c>
      <c r="C3970" s="331" t="str">
        <f aca="false">IFERROR(VLOOKUP(B3970,'[1]#¡REF!'!$A$1:$C$15201,2,FALSE()),"")</f>
        <v/>
      </c>
      <c r="D3970" s="331" t="s">
        <v>1016</v>
      </c>
      <c r="E3970" s="331" t="s">
        <v>1022</v>
      </c>
      <c r="F3970" s="354" t="s">
        <v>993</v>
      </c>
      <c r="G3970" s="331" t="n">
        <v>15</v>
      </c>
      <c r="H3970" s="331" t="n">
        <v>6.03</v>
      </c>
      <c r="I3970" s="331" t="n">
        <v>120</v>
      </c>
      <c r="J3970" s="389"/>
      <c r="K3970" s="331" t="s">
        <v>994</v>
      </c>
    </row>
    <row r="3971" customFormat="false" ht="15.75" hidden="true" customHeight="false" outlineLevel="0" collapsed="false">
      <c r="A3971" s="331"/>
      <c r="B3971" s="331" t="s">
        <v>1385</v>
      </c>
      <c r="C3971" s="331" t="str">
        <f aca="false">IFERROR(VLOOKUP(B3971,'[1]#¡REF!'!$A$1:$C$15201,2,FALSE()),"")</f>
        <v/>
      </c>
      <c r="D3971" s="331" t="s">
        <v>1016</v>
      </c>
      <c r="E3971" s="331" t="s">
        <v>1042</v>
      </c>
      <c r="F3971" s="354" t="s">
        <v>993</v>
      </c>
      <c r="G3971" s="331" t="n">
        <v>4</v>
      </c>
      <c r="H3971" s="331" t="n">
        <v>1.61</v>
      </c>
      <c r="I3971" s="331" t="n">
        <v>32</v>
      </c>
      <c r="J3971" s="389"/>
      <c r="K3971" s="331" t="s">
        <v>994</v>
      </c>
    </row>
    <row r="3972" customFormat="false" ht="15.75" hidden="true" customHeight="false" outlineLevel="0" collapsed="false">
      <c r="A3972" s="331"/>
      <c r="B3972" s="331" t="s">
        <v>1385</v>
      </c>
      <c r="C3972" s="331" t="str">
        <f aca="false">IFERROR(VLOOKUP(B3972,'[1]#¡REF!'!$A$1:$C$15201,2,FALSE()),"")</f>
        <v/>
      </c>
      <c r="D3972" s="331" t="s">
        <v>1016</v>
      </c>
      <c r="E3972" s="331" t="s">
        <v>1092</v>
      </c>
      <c r="F3972" s="354" t="s">
        <v>993</v>
      </c>
      <c r="G3972" s="331" t="n">
        <v>146</v>
      </c>
      <c r="H3972" s="331" t="n">
        <v>58.66</v>
      </c>
      <c r="I3972" s="415" t="n">
        <v>1168</v>
      </c>
      <c r="J3972" s="389"/>
      <c r="K3972" s="331" t="s">
        <v>994</v>
      </c>
    </row>
    <row r="3973" customFormat="false" ht="15.75" hidden="true" customHeight="false" outlineLevel="0" collapsed="false">
      <c r="A3973" s="331"/>
      <c r="B3973" s="331" t="s">
        <v>1385</v>
      </c>
      <c r="C3973" s="331" t="str">
        <f aca="false">IFERROR(VLOOKUP(B3973,'[1]#¡REF!'!$A$1:$C$15201,2,FALSE()),"")</f>
        <v/>
      </c>
      <c r="D3973" s="331" t="s">
        <v>1016</v>
      </c>
      <c r="E3973" s="331" t="s">
        <v>1025</v>
      </c>
      <c r="F3973" s="354" t="s">
        <v>993</v>
      </c>
      <c r="G3973" s="331" t="n">
        <v>552</v>
      </c>
      <c r="H3973" s="331" t="n">
        <v>221.8</v>
      </c>
      <c r="I3973" s="415" t="n">
        <v>4416</v>
      </c>
      <c r="J3973" s="389"/>
      <c r="K3973" s="331" t="s">
        <v>994</v>
      </c>
    </row>
    <row r="3974" customFormat="false" ht="15.75" hidden="true" customHeight="false" outlineLevel="0" collapsed="false">
      <c r="A3974" s="331"/>
      <c r="B3974" s="331" t="s">
        <v>1385</v>
      </c>
      <c r="C3974" s="331" t="str">
        <f aca="false">IFERROR(VLOOKUP(B3974,'[1]#¡REF!'!$A$1:$C$15201,2,FALSE()),"")</f>
        <v/>
      </c>
      <c r="D3974" s="331" t="s">
        <v>1016</v>
      </c>
      <c r="E3974" s="331" t="s">
        <v>1110</v>
      </c>
      <c r="F3974" s="354" t="s">
        <v>993</v>
      </c>
      <c r="G3974" s="331" t="n">
        <v>3</v>
      </c>
      <c r="H3974" s="331" t="n">
        <v>1.21</v>
      </c>
      <c r="I3974" s="331" t="n">
        <v>24</v>
      </c>
      <c r="J3974" s="389"/>
      <c r="K3974" s="331" t="s">
        <v>994</v>
      </c>
    </row>
    <row r="3975" customFormat="false" ht="15.75" hidden="true" customHeight="false" outlineLevel="0" collapsed="false">
      <c r="A3975" s="331"/>
      <c r="B3975" s="331" t="s">
        <v>1385</v>
      </c>
      <c r="C3975" s="331" t="str">
        <f aca="false">IFERROR(VLOOKUP(B3975,'[1]#¡REF!'!$A$1:$C$15201,2,FALSE()),"")</f>
        <v/>
      </c>
      <c r="D3975" s="331" t="s">
        <v>1016</v>
      </c>
      <c r="E3975" s="331" t="s">
        <v>1065</v>
      </c>
      <c r="F3975" s="354" t="s">
        <v>993</v>
      </c>
      <c r="G3975" s="331" t="n">
        <v>2</v>
      </c>
      <c r="H3975" s="331" t="n">
        <v>0.8</v>
      </c>
      <c r="I3975" s="331" t="n">
        <v>16</v>
      </c>
      <c r="J3975" s="389"/>
      <c r="K3975" s="331" t="s">
        <v>994</v>
      </c>
    </row>
    <row r="3976" customFormat="false" ht="15.75" hidden="true" customHeight="false" outlineLevel="0" collapsed="false">
      <c r="A3976" s="331"/>
      <c r="B3976" s="331" t="s">
        <v>1385</v>
      </c>
      <c r="C3976" s="331" t="str">
        <f aca="false">IFERROR(VLOOKUP(B3976,'[1]#¡REF!'!$A$1:$C$15201,2,FALSE()),"")</f>
        <v/>
      </c>
      <c r="D3976" s="331" t="s">
        <v>1016</v>
      </c>
      <c r="E3976" s="331" t="s">
        <v>1043</v>
      </c>
      <c r="F3976" s="354" t="s">
        <v>993</v>
      </c>
      <c r="G3976" s="331" t="n">
        <v>141</v>
      </c>
      <c r="H3976" s="331" t="n">
        <v>56.65</v>
      </c>
      <c r="I3976" s="415" t="n">
        <v>1128</v>
      </c>
      <c r="J3976" s="389"/>
      <c r="K3976" s="331" t="s">
        <v>994</v>
      </c>
    </row>
    <row r="3977" customFormat="false" ht="15.75" hidden="true" customHeight="false" outlineLevel="0" collapsed="false">
      <c r="A3977" s="331"/>
      <c r="B3977" s="331" t="s">
        <v>1385</v>
      </c>
      <c r="C3977" s="331" t="str">
        <f aca="false">IFERROR(VLOOKUP(B3977,'[1]#¡REF!'!$A$1:$C$15201,2,FALSE()),"")</f>
        <v/>
      </c>
      <c r="D3977" s="331" t="s">
        <v>1016</v>
      </c>
      <c r="E3977" s="331" t="s">
        <v>1093</v>
      </c>
      <c r="F3977" s="331" t="s">
        <v>1131</v>
      </c>
      <c r="G3977" s="331" t="n">
        <v>2</v>
      </c>
      <c r="H3977" s="331" t="n">
        <v>0.8</v>
      </c>
      <c r="I3977" s="331" t="n">
        <v>16</v>
      </c>
      <c r="J3977" s="389"/>
      <c r="K3977" s="331" t="s">
        <v>994</v>
      </c>
    </row>
    <row r="3978" customFormat="false" ht="15.75" hidden="true" customHeight="false" outlineLevel="0" collapsed="false">
      <c r="A3978" s="331"/>
      <c r="B3978" s="331" t="s">
        <v>1385</v>
      </c>
      <c r="C3978" s="331" t="str">
        <f aca="false">IFERROR(VLOOKUP(B3978,'[1]#¡REF!'!$A$1:$C$15201,2,FALSE()),"")</f>
        <v/>
      </c>
      <c r="D3978" s="331" t="s">
        <v>1016</v>
      </c>
      <c r="E3978" s="331" t="s">
        <v>1026</v>
      </c>
      <c r="F3978" s="331" t="s">
        <v>1132</v>
      </c>
      <c r="G3978" s="331" t="n">
        <v>23</v>
      </c>
      <c r="H3978" s="331" t="n">
        <v>9.24</v>
      </c>
      <c r="I3978" s="331" t="n">
        <v>184</v>
      </c>
      <c r="J3978" s="389"/>
      <c r="K3978" s="331" t="s">
        <v>994</v>
      </c>
    </row>
    <row r="3979" customFormat="false" ht="15.75" hidden="true" customHeight="false" outlineLevel="0" collapsed="false">
      <c r="A3979" s="331"/>
      <c r="B3979" s="331" t="s">
        <v>1385</v>
      </c>
      <c r="C3979" s="331" t="str">
        <f aca="false">IFERROR(VLOOKUP(B3979,'[1]#¡REF!'!$A$1:$C$15201,2,FALSE()),"")</f>
        <v/>
      </c>
      <c r="D3979" s="331" t="s">
        <v>1016</v>
      </c>
      <c r="E3979" s="331" t="s">
        <v>1027</v>
      </c>
      <c r="F3979" s="331" t="s">
        <v>1133</v>
      </c>
      <c r="G3979" s="331" t="n">
        <v>9</v>
      </c>
      <c r="H3979" s="331" t="n">
        <v>3.62</v>
      </c>
      <c r="I3979" s="331" t="n">
        <v>72</v>
      </c>
      <c r="J3979" s="389"/>
      <c r="K3979" s="331" t="s">
        <v>994</v>
      </c>
    </row>
    <row r="3980" customFormat="false" ht="15.75" hidden="true" customHeight="false" outlineLevel="0" collapsed="false">
      <c r="A3980" s="331"/>
      <c r="B3980" s="331" t="s">
        <v>1385</v>
      </c>
      <c r="C3980" s="331" t="str">
        <f aca="false">IFERROR(VLOOKUP(B3980,'[1]#¡REF!'!$A$1:$C$15201,2,FALSE()),"")</f>
        <v/>
      </c>
      <c r="D3980" s="331" t="s">
        <v>1016</v>
      </c>
      <c r="E3980" s="331" t="s">
        <v>1028</v>
      </c>
      <c r="F3980" s="331" t="s">
        <v>1134</v>
      </c>
      <c r="G3980" s="331" t="n">
        <v>12</v>
      </c>
      <c r="H3980" s="331" t="n">
        <v>4.82</v>
      </c>
      <c r="I3980" s="331" t="n">
        <v>96</v>
      </c>
      <c r="J3980" s="390"/>
      <c r="K3980" s="331" t="s">
        <v>994</v>
      </c>
    </row>
    <row r="3981" customFormat="false" ht="15.75" hidden="true" customHeight="false" outlineLevel="0" collapsed="false">
      <c r="A3981" s="331"/>
      <c r="B3981" s="331" t="s">
        <v>1386</v>
      </c>
      <c r="C3981" s="331" t="str">
        <f aca="false">IFERROR(VLOOKUP(B3981,'[1]#¡REF!'!$A$1:$C$15201,2,FALSE()),"")</f>
        <v/>
      </c>
      <c r="D3981" s="331" t="s">
        <v>991</v>
      </c>
      <c r="E3981" s="331" t="s">
        <v>1032</v>
      </c>
      <c r="F3981" s="331" t="s">
        <v>1130</v>
      </c>
      <c r="G3981" s="331" t="n">
        <v>1</v>
      </c>
      <c r="H3981" s="331" t="n">
        <v>0.4</v>
      </c>
      <c r="I3981" s="331" t="n">
        <v>8</v>
      </c>
      <c r="J3981" s="388"/>
      <c r="K3981" s="331" t="s">
        <v>994</v>
      </c>
    </row>
    <row r="3982" customFormat="false" ht="15.75" hidden="true" customHeight="false" outlineLevel="0" collapsed="false">
      <c r="A3982" s="331"/>
      <c r="B3982" s="331" t="s">
        <v>1386</v>
      </c>
      <c r="C3982" s="331" t="str">
        <f aca="false">IFERROR(VLOOKUP(B3982,'[1]#¡REF!'!$A$1:$C$15201,2,FALSE()),"")</f>
        <v/>
      </c>
      <c r="D3982" s="331" t="s">
        <v>991</v>
      </c>
      <c r="E3982" s="331" t="s">
        <v>1083</v>
      </c>
      <c r="F3982" s="354" t="s">
        <v>993</v>
      </c>
      <c r="G3982" s="331" t="n">
        <v>2</v>
      </c>
      <c r="H3982" s="331" t="n">
        <v>0.8</v>
      </c>
      <c r="I3982" s="331" t="n">
        <v>16</v>
      </c>
      <c r="J3982" s="389"/>
      <c r="K3982" s="331" t="s">
        <v>994</v>
      </c>
    </row>
    <row r="3983" customFormat="false" ht="15.75" hidden="true" customHeight="false" outlineLevel="0" collapsed="false">
      <c r="A3983" s="331"/>
      <c r="B3983" s="331" t="s">
        <v>1386</v>
      </c>
      <c r="C3983" s="331" t="str">
        <f aca="false">IFERROR(VLOOKUP(B3983,'[1]#¡REF!'!$A$1:$C$15201,2,FALSE()),"")</f>
        <v/>
      </c>
      <c r="D3983" s="331" t="s">
        <v>991</v>
      </c>
      <c r="E3983" s="331" t="s">
        <v>1000</v>
      </c>
      <c r="F3983" s="354" t="s">
        <v>993</v>
      </c>
      <c r="G3983" s="331" t="n">
        <v>10</v>
      </c>
      <c r="H3983" s="331" t="n">
        <v>4.02</v>
      </c>
      <c r="I3983" s="331" t="n">
        <v>80</v>
      </c>
      <c r="J3983" s="389"/>
      <c r="K3983" s="331" t="s">
        <v>994</v>
      </c>
    </row>
    <row r="3984" customFormat="false" ht="15.75" hidden="true" customHeight="false" outlineLevel="0" collapsed="false">
      <c r="A3984" s="331"/>
      <c r="B3984" s="331" t="s">
        <v>1386</v>
      </c>
      <c r="C3984" s="331" t="str">
        <f aca="false">IFERROR(VLOOKUP(B3984,'[1]#¡REF!'!$A$1:$C$15201,2,FALSE()),"")</f>
        <v/>
      </c>
      <c r="D3984" s="331" t="s">
        <v>991</v>
      </c>
      <c r="E3984" s="331" t="s">
        <v>1012</v>
      </c>
      <c r="F3984" s="354" t="s">
        <v>993</v>
      </c>
      <c r="G3984" s="331" t="n">
        <v>800</v>
      </c>
      <c r="H3984" s="331" t="n">
        <v>321.45</v>
      </c>
      <c r="I3984" s="415" t="n">
        <v>6400</v>
      </c>
      <c r="J3984" s="389"/>
      <c r="K3984" s="331" t="s">
        <v>994</v>
      </c>
    </row>
    <row r="3985" customFormat="false" ht="15.75" hidden="true" customHeight="false" outlineLevel="0" collapsed="false">
      <c r="A3985" s="331"/>
      <c r="B3985" s="331" t="s">
        <v>1386</v>
      </c>
      <c r="C3985" s="331" t="str">
        <f aca="false">IFERROR(VLOOKUP(B3985,'[1]#¡REF!'!$A$1:$C$15201,2,FALSE()),"")</f>
        <v/>
      </c>
      <c r="D3985" s="331" t="s">
        <v>991</v>
      </c>
      <c r="E3985" s="331" t="s">
        <v>1035</v>
      </c>
      <c r="F3985" s="354" t="s">
        <v>993</v>
      </c>
      <c r="G3985" s="331" t="n">
        <v>2</v>
      </c>
      <c r="H3985" s="331" t="n">
        <v>0.8</v>
      </c>
      <c r="I3985" s="331" t="n">
        <v>16</v>
      </c>
      <c r="J3985" s="389"/>
      <c r="K3985" s="331" t="s">
        <v>994</v>
      </c>
    </row>
    <row r="3986" customFormat="false" ht="15.75" hidden="true" customHeight="false" outlineLevel="0" collapsed="false">
      <c r="A3986" s="331"/>
      <c r="B3986" s="331" t="s">
        <v>1386</v>
      </c>
      <c r="C3986" s="331" t="str">
        <f aca="false">IFERROR(VLOOKUP(B3986,'[1]#¡REF!'!$A$1:$C$15201,2,FALSE()),"")</f>
        <v/>
      </c>
      <c r="D3986" s="331" t="s">
        <v>991</v>
      </c>
      <c r="E3986" s="331" t="s">
        <v>1014</v>
      </c>
      <c r="F3986" s="331" t="s">
        <v>1132</v>
      </c>
      <c r="G3986" s="331" t="n">
        <v>216</v>
      </c>
      <c r="H3986" s="331" t="n">
        <v>86.79</v>
      </c>
      <c r="I3986" s="415" t="n">
        <v>1728</v>
      </c>
      <c r="J3986" s="390"/>
      <c r="K3986" s="331" t="s">
        <v>994</v>
      </c>
    </row>
    <row r="3987" customFormat="false" ht="15.75" hidden="true" customHeight="false" outlineLevel="0" collapsed="false">
      <c r="A3987" s="331"/>
      <c r="B3987" s="331" t="s">
        <v>1386</v>
      </c>
      <c r="C3987" s="331" t="str">
        <f aca="false">IFERROR(VLOOKUP(B3987,'[1]#¡REF!'!$A$1:$C$15201,2,FALSE()),"")</f>
        <v/>
      </c>
      <c r="D3987" s="331" t="s">
        <v>1016</v>
      </c>
      <c r="E3987" s="331" t="s">
        <v>1017</v>
      </c>
      <c r="F3987" s="331" t="s">
        <v>1130</v>
      </c>
      <c r="G3987" s="331" t="n">
        <v>182</v>
      </c>
      <c r="H3987" s="331" t="n">
        <v>73.13</v>
      </c>
      <c r="I3987" s="415" t="n">
        <v>1456</v>
      </c>
      <c r="J3987" s="388"/>
      <c r="K3987" s="331" t="s">
        <v>994</v>
      </c>
    </row>
    <row r="3988" customFormat="false" ht="15.75" hidden="true" customHeight="false" outlineLevel="0" collapsed="false">
      <c r="A3988" s="331"/>
      <c r="B3988" s="331" t="s">
        <v>1386</v>
      </c>
      <c r="C3988" s="331" t="str">
        <f aca="false">IFERROR(VLOOKUP(B3988,'[1]#¡REF!'!$A$1:$C$15201,2,FALSE()),"")</f>
        <v/>
      </c>
      <c r="D3988" s="331" t="s">
        <v>1016</v>
      </c>
      <c r="E3988" s="331" t="s">
        <v>1091</v>
      </c>
      <c r="F3988" s="354" t="s">
        <v>993</v>
      </c>
      <c r="G3988" s="331" t="n">
        <v>336</v>
      </c>
      <c r="H3988" s="331" t="n">
        <v>135.01</v>
      </c>
      <c r="I3988" s="415" t="n">
        <v>2688</v>
      </c>
      <c r="J3988" s="389"/>
      <c r="K3988" s="331" t="s">
        <v>994</v>
      </c>
    </row>
    <row r="3989" customFormat="false" ht="15.75" hidden="true" customHeight="false" outlineLevel="0" collapsed="false">
      <c r="A3989" s="331"/>
      <c r="B3989" s="331" t="s">
        <v>1386</v>
      </c>
      <c r="C3989" s="331" t="str">
        <f aca="false">IFERROR(VLOOKUP(B3989,'[1]#¡REF!'!$A$1:$C$15201,2,FALSE()),"")</f>
        <v/>
      </c>
      <c r="D3989" s="331" t="s">
        <v>1016</v>
      </c>
      <c r="E3989" s="331" t="s">
        <v>1019</v>
      </c>
      <c r="F3989" s="354" t="s">
        <v>993</v>
      </c>
      <c r="G3989" s="331" t="n">
        <v>720</v>
      </c>
      <c r="H3989" s="331" t="n">
        <v>289.3</v>
      </c>
      <c r="I3989" s="415" t="n">
        <v>5760</v>
      </c>
      <c r="J3989" s="389"/>
      <c r="K3989" s="331" t="s">
        <v>994</v>
      </c>
    </row>
    <row r="3990" customFormat="false" ht="15.75" hidden="true" customHeight="false" outlineLevel="0" collapsed="false">
      <c r="A3990" s="331"/>
      <c r="B3990" s="331" t="s">
        <v>1386</v>
      </c>
      <c r="C3990" s="331" t="str">
        <f aca="false">IFERROR(VLOOKUP(B3990,'[1]#¡REF!'!$A$1:$C$15201,2,FALSE()),"")</f>
        <v/>
      </c>
      <c r="D3990" s="331" t="s">
        <v>1016</v>
      </c>
      <c r="E3990" s="331" t="s">
        <v>1020</v>
      </c>
      <c r="F3990" s="354" t="s">
        <v>993</v>
      </c>
      <c r="G3990" s="331" t="n">
        <v>416</v>
      </c>
      <c r="H3990" s="331" t="n">
        <v>167.15</v>
      </c>
      <c r="I3990" s="415" t="n">
        <v>3328</v>
      </c>
      <c r="J3990" s="389"/>
      <c r="K3990" s="331" t="s">
        <v>994</v>
      </c>
    </row>
    <row r="3991" customFormat="false" ht="15.75" hidden="true" customHeight="false" outlineLevel="0" collapsed="false">
      <c r="A3991" s="331"/>
      <c r="B3991" s="331" t="s">
        <v>1386</v>
      </c>
      <c r="C3991" s="331" t="str">
        <f aca="false">IFERROR(VLOOKUP(B3991,'[1]#¡REF!'!$A$1:$C$15201,2,FALSE()),"")</f>
        <v/>
      </c>
      <c r="D3991" s="331" t="s">
        <v>1016</v>
      </c>
      <c r="E3991" s="331" t="s">
        <v>1041</v>
      </c>
      <c r="F3991" s="354" t="s">
        <v>993</v>
      </c>
      <c r="G3991" s="331" t="n">
        <v>3</v>
      </c>
      <c r="H3991" s="331" t="n">
        <v>1.21</v>
      </c>
      <c r="I3991" s="331" t="n">
        <v>24</v>
      </c>
      <c r="J3991" s="389"/>
      <c r="K3991" s="331" t="s">
        <v>994</v>
      </c>
    </row>
    <row r="3992" customFormat="false" ht="15.75" hidden="true" customHeight="false" outlineLevel="0" collapsed="false">
      <c r="A3992" s="331"/>
      <c r="B3992" s="331" t="s">
        <v>1386</v>
      </c>
      <c r="C3992" s="331" t="str">
        <f aca="false">IFERROR(VLOOKUP(B3992,'[1]#¡REF!'!$A$1:$C$15201,2,FALSE()),"")</f>
        <v/>
      </c>
      <c r="D3992" s="331" t="s">
        <v>1016</v>
      </c>
      <c r="E3992" s="331" t="s">
        <v>1023</v>
      </c>
      <c r="F3992" s="354" t="s">
        <v>993</v>
      </c>
      <c r="G3992" s="331" t="n">
        <v>3</v>
      </c>
      <c r="H3992" s="331" t="n">
        <v>1.21</v>
      </c>
      <c r="I3992" s="331" t="n">
        <v>24</v>
      </c>
      <c r="J3992" s="389"/>
      <c r="K3992" s="331" t="s">
        <v>994</v>
      </c>
    </row>
    <row r="3993" customFormat="false" ht="15.75" hidden="true" customHeight="false" outlineLevel="0" collapsed="false">
      <c r="A3993" s="331"/>
      <c r="B3993" s="331" t="s">
        <v>1386</v>
      </c>
      <c r="C3993" s="331" t="str">
        <f aca="false">IFERROR(VLOOKUP(B3993,'[1]#¡REF!'!$A$1:$C$15201,2,FALSE()),"")</f>
        <v/>
      </c>
      <c r="D3993" s="331" t="s">
        <v>1016</v>
      </c>
      <c r="E3993" s="331" t="s">
        <v>1092</v>
      </c>
      <c r="F3993" s="354" t="s">
        <v>993</v>
      </c>
      <c r="G3993" s="405" t="n">
        <v>2777</v>
      </c>
      <c r="H3993" s="415" t="n">
        <v>1115.82</v>
      </c>
      <c r="I3993" s="415" t="n">
        <v>22216</v>
      </c>
      <c r="J3993" s="389"/>
      <c r="K3993" s="331" t="s">
        <v>994</v>
      </c>
    </row>
    <row r="3994" customFormat="false" ht="15.75" hidden="true" customHeight="false" outlineLevel="0" collapsed="false">
      <c r="A3994" s="331"/>
      <c r="B3994" s="331" t="s">
        <v>1386</v>
      </c>
      <c r="C3994" s="331" t="str">
        <f aca="false">IFERROR(VLOOKUP(B3994,'[1]#¡REF!'!$A$1:$C$15201,2,FALSE()),"")</f>
        <v/>
      </c>
      <c r="D3994" s="331" t="s">
        <v>1016</v>
      </c>
      <c r="E3994" s="331" t="s">
        <v>1024</v>
      </c>
      <c r="F3994" s="354" t="s">
        <v>993</v>
      </c>
      <c r="G3994" s="331" t="n">
        <v>1</v>
      </c>
      <c r="H3994" s="331" t="n">
        <v>0.4</v>
      </c>
      <c r="I3994" s="331" t="n">
        <v>8</v>
      </c>
      <c r="J3994" s="389"/>
      <c r="K3994" s="331" t="s">
        <v>994</v>
      </c>
    </row>
    <row r="3995" customFormat="false" ht="15.75" hidden="true" customHeight="false" outlineLevel="0" collapsed="false">
      <c r="A3995" s="331"/>
      <c r="B3995" s="331" t="s">
        <v>1386</v>
      </c>
      <c r="C3995" s="331" t="str">
        <f aca="false">IFERROR(VLOOKUP(B3995,'[1]#¡REF!'!$A$1:$C$15201,2,FALSE()),"")</f>
        <v/>
      </c>
      <c r="D3995" s="331" t="s">
        <v>1016</v>
      </c>
      <c r="E3995" s="331" t="s">
        <v>1025</v>
      </c>
      <c r="F3995" s="354" t="s">
        <v>993</v>
      </c>
      <c r="G3995" s="405" t="n">
        <v>47734</v>
      </c>
      <c r="H3995" s="415" t="n">
        <v>19179.91</v>
      </c>
      <c r="I3995" s="415" t="n">
        <v>381872</v>
      </c>
      <c r="J3995" s="389"/>
      <c r="K3995" s="331" t="s">
        <v>994</v>
      </c>
    </row>
    <row r="3996" customFormat="false" ht="15.75" hidden="true" customHeight="false" outlineLevel="0" collapsed="false">
      <c r="A3996" s="331"/>
      <c r="B3996" s="331" t="s">
        <v>1386</v>
      </c>
      <c r="C3996" s="331" t="str">
        <f aca="false">IFERROR(VLOOKUP(B3996,'[1]#¡REF!'!$A$1:$C$15201,2,FALSE()),"")</f>
        <v/>
      </c>
      <c r="D3996" s="331" t="s">
        <v>1016</v>
      </c>
      <c r="E3996" s="331" t="s">
        <v>1110</v>
      </c>
      <c r="F3996" s="354" t="s">
        <v>993</v>
      </c>
      <c r="G3996" s="331" t="n">
        <v>101</v>
      </c>
      <c r="H3996" s="331" t="n">
        <v>40.58</v>
      </c>
      <c r="I3996" s="331" t="n">
        <v>808</v>
      </c>
      <c r="J3996" s="389"/>
      <c r="K3996" s="331" t="s">
        <v>994</v>
      </c>
    </row>
    <row r="3997" customFormat="false" ht="15.75" hidden="true" customHeight="false" outlineLevel="0" collapsed="false">
      <c r="A3997" s="331"/>
      <c r="B3997" s="331" t="s">
        <v>1386</v>
      </c>
      <c r="C3997" s="331" t="str">
        <f aca="false">IFERROR(VLOOKUP(B3997,'[1]#¡REF!'!$A$1:$C$15201,2,FALSE()),"")</f>
        <v/>
      </c>
      <c r="D3997" s="331" t="s">
        <v>1016</v>
      </c>
      <c r="E3997" s="331" t="s">
        <v>1065</v>
      </c>
      <c r="F3997" s="354" t="s">
        <v>993</v>
      </c>
      <c r="G3997" s="331" t="n">
        <v>79</v>
      </c>
      <c r="H3997" s="331" t="n">
        <v>31.74</v>
      </c>
      <c r="I3997" s="331" t="n">
        <v>632</v>
      </c>
      <c r="J3997" s="389"/>
      <c r="K3997" s="331" t="s">
        <v>994</v>
      </c>
    </row>
    <row r="3998" customFormat="false" ht="15.75" hidden="true" customHeight="false" outlineLevel="0" collapsed="false">
      <c r="A3998" s="331"/>
      <c r="B3998" s="331" t="s">
        <v>1386</v>
      </c>
      <c r="C3998" s="331" t="str">
        <f aca="false">IFERROR(VLOOKUP(B3998,'[1]#¡REF!'!$A$1:$C$15201,2,FALSE()),"")</f>
        <v/>
      </c>
      <c r="D3998" s="331" t="s">
        <v>1016</v>
      </c>
      <c r="E3998" s="331" t="s">
        <v>1093</v>
      </c>
      <c r="F3998" s="331" t="s">
        <v>1131</v>
      </c>
      <c r="G3998" s="331" t="n">
        <v>72</v>
      </c>
      <c r="H3998" s="331" t="n">
        <v>28.93</v>
      </c>
      <c r="I3998" s="331" t="n">
        <v>576</v>
      </c>
      <c r="J3998" s="389"/>
      <c r="K3998" s="331" t="s">
        <v>994</v>
      </c>
    </row>
    <row r="3999" customFormat="false" ht="15.75" hidden="true" customHeight="false" outlineLevel="0" collapsed="false">
      <c r="A3999" s="331"/>
      <c r="B3999" s="331" t="s">
        <v>1386</v>
      </c>
      <c r="C3999" s="331" t="str">
        <f aca="false">IFERROR(VLOOKUP(B3999,'[1]#¡REF!'!$A$1:$C$15201,2,FALSE()),"")</f>
        <v/>
      </c>
      <c r="D3999" s="331" t="s">
        <v>1016</v>
      </c>
      <c r="E3999" s="331" t="s">
        <v>1026</v>
      </c>
      <c r="F3999" s="331" t="s">
        <v>1132</v>
      </c>
      <c r="G3999" s="331" t="n">
        <v>77</v>
      </c>
      <c r="H3999" s="331" t="n">
        <v>30.94</v>
      </c>
      <c r="I3999" s="331" t="n">
        <v>616</v>
      </c>
      <c r="J3999" s="389"/>
      <c r="K3999" s="331" t="s">
        <v>994</v>
      </c>
    </row>
    <row r="4000" customFormat="false" ht="15.75" hidden="true" customHeight="false" outlineLevel="0" collapsed="false">
      <c r="A4000" s="331"/>
      <c r="B4000" s="331" t="s">
        <v>1386</v>
      </c>
      <c r="C4000" s="331" t="str">
        <f aca="false">IFERROR(VLOOKUP(B4000,'[1]#¡REF!'!$A$1:$C$15201,2,FALSE()),"")</f>
        <v/>
      </c>
      <c r="D4000" s="331" t="s">
        <v>1016</v>
      </c>
      <c r="E4000" s="331" t="s">
        <v>1027</v>
      </c>
      <c r="F4000" s="331" t="s">
        <v>1133</v>
      </c>
      <c r="G4000" s="331" t="n">
        <v>125</v>
      </c>
      <c r="H4000" s="331" t="n">
        <v>50.23</v>
      </c>
      <c r="I4000" s="415" t="n">
        <v>1000</v>
      </c>
      <c r="J4000" s="389"/>
      <c r="K4000" s="331" t="s">
        <v>994</v>
      </c>
    </row>
    <row r="4001" customFormat="false" ht="15.75" hidden="true" customHeight="false" outlineLevel="0" collapsed="false">
      <c r="A4001" s="331"/>
      <c r="B4001" s="331" t="s">
        <v>1386</v>
      </c>
      <c r="C4001" s="331" t="str">
        <f aca="false">IFERROR(VLOOKUP(B4001,'[1]#¡REF!'!$A$1:$C$15201,2,FALSE()),"")</f>
        <v/>
      </c>
      <c r="D4001" s="331" t="s">
        <v>1016</v>
      </c>
      <c r="E4001" s="331" t="s">
        <v>1028</v>
      </c>
      <c r="F4001" s="331" t="s">
        <v>1134</v>
      </c>
      <c r="G4001" s="331" t="n">
        <v>28</v>
      </c>
      <c r="H4001" s="331" t="n">
        <v>11.25</v>
      </c>
      <c r="I4001" s="331" t="n">
        <v>224</v>
      </c>
      <c r="J4001" s="390"/>
      <c r="K4001" s="331" t="s">
        <v>994</v>
      </c>
    </row>
    <row r="4002" customFormat="false" ht="15.75" hidden="true" customHeight="false" outlineLevel="0" collapsed="false">
      <c r="A4002" s="331"/>
      <c r="B4002" s="331" t="s">
        <v>1387</v>
      </c>
      <c r="C4002" s="331" t="str">
        <f aca="false">IFERROR(VLOOKUP(B4002,'[1]#¡REF!'!$A$1:$C$15201,2,FALSE()),"")</f>
        <v/>
      </c>
      <c r="D4002" s="331" t="s">
        <v>991</v>
      </c>
      <c r="E4002" s="331" t="s">
        <v>1083</v>
      </c>
      <c r="F4002" s="354" t="s">
        <v>993</v>
      </c>
      <c r="G4002" s="331" t="n">
        <v>2</v>
      </c>
      <c r="H4002" s="331" t="n">
        <v>1.51</v>
      </c>
      <c r="I4002" s="331" t="n">
        <v>30</v>
      </c>
      <c r="J4002" s="388"/>
      <c r="K4002" s="331" t="s">
        <v>994</v>
      </c>
    </row>
    <row r="4003" customFormat="false" ht="15.75" hidden="true" customHeight="false" outlineLevel="0" collapsed="false">
      <c r="A4003" s="331"/>
      <c r="B4003" s="331" t="s">
        <v>1387</v>
      </c>
      <c r="C4003" s="331" t="str">
        <f aca="false">IFERROR(VLOOKUP(B4003,'[1]#¡REF!'!$A$1:$C$15201,2,FALSE()),"")</f>
        <v/>
      </c>
      <c r="D4003" s="331" t="s">
        <v>991</v>
      </c>
      <c r="E4003" s="331" t="s">
        <v>1010</v>
      </c>
      <c r="F4003" s="354" t="s">
        <v>993</v>
      </c>
      <c r="G4003" s="331" t="n">
        <v>120</v>
      </c>
      <c r="H4003" s="331" t="n">
        <v>90.41</v>
      </c>
      <c r="I4003" s="415" t="n">
        <v>1800</v>
      </c>
      <c r="J4003" s="389"/>
      <c r="K4003" s="331" t="s">
        <v>994</v>
      </c>
    </row>
    <row r="4004" customFormat="false" ht="15.75" hidden="true" customHeight="false" outlineLevel="0" collapsed="false">
      <c r="A4004" s="331"/>
      <c r="B4004" s="331" t="s">
        <v>1387</v>
      </c>
      <c r="C4004" s="331" t="str">
        <f aca="false">IFERROR(VLOOKUP(B4004,'[1]#¡REF!'!$A$1:$C$15201,2,FALSE()),"")</f>
        <v/>
      </c>
      <c r="D4004" s="331" t="s">
        <v>991</v>
      </c>
      <c r="E4004" s="331" t="s">
        <v>1014</v>
      </c>
      <c r="F4004" s="331" t="s">
        <v>1132</v>
      </c>
      <c r="G4004" s="331" t="n">
        <v>800</v>
      </c>
      <c r="H4004" s="331" t="n">
        <v>602.71</v>
      </c>
      <c r="I4004" s="415" t="n">
        <v>12000</v>
      </c>
      <c r="J4004" s="390"/>
      <c r="K4004" s="331" t="s">
        <v>994</v>
      </c>
    </row>
    <row r="4005" customFormat="false" ht="15.75" hidden="true" customHeight="false" outlineLevel="0" collapsed="false">
      <c r="A4005" s="331"/>
      <c r="B4005" s="331" t="s">
        <v>1387</v>
      </c>
      <c r="C4005" s="331" t="str">
        <f aca="false">IFERROR(VLOOKUP(B4005,'[1]#¡REF!'!$A$1:$C$15201,2,FALSE()),"")</f>
        <v/>
      </c>
      <c r="D4005" s="331" t="s">
        <v>1016</v>
      </c>
      <c r="E4005" s="331" t="s">
        <v>1017</v>
      </c>
      <c r="F4005" s="331" t="s">
        <v>1130</v>
      </c>
      <c r="G4005" s="331" t="n">
        <v>49</v>
      </c>
      <c r="H4005" s="331" t="n">
        <v>36.92</v>
      </c>
      <c r="I4005" s="331" t="n">
        <v>735</v>
      </c>
      <c r="J4005" s="388"/>
      <c r="K4005" s="331" t="s">
        <v>994</v>
      </c>
    </row>
    <row r="4006" customFormat="false" ht="15.75" hidden="true" customHeight="false" outlineLevel="0" collapsed="false">
      <c r="A4006" s="331"/>
      <c r="B4006" s="331" t="s">
        <v>1387</v>
      </c>
      <c r="C4006" s="331" t="str">
        <f aca="false">IFERROR(VLOOKUP(B4006,'[1]#¡REF!'!$A$1:$C$15201,2,FALSE()),"")</f>
        <v/>
      </c>
      <c r="D4006" s="331" t="s">
        <v>1016</v>
      </c>
      <c r="E4006" s="331" t="s">
        <v>1091</v>
      </c>
      <c r="F4006" s="354" t="s">
        <v>993</v>
      </c>
      <c r="G4006" s="331" t="n">
        <v>180</v>
      </c>
      <c r="H4006" s="331" t="n">
        <v>135.61</v>
      </c>
      <c r="I4006" s="415" t="n">
        <v>2700</v>
      </c>
      <c r="J4006" s="389"/>
      <c r="K4006" s="331" t="s">
        <v>994</v>
      </c>
    </row>
    <row r="4007" customFormat="false" ht="15.75" hidden="true" customHeight="false" outlineLevel="0" collapsed="false">
      <c r="A4007" s="331"/>
      <c r="B4007" s="331" t="s">
        <v>1387</v>
      </c>
      <c r="C4007" s="331" t="str">
        <f aca="false">IFERROR(VLOOKUP(B4007,'[1]#¡REF!'!$A$1:$C$15201,2,FALSE()),"")</f>
        <v/>
      </c>
      <c r="D4007" s="331" t="s">
        <v>1016</v>
      </c>
      <c r="E4007" s="331" t="s">
        <v>1018</v>
      </c>
      <c r="F4007" s="354" t="s">
        <v>993</v>
      </c>
      <c r="G4007" s="331" t="n">
        <v>17</v>
      </c>
      <c r="H4007" s="331" t="n">
        <v>12.81</v>
      </c>
      <c r="I4007" s="331" t="n">
        <v>255</v>
      </c>
      <c r="J4007" s="389"/>
      <c r="K4007" s="331" t="s">
        <v>994</v>
      </c>
    </row>
    <row r="4008" customFormat="false" ht="15.75" hidden="true" customHeight="false" outlineLevel="0" collapsed="false">
      <c r="A4008" s="331"/>
      <c r="B4008" s="331" t="s">
        <v>1387</v>
      </c>
      <c r="C4008" s="331" t="str">
        <f aca="false">IFERROR(VLOOKUP(B4008,'[1]#¡REF!'!$A$1:$C$15201,2,FALSE()),"")</f>
        <v/>
      </c>
      <c r="D4008" s="331" t="s">
        <v>1016</v>
      </c>
      <c r="E4008" s="331" t="s">
        <v>1019</v>
      </c>
      <c r="F4008" s="354" t="s">
        <v>993</v>
      </c>
      <c r="G4008" s="331" t="n">
        <v>37</v>
      </c>
      <c r="H4008" s="331" t="n">
        <v>27.88</v>
      </c>
      <c r="I4008" s="331" t="n">
        <v>555</v>
      </c>
      <c r="J4008" s="389"/>
      <c r="K4008" s="331" t="s">
        <v>994</v>
      </c>
    </row>
    <row r="4009" customFormat="false" ht="15.75" hidden="true" customHeight="false" outlineLevel="0" collapsed="false">
      <c r="A4009" s="331"/>
      <c r="B4009" s="331" t="s">
        <v>1387</v>
      </c>
      <c r="C4009" s="331" t="str">
        <f aca="false">IFERROR(VLOOKUP(B4009,'[1]#¡REF!'!$A$1:$C$15201,2,FALSE()),"")</f>
        <v/>
      </c>
      <c r="D4009" s="331" t="s">
        <v>1016</v>
      </c>
      <c r="E4009" s="331" t="s">
        <v>1020</v>
      </c>
      <c r="F4009" s="354" t="s">
        <v>993</v>
      </c>
      <c r="G4009" s="405" t="n">
        <v>1578</v>
      </c>
      <c r="H4009" s="415" t="n">
        <v>1188.85</v>
      </c>
      <c r="I4009" s="415" t="n">
        <v>23670</v>
      </c>
      <c r="J4009" s="389"/>
      <c r="K4009" s="331" t="s">
        <v>994</v>
      </c>
    </row>
    <row r="4010" customFormat="false" ht="15.75" hidden="true" customHeight="false" outlineLevel="0" collapsed="false">
      <c r="A4010" s="331"/>
      <c r="B4010" s="331" t="s">
        <v>1387</v>
      </c>
      <c r="C4010" s="331" t="str">
        <f aca="false">IFERROR(VLOOKUP(B4010,'[1]#¡REF!'!$A$1:$C$15201,2,FALSE()),"")</f>
        <v/>
      </c>
      <c r="D4010" s="331" t="s">
        <v>1016</v>
      </c>
      <c r="E4010" s="331" t="s">
        <v>1023</v>
      </c>
      <c r="F4010" s="354" t="s">
        <v>993</v>
      </c>
      <c r="G4010" s="331" t="n">
        <v>2</v>
      </c>
      <c r="H4010" s="331" t="n">
        <v>1.51</v>
      </c>
      <c r="I4010" s="331" t="n">
        <v>30</v>
      </c>
      <c r="J4010" s="389"/>
      <c r="K4010" s="331" t="s">
        <v>994</v>
      </c>
    </row>
    <row r="4011" customFormat="false" ht="15.75" hidden="true" customHeight="false" outlineLevel="0" collapsed="false">
      <c r="A4011" s="331"/>
      <c r="B4011" s="331" t="s">
        <v>1387</v>
      </c>
      <c r="C4011" s="331" t="str">
        <f aca="false">IFERROR(VLOOKUP(B4011,'[1]#¡REF!'!$A$1:$C$15201,2,FALSE()),"")</f>
        <v/>
      </c>
      <c r="D4011" s="331" t="s">
        <v>1016</v>
      </c>
      <c r="E4011" s="331" t="s">
        <v>1092</v>
      </c>
      <c r="F4011" s="354" t="s">
        <v>993</v>
      </c>
      <c r="G4011" s="405" t="n">
        <v>1126</v>
      </c>
      <c r="H4011" s="331" t="n">
        <v>848.32</v>
      </c>
      <c r="I4011" s="415" t="n">
        <v>16890</v>
      </c>
      <c r="J4011" s="389"/>
      <c r="K4011" s="331" t="s">
        <v>994</v>
      </c>
    </row>
    <row r="4012" customFormat="false" ht="15.75" hidden="true" customHeight="false" outlineLevel="0" collapsed="false">
      <c r="A4012" s="331"/>
      <c r="B4012" s="331" t="s">
        <v>1387</v>
      </c>
      <c r="C4012" s="331" t="str">
        <f aca="false">IFERROR(VLOOKUP(B4012,'[1]#¡REF!'!$A$1:$C$15201,2,FALSE()),"")</f>
        <v/>
      </c>
      <c r="D4012" s="331" t="s">
        <v>1016</v>
      </c>
      <c r="E4012" s="331" t="s">
        <v>1025</v>
      </c>
      <c r="F4012" s="354" t="s">
        <v>993</v>
      </c>
      <c r="G4012" s="331" t="n">
        <v>322</v>
      </c>
      <c r="H4012" s="331" t="n">
        <v>242.59</v>
      </c>
      <c r="I4012" s="415" t="n">
        <v>4830</v>
      </c>
      <c r="J4012" s="389"/>
      <c r="K4012" s="331" t="s">
        <v>994</v>
      </c>
    </row>
    <row r="4013" customFormat="false" ht="15.75" hidden="true" customHeight="false" outlineLevel="0" collapsed="false">
      <c r="A4013" s="331"/>
      <c r="B4013" s="331" t="s">
        <v>1387</v>
      </c>
      <c r="C4013" s="331" t="str">
        <f aca="false">IFERROR(VLOOKUP(B4013,'[1]#¡REF!'!$A$1:$C$15201,2,FALSE()),"")</f>
        <v/>
      </c>
      <c r="D4013" s="331" t="s">
        <v>1016</v>
      </c>
      <c r="E4013" s="331" t="s">
        <v>1065</v>
      </c>
      <c r="F4013" s="354" t="s">
        <v>993</v>
      </c>
      <c r="G4013" s="331" t="n">
        <v>27</v>
      </c>
      <c r="H4013" s="331" t="n">
        <v>20.34</v>
      </c>
      <c r="I4013" s="331" t="n">
        <v>405</v>
      </c>
      <c r="J4013" s="389"/>
      <c r="K4013" s="331" t="s">
        <v>994</v>
      </c>
    </row>
    <row r="4014" customFormat="false" ht="15.75" hidden="true" customHeight="false" outlineLevel="0" collapsed="false">
      <c r="A4014" s="331"/>
      <c r="B4014" s="331" t="s">
        <v>1387</v>
      </c>
      <c r="C4014" s="331" t="str">
        <f aca="false">IFERROR(VLOOKUP(B4014,'[1]#¡REF!'!$A$1:$C$15201,2,FALSE()),"")</f>
        <v/>
      </c>
      <c r="D4014" s="331" t="s">
        <v>1016</v>
      </c>
      <c r="E4014" s="331" t="s">
        <v>1093</v>
      </c>
      <c r="F4014" s="331" t="s">
        <v>1131</v>
      </c>
      <c r="G4014" s="331" t="n">
        <v>49</v>
      </c>
      <c r="H4014" s="331" t="n">
        <v>36.92</v>
      </c>
      <c r="I4014" s="331" t="n">
        <v>735</v>
      </c>
      <c r="J4014" s="389"/>
      <c r="K4014" s="331" t="s">
        <v>994</v>
      </c>
    </row>
    <row r="4015" customFormat="false" ht="15.75" hidden="true" customHeight="false" outlineLevel="0" collapsed="false">
      <c r="A4015" s="331"/>
      <c r="B4015" s="331" t="s">
        <v>1387</v>
      </c>
      <c r="C4015" s="331" t="str">
        <f aca="false">IFERROR(VLOOKUP(B4015,'[1]#¡REF!'!$A$1:$C$15201,2,FALSE()),"")</f>
        <v/>
      </c>
      <c r="D4015" s="331" t="s">
        <v>1016</v>
      </c>
      <c r="E4015" s="331" t="s">
        <v>1027</v>
      </c>
      <c r="F4015" s="331" t="s">
        <v>1133</v>
      </c>
      <c r="G4015" s="331" t="n">
        <v>49</v>
      </c>
      <c r="H4015" s="331" t="n">
        <v>36.92</v>
      </c>
      <c r="I4015" s="331" t="n">
        <v>735</v>
      </c>
      <c r="J4015" s="389"/>
      <c r="K4015" s="331" t="s">
        <v>994</v>
      </c>
    </row>
    <row r="4016" customFormat="false" ht="15.75" hidden="true" customHeight="false" outlineLevel="0" collapsed="false">
      <c r="A4016" s="331"/>
      <c r="B4016" s="331" t="s">
        <v>1387</v>
      </c>
      <c r="C4016" s="331" t="str">
        <f aca="false">IFERROR(VLOOKUP(B4016,'[1]#¡REF!'!$A$1:$C$15201,2,FALSE()),"")</f>
        <v/>
      </c>
      <c r="D4016" s="331" t="s">
        <v>1016</v>
      </c>
      <c r="E4016" s="331" t="s">
        <v>1028</v>
      </c>
      <c r="F4016" s="331" t="s">
        <v>1134</v>
      </c>
      <c r="G4016" s="331" t="n">
        <v>49</v>
      </c>
      <c r="H4016" s="331" t="n">
        <v>36.92</v>
      </c>
      <c r="I4016" s="331" t="n">
        <v>735</v>
      </c>
      <c r="J4016" s="390"/>
      <c r="K4016" s="331" t="s">
        <v>994</v>
      </c>
    </row>
    <row r="4017" customFormat="false" ht="15.75" hidden="true" customHeight="false" outlineLevel="0" collapsed="false">
      <c r="A4017" s="331"/>
      <c r="B4017" s="331" t="s">
        <v>1388</v>
      </c>
      <c r="C4017" s="331" t="str">
        <f aca="false">IFERROR(VLOOKUP(B4017,'[1]#¡REF!'!$A$1:$C$15201,2,FALSE()),"")</f>
        <v/>
      </c>
      <c r="D4017" s="331" t="s">
        <v>991</v>
      </c>
      <c r="E4017" s="331" t="s">
        <v>1032</v>
      </c>
      <c r="F4017" s="331" t="s">
        <v>1130</v>
      </c>
      <c r="G4017" s="331" t="n">
        <v>96</v>
      </c>
      <c r="H4017" s="415" t="n">
        <v>1017.38</v>
      </c>
      <c r="I4017" s="415" t="n">
        <v>20256</v>
      </c>
      <c r="J4017" s="388"/>
      <c r="K4017" s="331" t="s">
        <v>994</v>
      </c>
    </row>
    <row r="4018" customFormat="false" ht="15.75" hidden="true" customHeight="false" outlineLevel="0" collapsed="false">
      <c r="A4018" s="331"/>
      <c r="B4018" s="331" t="s">
        <v>1388</v>
      </c>
      <c r="C4018" s="331" t="str">
        <f aca="false">IFERROR(VLOOKUP(B4018,'[1]#¡REF!'!$A$1:$C$15201,2,FALSE()),"")</f>
        <v/>
      </c>
      <c r="D4018" s="331" t="s">
        <v>991</v>
      </c>
      <c r="E4018" s="331" t="s">
        <v>1000</v>
      </c>
      <c r="F4018" s="354" t="s">
        <v>993</v>
      </c>
      <c r="G4018" s="331" t="n">
        <v>6</v>
      </c>
      <c r="H4018" s="331" t="n">
        <v>63.59</v>
      </c>
      <c r="I4018" s="415" t="n">
        <v>1266</v>
      </c>
      <c r="J4018" s="389"/>
      <c r="K4018" s="331" t="s">
        <v>994</v>
      </c>
    </row>
    <row r="4019" customFormat="false" ht="15.75" hidden="true" customHeight="false" outlineLevel="0" collapsed="false">
      <c r="A4019" s="331"/>
      <c r="B4019" s="331" t="s">
        <v>1388</v>
      </c>
      <c r="C4019" s="331" t="str">
        <f aca="false">IFERROR(VLOOKUP(B4019,'[1]#¡REF!'!$A$1:$C$15201,2,FALSE()),"")</f>
        <v/>
      </c>
      <c r="D4019" s="331" t="s">
        <v>991</v>
      </c>
      <c r="E4019" s="331" t="s">
        <v>1053</v>
      </c>
      <c r="F4019" s="354" t="s">
        <v>993</v>
      </c>
      <c r="G4019" s="331" t="n">
        <v>50</v>
      </c>
      <c r="H4019" s="331" t="n">
        <v>529.88</v>
      </c>
      <c r="I4019" s="415" t="n">
        <v>10550</v>
      </c>
      <c r="J4019" s="389"/>
      <c r="K4019" s="331" t="s">
        <v>994</v>
      </c>
    </row>
    <row r="4020" customFormat="false" ht="15.75" hidden="true" customHeight="false" outlineLevel="0" collapsed="false">
      <c r="A4020" s="331"/>
      <c r="B4020" s="331" t="s">
        <v>1388</v>
      </c>
      <c r="C4020" s="331" t="str">
        <f aca="false">IFERROR(VLOOKUP(B4020,'[1]#¡REF!'!$A$1:$C$15201,2,FALSE()),"")</f>
        <v/>
      </c>
      <c r="D4020" s="331" t="s">
        <v>991</v>
      </c>
      <c r="E4020" s="331" t="s">
        <v>1034</v>
      </c>
      <c r="F4020" s="354" t="s">
        <v>993</v>
      </c>
      <c r="G4020" s="331" t="n">
        <v>461</v>
      </c>
      <c r="H4020" s="415" t="n">
        <v>4885.54</v>
      </c>
      <c r="I4020" s="415" t="n">
        <v>97271</v>
      </c>
      <c r="J4020" s="389"/>
      <c r="K4020" s="331" t="s">
        <v>994</v>
      </c>
    </row>
    <row r="4021" customFormat="false" ht="15.75" hidden="true" customHeight="false" outlineLevel="0" collapsed="false">
      <c r="A4021" s="331"/>
      <c r="B4021" s="331" t="s">
        <v>1388</v>
      </c>
      <c r="C4021" s="331" t="str">
        <f aca="false">IFERROR(VLOOKUP(B4021,'[1]#¡REF!'!$A$1:$C$15201,2,FALSE()),"")</f>
        <v/>
      </c>
      <c r="D4021" s="331" t="s">
        <v>991</v>
      </c>
      <c r="E4021" s="331" t="s">
        <v>1011</v>
      </c>
      <c r="F4021" s="354" t="s">
        <v>993</v>
      </c>
      <c r="G4021" s="331" t="n">
        <v>29</v>
      </c>
      <c r="H4021" s="331" t="n">
        <v>307.33</v>
      </c>
      <c r="I4021" s="415" t="n">
        <v>6119</v>
      </c>
      <c r="J4021" s="389"/>
      <c r="K4021" s="331" t="s">
        <v>994</v>
      </c>
    </row>
    <row r="4022" customFormat="false" ht="15.75" hidden="true" customHeight="false" outlineLevel="0" collapsed="false">
      <c r="A4022" s="331"/>
      <c r="B4022" s="331" t="s">
        <v>1388</v>
      </c>
      <c r="C4022" s="331" t="str">
        <f aca="false">IFERROR(VLOOKUP(B4022,'[1]#¡REF!'!$A$1:$C$15201,2,FALSE()),"")</f>
        <v/>
      </c>
      <c r="D4022" s="331" t="s">
        <v>991</v>
      </c>
      <c r="E4022" s="331" t="s">
        <v>1012</v>
      </c>
      <c r="F4022" s="354" t="s">
        <v>993</v>
      </c>
      <c r="G4022" s="331" t="n">
        <v>6</v>
      </c>
      <c r="H4022" s="331" t="n">
        <v>63.59</v>
      </c>
      <c r="I4022" s="415" t="n">
        <v>1266</v>
      </c>
      <c r="J4022" s="389"/>
      <c r="K4022" s="331" t="s">
        <v>994</v>
      </c>
    </row>
    <row r="4023" customFormat="false" ht="15.75" hidden="true" customHeight="false" outlineLevel="0" collapsed="false">
      <c r="A4023" s="331"/>
      <c r="B4023" s="331" t="s">
        <v>1388</v>
      </c>
      <c r="C4023" s="331" t="str">
        <f aca="false">IFERROR(VLOOKUP(B4023,'[1]#¡REF!'!$A$1:$C$15201,2,FALSE()),"")</f>
        <v/>
      </c>
      <c r="D4023" s="331" t="s">
        <v>991</v>
      </c>
      <c r="E4023" s="331" t="s">
        <v>1004</v>
      </c>
      <c r="F4023" s="331" t="s">
        <v>1134</v>
      </c>
      <c r="G4023" s="331" t="n">
        <v>8</v>
      </c>
      <c r="H4023" s="331" t="n">
        <v>84.78</v>
      </c>
      <c r="I4023" s="415" t="n">
        <v>1688</v>
      </c>
      <c r="J4023" s="390"/>
      <c r="K4023" s="331" t="s">
        <v>994</v>
      </c>
    </row>
    <row r="4024" customFormat="false" ht="15.75" hidden="true" customHeight="false" outlineLevel="0" collapsed="false">
      <c r="A4024" s="331"/>
      <c r="B4024" s="331" t="s">
        <v>1389</v>
      </c>
      <c r="C4024" s="331" t="str">
        <f aca="false">IFERROR(VLOOKUP(B4024,'[1]#¡REF!'!$A$1:$C$15201,2,FALSE()),"")</f>
        <v/>
      </c>
      <c r="D4024" s="331" t="s">
        <v>991</v>
      </c>
      <c r="E4024" s="331" t="s">
        <v>1013</v>
      </c>
      <c r="F4024" s="354" t="s">
        <v>993</v>
      </c>
      <c r="G4024" s="331" t="n">
        <v>17</v>
      </c>
      <c r="H4024" s="331" t="n">
        <v>231.39</v>
      </c>
      <c r="I4024" s="415" t="n">
        <v>4607</v>
      </c>
      <c r="J4024" s="388"/>
      <c r="K4024" s="331" t="s">
        <v>994</v>
      </c>
    </row>
    <row r="4025" customFormat="false" ht="15.75" hidden="true" customHeight="false" outlineLevel="0" collapsed="false">
      <c r="A4025" s="331"/>
      <c r="B4025" s="331" t="s">
        <v>1389</v>
      </c>
      <c r="C4025" s="331" t="str">
        <f aca="false">IFERROR(VLOOKUP(B4025,'[1]#¡REF!'!$A$1:$C$15201,2,FALSE()),"")</f>
        <v/>
      </c>
      <c r="D4025" s="331" t="s">
        <v>1016</v>
      </c>
      <c r="E4025" s="331" t="s">
        <v>1017</v>
      </c>
      <c r="F4025" s="331" t="s">
        <v>1130</v>
      </c>
      <c r="G4025" s="331" t="n">
        <v>1</v>
      </c>
      <c r="H4025" s="331" t="n">
        <v>13.61</v>
      </c>
      <c r="I4025" s="331" t="n">
        <v>271</v>
      </c>
      <c r="J4025" s="389"/>
      <c r="K4025" s="331" t="s">
        <v>994</v>
      </c>
    </row>
    <row r="4026" customFormat="false" ht="15.75" hidden="true" customHeight="false" outlineLevel="0" collapsed="false">
      <c r="A4026" s="331"/>
      <c r="B4026" s="331" t="s">
        <v>1389</v>
      </c>
      <c r="C4026" s="331" t="str">
        <f aca="false">IFERROR(VLOOKUP(B4026,'[1]#¡REF!'!$A$1:$C$15201,2,FALSE()),"")</f>
        <v/>
      </c>
      <c r="D4026" s="331" t="s">
        <v>1016</v>
      </c>
      <c r="E4026" s="331" t="s">
        <v>1091</v>
      </c>
      <c r="F4026" s="354" t="s">
        <v>993</v>
      </c>
      <c r="G4026" s="331" t="n">
        <v>197</v>
      </c>
      <c r="H4026" s="415" t="n">
        <v>2681.42</v>
      </c>
      <c r="I4026" s="415" t="n">
        <v>53387</v>
      </c>
      <c r="J4026" s="389"/>
      <c r="K4026" s="331" t="s">
        <v>994</v>
      </c>
    </row>
    <row r="4027" customFormat="false" ht="15.75" hidden="true" customHeight="false" outlineLevel="0" collapsed="false">
      <c r="A4027" s="331"/>
      <c r="B4027" s="331" t="s">
        <v>1389</v>
      </c>
      <c r="C4027" s="331" t="str">
        <f aca="false">IFERROR(VLOOKUP(B4027,'[1]#¡REF!'!$A$1:$C$15201,2,FALSE()),"")</f>
        <v/>
      </c>
      <c r="D4027" s="331" t="s">
        <v>1016</v>
      </c>
      <c r="E4027" s="331" t="s">
        <v>1019</v>
      </c>
      <c r="F4027" s="354" t="s">
        <v>993</v>
      </c>
      <c r="G4027" s="331" t="n">
        <v>6</v>
      </c>
      <c r="H4027" s="331" t="n">
        <v>81.67</v>
      </c>
      <c r="I4027" s="415" t="n">
        <v>1626</v>
      </c>
      <c r="J4027" s="389"/>
      <c r="K4027" s="331" t="s">
        <v>994</v>
      </c>
    </row>
    <row r="4028" customFormat="false" ht="15.75" hidden="true" customHeight="false" outlineLevel="0" collapsed="false">
      <c r="A4028" s="331"/>
      <c r="B4028" s="331" t="s">
        <v>1389</v>
      </c>
      <c r="C4028" s="331" t="str">
        <f aca="false">IFERROR(VLOOKUP(B4028,'[1]#¡REF!'!$A$1:$C$15201,2,FALSE()),"")</f>
        <v/>
      </c>
      <c r="D4028" s="331" t="s">
        <v>1016</v>
      </c>
      <c r="E4028" s="331" t="s">
        <v>1020</v>
      </c>
      <c r="F4028" s="354" t="s">
        <v>993</v>
      </c>
      <c r="G4028" s="331" t="n">
        <v>435</v>
      </c>
      <c r="H4028" s="415" t="n">
        <v>5920.89</v>
      </c>
      <c r="I4028" s="415" t="n">
        <v>117885</v>
      </c>
      <c r="J4028" s="389"/>
      <c r="K4028" s="331" t="s">
        <v>994</v>
      </c>
    </row>
    <row r="4029" customFormat="false" ht="15.75" hidden="true" customHeight="false" outlineLevel="0" collapsed="false">
      <c r="A4029" s="331"/>
      <c r="B4029" s="331" t="s">
        <v>1389</v>
      </c>
      <c r="C4029" s="331" t="str">
        <f aca="false">IFERROR(VLOOKUP(B4029,'[1]#¡REF!'!$A$1:$C$15201,2,FALSE()),"")</f>
        <v/>
      </c>
      <c r="D4029" s="331" t="s">
        <v>1016</v>
      </c>
      <c r="E4029" s="331" t="s">
        <v>1041</v>
      </c>
      <c r="F4029" s="354" t="s">
        <v>993</v>
      </c>
      <c r="G4029" s="331" t="n">
        <v>51</v>
      </c>
      <c r="H4029" s="331" t="n">
        <v>694.17</v>
      </c>
      <c r="I4029" s="415" t="n">
        <v>13821</v>
      </c>
      <c r="J4029" s="389"/>
      <c r="K4029" s="331" t="s">
        <v>994</v>
      </c>
    </row>
    <row r="4030" customFormat="false" ht="15.75" hidden="true" customHeight="false" outlineLevel="0" collapsed="false">
      <c r="A4030" s="331"/>
      <c r="B4030" s="331" t="s">
        <v>1389</v>
      </c>
      <c r="C4030" s="331" t="str">
        <f aca="false">IFERROR(VLOOKUP(B4030,'[1]#¡REF!'!$A$1:$C$15201,2,FALSE()),"")</f>
        <v/>
      </c>
      <c r="D4030" s="331" t="s">
        <v>1016</v>
      </c>
      <c r="E4030" s="331" t="s">
        <v>1022</v>
      </c>
      <c r="F4030" s="354" t="s">
        <v>993</v>
      </c>
      <c r="G4030" s="331" t="n">
        <v>99</v>
      </c>
      <c r="H4030" s="415" t="n">
        <v>1347.51</v>
      </c>
      <c r="I4030" s="415" t="n">
        <v>26829</v>
      </c>
      <c r="J4030" s="389"/>
      <c r="K4030" s="331" t="s">
        <v>994</v>
      </c>
    </row>
    <row r="4031" customFormat="false" ht="15.75" hidden="true" customHeight="false" outlineLevel="0" collapsed="false">
      <c r="A4031" s="331"/>
      <c r="B4031" s="331" t="s">
        <v>1389</v>
      </c>
      <c r="C4031" s="331" t="str">
        <f aca="false">IFERROR(VLOOKUP(B4031,'[1]#¡REF!'!$A$1:$C$15201,2,FALSE()),"")</f>
        <v/>
      </c>
      <c r="D4031" s="331" t="s">
        <v>1016</v>
      </c>
      <c r="E4031" s="331" t="s">
        <v>1023</v>
      </c>
      <c r="F4031" s="354" t="s">
        <v>993</v>
      </c>
      <c r="G4031" s="331" t="n">
        <v>287</v>
      </c>
      <c r="H4031" s="415" t="n">
        <v>3906.43</v>
      </c>
      <c r="I4031" s="415" t="n">
        <v>77777</v>
      </c>
      <c r="J4031" s="389"/>
      <c r="K4031" s="331" t="s">
        <v>994</v>
      </c>
    </row>
    <row r="4032" customFormat="false" ht="15.75" hidden="true" customHeight="false" outlineLevel="0" collapsed="false">
      <c r="A4032" s="331"/>
      <c r="B4032" s="331" t="s">
        <v>1389</v>
      </c>
      <c r="C4032" s="331" t="str">
        <f aca="false">IFERROR(VLOOKUP(B4032,'[1]#¡REF!'!$A$1:$C$15201,2,FALSE()),"")</f>
        <v/>
      </c>
      <c r="D4032" s="331" t="s">
        <v>1016</v>
      </c>
      <c r="E4032" s="331" t="s">
        <v>1025</v>
      </c>
      <c r="F4032" s="354" t="s">
        <v>993</v>
      </c>
      <c r="G4032" s="331" t="n">
        <v>7</v>
      </c>
      <c r="H4032" s="331" t="n">
        <v>95.28</v>
      </c>
      <c r="I4032" s="415" t="n">
        <v>1897</v>
      </c>
      <c r="J4032" s="389"/>
      <c r="K4032" s="331" t="s">
        <v>994</v>
      </c>
    </row>
    <row r="4033" customFormat="false" ht="15.75" hidden="true" customHeight="false" outlineLevel="0" collapsed="false">
      <c r="A4033" s="331"/>
      <c r="B4033" s="331" t="s">
        <v>1389</v>
      </c>
      <c r="C4033" s="331" t="str">
        <f aca="false">IFERROR(VLOOKUP(B4033,'[1]#¡REF!'!$A$1:$C$15201,2,FALSE()),"")</f>
        <v/>
      </c>
      <c r="D4033" s="331" t="s">
        <v>1016</v>
      </c>
      <c r="E4033" s="331" t="s">
        <v>1065</v>
      </c>
      <c r="F4033" s="354" t="s">
        <v>993</v>
      </c>
      <c r="G4033" s="331" t="n">
        <v>21</v>
      </c>
      <c r="H4033" s="331" t="n">
        <v>285.84</v>
      </c>
      <c r="I4033" s="415" t="n">
        <v>5691</v>
      </c>
      <c r="J4033" s="389"/>
      <c r="K4033" s="331" t="s">
        <v>994</v>
      </c>
    </row>
    <row r="4034" customFormat="false" ht="15.75" hidden="true" customHeight="false" outlineLevel="0" collapsed="false">
      <c r="A4034" s="331"/>
      <c r="B4034" s="331" t="s">
        <v>1389</v>
      </c>
      <c r="C4034" s="331" t="str">
        <f aca="false">IFERROR(VLOOKUP(B4034,'[1]#¡REF!'!$A$1:$C$15201,2,FALSE()),"")</f>
        <v/>
      </c>
      <c r="D4034" s="331" t="s">
        <v>1016</v>
      </c>
      <c r="E4034" s="331" t="s">
        <v>1043</v>
      </c>
      <c r="F4034" s="354" t="s">
        <v>993</v>
      </c>
      <c r="G4034" s="331" t="n">
        <v>119</v>
      </c>
      <c r="H4034" s="415" t="n">
        <v>1619.74</v>
      </c>
      <c r="I4034" s="415" t="n">
        <v>32249</v>
      </c>
      <c r="J4034" s="389"/>
      <c r="K4034" s="331" t="s">
        <v>994</v>
      </c>
    </row>
    <row r="4035" customFormat="false" ht="15.75" hidden="true" customHeight="false" outlineLevel="0" collapsed="false">
      <c r="A4035" s="331"/>
      <c r="B4035" s="331" t="s">
        <v>1389</v>
      </c>
      <c r="C4035" s="331" t="str">
        <f aca="false">IFERROR(VLOOKUP(B4035,'[1]#¡REF!'!$A$1:$C$15201,2,FALSE()),"")</f>
        <v/>
      </c>
      <c r="D4035" s="331" t="s">
        <v>1016</v>
      </c>
      <c r="E4035" s="331" t="s">
        <v>1093</v>
      </c>
      <c r="F4035" s="331" t="s">
        <v>1131</v>
      </c>
      <c r="G4035" s="331" t="n">
        <v>1</v>
      </c>
      <c r="H4035" s="331" t="n">
        <v>13.61</v>
      </c>
      <c r="I4035" s="331" t="n">
        <v>271</v>
      </c>
      <c r="J4035" s="389"/>
      <c r="K4035" s="331" t="s">
        <v>994</v>
      </c>
    </row>
    <row r="4036" customFormat="false" ht="15.75" hidden="true" customHeight="false" outlineLevel="0" collapsed="false">
      <c r="A4036" s="331"/>
      <c r="B4036" s="331" t="s">
        <v>1389</v>
      </c>
      <c r="C4036" s="331" t="str">
        <f aca="false">IFERROR(VLOOKUP(B4036,'[1]#¡REF!'!$A$1:$C$15201,2,FALSE()),"")</f>
        <v/>
      </c>
      <c r="D4036" s="331" t="s">
        <v>1016</v>
      </c>
      <c r="E4036" s="331" t="s">
        <v>1026</v>
      </c>
      <c r="F4036" s="331" t="s">
        <v>1132</v>
      </c>
      <c r="G4036" s="331" t="n">
        <v>9</v>
      </c>
      <c r="H4036" s="331" t="n">
        <v>122.5</v>
      </c>
      <c r="I4036" s="415" t="n">
        <v>2439</v>
      </c>
      <c r="J4036" s="389"/>
      <c r="K4036" s="331" t="s">
        <v>994</v>
      </c>
    </row>
    <row r="4037" customFormat="false" ht="15.75" hidden="true" customHeight="false" outlineLevel="0" collapsed="false">
      <c r="A4037" s="331"/>
      <c r="B4037" s="331" t="s">
        <v>1389</v>
      </c>
      <c r="C4037" s="331" t="str">
        <f aca="false">IFERROR(VLOOKUP(B4037,'[1]#¡REF!'!$A$1:$C$15201,2,FALSE()),"")</f>
        <v/>
      </c>
      <c r="D4037" s="331" t="s">
        <v>1016</v>
      </c>
      <c r="E4037" s="331" t="s">
        <v>1027</v>
      </c>
      <c r="F4037" s="331" t="s">
        <v>1133</v>
      </c>
      <c r="G4037" s="331" t="n">
        <v>1</v>
      </c>
      <c r="H4037" s="331" t="n">
        <v>13.61</v>
      </c>
      <c r="I4037" s="331" t="n">
        <v>271</v>
      </c>
      <c r="J4037" s="389"/>
      <c r="K4037" s="331" t="s">
        <v>994</v>
      </c>
    </row>
    <row r="4038" customFormat="false" ht="15.75" hidden="true" customHeight="false" outlineLevel="0" collapsed="false">
      <c r="A4038" s="331"/>
      <c r="B4038" s="331" t="s">
        <v>1389</v>
      </c>
      <c r="C4038" s="331" t="str">
        <f aca="false">IFERROR(VLOOKUP(B4038,'[1]#¡REF!'!$A$1:$C$15201,2,FALSE()),"")</f>
        <v/>
      </c>
      <c r="D4038" s="331" t="s">
        <v>1016</v>
      </c>
      <c r="E4038" s="331" t="s">
        <v>1028</v>
      </c>
      <c r="F4038" s="331" t="s">
        <v>1134</v>
      </c>
      <c r="G4038" s="331" t="n">
        <v>2</v>
      </c>
      <c r="H4038" s="331" t="n">
        <v>27.22</v>
      </c>
      <c r="I4038" s="331" t="n">
        <v>542</v>
      </c>
      <c r="J4038" s="390"/>
      <c r="K4038" s="331" t="s">
        <v>994</v>
      </c>
    </row>
    <row r="4039" customFormat="false" ht="15.75" hidden="true" customHeight="false" outlineLevel="0" collapsed="false">
      <c r="A4039" s="331"/>
      <c r="B4039" s="331" t="s">
        <v>1390</v>
      </c>
      <c r="C4039" s="331" t="str">
        <f aca="false">IFERROR(VLOOKUP(B4039,'[1]#¡REF!'!$A$1:$C$15201,2,FALSE()),"")</f>
        <v/>
      </c>
      <c r="D4039" s="331" t="s">
        <v>991</v>
      </c>
      <c r="E4039" s="331" t="s">
        <v>1046</v>
      </c>
      <c r="F4039" s="354" t="s">
        <v>993</v>
      </c>
      <c r="G4039" s="331" t="n">
        <v>5</v>
      </c>
      <c r="H4039" s="331" t="n">
        <v>70.32</v>
      </c>
      <c r="I4039" s="415" t="n">
        <v>1400</v>
      </c>
      <c r="J4039" s="388"/>
      <c r="K4039" s="331" t="s">
        <v>994</v>
      </c>
    </row>
    <row r="4040" customFormat="false" ht="15.75" hidden="true" customHeight="false" outlineLevel="0" collapsed="false">
      <c r="A4040" s="331"/>
      <c r="B4040" s="331" t="s">
        <v>1390</v>
      </c>
      <c r="C4040" s="331" t="str">
        <f aca="false">IFERROR(VLOOKUP(B4040,'[1]#¡REF!'!$A$1:$C$15201,2,FALSE()),"")</f>
        <v/>
      </c>
      <c r="D4040" s="331" t="s">
        <v>991</v>
      </c>
      <c r="E4040" s="331" t="s">
        <v>1012</v>
      </c>
      <c r="F4040" s="354" t="s">
        <v>993</v>
      </c>
      <c r="G4040" s="331" t="n">
        <v>60</v>
      </c>
      <c r="H4040" s="331" t="n">
        <v>843.8</v>
      </c>
      <c r="I4040" s="415" t="n">
        <v>16800</v>
      </c>
      <c r="J4040" s="389"/>
      <c r="K4040" s="331" t="s">
        <v>994</v>
      </c>
    </row>
    <row r="4041" customFormat="false" ht="15.75" hidden="true" customHeight="false" outlineLevel="0" collapsed="false">
      <c r="A4041" s="331"/>
      <c r="B4041" s="331" t="s">
        <v>1390</v>
      </c>
      <c r="C4041" s="331" t="str">
        <f aca="false">IFERROR(VLOOKUP(B4041,'[1]#¡REF!'!$A$1:$C$15201,2,FALSE()),"")</f>
        <v/>
      </c>
      <c r="D4041" s="331" t="s">
        <v>1016</v>
      </c>
      <c r="E4041" s="331" t="s">
        <v>1019</v>
      </c>
      <c r="F4041" s="354" t="s">
        <v>993</v>
      </c>
      <c r="G4041" s="331" t="n">
        <v>28</v>
      </c>
      <c r="H4041" s="331" t="n">
        <v>393.77</v>
      </c>
      <c r="I4041" s="415" t="n">
        <v>7840</v>
      </c>
      <c r="J4041" s="389"/>
      <c r="K4041" s="331" t="s">
        <v>994</v>
      </c>
    </row>
    <row r="4042" customFormat="false" ht="15.75" hidden="true" customHeight="false" outlineLevel="0" collapsed="false">
      <c r="A4042" s="331"/>
      <c r="B4042" s="331" t="s">
        <v>1390</v>
      </c>
      <c r="C4042" s="331" t="str">
        <f aca="false">IFERROR(VLOOKUP(B4042,'[1]#¡REF!'!$A$1:$C$15201,2,FALSE()),"")</f>
        <v/>
      </c>
      <c r="D4042" s="331" t="s">
        <v>1016</v>
      </c>
      <c r="E4042" s="331" t="s">
        <v>1065</v>
      </c>
      <c r="F4042" s="354" t="s">
        <v>993</v>
      </c>
      <c r="G4042" s="331" t="n">
        <v>9</v>
      </c>
      <c r="H4042" s="331" t="n">
        <v>126.57</v>
      </c>
      <c r="I4042" s="415" t="n">
        <v>2520</v>
      </c>
      <c r="J4042" s="389"/>
      <c r="K4042" s="331" t="s">
        <v>994</v>
      </c>
    </row>
    <row r="4043" customFormat="false" ht="15.75" hidden="true" customHeight="false" outlineLevel="0" collapsed="false">
      <c r="A4043" s="331"/>
      <c r="B4043" s="331" t="s">
        <v>1391</v>
      </c>
      <c r="C4043" s="331" t="str">
        <f aca="false">IFERROR(VLOOKUP(B4043,'[1]#¡REF!'!$A$1:$C$15201,2,FALSE()),"")</f>
        <v/>
      </c>
      <c r="D4043" s="331" t="s">
        <v>1016</v>
      </c>
      <c r="E4043" s="331" t="s">
        <v>1017</v>
      </c>
      <c r="F4043" s="331" t="s">
        <v>1130</v>
      </c>
      <c r="G4043" s="331" t="n">
        <v>15</v>
      </c>
      <c r="H4043" s="331" t="n">
        <v>150.68</v>
      </c>
      <c r="I4043" s="415" t="n">
        <v>3000</v>
      </c>
      <c r="J4043" s="389"/>
      <c r="K4043" s="331" t="s">
        <v>994</v>
      </c>
    </row>
    <row r="4044" customFormat="false" ht="15.75" hidden="true" customHeight="false" outlineLevel="0" collapsed="false">
      <c r="A4044" s="331"/>
      <c r="B4044" s="331" t="s">
        <v>1391</v>
      </c>
      <c r="C4044" s="331" t="str">
        <f aca="false">IFERROR(VLOOKUP(B4044,'[1]#¡REF!'!$A$1:$C$15201,2,FALSE()),"")</f>
        <v/>
      </c>
      <c r="D4044" s="331" t="s">
        <v>1016</v>
      </c>
      <c r="E4044" s="331" t="s">
        <v>1091</v>
      </c>
      <c r="F4044" s="354" t="s">
        <v>993</v>
      </c>
      <c r="G4044" s="331" t="n">
        <v>27</v>
      </c>
      <c r="H4044" s="331" t="n">
        <v>271.22</v>
      </c>
      <c r="I4044" s="415" t="n">
        <v>5400</v>
      </c>
      <c r="J4044" s="389"/>
      <c r="K4044" s="331" t="s">
        <v>994</v>
      </c>
    </row>
    <row r="4045" customFormat="false" ht="15.75" hidden="true" customHeight="false" outlineLevel="0" collapsed="false">
      <c r="A4045" s="331"/>
      <c r="B4045" s="331" t="s">
        <v>1391</v>
      </c>
      <c r="C4045" s="331" t="str">
        <f aca="false">IFERROR(VLOOKUP(B4045,'[1]#¡REF!'!$A$1:$C$15201,2,FALSE()),"")</f>
        <v/>
      </c>
      <c r="D4045" s="331" t="s">
        <v>1016</v>
      </c>
      <c r="E4045" s="331" t="s">
        <v>1019</v>
      </c>
      <c r="F4045" s="354" t="s">
        <v>993</v>
      </c>
      <c r="G4045" s="331" t="n">
        <v>21</v>
      </c>
      <c r="H4045" s="331" t="n">
        <v>210.95</v>
      </c>
      <c r="I4045" s="415" t="n">
        <v>4200</v>
      </c>
      <c r="J4045" s="389"/>
      <c r="K4045" s="331" t="s">
        <v>994</v>
      </c>
    </row>
    <row r="4046" customFormat="false" ht="15.75" hidden="true" customHeight="false" outlineLevel="0" collapsed="false">
      <c r="A4046" s="331"/>
      <c r="B4046" s="331" t="s">
        <v>1391</v>
      </c>
      <c r="C4046" s="331" t="str">
        <f aca="false">IFERROR(VLOOKUP(B4046,'[1]#¡REF!'!$A$1:$C$15201,2,FALSE()),"")</f>
        <v/>
      </c>
      <c r="D4046" s="331" t="s">
        <v>1016</v>
      </c>
      <c r="E4046" s="331" t="s">
        <v>1022</v>
      </c>
      <c r="F4046" s="354" t="s">
        <v>993</v>
      </c>
      <c r="G4046" s="331" t="n">
        <v>253</v>
      </c>
      <c r="H4046" s="415" t="n">
        <v>2541.44</v>
      </c>
      <c r="I4046" s="415" t="n">
        <v>50600</v>
      </c>
      <c r="J4046" s="389"/>
      <c r="K4046" s="331" t="s">
        <v>994</v>
      </c>
    </row>
    <row r="4047" customFormat="false" ht="15.75" hidden="true" customHeight="false" outlineLevel="0" collapsed="false">
      <c r="A4047" s="331"/>
      <c r="B4047" s="331" t="s">
        <v>1391</v>
      </c>
      <c r="C4047" s="331" t="str">
        <f aca="false">IFERROR(VLOOKUP(B4047,'[1]#¡REF!'!$A$1:$C$15201,2,FALSE()),"")</f>
        <v/>
      </c>
      <c r="D4047" s="331" t="s">
        <v>1016</v>
      </c>
      <c r="E4047" s="331" t="s">
        <v>1025</v>
      </c>
      <c r="F4047" s="354" t="s">
        <v>993</v>
      </c>
      <c r="G4047" s="331" t="n">
        <v>3</v>
      </c>
      <c r="H4047" s="331" t="n">
        <v>30.14</v>
      </c>
      <c r="I4047" s="331" t="n">
        <v>600</v>
      </c>
      <c r="J4047" s="389"/>
      <c r="K4047" s="331" t="s">
        <v>994</v>
      </c>
    </row>
    <row r="4048" customFormat="false" ht="15.75" hidden="true" customHeight="false" outlineLevel="0" collapsed="false">
      <c r="A4048" s="331"/>
      <c r="B4048" s="331" t="s">
        <v>1391</v>
      </c>
      <c r="C4048" s="331" t="str">
        <f aca="false">IFERROR(VLOOKUP(B4048,'[1]#¡REF!'!$A$1:$C$15201,2,FALSE()),"")</f>
        <v/>
      </c>
      <c r="D4048" s="331" t="s">
        <v>1016</v>
      </c>
      <c r="E4048" s="331" t="s">
        <v>1093</v>
      </c>
      <c r="F4048" s="331" t="s">
        <v>1131</v>
      </c>
      <c r="G4048" s="331" t="n">
        <v>15</v>
      </c>
      <c r="H4048" s="331" t="n">
        <v>150.68</v>
      </c>
      <c r="I4048" s="415" t="n">
        <v>3000</v>
      </c>
      <c r="J4048" s="389"/>
      <c r="K4048" s="331" t="s">
        <v>994</v>
      </c>
    </row>
    <row r="4049" customFormat="false" ht="15.75" hidden="true" customHeight="false" outlineLevel="0" collapsed="false">
      <c r="A4049" s="331"/>
      <c r="B4049" s="331" t="s">
        <v>1391</v>
      </c>
      <c r="C4049" s="331" t="str">
        <f aca="false">IFERROR(VLOOKUP(B4049,'[1]#¡REF!'!$A$1:$C$15201,2,FALSE()),"")</f>
        <v/>
      </c>
      <c r="D4049" s="331" t="s">
        <v>1016</v>
      </c>
      <c r="E4049" s="331" t="s">
        <v>1026</v>
      </c>
      <c r="F4049" s="331" t="s">
        <v>1132</v>
      </c>
      <c r="G4049" s="331" t="n">
        <v>10</v>
      </c>
      <c r="H4049" s="331" t="n">
        <v>100.45</v>
      </c>
      <c r="I4049" s="415" t="n">
        <v>2000</v>
      </c>
      <c r="J4049" s="389"/>
      <c r="K4049" s="331" t="s">
        <v>994</v>
      </c>
    </row>
    <row r="4050" customFormat="false" ht="15.75" hidden="true" customHeight="false" outlineLevel="0" collapsed="false">
      <c r="A4050" s="331"/>
      <c r="B4050" s="331" t="s">
        <v>1391</v>
      </c>
      <c r="C4050" s="331" t="str">
        <f aca="false">IFERROR(VLOOKUP(B4050,'[1]#¡REF!'!$A$1:$C$15201,2,FALSE()),"")</f>
        <v/>
      </c>
      <c r="D4050" s="331" t="s">
        <v>1016</v>
      </c>
      <c r="E4050" s="331" t="s">
        <v>1027</v>
      </c>
      <c r="F4050" s="331" t="s">
        <v>1133</v>
      </c>
      <c r="G4050" s="331" t="n">
        <v>15</v>
      </c>
      <c r="H4050" s="331" t="n">
        <v>150.68</v>
      </c>
      <c r="I4050" s="415" t="n">
        <v>3000</v>
      </c>
      <c r="J4050" s="389"/>
      <c r="K4050" s="331" t="s">
        <v>994</v>
      </c>
    </row>
    <row r="4051" customFormat="false" ht="15.75" hidden="true" customHeight="false" outlineLevel="0" collapsed="false">
      <c r="A4051" s="331"/>
      <c r="B4051" s="331" t="s">
        <v>1391</v>
      </c>
      <c r="C4051" s="331" t="str">
        <f aca="false">IFERROR(VLOOKUP(B4051,'[1]#¡REF!'!$A$1:$C$15201,2,FALSE()),"")</f>
        <v/>
      </c>
      <c r="D4051" s="331" t="s">
        <v>1016</v>
      </c>
      <c r="E4051" s="331" t="s">
        <v>1028</v>
      </c>
      <c r="F4051" s="331" t="s">
        <v>1134</v>
      </c>
      <c r="G4051" s="331" t="n">
        <v>15</v>
      </c>
      <c r="H4051" s="331" t="n">
        <v>150.68</v>
      </c>
      <c r="I4051" s="415" t="n">
        <v>3000</v>
      </c>
      <c r="J4051" s="390"/>
      <c r="K4051" s="331" t="s">
        <v>994</v>
      </c>
    </row>
    <row r="4052" customFormat="false" ht="15.75" hidden="true" customHeight="false" outlineLevel="0" collapsed="false">
      <c r="A4052" s="331"/>
      <c r="B4052" s="331" t="s">
        <v>1392</v>
      </c>
      <c r="C4052" s="331" t="str">
        <f aca="false">IFERROR(VLOOKUP(B4052,'[1]#¡REF!'!$A$1:$C$15201,2,FALSE()),"")</f>
        <v/>
      </c>
      <c r="D4052" s="331" t="s">
        <v>991</v>
      </c>
      <c r="E4052" s="331" t="s">
        <v>1032</v>
      </c>
      <c r="F4052" s="331" t="s">
        <v>1130</v>
      </c>
      <c r="G4052" s="331" t="n">
        <v>1</v>
      </c>
      <c r="H4052" s="331" t="n">
        <v>3.92</v>
      </c>
      <c r="I4052" s="331" t="n">
        <v>78</v>
      </c>
      <c r="J4052" s="388"/>
      <c r="K4052" s="331" t="s">
        <v>994</v>
      </c>
    </row>
    <row r="4053" customFormat="false" ht="15.75" hidden="true" customHeight="false" outlineLevel="0" collapsed="false">
      <c r="A4053" s="331"/>
      <c r="B4053" s="331" t="s">
        <v>1392</v>
      </c>
      <c r="C4053" s="331" t="str">
        <f aca="false">IFERROR(VLOOKUP(B4053,'[1]#¡REF!'!$A$1:$C$15201,2,FALSE()),"")</f>
        <v/>
      </c>
      <c r="D4053" s="331" t="s">
        <v>991</v>
      </c>
      <c r="E4053" s="331" t="s">
        <v>1014</v>
      </c>
      <c r="F4053" s="331" t="s">
        <v>1132</v>
      </c>
      <c r="G4053" s="331" t="n">
        <v>4</v>
      </c>
      <c r="H4053" s="331" t="n">
        <v>15.67</v>
      </c>
      <c r="I4053" s="331" t="n">
        <v>312</v>
      </c>
      <c r="J4053" s="390"/>
      <c r="K4053" s="331" t="s">
        <v>994</v>
      </c>
    </row>
    <row r="4054" customFormat="false" ht="15.75" hidden="true" customHeight="false" outlineLevel="0" collapsed="false">
      <c r="A4054" s="331"/>
      <c r="B4054" s="331" t="s">
        <v>1392</v>
      </c>
      <c r="C4054" s="331" t="str">
        <f aca="false">IFERROR(VLOOKUP(B4054,'[1]#¡REF!'!$A$1:$C$15201,2,FALSE()),"")</f>
        <v/>
      </c>
      <c r="D4054" s="331" t="s">
        <v>1016</v>
      </c>
      <c r="E4054" s="331" t="s">
        <v>1017</v>
      </c>
      <c r="F4054" s="331" t="s">
        <v>1130</v>
      </c>
      <c r="G4054" s="331" t="n">
        <v>54</v>
      </c>
      <c r="H4054" s="331" t="n">
        <v>211.55</v>
      </c>
      <c r="I4054" s="415" t="n">
        <v>4212</v>
      </c>
      <c r="J4054" s="388"/>
      <c r="K4054" s="331" t="s">
        <v>994</v>
      </c>
    </row>
    <row r="4055" customFormat="false" ht="15.75" hidden="true" customHeight="false" outlineLevel="0" collapsed="false">
      <c r="A4055" s="331"/>
      <c r="B4055" s="331" t="s">
        <v>1392</v>
      </c>
      <c r="C4055" s="331" t="str">
        <f aca="false">IFERROR(VLOOKUP(B4055,'[1]#¡REF!'!$A$1:$C$15201,2,FALSE()),"")</f>
        <v/>
      </c>
      <c r="D4055" s="331" t="s">
        <v>1016</v>
      </c>
      <c r="E4055" s="331" t="s">
        <v>1091</v>
      </c>
      <c r="F4055" s="354" t="s">
        <v>993</v>
      </c>
      <c r="G4055" s="331" t="n">
        <v>631</v>
      </c>
      <c r="H4055" s="415" t="n">
        <v>2472.02</v>
      </c>
      <c r="I4055" s="415" t="n">
        <v>49218</v>
      </c>
      <c r="J4055" s="389"/>
      <c r="K4055" s="331" t="s">
        <v>994</v>
      </c>
    </row>
    <row r="4056" customFormat="false" ht="15.75" hidden="true" customHeight="false" outlineLevel="0" collapsed="false">
      <c r="A4056" s="331"/>
      <c r="B4056" s="331" t="s">
        <v>1392</v>
      </c>
      <c r="C4056" s="331" t="str">
        <f aca="false">IFERROR(VLOOKUP(B4056,'[1]#¡REF!'!$A$1:$C$15201,2,FALSE()),"")</f>
        <v/>
      </c>
      <c r="D4056" s="331" t="s">
        <v>1016</v>
      </c>
      <c r="E4056" s="331" t="s">
        <v>1020</v>
      </c>
      <c r="F4056" s="354" t="s">
        <v>993</v>
      </c>
      <c r="G4056" s="405" t="n">
        <v>1869</v>
      </c>
      <c r="H4056" s="415" t="n">
        <v>7322.05</v>
      </c>
      <c r="I4056" s="415" t="n">
        <v>145782</v>
      </c>
      <c r="J4056" s="389"/>
      <c r="K4056" s="331" t="s">
        <v>994</v>
      </c>
    </row>
    <row r="4057" customFormat="false" ht="15.75" hidden="true" customHeight="false" outlineLevel="0" collapsed="false">
      <c r="A4057" s="331"/>
      <c r="B4057" s="331" t="s">
        <v>1392</v>
      </c>
      <c r="C4057" s="331" t="str">
        <f aca="false">IFERROR(VLOOKUP(B4057,'[1]#¡REF!'!$A$1:$C$15201,2,FALSE()),"")</f>
        <v/>
      </c>
      <c r="D4057" s="331" t="s">
        <v>1016</v>
      </c>
      <c r="E4057" s="331" t="s">
        <v>1025</v>
      </c>
      <c r="F4057" s="354" t="s">
        <v>993</v>
      </c>
      <c r="G4057" s="331" t="n">
        <v>45</v>
      </c>
      <c r="H4057" s="331" t="n">
        <v>176.29</v>
      </c>
      <c r="I4057" s="415" t="n">
        <v>3510</v>
      </c>
      <c r="J4057" s="389"/>
      <c r="K4057" s="331" t="s">
        <v>994</v>
      </c>
    </row>
    <row r="4058" customFormat="false" ht="15.75" hidden="true" customHeight="false" outlineLevel="0" collapsed="false">
      <c r="A4058" s="331"/>
      <c r="B4058" s="331" t="s">
        <v>1392</v>
      </c>
      <c r="C4058" s="331" t="str">
        <f aca="false">IFERROR(VLOOKUP(B4058,'[1]#¡REF!'!$A$1:$C$15201,2,FALSE()),"")</f>
        <v/>
      </c>
      <c r="D4058" s="331" t="s">
        <v>1016</v>
      </c>
      <c r="E4058" s="331" t="s">
        <v>1093</v>
      </c>
      <c r="F4058" s="331" t="s">
        <v>1131</v>
      </c>
      <c r="G4058" s="331" t="n">
        <v>54</v>
      </c>
      <c r="H4058" s="331" t="n">
        <v>211.55</v>
      </c>
      <c r="I4058" s="415" t="n">
        <v>4212</v>
      </c>
      <c r="J4058" s="389"/>
      <c r="K4058" s="331" t="s">
        <v>994</v>
      </c>
    </row>
    <row r="4059" customFormat="false" ht="15.75" hidden="true" customHeight="false" outlineLevel="0" collapsed="false">
      <c r="A4059" s="331"/>
      <c r="B4059" s="331" t="s">
        <v>1392</v>
      </c>
      <c r="C4059" s="331" t="str">
        <f aca="false">IFERROR(VLOOKUP(B4059,'[1]#¡REF!'!$A$1:$C$15201,2,FALSE()),"")</f>
        <v/>
      </c>
      <c r="D4059" s="331" t="s">
        <v>1016</v>
      </c>
      <c r="E4059" s="331" t="s">
        <v>1026</v>
      </c>
      <c r="F4059" s="331" t="s">
        <v>1132</v>
      </c>
      <c r="G4059" s="331" t="n">
        <v>6</v>
      </c>
      <c r="H4059" s="331" t="n">
        <v>23.51</v>
      </c>
      <c r="I4059" s="331" t="n">
        <v>468</v>
      </c>
      <c r="J4059" s="389"/>
      <c r="K4059" s="331" t="s">
        <v>994</v>
      </c>
    </row>
    <row r="4060" customFormat="false" ht="15.75" hidden="true" customHeight="false" outlineLevel="0" collapsed="false">
      <c r="A4060" s="331"/>
      <c r="B4060" s="331" t="s">
        <v>1392</v>
      </c>
      <c r="C4060" s="331" t="str">
        <f aca="false">IFERROR(VLOOKUP(B4060,'[1]#¡REF!'!$A$1:$C$15201,2,FALSE()),"")</f>
        <v/>
      </c>
      <c r="D4060" s="331" t="s">
        <v>1016</v>
      </c>
      <c r="E4060" s="331" t="s">
        <v>1027</v>
      </c>
      <c r="F4060" s="331" t="s">
        <v>1133</v>
      </c>
      <c r="G4060" s="331" t="n">
        <v>54</v>
      </c>
      <c r="H4060" s="331" t="n">
        <v>211.55</v>
      </c>
      <c r="I4060" s="415" t="n">
        <v>4212</v>
      </c>
      <c r="J4060" s="389"/>
      <c r="K4060" s="331" t="s">
        <v>994</v>
      </c>
    </row>
    <row r="4061" customFormat="false" ht="15.75" hidden="true" customHeight="false" outlineLevel="0" collapsed="false">
      <c r="A4061" s="331"/>
      <c r="B4061" s="331" t="s">
        <v>1392</v>
      </c>
      <c r="C4061" s="331" t="str">
        <f aca="false">IFERROR(VLOOKUP(B4061,'[1]#¡REF!'!$A$1:$C$15201,2,FALSE()),"")</f>
        <v/>
      </c>
      <c r="D4061" s="331" t="s">
        <v>1016</v>
      </c>
      <c r="E4061" s="331" t="s">
        <v>1028</v>
      </c>
      <c r="F4061" s="331" t="s">
        <v>1134</v>
      </c>
      <c r="G4061" s="331" t="n">
        <v>54</v>
      </c>
      <c r="H4061" s="331" t="n">
        <v>211.55</v>
      </c>
      <c r="I4061" s="415" t="n">
        <v>4212</v>
      </c>
      <c r="J4061" s="390"/>
      <c r="K4061" s="331" t="s">
        <v>994</v>
      </c>
    </row>
    <row r="4062" customFormat="false" ht="15.75" hidden="true" customHeight="false" outlineLevel="0" collapsed="false">
      <c r="A4062" s="331"/>
      <c r="B4062" s="331" t="s">
        <v>1393</v>
      </c>
      <c r="C4062" s="331" t="str">
        <f aca="false">IFERROR(VLOOKUP(B4062,'[1]#¡REF!'!$A$1:$C$15201,2,FALSE()),"")</f>
        <v/>
      </c>
      <c r="D4062" s="331" t="s">
        <v>991</v>
      </c>
      <c r="E4062" s="331" t="s">
        <v>992</v>
      </c>
      <c r="F4062" s="354" t="s">
        <v>993</v>
      </c>
      <c r="G4062" s="405" t="n">
        <v>1575</v>
      </c>
      <c r="H4062" s="331" t="n">
        <v>379.71</v>
      </c>
      <c r="I4062" s="415" t="n">
        <v>7560</v>
      </c>
      <c r="J4062" s="388"/>
      <c r="K4062" s="331" t="s">
        <v>994</v>
      </c>
    </row>
    <row r="4063" customFormat="false" ht="15.75" hidden="true" customHeight="false" outlineLevel="0" collapsed="false">
      <c r="A4063" s="331"/>
      <c r="B4063" s="331" t="s">
        <v>1393</v>
      </c>
      <c r="C4063" s="331" t="str">
        <f aca="false">IFERROR(VLOOKUP(B4063,'[1]#¡REF!'!$A$1:$C$15201,2,FALSE()),"")</f>
        <v/>
      </c>
      <c r="D4063" s="331" t="s">
        <v>991</v>
      </c>
      <c r="E4063" s="331" t="s">
        <v>1000</v>
      </c>
      <c r="F4063" s="354" t="s">
        <v>993</v>
      </c>
      <c r="G4063" s="405" t="n">
        <v>2141</v>
      </c>
      <c r="H4063" s="331" t="n">
        <v>516.16</v>
      </c>
      <c r="I4063" s="415" t="n">
        <v>10276.8</v>
      </c>
      <c r="J4063" s="389"/>
      <c r="K4063" s="331" t="s">
        <v>994</v>
      </c>
    </row>
    <row r="4064" customFormat="false" ht="15.75" hidden="true" customHeight="false" outlineLevel="0" collapsed="false">
      <c r="A4064" s="331"/>
      <c r="B4064" s="331" t="s">
        <v>1393</v>
      </c>
      <c r="C4064" s="331" t="str">
        <f aca="false">IFERROR(VLOOKUP(B4064,'[1]#¡REF!'!$A$1:$C$15201,2,FALSE()),"")</f>
        <v/>
      </c>
      <c r="D4064" s="331" t="s">
        <v>991</v>
      </c>
      <c r="E4064" s="331" t="s">
        <v>1033</v>
      </c>
      <c r="F4064" s="354" t="s">
        <v>993</v>
      </c>
      <c r="G4064" s="331" t="n">
        <v>200</v>
      </c>
      <c r="H4064" s="331" t="n">
        <v>48.22</v>
      </c>
      <c r="I4064" s="331" t="n">
        <v>960</v>
      </c>
      <c r="J4064" s="389"/>
      <c r="K4064" s="331" t="s">
        <v>994</v>
      </c>
    </row>
    <row r="4065" customFormat="false" ht="15.75" hidden="true" customHeight="false" outlineLevel="0" collapsed="false">
      <c r="A4065" s="331"/>
      <c r="B4065" s="331" t="s">
        <v>1393</v>
      </c>
      <c r="C4065" s="331" t="str">
        <f aca="false">IFERROR(VLOOKUP(B4065,'[1]#¡REF!'!$A$1:$C$15201,2,FALSE()),"")</f>
        <v/>
      </c>
      <c r="D4065" s="331" t="s">
        <v>991</v>
      </c>
      <c r="E4065" s="331" t="s">
        <v>1001</v>
      </c>
      <c r="F4065" s="354" t="s">
        <v>993</v>
      </c>
      <c r="G4065" s="405" t="n">
        <v>1714</v>
      </c>
      <c r="H4065" s="331" t="n">
        <v>413.22</v>
      </c>
      <c r="I4065" s="415" t="n">
        <v>8227.2</v>
      </c>
      <c r="J4065" s="389"/>
      <c r="K4065" s="331" t="s">
        <v>994</v>
      </c>
    </row>
    <row r="4066" customFormat="false" ht="15.75" hidden="true" customHeight="false" outlineLevel="0" collapsed="false">
      <c r="A4066" s="331"/>
      <c r="B4066" s="331" t="s">
        <v>1393</v>
      </c>
      <c r="C4066" s="331" t="str">
        <f aca="false">IFERROR(VLOOKUP(B4066,'[1]#¡REF!'!$A$1:$C$15201,2,FALSE()),"")</f>
        <v/>
      </c>
      <c r="D4066" s="331" t="s">
        <v>991</v>
      </c>
      <c r="E4066" s="331" t="s">
        <v>1037</v>
      </c>
      <c r="F4066" s="331" t="s">
        <v>1131</v>
      </c>
      <c r="G4066" s="331" t="n">
        <v>635</v>
      </c>
      <c r="H4066" s="331" t="n">
        <v>153.09</v>
      </c>
      <c r="I4066" s="415" t="n">
        <v>3048</v>
      </c>
      <c r="J4066" s="389"/>
      <c r="K4066" s="331" t="s">
        <v>994</v>
      </c>
    </row>
    <row r="4067" customFormat="false" ht="15.75" hidden="true" customHeight="false" outlineLevel="0" collapsed="false">
      <c r="A4067" s="331"/>
      <c r="B4067" s="331" t="s">
        <v>1393</v>
      </c>
      <c r="C4067" s="331" t="str">
        <f aca="false">IFERROR(VLOOKUP(B4067,'[1]#¡REF!'!$A$1:$C$15201,2,FALSE()),"")</f>
        <v/>
      </c>
      <c r="D4067" s="331" t="s">
        <v>991</v>
      </c>
      <c r="E4067" s="331" t="s">
        <v>1014</v>
      </c>
      <c r="F4067" s="331" t="s">
        <v>1132</v>
      </c>
      <c r="G4067" s="331" t="n">
        <v>7</v>
      </c>
      <c r="H4067" s="331" t="n">
        <v>1.69</v>
      </c>
      <c r="I4067" s="331" t="n">
        <v>33.6</v>
      </c>
      <c r="J4067" s="389"/>
      <c r="K4067" s="331" t="s">
        <v>994</v>
      </c>
    </row>
    <row r="4068" customFormat="false" ht="15.75" hidden="true" customHeight="false" outlineLevel="0" collapsed="false">
      <c r="A4068" s="331"/>
      <c r="B4068" s="331" t="s">
        <v>1393</v>
      </c>
      <c r="C4068" s="331" t="str">
        <f aca="false">IFERROR(VLOOKUP(B4068,'[1]#¡REF!'!$A$1:$C$15201,2,FALSE()),"")</f>
        <v/>
      </c>
      <c r="D4068" s="331" t="s">
        <v>1016</v>
      </c>
      <c r="E4068" s="331" t="s">
        <v>1019</v>
      </c>
      <c r="F4068" s="354" t="s">
        <v>993</v>
      </c>
      <c r="G4068" s="405" t="n">
        <v>29470</v>
      </c>
      <c r="H4068" s="415" t="n">
        <v>7104.77</v>
      </c>
      <c r="I4068" s="415" t="n">
        <v>141456</v>
      </c>
      <c r="J4068" s="389"/>
      <c r="K4068" s="331" t="s">
        <v>994</v>
      </c>
    </row>
    <row r="4069" customFormat="false" ht="15.75" hidden="true" customHeight="false" outlineLevel="0" collapsed="false">
      <c r="A4069" s="331"/>
      <c r="B4069" s="331" t="s">
        <v>1393</v>
      </c>
      <c r="C4069" s="331" t="str">
        <f aca="false">IFERROR(VLOOKUP(B4069,'[1]#¡REF!'!$A$1:$C$15201,2,FALSE()),"")</f>
        <v/>
      </c>
      <c r="D4069" s="331" t="s">
        <v>1016</v>
      </c>
      <c r="E4069" s="331" t="s">
        <v>1023</v>
      </c>
      <c r="F4069" s="354" t="s">
        <v>993</v>
      </c>
      <c r="G4069" s="331" t="n">
        <v>72</v>
      </c>
      <c r="H4069" s="331" t="n">
        <v>17.36</v>
      </c>
      <c r="I4069" s="331" t="n">
        <v>345.6</v>
      </c>
      <c r="J4069" s="389"/>
      <c r="K4069" s="331" t="s">
        <v>994</v>
      </c>
    </row>
    <row r="4070" customFormat="false" ht="15.75" hidden="true" customHeight="false" outlineLevel="0" collapsed="false">
      <c r="A4070" s="331"/>
      <c r="B4070" s="331" t="s">
        <v>1393</v>
      </c>
      <c r="C4070" s="331" t="str">
        <f aca="false">IFERROR(VLOOKUP(B4070,'[1]#¡REF!'!$A$1:$C$15201,2,FALSE()),"")</f>
        <v/>
      </c>
      <c r="D4070" s="331" t="s">
        <v>1016</v>
      </c>
      <c r="E4070" s="331" t="s">
        <v>1024</v>
      </c>
      <c r="F4070" s="354" t="s">
        <v>993</v>
      </c>
      <c r="G4070" s="331" t="n">
        <v>42</v>
      </c>
      <c r="H4070" s="331" t="n">
        <v>10.13</v>
      </c>
      <c r="I4070" s="331" t="n">
        <v>201.6</v>
      </c>
      <c r="J4070" s="389"/>
      <c r="K4070" s="331" t="s">
        <v>994</v>
      </c>
    </row>
    <row r="4071" customFormat="false" ht="15.75" hidden="true" customHeight="false" outlineLevel="0" collapsed="false">
      <c r="A4071" s="331"/>
      <c r="B4071" s="331" t="s">
        <v>1394</v>
      </c>
      <c r="C4071" s="331" t="str">
        <f aca="false">IFERROR(VLOOKUP(B4071,'[1]#¡REF!'!$A$1:$C$15201,2,FALSE()),"")</f>
        <v/>
      </c>
      <c r="D4071" s="331" t="s">
        <v>991</v>
      </c>
      <c r="E4071" s="331" t="s">
        <v>1012</v>
      </c>
      <c r="F4071" s="354" t="s">
        <v>993</v>
      </c>
      <c r="G4071" s="331" t="n">
        <v>80</v>
      </c>
      <c r="H4071" s="331" t="n">
        <v>21.5</v>
      </c>
      <c r="I4071" s="331" t="n">
        <v>428</v>
      </c>
      <c r="J4071" s="389"/>
      <c r="K4071" s="331" t="s">
        <v>994</v>
      </c>
    </row>
    <row r="4072" customFormat="false" ht="15.75" hidden="true" customHeight="false" outlineLevel="0" collapsed="false">
      <c r="A4072" s="331"/>
      <c r="B4072" s="331" t="s">
        <v>1394</v>
      </c>
      <c r="C4072" s="331" t="str">
        <f aca="false">IFERROR(VLOOKUP(B4072,'[1]#¡REF!'!$A$1:$C$15201,2,FALSE()),"")</f>
        <v/>
      </c>
      <c r="D4072" s="331" t="s">
        <v>1016</v>
      </c>
      <c r="E4072" s="331" t="s">
        <v>1019</v>
      </c>
      <c r="F4072" s="354" t="s">
        <v>993</v>
      </c>
      <c r="G4072" s="331" t="n">
        <v>42</v>
      </c>
      <c r="H4072" s="331" t="n">
        <v>11.29</v>
      </c>
      <c r="I4072" s="331" t="n">
        <v>224.7</v>
      </c>
      <c r="J4072" s="389"/>
      <c r="K4072" s="331" t="s">
        <v>994</v>
      </c>
    </row>
    <row r="4073" customFormat="false" ht="15.75" hidden="true" customHeight="false" outlineLevel="0" collapsed="false">
      <c r="A4073" s="331"/>
      <c r="B4073" s="331" t="s">
        <v>1394</v>
      </c>
      <c r="C4073" s="331" t="str">
        <f aca="false">IFERROR(VLOOKUP(B4073,'[1]#¡REF!'!$A$1:$C$15201,2,FALSE()),"")</f>
        <v/>
      </c>
      <c r="D4073" s="331" t="s">
        <v>1016</v>
      </c>
      <c r="E4073" s="331" t="s">
        <v>1065</v>
      </c>
      <c r="F4073" s="354" t="s">
        <v>993</v>
      </c>
      <c r="G4073" s="331" t="n">
        <v>12</v>
      </c>
      <c r="H4073" s="331" t="n">
        <v>3.22</v>
      </c>
      <c r="I4073" s="331" t="n">
        <v>64.2</v>
      </c>
      <c r="J4073" s="389"/>
      <c r="K4073" s="331" t="s">
        <v>994</v>
      </c>
    </row>
    <row r="4074" customFormat="false" ht="15.75" hidden="true" customHeight="false" outlineLevel="0" collapsed="false">
      <c r="A4074" s="331"/>
      <c r="B4074" s="331" t="s">
        <v>1395</v>
      </c>
      <c r="C4074" s="331" t="str">
        <f aca="false">IFERROR(VLOOKUP(B4074,'[1]#¡REF!'!$A$1:$C$15201,2,FALSE()),"")</f>
        <v/>
      </c>
      <c r="D4074" s="331" t="s">
        <v>991</v>
      </c>
      <c r="E4074" s="331" t="s">
        <v>997</v>
      </c>
      <c r="F4074" s="331" t="s">
        <v>1130</v>
      </c>
      <c r="G4074" s="331" t="n">
        <v>60</v>
      </c>
      <c r="H4074" s="331" t="n">
        <v>345.96</v>
      </c>
      <c r="I4074" s="415" t="n">
        <v>6888</v>
      </c>
      <c r="J4074" s="389"/>
      <c r="K4074" s="331" t="s">
        <v>994</v>
      </c>
    </row>
    <row r="4075" customFormat="false" ht="15.75" hidden="true" customHeight="false" outlineLevel="0" collapsed="false">
      <c r="A4075" s="331"/>
      <c r="B4075" s="331" t="s">
        <v>1395</v>
      </c>
      <c r="C4075" s="331" t="str">
        <f aca="false">IFERROR(VLOOKUP(B4075,'[1]#¡REF!'!$A$1:$C$15201,2,FALSE()),"")</f>
        <v/>
      </c>
      <c r="D4075" s="331" t="s">
        <v>991</v>
      </c>
      <c r="E4075" s="331" t="s">
        <v>1032</v>
      </c>
      <c r="F4075" s="331" t="s">
        <v>1130</v>
      </c>
      <c r="G4075" s="331" t="n">
        <v>60</v>
      </c>
      <c r="H4075" s="331" t="n">
        <v>345.96</v>
      </c>
      <c r="I4075" s="415" t="n">
        <v>6888</v>
      </c>
      <c r="J4075" s="389"/>
      <c r="K4075" s="331" t="s">
        <v>994</v>
      </c>
    </row>
    <row r="4076" customFormat="false" ht="15.75" hidden="true" customHeight="false" outlineLevel="0" collapsed="false">
      <c r="A4076" s="331"/>
      <c r="B4076" s="331" t="s">
        <v>1395</v>
      </c>
      <c r="C4076" s="331" t="str">
        <f aca="false">IFERROR(VLOOKUP(B4076,'[1]#¡REF!'!$A$1:$C$15201,2,FALSE()),"")</f>
        <v/>
      </c>
      <c r="D4076" s="331" t="s">
        <v>991</v>
      </c>
      <c r="E4076" s="331" t="s">
        <v>992</v>
      </c>
      <c r="F4076" s="354" t="s">
        <v>993</v>
      </c>
      <c r="G4076" s="331" t="n">
        <v>195</v>
      </c>
      <c r="H4076" s="415" t="n">
        <v>1124.36</v>
      </c>
      <c r="I4076" s="415" t="n">
        <v>22386</v>
      </c>
      <c r="J4076" s="389"/>
      <c r="K4076" s="331" t="s">
        <v>994</v>
      </c>
    </row>
    <row r="4077" customFormat="false" ht="15.75" hidden="true" customHeight="false" outlineLevel="0" collapsed="false">
      <c r="A4077" s="331"/>
      <c r="B4077" s="331" t="s">
        <v>1395</v>
      </c>
      <c r="C4077" s="331" t="str">
        <f aca="false">IFERROR(VLOOKUP(B4077,'[1]#¡REF!'!$A$1:$C$15201,2,FALSE()),"")</f>
        <v/>
      </c>
      <c r="D4077" s="331" t="s">
        <v>991</v>
      </c>
      <c r="E4077" s="331" t="s">
        <v>1008</v>
      </c>
      <c r="F4077" s="354" t="s">
        <v>993</v>
      </c>
      <c r="G4077" s="405" t="n">
        <v>1600</v>
      </c>
      <c r="H4077" s="415" t="n">
        <v>9225.52</v>
      </c>
      <c r="I4077" s="415" t="n">
        <v>183680</v>
      </c>
      <c r="J4077" s="389"/>
      <c r="K4077" s="331" t="s">
        <v>994</v>
      </c>
    </row>
    <row r="4078" customFormat="false" ht="15.75" hidden="true" customHeight="false" outlineLevel="0" collapsed="false">
      <c r="A4078" s="331"/>
      <c r="B4078" s="331" t="s">
        <v>1395</v>
      </c>
      <c r="C4078" s="331" t="str">
        <f aca="false">IFERROR(VLOOKUP(B4078,'[1]#¡REF!'!$A$1:$C$15201,2,FALSE()),"")</f>
        <v/>
      </c>
      <c r="D4078" s="331" t="s">
        <v>991</v>
      </c>
      <c r="E4078" s="331" t="s">
        <v>1083</v>
      </c>
      <c r="F4078" s="354" t="s">
        <v>993</v>
      </c>
      <c r="G4078" s="331" t="n">
        <v>156</v>
      </c>
      <c r="H4078" s="331" t="n">
        <v>899.49</v>
      </c>
      <c r="I4078" s="415" t="n">
        <v>17908.8</v>
      </c>
      <c r="J4078" s="389"/>
      <c r="K4078" s="331" t="s">
        <v>994</v>
      </c>
    </row>
    <row r="4079" customFormat="false" ht="15.75" hidden="true" customHeight="false" outlineLevel="0" collapsed="false">
      <c r="A4079" s="331"/>
      <c r="B4079" s="331" t="s">
        <v>1395</v>
      </c>
      <c r="C4079" s="331" t="str">
        <f aca="false">IFERROR(VLOOKUP(B4079,'[1]#¡REF!'!$A$1:$C$15201,2,FALSE()),"")</f>
        <v/>
      </c>
      <c r="D4079" s="331" t="s">
        <v>991</v>
      </c>
      <c r="E4079" s="331" t="s">
        <v>1000</v>
      </c>
      <c r="F4079" s="354" t="s">
        <v>993</v>
      </c>
      <c r="G4079" s="405" t="n">
        <v>1455</v>
      </c>
      <c r="H4079" s="415" t="n">
        <v>8389.45</v>
      </c>
      <c r="I4079" s="415" t="n">
        <v>167034</v>
      </c>
      <c r="J4079" s="389"/>
      <c r="K4079" s="331" t="s">
        <v>994</v>
      </c>
    </row>
    <row r="4080" customFormat="false" ht="15.75" hidden="true" customHeight="false" outlineLevel="0" collapsed="false">
      <c r="A4080" s="331"/>
      <c r="B4080" s="331" t="s">
        <v>1395</v>
      </c>
      <c r="C4080" s="331" t="str">
        <f aca="false">IFERROR(VLOOKUP(B4080,'[1]#¡REF!'!$A$1:$C$15201,2,FALSE()),"")</f>
        <v/>
      </c>
      <c r="D4080" s="331" t="s">
        <v>991</v>
      </c>
      <c r="E4080" s="331" t="s">
        <v>1075</v>
      </c>
      <c r="F4080" s="354" t="s">
        <v>993</v>
      </c>
      <c r="G4080" s="331" t="n">
        <v>27</v>
      </c>
      <c r="H4080" s="331" t="n">
        <v>155.68</v>
      </c>
      <c r="I4080" s="415" t="n">
        <v>3099.6</v>
      </c>
      <c r="J4080" s="389"/>
      <c r="K4080" s="331" t="s">
        <v>994</v>
      </c>
    </row>
    <row r="4081" customFormat="false" ht="15.75" hidden="true" customHeight="false" outlineLevel="0" collapsed="false">
      <c r="A4081" s="331"/>
      <c r="B4081" s="331" t="s">
        <v>1395</v>
      </c>
      <c r="C4081" s="331" t="str">
        <f aca="false">IFERROR(VLOOKUP(B4081,'[1]#¡REF!'!$A$1:$C$15201,2,FALSE()),"")</f>
        <v/>
      </c>
      <c r="D4081" s="331" t="s">
        <v>991</v>
      </c>
      <c r="E4081" s="331" t="s">
        <v>1033</v>
      </c>
      <c r="F4081" s="354" t="s">
        <v>993</v>
      </c>
      <c r="G4081" s="331" t="n">
        <v>200</v>
      </c>
      <c r="H4081" s="415" t="n">
        <v>1153.19</v>
      </c>
      <c r="I4081" s="415" t="n">
        <v>22960</v>
      </c>
      <c r="J4081" s="389"/>
      <c r="K4081" s="331" t="s">
        <v>994</v>
      </c>
    </row>
    <row r="4082" customFormat="false" ht="15.75" hidden="true" customHeight="false" outlineLevel="0" collapsed="false">
      <c r="A4082" s="331"/>
      <c r="B4082" s="331" t="s">
        <v>1395</v>
      </c>
      <c r="C4082" s="331" t="str">
        <f aca="false">IFERROR(VLOOKUP(B4082,'[1]#¡REF!'!$A$1:$C$15201,2,FALSE()),"")</f>
        <v/>
      </c>
      <c r="D4082" s="331" t="s">
        <v>991</v>
      </c>
      <c r="E4082" s="331" t="s">
        <v>1034</v>
      </c>
      <c r="F4082" s="354" t="s">
        <v>993</v>
      </c>
      <c r="G4082" s="331" t="n">
        <v>50</v>
      </c>
      <c r="H4082" s="331" t="n">
        <v>288.3</v>
      </c>
      <c r="I4082" s="415" t="n">
        <v>5740</v>
      </c>
      <c r="J4082" s="389"/>
      <c r="K4082" s="331" t="s">
        <v>994</v>
      </c>
    </row>
    <row r="4083" customFormat="false" ht="15.75" hidden="true" customHeight="false" outlineLevel="0" collapsed="false">
      <c r="A4083" s="331"/>
      <c r="B4083" s="331" t="s">
        <v>1395</v>
      </c>
      <c r="C4083" s="331" t="str">
        <f aca="false">IFERROR(VLOOKUP(B4083,'[1]#¡REF!'!$A$1:$C$15201,2,FALSE()),"")</f>
        <v/>
      </c>
      <c r="D4083" s="331" t="s">
        <v>991</v>
      </c>
      <c r="E4083" s="331" t="s">
        <v>1009</v>
      </c>
      <c r="F4083" s="354" t="s">
        <v>993</v>
      </c>
      <c r="G4083" s="331" t="n">
        <v>65</v>
      </c>
      <c r="H4083" s="331" t="n">
        <v>374.79</v>
      </c>
      <c r="I4083" s="415" t="n">
        <v>7462</v>
      </c>
      <c r="J4083" s="389"/>
      <c r="K4083" s="331" t="s">
        <v>994</v>
      </c>
    </row>
    <row r="4084" customFormat="false" ht="15.75" hidden="true" customHeight="false" outlineLevel="0" collapsed="false">
      <c r="A4084" s="331"/>
      <c r="B4084" s="331" t="s">
        <v>1395</v>
      </c>
      <c r="C4084" s="331" t="str">
        <f aca="false">IFERROR(VLOOKUP(B4084,'[1]#¡REF!'!$A$1:$C$15201,2,FALSE()),"")</f>
        <v/>
      </c>
      <c r="D4084" s="331" t="s">
        <v>991</v>
      </c>
      <c r="E4084" s="331" t="s">
        <v>1010</v>
      </c>
      <c r="F4084" s="354" t="s">
        <v>993</v>
      </c>
      <c r="G4084" s="331" t="n">
        <v>120</v>
      </c>
      <c r="H4084" s="331" t="n">
        <v>691.91</v>
      </c>
      <c r="I4084" s="415" t="n">
        <v>13776</v>
      </c>
      <c r="J4084" s="389"/>
      <c r="K4084" s="331" t="s">
        <v>994</v>
      </c>
    </row>
    <row r="4085" customFormat="false" ht="15.75" hidden="true" customHeight="false" outlineLevel="0" collapsed="false">
      <c r="A4085" s="331"/>
      <c r="B4085" s="331" t="s">
        <v>1395</v>
      </c>
      <c r="C4085" s="331" t="str">
        <f aca="false">IFERROR(VLOOKUP(B4085,'[1]#¡REF!'!$A$1:$C$15201,2,FALSE()),"")</f>
        <v/>
      </c>
      <c r="D4085" s="331" t="s">
        <v>991</v>
      </c>
      <c r="E4085" s="331" t="s">
        <v>1011</v>
      </c>
      <c r="F4085" s="354" t="s">
        <v>993</v>
      </c>
      <c r="G4085" s="331" t="n">
        <v>813</v>
      </c>
      <c r="H4085" s="415" t="n">
        <v>4687.71</v>
      </c>
      <c r="I4085" s="415" t="n">
        <v>93332.4</v>
      </c>
      <c r="J4085" s="389"/>
      <c r="K4085" s="331" t="s">
        <v>994</v>
      </c>
    </row>
    <row r="4086" customFormat="false" ht="15.75" hidden="true" customHeight="false" outlineLevel="0" collapsed="false">
      <c r="A4086" s="331"/>
      <c r="B4086" s="331" t="s">
        <v>1395</v>
      </c>
      <c r="C4086" s="331" t="str">
        <f aca="false">IFERROR(VLOOKUP(B4086,'[1]#¡REF!'!$A$1:$C$15201,2,FALSE()),"")</f>
        <v/>
      </c>
      <c r="D4086" s="331" t="s">
        <v>991</v>
      </c>
      <c r="E4086" s="331" t="s">
        <v>1001</v>
      </c>
      <c r="F4086" s="354" t="s">
        <v>993</v>
      </c>
      <c r="G4086" s="331" t="n">
        <v>12</v>
      </c>
      <c r="H4086" s="331" t="n">
        <v>69.19</v>
      </c>
      <c r="I4086" s="415" t="n">
        <v>1377.6</v>
      </c>
      <c r="J4086" s="389"/>
      <c r="K4086" s="331" t="s">
        <v>994</v>
      </c>
    </row>
    <row r="4087" customFormat="false" ht="15.75" hidden="true" customHeight="false" outlineLevel="0" collapsed="false">
      <c r="A4087" s="331"/>
      <c r="B4087" s="331" t="s">
        <v>1395</v>
      </c>
      <c r="C4087" s="331" t="str">
        <f aca="false">IFERROR(VLOOKUP(B4087,'[1]#¡REF!'!$A$1:$C$15201,2,FALSE()),"")</f>
        <v/>
      </c>
      <c r="D4087" s="331" t="s">
        <v>991</v>
      </c>
      <c r="E4087" s="331" t="s">
        <v>1012</v>
      </c>
      <c r="F4087" s="354" t="s">
        <v>993</v>
      </c>
      <c r="G4087" s="331" t="n">
        <v>100</v>
      </c>
      <c r="H4087" s="331" t="n">
        <v>576.59</v>
      </c>
      <c r="I4087" s="415" t="n">
        <v>11480</v>
      </c>
      <c r="J4087" s="389"/>
      <c r="K4087" s="331" t="s">
        <v>994</v>
      </c>
    </row>
    <row r="4088" customFormat="false" ht="15.75" hidden="true" customHeight="false" outlineLevel="0" collapsed="false">
      <c r="A4088" s="331"/>
      <c r="B4088" s="331" t="s">
        <v>1395</v>
      </c>
      <c r="C4088" s="331" t="str">
        <f aca="false">IFERROR(VLOOKUP(B4088,'[1]#¡REF!'!$A$1:$C$15201,2,FALSE()),"")</f>
        <v/>
      </c>
      <c r="D4088" s="331" t="s">
        <v>991</v>
      </c>
      <c r="E4088" s="331" t="s">
        <v>1037</v>
      </c>
      <c r="F4088" s="331" t="s">
        <v>1131</v>
      </c>
      <c r="G4088" s="331" t="n">
        <v>388</v>
      </c>
      <c r="H4088" s="415" t="n">
        <v>2237.19</v>
      </c>
      <c r="I4088" s="415" t="n">
        <v>44542.4</v>
      </c>
      <c r="J4088" s="389"/>
      <c r="K4088" s="331" t="s">
        <v>994</v>
      </c>
    </row>
    <row r="4089" customFormat="false" ht="15.75" hidden="true" customHeight="false" outlineLevel="0" collapsed="false">
      <c r="A4089" s="331"/>
      <c r="B4089" s="331" t="s">
        <v>1395</v>
      </c>
      <c r="C4089" s="331" t="str">
        <f aca="false">IFERROR(VLOOKUP(B4089,'[1]#¡REF!'!$A$1:$C$15201,2,FALSE()),"")</f>
        <v/>
      </c>
      <c r="D4089" s="331" t="s">
        <v>991</v>
      </c>
      <c r="E4089" s="331" t="s">
        <v>1014</v>
      </c>
      <c r="F4089" s="331" t="s">
        <v>1132</v>
      </c>
      <c r="G4089" s="331" t="n">
        <v>262</v>
      </c>
      <c r="H4089" s="415" t="n">
        <v>1510.68</v>
      </c>
      <c r="I4089" s="415" t="n">
        <v>30077.6</v>
      </c>
      <c r="J4089" s="389"/>
      <c r="K4089" s="331" t="s">
        <v>994</v>
      </c>
    </row>
    <row r="4090" customFormat="false" ht="15.75" hidden="true" customHeight="false" outlineLevel="0" collapsed="false">
      <c r="A4090" s="331"/>
      <c r="B4090" s="331" t="s">
        <v>1395</v>
      </c>
      <c r="C4090" s="331" t="str">
        <f aca="false">IFERROR(VLOOKUP(B4090,'[1]#¡REF!'!$A$1:$C$15201,2,FALSE()),"")</f>
        <v/>
      </c>
      <c r="D4090" s="331" t="s">
        <v>991</v>
      </c>
      <c r="E4090" s="331" t="s">
        <v>1002</v>
      </c>
      <c r="F4090" s="331" t="s">
        <v>1133</v>
      </c>
      <c r="G4090" s="331" t="n">
        <v>450</v>
      </c>
      <c r="H4090" s="415" t="n">
        <v>2594.68</v>
      </c>
      <c r="I4090" s="415" t="n">
        <v>51660</v>
      </c>
      <c r="J4090" s="389"/>
      <c r="K4090" s="331" t="s">
        <v>994</v>
      </c>
    </row>
    <row r="4091" customFormat="false" ht="15.75" hidden="true" customHeight="false" outlineLevel="0" collapsed="false">
      <c r="A4091" s="331"/>
      <c r="B4091" s="331" t="s">
        <v>1395</v>
      </c>
      <c r="C4091" s="331" t="str">
        <f aca="false">IFERROR(VLOOKUP(B4091,'[1]#¡REF!'!$A$1:$C$15201,2,FALSE()),"")</f>
        <v/>
      </c>
      <c r="D4091" s="331" t="s">
        <v>991</v>
      </c>
      <c r="E4091" s="331" t="s">
        <v>1004</v>
      </c>
      <c r="F4091" s="331" t="s">
        <v>1134</v>
      </c>
      <c r="G4091" s="331" t="n">
        <v>20</v>
      </c>
      <c r="H4091" s="331" t="n">
        <v>115.32</v>
      </c>
      <c r="I4091" s="415" t="n">
        <v>2296</v>
      </c>
      <c r="J4091" s="390"/>
      <c r="K4091" s="331" t="s">
        <v>994</v>
      </c>
    </row>
    <row r="4092" customFormat="false" ht="15.75" hidden="true" customHeight="false" outlineLevel="0" collapsed="false">
      <c r="A4092" s="331"/>
      <c r="B4092" s="331" t="s">
        <v>1396</v>
      </c>
      <c r="C4092" s="331" t="str">
        <f aca="false">IFERROR(VLOOKUP(B4092,'[1]#¡REF!'!$A$1:$C$15201,2,FALSE()),"")</f>
        <v/>
      </c>
      <c r="D4092" s="331" t="s">
        <v>991</v>
      </c>
      <c r="E4092" s="331" t="s">
        <v>997</v>
      </c>
      <c r="F4092" s="331" t="s">
        <v>1130</v>
      </c>
      <c r="G4092" s="331" t="n">
        <v>120</v>
      </c>
      <c r="H4092" s="415" t="n">
        <v>5418.38</v>
      </c>
      <c r="I4092" s="415" t="n">
        <v>107880</v>
      </c>
      <c r="J4092" s="388"/>
      <c r="K4092" s="331" t="s">
        <v>994</v>
      </c>
    </row>
    <row r="4093" customFormat="false" ht="15.75" hidden="true" customHeight="false" outlineLevel="0" collapsed="false">
      <c r="A4093" s="331"/>
      <c r="B4093" s="331" t="s">
        <v>1396</v>
      </c>
      <c r="C4093" s="331" t="str">
        <f aca="false">IFERROR(VLOOKUP(B4093,'[1]#¡REF!'!$A$1:$C$15201,2,FALSE()),"")</f>
        <v/>
      </c>
      <c r="D4093" s="331" t="s">
        <v>991</v>
      </c>
      <c r="E4093" s="331" t="s">
        <v>1032</v>
      </c>
      <c r="F4093" s="331" t="s">
        <v>1130</v>
      </c>
      <c r="G4093" s="331" t="n">
        <v>120</v>
      </c>
      <c r="H4093" s="415" t="n">
        <v>5418.38</v>
      </c>
      <c r="I4093" s="415" t="n">
        <v>107880</v>
      </c>
      <c r="J4093" s="389"/>
      <c r="K4093" s="331" t="s">
        <v>994</v>
      </c>
    </row>
    <row r="4094" customFormat="false" ht="15.75" hidden="true" customHeight="false" outlineLevel="0" collapsed="false">
      <c r="A4094" s="331"/>
      <c r="B4094" s="331" t="s">
        <v>1396</v>
      </c>
      <c r="C4094" s="331" t="str">
        <f aca="false">IFERROR(VLOOKUP(B4094,'[1]#¡REF!'!$A$1:$C$15201,2,FALSE()),"")</f>
        <v/>
      </c>
      <c r="D4094" s="331" t="s">
        <v>991</v>
      </c>
      <c r="E4094" s="331" t="s">
        <v>992</v>
      </c>
      <c r="F4094" s="354" t="s">
        <v>993</v>
      </c>
      <c r="G4094" s="331" t="n">
        <v>490</v>
      </c>
      <c r="H4094" s="415" t="n">
        <v>22125.06</v>
      </c>
      <c r="I4094" s="415" t="n">
        <v>440510</v>
      </c>
      <c r="J4094" s="389"/>
      <c r="K4094" s="331" t="s">
        <v>994</v>
      </c>
    </row>
    <row r="4095" customFormat="false" ht="15.75" hidden="true" customHeight="false" outlineLevel="0" collapsed="false">
      <c r="A4095" s="331"/>
      <c r="B4095" s="331" t="s">
        <v>1396</v>
      </c>
      <c r="C4095" s="331" t="str">
        <f aca="false">IFERROR(VLOOKUP(B4095,'[1]#¡REF!'!$A$1:$C$15201,2,FALSE()),"")</f>
        <v/>
      </c>
      <c r="D4095" s="331" t="s">
        <v>991</v>
      </c>
      <c r="E4095" s="331" t="s">
        <v>1008</v>
      </c>
      <c r="F4095" s="354" t="s">
        <v>993</v>
      </c>
      <c r="G4095" s="331" t="n">
        <v>70</v>
      </c>
      <c r="H4095" s="415" t="n">
        <v>3160.72</v>
      </c>
      <c r="I4095" s="415" t="n">
        <v>62930</v>
      </c>
      <c r="J4095" s="389"/>
      <c r="K4095" s="331" t="s">
        <v>994</v>
      </c>
    </row>
    <row r="4096" customFormat="false" ht="15.75" hidden="true" customHeight="false" outlineLevel="0" collapsed="false">
      <c r="A4096" s="331"/>
      <c r="B4096" s="331" t="s">
        <v>1396</v>
      </c>
      <c r="C4096" s="331" t="str">
        <f aca="false">IFERROR(VLOOKUP(B4096,'[1]#¡REF!'!$A$1:$C$15201,2,FALSE()),"")</f>
        <v/>
      </c>
      <c r="D4096" s="331" t="s">
        <v>991</v>
      </c>
      <c r="E4096" s="331" t="s">
        <v>1083</v>
      </c>
      <c r="F4096" s="354" t="s">
        <v>993</v>
      </c>
      <c r="G4096" s="331" t="n">
        <v>700</v>
      </c>
      <c r="H4096" s="415" t="n">
        <v>31607.23</v>
      </c>
      <c r="I4096" s="415" t="n">
        <v>629300</v>
      </c>
      <c r="J4096" s="389"/>
      <c r="K4096" s="331" t="s">
        <v>994</v>
      </c>
    </row>
    <row r="4097" customFormat="false" ht="15.75" hidden="true" customHeight="false" outlineLevel="0" collapsed="false">
      <c r="A4097" s="331"/>
      <c r="B4097" s="331" t="s">
        <v>1396</v>
      </c>
      <c r="C4097" s="331" t="str">
        <f aca="false">IFERROR(VLOOKUP(B4097,'[1]#¡REF!'!$A$1:$C$15201,2,FALSE()),"")</f>
        <v/>
      </c>
      <c r="D4097" s="331" t="s">
        <v>991</v>
      </c>
      <c r="E4097" s="331" t="s">
        <v>1000</v>
      </c>
      <c r="F4097" s="354" t="s">
        <v>993</v>
      </c>
      <c r="G4097" s="405" t="n">
        <v>2620</v>
      </c>
      <c r="H4097" s="415" t="n">
        <v>118301.36</v>
      </c>
      <c r="I4097" s="415" t="n">
        <v>2355380</v>
      </c>
      <c r="J4097" s="389"/>
      <c r="K4097" s="331" t="s">
        <v>994</v>
      </c>
    </row>
    <row r="4098" customFormat="false" ht="15.75" hidden="true" customHeight="false" outlineLevel="0" collapsed="false">
      <c r="A4098" s="331"/>
      <c r="B4098" s="331" t="s">
        <v>1396</v>
      </c>
      <c r="C4098" s="331" t="str">
        <f aca="false">IFERROR(VLOOKUP(B4098,'[1]#¡REF!'!$A$1:$C$15201,2,FALSE()),"")</f>
        <v/>
      </c>
      <c r="D4098" s="331" t="s">
        <v>991</v>
      </c>
      <c r="E4098" s="331" t="s">
        <v>1033</v>
      </c>
      <c r="F4098" s="354" t="s">
        <v>993</v>
      </c>
      <c r="G4098" s="331" t="n">
        <v>40</v>
      </c>
      <c r="H4098" s="415" t="n">
        <v>1806.13</v>
      </c>
      <c r="I4098" s="415" t="n">
        <v>35960</v>
      </c>
      <c r="J4098" s="389"/>
      <c r="K4098" s="331" t="s">
        <v>994</v>
      </c>
    </row>
    <row r="4099" customFormat="false" ht="15.75" hidden="true" customHeight="false" outlineLevel="0" collapsed="false">
      <c r="A4099" s="331"/>
      <c r="B4099" s="331" t="s">
        <v>1396</v>
      </c>
      <c r="C4099" s="331" t="str">
        <f aca="false">IFERROR(VLOOKUP(B4099,'[1]#¡REF!'!$A$1:$C$15201,2,FALSE()),"")</f>
        <v/>
      </c>
      <c r="D4099" s="331" t="s">
        <v>991</v>
      </c>
      <c r="E4099" s="331" t="s">
        <v>1053</v>
      </c>
      <c r="F4099" s="354" t="s">
        <v>993</v>
      </c>
      <c r="G4099" s="331" t="n">
        <v>20</v>
      </c>
      <c r="H4099" s="331" t="n">
        <v>903.06</v>
      </c>
      <c r="I4099" s="415" t="n">
        <v>17980</v>
      </c>
      <c r="J4099" s="389"/>
      <c r="K4099" s="331" t="s">
        <v>994</v>
      </c>
    </row>
    <row r="4100" customFormat="false" ht="15.75" hidden="true" customHeight="false" outlineLevel="0" collapsed="false">
      <c r="A4100" s="331"/>
      <c r="B4100" s="331" t="s">
        <v>1396</v>
      </c>
      <c r="C4100" s="331" t="str">
        <f aca="false">IFERROR(VLOOKUP(B4100,'[1]#¡REF!'!$A$1:$C$15201,2,FALSE()),"")</f>
        <v/>
      </c>
      <c r="D4100" s="331" t="s">
        <v>991</v>
      </c>
      <c r="E4100" s="331" t="s">
        <v>1034</v>
      </c>
      <c r="F4100" s="354" t="s">
        <v>993</v>
      </c>
      <c r="G4100" s="331" t="n">
        <v>72</v>
      </c>
      <c r="H4100" s="415" t="n">
        <v>3251.03</v>
      </c>
      <c r="I4100" s="415" t="n">
        <v>64728</v>
      </c>
      <c r="J4100" s="389"/>
      <c r="K4100" s="331" t="s">
        <v>994</v>
      </c>
    </row>
    <row r="4101" customFormat="false" ht="15.75" hidden="true" customHeight="false" outlineLevel="0" collapsed="false">
      <c r="A4101" s="331"/>
      <c r="B4101" s="331" t="s">
        <v>1396</v>
      </c>
      <c r="C4101" s="331" t="str">
        <f aca="false">IFERROR(VLOOKUP(B4101,'[1]#¡REF!'!$A$1:$C$15201,2,FALSE()),"")</f>
        <v/>
      </c>
      <c r="D4101" s="331" t="s">
        <v>991</v>
      </c>
      <c r="E4101" s="331" t="s">
        <v>1009</v>
      </c>
      <c r="F4101" s="354" t="s">
        <v>993</v>
      </c>
      <c r="G4101" s="405" t="n">
        <v>1482</v>
      </c>
      <c r="H4101" s="415" t="n">
        <v>66917.03</v>
      </c>
      <c r="I4101" s="415" t="n">
        <v>1332318</v>
      </c>
      <c r="J4101" s="389"/>
      <c r="K4101" s="331" t="s">
        <v>994</v>
      </c>
    </row>
    <row r="4102" customFormat="false" ht="15.75" hidden="true" customHeight="false" outlineLevel="0" collapsed="false">
      <c r="A4102" s="331"/>
      <c r="B4102" s="331" t="s">
        <v>1396</v>
      </c>
      <c r="C4102" s="331" t="str">
        <f aca="false">IFERROR(VLOOKUP(B4102,'[1]#¡REF!'!$A$1:$C$15201,2,FALSE()),"")</f>
        <v/>
      </c>
      <c r="D4102" s="331" t="s">
        <v>991</v>
      </c>
      <c r="E4102" s="331" t="s">
        <v>1010</v>
      </c>
      <c r="F4102" s="354" t="s">
        <v>993</v>
      </c>
      <c r="G4102" s="331" t="n">
        <v>288</v>
      </c>
      <c r="H4102" s="415" t="n">
        <v>13004.12</v>
      </c>
      <c r="I4102" s="415" t="n">
        <v>258912</v>
      </c>
      <c r="J4102" s="389"/>
      <c r="K4102" s="331" t="s">
        <v>994</v>
      </c>
    </row>
    <row r="4103" customFormat="false" ht="15.75" hidden="true" customHeight="false" outlineLevel="0" collapsed="false">
      <c r="A4103" s="331"/>
      <c r="B4103" s="331" t="s">
        <v>1396</v>
      </c>
      <c r="C4103" s="331" t="str">
        <f aca="false">IFERROR(VLOOKUP(B4103,'[1]#¡REF!'!$A$1:$C$15201,2,FALSE()),"")</f>
        <v/>
      </c>
      <c r="D4103" s="331" t="s">
        <v>991</v>
      </c>
      <c r="E4103" s="331" t="s">
        <v>1011</v>
      </c>
      <c r="F4103" s="354" t="s">
        <v>993</v>
      </c>
      <c r="G4103" s="331" t="n">
        <v>168</v>
      </c>
      <c r="H4103" s="415" t="n">
        <v>7585.74</v>
      </c>
      <c r="I4103" s="415" t="n">
        <v>151032</v>
      </c>
      <c r="J4103" s="389"/>
      <c r="K4103" s="331" t="s">
        <v>994</v>
      </c>
    </row>
    <row r="4104" customFormat="false" ht="15.75" hidden="true" customHeight="false" outlineLevel="0" collapsed="false">
      <c r="A4104" s="331"/>
      <c r="B4104" s="331" t="s">
        <v>1396</v>
      </c>
      <c r="C4104" s="331" t="str">
        <f aca="false">IFERROR(VLOOKUP(B4104,'[1]#¡REF!'!$A$1:$C$15201,2,FALSE()),"")</f>
        <v/>
      </c>
      <c r="D4104" s="331" t="s">
        <v>991</v>
      </c>
      <c r="E4104" s="331" t="s">
        <v>1001</v>
      </c>
      <c r="F4104" s="354" t="s">
        <v>993</v>
      </c>
      <c r="G4104" s="405" t="n">
        <v>2400</v>
      </c>
      <c r="H4104" s="415" t="n">
        <v>108367.66</v>
      </c>
      <c r="I4104" s="415" t="n">
        <v>2157600</v>
      </c>
      <c r="J4104" s="389"/>
      <c r="K4104" s="331" t="s">
        <v>994</v>
      </c>
    </row>
    <row r="4105" customFormat="false" ht="15.75" hidden="true" customHeight="false" outlineLevel="0" collapsed="false">
      <c r="A4105" s="331"/>
      <c r="B4105" s="331" t="s">
        <v>1396</v>
      </c>
      <c r="C4105" s="331" t="str">
        <f aca="false">IFERROR(VLOOKUP(B4105,'[1]#¡REF!'!$A$1:$C$15201,2,FALSE()),"")</f>
        <v/>
      </c>
      <c r="D4105" s="331" t="s">
        <v>991</v>
      </c>
      <c r="E4105" s="331" t="s">
        <v>1084</v>
      </c>
      <c r="F4105" s="354" t="s">
        <v>993</v>
      </c>
      <c r="G4105" s="331" t="n">
        <v>384</v>
      </c>
      <c r="H4105" s="415" t="n">
        <v>17338.83</v>
      </c>
      <c r="I4105" s="415" t="n">
        <v>345216</v>
      </c>
      <c r="J4105" s="389"/>
      <c r="K4105" s="331" t="s">
        <v>994</v>
      </c>
    </row>
    <row r="4106" customFormat="false" ht="15.75" hidden="true" customHeight="false" outlineLevel="0" collapsed="false">
      <c r="A4106" s="331"/>
      <c r="B4106" s="331" t="s">
        <v>1396</v>
      </c>
      <c r="C4106" s="331" t="str">
        <f aca="false">IFERROR(VLOOKUP(B4106,'[1]#¡REF!'!$A$1:$C$15201,2,FALSE()),"")</f>
        <v/>
      </c>
      <c r="D4106" s="331" t="s">
        <v>991</v>
      </c>
      <c r="E4106" s="331" t="s">
        <v>1012</v>
      </c>
      <c r="F4106" s="354" t="s">
        <v>993</v>
      </c>
      <c r="G4106" s="331" t="n">
        <v>100</v>
      </c>
      <c r="H4106" s="415" t="n">
        <v>4515.32</v>
      </c>
      <c r="I4106" s="415" t="n">
        <v>89900</v>
      </c>
      <c r="J4106" s="389"/>
      <c r="K4106" s="331" t="s">
        <v>994</v>
      </c>
    </row>
    <row r="4107" customFormat="false" ht="15.75" hidden="true" customHeight="false" outlineLevel="0" collapsed="false">
      <c r="A4107" s="331"/>
      <c r="B4107" s="331" t="s">
        <v>1396</v>
      </c>
      <c r="C4107" s="331" t="str">
        <f aca="false">IFERROR(VLOOKUP(B4107,'[1]#¡REF!'!$A$1:$C$15201,2,FALSE()),"")</f>
        <v/>
      </c>
      <c r="D4107" s="331" t="s">
        <v>991</v>
      </c>
      <c r="E4107" s="331" t="s">
        <v>1037</v>
      </c>
      <c r="F4107" s="331" t="s">
        <v>1131</v>
      </c>
      <c r="G4107" s="331" t="n">
        <v>200</v>
      </c>
      <c r="H4107" s="415" t="n">
        <v>9030.64</v>
      </c>
      <c r="I4107" s="415" t="n">
        <v>179800</v>
      </c>
      <c r="J4107" s="389"/>
      <c r="K4107" s="331" t="s">
        <v>994</v>
      </c>
    </row>
    <row r="4108" customFormat="false" ht="15.75" hidden="true" customHeight="false" outlineLevel="0" collapsed="false">
      <c r="A4108" s="331"/>
      <c r="B4108" s="331" t="s">
        <v>1396</v>
      </c>
      <c r="C4108" s="331" t="str">
        <f aca="false">IFERROR(VLOOKUP(B4108,'[1]#¡REF!'!$A$1:$C$15201,2,FALSE()),"")</f>
        <v/>
      </c>
      <c r="D4108" s="331" t="s">
        <v>991</v>
      </c>
      <c r="E4108" s="331" t="s">
        <v>1014</v>
      </c>
      <c r="F4108" s="331" t="s">
        <v>1132</v>
      </c>
      <c r="G4108" s="405" t="n">
        <v>1200</v>
      </c>
      <c r="H4108" s="415" t="n">
        <v>54183.83</v>
      </c>
      <c r="I4108" s="415" t="n">
        <v>1078800</v>
      </c>
      <c r="J4108" s="389"/>
      <c r="K4108" s="331" t="s">
        <v>994</v>
      </c>
    </row>
    <row r="4109" customFormat="false" ht="15.75" hidden="true" customHeight="false" outlineLevel="0" collapsed="false">
      <c r="A4109" s="331"/>
      <c r="B4109" s="331" t="s">
        <v>1396</v>
      </c>
      <c r="C4109" s="331" t="str">
        <f aca="false">IFERROR(VLOOKUP(B4109,'[1]#¡REF!'!$A$1:$C$15201,2,FALSE()),"")</f>
        <v/>
      </c>
      <c r="D4109" s="331" t="s">
        <v>991</v>
      </c>
      <c r="E4109" s="331" t="s">
        <v>1002</v>
      </c>
      <c r="F4109" s="331" t="s">
        <v>1133</v>
      </c>
      <c r="G4109" s="331" t="n">
        <v>573</v>
      </c>
      <c r="H4109" s="415" t="n">
        <v>25872.78</v>
      </c>
      <c r="I4109" s="415" t="n">
        <v>515127</v>
      </c>
      <c r="J4109" s="389"/>
      <c r="K4109" s="331" t="s">
        <v>994</v>
      </c>
    </row>
    <row r="4110" customFormat="false" ht="15.75" hidden="true" customHeight="false" outlineLevel="0" collapsed="false">
      <c r="A4110" s="331"/>
      <c r="B4110" s="331" t="s">
        <v>1396</v>
      </c>
      <c r="C4110" s="331" t="str">
        <f aca="false">IFERROR(VLOOKUP(B4110,'[1]#¡REF!'!$A$1:$C$15201,2,FALSE()),"")</f>
        <v/>
      </c>
      <c r="D4110" s="331" t="s">
        <v>991</v>
      </c>
      <c r="E4110" s="331" t="s">
        <v>1004</v>
      </c>
      <c r="F4110" s="331" t="s">
        <v>1134</v>
      </c>
      <c r="G4110" s="331" t="n">
        <v>360</v>
      </c>
      <c r="H4110" s="415" t="n">
        <v>16255.15</v>
      </c>
      <c r="I4110" s="415" t="n">
        <v>323640</v>
      </c>
      <c r="J4110" s="390"/>
      <c r="K4110" s="331" t="s">
        <v>994</v>
      </c>
    </row>
    <row r="4111" customFormat="false" ht="15.75" hidden="true" customHeight="false" outlineLevel="0" collapsed="false">
      <c r="A4111" s="331"/>
      <c r="B4111" s="331" t="s">
        <v>1397</v>
      </c>
      <c r="C4111" s="331" t="str">
        <f aca="false">IFERROR(VLOOKUP(B4111,'[1]#¡REF!'!$A$1:$C$15201,2,FALSE()),"")</f>
        <v/>
      </c>
      <c r="D4111" s="331" t="s">
        <v>991</v>
      </c>
      <c r="E4111" s="331" t="s">
        <v>992</v>
      </c>
      <c r="F4111" s="354" t="s">
        <v>993</v>
      </c>
      <c r="G4111" s="331" t="n">
        <v>944</v>
      </c>
      <c r="H4111" s="331" t="n">
        <v>687.49</v>
      </c>
      <c r="I4111" s="415" t="n">
        <v>13688</v>
      </c>
      <c r="J4111" s="388"/>
      <c r="K4111" s="331" t="s">
        <v>994</v>
      </c>
    </row>
    <row r="4112" customFormat="false" ht="15.75" hidden="true" customHeight="false" outlineLevel="0" collapsed="false">
      <c r="A4112" s="331"/>
      <c r="B4112" s="331" t="s">
        <v>1397</v>
      </c>
      <c r="C4112" s="331" t="str">
        <f aca="false">IFERROR(VLOOKUP(B4112,'[1]#¡REF!'!$A$1:$C$15201,2,FALSE()),"")</f>
        <v/>
      </c>
      <c r="D4112" s="331" t="s">
        <v>991</v>
      </c>
      <c r="E4112" s="331" t="s">
        <v>1083</v>
      </c>
      <c r="F4112" s="354" t="s">
        <v>993</v>
      </c>
      <c r="G4112" s="331" t="n">
        <v>56</v>
      </c>
      <c r="H4112" s="331" t="n">
        <v>40.78</v>
      </c>
      <c r="I4112" s="331" t="n">
        <v>812</v>
      </c>
      <c r="J4112" s="389"/>
      <c r="K4112" s="331" t="s">
        <v>994</v>
      </c>
    </row>
    <row r="4113" customFormat="false" ht="15.75" hidden="true" customHeight="false" outlineLevel="0" collapsed="false">
      <c r="A4113" s="331"/>
      <c r="B4113" s="331" t="s">
        <v>1397</v>
      </c>
      <c r="C4113" s="331" t="str">
        <f aca="false">IFERROR(VLOOKUP(B4113,'[1]#¡REF!'!$A$1:$C$15201,2,FALSE()),"")</f>
        <v/>
      </c>
      <c r="D4113" s="331" t="s">
        <v>991</v>
      </c>
      <c r="E4113" s="331" t="s">
        <v>1000</v>
      </c>
      <c r="F4113" s="354" t="s">
        <v>993</v>
      </c>
      <c r="G4113" s="405" t="n">
        <v>1426</v>
      </c>
      <c r="H4113" s="415" t="n">
        <v>1038.52</v>
      </c>
      <c r="I4113" s="415" t="n">
        <v>20677</v>
      </c>
      <c r="J4113" s="389"/>
      <c r="K4113" s="331" t="s">
        <v>994</v>
      </c>
    </row>
    <row r="4114" customFormat="false" ht="15.75" hidden="true" customHeight="false" outlineLevel="0" collapsed="false">
      <c r="A4114" s="331"/>
      <c r="B4114" s="331" t="s">
        <v>1397</v>
      </c>
      <c r="C4114" s="331" t="str">
        <f aca="false">IFERROR(VLOOKUP(B4114,'[1]#¡REF!'!$A$1:$C$15201,2,FALSE()),"")</f>
        <v/>
      </c>
      <c r="D4114" s="331" t="s">
        <v>991</v>
      </c>
      <c r="E4114" s="331" t="s">
        <v>1033</v>
      </c>
      <c r="F4114" s="354" t="s">
        <v>993</v>
      </c>
      <c r="G4114" s="331" t="n">
        <v>350</v>
      </c>
      <c r="H4114" s="331" t="n">
        <v>254.9</v>
      </c>
      <c r="I4114" s="415" t="n">
        <v>5075</v>
      </c>
      <c r="J4114" s="389"/>
      <c r="K4114" s="331" t="s">
        <v>994</v>
      </c>
    </row>
    <row r="4115" customFormat="false" ht="15.75" hidden="true" customHeight="false" outlineLevel="0" collapsed="false">
      <c r="A4115" s="331"/>
      <c r="B4115" s="331" t="s">
        <v>1397</v>
      </c>
      <c r="C4115" s="331" t="str">
        <f aca="false">IFERROR(VLOOKUP(B4115,'[1]#¡REF!'!$A$1:$C$15201,2,FALSE()),"")</f>
        <v/>
      </c>
      <c r="D4115" s="331" t="s">
        <v>991</v>
      </c>
      <c r="E4115" s="331" t="s">
        <v>1053</v>
      </c>
      <c r="F4115" s="354" t="s">
        <v>993</v>
      </c>
      <c r="G4115" s="405" t="n">
        <v>1400</v>
      </c>
      <c r="H4115" s="415" t="n">
        <v>1019.59</v>
      </c>
      <c r="I4115" s="415" t="n">
        <v>20300</v>
      </c>
      <c r="J4115" s="389"/>
      <c r="K4115" s="331" t="s">
        <v>994</v>
      </c>
    </row>
    <row r="4116" customFormat="false" ht="15.75" hidden="true" customHeight="false" outlineLevel="0" collapsed="false">
      <c r="A4116" s="331"/>
      <c r="B4116" s="331" t="s">
        <v>1397</v>
      </c>
      <c r="C4116" s="331" t="str">
        <f aca="false">IFERROR(VLOOKUP(B4116,'[1]#¡REF!'!$A$1:$C$15201,2,FALSE()),"")</f>
        <v/>
      </c>
      <c r="D4116" s="331" t="s">
        <v>991</v>
      </c>
      <c r="E4116" s="331" t="s">
        <v>1035</v>
      </c>
      <c r="F4116" s="354" t="s">
        <v>993</v>
      </c>
      <c r="G4116" s="405" t="n">
        <v>1261</v>
      </c>
      <c r="H4116" s="331" t="n">
        <v>918.36</v>
      </c>
      <c r="I4116" s="415" t="n">
        <v>18284.5</v>
      </c>
      <c r="J4116" s="389"/>
      <c r="K4116" s="331" t="s">
        <v>994</v>
      </c>
    </row>
    <row r="4117" customFormat="false" ht="15.75" hidden="true" customHeight="false" outlineLevel="0" collapsed="false">
      <c r="A4117" s="331"/>
      <c r="B4117" s="331" t="s">
        <v>1397</v>
      </c>
      <c r="C4117" s="331" t="str">
        <f aca="false">IFERROR(VLOOKUP(B4117,'[1]#¡REF!'!$A$1:$C$15201,2,FALSE()),"")</f>
        <v/>
      </c>
      <c r="D4117" s="331" t="s">
        <v>991</v>
      </c>
      <c r="E4117" s="331" t="s">
        <v>1014</v>
      </c>
      <c r="F4117" s="331" t="s">
        <v>1132</v>
      </c>
      <c r="G4117" s="331" t="n">
        <v>718</v>
      </c>
      <c r="H4117" s="331" t="n">
        <v>522.9</v>
      </c>
      <c r="I4117" s="415" t="n">
        <v>10411</v>
      </c>
      <c r="J4117" s="389"/>
      <c r="K4117" s="331" t="s">
        <v>994</v>
      </c>
    </row>
    <row r="4118" customFormat="false" ht="15.75" hidden="true" customHeight="false" outlineLevel="0" collapsed="false">
      <c r="A4118" s="331"/>
      <c r="B4118" s="331" t="s">
        <v>1397</v>
      </c>
      <c r="C4118" s="331" t="str">
        <f aca="false">IFERROR(VLOOKUP(B4118,'[1]#¡REF!'!$A$1:$C$15201,2,FALSE()),"")</f>
        <v/>
      </c>
      <c r="D4118" s="331" t="s">
        <v>991</v>
      </c>
      <c r="E4118" s="331" t="s">
        <v>1004</v>
      </c>
      <c r="F4118" s="331" t="s">
        <v>1134</v>
      </c>
      <c r="G4118" s="331" t="n">
        <v>70</v>
      </c>
      <c r="H4118" s="331" t="n">
        <v>50.98</v>
      </c>
      <c r="I4118" s="415" t="n">
        <v>1015</v>
      </c>
      <c r="J4118" s="389"/>
      <c r="K4118" s="331" t="s">
        <v>994</v>
      </c>
    </row>
    <row r="4119" customFormat="false" ht="15.75" hidden="true" customHeight="false" outlineLevel="0" collapsed="false">
      <c r="A4119" s="331"/>
      <c r="B4119" s="331" t="s">
        <v>1398</v>
      </c>
      <c r="C4119" s="331" t="str">
        <f aca="false">IFERROR(VLOOKUP(B4119,'[1]#¡REF!'!$A$1:$C$15201,2,FALSE()),"")</f>
        <v/>
      </c>
      <c r="D4119" s="331" t="s">
        <v>991</v>
      </c>
      <c r="E4119" s="331" t="s">
        <v>997</v>
      </c>
      <c r="F4119" s="331" t="s">
        <v>1130</v>
      </c>
      <c r="G4119" s="331" t="n">
        <v>240</v>
      </c>
      <c r="H4119" s="331" t="n">
        <v>498.56</v>
      </c>
      <c r="I4119" s="415" t="n">
        <v>9926.4</v>
      </c>
      <c r="J4119" s="389"/>
      <c r="K4119" s="331" t="s">
        <v>994</v>
      </c>
    </row>
    <row r="4120" customFormat="false" ht="15.75" hidden="true" customHeight="false" outlineLevel="0" collapsed="false">
      <c r="A4120" s="331"/>
      <c r="B4120" s="331" t="s">
        <v>1398</v>
      </c>
      <c r="C4120" s="331" t="str">
        <f aca="false">IFERROR(VLOOKUP(B4120,'[1]#¡REF!'!$A$1:$C$15201,2,FALSE()),"")</f>
        <v/>
      </c>
      <c r="D4120" s="331" t="s">
        <v>991</v>
      </c>
      <c r="E4120" s="331" t="s">
        <v>1008</v>
      </c>
      <c r="F4120" s="354" t="s">
        <v>993</v>
      </c>
      <c r="G4120" s="331" t="n">
        <v>70</v>
      </c>
      <c r="H4120" s="331" t="n">
        <v>145.41</v>
      </c>
      <c r="I4120" s="415" t="n">
        <v>2895.2</v>
      </c>
      <c r="J4120" s="389"/>
      <c r="K4120" s="331" t="s">
        <v>994</v>
      </c>
    </row>
    <row r="4121" customFormat="false" ht="15.75" hidden="true" customHeight="false" outlineLevel="0" collapsed="false">
      <c r="A4121" s="331"/>
      <c r="B4121" s="331" t="s">
        <v>1398</v>
      </c>
      <c r="C4121" s="331" t="str">
        <f aca="false">IFERROR(VLOOKUP(B4121,'[1]#¡REF!'!$A$1:$C$15201,2,FALSE()),"")</f>
        <v/>
      </c>
      <c r="D4121" s="331" t="s">
        <v>991</v>
      </c>
      <c r="E4121" s="331" t="s">
        <v>1083</v>
      </c>
      <c r="F4121" s="354" t="s">
        <v>993</v>
      </c>
      <c r="G4121" s="405" t="n">
        <v>4680</v>
      </c>
      <c r="H4121" s="415" t="n">
        <v>9721.99</v>
      </c>
      <c r="I4121" s="415" t="n">
        <v>193564.8</v>
      </c>
      <c r="J4121" s="389"/>
      <c r="K4121" s="331" t="s">
        <v>994</v>
      </c>
    </row>
    <row r="4122" customFormat="false" ht="15.75" hidden="true" customHeight="false" outlineLevel="0" collapsed="false">
      <c r="A4122" s="331"/>
      <c r="B4122" s="331" t="s">
        <v>1398</v>
      </c>
      <c r="C4122" s="331" t="str">
        <f aca="false">IFERROR(VLOOKUP(B4122,'[1]#¡REF!'!$A$1:$C$15201,2,FALSE()),"")</f>
        <v/>
      </c>
      <c r="D4122" s="331" t="s">
        <v>991</v>
      </c>
      <c r="E4122" s="331" t="s">
        <v>1000</v>
      </c>
      <c r="F4122" s="354" t="s">
        <v>993</v>
      </c>
      <c r="G4122" s="405" t="n">
        <v>66648</v>
      </c>
      <c r="H4122" s="415" t="n">
        <v>138451.1</v>
      </c>
      <c r="I4122" s="415" t="n">
        <v>2756561.28</v>
      </c>
      <c r="J4122" s="389"/>
      <c r="K4122" s="331" t="s">
        <v>994</v>
      </c>
    </row>
    <row r="4123" customFormat="false" ht="15.75" hidden="true" customHeight="false" outlineLevel="0" collapsed="false">
      <c r="A4123" s="331"/>
      <c r="B4123" s="331" t="s">
        <v>1398</v>
      </c>
      <c r="C4123" s="331" t="str">
        <f aca="false">IFERROR(VLOOKUP(B4123,'[1]#¡REF!'!$A$1:$C$15201,2,FALSE()),"")</f>
        <v/>
      </c>
      <c r="D4123" s="331" t="s">
        <v>991</v>
      </c>
      <c r="E4123" s="331" t="s">
        <v>1075</v>
      </c>
      <c r="F4123" s="354" t="s">
        <v>993</v>
      </c>
      <c r="G4123" s="331" t="n">
        <v>108</v>
      </c>
      <c r="H4123" s="331" t="n">
        <v>224.35</v>
      </c>
      <c r="I4123" s="415" t="n">
        <v>4466.88</v>
      </c>
      <c r="J4123" s="389"/>
      <c r="K4123" s="331" t="s">
        <v>994</v>
      </c>
    </row>
    <row r="4124" customFormat="false" ht="15.75" hidden="true" customHeight="false" outlineLevel="0" collapsed="false">
      <c r="A4124" s="331"/>
      <c r="B4124" s="331" t="s">
        <v>1398</v>
      </c>
      <c r="C4124" s="331" t="str">
        <f aca="false">IFERROR(VLOOKUP(B4124,'[1]#¡REF!'!$A$1:$C$15201,2,FALSE()),"")</f>
        <v/>
      </c>
      <c r="D4124" s="331" t="s">
        <v>991</v>
      </c>
      <c r="E4124" s="331" t="s">
        <v>1033</v>
      </c>
      <c r="F4124" s="354" t="s">
        <v>993</v>
      </c>
      <c r="G4124" s="331" t="n">
        <v>300</v>
      </c>
      <c r="H4124" s="331" t="n">
        <v>623.2</v>
      </c>
      <c r="I4124" s="415" t="n">
        <v>12408</v>
      </c>
      <c r="J4124" s="389"/>
      <c r="K4124" s="331" t="s">
        <v>994</v>
      </c>
    </row>
    <row r="4125" customFormat="false" ht="15.75" hidden="true" customHeight="false" outlineLevel="0" collapsed="false">
      <c r="A4125" s="331"/>
      <c r="B4125" s="331" t="s">
        <v>1398</v>
      </c>
      <c r="C4125" s="331" t="str">
        <f aca="false">IFERROR(VLOOKUP(B4125,'[1]#¡REF!'!$A$1:$C$15201,2,FALSE()),"")</f>
        <v/>
      </c>
      <c r="D4125" s="331" t="s">
        <v>991</v>
      </c>
      <c r="E4125" s="331" t="s">
        <v>1053</v>
      </c>
      <c r="F4125" s="354" t="s">
        <v>993</v>
      </c>
      <c r="G4125" s="331" t="n">
        <v>400</v>
      </c>
      <c r="H4125" s="331" t="n">
        <v>830.94</v>
      </c>
      <c r="I4125" s="415" t="n">
        <v>16544</v>
      </c>
      <c r="J4125" s="389"/>
      <c r="K4125" s="331" t="s">
        <v>994</v>
      </c>
    </row>
    <row r="4126" customFormat="false" ht="15.75" hidden="true" customHeight="false" outlineLevel="0" collapsed="false">
      <c r="A4126" s="331"/>
      <c r="B4126" s="331" t="s">
        <v>1398</v>
      </c>
      <c r="C4126" s="331" t="str">
        <f aca="false">IFERROR(VLOOKUP(B4126,'[1]#¡REF!'!$A$1:$C$15201,2,FALSE()),"")</f>
        <v/>
      </c>
      <c r="D4126" s="331" t="s">
        <v>991</v>
      </c>
      <c r="E4126" s="331" t="s">
        <v>1009</v>
      </c>
      <c r="F4126" s="354" t="s">
        <v>993</v>
      </c>
      <c r="G4126" s="331" t="n">
        <v>100</v>
      </c>
      <c r="H4126" s="331" t="n">
        <v>207.73</v>
      </c>
      <c r="I4126" s="415" t="n">
        <v>4136</v>
      </c>
      <c r="J4126" s="389"/>
      <c r="K4126" s="331" t="s">
        <v>994</v>
      </c>
    </row>
    <row r="4127" customFormat="false" ht="15.75" hidden="true" customHeight="false" outlineLevel="0" collapsed="false">
      <c r="A4127" s="331"/>
      <c r="B4127" s="331" t="s">
        <v>1398</v>
      </c>
      <c r="C4127" s="331" t="str">
        <f aca="false">IFERROR(VLOOKUP(B4127,'[1]#¡REF!'!$A$1:$C$15201,2,FALSE()),"")</f>
        <v/>
      </c>
      <c r="D4127" s="331" t="s">
        <v>991</v>
      </c>
      <c r="E4127" s="331" t="s">
        <v>1010</v>
      </c>
      <c r="F4127" s="354" t="s">
        <v>993</v>
      </c>
      <c r="G4127" s="405" t="n">
        <v>4800</v>
      </c>
      <c r="H4127" s="415" t="n">
        <v>9971.27</v>
      </c>
      <c r="I4127" s="415" t="n">
        <v>198528</v>
      </c>
      <c r="J4127" s="389"/>
      <c r="K4127" s="331" t="s">
        <v>994</v>
      </c>
    </row>
    <row r="4128" customFormat="false" ht="15.75" hidden="true" customHeight="false" outlineLevel="0" collapsed="false">
      <c r="A4128" s="331"/>
      <c r="B4128" s="331" t="s">
        <v>1398</v>
      </c>
      <c r="C4128" s="331" t="str">
        <f aca="false">IFERROR(VLOOKUP(B4128,'[1]#¡REF!'!$A$1:$C$15201,2,FALSE()),"")</f>
        <v/>
      </c>
      <c r="D4128" s="331" t="s">
        <v>991</v>
      </c>
      <c r="E4128" s="331" t="s">
        <v>1011</v>
      </c>
      <c r="F4128" s="354" t="s">
        <v>993</v>
      </c>
      <c r="G4128" s="405" t="n">
        <v>3111</v>
      </c>
      <c r="H4128" s="415" t="n">
        <v>6462.63</v>
      </c>
      <c r="I4128" s="415" t="n">
        <v>128670.96</v>
      </c>
      <c r="J4128" s="389"/>
      <c r="K4128" s="331" t="s">
        <v>994</v>
      </c>
    </row>
    <row r="4129" customFormat="false" ht="15.75" hidden="true" customHeight="false" outlineLevel="0" collapsed="false">
      <c r="A4129" s="331"/>
      <c r="B4129" s="331" t="s">
        <v>1398</v>
      </c>
      <c r="C4129" s="331" t="str">
        <f aca="false">IFERROR(VLOOKUP(B4129,'[1]#¡REF!'!$A$1:$C$15201,2,FALSE()),"")</f>
        <v/>
      </c>
      <c r="D4129" s="331" t="s">
        <v>991</v>
      </c>
      <c r="E4129" s="331" t="s">
        <v>1001</v>
      </c>
      <c r="F4129" s="354" t="s">
        <v>993</v>
      </c>
      <c r="G4129" s="405" t="n">
        <v>100000</v>
      </c>
      <c r="H4129" s="415" t="n">
        <v>207734.82</v>
      </c>
      <c r="I4129" s="415" t="n">
        <v>4136000</v>
      </c>
      <c r="J4129" s="389"/>
      <c r="K4129" s="331" t="s">
        <v>994</v>
      </c>
    </row>
    <row r="4130" customFormat="false" ht="15.75" hidden="true" customHeight="false" outlineLevel="0" collapsed="false">
      <c r="A4130" s="331"/>
      <c r="B4130" s="331" t="s">
        <v>1398</v>
      </c>
      <c r="C4130" s="331" t="str">
        <f aca="false">IFERROR(VLOOKUP(B4130,'[1]#¡REF!'!$A$1:$C$15201,2,FALSE()),"")</f>
        <v/>
      </c>
      <c r="D4130" s="331" t="s">
        <v>991</v>
      </c>
      <c r="E4130" s="331" t="s">
        <v>1012</v>
      </c>
      <c r="F4130" s="354" t="s">
        <v>993</v>
      </c>
      <c r="G4130" s="405" t="n">
        <v>1800</v>
      </c>
      <c r="H4130" s="415" t="n">
        <v>3739.23</v>
      </c>
      <c r="I4130" s="415" t="n">
        <v>74448</v>
      </c>
      <c r="J4130" s="389"/>
      <c r="K4130" s="331" t="s">
        <v>994</v>
      </c>
    </row>
    <row r="4131" customFormat="false" ht="15.75" hidden="true" customHeight="false" outlineLevel="0" collapsed="false">
      <c r="A4131" s="331"/>
      <c r="B4131" s="331" t="s">
        <v>1398</v>
      </c>
      <c r="C4131" s="331" t="str">
        <f aca="false">IFERROR(VLOOKUP(B4131,'[1]#¡REF!'!$A$1:$C$15201,2,FALSE()),"")</f>
        <v/>
      </c>
      <c r="D4131" s="331" t="s">
        <v>991</v>
      </c>
      <c r="E4131" s="331" t="s">
        <v>1035</v>
      </c>
      <c r="F4131" s="354" t="s">
        <v>993</v>
      </c>
      <c r="G4131" s="331" t="n">
        <v>3</v>
      </c>
      <c r="H4131" s="331" t="n">
        <v>6.23</v>
      </c>
      <c r="I4131" s="331" t="n">
        <v>124.08</v>
      </c>
      <c r="J4131" s="389"/>
      <c r="K4131" s="331" t="s">
        <v>994</v>
      </c>
    </row>
    <row r="4132" customFormat="false" ht="15.75" hidden="true" customHeight="false" outlineLevel="0" collapsed="false">
      <c r="A4132" s="331"/>
      <c r="B4132" s="331" t="s">
        <v>1398</v>
      </c>
      <c r="C4132" s="331" t="str">
        <f aca="false">IFERROR(VLOOKUP(B4132,'[1]#¡REF!'!$A$1:$C$15201,2,FALSE()),"")</f>
        <v/>
      </c>
      <c r="D4132" s="331" t="s">
        <v>991</v>
      </c>
      <c r="E4132" s="331" t="s">
        <v>1037</v>
      </c>
      <c r="F4132" s="331" t="s">
        <v>1131</v>
      </c>
      <c r="G4132" s="405" t="n">
        <v>2200</v>
      </c>
      <c r="H4132" s="415" t="n">
        <v>4570.17</v>
      </c>
      <c r="I4132" s="415" t="n">
        <v>90992</v>
      </c>
      <c r="J4132" s="389"/>
      <c r="K4132" s="331" t="s">
        <v>994</v>
      </c>
    </row>
    <row r="4133" customFormat="false" ht="15.75" hidden="true" customHeight="false" outlineLevel="0" collapsed="false">
      <c r="A4133" s="331"/>
      <c r="B4133" s="331" t="s">
        <v>1398</v>
      </c>
      <c r="C4133" s="331" t="str">
        <f aca="false">IFERROR(VLOOKUP(B4133,'[1]#¡REF!'!$A$1:$C$15201,2,FALSE()),"")</f>
        <v/>
      </c>
      <c r="D4133" s="331" t="s">
        <v>991</v>
      </c>
      <c r="E4133" s="331" t="s">
        <v>1014</v>
      </c>
      <c r="F4133" s="331" t="s">
        <v>1132</v>
      </c>
      <c r="G4133" s="405" t="n">
        <v>24000</v>
      </c>
      <c r="H4133" s="415" t="n">
        <v>49856.36</v>
      </c>
      <c r="I4133" s="415" t="n">
        <v>992640</v>
      </c>
      <c r="J4133" s="389"/>
      <c r="K4133" s="331" t="s">
        <v>994</v>
      </c>
    </row>
    <row r="4134" customFormat="false" ht="15.75" hidden="true" customHeight="false" outlineLevel="0" collapsed="false">
      <c r="A4134" s="331"/>
      <c r="B4134" s="331" t="s">
        <v>1398</v>
      </c>
      <c r="C4134" s="331" t="str">
        <f aca="false">IFERROR(VLOOKUP(B4134,'[1]#¡REF!'!$A$1:$C$15201,2,FALSE()),"")</f>
        <v/>
      </c>
      <c r="D4134" s="331" t="s">
        <v>991</v>
      </c>
      <c r="E4134" s="331" t="s">
        <v>1002</v>
      </c>
      <c r="F4134" s="331" t="s">
        <v>1133</v>
      </c>
      <c r="G4134" s="405" t="n">
        <v>2600</v>
      </c>
      <c r="H4134" s="415" t="n">
        <v>5401.11</v>
      </c>
      <c r="I4134" s="415" t="n">
        <v>107536</v>
      </c>
      <c r="J4134" s="389"/>
      <c r="K4134" s="331" t="s">
        <v>994</v>
      </c>
    </row>
    <row r="4135" customFormat="false" ht="15.75" hidden="true" customHeight="false" outlineLevel="0" collapsed="false">
      <c r="A4135" s="331"/>
      <c r="B4135" s="331" t="s">
        <v>1398</v>
      </c>
      <c r="C4135" s="331" t="str">
        <f aca="false">IFERROR(VLOOKUP(B4135,'[1]#¡REF!'!$A$1:$C$15201,2,FALSE()),"")</f>
        <v/>
      </c>
      <c r="D4135" s="331" t="s">
        <v>991</v>
      </c>
      <c r="E4135" s="331" t="s">
        <v>1004</v>
      </c>
      <c r="F4135" s="331" t="s">
        <v>1134</v>
      </c>
      <c r="G4135" s="405" t="n">
        <v>7600</v>
      </c>
      <c r="H4135" s="415" t="n">
        <v>15787.85</v>
      </c>
      <c r="I4135" s="415" t="n">
        <v>314336</v>
      </c>
      <c r="J4135" s="390"/>
      <c r="K4135" s="331" t="s">
        <v>994</v>
      </c>
    </row>
    <row r="4136" s="158" customFormat="true" ht="15" hidden="false" customHeight="false" outlineLevel="0" collapsed="false">
      <c r="A4136" s="376" t="s">
        <v>1399</v>
      </c>
      <c r="B4136" s="366" t="s">
        <v>1398</v>
      </c>
      <c r="C4136" s="376" t="str">
        <f aca="false">IFERROR(VLOOKUP(B4136,'[1]#¡REF!'!$A$1:$C$15201,2,FALSE()),"")</f>
        <v/>
      </c>
      <c r="D4136" s="406" t="s">
        <v>991</v>
      </c>
      <c r="E4136" s="366" t="s">
        <v>612</v>
      </c>
      <c r="F4136" s="421" t="s">
        <v>1136</v>
      </c>
      <c r="G4136" s="427" t="n">
        <v>72000</v>
      </c>
      <c r="H4136" s="426" t="n">
        <v>149569.07</v>
      </c>
      <c r="I4136" s="426" t="n">
        <v>2977920</v>
      </c>
      <c r="J4136" s="408" t="n">
        <v>41.36</v>
      </c>
      <c r="K4136" s="366" t="s">
        <v>994</v>
      </c>
      <c r="L4136" s="375" t="s">
        <v>1400</v>
      </c>
      <c r="M4136" s="375" t="s">
        <v>1401</v>
      </c>
      <c r="N4136" s="75"/>
      <c r="O4136" s="371" t="n">
        <v>3137591</v>
      </c>
      <c r="P4136" s="375" t="s">
        <v>1402</v>
      </c>
      <c r="Q4136" s="409" t="n">
        <v>44511</v>
      </c>
      <c r="R4136" s="409" t="n">
        <v>44511</v>
      </c>
      <c r="S4136" s="409"/>
      <c r="T4136" s="273" t="n">
        <f aca="false">6000+6000</f>
        <v>12000</v>
      </c>
      <c r="U4136" s="163" t="n">
        <f aca="false">T4136*J4136</f>
        <v>496320</v>
      </c>
    </row>
    <row r="4137" customFormat="false" ht="15.75" hidden="true" customHeight="false" outlineLevel="0" collapsed="false">
      <c r="A4137" s="331"/>
      <c r="B4137" s="331" t="s">
        <v>1403</v>
      </c>
      <c r="C4137" s="331" t="str">
        <f aca="false">IFERROR(VLOOKUP(B4137,'[1]#¡REF!'!$A$1:$C$15201,2,FALSE()),"")</f>
        <v/>
      </c>
      <c r="D4137" s="331" t="s">
        <v>991</v>
      </c>
      <c r="E4137" s="331" t="s">
        <v>997</v>
      </c>
      <c r="F4137" s="331" t="s">
        <v>1130</v>
      </c>
      <c r="G4137" s="405" t="n">
        <v>4800</v>
      </c>
      <c r="H4137" s="415" t="n">
        <v>1687.59</v>
      </c>
      <c r="I4137" s="415" t="n">
        <v>33600</v>
      </c>
      <c r="J4137" s="388"/>
      <c r="K4137" s="331" t="s">
        <v>994</v>
      </c>
    </row>
    <row r="4138" customFormat="false" ht="15.75" hidden="true" customHeight="false" outlineLevel="0" collapsed="false">
      <c r="A4138" s="331"/>
      <c r="B4138" s="331" t="s">
        <v>1403</v>
      </c>
      <c r="C4138" s="331" t="str">
        <f aca="false">IFERROR(VLOOKUP(B4138,'[1]#¡REF!'!$A$1:$C$15201,2,FALSE()),"")</f>
        <v/>
      </c>
      <c r="D4138" s="331" t="s">
        <v>991</v>
      </c>
      <c r="E4138" s="331" t="s">
        <v>1032</v>
      </c>
      <c r="F4138" s="331" t="s">
        <v>1130</v>
      </c>
      <c r="G4138" s="405" t="n">
        <v>2400</v>
      </c>
      <c r="H4138" s="331" t="n">
        <v>843.8</v>
      </c>
      <c r="I4138" s="415" t="n">
        <v>16800</v>
      </c>
      <c r="J4138" s="389"/>
      <c r="K4138" s="331" t="s">
        <v>994</v>
      </c>
    </row>
    <row r="4139" customFormat="false" ht="15.75" hidden="true" customHeight="false" outlineLevel="0" collapsed="false">
      <c r="A4139" s="331"/>
      <c r="B4139" s="331" t="s">
        <v>1403</v>
      </c>
      <c r="C4139" s="331" t="str">
        <f aca="false">IFERROR(VLOOKUP(B4139,'[1]#¡REF!'!$A$1:$C$15201,2,FALSE()),"")</f>
        <v/>
      </c>
      <c r="D4139" s="331" t="s">
        <v>991</v>
      </c>
      <c r="E4139" s="331" t="s">
        <v>992</v>
      </c>
      <c r="F4139" s="354" t="s">
        <v>993</v>
      </c>
      <c r="G4139" s="405" t="n">
        <v>10900</v>
      </c>
      <c r="H4139" s="415" t="n">
        <v>3832.25</v>
      </c>
      <c r="I4139" s="415" t="n">
        <v>76300</v>
      </c>
      <c r="J4139" s="389"/>
      <c r="K4139" s="331" t="s">
        <v>994</v>
      </c>
    </row>
    <row r="4140" customFormat="false" ht="15.75" hidden="true" customHeight="false" outlineLevel="0" collapsed="false">
      <c r="A4140" s="331"/>
      <c r="B4140" s="331" t="s">
        <v>1403</v>
      </c>
      <c r="C4140" s="331" t="str">
        <f aca="false">IFERROR(VLOOKUP(B4140,'[1]#¡REF!'!$A$1:$C$15201,2,FALSE()),"")</f>
        <v/>
      </c>
      <c r="D4140" s="331" t="s">
        <v>991</v>
      </c>
      <c r="E4140" s="331" t="s">
        <v>1008</v>
      </c>
      <c r="F4140" s="354" t="s">
        <v>993</v>
      </c>
      <c r="G4140" s="331" t="n">
        <v>170</v>
      </c>
      <c r="H4140" s="331" t="n">
        <v>59.77</v>
      </c>
      <c r="I4140" s="415" t="n">
        <v>1190</v>
      </c>
      <c r="J4140" s="389"/>
      <c r="K4140" s="331" t="s">
        <v>994</v>
      </c>
    </row>
    <row r="4141" customFormat="false" ht="15.75" hidden="true" customHeight="false" outlineLevel="0" collapsed="false">
      <c r="A4141" s="331"/>
      <c r="B4141" s="331" t="s">
        <v>1403</v>
      </c>
      <c r="C4141" s="331" t="str">
        <f aca="false">IFERROR(VLOOKUP(B4141,'[1]#¡REF!'!$A$1:$C$15201,2,FALSE()),"")</f>
        <v/>
      </c>
      <c r="D4141" s="331" t="s">
        <v>991</v>
      </c>
      <c r="E4141" s="331" t="s">
        <v>1083</v>
      </c>
      <c r="F4141" s="354" t="s">
        <v>993</v>
      </c>
      <c r="G4141" s="405" t="n">
        <v>5518</v>
      </c>
      <c r="H4141" s="415" t="n">
        <v>1940.03</v>
      </c>
      <c r="I4141" s="415" t="n">
        <v>38626</v>
      </c>
      <c r="J4141" s="389"/>
      <c r="K4141" s="331" t="s">
        <v>994</v>
      </c>
    </row>
    <row r="4142" customFormat="false" ht="15.75" hidden="true" customHeight="false" outlineLevel="0" collapsed="false">
      <c r="A4142" s="331"/>
      <c r="B4142" s="331" t="s">
        <v>1403</v>
      </c>
      <c r="C4142" s="331" t="str">
        <f aca="false">IFERROR(VLOOKUP(B4142,'[1]#¡REF!'!$A$1:$C$15201,2,FALSE()),"")</f>
        <v/>
      </c>
      <c r="D4142" s="331" t="s">
        <v>991</v>
      </c>
      <c r="E4142" s="331" t="s">
        <v>1000</v>
      </c>
      <c r="F4142" s="354" t="s">
        <v>993</v>
      </c>
      <c r="G4142" s="405" t="n">
        <v>16244</v>
      </c>
      <c r="H4142" s="415" t="n">
        <v>5711.1</v>
      </c>
      <c r="I4142" s="415" t="n">
        <v>113708</v>
      </c>
      <c r="J4142" s="389"/>
      <c r="K4142" s="331" t="s">
        <v>994</v>
      </c>
    </row>
    <row r="4143" customFormat="false" ht="15.75" hidden="true" customHeight="false" outlineLevel="0" collapsed="false">
      <c r="A4143" s="331"/>
      <c r="B4143" s="331" t="s">
        <v>1403</v>
      </c>
      <c r="C4143" s="331" t="str">
        <f aca="false">IFERROR(VLOOKUP(B4143,'[1]#¡REF!'!$A$1:$C$15201,2,FALSE()),"")</f>
        <v/>
      </c>
      <c r="D4143" s="331" t="s">
        <v>991</v>
      </c>
      <c r="E4143" s="331" t="s">
        <v>1033</v>
      </c>
      <c r="F4143" s="354" t="s">
        <v>993</v>
      </c>
      <c r="G4143" s="331" t="n">
        <v>200</v>
      </c>
      <c r="H4143" s="331" t="n">
        <v>70.32</v>
      </c>
      <c r="I4143" s="415" t="n">
        <v>1400</v>
      </c>
      <c r="J4143" s="389"/>
      <c r="K4143" s="331" t="s">
        <v>994</v>
      </c>
    </row>
    <row r="4144" customFormat="false" ht="15.75" hidden="true" customHeight="false" outlineLevel="0" collapsed="false">
      <c r="A4144" s="331"/>
      <c r="B4144" s="331" t="s">
        <v>1403</v>
      </c>
      <c r="C4144" s="331" t="str">
        <f aca="false">IFERROR(VLOOKUP(B4144,'[1]#¡REF!'!$A$1:$C$15201,2,FALSE()),"")</f>
        <v/>
      </c>
      <c r="D4144" s="331" t="s">
        <v>991</v>
      </c>
      <c r="E4144" s="331" t="s">
        <v>1053</v>
      </c>
      <c r="F4144" s="354" t="s">
        <v>993</v>
      </c>
      <c r="G4144" s="405" t="n">
        <v>1300</v>
      </c>
      <c r="H4144" s="331" t="n">
        <v>457.06</v>
      </c>
      <c r="I4144" s="415" t="n">
        <v>9100</v>
      </c>
      <c r="J4144" s="389"/>
      <c r="K4144" s="331" t="s">
        <v>994</v>
      </c>
    </row>
    <row r="4145" customFormat="false" ht="15.75" hidden="true" customHeight="false" outlineLevel="0" collapsed="false">
      <c r="A4145" s="331"/>
      <c r="B4145" s="331" t="s">
        <v>1403</v>
      </c>
      <c r="C4145" s="331" t="str">
        <f aca="false">IFERROR(VLOOKUP(B4145,'[1]#¡REF!'!$A$1:$C$15201,2,FALSE()),"")</f>
        <v/>
      </c>
      <c r="D4145" s="331" t="s">
        <v>991</v>
      </c>
      <c r="E4145" s="331" t="s">
        <v>1034</v>
      </c>
      <c r="F4145" s="354" t="s">
        <v>993</v>
      </c>
      <c r="G4145" s="405" t="n">
        <v>4875</v>
      </c>
      <c r="H4145" s="415" t="n">
        <v>1713.96</v>
      </c>
      <c r="I4145" s="415" t="n">
        <v>34125</v>
      </c>
      <c r="J4145" s="389"/>
      <c r="K4145" s="331" t="s">
        <v>994</v>
      </c>
    </row>
    <row r="4146" customFormat="false" ht="15.75" hidden="true" customHeight="false" outlineLevel="0" collapsed="false">
      <c r="A4146" s="331"/>
      <c r="B4146" s="331" t="s">
        <v>1403</v>
      </c>
      <c r="C4146" s="331" t="str">
        <f aca="false">IFERROR(VLOOKUP(B4146,'[1]#¡REF!'!$A$1:$C$15201,2,FALSE()),"")</f>
        <v/>
      </c>
      <c r="D4146" s="331" t="s">
        <v>991</v>
      </c>
      <c r="E4146" s="331" t="s">
        <v>1011</v>
      </c>
      <c r="F4146" s="354" t="s">
        <v>993</v>
      </c>
      <c r="G4146" s="405" t="n">
        <v>1412</v>
      </c>
      <c r="H4146" s="331" t="n">
        <v>496.43</v>
      </c>
      <c r="I4146" s="415" t="n">
        <v>9884</v>
      </c>
      <c r="J4146" s="389"/>
      <c r="K4146" s="331" t="s">
        <v>994</v>
      </c>
    </row>
    <row r="4147" customFormat="false" ht="15.75" hidden="true" customHeight="false" outlineLevel="0" collapsed="false">
      <c r="A4147" s="331"/>
      <c r="B4147" s="331" t="s">
        <v>1403</v>
      </c>
      <c r="C4147" s="331" t="str">
        <f aca="false">IFERROR(VLOOKUP(B4147,'[1]#¡REF!'!$A$1:$C$15201,2,FALSE()),"")</f>
        <v/>
      </c>
      <c r="D4147" s="331" t="s">
        <v>991</v>
      </c>
      <c r="E4147" s="331" t="s">
        <v>1001</v>
      </c>
      <c r="F4147" s="354" t="s">
        <v>993</v>
      </c>
      <c r="G4147" s="331" t="n">
        <v>700</v>
      </c>
      <c r="H4147" s="331" t="n">
        <v>246.11</v>
      </c>
      <c r="I4147" s="415" t="n">
        <v>4900</v>
      </c>
      <c r="J4147" s="389"/>
      <c r="K4147" s="331" t="s">
        <v>994</v>
      </c>
    </row>
    <row r="4148" customFormat="false" ht="15.75" hidden="true" customHeight="false" outlineLevel="0" collapsed="false">
      <c r="A4148" s="331"/>
      <c r="B4148" s="331" t="s">
        <v>1403</v>
      </c>
      <c r="C4148" s="331" t="str">
        <f aca="false">IFERROR(VLOOKUP(B4148,'[1]#¡REF!'!$A$1:$C$15201,2,FALSE()),"")</f>
        <v/>
      </c>
      <c r="D4148" s="331" t="s">
        <v>991</v>
      </c>
      <c r="E4148" s="331" t="s">
        <v>1084</v>
      </c>
      <c r="F4148" s="354" t="s">
        <v>993</v>
      </c>
      <c r="G4148" s="405" t="n">
        <v>6000</v>
      </c>
      <c r="H4148" s="415" t="n">
        <v>2109.49</v>
      </c>
      <c r="I4148" s="415" t="n">
        <v>42000</v>
      </c>
      <c r="J4148" s="389"/>
      <c r="K4148" s="331" t="s">
        <v>994</v>
      </c>
    </row>
    <row r="4149" customFormat="false" ht="15.75" hidden="true" customHeight="false" outlineLevel="0" collapsed="false">
      <c r="A4149" s="331"/>
      <c r="B4149" s="331" t="s">
        <v>1403</v>
      </c>
      <c r="C4149" s="331" t="str">
        <f aca="false">IFERROR(VLOOKUP(B4149,'[1]#¡REF!'!$A$1:$C$15201,2,FALSE()),"")</f>
        <v/>
      </c>
      <c r="D4149" s="331" t="s">
        <v>991</v>
      </c>
      <c r="E4149" s="331" t="s">
        <v>1046</v>
      </c>
      <c r="F4149" s="354" t="s">
        <v>993</v>
      </c>
      <c r="G4149" s="331" t="n">
        <v>25</v>
      </c>
      <c r="H4149" s="331" t="n">
        <v>8.79</v>
      </c>
      <c r="I4149" s="331" t="n">
        <v>175</v>
      </c>
      <c r="J4149" s="389"/>
      <c r="K4149" s="331" t="s">
        <v>994</v>
      </c>
    </row>
    <row r="4150" customFormat="false" ht="15.75" hidden="true" customHeight="false" outlineLevel="0" collapsed="false">
      <c r="A4150" s="331"/>
      <c r="B4150" s="331" t="s">
        <v>1403</v>
      </c>
      <c r="C4150" s="331" t="str">
        <f aca="false">IFERROR(VLOOKUP(B4150,'[1]#¡REF!'!$A$1:$C$15201,2,FALSE()),"")</f>
        <v/>
      </c>
      <c r="D4150" s="331" t="s">
        <v>991</v>
      </c>
      <c r="E4150" s="331" t="s">
        <v>1035</v>
      </c>
      <c r="F4150" s="354" t="s">
        <v>993</v>
      </c>
      <c r="G4150" s="331" t="n">
        <v>249</v>
      </c>
      <c r="H4150" s="331" t="n">
        <v>87.54</v>
      </c>
      <c r="I4150" s="415" t="n">
        <v>1743</v>
      </c>
      <c r="J4150" s="389"/>
      <c r="K4150" s="331" t="s">
        <v>994</v>
      </c>
    </row>
    <row r="4151" customFormat="false" ht="15.75" hidden="true" customHeight="false" outlineLevel="0" collapsed="false">
      <c r="A4151" s="331"/>
      <c r="B4151" s="331" t="s">
        <v>1403</v>
      </c>
      <c r="C4151" s="331" t="str">
        <f aca="false">IFERROR(VLOOKUP(B4151,'[1]#¡REF!'!$A$1:$C$15201,2,FALSE()),"")</f>
        <v/>
      </c>
      <c r="D4151" s="331" t="s">
        <v>991</v>
      </c>
      <c r="E4151" s="331" t="s">
        <v>1036</v>
      </c>
      <c r="F4151" s="354" t="s">
        <v>993</v>
      </c>
      <c r="G4151" s="331" t="n">
        <v>120</v>
      </c>
      <c r="H4151" s="331" t="n">
        <v>42.19</v>
      </c>
      <c r="I4151" s="331" t="n">
        <v>840</v>
      </c>
      <c r="J4151" s="389"/>
      <c r="K4151" s="331" t="s">
        <v>994</v>
      </c>
    </row>
    <row r="4152" customFormat="false" ht="15.75" hidden="true" customHeight="false" outlineLevel="0" collapsed="false">
      <c r="A4152" s="331"/>
      <c r="B4152" s="331" t="s">
        <v>1403</v>
      </c>
      <c r="C4152" s="331" t="str">
        <f aca="false">IFERROR(VLOOKUP(B4152,'[1]#¡REF!'!$A$1:$C$15201,2,FALSE()),"")</f>
        <v/>
      </c>
      <c r="D4152" s="331" t="s">
        <v>991</v>
      </c>
      <c r="E4152" s="331" t="s">
        <v>1013</v>
      </c>
      <c r="F4152" s="354" t="s">
        <v>993</v>
      </c>
      <c r="G4152" s="331" t="n">
        <v>140</v>
      </c>
      <c r="H4152" s="331" t="n">
        <v>49.22</v>
      </c>
      <c r="I4152" s="331" t="n">
        <v>980</v>
      </c>
      <c r="J4152" s="389"/>
      <c r="K4152" s="331" t="s">
        <v>994</v>
      </c>
    </row>
    <row r="4153" customFormat="false" ht="15.75" hidden="true" customHeight="false" outlineLevel="0" collapsed="false">
      <c r="A4153" s="331"/>
      <c r="B4153" s="331" t="s">
        <v>1403</v>
      </c>
      <c r="C4153" s="331" t="str">
        <f aca="false">IFERROR(VLOOKUP(B4153,'[1]#¡REF!'!$A$1:$C$15201,2,FALSE()),"")</f>
        <v/>
      </c>
      <c r="D4153" s="331" t="s">
        <v>991</v>
      </c>
      <c r="E4153" s="331" t="s">
        <v>1037</v>
      </c>
      <c r="F4153" s="331" t="s">
        <v>1131</v>
      </c>
      <c r="G4153" s="405" t="n">
        <v>1891</v>
      </c>
      <c r="H4153" s="331" t="n">
        <v>664.84</v>
      </c>
      <c r="I4153" s="415" t="n">
        <v>13237</v>
      </c>
      <c r="J4153" s="389"/>
      <c r="K4153" s="331" t="s">
        <v>994</v>
      </c>
    </row>
    <row r="4154" customFormat="false" ht="15.75" hidden="true" customHeight="false" outlineLevel="0" collapsed="false">
      <c r="A4154" s="331"/>
      <c r="B4154" s="331" t="s">
        <v>1403</v>
      </c>
      <c r="C4154" s="331" t="str">
        <f aca="false">IFERROR(VLOOKUP(B4154,'[1]#¡REF!'!$A$1:$C$15201,2,FALSE()),"")</f>
        <v/>
      </c>
      <c r="D4154" s="331" t="s">
        <v>991</v>
      </c>
      <c r="E4154" s="331" t="s">
        <v>1014</v>
      </c>
      <c r="F4154" s="331" t="s">
        <v>1132</v>
      </c>
      <c r="G4154" s="405" t="n">
        <v>21888</v>
      </c>
      <c r="H4154" s="415" t="n">
        <v>7695.43</v>
      </c>
      <c r="I4154" s="415" t="n">
        <v>153216</v>
      </c>
      <c r="J4154" s="389"/>
      <c r="K4154" s="331" t="s">
        <v>994</v>
      </c>
    </row>
    <row r="4155" customFormat="false" ht="15.75" hidden="true" customHeight="false" outlineLevel="0" collapsed="false">
      <c r="A4155" s="331"/>
      <c r="B4155" s="331" t="s">
        <v>1403</v>
      </c>
      <c r="C4155" s="331" t="str">
        <f aca="false">IFERROR(VLOOKUP(B4155,'[1]#¡REF!'!$A$1:$C$15201,2,FALSE()),"")</f>
        <v/>
      </c>
      <c r="D4155" s="331" t="s">
        <v>991</v>
      </c>
      <c r="E4155" s="331" t="s">
        <v>1002</v>
      </c>
      <c r="F4155" s="331" t="s">
        <v>1133</v>
      </c>
      <c r="G4155" s="405" t="n">
        <v>5500</v>
      </c>
      <c r="H4155" s="415" t="n">
        <v>1933.7</v>
      </c>
      <c r="I4155" s="415" t="n">
        <v>38500</v>
      </c>
      <c r="J4155" s="389"/>
      <c r="K4155" s="331" t="s">
        <v>994</v>
      </c>
    </row>
    <row r="4156" customFormat="false" ht="15.75" hidden="true" customHeight="false" outlineLevel="0" collapsed="false">
      <c r="A4156" s="331"/>
      <c r="B4156" s="331" t="s">
        <v>1403</v>
      </c>
      <c r="C4156" s="331" t="str">
        <f aca="false">IFERROR(VLOOKUP(B4156,'[1]#¡REF!'!$A$1:$C$15201,2,FALSE()),"")</f>
        <v/>
      </c>
      <c r="D4156" s="331" t="s">
        <v>991</v>
      </c>
      <c r="E4156" s="331" t="s">
        <v>1004</v>
      </c>
      <c r="F4156" s="331" t="s">
        <v>1134</v>
      </c>
      <c r="G4156" s="331" t="n">
        <v>600</v>
      </c>
      <c r="H4156" s="331" t="n">
        <v>210.95</v>
      </c>
      <c r="I4156" s="415" t="n">
        <v>4200</v>
      </c>
      <c r="J4156" s="390"/>
      <c r="K4156" s="331" t="s">
        <v>994</v>
      </c>
    </row>
    <row r="4157" customFormat="false" ht="15.75" hidden="true" customHeight="false" outlineLevel="0" collapsed="false">
      <c r="A4157" s="331"/>
      <c r="B4157" s="331" t="s">
        <v>1404</v>
      </c>
      <c r="C4157" s="331" t="str">
        <f aca="false">IFERROR(VLOOKUP(B4157,'[1]#¡REF!'!$A$1:$C$15201,2,FALSE()),"")</f>
        <v/>
      </c>
      <c r="D4157" s="331" t="s">
        <v>991</v>
      </c>
      <c r="E4157" s="331" t="s">
        <v>1000</v>
      </c>
      <c r="F4157" s="354" t="s">
        <v>993</v>
      </c>
      <c r="G4157" s="331" t="n">
        <v>700</v>
      </c>
      <c r="H4157" s="331" t="n">
        <v>457.06</v>
      </c>
      <c r="I4157" s="415" t="n">
        <v>9100</v>
      </c>
      <c r="J4157" s="388"/>
      <c r="K4157" s="331" t="s">
        <v>994</v>
      </c>
    </row>
    <row r="4158" customFormat="false" ht="15.75" hidden="true" customHeight="false" outlineLevel="0" collapsed="false">
      <c r="A4158" s="331"/>
      <c r="B4158" s="331" t="s">
        <v>1404</v>
      </c>
      <c r="C4158" s="331" t="str">
        <f aca="false">IFERROR(VLOOKUP(B4158,'[1]#¡REF!'!$A$1:$C$15201,2,FALSE()),"")</f>
        <v/>
      </c>
      <c r="D4158" s="331" t="s">
        <v>991</v>
      </c>
      <c r="E4158" s="331" t="s">
        <v>1033</v>
      </c>
      <c r="F4158" s="354" t="s">
        <v>993</v>
      </c>
      <c r="G4158" s="331" t="n">
        <v>20</v>
      </c>
      <c r="H4158" s="331" t="n">
        <v>13.06</v>
      </c>
      <c r="I4158" s="331" t="n">
        <v>260</v>
      </c>
      <c r="J4158" s="389"/>
      <c r="K4158" s="331" t="s">
        <v>994</v>
      </c>
    </row>
    <row r="4159" customFormat="false" ht="15.75" hidden="true" customHeight="false" outlineLevel="0" collapsed="false">
      <c r="A4159" s="331"/>
      <c r="B4159" s="331" t="s">
        <v>1404</v>
      </c>
      <c r="C4159" s="331" t="str">
        <f aca="false">IFERROR(VLOOKUP(B4159,'[1]#¡REF!'!$A$1:$C$15201,2,FALSE()),"")</f>
        <v/>
      </c>
      <c r="D4159" s="331" t="s">
        <v>991</v>
      </c>
      <c r="E4159" s="331" t="s">
        <v>1053</v>
      </c>
      <c r="F4159" s="354" t="s">
        <v>993</v>
      </c>
      <c r="G4159" s="331" t="n">
        <v>300</v>
      </c>
      <c r="H4159" s="331" t="n">
        <v>195.88</v>
      </c>
      <c r="I4159" s="415" t="n">
        <v>3900</v>
      </c>
      <c r="J4159" s="389"/>
      <c r="K4159" s="331" t="s">
        <v>994</v>
      </c>
    </row>
    <row r="4160" customFormat="false" ht="15.75" hidden="true" customHeight="false" outlineLevel="0" collapsed="false">
      <c r="A4160" s="331"/>
      <c r="B4160" s="331" t="s">
        <v>1404</v>
      </c>
      <c r="C4160" s="331" t="str">
        <f aca="false">IFERROR(VLOOKUP(B4160,'[1]#¡REF!'!$A$1:$C$15201,2,FALSE()),"")</f>
        <v/>
      </c>
      <c r="D4160" s="331" t="s">
        <v>1016</v>
      </c>
      <c r="E4160" s="331" t="s">
        <v>1017</v>
      </c>
      <c r="F4160" s="331" t="s">
        <v>1130</v>
      </c>
      <c r="G4160" s="331" t="n">
        <v>10</v>
      </c>
      <c r="H4160" s="331" t="n">
        <v>6.53</v>
      </c>
      <c r="I4160" s="331" t="n">
        <v>130</v>
      </c>
      <c r="J4160" s="389"/>
      <c r="K4160" s="331" t="s">
        <v>994</v>
      </c>
    </row>
    <row r="4161" customFormat="false" ht="15.75" hidden="true" customHeight="false" outlineLevel="0" collapsed="false">
      <c r="A4161" s="331"/>
      <c r="B4161" s="331" t="s">
        <v>1404</v>
      </c>
      <c r="C4161" s="331" t="str">
        <f aca="false">IFERROR(VLOOKUP(B4161,'[1]#¡REF!'!$A$1:$C$15201,2,FALSE()),"")</f>
        <v/>
      </c>
      <c r="D4161" s="331" t="s">
        <v>1016</v>
      </c>
      <c r="E4161" s="331" t="s">
        <v>1091</v>
      </c>
      <c r="F4161" s="354" t="s">
        <v>993</v>
      </c>
      <c r="G4161" s="331" t="n">
        <v>44</v>
      </c>
      <c r="H4161" s="331" t="n">
        <v>28.73</v>
      </c>
      <c r="I4161" s="331" t="n">
        <v>572</v>
      </c>
      <c r="J4161" s="389"/>
      <c r="K4161" s="331" t="s">
        <v>994</v>
      </c>
    </row>
    <row r="4162" customFormat="false" ht="15.75" hidden="true" customHeight="false" outlineLevel="0" collapsed="false">
      <c r="A4162" s="331"/>
      <c r="B4162" s="331" t="s">
        <v>1404</v>
      </c>
      <c r="C4162" s="331" t="str">
        <f aca="false">IFERROR(VLOOKUP(B4162,'[1]#¡REF!'!$A$1:$C$15201,2,FALSE()),"")</f>
        <v/>
      </c>
      <c r="D4162" s="331" t="s">
        <v>1016</v>
      </c>
      <c r="E4162" s="331" t="s">
        <v>1019</v>
      </c>
      <c r="F4162" s="354" t="s">
        <v>993</v>
      </c>
      <c r="G4162" s="331" t="n">
        <v>3</v>
      </c>
      <c r="H4162" s="331" t="n">
        <v>1.96</v>
      </c>
      <c r="I4162" s="331" t="n">
        <v>39</v>
      </c>
      <c r="J4162" s="389"/>
      <c r="K4162" s="331" t="s">
        <v>994</v>
      </c>
    </row>
    <row r="4163" customFormat="false" ht="15.75" hidden="true" customHeight="false" outlineLevel="0" collapsed="false">
      <c r="A4163" s="331"/>
      <c r="B4163" s="331" t="s">
        <v>1404</v>
      </c>
      <c r="C4163" s="331" t="str">
        <f aca="false">IFERROR(VLOOKUP(B4163,'[1]#¡REF!'!$A$1:$C$15201,2,FALSE()),"")</f>
        <v/>
      </c>
      <c r="D4163" s="331" t="s">
        <v>1016</v>
      </c>
      <c r="E4163" s="331" t="s">
        <v>1020</v>
      </c>
      <c r="F4163" s="354" t="s">
        <v>993</v>
      </c>
      <c r="G4163" s="331" t="n">
        <v>151</v>
      </c>
      <c r="H4163" s="331" t="n">
        <v>98.59</v>
      </c>
      <c r="I4163" s="415" t="n">
        <v>1963</v>
      </c>
      <c r="J4163" s="389"/>
      <c r="K4163" s="331" t="s">
        <v>994</v>
      </c>
    </row>
    <row r="4164" customFormat="false" ht="15.75" hidden="true" customHeight="false" outlineLevel="0" collapsed="false">
      <c r="A4164" s="331"/>
      <c r="B4164" s="331" t="s">
        <v>1404</v>
      </c>
      <c r="C4164" s="331" t="str">
        <f aca="false">IFERROR(VLOOKUP(B4164,'[1]#¡REF!'!$A$1:$C$15201,2,FALSE()),"")</f>
        <v/>
      </c>
      <c r="D4164" s="331" t="s">
        <v>1016</v>
      </c>
      <c r="E4164" s="331" t="s">
        <v>1023</v>
      </c>
      <c r="F4164" s="354" t="s">
        <v>993</v>
      </c>
      <c r="G4164" s="331" t="n">
        <v>17</v>
      </c>
      <c r="H4164" s="331" t="n">
        <v>11.1</v>
      </c>
      <c r="I4164" s="331" t="n">
        <v>221</v>
      </c>
      <c r="J4164" s="389"/>
      <c r="K4164" s="331" t="s">
        <v>994</v>
      </c>
    </row>
    <row r="4165" customFormat="false" ht="15.75" hidden="true" customHeight="false" outlineLevel="0" collapsed="false">
      <c r="A4165" s="331"/>
      <c r="B4165" s="331" t="s">
        <v>1404</v>
      </c>
      <c r="C4165" s="331" t="str">
        <f aca="false">IFERROR(VLOOKUP(B4165,'[1]#¡REF!'!$A$1:$C$15201,2,FALSE()),"")</f>
        <v/>
      </c>
      <c r="D4165" s="331" t="s">
        <v>1016</v>
      </c>
      <c r="E4165" s="331" t="s">
        <v>1025</v>
      </c>
      <c r="F4165" s="354" t="s">
        <v>993</v>
      </c>
      <c r="G4165" s="331" t="n">
        <v>17</v>
      </c>
      <c r="H4165" s="331" t="n">
        <v>11.1</v>
      </c>
      <c r="I4165" s="331" t="n">
        <v>221</v>
      </c>
      <c r="J4165" s="389"/>
      <c r="K4165" s="331" t="s">
        <v>994</v>
      </c>
    </row>
    <row r="4166" customFormat="false" ht="15.75" hidden="true" customHeight="false" outlineLevel="0" collapsed="false">
      <c r="A4166" s="331"/>
      <c r="B4166" s="331" t="s">
        <v>1404</v>
      </c>
      <c r="C4166" s="331" t="str">
        <f aca="false">IFERROR(VLOOKUP(B4166,'[1]#¡REF!'!$A$1:$C$15201,2,FALSE()),"")</f>
        <v/>
      </c>
      <c r="D4166" s="331" t="s">
        <v>1016</v>
      </c>
      <c r="E4166" s="331" t="s">
        <v>1065</v>
      </c>
      <c r="F4166" s="354" t="s">
        <v>993</v>
      </c>
      <c r="G4166" s="331" t="n">
        <v>38</v>
      </c>
      <c r="H4166" s="331" t="n">
        <v>24.81</v>
      </c>
      <c r="I4166" s="331" t="n">
        <v>494</v>
      </c>
      <c r="J4166" s="389"/>
      <c r="K4166" s="331" t="s">
        <v>994</v>
      </c>
    </row>
    <row r="4167" customFormat="false" ht="15.75" hidden="true" customHeight="false" outlineLevel="0" collapsed="false">
      <c r="A4167" s="331"/>
      <c r="B4167" s="331" t="s">
        <v>1404</v>
      </c>
      <c r="C4167" s="331" t="str">
        <f aca="false">IFERROR(VLOOKUP(B4167,'[1]#¡REF!'!$A$1:$C$15201,2,FALSE()),"")</f>
        <v/>
      </c>
      <c r="D4167" s="331" t="s">
        <v>1016</v>
      </c>
      <c r="E4167" s="331" t="s">
        <v>1093</v>
      </c>
      <c r="F4167" s="331" t="s">
        <v>1131</v>
      </c>
      <c r="G4167" s="331" t="n">
        <v>10</v>
      </c>
      <c r="H4167" s="331" t="n">
        <v>6.53</v>
      </c>
      <c r="I4167" s="331" t="n">
        <v>130</v>
      </c>
      <c r="J4167" s="389"/>
      <c r="K4167" s="331" t="s">
        <v>994</v>
      </c>
    </row>
    <row r="4168" customFormat="false" ht="15.75" hidden="true" customHeight="false" outlineLevel="0" collapsed="false">
      <c r="A4168" s="331"/>
      <c r="B4168" s="331" t="s">
        <v>1404</v>
      </c>
      <c r="C4168" s="331" t="str">
        <f aca="false">IFERROR(VLOOKUP(B4168,'[1]#¡REF!'!$A$1:$C$15201,2,FALSE()),"")</f>
        <v/>
      </c>
      <c r="D4168" s="331" t="s">
        <v>1016</v>
      </c>
      <c r="E4168" s="331" t="s">
        <v>1027</v>
      </c>
      <c r="F4168" s="331" t="s">
        <v>1133</v>
      </c>
      <c r="G4168" s="331" t="n">
        <v>10</v>
      </c>
      <c r="H4168" s="331" t="n">
        <v>6.53</v>
      </c>
      <c r="I4168" s="331" t="n">
        <v>130</v>
      </c>
      <c r="J4168" s="389"/>
      <c r="K4168" s="331" t="s">
        <v>994</v>
      </c>
    </row>
    <row r="4169" customFormat="false" ht="15.75" hidden="true" customHeight="false" outlineLevel="0" collapsed="false">
      <c r="A4169" s="331"/>
      <c r="B4169" s="331" t="s">
        <v>1404</v>
      </c>
      <c r="C4169" s="331" t="str">
        <f aca="false">IFERROR(VLOOKUP(B4169,'[1]#¡REF!'!$A$1:$C$15201,2,FALSE()),"")</f>
        <v/>
      </c>
      <c r="D4169" s="331" t="s">
        <v>1016</v>
      </c>
      <c r="E4169" s="331" t="s">
        <v>1028</v>
      </c>
      <c r="F4169" s="331" t="s">
        <v>1134</v>
      </c>
      <c r="G4169" s="331" t="n">
        <v>10</v>
      </c>
      <c r="H4169" s="331" t="n">
        <v>6.53</v>
      </c>
      <c r="I4169" s="331" t="n">
        <v>130</v>
      </c>
      <c r="J4169" s="390"/>
      <c r="K4169" s="331" t="s">
        <v>994</v>
      </c>
    </row>
    <row r="4170" customFormat="false" ht="15.75" hidden="true" customHeight="false" outlineLevel="0" collapsed="false">
      <c r="A4170" s="331"/>
      <c r="B4170" s="331" t="s">
        <v>1405</v>
      </c>
      <c r="C4170" s="331" t="str">
        <f aca="false">IFERROR(VLOOKUP(B4170,'[1]#¡REF!'!$A$1:$C$15201,2,FALSE()),"")</f>
        <v/>
      </c>
      <c r="D4170" s="331" t="s">
        <v>991</v>
      </c>
      <c r="E4170" s="331" t="s">
        <v>992</v>
      </c>
      <c r="F4170" s="354" t="s">
        <v>993</v>
      </c>
      <c r="G4170" s="331" t="n">
        <v>25</v>
      </c>
      <c r="H4170" s="415" t="n">
        <v>2728.53</v>
      </c>
      <c r="I4170" s="415" t="n">
        <v>54325</v>
      </c>
      <c r="J4170" s="388"/>
      <c r="K4170" s="331" t="s">
        <v>994</v>
      </c>
    </row>
    <row r="4171" customFormat="false" ht="15.75" hidden="true" customHeight="false" outlineLevel="0" collapsed="false">
      <c r="A4171" s="331"/>
      <c r="B4171" s="331" t="s">
        <v>1405</v>
      </c>
      <c r="C4171" s="331" t="str">
        <f aca="false">IFERROR(VLOOKUP(B4171,'[1]#¡REF!'!$A$1:$C$15201,2,FALSE()),"")</f>
        <v/>
      </c>
      <c r="D4171" s="331" t="s">
        <v>991</v>
      </c>
      <c r="E4171" s="331" t="s">
        <v>1012</v>
      </c>
      <c r="F4171" s="354" t="s">
        <v>993</v>
      </c>
      <c r="G4171" s="331" t="n">
        <v>400</v>
      </c>
      <c r="H4171" s="415" t="n">
        <v>43656.46</v>
      </c>
      <c r="I4171" s="415" t="n">
        <v>869200</v>
      </c>
      <c r="J4171" s="389"/>
      <c r="K4171" s="331" t="s">
        <v>994</v>
      </c>
    </row>
    <row r="4172" customFormat="false" ht="15.75" hidden="true" customHeight="false" outlineLevel="0" collapsed="false">
      <c r="A4172" s="331"/>
      <c r="B4172" s="331" t="s">
        <v>1405</v>
      </c>
      <c r="C4172" s="331" t="str">
        <f aca="false">IFERROR(VLOOKUP(B4172,'[1]#¡REF!'!$A$1:$C$15201,2,FALSE()),"")</f>
        <v/>
      </c>
      <c r="D4172" s="331" t="s">
        <v>991</v>
      </c>
      <c r="E4172" s="331" t="s">
        <v>1002</v>
      </c>
      <c r="F4172" s="331" t="s">
        <v>1133</v>
      </c>
      <c r="G4172" s="331" t="n">
        <v>100</v>
      </c>
      <c r="H4172" s="415" t="n">
        <v>10914.11</v>
      </c>
      <c r="I4172" s="415" t="n">
        <v>217300</v>
      </c>
      <c r="J4172" s="389"/>
      <c r="K4172" s="331" t="s">
        <v>994</v>
      </c>
    </row>
    <row r="4173" customFormat="false" ht="15.75" hidden="true" customHeight="false" outlineLevel="0" collapsed="false">
      <c r="A4173" s="331"/>
      <c r="B4173" s="331" t="s">
        <v>1405</v>
      </c>
      <c r="C4173" s="331" t="str">
        <f aca="false">IFERROR(VLOOKUP(B4173,'[1]#¡REF!'!$A$1:$C$15201,2,FALSE()),"")</f>
        <v/>
      </c>
      <c r="D4173" s="331" t="s">
        <v>1016</v>
      </c>
      <c r="E4173" s="331" t="s">
        <v>1017</v>
      </c>
      <c r="F4173" s="331" t="s">
        <v>1130</v>
      </c>
      <c r="G4173" s="331" t="n">
        <v>47</v>
      </c>
      <c r="H4173" s="415" t="n">
        <v>5129.63</v>
      </c>
      <c r="I4173" s="415" t="n">
        <v>102131</v>
      </c>
      <c r="J4173" s="389"/>
      <c r="K4173" s="331" t="s">
        <v>994</v>
      </c>
    </row>
    <row r="4174" customFormat="false" ht="15.75" hidden="true" customHeight="false" outlineLevel="0" collapsed="false">
      <c r="A4174" s="331"/>
      <c r="B4174" s="331" t="s">
        <v>1405</v>
      </c>
      <c r="C4174" s="331" t="str">
        <f aca="false">IFERROR(VLOOKUP(B4174,'[1]#¡REF!'!$A$1:$C$15201,2,FALSE()),"")</f>
        <v/>
      </c>
      <c r="D4174" s="331" t="s">
        <v>1016</v>
      </c>
      <c r="E4174" s="331" t="s">
        <v>1020</v>
      </c>
      <c r="F4174" s="354" t="s">
        <v>993</v>
      </c>
      <c r="G4174" s="405" t="n">
        <v>1131</v>
      </c>
      <c r="H4174" s="415" t="n">
        <v>123438.63</v>
      </c>
      <c r="I4174" s="415" t="n">
        <v>2457663</v>
      </c>
      <c r="J4174" s="389"/>
      <c r="K4174" s="331" t="s">
        <v>994</v>
      </c>
    </row>
    <row r="4175" customFormat="false" ht="15.75" hidden="true" customHeight="false" outlineLevel="0" collapsed="false">
      <c r="A4175" s="331"/>
      <c r="B4175" s="331" t="s">
        <v>1405</v>
      </c>
      <c r="C4175" s="331" t="str">
        <f aca="false">IFERROR(VLOOKUP(B4175,'[1]#¡REF!'!$A$1:$C$15201,2,FALSE()),"")</f>
        <v/>
      </c>
      <c r="D4175" s="331" t="s">
        <v>1016</v>
      </c>
      <c r="E4175" s="331" t="s">
        <v>1041</v>
      </c>
      <c r="F4175" s="354" t="s">
        <v>993</v>
      </c>
      <c r="G4175" s="331" t="n">
        <v>25</v>
      </c>
      <c r="H4175" s="415" t="n">
        <v>2728.53</v>
      </c>
      <c r="I4175" s="415" t="n">
        <v>54325</v>
      </c>
      <c r="J4175" s="389"/>
      <c r="K4175" s="331" t="s">
        <v>994</v>
      </c>
    </row>
    <row r="4176" customFormat="false" ht="15.75" hidden="true" customHeight="false" outlineLevel="0" collapsed="false">
      <c r="A4176" s="331"/>
      <c r="B4176" s="331" t="s">
        <v>1405</v>
      </c>
      <c r="C4176" s="331" t="str">
        <f aca="false">IFERROR(VLOOKUP(B4176,'[1]#¡REF!'!$A$1:$C$15201,2,FALSE()),"")</f>
        <v/>
      </c>
      <c r="D4176" s="331" t="s">
        <v>1016</v>
      </c>
      <c r="E4176" s="331" t="s">
        <v>1023</v>
      </c>
      <c r="F4176" s="354" t="s">
        <v>993</v>
      </c>
      <c r="G4176" s="331" t="n">
        <v>65</v>
      </c>
      <c r="H4176" s="415" t="n">
        <v>7094.17</v>
      </c>
      <c r="I4176" s="415" t="n">
        <v>141245</v>
      </c>
      <c r="J4176" s="389"/>
      <c r="K4176" s="331" t="s">
        <v>994</v>
      </c>
    </row>
    <row r="4177" customFormat="false" ht="15.75" hidden="true" customHeight="false" outlineLevel="0" collapsed="false">
      <c r="A4177" s="331"/>
      <c r="B4177" s="331" t="s">
        <v>1405</v>
      </c>
      <c r="C4177" s="331" t="str">
        <f aca="false">IFERROR(VLOOKUP(B4177,'[1]#¡REF!'!$A$1:$C$15201,2,FALSE()),"")</f>
        <v/>
      </c>
      <c r="D4177" s="331" t="s">
        <v>1016</v>
      </c>
      <c r="E4177" s="331" t="s">
        <v>1025</v>
      </c>
      <c r="F4177" s="354" t="s">
        <v>993</v>
      </c>
      <c r="G4177" s="331" t="n">
        <v>168</v>
      </c>
      <c r="H4177" s="415" t="n">
        <v>18335.71</v>
      </c>
      <c r="I4177" s="415" t="n">
        <v>365064</v>
      </c>
      <c r="J4177" s="389"/>
      <c r="K4177" s="331" t="s">
        <v>994</v>
      </c>
    </row>
    <row r="4178" customFormat="false" ht="15.75" hidden="true" customHeight="false" outlineLevel="0" collapsed="false">
      <c r="A4178" s="331"/>
      <c r="B4178" s="331" t="s">
        <v>1405</v>
      </c>
      <c r="C4178" s="331" t="str">
        <f aca="false">IFERROR(VLOOKUP(B4178,'[1]#¡REF!'!$A$1:$C$15201,2,FALSE()),"")</f>
        <v/>
      </c>
      <c r="D4178" s="331" t="s">
        <v>1016</v>
      </c>
      <c r="E4178" s="331" t="s">
        <v>1065</v>
      </c>
      <c r="F4178" s="354" t="s">
        <v>993</v>
      </c>
      <c r="G4178" s="331" t="n">
        <v>56</v>
      </c>
      <c r="H4178" s="415" t="n">
        <v>6111.9</v>
      </c>
      <c r="I4178" s="415" t="n">
        <v>121688</v>
      </c>
      <c r="J4178" s="389"/>
      <c r="K4178" s="331" t="s">
        <v>994</v>
      </c>
    </row>
    <row r="4179" customFormat="false" ht="15.75" hidden="true" customHeight="false" outlineLevel="0" collapsed="false">
      <c r="A4179" s="331"/>
      <c r="B4179" s="331" t="s">
        <v>1405</v>
      </c>
      <c r="C4179" s="331" t="str">
        <f aca="false">IFERROR(VLOOKUP(B4179,'[1]#¡REF!'!$A$1:$C$15201,2,FALSE()),"")</f>
        <v/>
      </c>
      <c r="D4179" s="331" t="s">
        <v>1016</v>
      </c>
      <c r="E4179" s="331" t="s">
        <v>1043</v>
      </c>
      <c r="F4179" s="354" t="s">
        <v>993</v>
      </c>
      <c r="G4179" s="331" t="n">
        <v>137</v>
      </c>
      <c r="H4179" s="415" t="n">
        <v>14952.34</v>
      </c>
      <c r="I4179" s="415" t="n">
        <v>297701</v>
      </c>
      <c r="J4179" s="389"/>
      <c r="K4179" s="331" t="s">
        <v>994</v>
      </c>
    </row>
    <row r="4180" customFormat="false" ht="15.75" hidden="true" customHeight="false" outlineLevel="0" collapsed="false">
      <c r="A4180" s="331"/>
      <c r="B4180" s="331" t="s">
        <v>1405</v>
      </c>
      <c r="C4180" s="331" t="str">
        <f aca="false">IFERROR(VLOOKUP(B4180,'[1]#¡REF!'!$A$1:$C$15201,2,FALSE()),"")</f>
        <v/>
      </c>
      <c r="D4180" s="331" t="s">
        <v>1016</v>
      </c>
      <c r="E4180" s="331" t="s">
        <v>1093</v>
      </c>
      <c r="F4180" s="331" t="s">
        <v>1131</v>
      </c>
      <c r="G4180" s="331" t="n">
        <v>47</v>
      </c>
      <c r="H4180" s="415" t="n">
        <v>5129.63</v>
      </c>
      <c r="I4180" s="415" t="n">
        <v>102131</v>
      </c>
      <c r="J4180" s="389"/>
      <c r="K4180" s="331" t="s">
        <v>994</v>
      </c>
    </row>
    <row r="4181" customFormat="false" ht="15.75" hidden="true" customHeight="false" outlineLevel="0" collapsed="false">
      <c r="A4181" s="331"/>
      <c r="B4181" s="331" t="s">
        <v>1405</v>
      </c>
      <c r="C4181" s="331" t="str">
        <f aca="false">IFERROR(VLOOKUP(B4181,'[1]#¡REF!'!$A$1:$C$15201,2,FALSE()),"")</f>
        <v/>
      </c>
      <c r="D4181" s="331" t="s">
        <v>1016</v>
      </c>
      <c r="E4181" s="331" t="s">
        <v>1026</v>
      </c>
      <c r="F4181" s="331" t="s">
        <v>1132</v>
      </c>
      <c r="G4181" s="331" t="n">
        <v>23</v>
      </c>
      <c r="H4181" s="415" t="n">
        <v>2510.25</v>
      </c>
      <c r="I4181" s="415" t="n">
        <v>49979</v>
      </c>
      <c r="J4181" s="389"/>
      <c r="K4181" s="331" t="s">
        <v>994</v>
      </c>
    </row>
    <row r="4182" customFormat="false" ht="15.75" hidden="true" customHeight="false" outlineLevel="0" collapsed="false">
      <c r="A4182" s="331"/>
      <c r="B4182" s="331" t="s">
        <v>1405</v>
      </c>
      <c r="C4182" s="331" t="str">
        <f aca="false">IFERROR(VLOOKUP(B4182,'[1]#¡REF!'!$A$1:$C$15201,2,FALSE()),"")</f>
        <v/>
      </c>
      <c r="D4182" s="331" t="s">
        <v>1016</v>
      </c>
      <c r="E4182" s="331" t="s">
        <v>1027</v>
      </c>
      <c r="F4182" s="331" t="s">
        <v>1133</v>
      </c>
      <c r="G4182" s="331" t="n">
        <v>51</v>
      </c>
      <c r="H4182" s="415" t="n">
        <v>5566.2</v>
      </c>
      <c r="I4182" s="415" t="n">
        <v>110823</v>
      </c>
      <c r="J4182" s="389"/>
      <c r="K4182" s="331" t="s">
        <v>994</v>
      </c>
    </row>
    <row r="4183" customFormat="false" ht="15.75" hidden="true" customHeight="false" outlineLevel="0" collapsed="false">
      <c r="A4183" s="331"/>
      <c r="B4183" s="331" t="s">
        <v>1405</v>
      </c>
      <c r="C4183" s="331" t="str">
        <f aca="false">IFERROR(VLOOKUP(B4183,'[1]#¡REF!'!$A$1:$C$15201,2,FALSE()),"")</f>
        <v/>
      </c>
      <c r="D4183" s="331" t="s">
        <v>1016</v>
      </c>
      <c r="E4183" s="331" t="s">
        <v>1028</v>
      </c>
      <c r="F4183" s="331" t="s">
        <v>1134</v>
      </c>
      <c r="G4183" s="331" t="n">
        <v>47</v>
      </c>
      <c r="H4183" s="415" t="n">
        <v>5129.63</v>
      </c>
      <c r="I4183" s="415" t="n">
        <v>102131</v>
      </c>
      <c r="J4183" s="390"/>
      <c r="K4183" s="331" t="s">
        <v>994</v>
      </c>
    </row>
    <row r="4184" customFormat="false" ht="15.75" hidden="true" customHeight="false" outlineLevel="0" collapsed="false">
      <c r="A4184" s="331"/>
      <c r="B4184" s="331" t="s">
        <v>1406</v>
      </c>
      <c r="C4184" s="331" t="str">
        <f aca="false">IFERROR(VLOOKUP(B4184,'[1]#¡REF!'!$A$1:$C$15201,2,FALSE()),"")</f>
        <v/>
      </c>
      <c r="D4184" s="331" t="s">
        <v>1016</v>
      </c>
      <c r="E4184" s="331" t="s">
        <v>1023</v>
      </c>
      <c r="F4184" s="354" t="s">
        <v>993</v>
      </c>
      <c r="G4184" s="331" t="n">
        <v>36</v>
      </c>
      <c r="H4184" s="331" t="n">
        <v>771.3</v>
      </c>
      <c r="I4184" s="415" t="n">
        <v>15356.52</v>
      </c>
      <c r="J4184" s="388"/>
      <c r="K4184" s="331" t="s">
        <v>994</v>
      </c>
    </row>
    <row r="4185" customFormat="false" ht="15.75" hidden="true" customHeight="false" outlineLevel="0" collapsed="false">
      <c r="A4185" s="331"/>
      <c r="B4185" s="331" t="s">
        <v>1407</v>
      </c>
      <c r="C4185" s="331" t="str">
        <f aca="false">IFERROR(VLOOKUP(B4185,'[1]#¡REF!'!$A$1:$C$15201,2,FALSE()),"")</f>
        <v/>
      </c>
      <c r="D4185" s="331" t="s">
        <v>991</v>
      </c>
      <c r="E4185" s="331" t="s">
        <v>1036</v>
      </c>
      <c r="F4185" s="354" t="s">
        <v>993</v>
      </c>
      <c r="G4185" s="331" t="n">
        <v>5</v>
      </c>
      <c r="H4185" s="331" t="n">
        <v>20.84</v>
      </c>
      <c r="I4185" s="331" t="n">
        <v>415</v>
      </c>
      <c r="J4185" s="389"/>
      <c r="K4185" s="331" t="s">
        <v>994</v>
      </c>
    </row>
    <row r="4186" customFormat="false" ht="15.75" hidden="true" customHeight="false" outlineLevel="0" collapsed="false">
      <c r="A4186" s="331"/>
      <c r="B4186" s="331" t="s">
        <v>1407</v>
      </c>
      <c r="C4186" s="331" t="str">
        <f aca="false">IFERROR(VLOOKUP(B4186,'[1]#¡REF!'!$A$1:$C$15201,2,FALSE()),"")</f>
        <v/>
      </c>
      <c r="D4186" s="331" t="s">
        <v>1016</v>
      </c>
      <c r="E4186" s="331" t="s">
        <v>1017</v>
      </c>
      <c r="F4186" s="331" t="s">
        <v>1130</v>
      </c>
      <c r="G4186" s="331" t="n">
        <v>28</v>
      </c>
      <c r="H4186" s="331" t="n">
        <v>116.73</v>
      </c>
      <c r="I4186" s="415" t="n">
        <v>2324</v>
      </c>
      <c r="J4186" s="389"/>
      <c r="K4186" s="331" t="s">
        <v>994</v>
      </c>
    </row>
    <row r="4187" customFormat="false" ht="15.75" hidden="true" customHeight="false" outlineLevel="0" collapsed="false">
      <c r="A4187" s="331"/>
      <c r="B4187" s="331" t="s">
        <v>1407</v>
      </c>
      <c r="C4187" s="331" t="str">
        <f aca="false">IFERROR(VLOOKUP(B4187,'[1]#¡REF!'!$A$1:$C$15201,2,FALSE()),"")</f>
        <v/>
      </c>
      <c r="D4187" s="331" t="s">
        <v>1016</v>
      </c>
      <c r="E4187" s="331" t="s">
        <v>1091</v>
      </c>
      <c r="F4187" s="354" t="s">
        <v>993</v>
      </c>
      <c r="G4187" s="331" t="n">
        <v>51</v>
      </c>
      <c r="H4187" s="331" t="n">
        <v>212.61</v>
      </c>
      <c r="I4187" s="415" t="n">
        <v>4233</v>
      </c>
      <c r="J4187" s="389"/>
      <c r="K4187" s="331" t="s">
        <v>994</v>
      </c>
    </row>
    <row r="4188" customFormat="false" ht="15.75" hidden="true" customHeight="false" outlineLevel="0" collapsed="false">
      <c r="A4188" s="331"/>
      <c r="B4188" s="331" t="s">
        <v>1407</v>
      </c>
      <c r="C4188" s="331" t="str">
        <f aca="false">IFERROR(VLOOKUP(B4188,'[1]#¡REF!'!$A$1:$C$15201,2,FALSE()),"")</f>
        <v/>
      </c>
      <c r="D4188" s="331" t="s">
        <v>1016</v>
      </c>
      <c r="E4188" s="331" t="s">
        <v>1019</v>
      </c>
      <c r="F4188" s="354" t="s">
        <v>993</v>
      </c>
      <c r="G4188" s="405" t="n">
        <v>1123</v>
      </c>
      <c r="H4188" s="415" t="n">
        <v>4681.52</v>
      </c>
      <c r="I4188" s="415" t="n">
        <v>93209</v>
      </c>
      <c r="J4188" s="389"/>
      <c r="K4188" s="331" t="s">
        <v>994</v>
      </c>
    </row>
    <row r="4189" customFormat="false" ht="15.75" hidden="true" customHeight="false" outlineLevel="0" collapsed="false">
      <c r="A4189" s="331"/>
      <c r="B4189" s="331" t="s">
        <v>1407</v>
      </c>
      <c r="C4189" s="331" t="str">
        <f aca="false">IFERROR(VLOOKUP(B4189,'[1]#¡REF!'!$A$1:$C$15201,2,FALSE()),"")</f>
        <v/>
      </c>
      <c r="D4189" s="331" t="s">
        <v>1016</v>
      </c>
      <c r="E4189" s="331" t="s">
        <v>1020</v>
      </c>
      <c r="F4189" s="354" t="s">
        <v>993</v>
      </c>
      <c r="G4189" s="331" t="n">
        <v>506</v>
      </c>
      <c r="H4189" s="415" t="n">
        <v>2109.39</v>
      </c>
      <c r="I4189" s="415" t="n">
        <v>41998</v>
      </c>
      <c r="J4189" s="389"/>
      <c r="K4189" s="331" t="s">
        <v>994</v>
      </c>
    </row>
    <row r="4190" customFormat="false" ht="15.75" hidden="true" customHeight="false" outlineLevel="0" collapsed="false">
      <c r="A4190" s="331"/>
      <c r="B4190" s="331" t="s">
        <v>1407</v>
      </c>
      <c r="C4190" s="331" t="str">
        <f aca="false">IFERROR(VLOOKUP(B4190,'[1]#¡REF!'!$A$1:$C$15201,2,FALSE()),"")</f>
        <v/>
      </c>
      <c r="D4190" s="331" t="s">
        <v>1016</v>
      </c>
      <c r="E4190" s="331" t="s">
        <v>1041</v>
      </c>
      <c r="F4190" s="354" t="s">
        <v>993</v>
      </c>
      <c r="G4190" s="331" t="n">
        <v>116</v>
      </c>
      <c r="H4190" s="331" t="n">
        <v>483.58</v>
      </c>
      <c r="I4190" s="415" t="n">
        <v>9628</v>
      </c>
      <c r="J4190" s="389"/>
      <c r="K4190" s="331" t="s">
        <v>994</v>
      </c>
    </row>
    <row r="4191" customFormat="false" ht="15.75" hidden="true" customHeight="false" outlineLevel="0" collapsed="false">
      <c r="A4191" s="331"/>
      <c r="B4191" s="331" t="s">
        <v>1407</v>
      </c>
      <c r="C4191" s="331" t="str">
        <f aca="false">IFERROR(VLOOKUP(B4191,'[1]#¡REF!'!$A$1:$C$15201,2,FALSE()),"")</f>
        <v/>
      </c>
      <c r="D4191" s="331" t="s">
        <v>1016</v>
      </c>
      <c r="E4191" s="331" t="s">
        <v>1022</v>
      </c>
      <c r="F4191" s="354" t="s">
        <v>993</v>
      </c>
      <c r="G4191" s="331" t="n">
        <v>54</v>
      </c>
      <c r="H4191" s="331" t="n">
        <v>225.11</v>
      </c>
      <c r="I4191" s="415" t="n">
        <v>4482</v>
      </c>
      <c r="J4191" s="389"/>
      <c r="K4191" s="331" t="s">
        <v>994</v>
      </c>
    </row>
    <row r="4192" customFormat="false" ht="15.75" hidden="true" customHeight="false" outlineLevel="0" collapsed="false">
      <c r="A4192" s="331"/>
      <c r="B4192" s="331" t="s">
        <v>1407</v>
      </c>
      <c r="C4192" s="331" t="str">
        <f aca="false">IFERROR(VLOOKUP(B4192,'[1]#¡REF!'!$A$1:$C$15201,2,FALSE()),"")</f>
        <v/>
      </c>
      <c r="D4192" s="331" t="s">
        <v>1016</v>
      </c>
      <c r="E4192" s="331" t="s">
        <v>1023</v>
      </c>
      <c r="F4192" s="354" t="s">
        <v>993</v>
      </c>
      <c r="G4192" s="331" t="n">
        <v>70</v>
      </c>
      <c r="H4192" s="331" t="n">
        <v>291.81</v>
      </c>
      <c r="I4192" s="415" t="n">
        <v>5810</v>
      </c>
      <c r="J4192" s="389"/>
      <c r="K4192" s="331" t="s">
        <v>994</v>
      </c>
    </row>
    <row r="4193" customFormat="false" ht="15.75" hidden="true" customHeight="false" outlineLevel="0" collapsed="false">
      <c r="A4193" s="331"/>
      <c r="B4193" s="331" t="s">
        <v>1407</v>
      </c>
      <c r="C4193" s="331" t="str">
        <f aca="false">IFERROR(VLOOKUP(B4193,'[1]#¡REF!'!$A$1:$C$15201,2,FALSE()),"")</f>
        <v/>
      </c>
      <c r="D4193" s="331" t="s">
        <v>1016</v>
      </c>
      <c r="E4193" s="331" t="s">
        <v>1024</v>
      </c>
      <c r="F4193" s="354" t="s">
        <v>993</v>
      </c>
      <c r="G4193" s="331" t="n">
        <v>14</v>
      </c>
      <c r="H4193" s="331" t="n">
        <v>58.36</v>
      </c>
      <c r="I4193" s="415" t="n">
        <v>1162</v>
      </c>
      <c r="J4193" s="389"/>
      <c r="K4193" s="331" t="s">
        <v>994</v>
      </c>
    </row>
    <row r="4194" customFormat="false" ht="15.75" hidden="true" customHeight="false" outlineLevel="0" collapsed="false">
      <c r="A4194" s="331"/>
      <c r="B4194" s="331" t="s">
        <v>1407</v>
      </c>
      <c r="C4194" s="331" t="str">
        <f aca="false">IFERROR(VLOOKUP(B4194,'[1]#¡REF!'!$A$1:$C$15201,2,FALSE()),"")</f>
        <v/>
      </c>
      <c r="D4194" s="331" t="s">
        <v>1016</v>
      </c>
      <c r="E4194" s="331" t="s">
        <v>1025</v>
      </c>
      <c r="F4194" s="354" t="s">
        <v>993</v>
      </c>
      <c r="G4194" s="405" t="n">
        <v>48847</v>
      </c>
      <c r="H4194" s="415" t="n">
        <v>203631.4</v>
      </c>
      <c r="I4194" s="415" t="n">
        <v>4054301</v>
      </c>
      <c r="J4194" s="389"/>
      <c r="K4194" s="331" t="s">
        <v>994</v>
      </c>
    </row>
    <row r="4195" customFormat="false" ht="15.75" hidden="true" customHeight="false" outlineLevel="0" collapsed="false">
      <c r="A4195" s="331"/>
      <c r="B4195" s="331" t="s">
        <v>1407</v>
      </c>
      <c r="C4195" s="331" t="str">
        <f aca="false">IFERROR(VLOOKUP(B4195,'[1]#¡REF!'!$A$1:$C$15201,2,FALSE()),"")</f>
        <v/>
      </c>
      <c r="D4195" s="331" t="s">
        <v>1016</v>
      </c>
      <c r="E4195" s="331" t="s">
        <v>1065</v>
      </c>
      <c r="F4195" s="354" t="s">
        <v>993</v>
      </c>
      <c r="G4195" s="331" t="n">
        <v>44</v>
      </c>
      <c r="H4195" s="331" t="n">
        <v>183.43</v>
      </c>
      <c r="I4195" s="415" t="n">
        <v>3652</v>
      </c>
      <c r="J4195" s="389"/>
      <c r="K4195" s="331" t="s">
        <v>994</v>
      </c>
    </row>
    <row r="4196" customFormat="false" ht="15.75" hidden="true" customHeight="false" outlineLevel="0" collapsed="false">
      <c r="A4196" s="331"/>
      <c r="B4196" s="331" t="s">
        <v>1407</v>
      </c>
      <c r="C4196" s="331" t="str">
        <f aca="false">IFERROR(VLOOKUP(B4196,'[1]#¡REF!'!$A$1:$C$15201,2,FALSE()),"")</f>
        <v/>
      </c>
      <c r="D4196" s="331" t="s">
        <v>1016</v>
      </c>
      <c r="E4196" s="331" t="s">
        <v>1043</v>
      </c>
      <c r="F4196" s="354" t="s">
        <v>993</v>
      </c>
      <c r="G4196" s="331" t="n">
        <v>259</v>
      </c>
      <c r="H4196" s="415" t="n">
        <v>1079.71</v>
      </c>
      <c r="I4196" s="415" t="n">
        <v>21497</v>
      </c>
      <c r="J4196" s="389"/>
      <c r="K4196" s="331" t="s">
        <v>994</v>
      </c>
    </row>
    <row r="4197" customFormat="false" ht="15.75" hidden="true" customHeight="false" outlineLevel="0" collapsed="false">
      <c r="A4197" s="331"/>
      <c r="B4197" s="331" t="s">
        <v>1407</v>
      </c>
      <c r="C4197" s="331" t="str">
        <f aca="false">IFERROR(VLOOKUP(B4197,'[1]#¡REF!'!$A$1:$C$15201,2,FALSE()),"")</f>
        <v/>
      </c>
      <c r="D4197" s="331" t="s">
        <v>1016</v>
      </c>
      <c r="E4197" s="331" t="s">
        <v>1093</v>
      </c>
      <c r="F4197" s="331" t="s">
        <v>1131</v>
      </c>
      <c r="G4197" s="331" t="n">
        <v>28</v>
      </c>
      <c r="H4197" s="331" t="n">
        <v>116.73</v>
      </c>
      <c r="I4197" s="415" t="n">
        <v>2324</v>
      </c>
      <c r="J4197" s="389"/>
      <c r="K4197" s="331" t="s">
        <v>994</v>
      </c>
    </row>
    <row r="4198" customFormat="false" ht="15.75" hidden="true" customHeight="false" outlineLevel="0" collapsed="false">
      <c r="A4198" s="331"/>
      <c r="B4198" s="331" t="s">
        <v>1407</v>
      </c>
      <c r="C4198" s="331" t="str">
        <f aca="false">IFERROR(VLOOKUP(B4198,'[1]#¡REF!'!$A$1:$C$15201,2,FALSE()),"")</f>
        <v/>
      </c>
      <c r="D4198" s="331" t="s">
        <v>1016</v>
      </c>
      <c r="E4198" s="331" t="s">
        <v>1026</v>
      </c>
      <c r="F4198" s="331" t="s">
        <v>1132</v>
      </c>
      <c r="G4198" s="331" t="n">
        <v>14</v>
      </c>
      <c r="H4198" s="331" t="n">
        <v>58.36</v>
      </c>
      <c r="I4198" s="415" t="n">
        <v>1162</v>
      </c>
      <c r="J4198" s="389"/>
      <c r="K4198" s="331" t="s">
        <v>994</v>
      </c>
    </row>
    <row r="4199" customFormat="false" ht="15.75" hidden="true" customHeight="false" outlineLevel="0" collapsed="false">
      <c r="A4199" s="331"/>
      <c r="B4199" s="331" t="s">
        <v>1407</v>
      </c>
      <c r="C4199" s="331" t="str">
        <f aca="false">IFERROR(VLOOKUP(B4199,'[1]#¡REF!'!$A$1:$C$15201,2,FALSE()),"")</f>
        <v/>
      </c>
      <c r="D4199" s="331" t="s">
        <v>1016</v>
      </c>
      <c r="E4199" s="331" t="s">
        <v>1027</v>
      </c>
      <c r="F4199" s="331" t="s">
        <v>1133</v>
      </c>
      <c r="G4199" s="331" t="n">
        <v>28</v>
      </c>
      <c r="H4199" s="331" t="n">
        <v>116.73</v>
      </c>
      <c r="I4199" s="415" t="n">
        <v>2324</v>
      </c>
      <c r="J4199" s="389"/>
      <c r="K4199" s="331" t="s">
        <v>994</v>
      </c>
    </row>
    <row r="4200" customFormat="false" ht="15.75" hidden="true" customHeight="false" outlineLevel="0" collapsed="false">
      <c r="A4200" s="331"/>
      <c r="B4200" s="331" t="s">
        <v>1407</v>
      </c>
      <c r="C4200" s="331" t="str">
        <f aca="false">IFERROR(VLOOKUP(B4200,'[1]#¡REF!'!$A$1:$C$15201,2,FALSE()),"")</f>
        <v/>
      </c>
      <c r="D4200" s="331" t="s">
        <v>1016</v>
      </c>
      <c r="E4200" s="331" t="s">
        <v>1028</v>
      </c>
      <c r="F4200" s="331" t="s">
        <v>1134</v>
      </c>
      <c r="G4200" s="331" t="n">
        <v>98</v>
      </c>
      <c r="H4200" s="331" t="n">
        <v>408.54</v>
      </c>
      <c r="I4200" s="415" t="n">
        <v>8134</v>
      </c>
      <c r="J4200" s="390"/>
      <c r="K4200" s="331" t="s">
        <v>994</v>
      </c>
    </row>
    <row r="4201" customFormat="false" ht="15.75" hidden="true" customHeight="false" outlineLevel="0" collapsed="false">
      <c r="A4201" s="399"/>
      <c r="B4201" s="356" t="s">
        <v>1407</v>
      </c>
      <c r="C4201" s="356" t="str">
        <f aca="false">IFERROR(VLOOKUP(B4201,'[1]#¡REF!'!$A$1:$C$15201,2,FALSE()),"")</f>
        <v/>
      </c>
      <c r="D4201" s="399" t="s">
        <v>1016</v>
      </c>
      <c r="E4201" s="399" t="s">
        <v>621</v>
      </c>
      <c r="F4201" s="361" t="s">
        <v>1136</v>
      </c>
      <c r="G4201" s="361" t="n">
        <v>46</v>
      </c>
      <c r="H4201" s="417" t="n">
        <v>191.76</v>
      </c>
      <c r="I4201" s="419" t="n">
        <v>3818</v>
      </c>
      <c r="J4201" s="360"/>
      <c r="K4201" s="356" t="s">
        <v>994</v>
      </c>
      <c r="L4201" s="379"/>
      <c r="M4201" s="379"/>
      <c r="N4201" s="379"/>
      <c r="O4201" s="379"/>
      <c r="P4201" s="279"/>
      <c r="Q4201" s="395"/>
      <c r="R4201" s="396"/>
      <c r="S4201" s="396"/>
      <c r="T4201" s="382"/>
    </row>
    <row r="4202" customFormat="false" ht="15.75" hidden="true" customHeight="false" outlineLevel="0" collapsed="false">
      <c r="A4202" s="331"/>
      <c r="B4202" s="331" t="s">
        <v>1408</v>
      </c>
      <c r="C4202" s="331" t="str">
        <f aca="false">IFERROR(VLOOKUP(B4202,'[1]#¡REF!'!$A$1:$C$15201,2,FALSE()),"")</f>
        <v/>
      </c>
      <c r="D4202" s="331" t="s">
        <v>991</v>
      </c>
      <c r="E4202" s="331" t="s">
        <v>997</v>
      </c>
      <c r="F4202" s="331" t="s">
        <v>1130</v>
      </c>
      <c r="G4202" s="331" t="n">
        <v>1</v>
      </c>
      <c r="H4202" s="331" t="n">
        <v>1.05</v>
      </c>
      <c r="I4202" s="331" t="n">
        <v>21</v>
      </c>
      <c r="J4202" s="388"/>
      <c r="K4202" s="331" t="s">
        <v>994</v>
      </c>
    </row>
    <row r="4203" customFormat="false" ht="15.75" hidden="true" customHeight="false" outlineLevel="0" collapsed="false">
      <c r="A4203" s="331"/>
      <c r="B4203" s="331" t="s">
        <v>1408</v>
      </c>
      <c r="C4203" s="331" t="str">
        <f aca="false">IFERROR(VLOOKUP(B4203,'[1]#¡REF!'!$A$1:$C$15201,2,FALSE()),"")</f>
        <v/>
      </c>
      <c r="D4203" s="331" t="s">
        <v>991</v>
      </c>
      <c r="E4203" s="331" t="s">
        <v>1032</v>
      </c>
      <c r="F4203" s="331" t="s">
        <v>1130</v>
      </c>
      <c r="G4203" s="331" t="n">
        <v>48</v>
      </c>
      <c r="H4203" s="331" t="n">
        <v>50.63</v>
      </c>
      <c r="I4203" s="415" t="n">
        <v>1008</v>
      </c>
      <c r="J4203" s="389"/>
      <c r="K4203" s="331" t="s">
        <v>994</v>
      </c>
    </row>
    <row r="4204" customFormat="false" ht="15.75" hidden="true" customHeight="false" outlineLevel="0" collapsed="false">
      <c r="A4204" s="331"/>
      <c r="B4204" s="331" t="s">
        <v>1408</v>
      </c>
      <c r="C4204" s="331" t="str">
        <f aca="false">IFERROR(VLOOKUP(B4204,'[1]#¡REF!'!$A$1:$C$15201,2,FALSE()),"")</f>
        <v/>
      </c>
      <c r="D4204" s="331" t="s">
        <v>991</v>
      </c>
      <c r="E4204" s="331" t="s">
        <v>992</v>
      </c>
      <c r="F4204" s="354" t="s">
        <v>993</v>
      </c>
      <c r="G4204" s="331" t="n">
        <v>25</v>
      </c>
      <c r="H4204" s="331" t="n">
        <v>26.37</v>
      </c>
      <c r="I4204" s="331" t="n">
        <v>525</v>
      </c>
      <c r="J4204" s="389"/>
      <c r="K4204" s="331" t="s">
        <v>994</v>
      </c>
    </row>
    <row r="4205" customFormat="false" ht="15.75" hidden="true" customHeight="false" outlineLevel="0" collapsed="false">
      <c r="A4205" s="331"/>
      <c r="B4205" s="331" t="s">
        <v>1408</v>
      </c>
      <c r="C4205" s="331" t="str">
        <f aca="false">IFERROR(VLOOKUP(B4205,'[1]#¡REF!'!$A$1:$C$15201,2,FALSE()),"")</f>
        <v/>
      </c>
      <c r="D4205" s="331" t="s">
        <v>991</v>
      </c>
      <c r="E4205" s="331" t="s">
        <v>1008</v>
      </c>
      <c r="F4205" s="354" t="s">
        <v>993</v>
      </c>
      <c r="G4205" s="331" t="n">
        <v>36</v>
      </c>
      <c r="H4205" s="331" t="n">
        <v>37.97</v>
      </c>
      <c r="I4205" s="331" t="n">
        <v>756</v>
      </c>
      <c r="J4205" s="389"/>
      <c r="K4205" s="331" t="s">
        <v>994</v>
      </c>
    </row>
    <row r="4206" customFormat="false" ht="15.75" hidden="true" customHeight="false" outlineLevel="0" collapsed="false">
      <c r="A4206" s="331"/>
      <c r="B4206" s="331" t="s">
        <v>1408</v>
      </c>
      <c r="C4206" s="331" t="str">
        <f aca="false">IFERROR(VLOOKUP(B4206,'[1]#¡REF!'!$A$1:$C$15201,2,FALSE()),"")</f>
        <v/>
      </c>
      <c r="D4206" s="331" t="s">
        <v>991</v>
      </c>
      <c r="E4206" s="331" t="s">
        <v>1000</v>
      </c>
      <c r="F4206" s="354" t="s">
        <v>993</v>
      </c>
      <c r="G4206" s="331" t="n">
        <v>95</v>
      </c>
      <c r="H4206" s="331" t="n">
        <v>100.2</v>
      </c>
      <c r="I4206" s="415" t="n">
        <v>1995</v>
      </c>
      <c r="J4206" s="389"/>
      <c r="K4206" s="331" t="s">
        <v>994</v>
      </c>
    </row>
    <row r="4207" customFormat="false" ht="15.75" hidden="true" customHeight="false" outlineLevel="0" collapsed="false">
      <c r="A4207" s="331"/>
      <c r="B4207" s="331" t="s">
        <v>1408</v>
      </c>
      <c r="C4207" s="331" t="str">
        <f aca="false">IFERROR(VLOOKUP(B4207,'[1]#¡REF!'!$A$1:$C$15201,2,FALSE()),"")</f>
        <v/>
      </c>
      <c r="D4207" s="331" t="s">
        <v>991</v>
      </c>
      <c r="E4207" s="331" t="s">
        <v>1034</v>
      </c>
      <c r="F4207" s="354" t="s">
        <v>993</v>
      </c>
      <c r="G4207" s="331" t="n">
        <v>269</v>
      </c>
      <c r="H4207" s="331" t="n">
        <v>283.73</v>
      </c>
      <c r="I4207" s="415" t="n">
        <v>5649</v>
      </c>
      <c r="J4207" s="389"/>
      <c r="K4207" s="331" t="s">
        <v>994</v>
      </c>
    </row>
    <row r="4208" customFormat="false" ht="15.75" hidden="true" customHeight="false" outlineLevel="0" collapsed="false">
      <c r="A4208" s="331"/>
      <c r="B4208" s="331" t="s">
        <v>1408</v>
      </c>
      <c r="C4208" s="331" t="str">
        <f aca="false">IFERROR(VLOOKUP(B4208,'[1]#¡REF!'!$A$1:$C$15201,2,FALSE()),"")</f>
        <v/>
      </c>
      <c r="D4208" s="331" t="s">
        <v>991</v>
      </c>
      <c r="E4208" s="331" t="s">
        <v>1010</v>
      </c>
      <c r="F4208" s="354" t="s">
        <v>993</v>
      </c>
      <c r="G4208" s="331" t="n">
        <v>60</v>
      </c>
      <c r="H4208" s="331" t="n">
        <v>63.28</v>
      </c>
      <c r="I4208" s="415" t="n">
        <v>1260</v>
      </c>
      <c r="J4208" s="389"/>
      <c r="K4208" s="331" t="s">
        <v>994</v>
      </c>
    </row>
    <row r="4209" customFormat="false" ht="15.75" hidden="true" customHeight="false" outlineLevel="0" collapsed="false">
      <c r="A4209" s="331"/>
      <c r="B4209" s="331" t="s">
        <v>1408</v>
      </c>
      <c r="C4209" s="331" t="str">
        <f aca="false">IFERROR(VLOOKUP(B4209,'[1]#¡REF!'!$A$1:$C$15201,2,FALSE()),"")</f>
        <v/>
      </c>
      <c r="D4209" s="331" t="s">
        <v>991</v>
      </c>
      <c r="E4209" s="331" t="s">
        <v>1012</v>
      </c>
      <c r="F4209" s="354" t="s">
        <v>993</v>
      </c>
      <c r="G4209" s="331" t="n">
        <v>38</v>
      </c>
      <c r="H4209" s="331" t="n">
        <v>40.08</v>
      </c>
      <c r="I4209" s="331" t="n">
        <v>798</v>
      </c>
      <c r="J4209" s="389"/>
      <c r="K4209" s="331" t="s">
        <v>994</v>
      </c>
    </row>
    <row r="4210" customFormat="false" ht="15.75" hidden="true" customHeight="false" outlineLevel="0" collapsed="false">
      <c r="A4210" s="331"/>
      <c r="B4210" s="331" t="s">
        <v>1408</v>
      </c>
      <c r="C4210" s="331" t="str">
        <f aca="false">IFERROR(VLOOKUP(B4210,'[1]#¡REF!'!$A$1:$C$15201,2,FALSE()),"")</f>
        <v/>
      </c>
      <c r="D4210" s="331" t="s">
        <v>991</v>
      </c>
      <c r="E4210" s="331" t="s">
        <v>1036</v>
      </c>
      <c r="F4210" s="354" t="s">
        <v>993</v>
      </c>
      <c r="G4210" s="331" t="n">
        <v>50</v>
      </c>
      <c r="H4210" s="331" t="n">
        <v>52.74</v>
      </c>
      <c r="I4210" s="415" t="n">
        <v>1050</v>
      </c>
      <c r="J4210" s="389"/>
      <c r="K4210" s="331" t="s">
        <v>994</v>
      </c>
    </row>
    <row r="4211" customFormat="false" ht="15.75" hidden="true" customHeight="false" outlineLevel="0" collapsed="false">
      <c r="A4211" s="331"/>
      <c r="B4211" s="331" t="s">
        <v>1408</v>
      </c>
      <c r="C4211" s="331" t="str">
        <f aca="false">IFERROR(VLOOKUP(B4211,'[1]#¡REF!'!$A$1:$C$15201,2,FALSE()),"")</f>
        <v/>
      </c>
      <c r="D4211" s="331" t="s">
        <v>991</v>
      </c>
      <c r="E4211" s="331" t="s">
        <v>995</v>
      </c>
      <c r="F4211" s="354" t="s">
        <v>993</v>
      </c>
      <c r="G4211" s="331" t="n">
        <v>100</v>
      </c>
      <c r="H4211" s="331" t="n">
        <v>105.47</v>
      </c>
      <c r="I4211" s="415" t="n">
        <v>2100</v>
      </c>
      <c r="J4211" s="389"/>
      <c r="K4211" s="331" t="s">
        <v>994</v>
      </c>
    </row>
    <row r="4212" customFormat="false" ht="15.75" hidden="true" customHeight="false" outlineLevel="0" collapsed="false">
      <c r="A4212" s="331"/>
      <c r="B4212" s="331" t="s">
        <v>1408</v>
      </c>
      <c r="C4212" s="331" t="str">
        <f aca="false">IFERROR(VLOOKUP(B4212,'[1]#¡REF!'!$A$1:$C$15201,2,FALSE()),"")</f>
        <v/>
      </c>
      <c r="D4212" s="331" t="s">
        <v>991</v>
      </c>
      <c r="E4212" s="331" t="s">
        <v>1013</v>
      </c>
      <c r="F4212" s="354" t="s">
        <v>993</v>
      </c>
      <c r="G4212" s="331" t="n">
        <v>60</v>
      </c>
      <c r="H4212" s="331" t="n">
        <v>63.28</v>
      </c>
      <c r="I4212" s="415" t="n">
        <v>1260</v>
      </c>
      <c r="J4212" s="389"/>
      <c r="K4212" s="331" t="s">
        <v>994</v>
      </c>
    </row>
    <row r="4213" customFormat="false" ht="15.75" hidden="true" customHeight="false" outlineLevel="0" collapsed="false">
      <c r="A4213" s="331"/>
      <c r="B4213" s="331" t="s">
        <v>1408</v>
      </c>
      <c r="C4213" s="331" t="str">
        <f aca="false">IFERROR(VLOOKUP(B4213,'[1]#¡REF!'!$A$1:$C$15201,2,FALSE()),"")</f>
        <v/>
      </c>
      <c r="D4213" s="331" t="s">
        <v>991</v>
      </c>
      <c r="E4213" s="331" t="s">
        <v>1014</v>
      </c>
      <c r="F4213" s="331" t="s">
        <v>1132</v>
      </c>
      <c r="G4213" s="331" t="n">
        <v>35</v>
      </c>
      <c r="H4213" s="331" t="n">
        <v>36.92</v>
      </c>
      <c r="I4213" s="331" t="n">
        <v>735</v>
      </c>
      <c r="J4213" s="389"/>
      <c r="K4213" s="331" t="s">
        <v>994</v>
      </c>
    </row>
    <row r="4214" customFormat="false" ht="15.75" hidden="true" customHeight="false" outlineLevel="0" collapsed="false">
      <c r="A4214" s="331"/>
      <c r="B4214" s="331" t="s">
        <v>1408</v>
      </c>
      <c r="C4214" s="331" t="str">
        <f aca="false">IFERROR(VLOOKUP(B4214,'[1]#¡REF!'!$A$1:$C$15201,2,FALSE()),"")</f>
        <v/>
      </c>
      <c r="D4214" s="331" t="s">
        <v>991</v>
      </c>
      <c r="E4214" s="331" t="s">
        <v>1004</v>
      </c>
      <c r="F4214" s="331" t="s">
        <v>1134</v>
      </c>
      <c r="G4214" s="331" t="n">
        <v>2</v>
      </c>
      <c r="H4214" s="331" t="n">
        <v>2.11</v>
      </c>
      <c r="I4214" s="331" t="n">
        <v>42</v>
      </c>
      <c r="J4214" s="390"/>
      <c r="K4214" s="331" t="s">
        <v>994</v>
      </c>
    </row>
    <row r="4215" customFormat="false" ht="15.75" hidden="true" customHeight="false" outlineLevel="0" collapsed="false">
      <c r="A4215" s="331"/>
      <c r="B4215" s="331" t="s">
        <v>1408</v>
      </c>
      <c r="C4215" s="331" t="str">
        <f aca="false">IFERROR(VLOOKUP(B4215,'[1]#¡REF!'!$A$1:$C$15201,2,FALSE()),"")</f>
        <v/>
      </c>
      <c r="D4215" s="331" t="s">
        <v>1016</v>
      </c>
      <c r="E4215" s="331" t="s">
        <v>1017</v>
      </c>
      <c r="F4215" s="331" t="s">
        <v>1130</v>
      </c>
      <c r="G4215" s="331" t="n">
        <v>13</v>
      </c>
      <c r="H4215" s="331" t="n">
        <v>13.71</v>
      </c>
      <c r="I4215" s="331" t="n">
        <v>273</v>
      </c>
      <c r="J4215" s="388"/>
      <c r="K4215" s="331" t="s">
        <v>994</v>
      </c>
    </row>
    <row r="4216" customFormat="false" ht="15.75" hidden="true" customHeight="false" outlineLevel="0" collapsed="false">
      <c r="A4216" s="331"/>
      <c r="B4216" s="331" t="s">
        <v>1408</v>
      </c>
      <c r="C4216" s="331" t="str">
        <f aca="false">IFERROR(VLOOKUP(B4216,'[1]#¡REF!'!$A$1:$C$15201,2,FALSE()),"")</f>
        <v/>
      </c>
      <c r="D4216" s="331" t="s">
        <v>1016</v>
      </c>
      <c r="E4216" s="331" t="s">
        <v>1091</v>
      </c>
      <c r="F4216" s="354" t="s">
        <v>993</v>
      </c>
      <c r="G4216" s="331" t="n">
        <v>28</v>
      </c>
      <c r="H4216" s="331" t="n">
        <v>29.53</v>
      </c>
      <c r="I4216" s="331" t="n">
        <v>588</v>
      </c>
      <c r="J4216" s="389"/>
      <c r="K4216" s="331" t="s">
        <v>994</v>
      </c>
    </row>
    <row r="4217" customFormat="false" ht="15.75" hidden="true" customHeight="false" outlineLevel="0" collapsed="false">
      <c r="A4217" s="331"/>
      <c r="B4217" s="331" t="s">
        <v>1408</v>
      </c>
      <c r="C4217" s="331" t="str">
        <f aca="false">IFERROR(VLOOKUP(B4217,'[1]#¡REF!'!$A$1:$C$15201,2,FALSE()),"")</f>
        <v/>
      </c>
      <c r="D4217" s="331" t="s">
        <v>1016</v>
      </c>
      <c r="E4217" s="331" t="s">
        <v>1018</v>
      </c>
      <c r="F4217" s="354" t="s">
        <v>993</v>
      </c>
      <c r="G4217" s="331" t="n">
        <v>12</v>
      </c>
      <c r="H4217" s="331" t="n">
        <v>12.66</v>
      </c>
      <c r="I4217" s="331" t="n">
        <v>252</v>
      </c>
      <c r="J4217" s="389"/>
      <c r="K4217" s="331" t="s">
        <v>994</v>
      </c>
    </row>
    <row r="4218" customFormat="false" ht="15.75" hidden="true" customHeight="false" outlineLevel="0" collapsed="false">
      <c r="A4218" s="331"/>
      <c r="B4218" s="331" t="s">
        <v>1408</v>
      </c>
      <c r="C4218" s="331" t="str">
        <f aca="false">IFERROR(VLOOKUP(B4218,'[1]#¡REF!'!$A$1:$C$15201,2,FALSE()),"")</f>
        <v/>
      </c>
      <c r="D4218" s="331" t="s">
        <v>1016</v>
      </c>
      <c r="E4218" s="331" t="s">
        <v>1019</v>
      </c>
      <c r="F4218" s="354" t="s">
        <v>993</v>
      </c>
      <c r="G4218" s="331" t="n">
        <v>28</v>
      </c>
      <c r="H4218" s="331" t="n">
        <v>29.53</v>
      </c>
      <c r="I4218" s="331" t="n">
        <v>588</v>
      </c>
      <c r="J4218" s="389"/>
      <c r="K4218" s="331" t="s">
        <v>994</v>
      </c>
    </row>
    <row r="4219" customFormat="false" ht="15.75" hidden="true" customHeight="false" outlineLevel="0" collapsed="false">
      <c r="A4219" s="331"/>
      <c r="B4219" s="331" t="s">
        <v>1408</v>
      </c>
      <c r="C4219" s="331" t="str">
        <f aca="false">IFERROR(VLOOKUP(B4219,'[1]#¡REF!'!$A$1:$C$15201,2,FALSE()),"")</f>
        <v/>
      </c>
      <c r="D4219" s="331" t="s">
        <v>1016</v>
      </c>
      <c r="E4219" s="331" t="s">
        <v>1020</v>
      </c>
      <c r="F4219" s="354" t="s">
        <v>993</v>
      </c>
      <c r="G4219" s="331" t="n">
        <v>225</v>
      </c>
      <c r="H4219" s="331" t="n">
        <v>237.32</v>
      </c>
      <c r="I4219" s="415" t="n">
        <v>4725</v>
      </c>
      <c r="J4219" s="389"/>
      <c r="K4219" s="331" t="s">
        <v>994</v>
      </c>
    </row>
    <row r="4220" customFormat="false" ht="15.75" hidden="true" customHeight="false" outlineLevel="0" collapsed="false">
      <c r="A4220" s="331"/>
      <c r="B4220" s="331" t="s">
        <v>1408</v>
      </c>
      <c r="C4220" s="331" t="str">
        <f aca="false">IFERROR(VLOOKUP(B4220,'[1]#¡REF!'!$A$1:$C$15201,2,FALSE()),"")</f>
        <v/>
      </c>
      <c r="D4220" s="331" t="s">
        <v>1016</v>
      </c>
      <c r="E4220" s="331" t="s">
        <v>1041</v>
      </c>
      <c r="F4220" s="354" t="s">
        <v>993</v>
      </c>
      <c r="G4220" s="331" t="n">
        <v>7</v>
      </c>
      <c r="H4220" s="331" t="n">
        <v>7.38</v>
      </c>
      <c r="I4220" s="331" t="n">
        <v>147</v>
      </c>
      <c r="J4220" s="389"/>
      <c r="K4220" s="331" t="s">
        <v>994</v>
      </c>
    </row>
    <row r="4221" customFormat="false" ht="15.75" hidden="true" customHeight="false" outlineLevel="0" collapsed="false">
      <c r="A4221" s="331"/>
      <c r="B4221" s="331" t="s">
        <v>1408</v>
      </c>
      <c r="C4221" s="331" t="str">
        <f aca="false">IFERROR(VLOOKUP(B4221,'[1]#¡REF!'!$A$1:$C$15201,2,FALSE()),"")</f>
        <v/>
      </c>
      <c r="D4221" s="331" t="s">
        <v>1016</v>
      </c>
      <c r="E4221" s="331" t="s">
        <v>1023</v>
      </c>
      <c r="F4221" s="354" t="s">
        <v>993</v>
      </c>
      <c r="G4221" s="331" t="n">
        <v>80</v>
      </c>
      <c r="H4221" s="331" t="n">
        <v>84.38</v>
      </c>
      <c r="I4221" s="415" t="n">
        <v>1680</v>
      </c>
      <c r="J4221" s="389"/>
      <c r="K4221" s="331" t="s">
        <v>994</v>
      </c>
    </row>
    <row r="4222" customFormat="false" ht="15.75" hidden="true" customHeight="false" outlineLevel="0" collapsed="false">
      <c r="A4222" s="331"/>
      <c r="B4222" s="331" t="s">
        <v>1408</v>
      </c>
      <c r="C4222" s="331" t="str">
        <f aca="false">IFERROR(VLOOKUP(B4222,'[1]#¡REF!'!$A$1:$C$15201,2,FALSE()),"")</f>
        <v/>
      </c>
      <c r="D4222" s="331" t="s">
        <v>1016</v>
      </c>
      <c r="E4222" s="331" t="s">
        <v>1092</v>
      </c>
      <c r="F4222" s="354" t="s">
        <v>993</v>
      </c>
      <c r="G4222" s="331" t="n">
        <v>1</v>
      </c>
      <c r="H4222" s="331" t="n">
        <v>1.05</v>
      </c>
      <c r="I4222" s="331" t="n">
        <v>21</v>
      </c>
      <c r="J4222" s="389"/>
      <c r="K4222" s="331" t="s">
        <v>994</v>
      </c>
    </row>
    <row r="4223" customFormat="false" ht="15.75" hidden="true" customHeight="false" outlineLevel="0" collapsed="false">
      <c r="A4223" s="331"/>
      <c r="B4223" s="331" t="s">
        <v>1408</v>
      </c>
      <c r="C4223" s="331" t="str">
        <f aca="false">IFERROR(VLOOKUP(B4223,'[1]#¡REF!'!$A$1:$C$15201,2,FALSE()),"")</f>
        <v/>
      </c>
      <c r="D4223" s="331" t="s">
        <v>1016</v>
      </c>
      <c r="E4223" s="331" t="s">
        <v>1025</v>
      </c>
      <c r="F4223" s="354" t="s">
        <v>993</v>
      </c>
      <c r="G4223" s="405" t="n">
        <v>3500</v>
      </c>
      <c r="H4223" s="415" t="n">
        <v>3691.61</v>
      </c>
      <c r="I4223" s="415" t="n">
        <v>73500</v>
      </c>
      <c r="J4223" s="389"/>
      <c r="K4223" s="331" t="s">
        <v>994</v>
      </c>
    </row>
    <row r="4224" customFormat="false" ht="15.75" hidden="true" customHeight="false" outlineLevel="0" collapsed="false">
      <c r="A4224" s="331"/>
      <c r="B4224" s="331" t="s">
        <v>1408</v>
      </c>
      <c r="C4224" s="331" t="str">
        <f aca="false">IFERROR(VLOOKUP(B4224,'[1]#¡REF!'!$A$1:$C$15201,2,FALSE()),"")</f>
        <v/>
      </c>
      <c r="D4224" s="331" t="s">
        <v>1016</v>
      </c>
      <c r="E4224" s="331" t="s">
        <v>1167</v>
      </c>
      <c r="F4224" s="354" t="s">
        <v>993</v>
      </c>
      <c r="G4224" s="331" t="n">
        <v>30</v>
      </c>
      <c r="H4224" s="331" t="n">
        <v>31.64</v>
      </c>
      <c r="I4224" s="331" t="n">
        <v>630</v>
      </c>
      <c r="J4224" s="389"/>
      <c r="K4224" s="331" t="s">
        <v>994</v>
      </c>
    </row>
    <row r="4225" customFormat="false" ht="15.75" hidden="true" customHeight="false" outlineLevel="0" collapsed="false">
      <c r="A4225" s="331"/>
      <c r="B4225" s="331" t="s">
        <v>1408</v>
      </c>
      <c r="C4225" s="331" t="str">
        <f aca="false">IFERROR(VLOOKUP(B4225,'[1]#¡REF!'!$A$1:$C$15201,2,FALSE()),"")</f>
        <v/>
      </c>
      <c r="D4225" s="331" t="s">
        <v>1016</v>
      </c>
      <c r="E4225" s="331" t="s">
        <v>1065</v>
      </c>
      <c r="F4225" s="354" t="s">
        <v>993</v>
      </c>
      <c r="G4225" s="331" t="n">
        <v>31</v>
      </c>
      <c r="H4225" s="331" t="n">
        <v>32.7</v>
      </c>
      <c r="I4225" s="331" t="n">
        <v>651</v>
      </c>
      <c r="J4225" s="389"/>
      <c r="K4225" s="331" t="s">
        <v>994</v>
      </c>
    </row>
    <row r="4226" customFormat="false" ht="15.75" hidden="true" customHeight="false" outlineLevel="0" collapsed="false">
      <c r="A4226" s="331"/>
      <c r="B4226" s="331" t="s">
        <v>1408</v>
      </c>
      <c r="C4226" s="331" t="str">
        <f aca="false">IFERROR(VLOOKUP(B4226,'[1]#¡REF!'!$A$1:$C$15201,2,FALSE()),"")</f>
        <v/>
      </c>
      <c r="D4226" s="331" t="s">
        <v>1016</v>
      </c>
      <c r="E4226" s="331" t="s">
        <v>1043</v>
      </c>
      <c r="F4226" s="354" t="s">
        <v>993</v>
      </c>
      <c r="G4226" s="331" t="n">
        <v>1</v>
      </c>
      <c r="H4226" s="331" t="n">
        <v>1.05</v>
      </c>
      <c r="I4226" s="331" t="n">
        <v>21</v>
      </c>
      <c r="J4226" s="389"/>
      <c r="K4226" s="331" t="s">
        <v>994</v>
      </c>
    </row>
    <row r="4227" customFormat="false" ht="15.75" hidden="true" customHeight="false" outlineLevel="0" collapsed="false">
      <c r="A4227" s="331"/>
      <c r="B4227" s="331" t="s">
        <v>1408</v>
      </c>
      <c r="C4227" s="331" t="str">
        <f aca="false">IFERROR(VLOOKUP(B4227,'[1]#¡REF!'!$A$1:$C$15201,2,FALSE()),"")</f>
        <v/>
      </c>
      <c r="D4227" s="331" t="s">
        <v>1016</v>
      </c>
      <c r="E4227" s="331" t="s">
        <v>1093</v>
      </c>
      <c r="F4227" s="331" t="s">
        <v>1131</v>
      </c>
      <c r="G4227" s="331" t="n">
        <v>13</v>
      </c>
      <c r="H4227" s="331" t="n">
        <v>13.71</v>
      </c>
      <c r="I4227" s="331" t="n">
        <v>273</v>
      </c>
      <c r="J4227" s="389"/>
      <c r="K4227" s="331" t="s">
        <v>994</v>
      </c>
    </row>
    <row r="4228" customFormat="false" ht="15.75" hidden="true" customHeight="false" outlineLevel="0" collapsed="false">
      <c r="A4228" s="331"/>
      <c r="B4228" s="331" t="s">
        <v>1408</v>
      </c>
      <c r="C4228" s="331" t="str">
        <f aca="false">IFERROR(VLOOKUP(B4228,'[1]#¡REF!'!$A$1:$C$15201,2,FALSE()),"")</f>
        <v/>
      </c>
      <c r="D4228" s="331" t="s">
        <v>1016</v>
      </c>
      <c r="E4228" s="331" t="s">
        <v>1027</v>
      </c>
      <c r="F4228" s="331" t="s">
        <v>1133</v>
      </c>
      <c r="G4228" s="331" t="n">
        <v>20</v>
      </c>
      <c r="H4228" s="331" t="n">
        <v>21.09</v>
      </c>
      <c r="I4228" s="331" t="n">
        <v>420</v>
      </c>
      <c r="J4228" s="389"/>
      <c r="K4228" s="331" t="s">
        <v>994</v>
      </c>
    </row>
    <row r="4229" customFormat="false" ht="15.75" hidden="true" customHeight="false" outlineLevel="0" collapsed="false">
      <c r="A4229" s="331"/>
      <c r="B4229" s="331" t="s">
        <v>1408</v>
      </c>
      <c r="C4229" s="331" t="str">
        <f aca="false">IFERROR(VLOOKUP(B4229,'[1]#¡REF!'!$A$1:$C$15201,2,FALSE()),"")</f>
        <v/>
      </c>
      <c r="D4229" s="331" t="s">
        <v>1016</v>
      </c>
      <c r="E4229" s="331" t="s">
        <v>1028</v>
      </c>
      <c r="F4229" s="331" t="s">
        <v>1134</v>
      </c>
      <c r="G4229" s="331" t="n">
        <v>13</v>
      </c>
      <c r="H4229" s="331" t="n">
        <v>13.71</v>
      </c>
      <c r="I4229" s="331" t="n">
        <v>273</v>
      </c>
      <c r="J4229" s="390"/>
      <c r="K4229" s="331" t="s">
        <v>994</v>
      </c>
    </row>
    <row r="4230" customFormat="false" ht="15.75" hidden="true" customHeight="false" outlineLevel="0" collapsed="false">
      <c r="A4230" s="331"/>
      <c r="B4230" s="331" t="s">
        <v>1409</v>
      </c>
      <c r="C4230" s="331" t="str">
        <f aca="false">IFERROR(VLOOKUP(B4230,'[1]#¡REF!'!$A$1:$C$15201,2,FALSE()),"")</f>
        <v/>
      </c>
      <c r="D4230" s="331" t="s">
        <v>991</v>
      </c>
      <c r="E4230" s="331" t="s">
        <v>1084</v>
      </c>
      <c r="F4230" s="354" t="s">
        <v>993</v>
      </c>
      <c r="G4230" s="331" t="n">
        <v>39</v>
      </c>
      <c r="H4230" s="415" t="n">
        <v>11827.36</v>
      </c>
      <c r="I4230" s="415" t="n">
        <v>235482.78</v>
      </c>
      <c r="J4230" s="388"/>
      <c r="K4230" s="331" t="s">
        <v>994</v>
      </c>
    </row>
    <row r="4231" customFormat="false" ht="15.75" hidden="true" customHeight="false" outlineLevel="0" collapsed="false">
      <c r="A4231" s="331"/>
      <c r="B4231" s="331" t="s">
        <v>1410</v>
      </c>
      <c r="C4231" s="331" t="str">
        <f aca="false">IFERROR(VLOOKUP(B4231,'[1]#¡REF!'!$A$1:$C$15201,2,FALSE()),"")</f>
        <v/>
      </c>
      <c r="D4231" s="331" t="s">
        <v>991</v>
      </c>
      <c r="E4231" s="331" t="s">
        <v>1032</v>
      </c>
      <c r="F4231" s="331" t="s">
        <v>1130</v>
      </c>
      <c r="G4231" s="331" t="n">
        <v>48</v>
      </c>
      <c r="H4231" s="415" t="n">
        <v>2586.99</v>
      </c>
      <c r="I4231" s="415" t="n">
        <v>51506.88</v>
      </c>
      <c r="J4231" s="389"/>
      <c r="K4231" s="331" t="s">
        <v>994</v>
      </c>
    </row>
    <row r="4232" customFormat="false" ht="15.75" hidden="true" customHeight="false" outlineLevel="0" collapsed="false">
      <c r="A4232" s="331"/>
      <c r="B4232" s="331" t="s">
        <v>1410</v>
      </c>
      <c r="C4232" s="331" t="str">
        <f aca="false">IFERROR(VLOOKUP(B4232,'[1]#¡REF!'!$A$1:$C$15201,2,FALSE()),"")</f>
        <v/>
      </c>
      <c r="D4232" s="331" t="s">
        <v>991</v>
      </c>
      <c r="E4232" s="331" t="s">
        <v>1000</v>
      </c>
      <c r="F4232" s="354" t="s">
        <v>993</v>
      </c>
      <c r="G4232" s="331" t="n">
        <v>2</v>
      </c>
      <c r="H4232" s="331" t="n">
        <v>107.79</v>
      </c>
      <c r="I4232" s="415" t="n">
        <v>2146.12</v>
      </c>
      <c r="J4232" s="389"/>
      <c r="K4232" s="331" t="s">
        <v>994</v>
      </c>
    </row>
    <row r="4233" customFormat="false" ht="15.75" hidden="true" customHeight="false" outlineLevel="0" collapsed="false">
      <c r="A4233" s="331"/>
      <c r="B4233" s="331" t="s">
        <v>1410</v>
      </c>
      <c r="C4233" s="331" t="str">
        <f aca="false">IFERROR(VLOOKUP(B4233,'[1]#¡REF!'!$A$1:$C$15201,2,FALSE()),"")</f>
        <v/>
      </c>
      <c r="D4233" s="331" t="s">
        <v>991</v>
      </c>
      <c r="E4233" s="331" t="s">
        <v>1034</v>
      </c>
      <c r="F4233" s="354" t="s">
        <v>993</v>
      </c>
      <c r="G4233" s="331" t="n">
        <v>250</v>
      </c>
      <c r="H4233" s="415" t="n">
        <v>13473.88</v>
      </c>
      <c r="I4233" s="415" t="n">
        <v>268265</v>
      </c>
      <c r="J4233" s="389"/>
      <c r="K4233" s="331" t="s">
        <v>994</v>
      </c>
    </row>
    <row r="4234" customFormat="false" ht="15.75" hidden="true" customHeight="false" outlineLevel="0" collapsed="false">
      <c r="A4234" s="331"/>
      <c r="B4234" s="331" t="s">
        <v>1410</v>
      </c>
      <c r="C4234" s="331" t="str">
        <f aca="false">IFERROR(VLOOKUP(B4234,'[1]#¡REF!'!$A$1:$C$15201,2,FALSE()),"")</f>
        <v/>
      </c>
      <c r="D4234" s="331" t="s">
        <v>991</v>
      </c>
      <c r="E4234" s="331" t="s">
        <v>1011</v>
      </c>
      <c r="F4234" s="354" t="s">
        <v>993</v>
      </c>
      <c r="G4234" s="331" t="n">
        <v>100</v>
      </c>
      <c r="H4234" s="415" t="n">
        <v>5389.55</v>
      </c>
      <c r="I4234" s="415" t="n">
        <v>107306</v>
      </c>
      <c r="J4234" s="389"/>
      <c r="K4234" s="331" t="s">
        <v>994</v>
      </c>
    </row>
    <row r="4235" customFormat="false" ht="15.75" hidden="true" customHeight="false" outlineLevel="0" collapsed="false">
      <c r="A4235" s="331"/>
      <c r="B4235" s="331" t="s">
        <v>1410</v>
      </c>
      <c r="C4235" s="331" t="str">
        <f aca="false">IFERROR(VLOOKUP(B4235,'[1]#¡REF!'!$A$1:$C$15201,2,FALSE()),"")</f>
        <v/>
      </c>
      <c r="D4235" s="331" t="s">
        <v>991</v>
      </c>
      <c r="E4235" s="331" t="s">
        <v>1012</v>
      </c>
      <c r="F4235" s="354" t="s">
        <v>993</v>
      </c>
      <c r="G4235" s="331" t="n">
        <v>507</v>
      </c>
      <c r="H4235" s="415" t="n">
        <v>27325.04</v>
      </c>
      <c r="I4235" s="415" t="n">
        <v>544041.42</v>
      </c>
      <c r="J4235" s="389"/>
      <c r="K4235" s="331" t="s">
        <v>994</v>
      </c>
    </row>
    <row r="4236" customFormat="false" ht="15.75" hidden="true" customHeight="false" outlineLevel="0" collapsed="false">
      <c r="A4236" s="331"/>
      <c r="B4236" s="331" t="s">
        <v>1410</v>
      </c>
      <c r="C4236" s="331" t="str">
        <f aca="false">IFERROR(VLOOKUP(B4236,'[1]#¡REF!'!$A$1:$C$15201,2,FALSE()),"")</f>
        <v/>
      </c>
      <c r="D4236" s="331" t="s">
        <v>991</v>
      </c>
      <c r="E4236" s="331" t="s">
        <v>1014</v>
      </c>
      <c r="F4236" s="331" t="s">
        <v>1132</v>
      </c>
      <c r="G4236" s="331" t="n">
        <v>10</v>
      </c>
      <c r="H4236" s="331" t="n">
        <v>538.96</v>
      </c>
      <c r="I4236" s="415" t="n">
        <v>10730.6</v>
      </c>
      <c r="J4236" s="390"/>
      <c r="K4236" s="331" t="s">
        <v>994</v>
      </c>
    </row>
    <row r="4237" customFormat="false" ht="15.75" hidden="true" customHeight="false" outlineLevel="0" collapsed="false">
      <c r="A4237" s="331"/>
      <c r="B4237" s="331" t="s">
        <v>1411</v>
      </c>
      <c r="C4237" s="331" t="str">
        <f aca="false">IFERROR(VLOOKUP(B4237,'[1]#¡REF!'!$A$1:$C$15201,2,FALSE()),"")</f>
        <v/>
      </c>
      <c r="D4237" s="331" t="s">
        <v>991</v>
      </c>
      <c r="E4237" s="331" t="s">
        <v>1012</v>
      </c>
      <c r="F4237" s="354" t="s">
        <v>993</v>
      </c>
      <c r="G4237" s="331" t="n">
        <v>403</v>
      </c>
      <c r="H4237" s="415" t="n">
        <v>2604.42</v>
      </c>
      <c r="I4237" s="415" t="n">
        <v>51854.01</v>
      </c>
      <c r="J4237" s="388"/>
      <c r="K4237" s="331" t="s">
        <v>994</v>
      </c>
    </row>
    <row r="4238" customFormat="false" ht="15.75" hidden="true" customHeight="false" outlineLevel="0" collapsed="false">
      <c r="A4238" s="331"/>
      <c r="B4238" s="331" t="s">
        <v>1411</v>
      </c>
      <c r="C4238" s="331" t="str">
        <f aca="false">IFERROR(VLOOKUP(B4238,'[1]#¡REF!'!$A$1:$C$15201,2,FALSE()),"")</f>
        <v/>
      </c>
      <c r="D4238" s="331" t="s">
        <v>991</v>
      </c>
      <c r="E4238" s="331" t="s">
        <v>1014</v>
      </c>
      <c r="F4238" s="331" t="s">
        <v>1132</v>
      </c>
      <c r="G4238" s="331" t="n">
        <v>80</v>
      </c>
      <c r="H4238" s="331" t="n">
        <v>517.01</v>
      </c>
      <c r="I4238" s="415" t="n">
        <v>10293.6</v>
      </c>
      <c r="J4238" s="389"/>
      <c r="K4238" s="331" t="s">
        <v>994</v>
      </c>
    </row>
    <row r="4239" customFormat="false" ht="15.75" hidden="true" customHeight="false" outlineLevel="0" collapsed="false">
      <c r="A4239" s="331"/>
      <c r="B4239" s="331" t="s">
        <v>1411</v>
      </c>
      <c r="C4239" s="331" t="str">
        <f aca="false">IFERROR(VLOOKUP(B4239,'[1]#¡REF!'!$A$1:$C$15201,2,FALSE()),"")</f>
        <v/>
      </c>
      <c r="D4239" s="331" t="s">
        <v>1016</v>
      </c>
      <c r="E4239" s="331" t="s">
        <v>1019</v>
      </c>
      <c r="F4239" s="354" t="s">
        <v>993</v>
      </c>
      <c r="G4239" s="331" t="n">
        <v>59</v>
      </c>
      <c r="H4239" s="331" t="n">
        <v>381.29</v>
      </c>
      <c r="I4239" s="415" t="n">
        <v>7591.53</v>
      </c>
      <c r="J4239" s="389"/>
      <c r="K4239" s="331" t="s">
        <v>994</v>
      </c>
    </row>
    <row r="4240" customFormat="false" ht="15.75" hidden="true" customHeight="false" outlineLevel="0" collapsed="false">
      <c r="A4240" s="331"/>
      <c r="B4240" s="331" t="s">
        <v>1411</v>
      </c>
      <c r="C4240" s="331" t="str">
        <f aca="false">IFERROR(VLOOKUP(B4240,'[1]#¡REF!'!$A$1:$C$15201,2,FALSE()),"")</f>
        <v/>
      </c>
      <c r="D4240" s="331" t="s">
        <v>1016</v>
      </c>
      <c r="E4240" s="331" t="s">
        <v>1065</v>
      </c>
      <c r="F4240" s="354" t="s">
        <v>993</v>
      </c>
      <c r="G4240" s="331" t="n">
        <v>56</v>
      </c>
      <c r="H4240" s="331" t="n">
        <v>361.9</v>
      </c>
      <c r="I4240" s="415" t="n">
        <v>7205.52</v>
      </c>
      <c r="J4240" s="389"/>
      <c r="K4240" s="331" t="s">
        <v>994</v>
      </c>
    </row>
    <row r="4241" customFormat="false" ht="15.75" hidden="true" customHeight="false" outlineLevel="0" collapsed="false">
      <c r="A4241" s="331"/>
      <c r="B4241" s="331" t="s">
        <v>1412</v>
      </c>
      <c r="C4241" s="331" t="str">
        <f aca="false">IFERROR(VLOOKUP(B4241,'[1]#¡REF!'!$A$1:$C$15201,2,FALSE()),"")</f>
        <v/>
      </c>
      <c r="D4241" s="331" t="s">
        <v>991</v>
      </c>
      <c r="E4241" s="331" t="s">
        <v>1033</v>
      </c>
      <c r="F4241" s="354" t="s">
        <v>993</v>
      </c>
      <c r="G4241" s="331" t="n">
        <v>10</v>
      </c>
      <c r="H4241" s="331" t="n">
        <v>99.92</v>
      </c>
      <c r="I4241" s="415" t="n">
        <v>1989.5</v>
      </c>
      <c r="J4241" s="389"/>
      <c r="K4241" s="331" t="s">
        <v>994</v>
      </c>
    </row>
    <row r="4242" customFormat="false" ht="15.75" hidden="true" customHeight="false" outlineLevel="0" collapsed="false">
      <c r="A4242" s="331"/>
      <c r="B4242" s="331" t="s">
        <v>1412</v>
      </c>
      <c r="C4242" s="331" t="str">
        <f aca="false">IFERROR(VLOOKUP(B4242,'[1]#¡REF!'!$A$1:$C$15201,2,FALSE()),"")</f>
        <v/>
      </c>
      <c r="D4242" s="331" t="s">
        <v>1016</v>
      </c>
      <c r="E4242" s="331" t="s">
        <v>1028</v>
      </c>
      <c r="F4242" s="331" t="s">
        <v>1134</v>
      </c>
      <c r="G4242" s="331" t="n">
        <v>3</v>
      </c>
      <c r="H4242" s="331" t="n">
        <v>29.98</v>
      </c>
      <c r="I4242" s="331" t="n">
        <v>596.85</v>
      </c>
      <c r="J4242" s="389"/>
      <c r="K4242" s="331" t="s">
        <v>994</v>
      </c>
    </row>
    <row r="4243" customFormat="false" ht="15.75" hidden="true" customHeight="false" outlineLevel="0" collapsed="false">
      <c r="A4243" s="331"/>
      <c r="B4243" s="331" t="s">
        <v>1413</v>
      </c>
      <c r="C4243" s="331" t="str">
        <f aca="false">IFERROR(VLOOKUP(B4243,'[1]#¡REF!'!$A$1:$C$15201,2,FALSE()),"")</f>
        <v/>
      </c>
      <c r="D4243" s="331" t="s">
        <v>991</v>
      </c>
      <c r="E4243" s="331" t="s">
        <v>1034</v>
      </c>
      <c r="F4243" s="354" t="s">
        <v>993</v>
      </c>
      <c r="G4243" s="331" t="n">
        <v>15</v>
      </c>
      <c r="H4243" s="331" t="n">
        <v>128.08</v>
      </c>
      <c r="I4243" s="415" t="n">
        <v>2550</v>
      </c>
      <c r="J4243" s="389"/>
      <c r="K4243" s="331" t="s">
        <v>994</v>
      </c>
    </row>
    <row r="4244" customFormat="false" ht="15.75" hidden="true" customHeight="false" outlineLevel="0" collapsed="false">
      <c r="A4244" s="331"/>
      <c r="B4244" s="331" t="s">
        <v>1413</v>
      </c>
      <c r="C4244" s="331" t="str">
        <f aca="false">IFERROR(VLOOKUP(B4244,'[1]#¡REF!'!$A$1:$C$15201,2,FALSE()),"")</f>
        <v/>
      </c>
      <c r="D4244" s="331" t="s">
        <v>991</v>
      </c>
      <c r="E4244" s="331" t="s">
        <v>1009</v>
      </c>
      <c r="F4244" s="354" t="s">
        <v>993</v>
      </c>
      <c r="G4244" s="331" t="n">
        <v>50</v>
      </c>
      <c r="H4244" s="331" t="n">
        <v>426.92</v>
      </c>
      <c r="I4244" s="415" t="n">
        <v>8500</v>
      </c>
      <c r="J4244" s="389"/>
      <c r="K4244" s="331" t="s">
        <v>994</v>
      </c>
    </row>
    <row r="4245" customFormat="false" ht="15.75" hidden="true" customHeight="false" outlineLevel="0" collapsed="false">
      <c r="A4245" s="331"/>
      <c r="B4245" s="331" t="s">
        <v>1413</v>
      </c>
      <c r="C4245" s="331" t="str">
        <f aca="false">IFERROR(VLOOKUP(B4245,'[1]#¡REF!'!$A$1:$C$15201,2,FALSE()),"")</f>
        <v/>
      </c>
      <c r="D4245" s="331" t="s">
        <v>991</v>
      </c>
      <c r="E4245" s="331" t="s">
        <v>1011</v>
      </c>
      <c r="F4245" s="354" t="s">
        <v>993</v>
      </c>
      <c r="G4245" s="331" t="n">
        <v>29</v>
      </c>
      <c r="H4245" s="331" t="n">
        <v>247.61</v>
      </c>
      <c r="I4245" s="415" t="n">
        <v>4930</v>
      </c>
      <c r="J4245" s="389"/>
      <c r="K4245" s="331" t="s">
        <v>994</v>
      </c>
    </row>
    <row r="4246" customFormat="false" ht="15.75" hidden="true" customHeight="false" outlineLevel="0" collapsed="false">
      <c r="A4246" s="331"/>
      <c r="B4246" s="331" t="s">
        <v>1413</v>
      </c>
      <c r="C4246" s="331" t="str">
        <f aca="false">IFERROR(VLOOKUP(B4246,'[1]#¡REF!'!$A$1:$C$15201,2,FALSE()),"")</f>
        <v/>
      </c>
      <c r="D4246" s="331" t="s">
        <v>1016</v>
      </c>
      <c r="E4246" s="331" t="s">
        <v>1017</v>
      </c>
      <c r="F4246" s="331" t="s">
        <v>1130</v>
      </c>
      <c r="G4246" s="331" t="n">
        <v>3</v>
      </c>
      <c r="H4246" s="331" t="n">
        <v>25.62</v>
      </c>
      <c r="I4246" s="331" t="n">
        <v>510</v>
      </c>
      <c r="J4246" s="389"/>
      <c r="K4246" s="331" t="s">
        <v>994</v>
      </c>
    </row>
    <row r="4247" customFormat="false" ht="15.75" hidden="true" customHeight="false" outlineLevel="0" collapsed="false">
      <c r="A4247" s="331"/>
      <c r="B4247" s="331" t="s">
        <v>1413</v>
      </c>
      <c r="C4247" s="331" t="str">
        <f aca="false">IFERROR(VLOOKUP(B4247,'[1]#¡REF!'!$A$1:$C$15201,2,FALSE()),"")</f>
        <v/>
      </c>
      <c r="D4247" s="331" t="s">
        <v>1016</v>
      </c>
      <c r="E4247" s="331" t="s">
        <v>1091</v>
      </c>
      <c r="F4247" s="354" t="s">
        <v>993</v>
      </c>
      <c r="G4247" s="331" t="n">
        <v>56</v>
      </c>
      <c r="H4247" s="331" t="n">
        <v>478.15</v>
      </c>
      <c r="I4247" s="415" t="n">
        <v>9520</v>
      </c>
      <c r="J4247" s="389"/>
      <c r="K4247" s="331" t="s">
        <v>994</v>
      </c>
    </row>
    <row r="4248" customFormat="false" ht="15.75" hidden="true" customHeight="false" outlineLevel="0" collapsed="false">
      <c r="A4248" s="331"/>
      <c r="B4248" s="331" t="s">
        <v>1413</v>
      </c>
      <c r="C4248" s="331" t="str">
        <f aca="false">IFERROR(VLOOKUP(B4248,'[1]#¡REF!'!$A$1:$C$15201,2,FALSE()),"")</f>
        <v/>
      </c>
      <c r="D4248" s="331" t="s">
        <v>1016</v>
      </c>
      <c r="E4248" s="331" t="s">
        <v>1020</v>
      </c>
      <c r="F4248" s="354" t="s">
        <v>993</v>
      </c>
      <c r="G4248" s="331" t="n">
        <v>72</v>
      </c>
      <c r="H4248" s="331" t="n">
        <v>614.77</v>
      </c>
      <c r="I4248" s="415" t="n">
        <v>12240</v>
      </c>
      <c r="J4248" s="389"/>
      <c r="K4248" s="331" t="s">
        <v>994</v>
      </c>
    </row>
    <row r="4249" customFormat="false" ht="15.75" hidden="true" customHeight="false" outlineLevel="0" collapsed="false">
      <c r="A4249" s="331"/>
      <c r="B4249" s="331" t="s">
        <v>1413</v>
      </c>
      <c r="C4249" s="331" t="str">
        <f aca="false">IFERROR(VLOOKUP(B4249,'[1]#¡REF!'!$A$1:$C$15201,2,FALSE()),"")</f>
        <v/>
      </c>
      <c r="D4249" s="331" t="s">
        <v>1016</v>
      </c>
      <c r="E4249" s="331" t="s">
        <v>1023</v>
      </c>
      <c r="F4249" s="354" t="s">
        <v>993</v>
      </c>
      <c r="G4249" s="331" t="n">
        <v>21</v>
      </c>
      <c r="H4249" s="331" t="n">
        <v>179.31</v>
      </c>
      <c r="I4249" s="415" t="n">
        <v>3570</v>
      </c>
      <c r="J4249" s="389"/>
      <c r="K4249" s="331" t="s">
        <v>994</v>
      </c>
    </row>
    <row r="4250" customFormat="false" ht="15.75" hidden="true" customHeight="false" outlineLevel="0" collapsed="false">
      <c r="A4250" s="331"/>
      <c r="B4250" s="331" t="s">
        <v>1413</v>
      </c>
      <c r="C4250" s="331" t="str">
        <f aca="false">IFERROR(VLOOKUP(B4250,'[1]#¡REF!'!$A$1:$C$15201,2,FALSE()),"")</f>
        <v/>
      </c>
      <c r="D4250" s="331" t="s">
        <v>1016</v>
      </c>
      <c r="E4250" s="331" t="s">
        <v>1024</v>
      </c>
      <c r="F4250" s="354" t="s">
        <v>993</v>
      </c>
      <c r="G4250" s="331" t="n">
        <v>1</v>
      </c>
      <c r="H4250" s="331" t="n">
        <v>8.54</v>
      </c>
      <c r="I4250" s="331" t="n">
        <v>170</v>
      </c>
      <c r="J4250" s="389"/>
      <c r="K4250" s="331" t="s">
        <v>994</v>
      </c>
    </row>
    <row r="4251" customFormat="false" ht="15.75" hidden="true" customHeight="false" outlineLevel="0" collapsed="false">
      <c r="A4251" s="331"/>
      <c r="B4251" s="331" t="s">
        <v>1413</v>
      </c>
      <c r="C4251" s="331" t="str">
        <f aca="false">IFERROR(VLOOKUP(B4251,'[1]#¡REF!'!$A$1:$C$15201,2,FALSE()),"")</f>
        <v/>
      </c>
      <c r="D4251" s="331" t="s">
        <v>1016</v>
      </c>
      <c r="E4251" s="331" t="s">
        <v>1025</v>
      </c>
      <c r="F4251" s="354" t="s">
        <v>993</v>
      </c>
      <c r="G4251" s="331" t="n">
        <v>68</v>
      </c>
      <c r="H4251" s="331" t="n">
        <v>580.61</v>
      </c>
      <c r="I4251" s="415" t="n">
        <v>11560</v>
      </c>
      <c r="J4251" s="389"/>
      <c r="K4251" s="331" t="s">
        <v>994</v>
      </c>
    </row>
    <row r="4252" customFormat="false" ht="15.75" hidden="true" customHeight="false" outlineLevel="0" collapsed="false">
      <c r="A4252" s="331"/>
      <c r="B4252" s="331" t="s">
        <v>1413</v>
      </c>
      <c r="C4252" s="331" t="str">
        <f aca="false">IFERROR(VLOOKUP(B4252,'[1]#¡REF!'!$A$1:$C$15201,2,FALSE()),"")</f>
        <v/>
      </c>
      <c r="D4252" s="331" t="s">
        <v>1016</v>
      </c>
      <c r="E4252" s="331" t="s">
        <v>1093</v>
      </c>
      <c r="F4252" s="331" t="s">
        <v>1131</v>
      </c>
      <c r="G4252" s="331" t="n">
        <v>3</v>
      </c>
      <c r="H4252" s="331" t="n">
        <v>25.62</v>
      </c>
      <c r="I4252" s="331" t="n">
        <v>510</v>
      </c>
      <c r="J4252" s="389"/>
      <c r="K4252" s="331" t="s">
        <v>994</v>
      </c>
    </row>
    <row r="4253" customFormat="false" ht="15.75" hidden="true" customHeight="false" outlineLevel="0" collapsed="false">
      <c r="A4253" s="331"/>
      <c r="B4253" s="331" t="s">
        <v>1413</v>
      </c>
      <c r="C4253" s="331" t="str">
        <f aca="false">IFERROR(VLOOKUP(B4253,'[1]#¡REF!'!$A$1:$C$15201,2,FALSE()),"")</f>
        <v/>
      </c>
      <c r="D4253" s="331" t="s">
        <v>1016</v>
      </c>
      <c r="E4253" s="331" t="s">
        <v>1027</v>
      </c>
      <c r="F4253" s="331" t="s">
        <v>1133</v>
      </c>
      <c r="G4253" s="331" t="n">
        <v>3</v>
      </c>
      <c r="H4253" s="331" t="n">
        <v>25.62</v>
      </c>
      <c r="I4253" s="331" t="n">
        <v>510</v>
      </c>
      <c r="J4253" s="389"/>
      <c r="K4253" s="331" t="s">
        <v>994</v>
      </c>
    </row>
    <row r="4254" customFormat="false" ht="15.75" hidden="true" customHeight="false" outlineLevel="0" collapsed="false">
      <c r="A4254" s="331"/>
      <c r="B4254" s="331" t="s">
        <v>1413</v>
      </c>
      <c r="C4254" s="331" t="str">
        <f aca="false">IFERROR(VLOOKUP(B4254,'[1]#¡REF!'!$A$1:$C$15201,2,FALSE()),"")</f>
        <v/>
      </c>
      <c r="D4254" s="331" t="s">
        <v>1016</v>
      </c>
      <c r="E4254" s="331" t="s">
        <v>1028</v>
      </c>
      <c r="F4254" s="331" t="s">
        <v>1134</v>
      </c>
      <c r="G4254" s="331" t="n">
        <v>3</v>
      </c>
      <c r="H4254" s="331" t="n">
        <v>25.62</v>
      </c>
      <c r="I4254" s="331" t="n">
        <v>510</v>
      </c>
      <c r="J4254" s="390"/>
      <c r="K4254" s="331" t="s">
        <v>994</v>
      </c>
    </row>
    <row r="4255" customFormat="false" ht="15.75" hidden="true" customHeight="false" outlineLevel="0" collapsed="false">
      <c r="A4255" s="399"/>
      <c r="B4255" s="356" t="s">
        <v>1413</v>
      </c>
      <c r="C4255" s="356" t="str">
        <f aca="false">IFERROR(VLOOKUP(B4255,'[1]#¡REF!'!$A$1:$C$15201,2,FALSE()),"")</f>
        <v/>
      </c>
      <c r="D4255" s="399" t="s">
        <v>1016</v>
      </c>
      <c r="E4255" s="399" t="s">
        <v>621</v>
      </c>
      <c r="F4255" s="361" t="s">
        <v>1136</v>
      </c>
      <c r="G4255" s="361" t="n">
        <v>5</v>
      </c>
      <c r="H4255" s="417" t="n">
        <v>42.69</v>
      </c>
      <c r="I4255" s="417" t="n">
        <v>850</v>
      </c>
      <c r="J4255" s="360"/>
      <c r="K4255" s="356" t="s">
        <v>994</v>
      </c>
      <c r="L4255" s="379"/>
      <c r="M4255" s="379"/>
      <c r="N4255" s="379"/>
      <c r="O4255" s="379"/>
      <c r="P4255" s="279"/>
      <c r="Q4255" s="395"/>
      <c r="R4255" s="396"/>
      <c r="S4255" s="396"/>
      <c r="T4255" s="382"/>
    </row>
    <row r="4256" customFormat="false" ht="15.75" hidden="true" customHeight="false" outlineLevel="0" collapsed="false">
      <c r="A4256" s="331"/>
      <c r="B4256" s="331" t="s">
        <v>1414</v>
      </c>
      <c r="C4256" s="331" t="str">
        <f aca="false">IFERROR(VLOOKUP(B4256,'[1]#¡REF!'!$A$1:$C$15201,2,FALSE()),"")</f>
        <v/>
      </c>
      <c r="D4256" s="331" t="s">
        <v>991</v>
      </c>
      <c r="E4256" s="331" t="s">
        <v>1034</v>
      </c>
      <c r="F4256" s="354" t="s">
        <v>993</v>
      </c>
      <c r="G4256" s="405" t="n">
        <v>3500</v>
      </c>
      <c r="H4256" s="415" t="n">
        <v>154520.35</v>
      </c>
      <c r="I4256" s="415" t="n">
        <v>3076500</v>
      </c>
      <c r="J4256" s="388"/>
      <c r="K4256" s="331" t="s">
        <v>994</v>
      </c>
    </row>
    <row r="4257" customFormat="false" ht="15.75" hidden="true" customHeight="false" outlineLevel="0" collapsed="false">
      <c r="A4257" s="331"/>
      <c r="B4257" s="331" t="s">
        <v>1414</v>
      </c>
      <c r="C4257" s="331" t="str">
        <f aca="false">IFERROR(VLOOKUP(B4257,'[1]#¡REF!'!$A$1:$C$15201,2,FALSE()),"")</f>
        <v/>
      </c>
      <c r="D4257" s="331" t="s">
        <v>991</v>
      </c>
      <c r="E4257" s="331" t="s">
        <v>1012</v>
      </c>
      <c r="F4257" s="354" t="s">
        <v>993</v>
      </c>
      <c r="G4257" s="331" t="n">
        <v>900</v>
      </c>
      <c r="H4257" s="415" t="n">
        <v>39733.8</v>
      </c>
      <c r="I4257" s="415" t="n">
        <v>791100</v>
      </c>
      <c r="J4257" s="389"/>
      <c r="K4257" s="331" t="s">
        <v>994</v>
      </c>
    </row>
    <row r="4258" customFormat="false" ht="15.75" hidden="true" customHeight="false" outlineLevel="0" collapsed="false">
      <c r="A4258" s="331"/>
      <c r="B4258" s="331" t="s">
        <v>1415</v>
      </c>
      <c r="C4258" s="331" t="str">
        <f aca="false">IFERROR(VLOOKUP(B4258,'[1]#¡REF!'!$A$1:$C$15201,2,FALSE()),"")</f>
        <v/>
      </c>
      <c r="D4258" s="331" t="s">
        <v>991</v>
      </c>
      <c r="E4258" s="331" t="s">
        <v>1008</v>
      </c>
      <c r="F4258" s="354" t="s">
        <v>993</v>
      </c>
      <c r="G4258" s="331" t="n">
        <v>520</v>
      </c>
      <c r="H4258" s="415" t="n">
        <v>89921.35</v>
      </c>
      <c r="I4258" s="415" t="n">
        <v>1790334</v>
      </c>
      <c r="J4258" s="389"/>
      <c r="K4258" s="331" t="s">
        <v>994</v>
      </c>
    </row>
    <row r="4259" customFormat="false" ht="15.75" hidden="true" customHeight="false" outlineLevel="0" collapsed="false">
      <c r="A4259" s="331"/>
      <c r="B4259" s="331" t="s">
        <v>1415</v>
      </c>
      <c r="C4259" s="331" t="str">
        <f aca="false">IFERROR(VLOOKUP(B4259,'[1]#¡REF!'!$A$1:$C$15201,2,FALSE()),"")</f>
        <v/>
      </c>
      <c r="D4259" s="331" t="s">
        <v>991</v>
      </c>
      <c r="E4259" s="331" t="s">
        <v>1034</v>
      </c>
      <c r="F4259" s="354" t="s">
        <v>993</v>
      </c>
      <c r="G4259" s="331" t="n">
        <v>217</v>
      </c>
      <c r="H4259" s="415" t="n">
        <v>37524.87</v>
      </c>
      <c r="I4259" s="415" t="n">
        <v>747120.15</v>
      </c>
      <c r="J4259" s="389"/>
      <c r="K4259" s="331" t="s">
        <v>994</v>
      </c>
    </row>
    <row r="4260" customFormat="false" ht="15.75" hidden="true" customHeight="false" outlineLevel="0" collapsed="false">
      <c r="A4260" s="331"/>
      <c r="B4260" s="331" t="s">
        <v>1415</v>
      </c>
      <c r="C4260" s="331" t="str">
        <f aca="false">IFERROR(VLOOKUP(B4260,'[1]#¡REF!'!$A$1:$C$15201,2,FALSE()),"")</f>
        <v/>
      </c>
      <c r="D4260" s="331" t="s">
        <v>991</v>
      </c>
      <c r="E4260" s="331" t="s">
        <v>1037</v>
      </c>
      <c r="F4260" s="331" t="s">
        <v>1131</v>
      </c>
      <c r="G4260" s="331" t="n">
        <v>86</v>
      </c>
      <c r="H4260" s="415" t="n">
        <v>14871.61</v>
      </c>
      <c r="I4260" s="415" t="n">
        <v>296093.7</v>
      </c>
      <c r="J4260" s="389"/>
      <c r="K4260" s="331" t="s">
        <v>994</v>
      </c>
    </row>
    <row r="4261" customFormat="false" ht="15.75" hidden="true" customHeight="false" outlineLevel="0" collapsed="false">
      <c r="A4261" s="331"/>
      <c r="B4261" s="331" t="s">
        <v>1416</v>
      </c>
      <c r="C4261" s="331" t="str">
        <f aca="false">IFERROR(VLOOKUP(B4261,'[1]#¡REF!'!$A$1:$C$15201,2,FALSE()),"")</f>
        <v/>
      </c>
      <c r="D4261" s="331" t="s">
        <v>991</v>
      </c>
      <c r="E4261" s="331" t="s">
        <v>1032</v>
      </c>
      <c r="F4261" s="331" t="s">
        <v>1130</v>
      </c>
      <c r="G4261" s="405" t="n">
        <v>1200</v>
      </c>
      <c r="H4261" s="415" t="n">
        <v>1774.99</v>
      </c>
      <c r="I4261" s="415" t="n">
        <v>35340</v>
      </c>
      <c r="J4261" s="389"/>
      <c r="K4261" s="331" t="s">
        <v>994</v>
      </c>
    </row>
    <row r="4262" customFormat="false" ht="15.75" hidden="true" customHeight="false" outlineLevel="0" collapsed="false">
      <c r="A4262" s="331"/>
      <c r="B4262" s="331" t="s">
        <v>1416</v>
      </c>
      <c r="C4262" s="331" t="str">
        <f aca="false">IFERROR(VLOOKUP(B4262,'[1]#¡REF!'!$A$1:$C$15201,2,FALSE()),"")</f>
        <v/>
      </c>
      <c r="D4262" s="331" t="s">
        <v>991</v>
      </c>
      <c r="E4262" s="331" t="s">
        <v>992</v>
      </c>
      <c r="F4262" s="354" t="s">
        <v>993</v>
      </c>
      <c r="G4262" s="405" t="n">
        <v>1950</v>
      </c>
      <c r="H4262" s="415" t="n">
        <v>2884.35</v>
      </c>
      <c r="I4262" s="415" t="n">
        <v>57427.5</v>
      </c>
      <c r="J4262" s="389"/>
      <c r="K4262" s="331" t="s">
        <v>994</v>
      </c>
    </row>
    <row r="4263" customFormat="false" ht="15.75" hidden="true" customHeight="false" outlineLevel="0" collapsed="false">
      <c r="A4263" s="331"/>
      <c r="B4263" s="331" t="s">
        <v>1416</v>
      </c>
      <c r="C4263" s="331" t="str">
        <f aca="false">IFERROR(VLOOKUP(B4263,'[1]#¡REF!'!$A$1:$C$15201,2,FALSE()),"")</f>
        <v/>
      </c>
      <c r="D4263" s="331" t="s">
        <v>991</v>
      </c>
      <c r="E4263" s="331" t="s">
        <v>1008</v>
      </c>
      <c r="F4263" s="354" t="s">
        <v>993</v>
      </c>
      <c r="G4263" s="405" t="n">
        <v>12500</v>
      </c>
      <c r="H4263" s="415" t="n">
        <v>18489.45</v>
      </c>
      <c r="I4263" s="415" t="n">
        <v>368125</v>
      </c>
      <c r="J4263" s="389"/>
      <c r="K4263" s="331" t="s">
        <v>994</v>
      </c>
    </row>
    <row r="4264" customFormat="false" ht="15.75" hidden="true" customHeight="false" outlineLevel="0" collapsed="false">
      <c r="A4264" s="331"/>
      <c r="B4264" s="331" t="s">
        <v>1416</v>
      </c>
      <c r="C4264" s="331" t="str">
        <f aca="false">IFERROR(VLOOKUP(B4264,'[1]#¡REF!'!$A$1:$C$15201,2,FALSE()),"")</f>
        <v/>
      </c>
      <c r="D4264" s="331" t="s">
        <v>991</v>
      </c>
      <c r="E4264" s="331" t="s">
        <v>1083</v>
      </c>
      <c r="F4264" s="354" t="s">
        <v>993</v>
      </c>
      <c r="G4264" s="405" t="n">
        <v>96531</v>
      </c>
      <c r="H4264" s="415" t="n">
        <v>142784.44</v>
      </c>
      <c r="I4264" s="415" t="n">
        <v>2842837.95</v>
      </c>
      <c r="J4264" s="389"/>
      <c r="K4264" s="331" t="s">
        <v>994</v>
      </c>
    </row>
    <row r="4265" customFormat="false" ht="15.75" hidden="true" customHeight="false" outlineLevel="0" collapsed="false">
      <c r="A4265" s="331"/>
      <c r="B4265" s="331" t="s">
        <v>1416</v>
      </c>
      <c r="C4265" s="331" t="str">
        <f aca="false">IFERROR(VLOOKUP(B4265,'[1]#¡REF!'!$A$1:$C$15201,2,FALSE()),"")</f>
        <v/>
      </c>
      <c r="D4265" s="331" t="s">
        <v>991</v>
      </c>
      <c r="E4265" s="331" t="s">
        <v>1000</v>
      </c>
      <c r="F4265" s="354" t="s">
        <v>993</v>
      </c>
      <c r="G4265" s="405" t="n">
        <v>15000</v>
      </c>
      <c r="H4265" s="415" t="n">
        <v>22187.34</v>
      </c>
      <c r="I4265" s="415" t="n">
        <v>441750</v>
      </c>
      <c r="J4265" s="389"/>
      <c r="K4265" s="331" t="s">
        <v>994</v>
      </c>
    </row>
    <row r="4266" customFormat="false" ht="15.75" hidden="true" customHeight="false" outlineLevel="0" collapsed="false">
      <c r="A4266" s="331"/>
      <c r="B4266" s="331" t="s">
        <v>1416</v>
      </c>
      <c r="C4266" s="331" t="str">
        <f aca="false">IFERROR(VLOOKUP(B4266,'[1]#¡REF!'!$A$1:$C$15201,2,FALSE()),"")</f>
        <v/>
      </c>
      <c r="D4266" s="331" t="s">
        <v>991</v>
      </c>
      <c r="E4266" s="331" t="s">
        <v>1053</v>
      </c>
      <c r="F4266" s="354" t="s">
        <v>993</v>
      </c>
      <c r="G4266" s="405" t="n">
        <v>1500</v>
      </c>
      <c r="H4266" s="415" t="n">
        <v>2218.73</v>
      </c>
      <c r="I4266" s="415" t="n">
        <v>44175</v>
      </c>
      <c r="J4266" s="389"/>
      <c r="K4266" s="331" t="s">
        <v>994</v>
      </c>
    </row>
    <row r="4267" customFormat="false" ht="15.75" hidden="true" customHeight="false" outlineLevel="0" collapsed="false">
      <c r="A4267" s="331"/>
      <c r="B4267" s="331" t="s">
        <v>1416</v>
      </c>
      <c r="C4267" s="331" t="str">
        <f aca="false">IFERROR(VLOOKUP(B4267,'[1]#¡REF!'!$A$1:$C$15201,2,FALSE()),"")</f>
        <v/>
      </c>
      <c r="D4267" s="331" t="s">
        <v>991</v>
      </c>
      <c r="E4267" s="331" t="s">
        <v>1034</v>
      </c>
      <c r="F4267" s="354" t="s">
        <v>993</v>
      </c>
      <c r="G4267" s="405" t="n">
        <v>20000</v>
      </c>
      <c r="H4267" s="415" t="n">
        <v>29583.13</v>
      </c>
      <c r="I4267" s="415" t="n">
        <v>589000</v>
      </c>
      <c r="J4267" s="389"/>
      <c r="K4267" s="331" t="s">
        <v>994</v>
      </c>
    </row>
    <row r="4268" customFormat="false" ht="15.75" hidden="true" customHeight="false" outlineLevel="0" collapsed="false">
      <c r="A4268" s="331"/>
      <c r="B4268" s="331" t="s">
        <v>1416</v>
      </c>
      <c r="C4268" s="331" t="str">
        <f aca="false">IFERROR(VLOOKUP(B4268,'[1]#¡REF!'!$A$1:$C$15201,2,FALSE()),"")</f>
        <v/>
      </c>
      <c r="D4268" s="331" t="s">
        <v>991</v>
      </c>
      <c r="E4268" s="331" t="s">
        <v>1009</v>
      </c>
      <c r="F4268" s="354" t="s">
        <v>993</v>
      </c>
      <c r="G4268" s="405" t="n">
        <v>50000</v>
      </c>
      <c r="H4268" s="415" t="n">
        <v>73957.81</v>
      </c>
      <c r="I4268" s="415" t="n">
        <v>1472500</v>
      </c>
      <c r="J4268" s="389"/>
      <c r="K4268" s="331" t="s">
        <v>994</v>
      </c>
    </row>
    <row r="4269" customFormat="false" ht="15.75" hidden="true" customHeight="false" outlineLevel="0" collapsed="false">
      <c r="A4269" s="331"/>
      <c r="B4269" s="331" t="s">
        <v>1416</v>
      </c>
      <c r="C4269" s="331" t="str">
        <f aca="false">IFERROR(VLOOKUP(B4269,'[1]#¡REF!'!$A$1:$C$15201,2,FALSE()),"")</f>
        <v/>
      </c>
      <c r="D4269" s="331" t="s">
        <v>991</v>
      </c>
      <c r="E4269" s="331" t="s">
        <v>1011</v>
      </c>
      <c r="F4269" s="354" t="s">
        <v>993</v>
      </c>
      <c r="G4269" s="405" t="n">
        <v>75000</v>
      </c>
      <c r="H4269" s="415" t="n">
        <v>110936.72</v>
      </c>
      <c r="I4269" s="415" t="n">
        <v>2208750</v>
      </c>
      <c r="J4269" s="389"/>
      <c r="K4269" s="331" t="s">
        <v>994</v>
      </c>
    </row>
    <row r="4270" customFormat="false" ht="15.75" hidden="true" customHeight="false" outlineLevel="0" collapsed="false">
      <c r="A4270" s="331"/>
      <c r="B4270" s="331" t="s">
        <v>1416</v>
      </c>
      <c r="C4270" s="331" t="str">
        <f aca="false">IFERROR(VLOOKUP(B4270,'[1]#¡REF!'!$A$1:$C$15201,2,FALSE()),"")</f>
        <v/>
      </c>
      <c r="D4270" s="331" t="s">
        <v>991</v>
      </c>
      <c r="E4270" s="331" t="s">
        <v>1001</v>
      </c>
      <c r="F4270" s="354" t="s">
        <v>993</v>
      </c>
      <c r="G4270" s="405" t="n">
        <v>24000</v>
      </c>
      <c r="H4270" s="415" t="n">
        <v>35499.75</v>
      </c>
      <c r="I4270" s="415" t="n">
        <v>706800</v>
      </c>
      <c r="J4270" s="389"/>
      <c r="K4270" s="331" t="s">
        <v>994</v>
      </c>
    </row>
    <row r="4271" customFormat="false" ht="15.75" hidden="true" customHeight="false" outlineLevel="0" collapsed="false">
      <c r="A4271" s="331"/>
      <c r="B4271" s="331" t="s">
        <v>1416</v>
      </c>
      <c r="C4271" s="331" t="str">
        <f aca="false">IFERROR(VLOOKUP(B4271,'[1]#¡REF!'!$A$1:$C$15201,2,FALSE()),"")</f>
        <v/>
      </c>
      <c r="D4271" s="331" t="s">
        <v>991</v>
      </c>
      <c r="E4271" s="331" t="s">
        <v>1084</v>
      </c>
      <c r="F4271" s="354" t="s">
        <v>993</v>
      </c>
      <c r="G4271" s="405" t="n">
        <v>28600</v>
      </c>
      <c r="H4271" s="415" t="n">
        <v>42303.87</v>
      </c>
      <c r="I4271" s="415" t="n">
        <v>842270</v>
      </c>
      <c r="J4271" s="389"/>
      <c r="K4271" s="331" t="s">
        <v>994</v>
      </c>
    </row>
    <row r="4272" customFormat="false" ht="15.75" hidden="true" customHeight="false" outlineLevel="0" collapsed="false">
      <c r="A4272" s="331"/>
      <c r="B4272" s="331" t="s">
        <v>1416</v>
      </c>
      <c r="C4272" s="331" t="str">
        <f aca="false">IFERROR(VLOOKUP(B4272,'[1]#¡REF!'!$A$1:$C$15201,2,FALSE()),"")</f>
        <v/>
      </c>
      <c r="D4272" s="331" t="s">
        <v>991</v>
      </c>
      <c r="E4272" s="331" t="s">
        <v>1035</v>
      </c>
      <c r="F4272" s="354" t="s">
        <v>993</v>
      </c>
      <c r="G4272" s="405" t="n">
        <v>11386</v>
      </c>
      <c r="H4272" s="415" t="n">
        <v>16841.67</v>
      </c>
      <c r="I4272" s="415" t="n">
        <v>335317.7</v>
      </c>
      <c r="J4272" s="389"/>
      <c r="K4272" s="331" t="s">
        <v>994</v>
      </c>
    </row>
    <row r="4273" customFormat="false" ht="15.75" hidden="true" customHeight="false" outlineLevel="0" collapsed="false">
      <c r="A4273" s="331"/>
      <c r="B4273" s="331" t="s">
        <v>1416</v>
      </c>
      <c r="C4273" s="331" t="str">
        <f aca="false">IFERROR(VLOOKUP(B4273,'[1]#¡REF!'!$A$1:$C$15201,2,FALSE()),"")</f>
        <v/>
      </c>
      <c r="D4273" s="331" t="s">
        <v>991</v>
      </c>
      <c r="E4273" s="331" t="s">
        <v>1002</v>
      </c>
      <c r="F4273" s="331" t="s">
        <v>1133</v>
      </c>
      <c r="G4273" s="331" t="n">
        <v>250</v>
      </c>
      <c r="H4273" s="331" t="n">
        <v>369.79</v>
      </c>
      <c r="I4273" s="415" t="n">
        <v>7362.5</v>
      </c>
      <c r="J4273" s="389"/>
      <c r="K4273" s="331" t="s">
        <v>994</v>
      </c>
    </row>
    <row r="4274" customFormat="false" ht="15.75" hidden="true" customHeight="false" outlineLevel="0" collapsed="false">
      <c r="A4274" s="331"/>
      <c r="B4274" s="331" t="s">
        <v>1416</v>
      </c>
      <c r="C4274" s="331" t="str">
        <f aca="false">IFERROR(VLOOKUP(B4274,'[1]#¡REF!'!$A$1:$C$15201,2,FALSE()),"")</f>
        <v/>
      </c>
      <c r="D4274" s="331" t="s">
        <v>991</v>
      </c>
      <c r="E4274" s="331" t="s">
        <v>1004</v>
      </c>
      <c r="F4274" s="331" t="s">
        <v>1134</v>
      </c>
      <c r="G4274" s="405" t="n">
        <v>2500</v>
      </c>
      <c r="H4274" s="415" t="n">
        <v>3697.89</v>
      </c>
      <c r="I4274" s="415" t="n">
        <v>73625</v>
      </c>
      <c r="J4274" s="390"/>
      <c r="K4274" s="331" t="s">
        <v>994</v>
      </c>
    </row>
    <row r="4275" customFormat="false" ht="15.75" hidden="true" customHeight="false" outlineLevel="0" collapsed="false">
      <c r="A4275" s="331"/>
      <c r="B4275" s="331" t="s">
        <v>1417</v>
      </c>
      <c r="C4275" s="331" t="str">
        <f aca="false">IFERROR(VLOOKUP(B4275,'[1]#¡REF!'!$A$1:$C$15201,2,FALSE()),"")</f>
        <v/>
      </c>
      <c r="D4275" s="331" t="s">
        <v>991</v>
      </c>
      <c r="E4275" s="331" t="s">
        <v>997</v>
      </c>
      <c r="F4275" s="331" t="s">
        <v>1130</v>
      </c>
      <c r="G4275" s="331" t="n">
        <v>36</v>
      </c>
      <c r="H4275" s="331" t="n">
        <v>57.28</v>
      </c>
      <c r="I4275" s="415" t="n">
        <v>1140.48</v>
      </c>
      <c r="J4275" s="388"/>
      <c r="K4275" s="331" t="s">
        <v>994</v>
      </c>
    </row>
    <row r="4276" customFormat="false" ht="15.75" hidden="true" customHeight="false" outlineLevel="0" collapsed="false">
      <c r="A4276" s="331"/>
      <c r="B4276" s="331" t="s">
        <v>1417</v>
      </c>
      <c r="C4276" s="331" t="str">
        <f aca="false">IFERROR(VLOOKUP(B4276,'[1]#¡REF!'!$A$1:$C$15201,2,FALSE()),"")</f>
        <v/>
      </c>
      <c r="D4276" s="331" t="s">
        <v>991</v>
      </c>
      <c r="E4276" s="331" t="s">
        <v>1032</v>
      </c>
      <c r="F4276" s="331" t="s">
        <v>1130</v>
      </c>
      <c r="G4276" s="331" t="n">
        <v>120</v>
      </c>
      <c r="H4276" s="331" t="n">
        <v>190.94</v>
      </c>
      <c r="I4276" s="415" t="n">
        <v>3801.6</v>
      </c>
      <c r="J4276" s="389"/>
      <c r="K4276" s="331" t="s">
        <v>994</v>
      </c>
    </row>
    <row r="4277" customFormat="false" ht="15.75" hidden="true" customHeight="false" outlineLevel="0" collapsed="false">
      <c r="A4277" s="331"/>
      <c r="B4277" s="331" t="s">
        <v>1417</v>
      </c>
      <c r="C4277" s="331" t="str">
        <f aca="false">IFERROR(VLOOKUP(B4277,'[1]#¡REF!'!$A$1:$C$15201,2,FALSE()),"")</f>
        <v/>
      </c>
      <c r="D4277" s="331" t="s">
        <v>991</v>
      </c>
      <c r="E4277" s="331" t="s">
        <v>992</v>
      </c>
      <c r="F4277" s="354" t="s">
        <v>993</v>
      </c>
      <c r="G4277" s="331" t="n">
        <v>55</v>
      </c>
      <c r="H4277" s="331" t="n">
        <v>87.51</v>
      </c>
      <c r="I4277" s="415" t="n">
        <v>1742.4</v>
      </c>
      <c r="J4277" s="389"/>
      <c r="K4277" s="331" t="s">
        <v>994</v>
      </c>
    </row>
    <row r="4278" customFormat="false" ht="15.75" hidden="true" customHeight="false" outlineLevel="0" collapsed="false">
      <c r="A4278" s="331"/>
      <c r="B4278" s="331" t="s">
        <v>1417</v>
      </c>
      <c r="C4278" s="331" t="str">
        <f aca="false">IFERROR(VLOOKUP(B4278,'[1]#¡REF!'!$A$1:$C$15201,2,FALSE()),"")</f>
        <v/>
      </c>
      <c r="D4278" s="331" t="s">
        <v>991</v>
      </c>
      <c r="E4278" s="331" t="s">
        <v>1008</v>
      </c>
      <c r="F4278" s="354" t="s">
        <v>993</v>
      </c>
      <c r="G4278" s="331" t="n">
        <v>3</v>
      </c>
      <c r="H4278" s="331" t="n">
        <v>4.77</v>
      </c>
      <c r="I4278" s="331" t="n">
        <v>95.04</v>
      </c>
      <c r="J4278" s="389"/>
      <c r="K4278" s="331" t="s">
        <v>994</v>
      </c>
    </row>
    <row r="4279" customFormat="false" ht="15.75" hidden="true" customHeight="false" outlineLevel="0" collapsed="false">
      <c r="A4279" s="331"/>
      <c r="B4279" s="331" t="s">
        <v>1417</v>
      </c>
      <c r="C4279" s="331" t="str">
        <f aca="false">IFERROR(VLOOKUP(B4279,'[1]#¡REF!'!$A$1:$C$15201,2,FALSE()),"")</f>
        <v/>
      </c>
      <c r="D4279" s="331" t="s">
        <v>991</v>
      </c>
      <c r="E4279" s="331" t="s">
        <v>1083</v>
      </c>
      <c r="F4279" s="354" t="s">
        <v>993</v>
      </c>
      <c r="G4279" s="331" t="n">
        <v>124</v>
      </c>
      <c r="H4279" s="331" t="n">
        <v>197.3</v>
      </c>
      <c r="I4279" s="415" t="n">
        <v>3928.32</v>
      </c>
      <c r="J4279" s="389"/>
      <c r="K4279" s="331" t="s">
        <v>994</v>
      </c>
    </row>
    <row r="4280" customFormat="false" ht="15.75" hidden="true" customHeight="false" outlineLevel="0" collapsed="false">
      <c r="A4280" s="331"/>
      <c r="B4280" s="331" t="s">
        <v>1417</v>
      </c>
      <c r="C4280" s="331" t="str">
        <f aca="false">IFERROR(VLOOKUP(B4280,'[1]#¡REF!'!$A$1:$C$15201,2,FALSE()),"")</f>
        <v/>
      </c>
      <c r="D4280" s="331" t="s">
        <v>991</v>
      </c>
      <c r="E4280" s="331" t="s">
        <v>1000</v>
      </c>
      <c r="F4280" s="354" t="s">
        <v>993</v>
      </c>
      <c r="G4280" s="331" t="n">
        <v>81</v>
      </c>
      <c r="H4280" s="331" t="n">
        <v>128.88</v>
      </c>
      <c r="I4280" s="415" t="n">
        <v>2566.08</v>
      </c>
      <c r="J4280" s="389"/>
      <c r="K4280" s="331" t="s">
        <v>994</v>
      </c>
    </row>
    <row r="4281" customFormat="false" ht="15.75" hidden="true" customHeight="false" outlineLevel="0" collapsed="false">
      <c r="A4281" s="331"/>
      <c r="B4281" s="331" t="s">
        <v>1417</v>
      </c>
      <c r="C4281" s="331" t="str">
        <f aca="false">IFERROR(VLOOKUP(B4281,'[1]#¡REF!'!$A$1:$C$15201,2,FALSE()),"")</f>
        <v/>
      </c>
      <c r="D4281" s="331" t="s">
        <v>991</v>
      </c>
      <c r="E4281" s="331" t="s">
        <v>1034</v>
      </c>
      <c r="F4281" s="354" t="s">
        <v>993</v>
      </c>
      <c r="G4281" s="331" t="n">
        <v>369</v>
      </c>
      <c r="H4281" s="331" t="n">
        <v>587.14</v>
      </c>
      <c r="I4281" s="415" t="n">
        <v>11689.92</v>
      </c>
      <c r="J4281" s="389"/>
      <c r="K4281" s="331" t="s">
        <v>994</v>
      </c>
    </row>
    <row r="4282" customFormat="false" ht="15.75" hidden="true" customHeight="false" outlineLevel="0" collapsed="false">
      <c r="A4282" s="331"/>
      <c r="B4282" s="331" t="s">
        <v>1417</v>
      </c>
      <c r="C4282" s="331" t="str">
        <f aca="false">IFERROR(VLOOKUP(B4282,'[1]#¡REF!'!$A$1:$C$15201,2,FALSE()),"")</f>
        <v/>
      </c>
      <c r="D4282" s="331" t="s">
        <v>991</v>
      </c>
      <c r="E4282" s="331" t="s">
        <v>1009</v>
      </c>
      <c r="F4282" s="354" t="s">
        <v>993</v>
      </c>
      <c r="G4282" s="331" t="n">
        <v>5</v>
      </c>
      <c r="H4282" s="331" t="n">
        <v>7.96</v>
      </c>
      <c r="I4282" s="331" t="n">
        <v>158.4</v>
      </c>
      <c r="J4282" s="389"/>
      <c r="K4282" s="331" t="s">
        <v>994</v>
      </c>
    </row>
    <row r="4283" customFormat="false" ht="15.75" hidden="true" customHeight="false" outlineLevel="0" collapsed="false">
      <c r="A4283" s="331"/>
      <c r="B4283" s="331" t="s">
        <v>1417</v>
      </c>
      <c r="C4283" s="331" t="str">
        <f aca="false">IFERROR(VLOOKUP(B4283,'[1]#¡REF!'!$A$1:$C$15201,2,FALSE()),"")</f>
        <v/>
      </c>
      <c r="D4283" s="331" t="s">
        <v>991</v>
      </c>
      <c r="E4283" s="331" t="s">
        <v>1011</v>
      </c>
      <c r="F4283" s="354" t="s">
        <v>993</v>
      </c>
      <c r="G4283" s="331" t="n">
        <v>936</v>
      </c>
      <c r="H4283" s="415" t="n">
        <v>1489.33</v>
      </c>
      <c r="I4283" s="415" t="n">
        <v>29652.48</v>
      </c>
      <c r="J4283" s="389"/>
      <c r="K4283" s="331" t="s">
        <v>994</v>
      </c>
    </row>
    <row r="4284" customFormat="false" ht="15.75" hidden="true" customHeight="false" outlineLevel="0" collapsed="false">
      <c r="A4284" s="331"/>
      <c r="B4284" s="331" t="s">
        <v>1417</v>
      </c>
      <c r="C4284" s="331" t="str">
        <f aca="false">IFERROR(VLOOKUP(B4284,'[1]#¡REF!'!$A$1:$C$15201,2,FALSE()),"")</f>
        <v/>
      </c>
      <c r="D4284" s="331" t="s">
        <v>991</v>
      </c>
      <c r="E4284" s="331" t="s">
        <v>1084</v>
      </c>
      <c r="F4284" s="354" t="s">
        <v>993</v>
      </c>
      <c r="G4284" s="331" t="n">
        <v>23</v>
      </c>
      <c r="H4284" s="331" t="n">
        <v>36.6</v>
      </c>
      <c r="I4284" s="331" t="n">
        <v>728.64</v>
      </c>
      <c r="J4284" s="389"/>
      <c r="K4284" s="331" t="s">
        <v>994</v>
      </c>
    </row>
    <row r="4285" customFormat="false" ht="15.75" hidden="true" customHeight="false" outlineLevel="0" collapsed="false">
      <c r="A4285" s="331"/>
      <c r="B4285" s="331" t="s">
        <v>1417</v>
      </c>
      <c r="C4285" s="331" t="str">
        <f aca="false">IFERROR(VLOOKUP(B4285,'[1]#¡REF!'!$A$1:$C$15201,2,FALSE()),"")</f>
        <v/>
      </c>
      <c r="D4285" s="331" t="s">
        <v>991</v>
      </c>
      <c r="E4285" s="331" t="s">
        <v>1046</v>
      </c>
      <c r="F4285" s="354" t="s">
        <v>993</v>
      </c>
      <c r="G4285" s="331" t="n">
        <v>5</v>
      </c>
      <c r="H4285" s="331" t="n">
        <v>7.96</v>
      </c>
      <c r="I4285" s="331" t="n">
        <v>158.4</v>
      </c>
      <c r="J4285" s="389"/>
      <c r="K4285" s="331" t="s">
        <v>994</v>
      </c>
    </row>
    <row r="4286" customFormat="false" ht="15.75" hidden="true" customHeight="false" outlineLevel="0" collapsed="false">
      <c r="A4286" s="331"/>
      <c r="B4286" s="331" t="s">
        <v>1417</v>
      </c>
      <c r="C4286" s="331" t="str">
        <f aca="false">IFERROR(VLOOKUP(B4286,'[1]#¡REF!'!$A$1:$C$15201,2,FALSE()),"")</f>
        <v/>
      </c>
      <c r="D4286" s="331" t="s">
        <v>991</v>
      </c>
      <c r="E4286" s="331" t="s">
        <v>1012</v>
      </c>
      <c r="F4286" s="354" t="s">
        <v>993</v>
      </c>
      <c r="G4286" s="405" t="n">
        <v>3200</v>
      </c>
      <c r="H4286" s="415" t="n">
        <v>5091.71</v>
      </c>
      <c r="I4286" s="415" t="n">
        <v>101376</v>
      </c>
      <c r="J4286" s="389"/>
      <c r="K4286" s="331" t="s">
        <v>994</v>
      </c>
    </row>
    <row r="4287" customFormat="false" ht="15.75" hidden="true" customHeight="false" outlineLevel="0" collapsed="false">
      <c r="A4287" s="331"/>
      <c r="B4287" s="331" t="s">
        <v>1417</v>
      </c>
      <c r="C4287" s="331" t="str">
        <f aca="false">IFERROR(VLOOKUP(B4287,'[1]#¡REF!'!$A$1:$C$15201,2,FALSE()),"")</f>
        <v/>
      </c>
      <c r="D4287" s="331" t="s">
        <v>991</v>
      </c>
      <c r="E4287" s="331" t="s">
        <v>1035</v>
      </c>
      <c r="F4287" s="354" t="s">
        <v>993</v>
      </c>
      <c r="G4287" s="331" t="n">
        <v>3</v>
      </c>
      <c r="H4287" s="331" t="n">
        <v>4.77</v>
      </c>
      <c r="I4287" s="331" t="n">
        <v>95.04</v>
      </c>
      <c r="J4287" s="389"/>
      <c r="K4287" s="331" t="s">
        <v>994</v>
      </c>
    </row>
    <row r="4288" customFormat="false" ht="15.75" hidden="true" customHeight="false" outlineLevel="0" collapsed="false">
      <c r="A4288" s="331"/>
      <c r="B4288" s="331" t="s">
        <v>1417</v>
      </c>
      <c r="C4288" s="331" t="str">
        <f aca="false">IFERROR(VLOOKUP(B4288,'[1]#¡REF!'!$A$1:$C$15201,2,FALSE()),"")</f>
        <v/>
      </c>
      <c r="D4288" s="331" t="s">
        <v>991</v>
      </c>
      <c r="E4288" s="331" t="s">
        <v>1036</v>
      </c>
      <c r="F4288" s="354" t="s">
        <v>993</v>
      </c>
      <c r="G4288" s="331" t="n">
        <v>10</v>
      </c>
      <c r="H4288" s="331" t="n">
        <v>15.91</v>
      </c>
      <c r="I4288" s="331" t="n">
        <v>316.8</v>
      </c>
      <c r="J4288" s="389"/>
      <c r="K4288" s="331" t="s">
        <v>994</v>
      </c>
    </row>
    <row r="4289" customFormat="false" ht="15.75" hidden="true" customHeight="false" outlineLevel="0" collapsed="false">
      <c r="A4289" s="331"/>
      <c r="B4289" s="331" t="s">
        <v>1417</v>
      </c>
      <c r="C4289" s="331" t="str">
        <f aca="false">IFERROR(VLOOKUP(B4289,'[1]#¡REF!'!$A$1:$C$15201,2,FALSE()),"")</f>
        <v/>
      </c>
      <c r="D4289" s="331" t="s">
        <v>991</v>
      </c>
      <c r="E4289" s="331" t="s">
        <v>1037</v>
      </c>
      <c r="F4289" s="331" t="s">
        <v>1131</v>
      </c>
      <c r="G4289" s="331" t="n">
        <v>64</v>
      </c>
      <c r="H4289" s="331" t="n">
        <v>101.83</v>
      </c>
      <c r="I4289" s="415" t="n">
        <v>2027.52</v>
      </c>
      <c r="J4289" s="389"/>
      <c r="K4289" s="331" t="s">
        <v>994</v>
      </c>
    </row>
    <row r="4290" customFormat="false" ht="15.75" hidden="true" customHeight="false" outlineLevel="0" collapsed="false">
      <c r="A4290" s="331"/>
      <c r="B4290" s="331" t="s">
        <v>1417</v>
      </c>
      <c r="C4290" s="331" t="str">
        <f aca="false">IFERROR(VLOOKUP(B4290,'[1]#¡REF!'!$A$1:$C$15201,2,FALSE()),"")</f>
        <v/>
      </c>
      <c r="D4290" s="331" t="s">
        <v>991</v>
      </c>
      <c r="E4290" s="331" t="s">
        <v>1014</v>
      </c>
      <c r="F4290" s="331" t="s">
        <v>1132</v>
      </c>
      <c r="G4290" s="331" t="n">
        <v>442</v>
      </c>
      <c r="H4290" s="331" t="n">
        <v>703.29</v>
      </c>
      <c r="I4290" s="415" t="n">
        <v>14002.56</v>
      </c>
      <c r="J4290" s="389"/>
      <c r="K4290" s="331" t="s">
        <v>994</v>
      </c>
    </row>
    <row r="4291" customFormat="false" ht="15.75" hidden="true" customHeight="false" outlineLevel="0" collapsed="false">
      <c r="A4291" s="331"/>
      <c r="B4291" s="331" t="s">
        <v>1417</v>
      </c>
      <c r="C4291" s="331" t="str">
        <f aca="false">IFERROR(VLOOKUP(B4291,'[1]#¡REF!'!$A$1:$C$15201,2,FALSE()),"")</f>
        <v/>
      </c>
      <c r="D4291" s="331" t="s">
        <v>991</v>
      </c>
      <c r="E4291" s="331" t="s">
        <v>1002</v>
      </c>
      <c r="F4291" s="331" t="s">
        <v>1133</v>
      </c>
      <c r="G4291" s="331" t="n">
        <v>190</v>
      </c>
      <c r="H4291" s="331" t="n">
        <v>302.32</v>
      </c>
      <c r="I4291" s="415" t="n">
        <v>6019.2</v>
      </c>
      <c r="J4291" s="389"/>
      <c r="K4291" s="331" t="s">
        <v>994</v>
      </c>
    </row>
    <row r="4292" customFormat="false" ht="15.75" hidden="true" customHeight="false" outlineLevel="0" collapsed="false">
      <c r="A4292" s="331"/>
      <c r="B4292" s="331" t="s">
        <v>1417</v>
      </c>
      <c r="C4292" s="331" t="str">
        <f aca="false">IFERROR(VLOOKUP(B4292,'[1]#¡REF!'!$A$1:$C$15201,2,FALSE()),"")</f>
        <v/>
      </c>
      <c r="D4292" s="331" t="s">
        <v>991</v>
      </c>
      <c r="E4292" s="331" t="s">
        <v>1004</v>
      </c>
      <c r="F4292" s="331" t="s">
        <v>1134</v>
      </c>
      <c r="G4292" s="331" t="n">
        <v>40</v>
      </c>
      <c r="H4292" s="331" t="n">
        <v>63.65</v>
      </c>
      <c r="I4292" s="415" t="n">
        <v>1267.2</v>
      </c>
      <c r="J4292" s="390"/>
      <c r="K4292" s="331" t="s">
        <v>994</v>
      </c>
    </row>
    <row r="4293" customFormat="false" ht="15.75" hidden="true" customHeight="false" outlineLevel="0" collapsed="false">
      <c r="A4293" s="331"/>
      <c r="B4293" s="331" t="s">
        <v>1417</v>
      </c>
      <c r="C4293" s="331" t="str">
        <f aca="false">IFERROR(VLOOKUP(B4293,'[1]#¡REF!'!$A$1:$C$15201,2,FALSE()),"")</f>
        <v/>
      </c>
      <c r="D4293" s="331" t="s">
        <v>1016</v>
      </c>
      <c r="E4293" s="331" t="s">
        <v>1017</v>
      </c>
      <c r="F4293" s="331" t="s">
        <v>1130</v>
      </c>
      <c r="G4293" s="331" t="n">
        <v>98</v>
      </c>
      <c r="H4293" s="331" t="n">
        <v>155.93</v>
      </c>
      <c r="I4293" s="415" t="n">
        <v>3104.64</v>
      </c>
      <c r="J4293" s="388"/>
      <c r="K4293" s="331" t="s">
        <v>994</v>
      </c>
    </row>
    <row r="4294" customFormat="false" ht="15.75" hidden="true" customHeight="false" outlineLevel="0" collapsed="false">
      <c r="A4294" s="331"/>
      <c r="B4294" s="331" t="s">
        <v>1417</v>
      </c>
      <c r="C4294" s="331" t="str">
        <f aca="false">IFERROR(VLOOKUP(B4294,'[1]#¡REF!'!$A$1:$C$15201,2,FALSE()),"")</f>
        <v/>
      </c>
      <c r="D4294" s="331" t="s">
        <v>1016</v>
      </c>
      <c r="E4294" s="331" t="s">
        <v>1091</v>
      </c>
      <c r="F4294" s="354" t="s">
        <v>993</v>
      </c>
      <c r="G4294" s="331" t="n">
        <v>465</v>
      </c>
      <c r="H4294" s="331" t="n">
        <v>739.89</v>
      </c>
      <c r="I4294" s="415" t="n">
        <v>14731.2</v>
      </c>
      <c r="J4294" s="389"/>
      <c r="K4294" s="331" t="s">
        <v>994</v>
      </c>
    </row>
    <row r="4295" customFormat="false" ht="15.75" hidden="true" customHeight="false" outlineLevel="0" collapsed="false">
      <c r="A4295" s="331"/>
      <c r="B4295" s="331" t="s">
        <v>1417</v>
      </c>
      <c r="C4295" s="331" t="str">
        <f aca="false">IFERROR(VLOOKUP(B4295,'[1]#¡REF!'!$A$1:$C$15201,2,FALSE()),"")</f>
        <v/>
      </c>
      <c r="D4295" s="331" t="s">
        <v>1016</v>
      </c>
      <c r="E4295" s="331" t="s">
        <v>1018</v>
      </c>
      <c r="F4295" s="354" t="s">
        <v>993</v>
      </c>
      <c r="G4295" s="331" t="n">
        <v>112</v>
      </c>
      <c r="H4295" s="331" t="n">
        <v>178.21</v>
      </c>
      <c r="I4295" s="415" t="n">
        <v>3548.16</v>
      </c>
      <c r="J4295" s="389"/>
      <c r="K4295" s="331" t="s">
        <v>994</v>
      </c>
    </row>
    <row r="4296" customFormat="false" ht="15.75" hidden="true" customHeight="false" outlineLevel="0" collapsed="false">
      <c r="A4296" s="331"/>
      <c r="B4296" s="331" t="s">
        <v>1417</v>
      </c>
      <c r="C4296" s="331" t="str">
        <f aca="false">IFERROR(VLOOKUP(B4296,'[1]#¡REF!'!$A$1:$C$15201,2,FALSE()),"")</f>
        <v/>
      </c>
      <c r="D4296" s="331" t="s">
        <v>1016</v>
      </c>
      <c r="E4296" s="331" t="s">
        <v>1019</v>
      </c>
      <c r="F4296" s="354" t="s">
        <v>993</v>
      </c>
      <c r="G4296" s="405" t="n">
        <v>1651</v>
      </c>
      <c r="H4296" s="415" t="n">
        <v>2627.01</v>
      </c>
      <c r="I4296" s="415" t="n">
        <v>52303.68</v>
      </c>
      <c r="J4296" s="389"/>
      <c r="K4296" s="331" t="s">
        <v>994</v>
      </c>
    </row>
    <row r="4297" customFormat="false" ht="15.75" hidden="true" customHeight="false" outlineLevel="0" collapsed="false">
      <c r="A4297" s="331"/>
      <c r="B4297" s="331" t="s">
        <v>1417</v>
      </c>
      <c r="C4297" s="331" t="str">
        <f aca="false">IFERROR(VLOOKUP(B4297,'[1]#¡REF!'!$A$1:$C$15201,2,FALSE()),"")</f>
        <v/>
      </c>
      <c r="D4297" s="331" t="s">
        <v>1016</v>
      </c>
      <c r="E4297" s="331" t="s">
        <v>1020</v>
      </c>
      <c r="F4297" s="354" t="s">
        <v>993</v>
      </c>
      <c r="G4297" s="331" t="n">
        <v>775</v>
      </c>
      <c r="H4297" s="415" t="n">
        <v>1233.15</v>
      </c>
      <c r="I4297" s="415" t="n">
        <v>24552</v>
      </c>
      <c r="J4297" s="389"/>
      <c r="K4297" s="331" t="s">
        <v>994</v>
      </c>
    </row>
    <row r="4298" customFormat="false" ht="15.75" hidden="true" customHeight="false" outlineLevel="0" collapsed="false">
      <c r="A4298" s="331"/>
      <c r="B4298" s="331" t="s">
        <v>1417</v>
      </c>
      <c r="C4298" s="331" t="str">
        <f aca="false">IFERROR(VLOOKUP(B4298,'[1]#¡REF!'!$A$1:$C$15201,2,FALSE()),"")</f>
        <v/>
      </c>
      <c r="D4298" s="331" t="s">
        <v>1016</v>
      </c>
      <c r="E4298" s="331" t="s">
        <v>1041</v>
      </c>
      <c r="F4298" s="354" t="s">
        <v>993</v>
      </c>
      <c r="G4298" s="331" t="n">
        <v>274</v>
      </c>
      <c r="H4298" s="331" t="n">
        <v>435.98</v>
      </c>
      <c r="I4298" s="415" t="n">
        <v>8680.32</v>
      </c>
      <c r="J4298" s="389"/>
      <c r="K4298" s="331" t="s">
        <v>994</v>
      </c>
    </row>
    <row r="4299" customFormat="false" ht="15.75" hidden="true" customHeight="false" outlineLevel="0" collapsed="false">
      <c r="A4299" s="331"/>
      <c r="B4299" s="331" t="s">
        <v>1417</v>
      </c>
      <c r="C4299" s="331" t="str">
        <f aca="false">IFERROR(VLOOKUP(B4299,'[1]#¡REF!'!$A$1:$C$15201,2,FALSE()),"")</f>
        <v/>
      </c>
      <c r="D4299" s="331" t="s">
        <v>1016</v>
      </c>
      <c r="E4299" s="331" t="s">
        <v>1023</v>
      </c>
      <c r="F4299" s="354" t="s">
        <v>993</v>
      </c>
      <c r="G4299" s="331" t="n">
        <v>280</v>
      </c>
      <c r="H4299" s="331" t="n">
        <v>445.52</v>
      </c>
      <c r="I4299" s="415" t="n">
        <v>8870.4</v>
      </c>
      <c r="J4299" s="389"/>
      <c r="K4299" s="331" t="s">
        <v>994</v>
      </c>
    </row>
    <row r="4300" customFormat="false" ht="15.75" hidden="true" customHeight="false" outlineLevel="0" collapsed="false">
      <c r="A4300" s="331"/>
      <c r="B4300" s="331" t="s">
        <v>1417</v>
      </c>
      <c r="C4300" s="331" t="str">
        <f aca="false">IFERROR(VLOOKUP(B4300,'[1]#¡REF!'!$A$1:$C$15201,2,FALSE()),"")</f>
        <v/>
      </c>
      <c r="D4300" s="331" t="s">
        <v>1016</v>
      </c>
      <c r="E4300" s="331" t="s">
        <v>1024</v>
      </c>
      <c r="F4300" s="354" t="s">
        <v>993</v>
      </c>
      <c r="G4300" s="331" t="n">
        <v>21</v>
      </c>
      <c r="H4300" s="331" t="n">
        <v>33.41</v>
      </c>
      <c r="I4300" s="331" t="n">
        <v>665.28</v>
      </c>
      <c r="J4300" s="389"/>
      <c r="K4300" s="331" t="s">
        <v>994</v>
      </c>
    </row>
    <row r="4301" customFormat="false" ht="15.75" hidden="true" customHeight="false" outlineLevel="0" collapsed="false">
      <c r="A4301" s="331"/>
      <c r="B4301" s="331" t="s">
        <v>1417</v>
      </c>
      <c r="C4301" s="331" t="str">
        <f aca="false">IFERROR(VLOOKUP(B4301,'[1]#¡REF!'!$A$1:$C$15201,2,FALSE()),"")</f>
        <v/>
      </c>
      <c r="D4301" s="331" t="s">
        <v>1016</v>
      </c>
      <c r="E4301" s="331" t="s">
        <v>1025</v>
      </c>
      <c r="F4301" s="354" t="s">
        <v>993</v>
      </c>
      <c r="G4301" s="405" t="n">
        <v>1400</v>
      </c>
      <c r="H4301" s="415" t="n">
        <v>2227.62</v>
      </c>
      <c r="I4301" s="415" t="n">
        <v>44352</v>
      </c>
      <c r="J4301" s="389"/>
      <c r="K4301" s="331" t="s">
        <v>994</v>
      </c>
    </row>
    <row r="4302" customFormat="false" ht="15.75" hidden="true" customHeight="false" outlineLevel="0" collapsed="false">
      <c r="A4302" s="331"/>
      <c r="B4302" s="331" t="s">
        <v>1417</v>
      </c>
      <c r="C4302" s="331" t="str">
        <f aca="false">IFERROR(VLOOKUP(B4302,'[1]#¡REF!'!$A$1:$C$15201,2,FALSE()),"")</f>
        <v/>
      </c>
      <c r="D4302" s="331" t="s">
        <v>1016</v>
      </c>
      <c r="E4302" s="331" t="s">
        <v>1065</v>
      </c>
      <c r="F4302" s="354" t="s">
        <v>993</v>
      </c>
      <c r="G4302" s="331" t="n">
        <v>168</v>
      </c>
      <c r="H4302" s="331" t="n">
        <v>267.31</v>
      </c>
      <c r="I4302" s="415" t="n">
        <v>5322.24</v>
      </c>
      <c r="J4302" s="389"/>
      <c r="K4302" s="331" t="s">
        <v>994</v>
      </c>
    </row>
    <row r="4303" customFormat="false" ht="15.75" hidden="true" customHeight="false" outlineLevel="0" collapsed="false">
      <c r="A4303" s="331"/>
      <c r="B4303" s="331" t="s">
        <v>1417</v>
      </c>
      <c r="C4303" s="331" t="str">
        <f aca="false">IFERROR(VLOOKUP(B4303,'[1]#¡REF!'!$A$1:$C$15201,2,FALSE()),"")</f>
        <v/>
      </c>
      <c r="D4303" s="331" t="s">
        <v>1016</v>
      </c>
      <c r="E4303" s="331" t="s">
        <v>1093</v>
      </c>
      <c r="F4303" s="331" t="s">
        <v>1131</v>
      </c>
      <c r="G4303" s="331" t="n">
        <v>70</v>
      </c>
      <c r="H4303" s="331" t="n">
        <v>111.38</v>
      </c>
      <c r="I4303" s="415" t="n">
        <v>2217.6</v>
      </c>
      <c r="J4303" s="389"/>
      <c r="K4303" s="331" t="s">
        <v>994</v>
      </c>
    </row>
    <row r="4304" customFormat="false" ht="15.75" hidden="true" customHeight="false" outlineLevel="0" collapsed="false">
      <c r="A4304" s="331"/>
      <c r="B4304" s="331" t="s">
        <v>1417</v>
      </c>
      <c r="C4304" s="331" t="str">
        <f aca="false">IFERROR(VLOOKUP(B4304,'[1]#¡REF!'!$A$1:$C$15201,2,FALSE()),"")</f>
        <v/>
      </c>
      <c r="D4304" s="331" t="s">
        <v>1016</v>
      </c>
      <c r="E4304" s="331" t="s">
        <v>1026</v>
      </c>
      <c r="F4304" s="331" t="s">
        <v>1132</v>
      </c>
      <c r="G4304" s="331" t="n">
        <v>24</v>
      </c>
      <c r="H4304" s="331" t="n">
        <v>38.19</v>
      </c>
      <c r="I4304" s="331" t="n">
        <v>760.32</v>
      </c>
      <c r="J4304" s="389"/>
      <c r="K4304" s="331" t="s">
        <v>994</v>
      </c>
    </row>
    <row r="4305" customFormat="false" ht="15.75" hidden="true" customHeight="false" outlineLevel="0" collapsed="false">
      <c r="A4305" s="331"/>
      <c r="B4305" s="331" t="s">
        <v>1417</v>
      </c>
      <c r="C4305" s="331" t="str">
        <f aca="false">IFERROR(VLOOKUP(B4305,'[1]#¡REF!'!$A$1:$C$15201,2,FALSE()),"")</f>
        <v/>
      </c>
      <c r="D4305" s="331" t="s">
        <v>1016</v>
      </c>
      <c r="E4305" s="331" t="s">
        <v>1027</v>
      </c>
      <c r="F4305" s="331" t="s">
        <v>1133</v>
      </c>
      <c r="G4305" s="331" t="n">
        <v>70</v>
      </c>
      <c r="H4305" s="331" t="n">
        <v>111.38</v>
      </c>
      <c r="I4305" s="415" t="n">
        <v>2217.6</v>
      </c>
      <c r="J4305" s="389"/>
      <c r="K4305" s="331" t="s">
        <v>994</v>
      </c>
    </row>
    <row r="4306" customFormat="false" ht="15.75" hidden="true" customHeight="false" outlineLevel="0" collapsed="false">
      <c r="A4306" s="331"/>
      <c r="B4306" s="331" t="s">
        <v>1417</v>
      </c>
      <c r="C4306" s="331" t="str">
        <f aca="false">IFERROR(VLOOKUP(B4306,'[1]#¡REF!'!$A$1:$C$15201,2,FALSE()),"")</f>
        <v/>
      </c>
      <c r="D4306" s="331" t="s">
        <v>1016</v>
      </c>
      <c r="E4306" s="331" t="s">
        <v>1028</v>
      </c>
      <c r="F4306" s="331" t="s">
        <v>1134</v>
      </c>
      <c r="G4306" s="331" t="n">
        <v>70</v>
      </c>
      <c r="H4306" s="331" t="n">
        <v>111.38</v>
      </c>
      <c r="I4306" s="415" t="n">
        <v>2217.6</v>
      </c>
      <c r="J4306" s="390"/>
      <c r="K4306" s="331" t="s">
        <v>994</v>
      </c>
    </row>
    <row r="4307" customFormat="false" ht="15.75" hidden="true" customHeight="false" outlineLevel="0" collapsed="false">
      <c r="A4307" s="331"/>
      <c r="B4307" s="331" t="s">
        <v>1418</v>
      </c>
      <c r="C4307" s="331" t="str">
        <f aca="false">IFERROR(VLOOKUP(B4307,'[1]#¡REF!'!$A$1:$C$15201,2,FALSE()),"")</f>
        <v/>
      </c>
      <c r="D4307" s="331" t="s">
        <v>991</v>
      </c>
      <c r="E4307" s="331" t="s">
        <v>997</v>
      </c>
      <c r="F4307" s="331" t="s">
        <v>1130</v>
      </c>
      <c r="G4307" s="331" t="n">
        <v>48</v>
      </c>
      <c r="H4307" s="415" t="n">
        <v>2188.95</v>
      </c>
      <c r="I4307" s="415" t="n">
        <v>43582.08</v>
      </c>
      <c r="J4307" s="388"/>
      <c r="K4307" s="331" t="s">
        <v>994</v>
      </c>
    </row>
    <row r="4308" customFormat="false" ht="15.75" hidden="true" customHeight="false" outlineLevel="0" collapsed="false">
      <c r="A4308" s="331"/>
      <c r="B4308" s="331" t="s">
        <v>1418</v>
      </c>
      <c r="C4308" s="331" t="str">
        <f aca="false">IFERROR(VLOOKUP(B4308,'[1]#¡REF!'!$A$1:$C$15201,2,FALSE()),"")</f>
        <v/>
      </c>
      <c r="D4308" s="331" t="s">
        <v>991</v>
      </c>
      <c r="E4308" s="331" t="s">
        <v>1083</v>
      </c>
      <c r="F4308" s="354" t="s">
        <v>993</v>
      </c>
      <c r="G4308" s="331" t="n">
        <v>156</v>
      </c>
      <c r="H4308" s="415" t="n">
        <v>7114.1</v>
      </c>
      <c r="I4308" s="415" t="n">
        <v>141641.76</v>
      </c>
      <c r="J4308" s="389"/>
      <c r="K4308" s="331" t="s">
        <v>994</v>
      </c>
    </row>
    <row r="4309" customFormat="false" ht="15.75" hidden="true" customHeight="false" outlineLevel="0" collapsed="false">
      <c r="A4309" s="331"/>
      <c r="B4309" s="331" t="s">
        <v>1418</v>
      </c>
      <c r="C4309" s="331" t="str">
        <f aca="false">IFERROR(VLOOKUP(B4309,'[1]#¡REF!'!$A$1:$C$15201,2,FALSE()),"")</f>
        <v/>
      </c>
      <c r="D4309" s="331" t="s">
        <v>991</v>
      </c>
      <c r="E4309" s="331" t="s">
        <v>1034</v>
      </c>
      <c r="F4309" s="354" t="s">
        <v>993</v>
      </c>
      <c r="G4309" s="331" t="n">
        <v>17</v>
      </c>
      <c r="H4309" s="331" t="n">
        <v>775.25</v>
      </c>
      <c r="I4309" s="415" t="n">
        <v>15435.32</v>
      </c>
      <c r="J4309" s="389"/>
      <c r="K4309" s="331" t="s">
        <v>994</v>
      </c>
    </row>
    <row r="4310" customFormat="false" ht="15.75" hidden="true" customHeight="false" outlineLevel="0" collapsed="false">
      <c r="A4310" s="331"/>
      <c r="B4310" s="331" t="s">
        <v>1418</v>
      </c>
      <c r="C4310" s="331" t="str">
        <f aca="false">IFERROR(VLOOKUP(B4310,'[1]#¡REF!'!$A$1:$C$15201,2,FALSE()),"")</f>
        <v/>
      </c>
      <c r="D4310" s="331" t="s">
        <v>991</v>
      </c>
      <c r="E4310" s="331" t="s">
        <v>1011</v>
      </c>
      <c r="F4310" s="354" t="s">
        <v>993</v>
      </c>
      <c r="G4310" s="331" t="n">
        <v>800</v>
      </c>
      <c r="H4310" s="415" t="n">
        <v>36482.57</v>
      </c>
      <c r="I4310" s="415" t="n">
        <v>726368</v>
      </c>
      <c r="J4310" s="389"/>
      <c r="K4310" s="331" t="s">
        <v>994</v>
      </c>
    </row>
    <row r="4311" customFormat="false" ht="15.75" hidden="true" customHeight="false" outlineLevel="0" collapsed="false">
      <c r="A4311" s="331"/>
      <c r="B4311" s="331" t="s">
        <v>1418</v>
      </c>
      <c r="C4311" s="331" t="str">
        <f aca="false">IFERROR(VLOOKUP(B4311,'[1]#¡REF!'!$A$1:$C$15201,2,FALSE()),"")</f>
        <v/>
      </c>
      <c r="D4311" s="331" t="s">
        <v>991</v>
      </c>
      <c r="E4311" s="331" t="s">
        <v>1037</v>
      </c>
      <c r="F4311" s="331" t="s">
        <v>1131</v>
      </c>
      <c r="G4311" s="331" t="n">
        <v>94</v>
      </c>
      <c r="H4311" s="415" t="n">
        <v>4286.7</v>
      </c>
      <c r="I4311" s="415" t="n">
        <v>85348.24</v>
      </c>
      <c r="J4311" s="389"/>
      <c r="K4311" s="331" t="s">
        <v>994</v>
      </c>
    </row>
    <row r="4312" customFormat="false" ht="15.75" hidden="true" customHeight="false" outlineLevel="0" collapsed="false">
      <c r="A4312" s="331"/>
      <c r="B4312" s="331" t="s">
        <v>1418</v>
      </c>
      <c r="C4312" s="331" t="str">
        <f aca="false">IFERROR(VLOOKUP(B4312,'[1]#¡REF!'!$A$1:$C$15201,2,FALSE()),"")</f>
        <v/>
      </c>
      <c r="D4312" s="331" t="s">
        <v>991</v>
      </c>
      <c r="E4312" s="331" t="s">
        <v>1002</v>
      </c>
      <c r="F4312" s="331" t="s">
        <v>1133</v>
      </c>
      <c r="G4312" s="331" t="n">
        <v>15</v>
      </c>
      <c r="H4312" s="331" t="n">
        <v>684.05</v>
      </c>
      <c r="I4312" s="415" t="n">
        <v>13619.4</v>
      </c>
      <c r="J4312" s="390"/>
      <c r="K4312" s="331" t="s">
        <v>994</v>
      </c>
    </row>
    <row r="4313" s="158" customFormat="true" ht="15" hidden="false" customHeight="false" outlineLevel="0" collapsed="false">
      <c r="A4313" s="366" t="s">
        <v>1419</v>
      </c>
      <c r="B4313" s="366" t="s">
        <v>1418</v>
      </c>
      <c r="C4313" s="366" t="str">
        <f aca="false">IFERROR(VLOOKUP(B4313,'[1]#¡REF!'!$A$1:$C$15201,2,FALSE()),"")</f>
        <v/>
      </c>
      <c r="D4313" s="406" t="s">
        <v>991</v>
      </c>
      <c r="E4313" s="366" t="s">
        <v>612</v>
      </c>
      <c r="F4313" s="421" t="s">
        <v>1136</v>
      </c>
      <c r="G4313" s="368" t="n">
        <v>28</v>
      </c>
      <c r="H4313" s="426" t="n">
        <v>1276.89</v>
      </c>
      <c r="I4313" s="426" t="n">
        <v>25422.88</v>
      </c>
      <c r="J4313" s="408" t="n">
        <v>907.96</v>
      </c>
      <c r="K4313" s="366" t="s">
        <v>994</v>
      </c>
      <c r="L4313" s="371" t="s">
        <v>1420</v>
      </c>
      <c r="M4313" s="371"/>
      <c r="N4313" s="371"/>
      <c r="O4313" s="371" t="n">
        <v>337621</v>
      </c>
      <c r="P4313" s="371" t="n">
        <v>3428</v>
      </c>
      <c r="Q4313" s="425" t="n">
        <v>44529</v>
      </c>
      <c r="R4313" s="425"/>
      <c r="S4313" s="425"/>
      <c r="T4313" s="273" t="n">
        <v>28</v>
      </c>
      <c r="U4313" s="163" t="n">
        <f aca="false">T4313*J4313</f>
        <v>25422.88</v>
      </c>
    </row>
    <row r="4314" customFormat="false" ht="15.75" hidden="true" customHeight="false" outlineLevel="0" collapsed="false">
      <c r="A4314" s="331"/>
      <c r="B4314" s="331" t="s">
        <v>1418</v>
      </c>
      <c r="C4314" s="331" t="str">
        <f aca="false">IFERROR(VLOOKUP(B4314,'[1]#¡REF!'!$A$1:$C$15201,2,FALSE()),"")</f>
        <v/>
      </c>
      <c r="D4314" s="331" t="s">
        <v>1016</v>
      </c>
      <c r="E4314" s="331" t="s">
        <v>1040</v>
      </c>
      <c r="F4314" s="331" t="s">
        <v>1130</v>
      </c>
      <c r="G4314" s="331" t="n">
        <v>9</v>
      </c>
      <c r="H4314" s="331" t="n">
        <v>410.43</v>
      </c>
      <c r="I4314" s="415" t="n">
        <v>8171.64</v>
      </c>
      <c r="J4314" s="388"/>
      <c r="K4314" s="331" t="s">
        <v>994</v>
      </c>
    </row>
    <row r="4315" customFormat="false" ht="15.75" hidden="true" customHeight="false" outlineLevel="0" collapsed="false">
      <c r="A4315" s="331"/>
      <c r="B4315" s="331" t="s">
        <v>1418</v>
      </c>
      <c r="C4315" s="331" t="str">
        <f aca="false">IFERROR(VLOOKUP(B4315,'[1]#¡REF!'!$A$1:$C$15201,2,FALSE()),"")</f>
        <v/>
      </c>
      <c r="D4315" s="331" t="s">
        <v>1016</v>
      </c>
      <c r="E4315" s="331" t="s">
        <v>1091</v>
      </c>
      <c r="F4315" s="354" t="s">
        <v>993</v>
      </c>
      <c r="G4315" s="331" t="n">
        <v>25</v>
      </c>
      <c r="H4315" s="415" t="n">
        <v>1140.08</v>
      </c>
      <c r="I4315" s="415" t="n">
        <v>22699</v>
      </c>
      <c r="J4315" s="389"/>
      <c r="K4315" s="331" t="s">
        <v>994</v>
      </c>
    </row>
    <row r="4316" customFormat="false" ht="15.75" hidden="true" customHeight="false" outlineLevel="0" collapsed="false">
      <c r="A4316" s="331"/>
      <c r="B4316" s="331" t="s">
        <v>1418</v>
      </c>
      <c r="C4316" s="331" t="str">
        <f aca="false">IFERROR(VLOOKUP(B4316,'[1]#¡REF!'!$A$1:$C$15201,2,FALSE()),"")</f>
        <v/>
      </c>
      <c r="D4316" s="331" t="s">
        <v>1016</v>
      </c>
      <c r="E4316" s="331" t="s">
        <v>1019</v>
      </c>
      <c r="F4316" s="354" t="s">
        <v>993</v>
      </c>
      <c r="G4316" s="331" t="n">
        <v>75</v>
      </c>
      <c r="H4316" s="415" t="n">
        <v>3420.24</v>
      </c>
      <c r="I4316" s="415" t="n">
        <v>68097</v>
      </c>
      <c r="J4316" s="389"/>
      <c r="K4316" s="331" t="s">
        <v>994</v>
      </c>
    </row>
    <row r="4317" customFormat="false" ht="15.75" hidden="true" customHeight="false" outlineLevel="0" collapsed="false">
      <c r="A4317" s="331"/>
      <c r="B4317" s="331" t="s">
        <v>1418</v>
      </c>
      <c r="C4317" s="331" t="str">
        <f aca="false">IFERROR(VLOOKUP(B4317,'[1]#¡REF!'!$A$1:$C$15201,2,FALSE()),"")</f>
        <v/>
      </c>
      <c r="D4317" s="331" t="s">
        <v>1016</v>
      </c>
      <c r="E4317" s="331" t="s">
        <v>1020</v>
      </c>
      <c r="F4317" s="354" t="s">
        <v>993</v>
      </c>
      <c r="G4317" s="331" t="n">
        <v>259</v>
      </c>
      <c r="H4317" s="415" t="n">
        <v>11811.23</v>
      </c>
      <c r="I4317" s="415" t="n">
        <v>235161.64</v>
      </c>
      <c r="J4317" s="389"/>
      <c r="K4317" s="331" t="s">
        <v>994</v>
      </c>
    </row>
    <row r="4318" customFormat="false" ht="15.75" hidden="true" customHeight="false" outlineLevel="0" collapsed="false">
      <c r="A4318" s="331"/>
      <c r="B4318" s="331" t="s">
        <v>1418</v>
      </c>
      <c r="C4318" s="331" t="str">
        <f aca="false">IFERROR(VLOOKUP(B4318,'[1]#¡REF!'!$A$1:$C$15201,2,FALSE()),"")</f>
        <v/>
      </c>
      <c r="D4318" s="331" t="s">
        <v>1016</v>
      </c>
      <c r="E4318" s="331" t="s">
        <v>1023</v>
      </c>
      <c r="F4318" s="354" t="s">
        <v>993</v>
      </c>
      <c r="G4318" s="331" t="n">
        <v>56</v>
      </c>
      <c r="H4318" s="415" t="n">
        <v>2553.78</v>
      </c>
      <c r="I4318" s="415" t="n">
        <v>50845.76</v>
      </c>
      <c r="J4318" s="389"/>
      <c r="K4318" s="331" t="s">
        <v>994</v>
      </c>
    </row>
    <row r="4319" customFormat="false" ht="15.75" hidden="true" customHeight="false" outlineLevel="0" collapsed="false">
      <c r="A4319" s="331"/>
      <c r="B4319" s="331" t="s">
        <v>1418</v>
      </c>
      <c r="C4319" s="331" t="str">
        <f aca="false">IFERROR(VLOOKUP(B4319,'[1]#¡REF!'!$A$1:$C$15201,2,FALSE()),"")</f>
        <v/>
      </c>
      <c r="D4319" s="331" t="s">
        <v>1016</v>
      </c>
      <c r="E4319" s="331" t="s">
        <v>1042</v>
      </c>
      <c r="F4319" s="354" t="s">
        <v>993</v>
      </c>
      <c r="G4319" s="331" t="n">
        <v>10</v>
      </c>
      <c r="H4319" s="331" t="n">
        <v>456.03</v>
      </c>
      <c r="I4319" s="415" t="n">
        <v>9079.6</v>
      </c>
      <c r="J4319" s="389"/>
      <c r="K4319" s="331" t="s">
        <v>994</v>
      </c>
    </row>
    <row r="4320" customFormat="false" ht="15.75" hidden="true" customHeight="false" outlineLevel="0" collapsed="false">
      <c r="A4320" s="331"/>
      <c r="B4320" s="331" t="s">
        <v>1418</v>
      </c>
      <c r="C4320" s="331" t="str">
        <f aca="false">IFERROR(VLOOKUP(B4320,'[1]#¡REF!'!$A$1:$C$15201,2,FALSE()),"")</f>
        <v/>
      </c>
      <c r="D4320" s="331" t="s">
        <v>1016</v>
      </c>
      <c r="E4320" s="331" t="s">
        <v>1024</v>
      </c>
      <c r="F4320" s="354" t="s">
        <v>993</v>
      </c>
      <c r="G4320" s="331" t="n">
        <v>29</v>
      </c>
      <c r="H4320" s="415" t="n">
        <v>1322.49</v>
      </c>
      <c r="I4320" s="415" t="n">
        <v>26330.84</v>
      </c>
      <c r="J4320" s="389"/>
      <c r="K4320" s="331" t="s">
        <v>994</v>
      </c>
    </row>
    <row r="4321" customFormat="false" ht="15.75" hidden="true" customHeight="false" outlineLevel="0" collapsed="false">
      <c r="A4321" s="331"/>
      <c r="B4321" s="331" t="s">
        <v>1418</v>
      </c>
      <c r="C4321" s="331" t="str">
        <f aca="false">IFERROR(VLOOKUP(B4321,'[1]#¡REF!'!$A$1:$C$15201,2,FALSE()),"")</f>
        <v/>
      </c>
      <c r="D4321" s="331" t="s">
        <v>1016</v>
      </c>
      <c r="E4321" s="331" t="s">
        <v>1025</v>
      </c>
      <c r="F4321" s="354" t="s">
        <v>993</v>
      </c>
      <c r="G4321" s="331" t="n">
        <v>840</v>
      </c>
      <c r="H4321" s="415" t="n">
        <v>38306.7</v>
      </c>
      <c r="I4321" s="415" t="n">
        <v>762686.4</v>
      </c>
      <c r="J4321" s="389"/>
      <c r="K4321" s="331" t="s">
        <v>994</v>
      </c>
    </row>
    <row r="4322" customFormat="false" ht="15.75" hidden="true" customHeight="false" outlineLevel="0" collapsed="false">
      <c r="A4322" s="331"/>
      <c r="B4322" s="331" t="s">
        <v>1418</v>
      </c>
      <c r="C4322" s="331" t="str">
        <f aca="false">IFERROR(VLOOKUP(B4322,'[1]#¡REF!'!$A$1:$C$15201,2,FALSE()),"")</f>
        <v/>
      </c>
      <c r="D4322" s="331" t="s">
        <v>1016</v>
      </c>
      <c r="E4322" s="331" t="s">
        <v>1065</v>
      </c>
      <c r="F4322" s="354" t="s">
        <v>993</v>
      </c>
      <c r="G4322" s="331" t="n">
        <v>10</v>
      </c>
      <c r="H4322" s="331" t="n">
        <v>456.03</v>
      </c>
      <c r="I4322" s="415" t="n">
        <v>9079.6</v>
      </c>
      <c r="J4322" s="389"/>
      <c r="K4322" s="331" t="s">
        <v>994</v>
      </c>
    </row>
    <row r="4323" customFormat="false" ht="15.75" hidden="true" customHeight="false" outlineLevel="0" collapsed="false">
      <c r="A4323" s="331"/>
      <c r="B4323" s="331" t="s">
        <v>1418</v>
      </c>
      <c r="C4323" s="331" t="str">
        <f aca="false">IFERROR(VLOOKUP(B4323,'[1]#¡REF!'!$A$1:$C$15201,2,FALSE()),"")</f>
        <v/>
      </c>
      <c r="D4323" s="331" t="s">
        <v>1016</v>
      </c>
      <c r="E4323" s="331" t="s">
        <v>1093</v>
      </c>
      <c r="F4323" s="331" t="s">
        <v>1131</v>
      </c>
      <c r="G4323" s="331" t="n">
        <v>9</v>
      </c>
      <c r="H4323" s="331" t="n">
        <v>410.43</v>
      </c>
      <c r="I4323" s="415" t="n">
        <v>8171.64</v>
      </c>
      <c r="J4323" s="389"/>
      <c r="K4323" s="331" t="s">
        <v>994</v>
      </c>
    </row>
    <row r="4324" customFormat="false" ht="15.75" hidden="true" customHeight="false" outlineLevel="0" collapsed="false">
      <c r="A4324" s="331"/>
      <c r="B4324" s="331" t="s">
        <v>1418</v>
      </c>
      <c r="C4324" s="331" t="str">
        <f aca="false">IFERROR(VLOOKUP(B4324,'[1]#¡REF!'!$A$1:$C$15201,2,FALSE()),"")</f>
        <v/>
      </c>
      <c r="D4324" s="331" t="s">
        <v>1016</v>
      </c>
      <c r="E4324" s="331" t="s">
        <v>1026</v>
      </c>
      <c r="F4324" s="331" t="s">
        <v>1132</v>
      </c>
      <c r="G4324" s="331" t="n">
        <v>29</v>
      </c>
      <c r="H4324" s="415" t="n">
        <v>1322.49</v>
      </c>
      <c r="I4324" s="415" t="n">
        <v>26330.84</v>
      </c>
      <c r="J4324" s="389"/>
      <c r="K4324" s="331" t="s">
        <v>994</v>
      </c>
    </row>
    <row r="4325" customFormat="false" ht="15.75" hidden="true" customHeight="false" outlineLevel="0" collapsed="false">
      <c r="A4325" s="331"/>
      <c r="B4325" s="331" t="s">
        <v>1418</v>
      </c>
      <c r="C4325" s="331" t="str">
        <f aca="false">IFERROR(VLOOKUP(B4325,'[1]#¡REF!'!$A$1:$C$15201,2,FALSE()),"")</f>
        <v/>
      </c>
      <c r="D4325" s="331" t="s">
        <v>1016</v>
      </c>
      <c r="E4325" s="331" t="s">
        <v>1027</v>
      </c>
      <c r="F4325" s="331" t="s">
        <v>1133</v>
      </c>
      <c r="G4325" s="331" t="n">
        <v>9</v>
      </c>
      <c r="H4325" s="331" t="n">
        <v>410.43</v>
      </c>
      <c r="I4325" s="415" t="n">
        <v>8171.64</v>
      </c>
      <c r="J4325" s="389"/>
      <c r="K4325" s="331" t="s">
        <v>994</v>
      </c>
    </row>
    <row r="4326" customFormat="false" ht="15.75" hidden="true" customHeight="false" outlineLevel="0" collapsed="false">
      <c r="A4326" s="331"/>
      <c r="B4326" s="331" t="s">
        <v>1418</v>
      </c>
      <c r="C4326" s="331" t="str">
        <f aca="false">IFERROR(VLOOKUP(B4326,'[1]#¡REF!'!$A$1:$C$15201,2,FALSE()),"")</f>
        <v/>
      </c>
      <c r="D4326" s="331" t="s">
        <v>1016</v>
      </c>
      <c r="E4326" s="331" t="s">
        <v>1028</v>
      </c>
      <c r="F4326" s="331" t="s">
        <v>1134</v>
      </c>
      <c r="G4326" s="331" t="n">
        <v>9</v>
      </c>
      <c r="H4326" s="331" t="n">
        <v>410.43</v>
      </c>
      <c r="I4326" s="415" t="n">
        <v>8171.64</v>
      </c>
      <c r="J4326" s="390"/>
      <c r="K4326" s="331" t="s">
        <v>994</v>
      </c>
    </row>
    <row r="4327" s="158" customFormat="true" ht="15" hidden="false" customHeight="false" outlineLevel="0" collapsed="false">
      <c r="A4327" s="411" t="s">
        <v>1419</v>
      </c>
      <c r="B4327" s="366" t="s">
        <v>1418</v>
      </c>
      <c r="C4327" s="366" t="str">
        <f aca="false">IFERROR(VLOOKUP(B4327,'[1]#¡REF!'!$A$1:$C$15201,2,FALSE()),"")</f>
        <v/>
      </c>
      <c r="D4327" s="412" t="s">
        <v>1016</v>
      </c>
      <c r="E4327" s="411" t="s">
        <v>621</v>
      </c>
      <c r="F4327" s="421" t="s">
        <v>1136</v>
      </c>
      <c r="G4327" s="368" t="n">
        <v>15</v>
      </c>
      <c r="H4327" s="422" t="n">
        <v>684.05</v>
      </c>
      <c r="I4327" s="423" t="n">
        <v>13619.4</v>
      </c>
      <c r="J4327" s="384" t="n">
        <v>907.96</v>
      </c>
      <c r="K4327" s="366" t="s">
        <v>994</v>
      </c>
      <c r="L4327" s="375" t="s">
        <v>1421</v>
      </c>
      <c r="M4327" s="375" t="s">
        <v>1422</v>
      </c>
      <c r="N4327" s="375"/>
      <c r="O4327" s="371" t="n">
        <v>3137621</v>
      </c>
      <c r="P4327" s="371" t="s">
        <v>1423</v>
      </c>
      <c r="Q4327" s="409" t="n">
        <v>44525</v>
      </c>
      <c r="R4327" s="409" t="n">
        <v>44525</v>
      </c>
      <c r="S4327" s="409"/>
      <c r="T4327" s="273" t="n">
        <f aca="false">1+1</f>
        <v>2</v>
      </c>
      <c r="U4327" s="163" t="n">
        <f aca="false">T4327*J4327</f>
        <v>1815.92</v>
      </c>
    </row>
    <row r="4328" customFormat="false" ht="15.75" hidden="true" customHeight="false" outlineLevel="0" collapsed="false">
      <c r="A4328" s="331"/>
      <c r="B4328" s="331" t="s">
        <v>1100</v>
      </c>
      <c r="C4328" s="331" t="str">
        <f aca="false">IFERROR(VLOOKUP(B4328,'[1]#¡REF!'!$A$1:$C$15201,2,FALSE()),"")</f>
        <v/>
      </c>
      <c r="D4328" s="331" t="s">
        <v>991</v>
      </c>
      <c r="E4328" s="331" t="s">
        <v>1034</v>
      </c>
      <c r="F4328" s="354" t="s">
        <v>993</v>
      </c>
      <c r="G4328" s="405" t="n">
        <v>1329</v>
      </c>
      <c r="H4328" s="415" t="n">
        <v>89612.39</v>
      </c>
      <c r="I4328" s="415" t="n">
        <v>1784182.5</v>
      </c>
      <c r="J4328" s="404"/>
      <c r="K4328" s="331" t="s">
        <v>994</v>
      </c>
    </row>
    <row r="4329" customFormat="false" ht="15.75" hidden="true" customHeight="false" outlineLevel="0" collapsed="false">
      <c r="A4329" s="331"/>
      <c r="B4329" s="331" t="s">
        <v>1125</v>
      </c>
      <c r="C4329" s="331" t="str">
        <f aca="false">IFERROR(VLOOKUP(B4329,'[1]#¡REF!'!$A$1:$C$15201,2,FALSE()),"")</f>
        <v/>
      </c>
      <c r="D4329" s="331" t="s">
        <v>991</v>
      </c>
      <c r="E4329" s="331" t="s">
        <v>992</v>
      </c>
      <c r="F4329" s="354" t="s">
        <v>993</v>
      </c>
      <c r="G4329" s="331" t="n">
        <v>200</v>
      </c>
      <c r="H4329" s="415" t="n">
        <v>33704.47</v>
      </c>
      <c r="I4329" s="415" t="n">
        <v>671056</v>
      </c>
      <c r="J4329" s="388"/>
      <c r="K4329" s="331" t="s">
        <v>994</v>
      </c>
    </row>
    <row r="4330" customFormat="false" ht="15.75" hidden="true" customHeight="false" outlineLevel="0" collapsed="false">
      <c r="A4330" s="331"/>
      <c r="B4330" s="331" t="s">
        <v>1125</v>
      </c>
      <c r="C4330" s="331" t="str">
        <f aca="false">IFERROR(VLOOKUP(B4330,'[1]#¡REF!'!$A$1:$C$15201,2,FALSE()),"")</f>
        <v/>
      </c>
      <c r="D4330" s="331" t="s">
        <v>991</v>
      </c>
      <c r="E4330" s="331" t="s">
        <v>1034</v>
      </c>
      <c r="F4330" s="354" t="s">
        <v>993</v>
      </c>
      <c r="G4330" s="331" t="n">
        <v>723</v>
      </c>
      <c r="H4330" s="415" t="n">
        <v>121841.67</v>
      </c>
      <c r="I4330" s="415" t="n">
        <v>2425867.44</v>
      </c>
      <c r="J4330" s="389"/>
      <c r="K4330" s="331" t="s">
        <v>994</v>
      </c>
    </row>
    <row r="4331" customFormat="false" ht="15.75" hidden="true" customHeight="false" outlineLevel="0" collapsed="false">
      <c r="A4331" s="331"/>
      <c r="B4331" s="331" t="s">
        <v>1125</v>
      </c>
      <c r="C4331" s="331" t="str">
        <f aca="false">IFERROR(VLOOKUP(B4331,'[1]#¡REF!'!$A$1:$C$15201,2,FALSE()),"")</f>
        <v/>
      </c>
      <c r="D4331" s="331" t="s">
        <v>991</v>
      </c>
      <c r="E4331" s="331" t="s">
        <v>1010</v>
      </c>
      <c r="F4331" s="354" t="s">
        <v>993</v>
      </c>
      <c r="G4331" s="331" t="n">
        <v>2</v>
      </c>
      <c r="H4331" s="331" t="n">
        <v>337.04</v>
      </c>
      <c r="I4331" s="415" t="n">
        <v>6710.56</v>
      </c>
      <c r="J4331" s="389"/>
      <c r="K4331" s="331" t="s">
        <v>994</v>
      </c>
    </row>
    <row r="4332" customFormat="false" ht="15.75" hidden="true" customHeight="false" outlineLevel="0" collapsed="false">
      <c r="A4332" s="331"/>
      <c r="B4332" s="331" t="s">
        <v>1125</v>
      </c>
      <c r="C4332" s="331" t="str">
        <f aca="false">IFERROR(VLOOKUP(B4332,'[1]#¡REF!'!$A$1:$C$15201,2,FALSE()),"")</f>
        <v/>
      </c>
      <c r="D4332" s="331" t="s">
        <v>991</v>
      </c>
      <c r="E4332" s="331" t="s">
        <v>1012</v>
      </c>
      <c r="F4332" s="354" t="s">
        <v>993</v>
      </c>
      <c r="G4332" s="331" t="n">
        <v>216</v>
      </c>
      <c r="H4332" s="415" t="n">
        <v>36400.83</v>
      </c>
      <c r="I4332" s="415" t="n">
        <v>724740.48</v>
      </c>
      <c r="J4332" s="390"/>
      <c r="K4332" s="331" t="s">
        <v>994</v>
      </c>
    </row>
    <row r="4333" customFormat="false" ht="15.75" hidden="true" customHeight="false" outlineLevel="0" collapsed="false">
      <c r="A4333" s="331"/>
      <c r="B4333" s="331" t="s">
        <v>1082</v>
      </c>
      <c r="C4333" s="331" t="str">
        <f aca="false">IFERROR(VLOOKUP(B4333,'[1]#¡REF!'!$A$1:$C$15201,2,FALSE()),"")</f>
        <v/>
      </c>
      <c r="D4333" s="331" t="s">
        <v>991</v>
      </c>
      <c r="E4333" s="331" t="s">
        <v>997</v>
      </c>
      <c r="F4333" s="331" t="s">
        <v>1130</v>
      </c>
      <c r="G4333" s="331" t="n">
        <v>240</v>
      </c>
      <c r="H4333" s="415" t="n">
        <v>253273.55</v>
      </c>
      <c r="I4333" s="415" t="n">
        <v>5042676</v>
      </c>
      <c r="J4333" s="388"/>
      <c r="K4333" s="331" t="s">
        <v>994</v>
      </c>
    </row>
    <row r="4334" customFormat="false" ht="15.75" hidden="true" customHeight="false" outlineLevel="0" collapsed="false">
      <c r="A4334" s="331"/>
      <c r="B4334" s="331" t="s">
        <v>1082</v>
      </c>
      <c r="C4334" s="331" t="str">
        <f aca="false">IFERROR(VLOOKUP(B4334,'[1]#¡REF!'!$A$1:$C$15201,2,FALSE()),"")</f>
        <v/>
      </c>
      <c r="D4334" s="331" t="s">
        <v>991</v>
      </c>
      <c r="E4334" s="331" t="s">
        <v>992</v>
      </c>
      <c r="F4334" s="354" t="s">
        <v>993</v>
      </c>
      <c r="G4334" s="405" t="n">
        <v>1820</v>
      </c>
      <c r="H4334" s="415" t="n">
        <v>1920657.72</v>
      </c>
      <c r="I4334" s="415" t="n">
        <v>38240293</v>
      </c>
      <c r="J4334" s="389"/>
      <c r="K4334" s="331" t="s">
        <v>994</v>
      </c>
    </row>
    <row r="4335" customFormat="false" ht="15.75" hidden="true" customHeight="false" outlineLevel="0" collapsed="false">
      <c r="A4335" s="331"/>
      <c r="B4335" s="331" t="s">
        <v>1082</v>
      </c>
      <c r="C4335" s="331" t="str">
        <f aca="false">IFERROR(VLOOKUP(B4335,'[1]#¡REF!'!$A$1:$C$15201,2,FALSE()),"")</f>
        <v/>
      </c>
      <c r="D4335" s="331" t="s">
        <v>991</v>
      </c>
      <c r="E4335" s="331" t="s">
        <v>1000</v>
      </c>
      <c r="F4335" s="354" t="s">
        <v>993</v>
      </c>
      <c r="G4335" s="405" t="n">
        <v>1380</v>
      </c>
      <c r="H4335" s="415" t="n">
        <v>1456322.89</v>
      </c>
      <c r="I4335" s="415" t="n">
        <v>28995387</v>
      </c>
      <c r="J4335" s="389"/>
      <c r="K4335" s="331" t="s">
        <v>994</v>
      </c>
    </row>
    <row r="4336" customFormat="false" ht="15.75" hidden="true" customHeight="false" outlineLevel="0" collapsed="false">
      <c r="A4336" s="331"/>
      <c r="B4336" s="331" t="s">
        <v>1082</v>
      </c>
      <c r="C4336" s="331" t="str">
        <f aca="false">IFERROR(VLOOKUP(B4336,'[1]#¡REF!'!$A$1:$C$15201,2,FALSE()),"")</f>
        <v/>
      </c>
      <c r="D4336" s="331" t="s">
        <v>991</v>
      </c>
      <c r="E4336" s="331" t="s">
        <v>1011</v>
      </c>
      <c r="F4336" s="354" t="s">
        <v>993</v>
      </c>
      <c r="G4336" s="331" t="n">
        <v>350</v>
      </c>
      <c r="H4336" s="415" t="n">
        <v>369357.25</v>
      </c>
      <c r="I4336" s="415" t="n">
        <v>7353902.5</v>
      </c>
      <c r="J4336" s="389"/>
      <c r="K4336" s="331" t="s">
        <v>994</v>
      </c>
    </row>
    <row r="4337" customFormat="false" ht="15.75" hidden="true" customHeight="false" outlineLevel="0" collapsed="false">
      <c r="A4337" s="331"/>
      <c r="B4337" s="331" t="s">
        <v>1082</v>
      </c>
      <c r="C4337" s="331" t="str">
        <f aca="false">IFERROR(VLOOKUP(B4337,'[1]#¡REF!'!$A$1:$C$15201,2,FALSE()),"")</f>
        <v/>
      </c>
      <c r="D4337" s="331" t="s">
        <v>991</v>
      </c>
      <c r="E4337" s="331" t="s">
        <v>1001</v>
      </c>
      <c r="F4337" s="354" t="s">
        <v>993</v>
      </c>
      <c r="G4337" s="331" t="n">
        <v>240</v>
      </c>
      <c r="H4337" s="415" t="n">
        <v>253273.55</v>
      </c>
      <c r="I4337" s="415" t="n">
        <v>5042676</v>
      </c>
      <c r="J4337" s="389"/>
      <c r="K4337" s="331" t="s">
        <v>994</v>
      </c>
    </row>
    <row r="4338" customFormat="false" ht="15.75" hidden="true" customHeight="false" outlineLevel="0" collapsed="false">
      <c r="A4338" s="331"/>
      <c r="B4338" s="331" t="s">
        <v>1082</v>
      </c>
      <c r="C4338" s="331" t="str">
        <f aca="false">IFERROR(VLOOKUP(B4338,'[1]#¡REF!'!$A$1:$C$15201,2,FALSE()),"")</f>
        <v/>
      </c>
      <c r="D4338" s="331" t="s">
        <v>991</v>
      </c>
      <c r="E4338" s="331" t="s">
        <v>1037</v>
      </c>
      <c r="F4338" s="331" t="s">
        <v>1131</v>
      </c>
      <c r="G4338" s="331" t="n">
        <v>495</v>
      </c>
      <c r="H4338" s="415" t="n">
        <v>522376.69</v>
      </c>
      <c r="I4338" s="415" t="n">
        <v>10400519.25</v>
      </c>
      <c r="J4338" s="389"/>
      <c r="K4338" s="331" t="s">
        <v>994</v>
      </c>
    </row>
    <row r="4339" customFormat="false" ht="15.75" hidden="true" customHeight="false" outlineLevel="0" collapsed="false">
      <c r="A4339" s="331"/>
      <c r="B4339" s="331" t="s">
        <v>1082</v>
      </c>
      <c r="C4339" s="331" t="str">
        <f aca="false">IFERROR(VLOOKUP(B4339,'[1]#¡REF!'!$A$1:$C$15201,2,FALSE()),"")</f>
        <v/>
      </c>
      <c r="D4339" s="331" t="s">
        <v>991</v>
      </c>
      <c r="E4339" s="331" t="s">
        <v>1002</v>
      </c>
      <c r="F4339" s="331" t="s">
        <v>1133</v>
      </c>
      <c r="G4339" s="331" t="n">
        <v>400</v>
      </c>
      <c r="H4339" s="415" t="n">
        <v>422122.58</v>
      </c>
      <c r="I4339" s="415" t="n">
        <v>8404460</v>
      </c>
      <c r="J4339" s="390"/>
      <c r="K4339" s="331" t="s">
        <v>994</v>
      </c>
    </row>
    <row r="4340" customFormat="false" ht="15.75" hidden="true" customHeight="false" outlineLevel="0" collapsed="false">
      <c r="A4340" s="331"/>
      <c r="B4340" s="331" t="s">
        <v>1087</v>
      </c>
      <c r="C4340" s="331" t="str">
        <f aca="false">IFERROR(VLOOKUP(B4340,'[1]#¡REF!'!$A$1:$C$15201,2,FALSE()),"")</f>
        <v/>
      </c>
      <c r="D4340" s="331" t="s">
        <v>991</v>
      </c>
      <c r="E4340" s="331" t="s">
        <v>1008</v>
      </c>
      <c r="F4340" s="354" t="s">
        <v>993</v>
      </c>
      <c r="G4340" s="331" t="n">
        <v>10</v>
      </c>
      <c r="H4340" s="415" t="n">
        <v>11719.7</v>
      </c>
      <c r="I4340" s="415" t="n">
        <v>233339.23</v>
      </c>
      <c r="J4340" s="388"/>
      <c r="K4340" s="331" t="s">
        <v>994</v>
      </c>
    </row>
    <row r="4341" customFormat="false" ht="15.75" hidden="true" customHeight="false" outlineLevel="0" collapsed="false">
      <c r="A4341" s="331"/>
      <c r="B4341" s="331" t="s">
        <v>1087</v>
      </c>
      <c r="C4341" s="331" t="str">
        <f aca="false">IFERROR(VLOOKUP(B4341,'[1]#¡REF!'!$A$1:$C$15201,2,FALSE()),"")</f>
        <v/>
      </c>
      <c r="D4341" s="331" t="s">
        <v>991</v>
      </c>
      <c r="E4341" s="331" t="s">
        <v>1083</v>
      </c>
      <c r="F4341" s="354" t="s">
        <v>993</v>
      </c>
      <c r="G4341" s="331" t="n">
        <v>15</v>
      </c>
      <c r="H4341" s="415" t="n">
        <v>17579.55</v>
      </c>
      <c r="I4341" s="415" t="n">
        <v>350008.84</v>
      </c>
      <c r="J4341" s="389"/>
      <c r="K4341" s="331" t="s">
        <v>994</v>
      </c>
    </row>
    <row r="4342" customFormat="false" ht="15.75" hidden="true" customHeight="false" outlineLevel="0" collapsed="false">
      <c r="A4342" s="331"/>
      <c r="B4342" s="331" t="s">
        <v>1087</v>
      </c>
      <c r="C4342" s="331" t="str">
        <f aca="false">IFERROR(VLOOKUP(B4342,'[1]#¡REF!'!$A$1:$C$15201,2,FALSE()),"")</f>
        <v/>
      </c>
      <c r="D4342" s="331" t="s">
        <v>991</v>
      </c>
      <c r="E4342" s="331" t="s">
        <v>1000</v>
      </c>
      <c r="F4342" s="354" t="s">
        <v>993</v>
      </c>
      <c r="G4342" s="331" t="n">
        <v>8</v>
      </c>
      <c r="H4342" s="415" t="n">
        <v>9375.76</v>
      </c>
      <c r="I4342" s="415" t="n">
        <v>186671.38</v>
      </c>
      <c r="J4342" s="389"/>
      <c r="K4342" s="331" t="s">
        <v>994</v>
      </c>
    </row>
    <row r="4343" customFormat="false" ht="15.75" hidden="true" customHeight="false" outlineLevel="0" collapsed="false">
      <c r="A4343" s="331"/>
      <c r="B4343" s="331" t="s">
        <v>1087</v>
      </c>
      <c r="C4343" s="331" t="str">
        <f aca="false">IFERROR(VLOOKUP(B4343,'[1]#¡REF!'!$A$1:$C$15201,2,FALSE()),"")</f>
        <v/>
      </c>
      <c r="D4343" s="331" t="s">
        <v>991</v>
      </c>
      <c r="E4343" s="331" t="s">
        <v>1033</v>
      </c>
      <c r="F4343" s="354" t="s">
        <v>993</v>
      </c>
      <c r="G4343" s="331" t="n">
        <v>10</v>
      </c>
      <c r="H4343" s="415" t="n">
        <v>11719.7</v>
      </c>
      <c r="I4343" s="415" t="n">
        <v>233339.23</v>
      </c>
      <c r="J4343" s="389"/>
      <c r="K4343" s="331" t="s">
        <v>994</v>
      </c>
    </row>
    <row r="4344" customFormat="false" ht="15.75" hidden="true" customHeight="false" outlineLevel="0" collapsed="false">
      <c r="A4344" s="331"/>
      <c r="B4344" s="331" t="s">
        <v>1087</v>
      </c>
      <c r="C4344" s="331" t="str">
        <f aca="false">IFERROR(VLOOKUP(B4344,'[1]#¡REF!'!$A$1:$C$15201,2,FALSE()),"")</f>
        <v/>
      </c>
      <c r="D4344" s="331" t="s">
        <v>991</v>
      </c>
      <c r="E4344" s="331" t="s">
        <v>1034</v>
      </c>
      <c r="F4344" s="354" t="s">
        <v>993</v>
      </c>
      <c r="G4344" s="331" t="n">
        <v>100</v>
      </c>
      <c r="H4344" s="415" t="n">
        <v>117197</v>
      </c>
      <c r="I4344" s="415" t="n">
        <v>2333392.27</v>
      </c>
      <c r="J4344" s="389"/>
      <c r="K4344" s="331" t="s">
        <v>994</v>
      </c>
    </row>
    <row r="4345" customFormat="false" ht="15.75" hidden="true" customHeight="false" outlineLevel="0" collapsed="false">
      <c r="A4345" s="331"/>
      <c r="B4345" s="331" t="s">
        <v>1087</v>
      </c>
      <c r="C4345" s="331" t="str">
        <f aca="false">IFERROR(VLOOKUP(B4345,'[1]#¡REF!'!$A$1:$C$15201,2,FALSE()),"")</f>
        <v/>
      </c>
      <c r="D4345" s="331" t="s">
        <v>991</v>
      </c>
      <c r="E4345" s="331" t="s">
        <v>1035</v>
      </c>
      <c r="F4345" s="354" t="s">
        <v>993</v>
      </c>
      <c r="G4345" s="331" t="n">
        <v>22</v>
      </c>
      <c r="H4345" s="415" t="n">
        <v>25783.34</v>
      </c>
      <c r="I4345" s="415" t="n">
        <v>513346.3</v>
      </c>
      <c r="J4345" s="389"/>
      <c r="K4345" s="331" t="s">
        <v>994</v>
      </c>
    </row>
    <row r="4346" customFormat="false" ht="15.75" hidden="true" customHeight="false" outlineLevel="0" collapsed="false">
      <c r="A4346" s="331"/>
      <c r="B4346" s="331" t="s">
        <v>1424</v>
      </c>
      <c r="C4346" s="331" t="str">
        <f aca="false">IFERROR(VLOOKUP(B4346,'[1]#¡REF!'!$A$1:$C$15201,2,FALSE()),"")</f>
        <v/>
      </c>
      <c r="D4346" s="331" t="s">
        <v>991</v>
      </c>
      <c r="E4346" s="331" t="s">
        <v>997</v>
      </c>
      <c r="F4346" s="331" t="s">
        <v>1130</v>
      </c>
      <c r="G4346" s="331" t="n">
        <v>18</v>
      </c>
      <c r="H4346" s="415" t="n">
        <v>21027.73</v>
      </c>
      <c r="I4346" s="415" t="n">
        <v>418662</v>
      </c>
      <c r="J4346" s="389"/>
      <c r="K4346" s="331" t="s">
        <v>994</v>
      </c>
    </row>
    <row r="4347" customFormat="false" ht="15.75" hidden="true" customHeight="false" outlineLevel="0" collapsed="false">
      <c r="A4347" s="331"/>
      <c r="B4347" s="331" t="s">
        <v>1424</v>
      </c>
      <c r="C4347" s="331" t="str">
        <f aca="false">IFERROR(VLOOKUP(B4347,'[1]#¡REF!'!$A$1:$C$15201,2,FALSE()),"")</f>
        <v/>
      </c>
      <c r="D4347" s="331" t="s">
        <v>991</v>
      </c>
      <c r="E4347" s="331" t="s">
        <v>1083</v>
      </c>
      <c r="F4347" s="354" t="s">
        <v>993</v>
      </c>
      <c r="G4347" s="331" t="n">
        <v>249</v>
      </c>
      <c r="H4347" s="415" t="n">
        <v>290883.54</v>
      </c>
      <c r="I4347" s="415" t="n">
        <v>5791491</v>
      </c>
      <c r="J4347" s="389"/>
      <c r="K4347" s="331" t="s">
        <v>994</v>
      </c>
    </row>
    <row r="4348" customFormat="false" ht="15.75" hidden="true" customHeight="false" outlineLevel="0" collapsed="false">
      <c r="A4348" s="331"/>
      <c r="B4348" s="331" t="s">
        <v>1424</v>
      </c>
      <c r="C4348" s="331" t="str">
        <f aca="false">IFERROR(VLOOKUP(B4348,'[1]#¡REF!'!$A$1:$C$15201,2,FALSE()),"")</f>
        <v/>
      </c>
      <c r="D4348" s="331" t="s">
        <v>991</v>
      </c>
      <c r="E4348" s="331" t="s">
        <v>1034</v>
      </c>
      <c r="F4348" s="354" t="s">
        <v>993</v>
      </c>
      <c r="G4348" s="331" t="n">
        <v>115</v>
      </c>
      <c r="H4348" s="415" t="n">
        <v>134343.81</v>
      </c>
      <c r="I4348" s="415" t="n">
        <v>2674785</v>
      </c>
      <c r="J4348" s="389"/>
      <c r="K4348" s="331" t="s">
        <v>994</v>
      </c>
    </row>
    <row r="4349" customFormat="false" ht="15.75" hidden="true" customHeight="false" outlineLevel="0" collapsed="false">
      <c r="A4349" s="331"/>
      <c r="B4349" s="331" t="s">
        <v>1424</v>
      </c>
      <c r="C4349" s="331" t="str">
        <f aca="false">IFERROR(VLOOKUP(B4349,'[1]#¡REF!'!$A$1:$C$15201,2,FALSE()),"")</f>
        <v/>
      </c>
      <c r="D4349" s="331" t="s">
        <v>991</v>
      </c>
      <c r="E4349" s="331" t="s">
        <v>1012</v>
      </c>
      <c r="F4349" s="354" t="s">
        <v>993</v>
      </c>
      <c r="G4349" s="331" t="n">
        <v>25</v>
      </c>
      <c r="H4349" s="415" t="n">
        <v>29205.18</v>
      </c>
      <c r="I4349" s="415" t="n">
        <v>581475</v>
      </c>
      <c r="J4349" s="389"/>
      <c r="K4349" s="331" t="s">
        <v>994</v>
      </c>
    </row>
    <row r="4350" customFormat="false" ht="15.75" hidden="true" customHeight="false" outlineLevel="0" collapsed="false">
      <c r="A4350" s="331"/>
      <c r="B4350" s="331" t="s">
        <v>1424</v>
      </c>
      <c r="C4350" s="331" t="str">
        <f aca="false">IFERROR(VLOOKUP(B4350,'[1]#¡REF!'!$A$1:$C$15201,2,FALSE()),"")</f>
        <v/>
      </c>
      <c r="D4350" s="331" t="s">
        <v>991</v>
      </c>
      <c r="E4350" s="331" t="s">
        <v>1014</v>
      </c>
      <c r="F4350" s="331" t="s">
        <v>1132</v>
      </c>
      <c r="G4350" s="331" t="n">
        <v>300</v>
      </c>
      <c r="H4350" s="415" t="n">
        <v>350462.1</v>
      </c>
      <c r="I4350" s="415" t="n">
        <v>6977700</v>
      </c>
      <c r="J4350" s="389"/>
      <c r="K4350" s="331" t="s">
        <v>994</v>
      </c>
    </row>
    <row r="4351" customFormat="false" ht="15.75" hidden="true" customHeight="false" outlineLevel="0" collapsed="false">
      <c r="A4351" s="331"/>
      <c r="B4351" s="331" t="s">
        <v>1425</v>
      </c>
      <c r="C4351" s="331" t="str">
        <f aca="false">IFERROR(VLOOKUP(B4351,'[1]#¡REF!'!$A$1:$C$15201,2,FALSE()),"")</f>
        <v/>
      </c>
      <c r="D4351" s="331" t="s">
        <v>991</v>
      </c>
      <c r="E4351" s="331" t="s">
        <v>1011</v>
      </c>
      <c r="F4351" s="354" t="s">
        <v>993</v>
      </c>
      <c r="G4351" s="331" t="n">
        <v>87</v>
      </c>
      <c r="H4351" s="331" t="n">
        <v>729.73</v>
      </c>
      <c r="I4351" s="415" t="n">
        <v>14529</v>
      </c>
      <c r="J4351" s="389"/>
      <c r="K4351" s="331" t="s">
        <v>994</v>
      </c>
    </row>
    <row r="4352" customFormat="false" ht="15.75" hidden="true" customHeight="false" outlineLevel="0" collapsed="false">
      <c r="A4352" s="331"/>
      <c r="B4352" s="331" t="s">
        <v>1426</v>
      </c>
      <c r="C4352" s="331" t="str">
        <f aca="false">IFERROR(VLOOKUP(B4352,'[1]#¡REF!'!$A$1:$C$15201,2,FALSE()),"")</f>
        <v/>
      </c>
      <c r="D4352" s="331" t="s">
        <v>991</v>
      </c>
      <c r="E4352" s="331" t="s">
        <v>1009</v>
      </c>
      <c r="F4352" s="354" t="s">
        <v>993</v>
      </c>
      <c r="G4352" s="331" t="n">
        <v>50</v>
      </c>
      <c r="H4352" s="331" t="n">
        <v>19.46</v>
      </c>
      <c r="I4352" s="331" t="n">
        <v>387.5</v>
      </c>
      <c r="J4352" s="389"/>
      <c r="K4352" s="331" t="s">
        <v>994</v>
      </c>
    </row>
    <row r="4353" customFormat="false" ht="15.75" hidden="true" customHeight="false" outlineLevel="0" collapsed="false">
      <c r="A4353" s="331"/>
      <c r="B4353" s="331" t="s">
        <v>1426</v>
      </c>
      <c r="C4353" s="331" t="str">
        <f aca="false">IFERROR(VLOOKUP(B4353,'[1]#¡REF!'!$A$1:$C$15201,2,FALSE()),"")</f>
        <v/>
      </c>
      <c r="D4353" s="331" t="s">
        <v>991</v>
      </c>
      <c r="E4353" s="331" t="s">
        <v>1084</v>
      </c>
      <c r="F4353" s="354" t="s">
        <v>993</v>
      </c>
      <c r="G4353" s="331" t="n">
        <v>8</v>
      </c>
      <c r="H4353" s="331" t="n">
        <v>3.11</v>
      </c>
      <c r="I4353" s="331" t="n">
        <v>62</v>
      </c>
      <c r="J4353" s="389"/>
      <c r="K4353" s="331" t="s">
        <v>994</v>
      </c>
    </row>
    <row r="4354" customFormat="false" ht="15.75" hidden="true" customHeight="false" outlineLevel="0" collapsed="false">
      <c r="A4354" s="331"/>
      <c r="B4354" s="331" t="s">
        <v>1426</v>
      </c>
      <c r="C4354" s="331" t="str">
        <f aca="false">IFERROR(VLOOKUP(B4354,'[1]#¡REF!'!$A$1:$C$15201,2,FALSE()),"")</f>
        <v/>
      </c>
      <c r="D4354" s="331" t="s">
        <v>991</v>
      </c>
      <c r="E4354" s="331" t="s">
        <v>1046</v>
      </c>
      <c r="F4354" s="354" t="s">
        <v>993</v>
      </c>
      <c r="G4354" s="331" t="n">
        <v>80</v>
      </c>
      <c r="H4354" s="331" t="n">
        <v>31.14</v>
      </c>
      <c r="I4354" s="331" t="n">
        <v>620</v>
      </c>
      <c r="J4354" s="389"/>
      <c r="K4354" s="331" t="s">
        <v>994</v>
      </c>
    </row>
    <row r="4355" customFormat="false" ht="15.75" hidden="true" customHeight="false" outlineLevel="0" collapsed="false">
      <c r="A4355" s="331"/>
      <c r="B4355" s="331" t="s">
        <v>1426</v>
      </c>
      <c r="C4355" s="331" t="str">
        <f aca="false">IFERROR(VLOOKUP(B4355,'[1]#¡REF!'!$A$1:$C$15201,2,FALSE()),"")</f>
        <v/>
      </c>
      <c r="D4355" s="331" t="s">
        <v>991</v>
      </c>
      <c r="E4355" s="331" t="s">
        <v>1012</v>
      </c>
      <c r="F4355" s="354" t="s">
        <v>993</v>
      </c>
      <c r="G4355" s="331" t="n">
        <v>22</v>
      </c>
      <c r="H4355" s="331" t="n">
        <v>8.56</v>
      </c>
      <c r="I4355" s="331" t="n">
        <v>170.5</v>
      </c>
      <c r="J4355" s="389"/>
      <c r="K4355" s="331" t="s">
        <v>994</v>
      </c>
    </row>
    <row r="4356" customFormat="false" ht="15.75" hidden="true" customHeight="false" outlineLevel="0" collapsed="false">
      <c r="A4356" s="331"/>
      <c r="B4356" s="331" t="s">
        <v>1426</v>
      </c>
      <c r="C4356" s="331" t="str">
        <f aca="false">IFERROR(VLOOKUP(B4356,'[1]#¡REF!'!$A$1:$C$15201,2,FALSE()),"")</f>
        <v/>
      </c>
      <c r="D4356" s="331" t="s">
        <v>991</v>
      </c>
      <c r="E4356" s="331" t="s">
        <v>1013</v>
      </c>
      <c r="F4356" s="354" t="s">
        <v>993</v>
      </c>
      <c r="G4356" s="331" t="n">
        <v>677</v>
      </c>
      <c r="H4356" s="331" t="n">
        <v>263.52</v>
      </c>
      <c r="I4356" s="415" t="n">
        <v>5246.75</v>
      </c>
      <c r="J4356" s="389"/>
      <c r="K4356" s="331" t="s">
        <v>994</v>
      </c>
    </row>
    <row r="4357" customFormat="false" ht="15.75" hidden="true" customHeight="false" outlineLevel="0" collapsed="false">
      <c r="A4357" s="331"/>
      <c r="B4357" s="331" t="s">
        <v>1426</v>
      </c>
      <c r="C4357" s="331" t="str">
        <f aca="false">IFERROR(VLOOKUP(B4357,'[1]#¡REF!'!$A$1:$C$15201,2,FALSE()),"")</f>
        <v/>
      </c>
      <c r="D4357" s="331" t="s">
        <v>1016</v>
      </c>
      <c r="E4357" s="331" t="s">
        <v>1018</v>
      </c>
      <c r="F4357" s="354" t="s">
        <v>993</v>
      </c>
      <c r="G4357" s="331" t="n">
        <v>28</v>
      </c>
      <c r="H4357" s="331" t="n">
        <v>10.9</v>
      </c>
      <c r="I4357" s="331" t="n">
        <v>217</v>
      </c>
      <c r="J4357" s="389"/>
      <c r="K4357" s="331" t="s">
        <v>994</v>
      </c>
    </row>
    <row r="4358" customFormat="false" ht="15.75" hidden="true" customHeight="false" outlineLevel="0" collapsed="false">
      <c r="A4358" s="331"/>
      <c r="B4358" s="331" t="s">
        <v>1426</v>
      </c>
      <c r="C4358" s="331" t="str">
        <f aca="false">IFERROR(VLOOKUP(B4358,'[1]#¡REF!'!$A$1:$C$15201,2,FALSE()),"")</f>
        <v/>
      </c>
      <c r="D4358" s="331" t="s">
        <v>1016</v>
      </c>
      <c r="E4358" s="331" t="s">
        <v>1019</v>
      </c>
      <c r="F4358" s="354" t="s">
        <v>993</v>
      </c>
      <c r="G4358" s="331" t="n">
        <v>12</v>
      </c>
      <c r="H4358" s="331" t="n">
        <v>4.67</v>
      </c>
      <c r="I4358" s="331" t="n">
        <v>93</v>
      </c>
      <c r="J4358" s="389"/>
      <c r="K4358" s="331" t="s">
        <v>994</v>
      </c>
    </row>
    <row r="4359" customFormat="false" ht="15.75" hidden="true" customHeight="false" outlineLevel="0" collapsed="false">
      <c r="A4359" s="331"/>
      <c r="B4359" s="331" t="s">
        <v>1426</v>
      </c>
      <c r="C4359" s="331" t="str">
        <f aca="false">IFERROR(VLOOKUP(B4359,'[1]#¡REF!'!$A$1:$C$15201,2,FALSE()),"")</f>
        <v/>
      </c>
      <c r="D4359" s="331" t="s">
        <v>1016</v>
      </c>
      <c r="E4359" s="331" t="s">
        <v>1044</v>
      </c>
      <c r="F4359" s="354" t="s">
        <v>993</v>
      </c>
      <c r="G4359" s="331" t="n">
        <v>154</v>
      </c>
      <c r="H4359" s="331" t="n">
        <v>59.94</v>
      </c>
      <c r="I4359" s="415" t="n">
        <v>1193.5</v>
      </c>
      <c r="J4359" s="389"/>
      <c r="K4359" s="331" t="s">
        <v>994</v>
      </c>
    </row>
    <row r="4360" customFormat="false" ht="15.75" hidden="true" customHeight="false" outlineLevel="0" collapsed="false">
      <c r="A4360" s="331"/>
      <c r="B4360" s="331" t="s">
        <v>1427</v>
      </c>
      <c r="C4360" s="331" t="str">
        <f aca="false">IFERROR(VLOOKUP(B4360,'[1]#¡REF!'!$A$1:$C$15201,2,FALSE()),"")</f>
        <v/>
      </c>
      <c r="D4360" s="331" t="s">
        <v>991</v>
      </c>
      <c r="E4360" s="331" t="s">
        <v>1033</v>
      </c>
      <c r="F4360" s="354" t="s">
        <v>993</v>
      </c>
      <c r="G4360" s="331" t="n">
        <v>20</v>
      </c>
      <c r="H4360" s="331" t="n">
        <v>161.61</v>
      </c>
      <c r="I4360" s="415" t="n">
        <v>3217.6</v>
      </c>
      <c r="J4360" s="389"/>
      <c r="K4360" s="331" t="s">
        <v>994</v>
      </c>
    </row>
    <row r="4361" customFormat="false" ht="15.75" hidden="true" customHeight="false" outlineLevel="0" collapsed="false">
      <c r="A4361" s="331"/>
      <c r="B4361" s="331" t="s">
        <v>1427</v>
      </c>
      <c r="C4361" s="331" t="str">
        <f aca="false">IFERROR(VLOOKUP(B4361,'[1]#¡REF!'!$A$1:$C$15201,2,FALSE()),"")</f>
        <v/>
      </c>
      <c r="D4361" s="331" t="s">
        <v>991</v>
      </c>
      <c r="E4361" s="331" t="s">
        <v>1053</v>
      </c>
      <c r="F4361" s="354" t="s">
        <v>993</v>
      </c>
      <c r="G4361" s="331" t="n">
        <v>180</v>
      </c>
      <c r="H4361" s="415" t="n">
        <v>1454.47</v>
      </c>
      <c r="I4361" s="415" t="n">
        <v>28958.4</v>
      </c>
      <c r="J4361" s="389"/>
      <c r="K4361" s="331" t="s">
        <v>994</v>
      </c>
    </row>
    <row r="4362" customFormat="false" ht="15.75" hidden="true" customHeight="false" outlineLevel="0" collapsed="false">
      <c r="A4362" s="331"/>
      <c r="B4362" s="331" t="s">
        <v>1427</v>
      </c>
      <c r="C4362" s="331" t="str">
        <f aca="false">IFERROR(VLOOKUP(B4362,'[1]#¡REF!'!$A$1:$C$15201,2,FALSE()),"")</f>
        <v/>
      </c>
      <c r="D4362" s="331" t="s">
        <v>991</v>
      </c>
      <c r="E4362" s="331" t="s">
        <v>1014</v>
      </c>
      <c r="F4362" s="331" t="s">
        <v>1132</v>
      </c>
      <c r="G4362" s="331" t="n">
        <v>34</v>
      </c>
      <c r="H4362" s="331" t="n">
        <v>274.73</v>
      </c>
      <c r="I4362" s="415" t="n">
        <v>5469.92</v>
      </c>
      <c r="J4362" s="389"/>
      <c r="K4362" s="331" t="s">
        <v>994</v>
      </c>
    </row>
    <row r="4363" customFormat="false" ht="15.75" hidden="true" customHeight="false" outlineLevel="0" collapsed="false">
      <c r="A4363" s="331"/>
      <c r="B4363" s="331" t="s">
        <v>1427</v>
      </c>
      <c r="C4363" s="331" t="str">
        <f aca="false">IFERROR(VLOOKUP(B4363,'[1]#¡REF!'!$A$1:$C$15201,2,FALSE()),"")</f>
        <v/>
      </c>
      <c r="D4363" s="331" t="s">
        <v>1016</v>
      </c>
      <c r="E4363" s="331" t="s">
        <v>1017</v>
      </c>
      <c r="F4363" s="331" t="s">
        <v>1130</v>
      </c>
      <c r="G4363" s="331" t="n">
        <v>10</v>
      </c>
      <c r="H4363" s="331" t="n">
        <v>80.8</v>
      </c>
      <c r="I4363" s="415" t="n">
        <v>1608.8</v>
      </c>
      <c r="J4363" s="389"/>
      <c r="K4363" s="331" t="s">
        <v>994</v>
      </c>
    </row>
    <row r="4364" customFormat="false" ht="15.75" hidden="true" customHeight="false" outlineLevel="0" collapsed="false">
      <c r="A4364" s="331"/>
      <c r="B4364" s="331" t="s">
        <v>1427</v>
      </c>
      <c r="C4364" s="331" t="str">
        <f aca="false">IFERROR(VLOOKUP(B4364,'[1]#¡REF!'!$A$1:$C$15201,2,FALSE()),"")</f>
        <v/>
      </c>
      <c r="D4364" s="331" t="s">
        <v>1016</v>
      </c>
      <c r="E4364" s="331" t="s">
        <v>1091</v>
      </c>
      <c r="F4364" s="354" t="s">
        <v>993</v>
      </c>
      <c r="G4364" s="331" t="n">
        <v>44</v>
      </c>
      <c r="H4364" s="331" t="n">
        <v>355.54</v>
      </c>
      <c r="I4364" s="415" t="n">
        <v>7078.72</v>
      </c>
      <c r="J4364" s="389"/>
      <c r="K4364" s="331" t="s">
        <v>994</v>
      </c>
    </row>
    <row r="4365" customFormat="false" ht="15.75" hidden="true" customHeight="false" outlineLevel="0" collapsed="false">
      <c r="A4365" s="331"/>
      <c r="B4365" s="331" t="s">
        <v>1427</v>
      </c>
      <c r="C4365" s="331" t="str">
        <f aca="false">IFERROR(VLOOKUP(B4365,'[1]#¡REF!'!$A$1:$C$15201,2,FALSE()),"")</f>
        <v/>
      </c>
      <c r="D4365" s="331" t="s">
        <v>1016</v>
      </c>
      <c r="E4365" s="331" t="s">
        <v>1019</v>
      </c>
      <c r="F4365" s="354" t="s">
        <v>993</v>
      </c>
      <c r="G4365" s="331" t="n">
        <v>14</v>
      </c>
      <c r="H4365" s="331" t="n">
        <v>113.13</v>
      </c>
      <c r="I4365" s="415" t="n">
        <v>2252.32</v>
      </c>
      <c r="J4365" s="389"/>
      <c r="K4365" s="331" t="s">
        <v>994</v>
      </c>
    </row>
    <row r="4366" customFormat="false" ht="15.75" hidden="true" customHeight="false" outlineLevel="0" collapsed="false">
      <c r="A4366" s="331"/>
      <c r="B4366" s="331" t="s">
        <v>1427</v>
      </c>
      <c r="C4366" s="331" t="str">
        <f aca="false">IFERROR(VLOOKUP(B4366,'[1]#¡REF!'!$A$1:$C$15201,2,FALSE()),"")</f>
        <v/>
      </c>
      <c r="D4366" s="331" t="s">
        <v>1016</v>
      </c>
      <c r="E4366" s="331" t="s">
        <v>1020</v>
      </c>
      <c r="F4366" s="354" t="s">
        <v>993</v>
      </c>
      <c r="G4366" s="331" t="n">
        <v>151</v>
      </c>
      <c r="H4366" s="415" t="n">
        <v>1220.13</v>
      </c>
      <c r="I4366" s="415" t="n">
        <v>24292.88</v>
      </c>
      <c r="J4366" s="389"/>
      <c r="K4366" s="331" t="s">
        <v>994</v>
      </c>
    </row>
    <row r="4367" customFormat="false" ht="15.75" hidden="true" customHeight="false" outlineLevel="0" collapsed="false">
      <c r="A4367" s="331"/>
      <c r="B4367" s="331" t="s">
        <v>1427</v>
      </c>
      <c r="C4367" s="331" t="str">
        <f aca="false">IFERROR(VLOOKUP(B4367,'[1]#¡REF!'!$A$1:$C$15201,2,FALSE()),"")</f>
        <v/>
      </c>
      <c r="D4367" s="331" t="s">
        <v>1016</v>
      </c>
      <c r="E4367" s="331" t="s">
        <v>1025</v>
      </c>
      <c r="F4367" s="354" t="s">
        <v>993</v>
      </c>
      <c r="G4367" s="331" t="n">
        <v>17</v>
      </c>
      <c r="H4367" s="331" t="n">
        <v>137.37</v>
      </c>
      <c r="I4367" s="415" t="n">
        <v>2734.96</v>
      </c>
      <c r="J4367" s="389"/>
      <c r="K4367" s="331" t="s">
        <v>994</v>
      </c>
    </row>
    <row r="4368" customFormat="false" ht="15.75" hidden="true" customHeight="false" outlineLevel="0" collapsed="false">
      <c r="A4368" s="331"/>
      <c r="B4368" s="331" t="s">
        <v>1427</v>
      </c>
      <c r="C4368" s="331" t="str">
        <f aca="false">IFERROR(VLOOKUP(B4368,'[1]#¡REF!'!$A$1:$C$15201,2,FALSE()),"")</f>
        <v/>
      </c>
      <c r="D4368" s="331" t="s">
        <v>1016</v>
      </c>
      <c r="E4368" s="331" t="s">
        <v>1065</v>
      </c>
      <c r="F4368" s="354" t="s">
        <v>993</v>
      </c>
      <c r="G4368" s="331" t="n">
        <v>38</v>
      </c>
      <c r="H4368" s="331" t="n">
        <v>307.05</v>
      </c>
      <c r="I4368" s="415" t="n">
        <v>6113.44</v>
      </c>
      <c r="J4368" s="389"/>
      <c r="K4368" s="331" t="s">
        <v>994</v>
      </c>
    </row>
    <row r="4369" customFormat="false" ht="15.75" hidden="true" customHeight="false" outlineLevel="0" collapsed="false">
      <c r="A4369" s="331"/>
      <c r="B4369" s="331" t="s">
        <v>1427</v>
      </c>
      <c r="C4369" s="331" t="str">
        <f aca="false">IFERROR(VLOOKUP(B4369,'[1]#¡REF!'!$A$1:$C$15201,2,FALSE()),"")</f>
        <v/>
      </c>
      <c r="D4369" s="331" t="s">
        <v>1016</v>
      </c>
      <c r="E4369" s="331" t="s">
        <v>1093</v>
      </c>
      <c r="F4369" s="331" t="s">
        <v>1131</v>
      </c>
      <c r="G4369" s="331" t="n">
        <v>10</v>
      </c>
      <c r="H4369" s="331" t="n">
        <v>80.8</v>
      </c>
      <c r="I4369" s="415" t="n">
        <v>1608.8</v>
      </c>
      <c r="J4369" s="389"/>
      <c r="K4369" s="331" t="s">
        <v>994</v>
      </c>
    </row>
    <row r="4370" customFormat="false" ht="15.75" hidden="true" customHeight="false" outlineLevel="0" collapsed="false">
      <c r="A4370" s="331"/>
      <c r="B4370" s="331" t="s">
        <v>1427</v>
      </c>
      <c r="C4370" s="331" t="str">
        <f aca="false">IFERROR(VLOOKUP(B4370,'[1]#¡REF!'!$A$1:$C$15201,2,FALSE()),"")</f>
        <v/>
      </c>
      <c r="D4370" s="331" t="s">
        <v>1016</v>
      </c>
      <c r="E4370" s="331" t="s">
        <v>1027</v>
      </c>
      <c r="F4370" s="331" t="s">
        <v>1133</v>
      </c>
      <c r="G4370" s="331" t="n">
        <v>10</v>
      </c>
      <c r="H4370" s="331" t="n">
        <v>80.8</v>
      </c>
      <c r="I4370" s="415" t="n">
        <v>1608.8</v>
      </c>
      <c r="J4370" s="389"/>
      <c r="K4370" s="331" t="s">
        <v>994</v>
      </c>
    </row>
    <row r="4371" customFormat="false" ht="15.75" hidden="true" customHeight="false" outlineLevel="0" collapsed="false">
      <c r="A4371" s="331"/>
      <c r="B4371" s="331" t="s">
        <v>1427</v>
      </c>
      <c r="C4371" s="331" t="str">
        <f aca="false">IFERROR(VLOOKUP(B4371,'[1]#¡REF!'!$A$1:$C$15201,2,FALSE()),"")</f>
        <v/>
      </c>
      <c r="D4371" s="331" t="s">
        <v>1016</v>
      </c>
      <c r="E4371" s="331" t="s">
        <v>1028</v>
      </c>
      <c r="F4371" s="331" t="s">
        <v>1134</v>
      </c>
      <c r="G4371" s="331" t="n">
        <v>10</v>
      </c>
      <c r="H4371" s="331" t="n">
        <v>80.8</v>
      </c>
      <c r="I4371" s="415" t="n">
        <v>1608.8</v>
      </c>
      <c r="J4371" s="390"/>
      <c r="K4371" s="331" t="s">
        <v>994</v>
      </c>
    </row>
    <row r="4372" s="158" customFormat="true" ht="15" hidden="false" customHeight="false" outlineLevel="0" collapsed="false">
      <c r="A4372" s="411" t="s">
        <v>1419</v>
      </c>
      <c r="B4372" s="366" t="s">
        <v>1427</v>
      </c>
      <c r="C4372" s="74" t="str">
        <f aca="false">IFERROR(VLOOKUP(B4372,'[1]#¡REF!'!$A$1:$C$15201,2,FALSE()),"")</f>
        <v/>
      </c>
      <c r="D4372" s="412" t="s">
        <v>1016</v>
      </c>
      <c r="E4372" s="411" t="s">
        <v>621</v>
      </c>
      <c r="F4372" s="421" t="s">
        <v>1136</v>
      </c>
      <c r="G4372" s="368" t="n">
        <v>16</v>
      </c>
      <c r="H4372" s="422" t="n">
        <v>129.29</v>
      </c>
      <c r="I4372" s="423" t="n">
        <v>2574.08</v>
      </c>
      <c r="J4372" s="369" t="n">
        <v>160.88</v>
      </c>
      <c r="K4372" s="366" t="s">
        <v>994</v>
      </c>
      <c r="L4372" s="375" t="s">
        <v>1428</v>
      </c>
      <c r="M4372" s="375" t="s">
        <v>1429</v>
      </c>
      <c r="N4372" s="375"/>
      <c r="O4372" s="371" t="n">
        <v>3137630</v>
      </c>
      <c r="P4372" s="371" t="s">
        <v>1430</v>
      </c>
      <c r="Q4372" s="409" t="n">
        <v>44406</v>
      </c>
      <c r="R4372" s="409" t="n">
        <v>44490</v>
      </c>
      <c r="S4372" s="409"/>
      <c r="T4372" s="273" t="n">
        <f aca="false">2+1</f>
        <v>3</v>
      </c>
      <c r="U4372" s="163" t="n">
        <f aca="false">T4372*J4372</f>
        <v>482.64</v>
      </c>
    </row>
    <row r="4373" customFormat="false" ht="15.75" hidden="true" customHeight="false" outlineLevel="0" collapsed="false">
      <c r="A4373" s="331"/>
      <c r="B4373" s="331" t="s">
        <v>896</v>
      </c>
      <c r="C4373" s="331" t="str">
        <f aca="false">IFERROR(VLOOKUP(B4373,'[1]#¡REF!'!$A$1:$C$15201,2,FALSE()),"")</f>
        <v/>
      </c>
      <c r="D4373" s="331" t="s">
        <v>991</v>
      </c>
      <c r="E4373" s="331" t="s">
        <v>1036</v>
      </c>
      <c r="F4373" s="354" t="s">
        <v>993</v>
      </c>
      <c r="G4373" s="331" t="n">
        <v>30</v>
      </c>
      <c r="H4373" s="331" t="n">
        <v>210.95</v>
      </c>
      <c r="I4373" s="415" t="n">
        <v>4200</v>
      </c>
      <c r="J4373" s="388"/>
      <c r="K4373" s="331" t="s">
        <v>994</v>
      </c>
    </row>
    <row r="4374" customFormat="false" ht="15.75" hidden="true" customHeight="false" outlineLevel="0" collapsed="false">
      <c r="A4374" s="331"/>
      <c r="B4374" s="331" t="s">
        <v>896</v>
      </c>
      <c r="C4374" s="331" t="str">
        <f aca="false">IFERROR(VLOOKUP(B4374,'[1]#¡REF!'!$A$1:$C$15201,2,FALSE()),"")</f>
        <v/>
      </c>
      <c r="D4374" s="331" t="s">
        <v>991</v>
      </c>
      <c r="E4374" s="331" t="s">
        <v>995</v>
      </c>
      <c r="F4374" s="354" t="s">
        <v>993</v>
      </c>
      <c r="G4374" s="331" t="n">
        <v>200</v>
      </c>
      <c r="H4374" s="415" t="n">
        <v>1406.33</v>
      </c>
      <c r="I4374" s="415" t="n">
        <v>28000</v>
      </c>
      <c r="J4374" s="389"/>
      <c r="K4374" s="331" t="s">
        <v>994</v>
      </c>
    </row>
    <row r="4375" customFormat="false" ht="15.75" hidden="true" customHeight="false" outlineLevel="0" collapsed="false">
      <c r="A4375" s="331"/>
      <c r="B4375" s="331" t="s">
        <v>896</v>
      </c>
      <c r="C4375" s="331" t="str">
        <f aca="false">IFERROR(VLOOKUP(B4375,'[1]#¡REF!'!$A$1:$C$15201,2,FALSE()),"")</f>
        <v/>
      </c>
      <c r="D4375" s="331" t="s">
        <v>991</v>
      </c>
      <c r="E4375" s="331" t="s">
        <v>1013</v>
      </c>
      <c r="F4375" s="354" t="s">
        <v>993</v>
      </c>
      <c r="G4375" s="331" t="n">
        <v>100</v>
      </c>
      <c r="H4375" s="331" t="n">
        <v>703.16</v>
      </c>
      <c r="I4375" s="415" t="n">
        <v>14000</v>
      </c>
      <c r="J4375" s="389"/>
      <c r="K4375" s="331" t="s">
        <v>994</v>
      </c>
    </row>
    <row r="4376" customFormat="false" ht="15.75" hidden="true" customHeight="false" outlineLevel="0" collapsed="false">
      <c r="A4376" s="331"/>
      <c r="B4376" s="331" t="s">
        <v>896</v>
      </c>
      <c r="C4376" s="331" t="str">
        <f aca="false">IFERROR(VLOOKUP(B4376,'[1]#¡REF!'!$A$1:$C$15201,2,FALSE()),"")</f>
        <v/>
      </c>
      <c r="D4376" s="331" t="s">
        <v>1016</v>
      </c>
      <c r="E4376" s="331" t="s">
        <v>1017</v>
      </c>
      <c r="F4376" s="331" t="s">
        <v>1130</v>
      </c>
      <c r="G4376" s="331" t="n">
        <v>26</v>
      </c>
      <c r="H4376" s="331" t="n">
        <v>182.82</v>
      </c>
      <c r="I4376" s="415" t="n">
        <v>3640</v>
      </c>
      <c r="J4376" s="389"/>
      <c r="K4376" s="331" t="s">
        <v>994</v>
      </c>
    </row>
    <row r="4377" customFormat="false" ht="15.75" hidden="true" customHeight="false" outlineLevel="0" collapsed="false">
      <c r="A4377" s="331"/>
      <c r="B4377" s="331" t="s">
        <v>896</v>
      </c>
      <c r="C4377" s="331" t="str">
        <f aca="false">IFERROR(VLOOKUP(B4377,'[1]#¡REF!'!$A$1:$C$15201,2,FALSE()),"")</f>
        <v/>
      </c>
      <c r="D4377" s="331" t="s">
        <v>1016</v>
      </c>
      <c r="E4377" s="331" t="s">
        <v>1091</v>
      </c>
      <c r="F4377" s="354" t="s">
        <v>993</v>
      </c>
      <c r="G4377" s="331" t="n">
        <v>15</v>
      </c>
      <c r="H4377" s="331" t="n">
        <v>105.47</v>
      </c>
      <c r="I4377" s="415" t="n">
        <v>2100</v>
      </c>
      <c r="J4377" s="389"/>
      <c r="K4377" s="331" t="s">
        <v>994</v>
      </c>
    </row>
    <row r="4378" customFormat="false" ht="15.75" hidden="true" customHeight="false" outlineLevel="0" collapsed="false">
      <c r="A4378" s="331"/>
      <c r="B4378" s="331" t="s">
        <v>896</v>
      </c>
      <c r="C4378" s="331" t="str">
        <f aca="false">IFERROR(VLOOKUP(B4378,'[1]#¡REF!'!$A$1:$C$15201,2,FALSE()),"")</f>
        <v/>
      </c>
      <c r="D4378" s="331" t="s">
        <v>1016</v>
      </c>
      <c r="E4378" s="331" t="s">
        <v>1020</v>
      </c>
      <c r="F4378" s="354" t="s">
        <v>993</v>
      </c>
      <c r="G4378" s="331" t="n">
        <v>63</v>
      </c>
      <c r="H4378" s="331" t="n">
        <v>442.99</v>
      </c>
      <c r="I4378" s="415" t="n">
        <v>8820</v>
      </c>
      <c r="J4378" s="389"/>
      <c r="K4378" s="331" t="s">
        <v>994</v>
      </c>
    </row>
    <row r="4379" customFormat="false" ht="15.75" hidden="true" customHeight="false" outlineLevel="0" collapsed="false">
      <c r="A4379" s="331"/>
      <c r="B4379" s="331" t="s">
        <v>896</v>
      </c>
      <c r="C4379" s="331" t="str">
        <f aca="false">IFERROR(VLOOKUP(B4379,'[1]#¡REF!'!$A$1:$C$15201,2,FALSE()),"")</f>
        <v/>
      </c>
      <c r="D4379" s="331" t="s">
        <v>1016</v>
      </c>
      <c r="E4379" s="331" t="s">
        <v>1025</v>
      </c>
      <c r="F4379" s="354" t="s">
        <v>993</v>
      </c>
      <c r="G4379" s="331" t="n">
        <v>6</v>
      </c>
      <c r="H4379" s="331" t="n">
        <v>42.19</v>
      </c>
      <c r="I4379" s="331" t="n">
        <v>840</v>
      </c>
      <c r="J4379" s="389"/>
      <c r="K4379" s="331" t="s">
        <v>994</v>
      </c>
    </row>
    <row r="4380" customFormat="false" ht="15.75" hidden="true" customHeight="false" outlineLevel="0" collapsed="false">
      <c r="A4380" s="331"/>
      <c r="B4380" s="331" t="s">
        <v>896</v>
      </c>
      <c r="C4380" s="331" t="str">
        <f aca="false">IFERROR(VLOOKUP(B4380,'[1]#¡REF!'!$A$1:$C$15201,2,FALSE()),"")</f>
        <v/>
      </c>
      <c r="D4380" s="331" t="s">
        <v>1016</v>
      </c>
      <c r="E4380" s="331" t="s">
        <v>1110</v>
      </c>
      <c r="F4380" s="354" t="s">
        <v>993</v>
      </c>
      <c r="G4380" s="331" t="n">
        <v>343</v>
      </c>
      <c r="H4380" s="415" t="n">
        <v>2411.85</v>
      </c>
      <c r="I4380" s="415" t="n">
        <v>48020</v>
      </c>
      <c r="J4380" s="389"/>
      <c r="K4380" s="331" t="s">
        <v>994</v>
      </c>
    </row>
    <row r="4381" customFormat="false" ht="15.75" hidden="true" customHeight="false" outlineLevel="0" collapsed="false">
      <c r="A4381" s="331"/>
      <c r="B4381" s="331" t="s">
        <v>896</v>
      </c>
      <c r="C4381" s="331" t="str">
        <f aca="false">IFERROR(VLOOKUP(B4381,'[1]#¡REF!'!$A$1:$C$15201,2,FALSE()),"")</f>
        <v/>
      </c>
      <c r="D4381" s="331" t="s">
        <v>1016</v>
      </c>
      <c r="E4381" s="331" t="s">
        <v>1167</v>
      </c>
      <c r="F4381" s="354" t="s">
        <v>993</v>
      </c>
      <c r="G4381" s="331" t="n">
        <v>40</v>
      </c>
      <c r="H4381" s="331" t="n">
        <v>281.27</v>
      </c>
      <c r="I4381" s="415" t="n">
        <v>5600</v>
      </c>
      <c r="J4381" s="389"/>
      <c r="K4381" s="331" t="s">
        <v>994</v>
      </c>
    </row>
    <row r="4382" customFormat="false" ht="15.75" hidden="true" customHeight="false" outlineLevel="0" collapsed="false">
      <c r="A4382" s="331"/>
      <c r="B4382" s="331" t="s">
        <v>896</v>
      </c>
      <c r="C4382" s="331" t="str">
        <f aca="false">IFERROR(VLOOKUP(B4382,'[1]#¡REF!'!$A$1:$C$15201,2,FALSE()),"")</f>
        <v/>
      </c>
      <c r="D4382" s="331" t="s">
        <v>1016</v>
      </c>
      <c r="E4382" s="331" t="s">
        <v>1168</v>
      </c>
      <c r="F4382" s="354" t="s">
        <v>993</v>
      </c>
      <c r="G4382" s="331" t="n">
        <v>7</v>
      </c>
      <c r="H4382" s="331" t="n">
        <v>49.22</v>
      </c>
      <c r="I4382" s="331" t="n">
        <v>980</v>
      </c>
      <c r="J4382" s="389"/>
      <c r="K4382" s="331" t="s">
        <v>994</v>
      </c>
    </row>
    <row r="4383" customFormat="false" ht="15.75" hidden="true" customHeight="false" outlineLevel="0" collapsed="false">
      <c r="A4383" s="331"/>
      <c r="B4383" s="331" t="s">
        <v>896</v>
      </c>
      <c r="C4383" s="331" t="str">
        <f aca="false">IFERROR(VLOOKUP(B4383,'[1]#¡REF!'!$A$1:$C$15201,2,FALSE()),"")</f>
        <v/>
      </c>
      <c r="D4383" s="331" t="s">
        <v>1016</v>
      </c>
      <c r="E4383" s="331" t="s">
        <v>1169</v>
      </c>
      <c r="F4383" s="354" t="s">
        <v>993</v>
      </c>
      <c r="G4383" s="331" t="n">
        <v>7</v>
      </c>
      <c r="H4383" s="331" t="n">
        <v>49.22</v>
      </c>
      <c r="I4383" s="331" t="n">
        <v>980</v>
      </c>
      <c r="J4383" s="389"/>
      <c r="K4383" s="331" t="s">
        <v>994</v>
      </c>
    </row>
    <row r="4384" customFormat="false" ht="15.75" hidden="true" customHeight="false" outlineLevel="0" collapsed="false">
      <c r="A4384" s="331"/>
      <c r="B4384" s="331" t="s">
        <v>896</v>
      </c>
      <c r="C4384" s="331" t="str">
        <f aca="false">IFERROR(VLOOKUP(B4384,'[1]#¡REF!'!$A$1:$C$15201,2,FALSE()),"")</f>
        <v/>
      </c>
      <c r="D4384" s="331" t="s">
        <v>1016</v>
      </c>
      <c r="E4384" s="331" t="s">
        <v>1121</v>
      </c>
      <c r="F4384" s="354" t="s">
        <v>993</v>
      </c>
      <c r="G4384" s="331" t="n">
        <v>28</v>
      </c>
      <c r="H4384" s="331" t="n">
        <v>196.89</v>
      </c>
      <c r="I4384" s="415" t="n">
        <v>3920</v>
      </c>
      <c r="J4384" s="389"/>
      <c r="K4384" s="331" t="s">
        <v>994</v>
      </c>
    </row>
    <row r="4385" customFormat="false" ht="15.75" hidden="true" customHeight="false" outlineLevel="0" collapsed="false">
      <c r="A4385" s="331"/>
      <c r="B4385" s="331" t="s">
        <v>896</v>
      </c>
      <c r="C4385" s="331" t="str">
        <f aca="false">IFERROR(VLOOKUP(B4385,'[1]#¡REF!'!$A$1:$C$15201,2,FALSE()),"")</f>
        <v/>
      </c>
      <c r="D4385" s="331" t="s">
        <v>1016</v>
      </c>
      <c r="E4385" s="331" t="s">
        <v>1044</v>
      </c>
      <c r="F4385" s="354" t="s">
        <v>993</v>
      </c>
      <c r="G4385" s="331" t="n">
        <v>41</v>
      </c>
      <c r="H4385" s="331" t="n">
        <v>288.3</v>
      </c>
      <c r="I4385" s="415" t="n">
        <v>5740</v>
      </c>
      <c r="J4385" s="389"/>
      <c r="K4385" s="331" t="s">
        <v>994</v>
      </c>
    </row>
    <row r="4386" customFormat="false" ht="15.75" hidden="true" customHeight="false" outlineLevel="0" collapsed="false">
      <c r="A4386" s="331"/>
      <c r="B4386" s="331" t="s">
        <v>896</v>
      </c>
      <c r="C4386" s="331" t="str">
        <f aca="false">IFERROR(VLOOKUP(B4386,'[1]#¡REF!'!$A$1:$C$15201,2,FALSE()),"")</f>
        <v/>
      </c>
      <c r="D4386" s="331" t="s">
        <v>1016</v>
      </c>
      <c r="E4386" s="331" t="s">
        <v>1122</v>
      </c>
      <c r="F4386" s="354" t="s">
        <v>993</v>
      </c>
      <c r="G4386" s="331" t="n">
        <v>67</v>
      </c>
      <c r="H4386" s="331" t="n">
        <v>471.12</v>
      </c>
      <c r="I4386" s="415" t="n">
        <v>9380</v>
      </c>
      <c r="J4386" s="389"/>
      <c r="K4386" s="331" t="s">
        <v>994</v>
      </c>
    </row>
    <row r="4387" customFormat="false" ht="15.75" hidden="true" customHeight="false" outlineLevel="0" collapsed="false">
      <c r="A4387" s="331"/>
      <c r="B4387" s="331" t="s">
        <v>896</v>
      </c>
      <c r="C4387" s="331" t="str">
        <f aca="false">IFERROR(VLOOKUP(B4387,'[1]#¡REF!'!$A$1:$C$15201,2,FALSE()),"")</f>
        <v/>
      </c>
      <c r="D4387" s="331" t="s">
        <v>1016</v>
      </c>
      <c r="E4387" s="331" t="s">
        <v>1170</v>
      </c>
      <c r="F4387" s="354" t="s">
        <v>993</v>
      </c>
      <c r="G4387" s="331" t="n">
        <v>7</v>
      </c>
      <c r="H4387" s="331" t="n">
        <v>49.22</v>
      </c>
      <c r="I4387" s="331" t="n">
        <v>980</v>
      </c>
      <c r="J4387" s="389"/>
      <c r="K4387" s="331" t="s">
        <v>994</v>
      </c>
    </row>
    <row r="4388" customFormat="false" ht="15.75" hidden="true" customHeight="false" outlineLevel="0" collapsed="false">
      <c r="A4388" s="331"/>
      <c r="B4388" s="331" t="s">
        <v>896</v>
      </c>
      <c r="C4388" s="331" t="str">
        <f aca="false">IFERROR(VLOOKUP(B4388,'[1]#¡REF!'!$A$1:$C$15201,2,FALSE()),"")</f>
        <v/>
      </c>
      <c r="D4388" s="331" t="s">
        <v>1016</v>
      </c>
      <c r="E4388" s="331" t="s">
        <v>1093</v>
      </c>
      <c r="F4388" s="331" t="s">
        <v>1131</v>
      </c>
      <c r="G4388" s="331" t="n">
        <v>26</v>
      </c>
      <c r="H4388" s="331" t="n">
        <v>182.82</v>
      </c>
      <c r="I4388" s="415" t="n">
        <v>3640</v>
      </c>
      <c r="J4388" s="389"/>
      <c r="K4388" s="331" t="s">
        <v>994</v>
      </c>
    </row>
    <row r="4389" customFormat="false" ht="15.75" hidden="true" customHeight="false" outlineLevel="0" collapsed="false">
      <c r="A4389" s="331"/>
      <c r="B4389" s="331" t="s">
        <v>896</v>
      </c>
      <c r="C4389" s="331" t="str">
        <f aca="false">IFERROR(VLOOKUP(B4389,'[1]#¡REF!'!$A$1:$C$15201,2,FALSE()),"")</f>
        <v/>
      </c>
      <c r="D4389" s="331" t="s">
        <v>1016</v>
      </c>
      <c r="E4389" s="331" t="s">
        <v>1027</v>
      </c>
      <c r="F4389" s="331" t="s">
        <v>1133</v>
      </c>
      <c r="G4389" s="331" t="n">
        <v>26</v>
      </c>
      <c r="H4389" s="331" t="n">
        <v>182.82</v>
      </c>
      <c r="I4389" s="415" t="n">
        <v>3640</v>
      </c>
      <c r="J4389" s="389"/>
      <c r="K4389" s="331" t="s">
        <v>994</v>
      </c>
    </row>
    <row r="4390" customFormat="false" ht="15.75" hidden="true" customHeight="false" outlineLevel="0" collapsed="false">
      <c r="A4390" s="331"/>
      <c r="B4390" s="331" t="s">
        <v>896</v>
      </c>
      <c r="C4390" s="331" t="str">
        <f aca="false">IFERROR(VLOOKUP(B4390,'[1]#¡REF!'!$A$1:$C$15201,2,FALSE()),"")</f>
        <v/>
      </c>
      <c r="D4390" s="331" t="s">
        <v>1016</v>
      </c>
      <c r="E4390" s="331" t="s">
        <v>1028</v>
      </c>
      <c r="F4390" s="331" t="s">
        <v>1134</v>
      </c>
      <c r="G4390" s="331" t="n">
        <v>26</v>
      </c>
      <c r="H4390" s="331" t="n">
        <v>182.82</v>
      </c>
      <c r="I4390" s="415" t="n">
        <v>3640</v>
      </c>
      <c r="J4390" s="390"/>
      <c r="K4390" s="331" t="s">
        <v>994</v>
      </c>
    </row>
    <row r="4391" customFormat="false" ht="15.75" hidden="true" customHeight="false" outlineLevel="0" collapsed="false">
      <c r="A4391" s="399"/>
      <c r="B4391" s="356" t="s">
        <v>896</v>
      </c>
      <c r="C4391" s="356" t="str">
        <f aca="false">IFERROR(VLOOKUP(B4391,'[1]#¡REF!'!$A$1:$C$15201,2,FALSE()),"")</f>
        <v/>
      </c>
      <c r="D4391" s="399" t="s">
        <v>1016</v>
      </c>
      <c r="E4391" s="399" t="s">
        <v>621</v>
      </c>
      <c r="F4391" s="361" t="s">
        <v>1136</v>
      </c>
      <c r="G4391" s="361" t="n">
        <v>43</v>
      </c>
      <c r="H4391" s="417" t="n">
        <v>302.36</v>
      </c>
      <c r="I4391" s="419" t="n">
        <v>6020</v>
      </c>
      <c r="J4391" s="360"/>
      <c r="K4391" s="356" t="s">
        <v>994</v>
      </c>
      <c r="L4391" s="379"/>
      <c r="M4391" s="379"/>
      <c r="N4391" s="379"/>
      <c r="O4391" s="379"/>
      <c r="P4391" s="279"/>
      <c r="Q4391" s="395"/>
      <c r="R4391" s="396"/>
      <c r="S4391" s="396"/>
      <c r="T4391" s="382"/>
    </row>
    <row r="4392" customFormat="false" ht="15.75" hidden="true" customHeight="false" outlineLevel="0" collapsed="false">
      <c r="A4392" s="331"/>
      <c r="B4392" s="331" t="s">
        <v>957</v>
      </c>
      <c r="C4392" s="331" t="str">
        <f aca="false">IFERROR(VLOOKUP(B4392,'[1]#¡REF!'!$A$1:$C$15201,2,FALSE()),"")</f>
        <v/>
      </c>
      <c r="D4392" s="331" t="s">
        <v>991</v>
      </c>
      <c r="E4392" s="331" t="s">
        <v>997</v>
      </c>
      <c r="F4392" s="331" t="s">
        <v>1130</v>
      </c>
      <c r="G4392" s="331" t="n">
        <v>300</v>
      </c>
      <c r="H4392" s="415" t="n">
        <v>5047.72</v>
      </c>
      <c r="I4392" s="415" t="n">
        <v>100500</v>
      </c>
      <c r="J4392" s="388"/>
      <c r="K4392" s="331" t="s">
        <v>994</v>
      </c>
    </row>
    <row r="4393" customFormat="false" ht="15.75" hidden="true" customHeight="false" outlineLevel="0" collapsed="false">
      <c r="A4393" s="331"/>
      <c r="B4393" s="331" t="s">
        <v>957</v>
      </c>
      <c r="C4393" s="331" t="str">
        <f aca="false">IFERROR(VLOOKUP(B4393,'[1]#¡REF!'!$A$1:$C$15201,2,FALSE()),"")</f>
        <v/>
      </c>
      <c r="D4393" s="331" t="s">
        <v>991</v>
      </c>
      <c r="E4393" s="331" t="s">
        <v>992</v>
      </c>
      <c r="F4393" s="354" t="s">
        <v>993</v>
      </c>
      <c r="G4393" s="331" t="n">
        <v>165</v>
      </c>
      <c r="H4393" s="415" t="n">
        <v>2776.24</v>
      </c>
      <c r="I4393" s="415" t="n">
        <v>55275</v>
      </c>
      <c r="J4393" s="389"/>
      <c r="K4393" s="331" t="s">
        <v>994</v>
      </c>
    </row>
    <row r="4394" customFormat="false" ht="15.75" hidden="true" customHeight="false" outlineLevel="0" collapsed="false">
      <c r="A4394" s="331"/>
      <c r="B4394" s="331" t="s">
        <v>957</v>
      </c>
      <c r="C4394" s="331" t="str">
        <f aca="false">IFERROR(VLOOKUP(B4394,'[1]#¡REF!'!$A$1:$C$15201,2,FALSE()),"")</f>
        <v/>
      </c>
      <c r="D4394" s="331" t="s">
        <v>991</v>
      </c>
      <c r="E4394" s="331" t="s">
        <v>1000</v>
      </c>
      <c r="F4394" s="354" t="s">
        <v>993</v>
      </c>
      <c r="G4394" s="405" t="n">
        <v>1237</v>
      </c>
      <c r="H4394" s="415" t="n">
        <v>20813.41</v>
      </c>
      <c r="I4394" s="415" t="n">
        <v>414395</v>
      </c>
      <c r="J4394" s="389"/>
      <c r="K4394" s="331" t="s">
        <v>994</v>
      </c>
    </row>
    <row r="4395" customFormat="false" ht="15.75" hidden="true" customHeight="false" outlineLevel="0" collapsed="false">
      <c r="A4395" s="331"/>
      <c r="B4395" s="331" t="s">
        <v>957</v>
      </c>
      <c r="C4395" s="331" t="str">
        <f aca="false">IFERROR(VLOOKUP(B4395,'[1]#¡REF!'!$A$1:$C$15201,2,FALSE()),"")</f>
        <v/>
      </c>
      <c r="D4395" s="331" t="s">
        <v>991</v>
      </c>
      <c r="E4395" s="331" t="s">
        <v>1053</v>
      </c>
      <c r="F4395" s="354" t="s">
        <v>993</v>
      </c>
      <c r="G4395" s="331" t="n">
        <v>240</v>
      </c>
      <c r="H4395" s="415" t="n">
        <v>4038.17</v>
      </c>
      <c r="I4395" s="415" t="n">
        <v>80400</v>
      </c>
      <c r="J4395" s="389"/>
      <c r="K4395" s="331" t="s">
        <v>994</v>
      </c>
    </row>
    <row r="4396" customFormat="false" ht="15.75" hidden="true" customHeight="false" outlineLevel="0" collapsed="false">
      <c r="A4396" s="331"/>
      <c r="B4396" s="331" t="s">
        <v>957</v>
      </c>
      <c r="C4396" s="331" t="str">
        <f aca="false">IFERROR(VLOOKUP(B4396,'[1]#¡REF!'!$A$1:$C$15201,2,FALSE()),"")</f>
        <v/>
      </c>
      <c r="D4396" s="331" t="s">
        <v>991</v>
      </c>
      <c r="E4396" s="331" t="s">
        <v>1034</v>
      </c>
      <c r="F4396" s="354" t="s">
        <v>993</v>
      </c>
      <c r="G4396" s="331" t="n">
        <v>10</v>
      </c>
      <c r="H4396" s="331" t="n">
        <v>168.26</v>
      </c>
      <c r="I4396" s="415" t="n">
        <v>3350</v>
      </c>
      <c r="J4396" s="389"/>
      <c r="K4396" s="331" t="s">
        <v>994</v>
      </c>
    </row>
    <row r="4397" customFormat="false" ht="15.75" hidden="true" customHeight="false" outlineLevel="0" collapsed="false">
      <c r="A4397" s="331"/>
      <c r="B4397" s="331" t="s">
        <v>957</v>
      </c>
      <c r="C4397" s="331" t="str">
        <f aca="false">IFERROR(VLOOKUP(B4397,'[1]#¡REF!'!$A$1:$C$15201,2,FALSE()),"")</f>
        <v/>
      </c>
      <c r="D4397" s="331" t="s">
        <v>991</v>
      </c>
      <c r="E4397" s="331" t="s">
        <v>1009</v>
      </c>
      <c r="F4397" s="354" t="s">
        <v>993</v>
      </c>
      <c r="G4397" s="331" t="n">
        <v>100</v>
      </c>
      <c r="H4397" s="415" t="n">
        <v>1682.57</v>
      </c>
      <c r="I4397" s="415" t="n">
        <v>33500</v>
      </c>
      <c r="J4397" s="389"/>
      <c r="K4397" s="331" t="s">
        <v>994</v>
      </c>
    </row>
    <row r="4398" customFormat="false" ht="15.75" hidden="true" customHeight="false" outlineLevel="0" collapsed="false">
      <c r="A4398" s="331"/>
      <c r="B4398" s="331" t="s">
        <v>957</v>
      </c>
      <c r="C4398" s="331" t="str">
        <f aca="false">IFERROR(VLOOKUP(B4398,'[1]#¡REF!'!$A$1:$C$15201,2,FALSE()),"")</f>
        <v/>
      </c>
      <c r="D4398" s="331" t="s">
        <v>991</v>
      </c>
      <c r="E4398" s="331" t="s">
        <v>1011</v>
      </c>
      <c r="F4398" s="354" t="s">
        <v>993</v>
      </c>
      <c r="G4398" s="405" t="n">
        <v>5600</v>
      </c>
      <c r="H4398" s="415" t="n">
        <v>94224.01</v>
      </c>
      <c r="I4398" s="415" t="n">
        <v>1876000</v>
      </c>
      <c r="J4398" s="389"/>
      <c r="K4398" s="331" t="s">
        <v>994</v>
      </c>
    </row>
    <row r="4399" customFormat="false" ht="15.75" hidden="true" customHeight="false" outlineLevel="0" collapsed="false">
      <c r="A4399" s="331"/>
      <c r="B4399" s="331" t="s">
        <v>957</v>
      </c>
      <c r="C4399" s="331" t="str">
        <f aca="false">IFERROR(VLOOKUP(B4399,'[1]#¡REF!'!$A$1:$C$15201,2,FALSE()),"")</f>
        <v/>
      </c>
      <c r="D4399" s="331" t="s">
        <v>991</v>
      </c>
      <c r="E4399" s="331" t="s">
        <v>1037</v>
      </c>
      <c r="F4399" s="331" t="s">
        <v>1131</v>
      </c>
      <c r="G4399" s="331" t="n">
        <v>837</v>
      </c>
      <c r="H4399" s="415" t="n">
        <v>14083.12</v>
      </c>
      <c r="I4399" s="415" t="n">
        <v>280395</v>
      </c>
      <c r="J4399" s="389"/>
      <c r="K4399" s="331" t="s">
        <v>994</v>
      </c>
    </row>
    <row r="4400" customFormat="false" ht="15.75" hidden="true" customHeight="false" outlineLevel="0" collapsed="false">
      <c r="A4400" s="331"/>
      <c r="B4400" s="331" t="s">
        <v>957</v>
      </c>
      <c r="C4400" s="331" t="str">
        <f aca="false">IFERROR(VLOOKUP(B4400,'[1]#¡REF!'!$A$1:$C$15201,2,FALSE()),"")</f>
        <v/>
      </c>
      <c r="D4400" s="331" t="s">
        <v>991</v>
      </c>
      <c r="E4400" s="331" t="s">
        <v>1014</v>
      </c>
      <c r="F4400" s="331" t="s">
        <v>1132</v>
      </c>
      <c r="G4400" s="331" t="n">
        <v>200</v>
      </c>
      <c r="H4400" s="415" t="n">
        <v>3365.14</v>
      </c>
      <c r="I4400" s="415" t="n">
        <v>67000</v>
      </c>
      <c r="J4400" s="389"/>
      <c r="K4400" s="331" t="s">
        <v>994</v>
      </c>
    </row>
    <row r="4401" customFormat="false" ht="15.75" hidden="true" customHeight="false" outlineLevel="0" collapsed="false">
      <c r="A4401" s="331"/>
      <c r="B4401" s="331" t="s">
        <v>957</v>
      </c>
      <c r="C4401" s="331" t="str">
        <f aca="false">IFERROR(VLOOKUP(B4401,'[1]#¡REF!'!$A$1:$C$15201,2,FALSE()),"")</f>
        <v/>
      </c>
      <c r="D4401" s="331" t="s">
        <v>991</v>
      </c>
      <c r="E4401" s="331" t="s">
        <v>1004</v>
      </c>
      <c r="F4401" s="331" t="s">
        <v>1134</v>
      </c>
      <c r="G4401" s="331" t="n">
        <v>40</v>
      </c>
      <c r="H4401" s="331" t="n">
        <v>673.03</v>
      </c>
      <c r="I4401" s="415" t="n">
        <v>13400</v>
      </c>
      <c r="J4401" s="390"/>
      <c r="K4401" s="331" t="s">
        <v>994</v>
      </c>
    </row>
    <row r="4402" customFormat="false" ht="15.75" hidden="true" customHeight="false" outlineLevel="0" collapsed="false">
      <c r="A4402" s="331"/>
      <c r="B4402" s="331" t="s">
        <v>1431</v>
      </c>
      <c r="C4402" s="331" t="str">
        <f aca="false">IFERROR(VLOOKUP(B4402,'[1]#¡REF!'!$A$1:$C$15201,2,FALSE()),"")</f>
        <v/>
      </c>
      <c r="D4402" s="331" t="s">
        <v>991</v>
      </c>
      <c r="E4402" s="331" t="s">
        <v>1009</v>
      </c>
      <c r="F4402" s="354" t="s">
        <v>993</v>
      </c>
      <c r="G4402" s="331" t="n">
        <v>500</v>
      </c>
      <c r="H4402" s="415" t="n">
        <v>12531.39</v>
      </c>
      <c r="I4402" s="415" t="n">
        <v>249500</v>
      </c>
      <c r="J4402" s="388"/>
      <c r="K4402" s="331" t="s">
        <v>994</v>
      </c>
    </row>
    <row r="4403" customFormat="false" ht="15.75" hidden="true" customHeight="false" outlineLevel="0" collapsed="false">
      <c r="A4403" s="331"/>
      <c r="B4403" s="331" t="s">
        <v>1432</v>
      </c>
      <c r="C4403" s="331" t="str">
        <f aca="false">IFERROR(VLOOKUP(B4403,'[1]#¡REF!'!$A$1:$C$15201,2,FALSE()),"")</f>
        <v/>
      </c>
      <c r="D4403" s="331" t="s">
        <v>991</v>
      </c>
      <c r="E4403" s="331" t="s">
        <v>1053</v>
      </c>
      <c r="F4403" s="354" t="s">
        <v>993</v>
      </c>
      <c r="G4403" s="331" t="n">
        <v>120</v>
      </c>
      <c r="H4403" s="331" t="n">
        <v>934.2</v>
      </c>
      <c r="I4403" s="415" t="n">
        <v>18600</v>
      </c>
      <c r="J4403" s="389"/>
      <c r="K4403" s="331" t="s">
        <v>994</v>
      </c>
    </row>
    <row r="4404" customFormat="false" ht="15.75" hidden="true" customHeight="false" outlineLevel="0" collapsed="false">
      <c r="A4404" s="331"/>
      <c r="B4404" s="331" t="s">
        <v>1432</v>
      </c>
      <c r="C4404" s="331" t="str">
        <f aca="false">IFERROR(VLOOKUP(B4404,'[1]#¡REF!'!$A$1:$C$15201,2,FALSE()),"")</f>
        <v/>
      </c>
      <c r="D4404" s="331" t="s">
        <v>991</v>
      </c>
      <c r="E4404" s="331" t="s">
        <v>1011</v>
      </c>
      <c r="F4404" s="354" t="s">
        <v>993</v>
      </c>
      <c r="G4404" s="405" t="n">
        <v>6509</v>
      </c>
      <c r="H4404" s="415" t="n">
        <v>50672.78</v>
      </c>
      <c r="I4404" s="415" t="n">
        <v>1008895</v>
      </c>
      <c r="J4404" s="389"/>
      <c r="K4404" s="331" t="s">
        <v>994</v>
      </c>
    </row>
    <row r="4405" customFormat="false" ht="15.75" hidden="true" customHeight="false" outlineLevel="0" collapsed="false">
      <c r="A4405" s="331"/>
      <c r="B4405" s="331" t="s">
        <v>1432</v>
      </c>
      <c r="C4405" s="331" t="str">
        <f aca="false">IFERROR(VLOOKUP(B4405,'[1]#¡REF!'!$A$1:$C$15201,2,FALSE()),"")</f>
        <v/>
      </c>
      <c r="D4405" s="331" t="s">
        <v>991</v>
      </c>
      <c r="E4405" s="331" t="s">
        <v>1012</v>
      </c>
      <c r="F4405" s="354" t="s">
        <v>993</v>
      </c>
      <c r="G4405" s="331" t="n">
        <v>350</v>
      </c>
      <c r="H4405" s="415" t="n">
        <v>2724.76</v>
      </c>
      <c r="I4405" s="415" t="n">
        <v>54250</v>
      </c>
      <c r="J4405" s="389"/>
      <c r="K4405" s="331" t="s">
        <v>994</v>
      </c>
    </row>
    <row r="4406" customFormat="false" ht="15.75" hidden="true" customHeight="false" outlineLevel="0" collapsed="false">
      <c r="A4406" s="331"/>
      <c r="B4406" s="331" t="s">
        <v>1432</v>
      </c>
      <c r="C4406" s="331" t="str">
        <f aca="false">IFERROR(VLOOKUP(B4406,'[1]#¡REF!'!$A$1:$C$15201,2,FALSE()),"")</f>
        <v/>
      </c>
      <c r="D4406" s="331" t="s">
        <v>991</v>
      </c>
      <c r="E4406" s="331" t="s">
        <v>1014</v>
      </c>
      <c r="F4406" s="331" t="s">
        <v>1132</v>
      </c>
      <c r="G4406" s="331" t="n">
        <v>72</v>
      </c>
      <c r="H4406" s="331" t="n">
        <v>560.52</v>
      </c>
      <c r="I4406" s="415" t="n">
        <v>11160</v>
      </c>
      <c r="J4406" s="389"/>
      <c r="K4406" s="331" t="s">
        <v>994</v>
      </c>
    </row>
    <row r="4407" customFormat="false" ht="15.75" hidden="true" customHeight="false" outlineLevel="0" collapsed="false">
      <c r="A4407" s="331"/>
      <c r="B4407" s="331" t="s">
        <v>869</v>
      </c>
      <c r="C4407" s="331" t="str">
        <f aca="false">IFERROR(VLOOKUP(B4407,'[1]#¡REF!'!$A$1:$C$15201,2,FALSE()),"")</f>
        <v/>
      </c>
      <c r="D4407" s="331" t="s">
        <v>991</v>
      </c>
      <c r="E4407" s="331" t="s">
        <v>1032</v>
      </c>
      <c r="F4407" s="331" t="s">
        <v>1130</v>
      </c>
      <c r="G4407" s="331" t="n">
        <v>12</v>
      </c>
      <c r="H4407" s="331" t="n">
        <v>336.92</v>
      </c>
      <c r="I4407" s="415" t="n">
        <v>6708</v>
      </c>
      <c r="J4407" s="389"/>
      <c r="K4407" s="331" t="s">
        <v>994</v>
      </c>
    </row>
    <row r="4408" customFormat="false" ht="15.75" hidden="true" customHeight="false" outlineLevel="0" collapsed="false">
      <c r="A4408" s="331"/>
      <c r="B4408" s="331" t="s">
        <v>869</v>
      </c>
      <c r="C4408" s="331" t="str">
        <f aca="false">IFERROR(VLOOKUP(B4408,'[1]#¡REF!'!$A$1:$C$15201,2,FALSE()),"")</f>
        <v/>
      </c>
      <c r="D4408" s="331" t="s">
        <v>991</v>
      </c>
      <c r="E4408" s="331" t="s">
        <v>1000</v>
      </c>
      <c r="F4408" s="354" t="s">
        <v>993</v>
      </c>
      <c r="G4408" s="331" t="n">
        <v>2</v>
      </c>
      <c r="H4408" s="331" t="n">
        <v>56.15</v>
      </c>
      <c r="I4408" s="415" t="n">
        <v>1118</v>
      </c>
      <c r="J4408" s="389"/>
      <c r="K4408" s="331" t="s">
        <v>994</v>
      </c>
    </row>
    <row r="4409" customFormat="false" ht="15.75" hidden="true" customHeight="false" outlineLevel="0" collapsed="false">
      <c r="A4409" s="331"/>
      <c r="B4409" s="331" t="s">
        <v>869</v>
      </c>
      <c r="C4409" s="331" t="str">
        <f aca="false">IFERROR(VLOOKUP(B4409,'[1]#¡REF!'!$A$1:$C$15201,2,FALSE()),"")</f>
        <v/>
      </c>
      <c r="D4409" s="331" t="s">
        <v>991</v>
      </c>
      <c r="E4409" s="331" t="s">
        <v>1053</v>
      </c>
      <c r="F4409" s="354" t="s">
        <v>993</v>
      </c>
      <c r="G4409" s="331" t="n">
        <v>2</v>
      </c>
      <c r="H4409" s="331" t="n">
        <v>56.15</v>
      </c>
      <c r="I4409" s="415" t="n">
        <v>1118</v>
      </c>
      <c r="J4409" s="389"/>
      <c r="K4409" s="331" t="s">
        <v>994</v>
      </c>
    </row>
    <row r="4410" customFormat="false" ht="15.75" hidden="true" customHeight="false" outlineLevel="0" collapsed="false">
      <c r="A4410" s="331"/>
      <c r="B4410" s="331" t="s">
        <v>869</v>
      </c>
      <c r="C4410" s="331" t="str">
        <f aca="false">IFERROR(VLOOKUP(B4410,'[1]#¡REF!'!$A$1:$C$15201,2,FALSE()),"")</f>
        <v/>
      </c>
      <c r="D4410" s="331" t="s">
        <v>991</v>
      </c>
      <c r="E4410" s="331" t="s">
        <v>1034</v>
      </c>
      <c r="F4410" s="354" t="s">
        <v>993</v>
      </c>
      <c r="G4410" s="331" t="n">
        <v>30</v>
      </c>
      <c r="H4410" s="331" t="n">
        <v>842.29</v>
      </c>
      <c r="I4410" s="415" t="n">
        <v>16770</v>
      </c>
      <c r="J4410" s="389"/>
      <c r="K4410" s="331" t="s">
        <v>994</v>
      </c>
    </row>
    <row r="4411" customFormat="false" ht="15.75" hidden="true" customHeight="false" outlineLevel="0" collapsed="false">
      <c r="A4411" s="331"/>
      <c r="B4411" s="331" t="s">
        <v>869</v>
      </c>
      <c r="C4411" s="331" t="str">
        <f aca="false">IFERROR(VLOOKUP(B4411,'[1]#¡REF!'!$A$1:$C$15201,2,FALSE()),"")</f>
        <v/>
      </c>
      <c r="D4411" s="331" t="s">
        <v>991</v>
      </c>
      <c r="E4411" s="331" t="s">
        <v>1012</v>
      </c>
      <c r="F4411" s="354" t="s">
        <v>993</v>
      </c>
      <c r="G4411" s="331" t="n">
        <v>8</v>
      </c>
      <c r="H4411" s="331" t="n">
        <v>224.61</v>
      </c>
      <c r="I4411" s="415" t="n">
        <v>4472</v>
      </c>
      <c r="J4411" s="389"/>
      <c r="K4411" s="331" t="s">
        <v>994</v>
      </c>
    </row>
    <row r="4412" customFormat="false" ht="15.75" hidden="true" customHeight="false" outlineLevel="0" collapsed="false">
      <c r="A4412" s="331"/>
      <c r="B4412" s="331" t="s">
        <v>869</v>
      </c>
      <c r="C4412" s="331" t="str">
        <f aca="false">IFERROR(VLOOKUP(B4412,'[1]#¡REF!'!$A$1:$C$15201,2,FALSE()),"")</f>
        <v/>
      </c>
      <c r="D4412" s="331" t="s">
        <v>1016</v>
      </c>
      <c r="E4412" s="331" t="s">
        <v>1017</v>
      </c>
      <c r="F4412" s="331" t="s">
        <v>1130</v>
      </c>
      <c r="G4412" s="331" t="n">
        <v>21</v>
      </c>
      <c r="H4412" s="331" t="n">
        <v>589.6</v>
      </c>
      <c r="I4412" s="415" t="n">
        <v>11739</v>
      </c>
      <c r="J4412" s="389"/>
      <c r="K4412" s="331" t="s">
        <v>994</v>
      </c>
    </row>
    <row r="4413" customFormat="false" ht="15.75" hidden="true" customHeight="false" outlineLevel="0" collapsed="false">
      <c r="A4413" s="331"/>
      <c r="B4413" s="331" t="s">
        <v>869</v>
      </c>
      <c r="C4413" s="331" t="str">
        <f aca="false">IFERROR(VLOOKUP(B4413,'[1]#¡REF!'!$A$1:$C$15201,2,FALSE()),"")</f>
        <v/>
      </c>
      <c r="D4413" s="331" t="s">
        <v>1016</v>
      </c>
      <c r="E4413" s="331" t="s">
        <v>1020</v>
      </c>
      <c r="F4413" s="354" t="s">
        <v>993</v>
      </c>
      <c r="G4413" s="331" t="n">
        <v>593</v>
      </c>
      <c r="H4413" s="415" t="n">
        <v>16649.27</v>
      </c>
      <c r="I4413" s="415" t="n">
        <v>331487</v>
      </c>
      <c r="J4413" s="389"/>
      <c r="K4413" s="331" t="s">
        <v>994</v>
      </c>
    </row>
    <row r="4414" customFormat="false" ht="15.75" hidden="true" customHeight="false" outlineLevel="0" collapsed="false">
      <c r="A4414" s="331"/>
      <c r="B4414" s="331" t="s">
        <v>869</v>
      </c>
      <c r="C4414" s="331" t="str">
        <f aca="false">IFERROR(VLOOKUP(B4414,'[1]#¡REF!'!$A$1:$C$15201,2,FALSE()),"")</f>
        <v/>
      </c>
      <c r="D4414" s="331" t="s">
        <v>1016</v>
      </c>
      <c r="E4414" s="331" t="s">
        <v>1023</v>
      </c>
      <c r="F4414" s="354" t="s">
        <v>993</v>
      </c>
      <c r="G4414" s="331" t="n">
        <v>14</v>
      </c>
      <c r="H4414" s="331" t="n">
        <v>393.07</v>
      </c>
      <c r="I4414" s="415" t="n">
        <v>7826</v>
      </c>
      <c r="J4414" s="389"/>
      <c r="K4414" s="331" t="s">
        <v>994</v>
      </c>
    </row>
    <row r="4415" customFormat="false" ht="15.75" hidden="true" customHeight="false" outlineLevel="0" collapsed="false">
      <c r="A4415" s="331"/>
      <c r="B4415" s="331" t="s">
        <v>869</v>
      </c>
      <c r="C4415" s="331" t="str">
        <f aca="false">IFERROR(VLOOKUP(B4415,'[1]#¡REF!'!$A$1:$C$15201,2,FALSE()),"")</f>
        <v/>
      </c>
      <c r="D4415" s="331" t="s">
        <v>1016</v>
      </c>
      <c r="E4415" s="331" t="s">
        <v>1025</v>
      </c>
      <c r="F4415" s="354" t="s">
        <v>993</v>
      </c>
      <c r="G4415" s="331" t="n">
        <v>17</v>
      </c>
      <c r="H4415" s="331" t="n">
        <v>477.3</v>
      </c>
      <c r="I4415" s="415" t="n">
        <v>9503</v>
      </c>
      <c r="J4415" s="389"/>
      <c r="K4415" s="331" t="s">
        <v>994</v>
      </c>
    </row>
    <row r="4416" customFormat="false" ht="15.75" hidden="true" customHeight="false" outlineLevel="0" collapsed="false">
      <c r="A4416" s="331"/>
      <c r="B4416" s="331" t="s">
        <v>869</v>
      </c>
      <c r="C4416" s="331" t="str">
        <f aca="false">IFERROR(VLOOKUP(B4416,'[1]#¡REF!'!$A$1:$C$15201,2,FALSE()),"")</f>
        <v/>
      </c>
      <c r="D4416" s="331" t="s">
        <v>1016</v>
      </c>
      <c r="E4416" s="331" t="s">
        <v>1093</v>
      </c>
      <c r="F4416" s="331" t="s">
        <v>1131</v>
      </c>
      <c r="G4416" s="331" t="n">
        <v>21</v>
      </c>
      <c r="H4416" s="331" t="n">
        <v>589.6</v>
      </c>
      <c r="I4416" s="415" t="n">
        <v>11739</v>
      </c>
      <c r="J4416" s="389"/>
      <c r="K4416" s="331" t="s">
        <v>994</v>
      </c>
    </row>
    <row r="4417" customFormat="false" ht="15.75" hidden="true" customHeight="false" outlineLevel="0" collapsed="false">
      <c r="A4417" s="331"/>
      <c r="B4417" s="331" t="s">
        <v>869</v>
      </c>
      <c r="C4417" s="331" t="str">
        <f aca="false">IFERROR(VLOOKUP(B4417,'[1]#¡REF!'!$A$1:$C$15201,2,FALSE()),"")</f>
        <v/>
      </c>
      <c r="D4417" s="331" t="s">
        <v>1016</v>
      </c>
      <c r="E4417" s="331" t="s">
        <v>1027</v>
      </c>
      <c r="F4417" s="331" t="s">
        <v>1133</v>
      </c>
      <c r="G4417" s="331" t="n">
        <v>21</v>
      </c>
      <c r="H4417" s="331" t="n">
        <v>589.6</v>
      </c>
      <c r="I4417" s="415" t="n">
        <v>11739</v>
      </c>
      <c r="J4417" s="389"/>
      <c r="K4417" s="331" t="s">
        <v>994</v>
      </c>
    </row>
    <row r="4418" customFormat="false" ht="15.75" hidden="true" customHeight="false" outlineLevel="0" collapsed="false">
      <c r="A4418" s="331"/>
      <c r="B4418" s="331" t="s">
        <v>869</v>
      </c>
      <c r="C4418" s="331" t="str">
        <f aca="false">IFERROR(VLOOKUP(B4418,'[1]#¡REF!'!$A$1:$C$15201,2,FALSE()),"")</f>
        <v/>
      </c>
      <c r="D4418" s="331" t="s">
        <v>1016</v>
      </c>
      <c r="E4418" s="331" t="s">
        <v>1028</v>
      </c>
      <c r="F4418" s="331" t="s">
        <v>1134</v>
      </c>
      <c r="G4418" s="331" t="n">
        <v>21</v>
      </c>
      <c r="H4418" s="331" t="n">
        <v>589.6</v>
      </c>
      <c r="I4418" s="415" t="n">
        <v>11739</v>
      </c>
      <c r="J4418" s="390"/>
      <c r="K4418" s="331" t="s">
        <v>994</v>
      </c>
    </row>
    <row r="4419" customFormat="false" ht="15.75" hidden="true" customHeight="false" outlineLevel="0" collapsed="false">
      <c r="A4419" s="399"/>
      <c r="B4419" s="356" t="s">
        <v>869</v>
      </c>
      <c r="C4419" s="356" t="str">
        <f aca="false">IFERROR(VLOOKUP(B4419,'[1]#¡REF!'!$A$1:$C$15201,2,FALSE()),"")</f>
        <v/>
      </c>
      <c r="D4419" s="399" t="s">
        <v>1016</v>
      </c>
      <c r="E4419" s="399" t="s">
        <v>621</v>
      </c>
      <c r="F4419" s="361" t="s">
        <v>1136</v>
      </c>
      <c r="G4419" s="361" t="n">
        <v>34</v>
      </c>
      <c r="H4419" s="417" t="n">
        <v>954.6</v>
      </c>
      <c r="I4419" s="419" t="n">
        <v>19006</v>
      </c>
      <c r="J4419" s="360"/>
      <c r="K4419" s="356" t="s">
        <v>994</v>
      </c>
      <c r="L4419" s="379"/>
      <c r="M4419" s="379"/>
      <c r="N4419" s="379"/>
      <c r="O4419" s="379"/>
      <c r="P4419" s="279"/>
      <c r="Q4419" s="395"/>
      <c r="R4419" s="396"/>
      <c r="S4419" s="396"/>
      <c r="T4419" s="382"/>
    </row>
    <row r="4420" customFormat="false" ht="15.75" hidden="true" customHeight="false" outlineLevel="0" collapsed="false">
      <c r="A4420" s="331"/>
      <c r="B4420" s="331" t="s">
        <v>1433</v>
      </c>
      <c r="C4420" s="331" t="str">
        <f aca="false">IFERROR(VLOOKUP(B4420,'[1]#¡REF!'!$A$1:$C$15201,2,FALSE()),"")</f>
        <v/>
      </c>
      <c r="D4420" s="331" t="s">
        <v>991</v>
      </c>
      <c r="E4420" s="331" t="s">
        <v>1009</v>
      </c>
      <c r="F4420" s="354" t="s">
        <v>993</v>
      </c>
      <c r="G4420" s="331" t="n">
        <v>10</v>
      </c>
      <c r="H4420" s="331" t="n">
        <v>344.05</v>
      </c>
      <c r="I4420" s="415" t="n">
        <v>6850</v>
      </c>
      <c r="J4420" s="404"/>
      <c r="K4420" s="331" t="s">
        <v>994</v>
      </c>
    </row>
    <row r="4421" customFormat="false" ht="15.75" hidden="true" customHeight="false" outlineLevel="0" collapsed="false">
      <c r="A4421" s="356"/>
      <c r="B4421" s="356" t="s">
        <v>1433</v>
      </c>
      <c r="C4421" s="356" t="str">
        <f aca="false">IFERROR(VLOOKUP(B4421,'[1]#¡REF!'!$A$1:$C$15201,2,FALSE()),"")</f>
        <v/>
      </c>
      <c r="D4421" s="356" t="s">
        <v>991</v>
      </c>
      <c r="E4421" s="356" t="s">
        <v>612</v>
      </c>
      <c r="F4421" s="361" t="s">
        <v>1136</v>
      </c>
      <c r="G4421" s="361" t="n">
        <v>6</v>
      </c>
      <c r="H4421" s="356" t="n">
        <v>206.43</v>
      </c>
      <c r="I4421" s="416" t="n">
        <v>4110</v>
      </c>
      <c r="J4421" s="394"/>
      <c r="K4421" s="356" t="s">
        <v>994</v>
      </c>
      <c r="L4421" s="379"/>
      <c r="M4421" s="379"/>
      <c r="N4421" s="379"/>
      <c r="O4421" s="379"/>
      <c r="P4421" s="279"/>
      <c r="Q4421" s="395"/>
      <c r="R4421" s="396"/>
      <c r="S4421" s="396"/>
      <c r="T4421" s="382"/>
    </row>
    <row r="4422" customFormat="false" ht="15.75" hidden="true" customHeight="false" outlineLevel="0" collapsed="false">
      <c r="A4422" s="331"/>
      <c r="B4422" s="331" t="s">
        <v>1433</v>
      </c>
      <c r="C4422" s="331" t="str">
        <f aca="false">IFERROR(VLOOKUP(B4422,'[1]#¡REF!'!$A$1:$C$15201,2,FALSE()),"")</f>
        <v/>
      </c>
      <c r="D4422" s="331" t="s">
        <v>1016</v>
      </c>
      <c r="E4422" s="331" t="s">
        <v>1017</v>
      </c>
      <c r="F4422" s="331" t="s">
        <v>1130</v>
      </c>
      <c r="G4422" s="331" t="n">
        <v>2</v>
      </c>
      <c r="H4422" s="331" t="n">
        <v>68.81</v>
      </c>
      <c r="I4422" s="415" t="n">
        <v>1370</v>
      </c>
      <c r="J4422" s="388"/>
      <c r="K4422" s="331" t="s">
        <v>994</v>
      </c>
    </row>
    <row r="4423" customFormat="false" ht="15.75" hidden="true" customHeight="false" outlineLevel="0" collapsed="false">
      <c r="A4423" s="331"/>
      <c r="B4423" s="331" t="s">
        <v>1433</v>
      </c>
      <c r="C4423" s="331" t="str">
        <f aca="false">IFERROR(VLOOKUP(B4423,'[1]#¡REF!'!$A$1:$C$15201,2,FALSE()),"")</f>
        <v/>
      </c>
      <c r="D4423" s="331" t="s">
        <v>1016</v>
      </c>
      <c r="E4423" s="331" t="s">
        <v>1020</v>
      </c>
      <c r="F4423" s="354" t="s">
        <v>993</v>
      </c>
      <c r="G4423" s="331" t="n">
        <v>51</v>
      </c>
      <c r="H4423" s="415" t="n">
        <v>1754.65</v>
      </c>
      <c r="I4423" s="415" t="n">
        <v>34935</v>
      </c>
      <c r="J4423" s="389"/>
      <c r="K4423" s="331" t="s">
        <v>994</v>
      </c>
    </row>
    <row r="4424" customFormat="false" ht="15.75" hidden="true" customHeight="false" outlineLevel="0" collapsed="false">
      <c r="A4424" s="331"/>
      <c r="B4424" s="331" t="s">
        <v>1433</v>
      </c>
      <c r="C4424" s="331" t="str">
        <f aca="false">IFERROR(VLOOKUP(B4424,'[1]#¡REF!'!$A$1:$C$15201,2,FALSE()),"")</f>
        <v/>
      </c>
      <c r="D4424" s="331" t="s">
        <v>1016</v>
      </c>
      <c r="E4424" s="331" t="s">
        <v>1042</v>
      </c>
      <c r="F4424" s="354" t="s">
        <v>993</v>
      </c>
      <c r="G4424" s="331" t="n">
        <v>166</v>
      </c>
      <c r="H4424" s="415" t="n">
        <v>5711.2</v>
      </c>
      <c r="I4424" s="415" t="n">
        <v>113710</v>
      </c>
      <c r="J4424" s="389"/>
      <c r="K4424" s="331" t="s">
        <v>994</v>
      </c>
    </row>
    <row r="4425" customFormat="false" ht="15.75" hidden="true" customHeight="false" outlineLevel="0" collapsed="false">
      <c r="A4425" s="331"/>
      <c r="B4425" s="331" t="s">
        <v>1433</v>
      </c>
      <c r="C4425" s="331" t="str">
        <f aca="false">IFERROR(VLOOKUP(B4425,'[1]#¡REF!'!$A$1:$C$15201,2,FALSE()),"")</f>
        <v/>
      </c>
      <c r="D4425" s="331" t="s">
        <v>1016</v>
      </c>
      <c r="E4425" s="331" t="s">
        <v>1025</v>
      </c>
      <c r="F4425" s="354" t="s">
        <v>993</v>
      </c>
      <c r="G4425" s="331" t="n">
        <v>17</v>
      </c>
      <c r="H4425" s="331" t="n">
        <v>584.88</v>
      </c>
      <c r="I4425" s="415" t="n">
        <v>11645</v>
      </c>
      <c r="J4425" s="389"/>
      <c r="K4425" s="331" t="s">
        <v>994</v>
      </c>
    </row>
    <row r="4426" customFormat="false" ht="15.75" hidden="true" customHeight="false" outlineLevel="0" collapsed="false">
      <c r="A4426" s="331"/>
      <c r="B4426" s="331" t="s">
        <v>1433</v>
      </c>
      <c r="C4426" s="331" t="str">
        <f aca="false">IFERROR(VLOOKUP(B4426,'[1]#¡REF!'!$A$1:$C$15201,2,FALSE()),"")</f>
        <v/>
      </c>
      <c r="D4426" s="331" t="s">
        <v>1016</v>
      </c>
      <c r="E4426" s="331" t="s">
        <v>1110</v>
      </c>
      <c r="F4426" s="354" t="s">
        <v>993</v>
      </c>
      <c r="G4426" s="331" t="n">
        <v>61</v>
      </c>
      <c r="H4426" s="415" t="n">
        <v>2098.69</v>
      </c>
      <c r="I4426" s="415" t="n">
        <v>41785</v>
      </c>
      <c r="J4426" s="389"/>
      <c r="K4426" s="331" t="s">
        <v>994</v>
      </c>
    </row>
    <row r="4427" customFormat="false" ht="15.75" hidden="true" customHeight="false" outlineLevel="0" collapsed="false">
      <c r="A4427" s="331"/>
      <c r="B4427" s="331" t="s">
        <v>1433</v>
      </c>
      <c r="C4427" s="331" t="str">
        <f aca="false">IFERROR(VLOOKUP(B4427,'[1]#¡REF!'!$A$1:$C$15201,2,FALSE()),"")</f>
        <v/>
      </c>
      <c r="D4427" s="331" t="s">
        <v>1016</v>
      </c>
      <c r="E4427" s="331" t="s">
        <v>1026</v>
      </c>
      <c r="F4427" s="331" t="s">
        <v>1132</v>
      </c>
      <c r="G4427" s="331" t="n">
        <v>18</v>
      </c>
      <c r="H4427" s="331" t="n">
        <v>619.29</v>
      </c>
      <c r="I4427" s="415" t="n">
        <v>12330</v>
      </c>
      <c r="J4427" s="389"/>
      <c r="K4427" s="331" t="s">
        <v>994</v>
      </c>
    </row>
    <row r="4428" customFormat="false" ht="15.75" hidden="true" customHeight="false" outlineLevel="0" collapsed="false">
      <c r="A4428" s="331"/>
      <c r="B4428" s="331" t="s">
        <v>1433</v>
      </c>
      <c r="C4428" s="331" t="str">
        <f aca="false">IFERROR(VLOOKUP(B4428,'[1]#¡REF!'!$A$1:$C$15201,2,FALSE()),"")</f>
        <v/>
      </c>
      <c r="D4428" s="331" t="s">
        <v>1016</v>
      </c>
      <c r="E4428" s="331" t="s">
        <v>1027</v>
      </c>
      <c r="F4428" s="331" t="s">
        <v>1133</v>
      </c>
      <c r="G4428" s="331" t="n">
        <v>31</v>
      </c>
      <c r="H4428" s="415" t="n">
        <v>1066.55</v>
      </c>
      <c r="I4428" s="415" t="n">
        <v>21235</v>
      </c>
      <c r="J4428" s="389"/>
      <c r="K4428" s="331" t="s">
        <v>994</v>
      </c>
    </row>
    <row r="4429" customFormat="false" ht="15.75" hidden="true" customHeight="false" outlineLevel="0" collapsed="false">
      <c r="A4429" s="331"/>
      <c r="B4429" s="331" t="s">
        <v>1433</v>
      </c>
      <c r="C4429" s="331" t="str">
        <f aca="false">IFERROR(VLOOKUP(B4429,'[1]#¡REF!'!$A$1:$C$15201,2,FALSE()),"")</f>
        <v/>
      </c>
      <c r="D4429" s="331" t="s">
        <v>1016</v>
      </c>
      <c r="E4429" s="331" t="s">
        <v>1028</v>
      </c>
      <c r="F4429" s="331" t="s">
        <v>1134</v>
      </c>
      <c r="G4429" s="331" t="n">
        <v>31</v>
      </c>
      <c r="H4429" s="415" t="n">
        <v>1066.55</v>
      </c>
      <c r="I4429" s="415" t="n">
        <v>21235</v>
      </c>
      <c r="J4429" s="390"/>
      <c r="K4429" s="331" t="s">
        <v>994</v>
      </c>
    </row>
    <row r="4430" customFormat="false" ht="15.75" hidden="true" customHeight="false" outlineLevel="0" collapsed="false">
      <c r="A4430" s="399"/>
      <c r="B4430" s="356" t="s">
        <v>1433</v>
      </c>
      <c r="C4430" s="356" t="str">
        <f aca="false">IFERROR(VLOOKUP(B4430,'[1]#¡REF!'!$A$1:$C$15201,2,FALSE()),"")</f>
        <v/>
      </c>
      <c r="D4430" s="399" t="s">
        <v>1016</v>
      </c>
      <c r="E4430" s="399" t="s">
        <v>621</v>
      </c>
      <c r="F4430" s="361" t="s">
        <v>1136</v>
      </c>
      <c r="G4430" s="361" t="n">
        <v>12</v>
      </c>
      <c r="H4430" s="417" t="n">
        <v>412.86</v>
      </c>
      <c r="I4430" s="419" t="n">
        <v>8220</v>
      </c>
      <c r="J4430" s="360"/>
      <c r="K4430" s="356" t="s">
        <v>994</v>
      </c>
      <c r="L4430" s="379"/>
      <c r="M4430" s="379"/>
      <c r="N4430" s="379"/>
      <c r="O4430" s="379"/>
      <c r="P4430" s="279"/>
      <c r="Q4430" s="395"/>
      <c r="R4430" s="396"/>
      <c r="S4430" s="396"/>
      <c r="T4430" s="382"/>
    </row>
    <row r="4431" customFormat="false" ht="15.75" hidden="true" customHeight="false" outlineLevel="0" collapsed="false">
      <c r="A4431" s="331"/>
      <c r="B4431" s="331" t="s">
        <v>1434</v>
      </c>
      <c r="C4431" s="331" t="str">
        <f aca="false">IFERROR(VLOOKUP(B4431,'[1]#¡REF!'!$A$1:$C$15201,2,FALSE()),"")</f>
        <v/>
      </c>
      <c r="D4431" s="331" t="s">
        <v>991</v>
      </c>
      <c r="E4431" s="331" t="s">
        <v>1034</v>
      </c>
      <c r="F4431" s="354" t="s">
        <v>993</v>
      </c>
      <c r="G4431" s="331" t="n">
        <v>121</v>
      </c>
      <c r="H4431" s="415" t="n">
        <v>7894.48</v>
      </c>
      <c r="I4431" s="415" t="n">
        <v>157179</v>
      </c>
      <c r="J4431" s="388"/>
      <c r="K4431" s="331" t="s">
        <v>994</v>
      </c>
    </row>
    <row r="4432" customFormat="false" ht="15.75" hidden="true" customHeight="false" outlineLevel="0" collapsed="false">
      <c r="A4432" s="331"/>
      <c r="B4432" s="331" t="s">
        <v>1434</v>
      </c>
      <c r="C4432" s="331" t="str">
        <f aca="false">IFERROR(VLOOKUP(B4432,'[1]#¡REF!'!$A$1:$C$15201,2,FALSE()),"")</f>
        <v/>
      </c>
      <c r="D4432" s="331" t="s">
        <v>991</v>
      </c>
      <c r="E4432" s="331" t="s">
        <v>1009</v>
      </c>
      <c r="F4432" s="354" t="s">
        <v>993</v>
      </c>
      <c r="G4432" s="331" t="n">
        <v>10</v>
      </c>
      <c r="H4432" s="331" t="n">
        <v>652.44</v>
      </c>
      <c r="I4432" s="415" t="n">
        <v>12990</v>
      </c>
      <c r="J4432" s="390"/>
      <c r="K4432" s="331" t="s">
        <v>994</v>
      </c>
    </row>
    <row r="4433" customFormat="false" ht="15.75" hidden="true" customHeight="false" outlineLevel="0" collapsed="false">
      <c r="A4433" s="356"/>
      <c r="B4433" s="356" t="s">
        <v>1434</v>
      </c>
      <c r="C4433" s="356" t="str">
        <f aca="false">IFERROR(VLOOKUP(B4433,'[1]#¡REF!'!$A$1:$C$15201,2,FALSE()),"")</f>
        <v/>
      </c>
      <c r="D4433" s="356" t="s">
        <v>991</v>
      </c>
      <c r="E4433" s="356" t="s">
        <v>612</v>
      </c>
      <c r="F4433" s="361" t="s">
        <v>1136</v>
      </c>
      <c r="G4433" s="361" t="n">
        <v>4</v>
      </c>
      <c r="H4433" s="356" t="n">
        <v>260.97</v>
      </c>
      <c r="I4433" s="416" t="n">
        <v>5196</v>
      </c>
      <c r="J4433" s="394"/>
      <c r="K4433" s="356" t="s">
        <v>994</v>
      </c>
      <c r="L4433" s="379"/>
      <c r="M4433" s="379"/>
      <c r="N4433" s="379"/>
      <c r="O4433" s="379"/>
      <c r="P4433" s="279"/>
      <c r="Q4433" s="395"/>
      <c r="R4433" s="396"/>
      <c r="S4433" s="396"/>
      <c r="T4433" s="382"/>
    </row>
    <row r="4434" customFormat="false" ht="15.75" hidden="true" customHeight="false" outlineLevel="0" collapsed="false">
      <c r="A4434" s="331"/>
      <c r="B4434" s="331" t="s">
        <v>1434</v>
      </c>
      <c r="C4434" s="331" t="str">
        <f aca="false">IFERROR(VLOOKUP(B4434,'[1]#¡REF!'!$A$1:$C$15201,2,FALSE()),"")</f>
        <v/>
      </c>
      <c r="D4434" s="331" t="s">
        <v>1016</v>
      </c>
      <c r="E4434" s="331" t="s">
        <v>1017</v>
      </c>
      <c r="F4434" s="331" t="s">
        <v>1130</v>
      </c>
      <c r="G4434" s="331" t="n">
        <v>2</v>
      </c>
      <c r="H4434" s="331" t="n">
        <v>130.49</v>
      </c>
      <c r="I4434" s="415" t="n">
        <v>2598</v>
      </c>
      <c r="J4434" s="388"/>
      <c r="K4434" s="331" t="s">
        <v>994</v>
      </c>
    </row>
    <row r="4435" customFormat="false" ht="15.75" hidden="true" customHeight="false" outlineLevel="0" collapsed="false">
      <c r="A4435" s="331"/>
      <c r="B4435" s="331" t="s">
        <v>1434</v>
      </c>
      <c r="C4435" s="331" t="str">
        <f aca="false">IFERROR(VLOOKUP(B4435,'[1]#¡REF!'!$A$1:$C$15201,2,FALSE()),"")</f>
        <v/>
      </c>
      <c r="D4435" s="331" t="s">
        <v>1016</v>
      </c>
      <c r="E4435" s="331" t="s">
        <v>1091</v>
      </c>
      <c r="F4435" s="354" t="s">
        <v>993</v>
      </c>
      <c r="G4435" s="331" t="n">
        <v>16</v>
      </c>
      <c r="H4435" s="415" t="n">
        <v>1043.9</v>
      </c>
      <c r="I4435" s="415" t="n">
        <v>20784</v>
      </c>
      <c r="J4435" s="389"/>
      <c r="K4435" s="331" t="s">
        <v>994</v>
      </c>
    </row>
    <row r="4436" customFormat="false" ht="15.75" hidden="true" customHeight="false" outlineLevel="0" collapsed="false">
      <c r="A4436" s="331"/>
      <c r="B4436" s="331" t="s">
        <v>1434</v>
      </c>
      <c r="C4436" s="331" t="str">
        <f aca="false">IFERROR(VLOOKUP(B4436,'[1]#¡REF!'!$A$1:$C$15201,2,FALSE()),"")</f>
        <v/>
      </c>
      <c r="D4436" s="331" t="s">
        <v>1016</v>
      </c>
      <c r="E4436" s="331" t="s">
        <v>1020</v>
      </c>
      <c r="F4436" s="354" t="s">
        <v>993</v>
      </c>
      <c r="G4436" s="331" t="n">
        <v>324</v>
      </c>
      <c r="H4436" s="415" t="n">
        <v>21138.93</v>
      </c>
      <c r="I4436" s="415" t="n">
        <v>420876</v>
      </c>
      <c r="J4436" s="389"/>
      <c r="K4436" s="331" t="s">
        <v>994</v>
      </c>
    </row>
    <row r="4437" customFormat="false" ht="15.75" hidden="true" customHeight="false" outlineLevel="0" collapsed="false">
      <c r="A4437" s="331"/>
      <c r="B4437" s="331" t="s">
        <v>1434</v>
      </c>
      <c r="C4437" s="331" t="str">
        <f aca="false">IFERROR(VLOOKUP(B4437,'[1]#¡REF!'!$A$1:$C$15201,2,FALSE()),"")</f>
        <v/>
      </c>
      <c r="D4437" s="331" t="s">
        <v>1016</v>
      </c>
      <c r="E4437" s="331" t="s">
        <v>1023</v>
      </c>
      <c r="F4437" s="354" t="s">
        <v>993</v>
      </c>
      <c r="G4437" s="331" t="n">
        <v>13</v>
      </c>
      <c r="H4437" s="331" t="n">
        <v>848.17</v>
      </c>
      <c r="I4437" s="415" t="n">
        <v>16887</v>
      </c>
      <c r="J4437" s="389"/>
      <c r="K4437" s="331" t="s">
        <v>994</v>
      </c>
    </row>
    <row r="4438" customFormat="false" ht="15.75" hidden="true" customHeight="false" outlineLevel="0" collapsed="false">
      <c r="A4438" s="331"/>
      <c r="B4438" s="331" t="s">
        <v>1434</v>
      </c>
      <c r="C4438" s="331" t="str">
        <f aca="false">IFERROR(VLOOKUP(B4438,'[1]#¡REF!'!$A$1:$C$15201,2,FALSE()),"")</f>
        <v/>
      </c>
      <c r="D4438" s="331" t="s">
        <v>1016</v>
      </c>
      <c r="E4438" s="331" t="s">
        <v>1042</v>
      </c>
      <c r="F4438" s="354" t="s">
        <v>993</v>
      </c>
      <c r="G4438" s="331" t="n">
        <v>207</v>
      </c>
      <c r="H4438" s="415" t="n">
        <v>13505.43</v>
      </c>
      <c r="I4438" s="415" t="n">
        <v>268893</v>
      </c>
      <c r="J4438" s="389"/>
      <c r="K4438" s="331" t="s">
        <v>994</v>
      </c>
    </row>
    <row r="4439" customFormat="false" ht="15.75" hidden="true" customHeight="false" outlineLevel="0" collapsed="false">
      <c r="A4439" s="331"/>
      <c r="B4439" s="331" t="s">
        <v>1434</v>
      </c>
      <c r="C4439" s="331" t="str">
        <f aca="false">IFERROR(VLOOKUP(B4439,'[1]#¡REF!'!$A$1:$C$15201,2,FALSE()),"")</f>
        <v/>
      </c>
      <c r="D4439" s="331" t="s">
        <v>1016</v>
      </c>
      <c r="E4439" s="331" t="s">
        <v>1092</v>
      </c>
      <c r="F4439" s="354" t="s">
        <v>993</v>
      </c>
      <c r="G4439" s="331" t="n">
        <v>99</v>
      </c>
      <c r="H4439" s="415" t="n">
        <v>6459.12</v>
      </c>
      <c r="I4439" s="415" t="n">
        <v>128601</v>
      </c>
      <c r="J4439" s="389"/>
      <c r="K4439" s="331" t="s">
        <v>994</v>
      </c>
    </row>
    <row r="4440" customFormat="false" ht="15.75" hidden="true" customHeight="false" outlineLevel="0" collapsed="false">
      <c r="A4440" s="331"/>
      <c r="B4440" s="331" t="s">
        <v>1434</v>
      </c>
      <c r="C4440" s="331" t="str">
        <f aca="false">IFERROR(VLOOKUP(B4440,'[1]#¡REF!'!$A$1:$C$15201,2,FALSE()),"")</f>
        <v/>
      </c>
      <c r="D4440" s="331" t="s">
        <v>1016</v>
      </c>
      <c r="E4440" s="331" t="s">
        <v>1025</v>
      </c>
      <c r="F4440" s="354" t="s">
        <v>993</v>
      </c>
      <c r="G4440" s="331" t="n">
        <v>17</v>
      </c>
      <c r="H4440" s="415" t="n">
        <v>1109.14</v>
      </c>
      <c r="I4440" s="415" t="n">
        <v>22083</v>
      </c>
      <c r="J4440" s="389"/>
      <c r="K4440" s="331" t="s">
        <v>994</v>
      </c>
    </row>
    <row r="4441" customFormat="false" ht="15.75" hidden="true" customHeight="false" outlineLevel="0" collapsed="false">
      <c r="A4441" s="331"/>
      <c r="B4441" s="331" t="s">
        <v>1434</v>
      </c>
      <c r="C4441" s="331" t="str">
        <f aca="false">IFERROR(VLOOKUP(B4441,'[1]#¡REF!'!$A$1:$C$15201,2,FALSE()),"")</f>
        <v/>
      </c>
      <c r="D4441" s="331" t="s">
        <v>1016</v>
      </c>
      <c r="E4441" s="331" t="s">
        <v>1110</v>
      </c>
      <c r="F4441" s="354" t="s">
        <v>993</v>
      </c>
      <c r="G4441" s="331" t="n">
        <v>595</v>
      </c>
      <c r="H4441" s="415" t="n">
        <v>38819.94</v>
      </c>
      <c r="I4441" s="415" t="n">
        <v>772905</v>
      </c>
      <c r="J4441" s="389"/>
      <c r="K4441" s="331" t="s">
        <v>994</v>
      </c>
    </row>
    <row r="4442" customFormat="false" ht="15.75" hidden="true" customHeight="false" outlineLevel="0" collapsed="false">
      <c r="A4442" s="331"/>
      <c r="B4442" s="331" t="s">
        <v>1434</v>
      </c>
      <c r="C4442" s="331" t="str">
        <f aca="false">IFERROR(VLOOKUP(B4442,'[1]#¡REF!'!$A$1:$C$15201,2,FALSE()),"")</f>
        <v/>
      </c>
      <c r="D4442" s="331" t="s">
        <v>1016</v>
      </c>
      <c r="E4442" s="331" t="s">
        <v>1065</v>
      </c>
      <c r="F4442" s="354" t="s">
        <v>993</v>
      </c>
      <c r="G4442" s="331" t="n">
        <v>41</v>
      </c>
      <c r="H4442" s="415" t="n">
        <v>2674.99</v>
      </c>
      <c r="I4442" s="415" t="n">
        <v>53259</v>
      </c>
      <c r="J4442" s="389"/>
      <c r="K4442" s="331" t="s">
        <v>994</v>
      </c>
    </row>
    <row r="4443" customFormat="false" ht="15.75" hidden="true" customHeight="false" outlineLevel="0" collapsed="false">
      <c r="A4443" s="331"/>
      <c r="B4443" s="331" t="s">
        <v>1434</v>
      </c>
      <c r="C4443" s="331" t="str">
        <f aca="false">IFERROR(VLOOKUP(B4443,'[1]#¡REF!'!$A$1:$C$15201,2,FALSE()),"")</f>
        <v/>
      </c>
      <c r="D4443" s="331" t="s">
        <v>1016</v>
      </c>
      <c r="E4443" s="331" t="s">
        <v>1093</v>
      </c>
      <c r="F4443" s="331" t="s">
        <v>1131</v>
      </c>
      <c r="G4443" s="331" t="n">
        <v>2</v>
      </c>
      <c r="H4443" s="331" t="n">
        <v>130.49</v>
      </c>
      <c r="I4443" s="415" t="n">
        <v>2598</v>
      </c>
      <c r="J4443" s="389"/>
      <c r="K4443" s="331" t="s">
        <v>994</v>
      </c>
    </row>
    <row r="4444" customFormat="false" ht="15.75" hidden="true" customHeight="false" outlineLevel="0" collapsed="false">
      <c r="A4444" s="331"/>
      <c r="B4444" s="331" t="s">
        <v>1434</v>
      </c>
      <c r="C4444" s="331" t="str">
        <f aca="false">IFERROR(VLOOKUP(B4444,'[1]#¡REF!'!$A$1:$C$15201,2,FALSE()),"")</f>
        <v/>
      </c>
      <c r="D4444" s="331" t="s">
        <v>1016</v>
      </c>
      <c r="E4444" s="331" t="s">
        <v>1027</v>
      </c>
      <c r="F4444" s="331" t="s">
        <v>1133</v>
      </c>
      <c r="G4444" s="331" t="n">
        <v>2</v>
      </c>
      <c r="H4444" s="331" t="n">
        <v>130.49</v>
      </c>
      <c r="I4444" s="415" t="n">
        <v>2598</v>
      </c>
      <c r="J4444" s="389"/>
      <c r="K4444" s="331" t="s">
        <v>994</v>
      </c>
    </row>
    <row r="4445" customFormat="false" ht="15.75" hidden="true" customHeight="false" outlineLevel="0" collapsed="false">
      <c r="A4445" s="331"/>
      <c r="B4445" s="331" t="s">
        <v>1434</v>
      </c>
      <c r="C4445" s="331" t="str">
        <f aca="false">IFERROR(VLOOKUP(B4445,'[1]#¡REF!'!$A$1:$C$15201,2,FALSE()),"")</f>
        <v/>
      </c>
      <c r="D4445" s="331" t="s">
        <v>1016</v>
      </c>
      <c r="E4445" s="331" t="s">
        <v>1028</v>
      </c>
      <c r="F4445" s="331" t="s">
        <v>1134</v>
      </c>
      <c r="G4445" s="331" t="n">
        <v>2</v>
      </c>
      <c r="H4445" s="331" t="n">
        <v>130.49</v>
      </c>
      <c r="I4445" s="415" t="n">
        <v>2598</v>
      </c>
      <c r="J4445" s="390"/>
      <c r="K4445" s="331" t="s">
        <v>994</v>
      </c>
    </row>
    <row r="4446" customFormat="false" ht="15.75" hidden="true" customHeight="false" outlineLevel="0" collapsed="false">
      <c r="A4446" s="399"/>
      <c r="B4446" s="356" t="s">
        <v>1434</v>
      </c>
      <c r="C4446" s="356" t="str">
        <f aca="false">IFERROR(VLOOKUP(B4446,'[1]#¡REF!'!$A$1:$C$15201,2,FALSE()),"")</f>
        <v/>
      </c>
      <c r="D4446" s="399" t="s">
        <v>1016</v>
      </c>
      <c r="E4446" s="399" t="s">
        <v>621</v>
      </c>
      <c r="F4446" s="361" t="s">
        <v>1136</v>
      </c>
      <c r="G4446" s="361" t="n">
        <v>3</v>
      </c>
      <c r="H4446" s="417" t="n">
        <v>195.73</v>
      </c>
      <c r="I4446" s="419" t="n">
        <v>3897</v>
      </c>
      <c r="J4446" s="360"/>
      <c r="K4446" s="356" t="s">
        <v>994</v>
      </c>
      <c r="L4446" s="379"/>
      <c r="M4446" s="379"/>
      <c r="N4446" s="379"/>
      <c r="O4446" s="379"/>
      <c r="P4446" s="279"/>
      <c r="Q4446" s="395"/>
      <c r="R4446" s="396"/>
      <c r="S4446" s="396"/>
      <c r="T4446" s="382"/>
    </row>
    <row r="4447" customFormat="false" ht="15.75" hidden="true" customHeight="false" outlineLevel="0" collapsed="false">
      <c r="A4447" s="331"/>
      <c r="B4447" s="331" t="s">
        <v>1435</v>
      </c>
      <c r="C4447" s="331" t="str">
        <f aca="false">IFERROR(VLOOKUP(B4447,'[1]#¡REF!'!$A$1:$C$15201,2,FALSE()),"")</f>
        <v/>
      </c>
      <c r="D4447" s="331" t="s">
        <v>1016</v>
      </c>
      <c r="E4447" s="331" t="s">
        <v>1017</v>
      </c>
      <c r="F4447" s="331" t="s">
        <v>1130</v>
      </c>
      <c r="G4447" s="331" t="n">
        <v>80</v>
      </c>
      <c r="H4447" s="331" t="n">
        <v>195.28</v>
      </c>
      <c r="I4447" s="415" t="n">
        <v>3888</v>
      </c>
      <c r="J4447" s="388"/>
      <c r="K4447" s="331" t="s">
        <v>994</v>
      </c>
    </row>
    <row r="4448" customFormat="false" ht="15.75" hidden="true" customHeight="false" outlineLevel="0" collapsed="false">
      <c r="A4448" s="331"/>
      <c r="B4448" s="331" t="s">
        <v>1435</v>
      </c>
      <c r="C4448" s="331" t="str">
        <f aca="false">IFERROR(VLOOKUP(B4448,'[1]#¡REF!'!$A$1:$C$15201,2,FALSE()),"")</f>
        <v/>
      </c>
      <c r="D4448" s="331" t="s">
        <v>1016</v>
      </c>
      <c r="E4448" s="331" t="s">
        <v>1091</v>
      </c>
      <c r="F4448" s="354" t="s">
        <v>993</v>
      </c>
      <c r="G4448" s="331" t="n">
        <v>3</v>
      </c>
      <c r="H4448" s="331" t="n">
        <v>7.32</v>
      </c>
      <c r="I4448" s="331" t="n">
        <v>145.8</v>
      </c>
      <c r="J4448" s="389"/>
      <c r="K4448" s="331" t="s">
        <v>994</v>
      </c>
    </row>
    <row r="4449" customFormat="false" ht="15.75" hidden="true" customHeight="false" outlineLevel="0" collapsed="false">
      <c r="A4449" s="331"/>
      <c r="B4449" s="331" t="s">
        <v>1435</v>
      </c>
      <c r="C4449" s="331" t="str">
        <f aca="false">IFERROR(VLOOKUP(B4449,'[1]#¡REF!'!$A$1:$C$15201,2,FALSE()),"")</f>
        <v/>
      </c>
      <c r="D4449" s="331" t="s">
        <v>1016</v>
      </c>
      <c r="E4449" s="331" t="s">
        <v>1019</v>
      </c>
      <c r="F4449" s="354" t="s">
        <v>993</v>
      </c>
      <c r="G4449" s="331" t="n">
        <v>212</v>
      </c>
      <c r="H4449" s="331" t="n">
        <v>517.49</v>
      </c>
      <c r="I4449" s="415" t="n">
        <v>10303.2</v>
      </c>
      <c r="J4449" s="389"/>
      <c r="K4449" s="331" t="s">
        <v>994</v>
      </c>
    </row>
    <row r="4450" customFormat="false" ht="15.75" hidden="true" customHeight="false" outlineLevel="0" collapsed="false">
      <c r="A4450" s="331"/>
      <c r="B4450" s="331" t="s">
        <v>1435</v>
      </c>
      <c r="C4450" s="331" t="str">
        <f aca="false">IFERROR(VLOOKUP(B4450,'[1]#¡REF!'!$A$1:$C$15201,2,FALSE()),"")</f>
        <v/>
      </c>
      <c r="D4450" s="331" t="s">
        <v>1016</v>
      </c>
      <c r="E4450" s="331" t="s">
        <v>1020</v>
      </c>
      <c r="F4450" s="354" t="s">
        <v>993</v>
      </c>
      <c r="G4450" s="331" t="n">
        <v>37</v>
      </c>
      <c r="H4450" s="331" t="n">
        <v>90.32</v>
      </c>
      <c r="I4450" s="415" t="n">
        <v>1798.2</v>
      </c>
      <c r="J4450" s="389"/>
      <c r="K4450" s="331" t="s">
        <v>994</v>
      </c>
    </row>
    <row r="4451" customFormat="false" ht="15.75" hidden="true" customHeight="false" outlineLevel="0" collapsed="false">
      <c r="A4451" s="331"/>
      <c r="B4451" s="331" t="s">
        <v>1435</v>
      </c>
      <c r="C4451" s="331" t="str">
        <f aca="false">IFERROR(VLOOKUP(B4451,'[1]#¡REF!'!$A$1:$C$15201,2,FALSE()),"")</f>
        <v/>
      </c>
      <c r="D4451" s="331" t="s">
        <v>1016</v>
      </c>
      <c r="E4451" s="331" t="s">
        <v>1041</v>
      </c>
      <c r="F4451" s="354" t="s">
        <v>993</v>
      </c>
      <c r="G4451" s="331" t="n">
        <v>12</v>
      </c>
      <c r="H4451" s="331" t="n">
        <v>29.29</v>
      </c>
      <c r="I4451" s="331" t="n">
        <v>583.2</v>
      </c>
      <c r="J4451" s="389"/>
      <c r="K4451" s="331" t="s">
        <v>994</v>
      </c>
    </row>
    <row r="4452" customFormat="false" ht="15.75" hidden="true" customHeight="false" outlineLevel="0" collapsed="false">
      <c r="A4452" s="331"/>
      <c r="B4452" s="331" t="s">
        <v>1435</v>
      </c>
      <c r="C4452" s="331" t="str">
        <f aca="false">IFERROR(VLOOKUP(B4452,'[1]#¡REF!'!$A$1:$C$15201,2,FALSE()),"")</f>
        <v/>
      </c>
      <c r="D4452" s="331" t="s">
        <v>1016</v>
      </c>
      <c r="E4452" s="331" t="s">
        <v>1022</v>
      </c>
      <c r="F4452" s="354" t="s">
        <v>993</v>
      </c>
      <c r="G4452" s="331" t="n">
        <v>4</v>
      </c>
      <c r="H4452" s="331" t="n">
        <v>9.76</v>
      </c>
      <c r="I4452" s="331" t="n">
        <v>194.4</v>
      </c>
      <c r="J4452" s="389"/>
      <c r="K4452" s="331" t="s">
        <v>994</v>
      </c>
    </row>
    <row r="4453" customFormat="false" ht="15.75" hidden="true" customHeight="false" outlineLevel="0" collapsed="false">
      <c r="A4453" s="331"/>
      <c r="B4453" s="331" t="s">
        <v>1435</v>
      </c>
      <c r="C4453" s="331" t="str">
        <f aca="false">IFERROR(VLOOKUP(B4453,'[1]#¡REF!'!$A$1:$C$15201,2,FALSE()),"")</f>
        <v/>
      </c>
      <c r="D4453" s="331" t="s">
        <v>1016</v>
      </c>
      <c r="E4453" s="331" t="s">
        <v>1092</v>
      </c>
      <c r="F4453" s="354" t="s">
        <v>993</v>
      </c>
      <c r="G4453" s="405" t="n">
        <v>1400</v>
      </c>
      <c r="H4453" s="415" t="n">
        <v>3417.38</v>
      </c>
      <c r="I4453" s="415" t="n">
        <v>68040</v>
      </c>
      <c r="J4453" s="389"/>
      <c r="K4453" s="331" t="s">
        <v>994</v>
      </c>
    </row>
    <row r="4454" customFormat="false" ht="15.75" hidden="true" customHeight="false" outlineLevel="0" collapsed="false">
      <c r="A4454" s="331"/>
      <c r="B4454" s="331" t="s">
        <v>1435</v>
      </c>
      <c r="C4454" s="331" t="str">
        <f aca="false">IFERROR(VLOOKUP(B4454,'[1]#¡REF!'!$A$1:$C$15201,2,FALSE()),"")</f>
        <v/>
      </c>
      <c r="D4454" s="331" t="s">
        <v>1016</v>
      </c>
      <c r="E4454" s="331" t="s">
        <v>1025</v>
      </c>
      <c r="F4454" s="354" t="s">
        <v>993</v>
      </c>
      <c r="G4454" s="405" t="n">
        <v>95915</v>
      </c>
      <c r="H4454" s="415" t="n">
        <v>234127.04</v>
      </c>
      <c r="I4454" s="415" t="n">
        <v>4661469</v>
      </c>
      <c r="J4454" s="389"/>
      <c r="K4454" s="331" t="s">
        <v>994</v>
      </c>
    </row>
    <row r="4455" customFormat="false" ht="15.75" hidden="true" customHeight="false" outlineLevel="0" collapsed="false">
      <c r="A4455" s="331"/>
      <c r="B4455" s="331" t="s">
        <v>1435</v>
      </c>
      <c r="C4455" s="331" t="str">
        <f aca="false">IFERROR(VLOOKUP(B4455,'[1]#¡REF!'!$A$1:$C$15201,2,FALSE()),"")</f>
        <v/>
      </c>
      <c r="D4455" s="331" t="s">
        <v>1016</v>
      </c>
      <c r="E4455" s="331" t="s">
        <v>1065</v>
      </c>
      <c r="F4455" s="354" t="s">
        <v>993</v>
      </c>
      <c r="G4455" s="331" t="n">
        <v>12</v>
      </c>
      <c r="H4455" s="331" t="n">
        <v>29.29</v>
      </c>
      <c r="I4455" s="331" t="n">
        <v>583.2</v>
      </c>
      <c r="J4455" s="389"/>
      <c r="K4455" s="331" t="s">
        <v>994</v>
      </c>
    </row>
    <row r="4456" customFormat="false" ht="15.75" hidden="true" customHeight="false" outlineLevel="0" collapsed="false">
      <c r="A4456" s="331"/>
      <c r="B4456" s="331" t="s">
        <v>1435</v>
      </c>
      <c r="C4456" s="331" t="str">
        <f aca="false">IFERROR(VLOOKUP(B4456,'[1]#¡REF!'!$A$1:$C$15201,2,FALSE()),"")</f>
        <v/>
      </c>
      <c r="D4456" s="331" t="s">
        <v>1016</v>
      </c>
      <c r="E4456" s="331" t="s">
        <v>1093</v>
      </c>
      <c r="F4456" s="331" t="s">
        <v>1131</v>
      </c>
      <c r="G4456" s="331" t="n">
        <v>17</v>
      </c>
      <c r="H4456" s="331" t="n">
        <v>41.5</v>
      </c>
      <c r="I4456" s="331" t="n">
        <v>826.2</v>
      </c>
      <c r="J4456" s="389"/>
      <c r="K4456" s="331" t="s">
        <v>994</v>
      </c>
    </row>
    <row r="4457" customFormat="false" ht="15.75" hidden="true" customHeight="false" outlineLevel="0" collapsed="false">
      <c r="A4457" s="331"/>
      <c r="B4457" s="331" t="s">
        <v>1435</v>
      </c>
      <c r="C4457" s="331" t="str">
        <f aca="false">IFERROR(VLOOKUP(B4457,'[1]#¡REF!'!$A$1:$C$15201,2,FALSE()),"")</f>
        <v/>
      </c>
      <c r="D4457" s="331" t="s">
        <v>1016</v>
      </c>
      <c r="E4457" s="331" t="s">
        <v>1026</v>
      </c>
      <c r="F4457" s="331" t="s">
        <v>1132</v>
      </c>
      <c r="G4457" s="331" t="n">
        <v>79</v>
      </c>
      <c r="H4457" s="331" t="n">
        <v>192.84</v>
      </c>
      <c r="I4457" s="415" t="n">
        <v>3839.4</v>
      </c>
      <c r="J4457" s="389"/>
      <c r="K4457" s="331" t="s">
        <v>994</v>
      </c>
    </row>
    <row r="4458" customFormat="false" ht="15.75" hidden="true" customHeight="false" outlineLevel="0" collapsed="false">
      <c r="A4458" s="331"/>
      <c r="B4458" s="331" t="s">
        <v>1435</v>
      </c>
      <c r="C4458" s="331" t="str">
        <f aca="false">IFERROR(VLOOKUP(B4458,'[1]#¡REF!'!$A$1:$C$15201,2,FALSE()),"")</f>
        <v/>
      </c>
      <c r="D4458" s="331" t="s">
        <v>1016</v>
      </c>
      <c r="E4458" s="331" t="s">
        <v>1027</v>
      </c>
      <c r="F4458" s="331" t="s">
        <v>1133</v>
      </c>
      <c r="G4458" s="331" t="n">
        <v>80</v>
      </c>
      <c r="H4458" s="331" t="n">
        <v>195.28</v>
      </c>
      <c r="I4458" s="415" t="n">
        <v>3888</v>
      </c>
      <c r="J4458" s="389"/>
      <c r="K4458" s="331" t="s">
        <v>994</v>
      </c>
    </row>
    <row r="4459" customFormat="false" ht="15.75" hidden="true" customHeight="false" outlineLevel="0" collapsed="false">
      <c r="A4459" s="331"/>
      <c r="B4459" s="331" t="s">
        <v>1435</v>
      </c>
      <c r="C4459" s="331" t="str">
        <f aca="false">IFERROR(VLOOKUP(B4459,'[1]#¡REF!'!$A$1:$C$15201,2,FALSE()),"")</f>
        <v/>
      </c>
      <c r="D4459" s="331" t="s">
        <v>1016</v>
      </c>
      <c r="E4459" s="331" t="s">
        <v>1028</v>
      </c>
      <c r="F4459" s="331" t="s">
        <v>1134</v>
      </c>
      <c r="G4459" s="331" t="n">
        <v>80</v>
      </c>
      <c r="H4459" s="331" t="n">
        <v>195.28</v>
      </c>
      <c r="I4459" s="415" t="n">
        <v>3888</v>
      </c>
      <c r="J4459" s="390"/>
      <c r="K4459" s="331" t="s">
        <v>994</v>
      </c>
    </row>
    <row r="4460" customFormat="false" ht="15.75" hidden="true" customHeight="false" outlineLevel="0" collapsed="false">
      <c r="A4460" s="399"/>
      <c r="B4460" s="356" t="s">
        <v>1435</v>
      </c>
      <c r="C4460" s="356" t="str">
        <f aca="false">IFERROR(VLOOKUP(B4460,'[1]#¡REF!'!$A$1:$C$15201,2,FALSE()),"")</f>
        <v/>
      </c>
      <c r="D4460" s="399" t="s">
        <v>1016</v>
      </c>
      <c r="E4460" s="399" t="s">
        <v>621</v>
      </c>
      <c r="F4460" s="361" t="s">
        <v>1136</v>
      </c>
      <c r="G4460" s="361" t="n">
        <v>132</v>
      </c>
      <c r="H4460" s="417" t="n">
        <v>322.21</v>
      </c>
      <c r="I4460" s="419" t="n">
        <v>6415.2</v>
      </c>
      <c r="J4460" s="360"/>
      <c r="K4460" s="356" t="s">
        <v>994</v>
      </c>
      <c r="L4460" s="379"/>
      <c r="M4460" s="379"/>
      <c r="N4460" s="379"/>
      <c r="O4460" s="379"/>
      <c r="P4460" s="279"/>
      <c r="Q4460" s="395"/>
      <c r="R4460" s="396"/>
      <c r="S4460" s="396"/>
      <c r="T4460" s="382"/>
    </row>
    <row r="4461" customFormat="false" ht="15.75" hidden="true" customHeight="false" outlineLevel="0" collapsed="false">
      <c r="A4461" s="331"/>
      <c r="B4461" s="331" t="s">
        <v>1436</v>
      </c>
      <c r="C4461" s="331" t="str">
        <f aca="false">IFERROR(VLOOKUP(B4461,'[1]#¡REF!'!$A$1:$C$15201,2,FALSE()),"")</f>
        <v/>
      </c>
      <c r="D4461" s="331" t="s">
        <v>991</v>
      </c>
      <c r="E4461" s="331" t="s">
        <v>997</v>
      </c>
      <c r="F4461" s="331" t="s">
        <v>1130</v>
      </c>
      <c r="G4461" s="405" t="n">
        <v>1500</v>
      </c>
      <c r="H4461" s="415" t="n">
        <v>22526.37</v>
      </c>
      <c r="I4461" s="415" t="n">
        <v>448500</v>
      </c>
      <c r="J4461" s="388"/>
      <c r="K4461" s="331" t="s">
        <v>994</v>
      </c>
    </row>
    <row r="4462" customFormat="false" ht="15.75" hidden="true" customHeight="false" outlineLevel="0" collapsed="false">
      <c r="A4462" s="331"/>
      <c r="B4462" s="331" t="s">
        <v>1436</v>
      </c>
      <c r="C4462" s="331" t="str">
        <f aca="false">IFERROR(VLOOKUP(B4462,'[1]#¡REF!'!$A$1:$C$15201,2,FALSE()),"")</f>
        <v/>
      </c>
      <c r="D4462" s="331" t="s">
        <v>991</v>
      </c>
      <c r="E4462" s="331" t="s">
        <v>1032</v>
      </c>
      <c r="F4462" s="331" t="s">
        <v>1130</v>
      </c>
      <c r="G4462" s="405" t="n">
        <v>3000</v>
      </c>
      <c r="H4462" s="415" t="n">
        <v>45052.74</v>
      </c>
      <c r="I4462" s="415" t="n">
        <v>897000</v>
      </c>
      <c r="J4462" s="389"/>
      <c r="K4462" s="331" t="s">
        <v>994</v>
      </c>
    </row>
    <row r="4463" customFormat="false" ht="15.75" hidden="true" customHeight="false" outlineLevel="0" collapsed="false">
      <c r="A4463" s="331"/>
      <c r="B4463" s="331" t="s">
        <v>1436</v>
      </c>
      <c r="C4463" s="331" t="str">
        <f aca="false">IFERROR(VLOOKUP(B4463,'[1]#¡REF!'!$A$1:$C$15201,2,FALSE()),"")</f>
        <v/>
      </c>
      <c r="D4463" s="331" t="s">
        <v>991</v>
      </c>
      <c r="E4463" s="331" t="s">
        <v>992</v>
      </c>
      <c r="F4463" s="354" t="s">
        <v>993</v>
      </c>
      <c r="G4463" s="405" t="n">
        <v>1500</v>
      </c>
      <c r="H4463" s="415" t="n">
        <v>22526.37</v>
      </c>
      <c r="I4463" s="415" t="n">
        <v>448500</v>
      </c>
      <c r="J4463" s="389"/>
      <c r="K4463" s="331" t="s">
        <v>994</v>
      </c>
    </row>
    <row r="4464" customFormat="false" ht="15.75" hidden="true" customHeight="false" outlineLevel="0" collapsed="false">
      <c r="A4464" s="331"/>
      <c r="B4464" s="331" t="s">
        <v>1436</v>
      </c>
      <c r="C4464" s="331" t="str">
        <f aca="false">IFERROR(VLOOKUP(B4464,'[1]#¡REF!'!$A$1:$C$15201,2,FALSE()),"")</f>
        <v/>
      </c>
      <c r="D4464" s="331" t="s">
        <v>991</v>
      </c>
      <c r="E4464" s="331" t="s">
        <v>1000</v>
      </c>
      <c r="F4464" s="354" t="s">
        <v>993</v>
      </c>
      <c r="G4464" s="405" t="n">
        <v>6000</v>
      </c>
      <c r="H4464" s="415" t="n">
        <v>90105.48</v>
      </c>
      <c r="I4464" s="415" t="n">
        <v>1794000</v>
      </c>
      <c r="J4464" s="389"/>
      <c r="K4464" s="331" t="s">
        <v>994</v>
      </c>
    </row>
    <row r="4465" customFormat="false" ht="15.75" hidden="true" customHeight="false" outlineLevel="0" collapsed="false">
      <c r="A4465" s="331"/>
      <c r="B4465" s="331" t="s">
        <v>1436</v>
      </c>
      <c r="C4465" s="331" t="str">
        <f aca="false">IFERROR(VLOOKUP(B4465,'[1]#¡REF!'!$A$1:$C$15201,2,FALSE()),"")</f>
        <v/>
      </c>
      <c r="D4465" s="331" t="s">
        <v>991</v>
      </c>
      <c r="E4465" s="331" t="s">
        <v>1033</v>
      </c>
      <c r="F4465" s="354" t="s">
        <v>993</v>
      </c>
      <c r="G4465" s="331" t="n">
        <v>70</v>
      </c>
      <c r="H4465" s="415" t="n">
        <v>1051.23</v>
      </c>
      <c r="I4465" s="415" t="n">
        <v>20930</v>
      </c>
      <c r="J4465" s="389"/>
      <c r="K4465" s="331" t="s">
        <v>994</v>
      </c>
    </row>
    <row r="4466" customFormat="false" ht="15.75" hidden="true" customHeight="false" outlineLevel="0" collapsed="false">
      <c r="A4466" s="331"/>
      <c r="B4466" s="331" t="s">
        <v>1436</v>
      </c>
      <c r="C4466" s="331" t="str">
        <f aca="false">IFERROR(VLOOKUP(B4466,'[1]#¡REF!'!$A$1:$C$15201,2,FALSE()),"")</f>
        <v/>
      </c>
      <c r="D4466" s="331" t="s">
        <v>991</v>
      </c>
      <c r="E4466" s="331" t="s">
        <v>1053</v>
      </c>
      <c r="F4466" s="354" t="s">
        <v>993</v>
      </c>
      <c r="G4466" s="331" t="n">
        <v>80</v>
      </c>
      <c r="H4466" s="415" t="n">
        <v>1201.41</v>
      </c>
      <c r="I4466" s="415" t="n">
        <v>23920</v>
      </c>
      <c r="J4466" s="389"/>
      <c r="K4466" s="331" t="s">
        <v>994</v>
      </c>
    </row>
    <row r="4467" customFormat="false" ht="15.75" hidden="true" customHeight="false" outlineLevel="0" collapsed="false">
      <c r="A4467" s="331"/>
      <c r="B4467" s="331" t="s">
        <v>1436</v>
      </c>
      <c r="C4467" s="331" t="str">
        <f aca="false">IFERROR(VLOOKUP(B4467,'[1]#¡REF!'!$A$1:$C$15201,2,FALSE()),"")</f>
        <v/>
      </c>
      <c r="D4467" s="331" t="s">
        <v>991</v>
      </c>
      <c r="E4467" s="331" t="s">
        <v>1034</v>
      </c>
      <c r="F4467" s="354" t="s">
        <v>993</v>
      </c>
      <c r="G4467" s="405" t="n">
        <v>1079</v>
      </c>
      <c r="H4467" s="415" t="n">
        <v>16203.97</v>
      </c>
      <c r="I4467" s="415" t="n">
        <v>322621</v>
      </c>
      <c r="J4467" s="389"/>
      <c r="K4467" s="331" t="s">
        <v>994</v>
      </c>
    </row>
    <row r="4468" customFormat="false" ht="15.75" hidden="true" customHeight="false" outlineLevel="0" collapsed="false">
      <c r="A4468" s="331"/>
      <c r="B4468" s="331" t="s">
        <v>1436</v>
      </c>
      <c r="C4468" s="331" t="str">
        <f aca="false">IFERROR(VLOOKUP(B4468,'[1]#¡REF!'!$A$1:$C$15201,2,FALSE()),"")</f>
        <v/>
      </c>
      <c r="D4468" s="331" t="s">
        <v>991</v>
      </c>
      <c r="E4468" s="331" t="s">
        <v>1011</v>
      </c>
      <c r="F4468" s="354" t="s">
        <v>993</v>
      </c>
      <c r="G4468" s="331" t="n">
        <v>625</v>
      </c>
      <c r="H4468" s="415" t="n">
        <v>9385.99</v>
      </c>
      <c r="I4468" s="415" t="n">
        <v>186875</v>
      </c>
      <c r="J4468" s="389"/>
      <c r="K4468" s="331" t="s">
        <v>994</v>
      </c>
    </row>
    <row r="4469" customFormat="false" ht="15.75" hidden="true" customHeight="false" outlineLevel="0" collapsed="false">
      <c r="A4469" s="331"/>
      <c r="B4469" s="331" t="s">
        <v>1436</v>
      </c>
      <c r="C4469" s="331" t="str">
        <f aca="false">IFERROR(VLOOKUP(B4469,'[1]#¡REF!'!$A$1:$C$15201,2,FALSE()),"")</f>
        <v/>
      </c>
      <c r="D4469" s="331" t="s">
        <v>991</v>
      </c>
      <c r="E4469" s="331" t="s">
        <v>1001</v>
      </c>
      <c r="F4469" s="354" t="s">
        <v>993</v>
      </c>
      <c r="G4469" s="405" t="n">
        <v>20000</v>
      </c>
      <c r="H4469" s="415" t="n">
        <v>300351.6</v>
      </c>
      <c r="I4469" s="415" t="n">
        <v>5980000</v>
      </c>
      <c r="J4469" s="389"/>
      <c r="K4469" s="331" t="s">
        <v>994</v>
      </c>
    </row>
    <row r="4470" customFormat="false" ht="15.75" hidden="true" customHeight="false" outlineLevel="0" collapsed="false">
      <c r="A4470" s="331"/>
      <c r="B4470" s="331" t="s">
        <v>1436</v>
      </c>
      <c r="C4470" s="331" t="str">
        <f aca="false">IFERROR(VLOOKUP(B4470,'[1]#¡REF!'!$A$1:$C$15201,2,FALSE()),"")</f>
        <v/>
      </c>
      <c r="D4470" s="331" t="s">
        <v>991</v>
      </c>
      <c r="E4470" s="331" t="s">
        <v>1084</v>
      </c>
      <c r="F4470" s="354" t="s">
        <v>993</v>
      </c>
      <c r="G4470" s="405" t="n">
        <v>3312</v>
      </c>
      <c r="H4470" s="415" t="n">
        <v>49738.22</v>
      </c>
      <c r="I4470" s="415" t="n">
        <v>990288</v>
      </c>
      <c r="J4470" s="389"/>
      <c r="K4470" s="331" t="s">
        <v>994</v>
      </c>
    </row>
    <row r="4471" customFormat="false" ht="15.75" hidden="true" customHeight="false" outlineLevel="0" collapsed="false">
      <c r="A4471" s="331"/>
      <c r="B4471" s="331" t="s">
        <v>1436</v>
      </c>
      <c r="C4471" s="331" t="str">
        <f aca="false">IFERROR(VLOOKUP(B4471,'[1]#¡REF!'!$A$1:$C$15201,2,FALSE()),"")</f>
        <v/>
      </c>
      <c r="D4471" s="331" t="s">
        <v>991</v>
      </c>
      <c r="E4471" s="331" t="s">
        <v>1037</v>
      </c>
      <c r="F4471" s="331" t="s">
        <v>1131</v>
      </c>
      <c r="G4471" s="405" t="n">
        <v>3000</v>
      </c>
      <c r="H4471" s="415" t="n">
        <v>45052.74</v>
      </c>
      <c r="I4471" s="415" t="n">
        <v>897000</v>
      </c>
      <c r="J4471" s="389"/>
      <c r="K4471" s="331" t="s">
        <v>994</v>
      </c>
    </row>
    <row r="4472" customFormat="false" ht="15.75" hidden="true" customHeight="false" outlineLevel="0" collapsed="false">
      <c r="A4472" s="331"/>
      <c r="B4472" s="331" t="s">
        <v>1436</v>
      </c>
      <c r="C4472" s="331" t="str">
        <f aca="false">IFERROR(VLOOKUP(B4472,'[1]#¡REF!'!$A$1:$C$15201,2,FALSE()),"")</f>
        <v/>
      </c>
      <c r="D4472" s="331" t="s">
        <v>991</v>
      </c>
      <c r="E4472" s="331" t="s">
        <v>1002</v>
      </c>
      <c r="F4472" s="331" t="s">
        <v>1133</v>
      </c>
      <c r="G4472" s="405" t="n">
        <v>14000</v>
      </c>
      <c r="H4472" s="415" t="n">
        <v>210246.12</v>
      </c>
      <c r="I4472" s="415" t="n">
        <v>4186000</v>
      </c>
      <c r="J4472" s="389"/>
      <c r="K4472" s="331" t="s">
        <v>994</v>
      </c>
    </row>
    <row r="4473" customFormat="false" ht="15.75" hidden="true" customHeight="false" outlineLevel="0" collapsed="false">
      <c r="A4473" s="331"/>
      <c r="B4473" s="331" t="s">
        <v>1436</v>
      </c>
      <c r="C4473" s="331" t="str">
        <f aca="false">IFERROR(VLOOKUP(B4473,'[1]#¡REF!'!$A$1:$C$15201,2,FALSE()),"")</f>
        <v/>
      </c>
      <c r="D4473" s="331" t="s">
        <v>991</v>
      </c>
      <c r="E4473" s="331" t="s">
        <v>1004</v>
      </c>
      <c r="F4473" s="331" t="s">
        <v>1134</v>
      </c>
      <c r="G4473" s="405" t="n">
        <v>1200</v>
      </c>
      <c r="H4473" s="415" t="n">
        <v>18021.1</v>
      </c>
      <c r="I4473" s="415" t="n">
        <v>358800</v>
      </c>
      <c r="J4473" s="390"/>
      <c r="K4473" s="331" t="s">
        <v>994</v>
      </c>
    </row>
    <row r="4474" s="158" customFormat="true" ht="30" hidden="false" customHeight="false" outlineLevel="0" collapsed="false">
      <c r="A4474" s="366" t="s">
        <v>1437</v>
      </c>
      <c r="B4474" s="366" t="s">
        <v>1436</v>
      </c>
      <c r="C4474" s="366" t="str">
        <f aca="false">IFERROR(VLOOKUP(B4474,'[1]#¡REF!'!$A$1:$C$15201,2,FALSE()),"")</f>
        <v/>
      </c>
      <c r="D4474" s="406" t="s">
        <v>991</v>
      </c>
      <c r="E4474" s="366" t="s">
        <v>612</v>
      </c>
      <c r="F4474" s="421" t="s">
        <v>1136</v>
      </c>
      <c r="G4474" s="427" t="n">
        <v>4320</v>
      </c>
      <c r="H4474" s="426" t="n">
        <v>64875.95</v>
      </c>
      <c r="I4474" s="426" t="n">
        <v>1291680</v>
      </c>
      <c r="J4474" s="408" t="n">
        <v>299</v>
      </c>
      <c r="K4474" s="366" t="s">
        <v>994</v>
      </c>
      <c r="L4474" s="375" t="s">
        <v>1438</v>
      </c>
      <c r="M4474" s="375" t="s">
        <v>1439</v>
      </c>
      <c r="N4474" s="375" t="s">
        <v>1440</v>
      </c>
      <c r="O4474" s="371" t="n">
        <v>3137634</v>
      </c>
      <c r="P4474" s="375" t="s">
        <v>1441</v>
      </c>
      <c r="Q4474" s="409" t="n">
        <v>44523</v>
      </c>
      <c r="R4474" s="409" t="n">
        <v>44523</v>
      </c>
      <c r="S4474" s="409" t="n">
        <v>44523</v>
      </c>
      <c r="T4474" s="273" t="n">
        <f aca="false">360+360+360+360</f>
        <v>1440</v>
      </c>
      <c r="U4474" s="163" t="n">
        <f aca="false">T4474*J4474</f>
        <v>430560</v>
      </c>
    </row>
    <row r="4475" customFormat="false" ht="15.75" hidden="true" customHeight="false" outlineLevel="0" collapsed="false">
      <c r="A4475" s="331"/>
      <c r="B4475" s="331" t="s">
        <v>1442</v>
      </c>
      <c r="C4475" s="331" t="str">
        <f aca="false">IFERROR(VLOOKUP(B4475,'[1]#¡REF!'!$A$1:$C$15201,2,FALSE()),"")</f>
        <v/>
      </c>
      <c r="D4475" s="331" t="s">
        <v>991</v>
      </c>
      <c r="E4475" s="331" t="s">
        <v>997</v>
      </c>
      <c r="F4475" s="331" t="s">
        <v>1130</v>
      </c>
      <c r="G4475" s="331" t="n">
        <v>6</v>
      </c>
      <c r="H4475" s="331" t="n">
        <v>33.36</v>
      </c>
      <c r="I4475" s="331" t="n">
        <v>664.2</v>
      </c>
      <c r="J4475" s="388"/>
      <c r="K4475" s="331" t="s">
        <v>994</v>
      </c>
    </row>
    <row r="4476" customFormat="false" ht="15.75" hidden="true" customHeight="false" outlineLevel="0" collapsed="false">
      <c r="A4476" s="331"/>
      <c r="B4476" s="331" t="s">
        <v>1442</v>
      </c>
      <c r="C4476" s="331" t="str">
        <f aca="false">IFERROR(VLOOKUP(B4476,'[1]#¡REF!'!$A$1:$C$15201,2,FALSE()),"")</f>
        <v/>
      </c>
      <c r="D4476" s="331" t="s">
        <v>991</v>
      </c>
      <c r="E4476" s="331" t="s">
        <v>992</v>
      </c>
      <c r="F4476" s="354" t="s">
        <v>993</v>
      </c>
      <c r="G4476" s="331" t="n">
        <v>110</v>
      </c>
      <c r="H4476" s="331" t="n">
        <v>611.6</v>
      </c>
      <c r="I4476" s="415" t="n">
        <v>12177</v>
      </c>
      <c r="J4476" s="389"/>
      <c r="K4476" s="331" t="s">
        <v>994</v>
      </c>
    </row>
    <row r="4477" customFormat="false" ht="15.75" hidden="true" customHeight="false" outlineLevel="0" collapsed="false">
      <c r="A4477" s="331"/>
      <c r="B4477" s="331" t="s">
        <v>1442</v>
      </c>
      <c r="C4477" s="331" t="str">
        <f aca="false">IFERROR(VLOOKUP(B4477,'[1]#¡REF!'!$A$1:$C$15201,2,FALSE()),"")</f>
        <v/>
      </c>
      <c r="D4477" s="331" t="s">
        <v>991</v>
      </c>
      <c r="E4477" s="331" t="s">
        <v>1083</v>
      </c>
      <c r="F4477" s="354" t="s">
        <v>993</v>
      </c>
      <c r="G4477" s="331" t="n">
        <v>20</v>
      </c>
      <c r="H4477" s="331" t="n">
        <v>111.2</v>
      </c>
      <c r="I4477" s="415" t="n">
        <v>2214</v>
      </c>
      <c r="J4477" s="389"/>
      <c r="K4477" s="331" t="s">
        <v>994</v>
      </c>
    </row>
    <row r="4478" customFormat="false" ht="15.75" hidden="true" customHeight="false" outlineLevel="0" collapsed="false">
      <c r="A4478" s="331"/>
      <c r="B4478" s="331" t="s">
        <v>1442</v>
      </c>
      <c r="C4478" s="331" t="str">
        <f aca="false">IFERROR(VLOOKUP(B4478,'[1]#¡REF!'!$A$1:$C$15201,2,FALSE()),"")</f>
        <v/>
      </c>
      <c r="D4478" s="331" t="s">
        <v>991</v>
      </c>
      <c r="E4478" s="331" t="s">
        <v>1000</v>
      </c>
      <c r="F4478" s="354" t="s">
        <v>993</v>
      </c>
      <c r="G4478" s="331" t="n">
        <v>26</v>
      </c>
      <c r="H4478" s="331" t="n">
        <v>144.56</v>
      </c>
      <c r="I4478" s="415" t="n">
        <v>2878.2</v>
      </c>
      <c r="J4478" s="389"/>
      <c r="K4478" s="331" t="s">
        <v>994</v>
      </c>
    </row>
    <row r="4479" customFormat="false" ht="15.75" hidden="true" customHeight="false" outlineLevel="0" collapsed="false">
      <c r="A4479" s="331"/>
      <c r="B4479" s="331" t="s">
        <v>1442</v>
      </c>
      <c r="C4479" s="331" t="str">
        <f aca="false">IFERROR(VLOOKUP(B4479,'[1]#¡REF!'!$A$1:$C$15201,2,FALSE()),"")</f>
        <v/>
      </c>
      <c r="D4479" s="331" t="s">
        <v>991</v>
      </c>
      <c r="E4479" s="331" t="s">
        <v>1034</v>
      </c>
      <c r="F4479" s="354" t="s">
        <v>993</v>
      </c>
      <c r="G4479" s="331" t="n">
        <v>194</v>
      </c>
      <c r="H4479" s="415" t="n">
        <v>1078.64</v>
      </c>
      <c r="I4479" s="415" t="n">
        <v>21475.8</v>
      </c>
      <c r="J4479" s="389"/>
      <c r="K4479" s="331" t="s">
        <v>994</v>
      </c>
    </row>
    <row r="4480" customFormat="false" ht="15.75" hidden="true" customHeight="false" outlineLevel="0" collapsed="false">
      <c r="A4480" s="331"/>
      <c r="B4480" s="331" t="s">
        <v>1442</v>
      </c>
      <c r="C4480" s="331" t="str">
        <f aca="false">IFERROR(VLOOKUP(B4480,'[1]#¡REF!'!$A$1:$C$15201,2,FALSE()),"")</f>
        <v/>
      </c>
      <c r="D4480" s="331" t="s">
        <v>991</v>
      </c>
      <c r="E4480" s="331" t="s">
        <v>1009</v>
      </c>
      <c r="F4480" s="354" t="s">
        <v>993</v>
      </c>
      <c r="G4480" s="331" t="n">
        <v>50</v>
      </c>
      <c r="H4480" s="331" t="n">
        <v>278</v>
      </c>
      <c r="I4480" s="415" t="n">
        <v>5535</v>
      </c>
      <c r="J4480" s="389"/>
      <c r="K4480" s="331" t="s">
        <v>994</v>
      </c>
    </row>
    <row r="4481" customFormat="false" ht="15.75" hidden="true" customHeight="false" outlineLevel="0" collapsed="false">
      <c r="A4481" s="331"/>
      <c r="B4481" s="331" t="s">
        <v>1442</v>
      </c>
      <c r="C4481" s="331" t="str">
        <f aca="false">IFERROR(VLOOKUP(B4481,'[1]#¡REF!'!$A$1:$C$15201,2,FALSE()),"")</f>
        <v/>
      </c>
      <c r="D4481" s="331" t="s">
        <v>991</v>
      </c>
      <c r="E4481" s="331" t="s">
        <v>1011</v>
      </c>
      <c r="F4481" s="354" t="s">
        <v>993</v>
      </c>
      <c r="G4481" s="331" t="n">
        <v>58</v>
      </c>
      <c r="H4481" s="331" t="n">
        <v>322.48</v>
      </c>
      <c r="I4481" s="415" t="n">
        <v>6420.6</v>
      </c>
      <c r="J4481" s="389"/>
      <c r="K4481" s="331" t="s">
        <v>994</v>
      </c>
    </row>
    <row r="4482" customFormat="false" ht="15.75" hidden="true" customHeight="false" outlineLevel="0" collapsed="false">
      <c r="A4482" s="331"/>
      <c r="B4482" s="331" t="s">
        <v>1442</v>
      </c>
      <c r="C4482" s="331" t="str">
        <f aca="false">IFERROR(VLOOKUP(B4482,'[1]#¡REF!'!$A$1:$C$15201,2,FALSE()),"")</f>
        <v/>
      </c>
      <c r="D4482" s="331" t="s">
        <v>991</v>
      </c>
      <c r="E4482" s="331" t="s">
        <v>1001</v>
      </c>
      <c r="F4482" s="354" t="s">
        <v>993</v>
      </c>
      <c r="G4482" s="331" t="n">
        <v>4</v>
      </c>
      <c r="H4482" s="331" t="n">
        <v>22.24</v>
      </c>
      <c r="I4482" s="331" t="n">
        <v>442.8</v>
      </c>
      <c r="J4482" s="389"/>
      <c r="K4482" s="331" t="s">
        <v>994</v>
      </c>
    </row>
    <row r="4483" customFormat="false" ht="15.75" hidden="true" customHeight="false" outlineLevel="0" collapsed="false">
      <c r="A4483" s="331"/>
      <c r="B4483" s="331" t="s">
        <v>1442</v>
      </c>
      <c r="C4483" s="331" t="str">
        <f aca="false">IFERROR(VLOOKUP(B4483,'[1]#¡REF!'!$A$1:$C$15201,2,FALSE()),"")</f>
        <v/>
      </c>
      <c r="D4483" s="331" t="s">
        <v>991</v>
      </c>
      <c r="E4483" s="331" t="s">
        <v>1012</v>
      </c>
      <c r="F4483" s="354" t="s">
        <v>993</v>
      </c>
      <c r="G4483" s="331" t="n">
        <v>170</v>
      </c>
      <c r="H4483" s="331" t="n">
        <v>945.2</v>
      </c>
      <c r="I4483" s="415" t="n">
        <v>18819</v>
      </c>
      <c r="J4483" s="389"/>
      <c r="K4483" s="331" t="s">
        <v>994</v>
      </c>
    </row>
    <row r="4484" customFormat="false" ht="15.75" hidden="true" customHeight="false" outlineLevel="0" collapsed="false">
      <c r="A4484" s="331"/>
      <c r="B4484" s="331" t="s">
        <v>1442</v>
      </c>
      <c r="C4484" s="331" t="str">
        <f aca="false">IFERROR(VLOOKUP(B4484,'[1]#¡REF!'!$A$1:$C$15201,2,FALSE()),"")</f>
        <v/>
      </c>
      <c r="D4484" s="331" t="s">
        <v>991</v>
      </c>
      <c r="E4484" s="331" t="s">
        <v>1013</v>
      </c>
      <c r="F4484" s="354" t="s">
        <v>993</v>
      </c>
      <c r="G4484" s="331" t="n">
        <v>27</v>
      </c>
      <c r="H4484" s="331" t="n">
        <v>150.12</v>
      </c>
      <c r="I4484" s="415" t="n">
        <v>2988.9</v>
      </c>
      <c r="J4484" s="389"/>
      <c r="K4484" s="331" t="s">
        <v>994</v>
      </c>
    </row>
    <row r="4485" customFormat="false" ht="15.75" hidden="true" customHeight="false" outlineLevel="0" collapsed="false">
      <c r="A4485" s="331"/>
      <c r="B4485" s="331" t="s">
        <v>1442</v>
      </c>
      <c r="C4485" s="331" t="str">
        <f aca="false">IFERROR(VLOOKUP(B4485,'[1]#¡REF!'!$A$1:$C$15201,2,FALSE()),"")</f>
        <v/>
      </c>
      <c r="D4485" s="331" t="s">
        <v>991</v>
      </c>
      <c r="E4485" s="331" t="s">
        <v>1037</v>
      </c>
      <c r="F4485" s="331" t="s">
        <v>1131</v>
      </c>
      <c r="G4485" s="331" t="n">
        <v>5</v>
      </c>
      <c r="H4485" s="331" t="n">
        <v>27.8</v>
      </c>
      <c r="I4485" s="331" t="n">
        <v>553.5</v>
      </c>
      <c r="J4485" s="389"/>
      <c r="K4485" s="331" t="s">
        <v>994</v>
      </c>
    </row>
    <row r="4486" customFormat="false" ht="15.75" hidden="true" customHeight="false" outlineLevel="0" collapsed="false">
      <c r="A4486" s="331"/>
      <c r="B4486" s="331" t="s">
        <v>1442</v>
      </c>
      <c r="C4486" s="331" t="str">
        <f aca="false">IFERROR(VLOOKUP(B4486,'[1]#¡REF!'!$A$1:$C$15201,2,FALSE()),"")</f>
        <v/>
      </c>
      <c r="D4486" s="331" t="s">
        <v>991</v>
      </c>
      <c r="E4486" s="331" t="s">
        <v>1014</v>
      </c>
      <c r="F4486" s="331" t="s">
        <v>1132</v>
      </c>
      <c r="G4486" s="331" t="n">
        <v>1</v>
      </c>
      <c r="H4486" s="331" t="n">
        <v>5.56</v>
      </c>
      <c r="I4486" s="331" t="n">
        <v>110.7</v>
      </c>
      <c r="J4486" s="389"/>
      <c r="K4486" s="331" t="s">
        <v>994</v>
      </c>
    </row>
    <row r="4487" customFormat="false" ht="15.75" hidden="true" customHeight="false" outlineLevel="0" collapsed="false">
      <c r="A4487" s="331"/>
      <c r="B4487" s="331" t="s">
        <v>1442</v>
      </c>
      <c r="C4487" s="331" t="str">
        <f aca="false">IFERROR(VLOOKUP(B4487,'[1]#¡REF!'!$A$1:$C$15201,2,FALSE()),"")</f>
        <v/>
      </c>
      <c r="D4487" s="331" t="s">
        <v>991</v>
      </c>
      <c r="E4487" s="331" t="s">
        <v>1004</v>
      </c>
      <c r="F4487" s="331" t="s">
        <v>1134</v>
      </c>
      <c r="G4487" s="331" t="n">
        <v>5</v>
      </c>
      <c r="H4487" s="331" t="n">
        <v>27.8</v>
      </c>
      <c r="I4487" s="331" t="n">
        <v>553.5</v>
      </c>
      <c r="J4487" s="389"/>
      <c r="K4487" s="331" t="s">
        <v>994</v>
      </c>
    </row>
    <row r="4488" customFormat="false" ht="15.75" hidden="true" customHeight="false" outlineLevel="0" collapsed="false">
      <c r="A4488" s="331"/>
      <c r="B4488" s="331" t="s">
        <v>1442</v>
      </c>
      <c r="C4488" s="331" t="str">
        <f aca="false">IFERROR(VLOOKUP(B4488,'[1]#¡REF!'!$A$1:$C$15201,2,FALSE()),"")</f>
        <v/>
      </c>
      <c r="D4488" s="331" t="s">
        <v>1016</v>
      </c>
      <c r="E4488" s="331" t="s">
        <v>1017</v>
      </c>
      <c r="F4488" s="331" t="s">
        <v>1130</v>
      </c>
      <c r="G4488" s="331" t="n">
        <v>294</v>
      </c>
      <c r="H4488" s="415" t="n">
        <v>1634.65</v>
      </c>
      <c r="I4488" s="415" t="n">
        <v>32545.8</v>
      </c>
      <c r="J4488" s="389"/>
      <c r="K4488" s="331" t="s">
        <v>994</v>
      </c>
    </row>
    <row r="4489" customFormat="false" ht="15.75" hidden="true" customHeight="false" outlineLevel="0" collapsed="false">
      <c r="A4489" s="331"/>
      <c r="B4489" s="331" t="s">
        <v>1442</v>
      </c>
      <c r="C4489" s="331" t="str">
        <f aca="false">IFERROR(VLOOKUP(B4489,'[1]#¡REF!'!$A$1:$C$15201,2,FALSE()),"")</f>
        <v/>
      </c>
      <c r="D4489" s="331" t="s">
        <v>1016</v>
      </c>
      <c r="E4489" s="331" t="s">
        <v>1091</v>
      </c>
      <c r="F4489" s="354" t="s">
        <v>993</v>
      </c>
      <c r="G4489" s="331" t="n">
        <v>328</v>
      </c>
      <c r="H4489" s="415" t="n">
        <v>1823.69</v>
      </c>
      <c r="I4489" s="415" t="n">
        <v>36309.6</v>
      </c>
      <c r="J4489" s="389"/>
      <c r="K4489" s="331" t="s">
        <v>994</v>
      </c>
    </row>
    <row r="4490" customFormat="false" ht="15.75" hidden="true" customHeight="false" outlineLevel="0" collapsed="false">
      <c r="A4490" s="331"/>
      <c r="B4490" s="331" t="s">
        <v>1442</v>
      </c>
      <c r="C4490" s="331" t="str">
        <f aca="false">IFERROR(VLOOKUP(B4490,'[1]#¡REF!'!$A$1:$C$15201,2,FALSE()),"")</f>
        <v/>
      </c>
      <c r="D4490" s="331" t="s">
        <v>1016</v>
      </c>
      <c r="E4490" s="331" t="s">
        <v>1019</v>
      </c>
      <c r="F4490" s="354" t="s">
        <v>993</v>
      </c>
      <c r="G4490" s="331" t="n">
        <v>229</v>
      </c>
      <c r="H4490" s="415" t="n">
        <v>1273.24</v>
      </c>
      <c r="I4490" s="415" t="n">
        <v>25350.3</v>
      </c>
      <c r="J4490" s="389"/>
      <c r="K4490" s="331" t="s">
        <v>994</v>
      </c>
    </row>
    <row r="4491" customFormat="false" ht="15.75" hidden="true" customHeight="false" outlineLevel="0" collapsed="false">
      <c r="A4491" s="331"/>
      <c r="B4491" s="331" t="s">
        <v>1442</v>
      </c>
      <c r="C4491" s="331" t="str">
        <f aca="false">IFERROR(VLOOKUP(B4491,'[1]#¡REF!'!$A$1:$C$15201,2,FALSE()),"")</f>
        <v/>
      </c>
      <c r="D4491" s="331" t="s">
        <v>1016</v>
      </c>
      <c r="E4491" s="331" t="s">
        <v>1020</v>
      </c>
      <c r="F4491" s="354" t="s">
        <v>993</v>
      </c>
      <c r="G4491" s="331" t="n">
        <v>88</v>
      </c>
      <c r="H4491" s="331" t="n">
        <v>489.28</v>
      </c>
      <c r="I4491" s="415" t="n">
        <v>9741.6</v>
      </c>
      <c r="J4491" s="389"/>
      <c r="K4491" s="331" t="s">
        <v>994</v>
      </c>
    </row>
    <row r="4492" customFormat="false" ht="15.75" hidden="true" customHeight="false" outlineLevel="0" collapsed="false">
      <c r="A4492" s="331"/>
      <c r="B4492" s="331" t="s">
        <v>1442</v>
      </c>
      <c r="C4492" s="331" t="str">
        <f aca="false">IFERROR(VLOOKUP(B4492,'[1]#¡REF!'!$A$1:$C$15201,2,FALSE()),"")</f>
        <v/>
      </c>
      <c r="D4492" s="331" t="s">
        <v>1016</v>
      </c>
      <c r="E4492" s="331" t="s">
        <v>1041</v>
      </c>
      <c r="F4492" s="354" t="s">
        <v>993</v>
      </c>
      <c r="G4492" s="331" t="n">
        <v>3</v>
      </c>
      <c r="H4492" s="331" t="n">
        <v>16.68</v>
      </c>
      <c r="I4492" s="331" t="n">
        <v>332.1</v>
      </c>
      <c r="J4492" s="389"/>
      <c r="K4492" s="331" t="s">
        <v>994</v>
      </c>
    </row>
    <row r="4493" customFormat="false" ht="15.75" hidden="true" customHeight="false" outlineLevel="0" collapsed="false">
      <c r="A4493" s="331"/>
      <c r="B4493" s="331" t="s">
        <v>1442</v>
      </c>
      <c r="C4493" s="331" t="str">
        <f aca="false">IFERROR(VLOOKUP(B4493,'[1]#¡REF!'!$A$1:$C$15201,2,FALSE()),"")</f>
        <v/>
      </c>
      <c r="D4493" s="331" t="s">
        <v>1016</v>
      </c>
      <c r="E4493" s="331" t="s">
        <v>1023</v>
      </c>
      <c r="F4493" s="354" t="s">
        <v>993</v>
      </c>
      <c r="G4493" s="331" t="n">
        <v>455</v>
      </c>
      <c r="H4493" s="415" t="n">
        <v>2529.81</v>
      </c>
      <c r="I4493" s="415" t="n">
        <v>50368.5</v>
      </c>
      <c r="J4493" s="389"/>
      <c r="K4493" s="331" t="s">
        <v>994</v>
      </c>
    </row>
    <row r="4494" customFormat="false" ht="15.75" hidden="true" customHeight="false" outlineLevel="0" collapsed="false">
      <c r="A4494" s="331"/>
      <c r="B4494" s="331" t="s">
        <v>1442</v>
      </c>
      <c r="C4494" s="331" t="str">
        <f aca="false">IFERROR(VLOOKUP(B4494,'[1]#¡REF!'!$A$1:$C$15201,2,FALSE()),"")</f>
        <v/>
      </c>
      <c r="D4494" s="331" t="s">
        <v>1016</v>
      </c>
      <c r="E4494" s="331" t="s">
        <v>1092</v>
      </c>
      <c r="F4494" s="354" t="s">
        <v>993</v>
      </c>
      <c r="G4494" s="405" t="n">
        <v>1922</v>
      </c>
      <c r="H4494" s="415" t="n">
        <v>10686.36</v>
      </c>
      <c r="I4494" s="415" t="n">
        <v>212765.4</v>
      </c>
      <c r="J4494" s="389"/>
      <c r="K4494" s="331" t="s">
        <v>994</v>
      </c>
    </row>
    <row r="4495" customFormat="false" ht="15.75" hidden="true" customHeight="false" outlineLevel="0" collapsed="false">
      <c r="A4495" s="331"/>
      <c r="B4495" s="331" t="s">
        <v>1442</v>
      </c>
      <c r="C4495" s="331" t="str">
        <f aca="false">IFERROR(VLOOKUP(B4495,'[1]#¡REF!'!$A$1:$C$15201,2,FALSE()),"")</f>
        <v/>
      </c>
      <c r="D4495" s="331" t="s">
        <v>1016</v>
      </c>
      <c r="E4495" s="331" t="s">
        <v>1024</v>
      </c>
      <c r="F4495" s="354" t="s">
        <v>993</v>
      </c>
      <c r="G4495" s="331" t="n">
        <v>2</v>
      </c>
      <c r="H4495" s="331" t="n">
        <v>11.12</v>
      </c>
      <c r="I4495" s="331" t="n">
        <v>221.4</v>
      </c>
      <c r="J4495" s="389"/>
      <c r="K4495" s="331" t="s">
        <v>994</v>
      </c>
    </row>
    <row r="4496" customFormat="false" ht="15.75" hidden="true" customHeight="false" outlineLevel="0" collapsed="false">
      <c r="A4496" s="331"/>
      <c r="B4496" s="331" t="s">
        <v>1442</v>
      </c>
      <c r="C4496" s="331" t="str">
        <f aca="false">IFERROR(VLOOKUP(B4496,'[1]#¡REF!'!$A$1:$C$15201,2,FALSE()),"")</f>
        <v/>
      </c>
      <c r="D4496" s="331" t="s">
        <v>1016</v>
      </c>
      <c r="E4496" s="331" t="s">
        <v>1025</v>
      </c>
      <c r="F4496" s="354" t="s">
        <v>993</v>
      </c>
      <c r="G4496" s="331" t="n">
        <v>42</v>
      </c>
      <c r="H4496" s="331" t="n">
        <v>233.52</v>
      </c>
      <c r="I4496" s="415" t="n">
        <v>4649.4</v>
      </c>
      <c r="J4496" s="389"/>
      <c r="K4496" s="331" t="s">
        <v>994</v>
      </c>
    </row>
    <row r="4497" customFormat="false" ht="15.75" hidden="true" customHeight="false" outlineLevel="0" collapsed="false">
      <c r="A4497" s="331"/>
      <c r="B4497" s="331" t="s">
        <v>1442</v>
      </c>
      <c r="C4497" s="331" t="str">
        <f aca="false">IFERROR(VLOOKUP(B4497,'[1]#¡REF!'!$A$1:$C$15201,2,FALSE()),"")</f>
        <v/>
      </c>
      <c r="D4497" s="331" t="s">
        <v>1016</v>
      </c>
      <c r="E4497" s="331" t="s">
        <v>1065</v>
      </c>
      <c r="F4497" s="354" t="s">
        <v>993</v>
      </c>
      <c r="G4497" s="331" t="n">
        <v>24</v>
      </c>
      <c r="H4497" s="331" t="n">
        <v>133.44</v>
      </c>
      <c r="I4497" s="415" t="n">
        <v>2656.8</v>
      </c>
      <c r="J4497" s="389"/>
      <c r="K4497" s="331" t="s">
        <v>994</v>
      </c>
    </row>
    <row r="4498" customFormat="false" ht="15.75" hidden="true" customHeight="false" outlineLevel="0" collapsed="false">
      <c r="A4498" s="331"/>
      <c r="B4498" s="331" t="s">
        <v>1442</v>
      </c>
      <c r="C4498" s="331" t="str">
        <f aca="false">IFERROR(VLOOKUP(B4498,'[1]#¡REF!'!$A$1:$C$15201,2,FALSE()),"")</f>
        <v/>
      </c>
      <c r="D4498" s="331" t="s">
        <v>1016</v>
      </c>
      <c r="E4498" s="331" t="s">
        <v>1122</v>
      </c>
      <c r="F4498" s="354" t="s">
        <v>993</v>
      </c>
      <c r="G4498" s="331" t="n">
        <v>4</v>
      </c>
      <c r="H4498" s="331" t="n">
        <v>22.24</v>
      </c>
      <c r="I4498" s="331" t="n">
        <v>442.8</v>
      </c>
      <c r="J4498" s="389"/>
      <c r="K4498" s="331" t="s">
        <v>994</v>
      </c>
    </row>
    <row r="4499" customFormat="false" ht="15.75" hidden="true" customHeight="false" outlineLevel="0" collapsed="false">
      <c r="A4499" s="331"/>
      <c r="B4499" s="331" t="s">
        <v>1442</v>
      </c>
      <c r="C4499" s="331" t="str">
        <f aca="false">IFERROR(VLOOKUP(B4499,'[1]#¡REF!'!$A$1:$C$15201,2,FALSE()),"")</f>
        <v/>
      </c>
      <c r="D4499" s="331" t="s">
        <v>1016</v>
      </c>
      <c r="E4499" s="331" t="s">
        <v>1093</v>
      </c>
      <c r="F4499" s="331" t="s">
        <v>1131</v>
      </c>
      <c r="G4499" s="331" t="n">
        <v>90</v>
      </c>
      <c r="H4499" s="331" t="n">
        <v>500.4</v>
      </c>
      <c r="I4499" s="415" t="n">
        <v>9963</v>
      </c>
      <c r="J4499" s="389"/>
      <c r="K4499" s="331" t="s">
        <v>994</v>
      </c>
    </row>
    <row r="4500" customFormat="false" ht="15.75" hidden="true" customHeight="false" outlineLevel="0" collapsed="false">
      <c r="A4500" s="331"/>
      <c r="B4500" s="331" t="s">
        <v>1442</v>
      </c>
      <c r="C4500" s="331" t="str">
        <f aca="false">IFERROR(VLOOKUP(B4500,'[1]#¡REF!'!$A$1:$C$15201,2,FALSE()),"")</f>
        <v/>
      </c>
      <c r="D4500" s="331" t="s">
        <v>1016</v>
      </c>
      <c r="E4500" s="331" t="s">
        <v>1026</v>
      </c>
      <c r="F4500" s="331" t="s">
        <v>1132</v>
      </c>
      <c r="G4500" s="331" t="n">
        <v>179</v>
      </c>
      <c r="H4500" s="331" t="n">
        <v>995.24</v>
      </c>
      <c r="I4500" s="415" t="n">
        <v>19815.3</v>
      </c>
      <c r="J4500" s="389"/>
      <c r="K4500" s="331" t="s">
        <v>994</v>
      </c>
    </row>
    <row r="4501" customFormat="false" ht="15.75" hidden="true" customHeight="false" outlineLevel="0" collapsed="false">
      <c r="A4501" s="331"/>
      <c r="B4501" s="331" t="s">
        <v>1442</v>
      </c>
      <c r="C4501" s="331" t="str">
        <f aca="false">IFERROR(VLOOKUP(B4501,'[1]#¡REF!'!$A$1:$C$15201,2,FALSE()),"")</f>
        <v/>
      </c>
      <c r="D4501" s="331" t="s">
        <v>1016</v>
      </c>
      <c r="E4501" s="331" t="s">
        <v>1027</v>
      </c>
      <c r="F4501" s="331" t="s">
        <v>1133</v>
      </c>
      <c r="G4501" s="331" t="n">
        <v>147</v>
      </c>
      <c r="H4501" s="331" t="n">
        <v>817.32</v>
      </c>
      <c r="I4501" s="415" t="n">
        <v>16272.9</v>
      </c>
      <c r="J4501" s="389"/>
      <c r="K4501" s="331" t="s">
        <v>994</v>
      </c>
    </row>
    <row r="4502" customFormat="false" ht="15.75" hidden="true" customHeight="false" outlineLevel="0" collapsed="false">
      <c r="A4502" s="331"/>
      <c r="B4502" s="331" t="s">
        <v>1442</v>
      </c>
      <c r="C4502" s="331" t="str">
        <f aca="false">IFERROR(VLOOKUP(B4502,'[1]#¡REF!'!$A$1:$C$15201,2,FALSE()),"")</f>
        <v/>
      </c>
      <c r="D4502" s="331" t="s">
        <v>1016</v>
      </c>
      <c r="E4502" s="331" t="s">
        <v>1028</v>
      </c>
      <c r="F4502" s="331" t="s">
        <v>1134</v>
      </c>
      <c r="G4502" s="331" t="n">
        <v>35</v>
      </c>
      <c r="H4502" s="331" t="n">
        <v>194.6</v>
      </c>
      <c r="I4502" s="415" t="n">
        <v>3874.5</v>
      </c>
      <c r="J4502" s="390"/>
      <c r="K4502" s="331" t="s">
        <v>994</v>
      </c>
    </row>
    <row r="4503" customFormat="false" ht="15.75" hidden="true" customHeight="false" outlineLevel="0" collapsed="false">
      <c r="A4503" s="331"/>
      <c r="B4503" s="331" t="s">
        <v>1443</v>
      </c>
      <c r="C4503" s="331" t="str">
        <f aca="false">IFERROR(VLOOKUP(B4503,'[1]#¡REF!'!$A$1:$C$15201,2,FALSE()),"")</f>
        <v/>
      </c>
      <c r="D4503" s="331" t="s">
        <v>991</v>
      </c>
      <c r="E4503" s="331" t="s">
        <v>1032</v>
      </c>
      <c r="F4503" s="331" t="s">
        <v>1130</v>
      </c>
      <c r="G4503" s="331" t="n">
        <v>720</v>
      </c>
      <c r="H4503" s="415" t="n">
        <v>123848.32</v>
      </c>
      <c r="I4503" s="415" t="n">
        <v>2465820</v>
      </c>
      <c r="J4503" s="388"/>
      <c r="K4503" s="331" t="s">
        <v>994</v>
      </c>
    </row>
    <row r="4504" customFormat="false" ht="15.75" hidden="true" customHeight="false" outlineLevel="0" collapsed="false">
      <c r="A4504" s="331"/>
      <c r="B4504" s="331" t="s">
        <v>1443</v>
      </c>
      <c r="C4504" s="331" t="str">
        <f aca="false">IFERROR(VLOOKUP(B4504,'[1]#¡REF!'!$A$1:$C$15201,2,FALSE()),"")</f>
        <v/>
      </c>
      <c r="D4504" s="331" t="s">
        <v>991</v>
      </c>
      <c r="E4504" s="331" t="s">
        <v>1034</v>
      </c>
      <c r="F4504" s="354" t="s">
        <v>993</v>
      </c>
      <c r="G4504" s="405" t="n">
        <v>1000</v>
      </c>
      <c r="H4504" s="415" t="n">
        <v>172011.56</v>
      </c>
      <c r="I4504" s="415" t="n">
        <v>3424750</v>
      </c>
      <c r="J4504" s="389"/>
      <c r="K4504" s="331" t="s">
        <v>994</v>
      </c>
    </row>
    <row r="4505" customFormat="false" ht="15.75" hidden="true" customHeight="false" outlineLevel="0" collapsed="false">
      <c r="A4505" s="331"/>
      <c r="B4505" s="331" t="s">
        <v>1443</v>
      </c>
      <c r="C4505" s="331" t="str">
        <f aca="false">IFERROR(VLOOKUP(B4505,'[1]#¡REF!'!$A$1:$C$15201,2,FALSE()),"")</f>
        <v/>
      </c>
      <c r="D4505" s="331" t="s">
        <v>991</v>
      </c>
      <c r="E4505" s="331" t="s">
        <v>1012</v>
      </c>
      <c r="F4505" s="354" t="s">
        <v>993</v>
      </c>
      <c r="G4505" s="331" t="n">
        <v>500</v>
      </c>
      <c r="H4505" s="415" t="n">
        <v>86005.78</v>
      </c>
      <c r="I4505" s="415" t="n">
        <v>1712375</v>
      </c>
      <c r="J4505" s="389"/>
      <c r="K4505" s="331" t="s">
        <v>994</v>
      </c>
    </row>
    <row r="4506" customFormat="false" ht="15.75" hidden="true" customHeight="false" outlineLevel="0" collapsed="false">
      <c r="A4506" s="331"/>
      <c r="B4506" s="331" t="s">
        <v>1444</v>
      </c>
      <c r="C4506" s="331" t="str">
        <f aca="false">IFERROR(VLOOKUP(B4506,'[1]#¡REF!'!$A$1:$C$15201,2,FALSE()),"")</f>
        <v/>
      </c>
      <c r="D4506" s="331" t="s">
        <v>991</v>
      </c>
      <c r="E4506" s="331" t="s">
        <v>1034</v>
      </c>
      <c r="F4506" s="354" t="s">
        <v>993</v>
      </c>
      <c r="G4506" s="405" t="n">
        <v>1500</v>
      </c>
      <c r="H4506" s="415" t="n">
        <v>516034.69</v>
      </c>
      <c r="I4506" s="415" t="n">
        <v>10274250</v>
      </c>
      <c r="J4506" s="389"/>
      <c r="K4506" s="331" t="s">
        <v>994</v>
      </c>
    </row>
    <row r="4507" customFormat="false" ht="15.75" hidden="true" customHeight="false" outlineLevel="0" collapsed="false">
      <c r="A4507" s="331"/>
      <c r="B4507" s="331" t="s">
        <v>1445</v>
      </c>
      <c r="C4507" s="331" t="str">
        <f aca="false">IFERROR(VLOOKUP(B4507,'[1]#¡REF!'!$A$1:$C$15201,2,FALSE()),"")</f>
        <v/>
      </c>
      <c r="D4507" s="331" t="s">
        <v>991</v>
      </c>
      <c r="E4507" s="331" t="s">
        <v>1008</v>
      </c>
      <c r="F4507" s="354" t="s">
        <v>993</v>
      </c>
      <c r="G4507" s="331" t="n">
        <v>360</v>
      </c>
      <c r="H4507" s="415" t="n">
        <v>27778.4</v>
      </c>
      <c r="I4507" s="415" t="n">
        <v>553068</v>
      </c>
      <c r="J4507" s="389"/>
      <c r="K4507" s="331" t="s">
        <v>994</v>
      </c>
    </row>
    <row r="4508" customFormat="false" ht="15.75" hidden="true" customHeight="false" outlineLevel="0" collapsed="false">
      <c r="A4508" s="331"/>
      <c r="B4508" s="331" t="s">
        <v>1445</v>
      </c>
      <c r="C4508" s="331" t="str">
        <f aca="false">IFERROR(VLOOKUP(B4508,'[1]#¡REF!'!$A$1:$C$15201,2,FALSE()),"")</f>
        <v/>
      </c>
      <c r="D4508" s="331" t="s">
        <v>991</v>
      </c>
      <c r="E4508" s="331" t="s">
        <v>1083</v>
      </c>
      <c r="F4508" s="354" t="s">
        <v>993</v>
      </c>
      <c r="G4508" s="331" t="n">
        <v>180</v>
      </c>
      <c r="H4508" s="415" t="n">
        <v>13889.2</v>
      </c>
      <c r="I4508" s="415" t="n">
        <v>276534</v>
      </c>
      <c r="J4508" s="389"/>
      <c r="K4508" s="331" t="s">
        <v>994</v>
      </c>
    </row>
    <row r="4509" customFormat="false" ht="15.75" hidden="true" customHeight="false" outlineLevel="0" collapsed="false">
      <c r="A4509" s="331"/>
      <c r="B4509" s="331" t="s">
        <v>1445</v>
      </c>
      <c r="C4509" s="331" t="str">
        <f aca="false">IFERROR(VLOOKUP(B4509,'[1]#¡REF!'!$A$1:$C$15201,2,FALSE()),"")</f>
        <v/>
      </c>
      <c r="D4509" s="331" t="s">
        <v>991</v>
      </c>
      <c r="E4509" s="331" t="s">
        <v>1001</v>
      </c>
      <c r="F4509" s="354" t="s">
        <v>993</v>
      </c>
      <c r="G4509" s="405" t="n">
        <v>1500</v>
      </c>
      <c r="H4509" s="415" t="n">
        <v>115743.35</v>
      </c>
      <c r="I4509" s="415" t="n">
        <v>2304450</v>
      </c>
      <c r="J4509" s="389"/>
      <c r="K4509" s="331" t="s">
        <v>994</v>
      </c>
    </row>
    <row r="4510" customFormat="false" ht="15.75" hidden="true" customHeight="false" outlineLevel="0" collapsed="false">
      <c r="A4510" s="331"/>
      <c r="B4510" s="331" t="s">
        <v>1445</v>
      </c>
      <c r="C4510" s="331" t="str">
        <f aca="false">IFERROR(VLOOKUP(B4510,'[1]#¡REF!'!$A$1:$C$15201,2,FALSE()),"")</f>
        <v/>
      </c>
      <c r="D4510" s="331" t="s">
        <v>991</v>
      </c>
      <c r="E4510" s="331" t="s">
        <v>1037</v>
      </c>
      <c r="F4510" s="331" t="s">
        <v>1131</v>
      </c>
      <c r="G4510" s="331" t="n">
        <v>500</v>
      </c>
      <c r="H4510" s="415" t="n">
        <v>38581.12</v>
      </c>
      <c r="I4510" s="415" t="n">
        <v>768150</v>
      </c>
      <c r="J4510" s="390"/>
      <c r="K4510" s="331" t="s">
        <v>994</v>
      </c>
    </row>
    <row r="4511" customFormat="false" ht="15.75" hidden="true" customHeight="false" outlineLevel="0" collapsed="false">
      <c r="A4511" s="356"/>
      <c r="B4511" s="356" t="s">
        <v>1445</v>
      </c>
      <c r="C4511" s="356" t="str">
        <f aca="false">IFERROR(VLOOKUP(B4511,'[1]#¡REF!'!$A$1:$C$15201,2,FALSE()),"")</f>
        <v/>
      </c>
      <c r="D4511" s="356" t="s">
        <v>991</v>
      </c>
      <c r="E4511" s="356" t="s">
        <v>612</v>
      </c>
      <c r="F4511" s="361" t="s">
        <v>1136</v>
      </c>
      <c r="G4511" s="361" t="n">
        <v>38</v>
      </c>
      <c r="H4511" s="416" t="n">
        <v>2932.16</v>
      </c>
      <c r="I4511" s="416" t="n">
        <v>58379.4</v>
      </c>
      <c r="J4511" s="394"/>
      <c r="K4511" s="356" t="s">
        <v>994</v>
      </c>
      <c r="L4511" s="379"/>
      <c r="M4511" s="379"/>
      <c r="N4511" s="379"/>
      <c r="O4511" s="379"/>
      <c r="P4511" s="279"/>
      <c r="Q4511" s="395"/>
      <c r="R4511" s="396"/>
      <c r="S4511" s="396"/>
      <c r="T4511" s="382"/>
    </row>
    <row r="4512" customFormat="false" ht="15.75" hidden="true" customHeight="false" outlineLevel="0" collapsed="false">
      <c r="A4512" s="331"/>
      <c r="B4512" s="331" t="s">
        <v>1446</v>
      </c>
      <c r="C4512" s="331" t="str">
        <f aca="false">IFERROR(VLOOKUP(B4512,'[1]#¡REF!'!$A$1:$C$15201,2,FALSE()),"")</f>
        <v/>
      </c>
      <c r="D4512" s="331" t="s">
        <v>991</v>
      </c>
      <c r="E4512" s="331" t="s">
        <v>1165</v>
      </c>
      <c r="F4512" s="354" t="s">
        <v>993</v>
      </c>
      <c r="G4512" s="331" t="n">
        <v>75</v>
      </c>
      <c r="H4512" s="415" t="n">
        <v>3996.74</v>
      </c>
      <c r="I4512" s="415" t="n">
        <v>79575</v>
      </c>
      <c r="J4512" s="388"/>
      <c r="K4512" s="331" t="s">
        <v>994</v>
      </c>
    </row>
    <row r="4513" customFormat="false" ht="15.75" hidden="true" customHeight="false" outlineLevel="0" collapsed="false">
      <c r="A4513" s="331"/>
      <c r="B4513" s="331" t="s">
        <v>1446</v>
      </c>
      <c r="C4513" s="331" t="str">
        <f aca="false">IFERROR(VLOOKUP(B4513,'[1]#¡REF!'!$A$1:$C$15201,2,FALSE()),"")</f>
        <v/>
      </c>
      <c r="D4513" s="331" t="s">
        <v>991</v>
      </c>
      <c r="E4513" s="331" t="s">
        <v>1036</v>
      </c>
      <c r="F4513" s="354" t="s">
        <v>993</v>
      </c>
      <c r="G4513" s="331" t="n">
        <v>200</v>
      </c>
      <c r="H4513" s="415" t="n">
        <v>10657.96</v>
      </c>
      <c r="I4513" s="415" t="n">
        <v>212200</v>
      </c>
      <c r="J4513" s="389"/>
      <c r="K4513" s="331" t="s">
        <v>994</v>
      </c>
    </row>
    <row r="4514" customFormat="false" ht="15.75" hidden="true" customHeight="false" outlineLevel="0" collapsed="false">
      <c r="A4514" s="331"/>
      <c r="B4514" s="331" t="s">
        <v>1446</v>
      </c>
      <c r="C4514" s="331" t="str">
        <f aca="false">IFERROR(VLOOKUP(B4514,'[1]#¡REF!'!$A$1:$C$15201,2,FALSE()),"")</f>
        <v/>
      </c>
      <c r="D4514" s="331" t="s">
        <v>991</v>
      </c>
      <c r="E4514" s="331" t="s">
        <v>1013</v>
      </c>
      <c r="F4514" s="354" t="s">
        <v>993</v>
      </c>
      <c r="G4514" s="331" t="n">
        <v>800</v>
      </c>
      <c r="H4514" s="415" t="n">
        <v>42631.85</v>
      </c>
      <c r="I4514" s="415" t="n">
        <v>848800</v>
      </c>
      <c r="J4514" s="390"/>
      <c r="K4514" s="331" t="s">
        <v>994</v>
      </c>
    </row>
    <row r="4515" customFormat="false" ht="15.75" hidden="true" customHeight="false" outlineLevel="0" collapsed="false">
      <c r="A4515" s="331"/>
      <c r="B4515" s="331" t="s">
        <v>1447</v>
      </c>
      <c r="C4515" s="331" t="str">
        <f aca="false">IFERROR(VLOOKUP(B4515,'[1]#¡REF!'!$A$1:$C$15201,2,FALSE()),"")</f>
        <v/>
      </c>
      <c r="D4515" s="331" t="s">
        <v>991</v>
      </c>
      <c r="E4515" s="331" t="s">
        <v>1032</v>
      </c>
      <c r="F4515" s="331" t="s">
        <v>1130</v>
      </c>
      <c r="G4515" s="331" t="n">
        <v>2</v>
      </c>
      <c r="H4515" s="331" t="n">
        <v>38.56</v>
      </c>
      <c r="I4515" s="331" t="n">
        <v>767.82</v>
      </c>
      <c r="J4515" s="388"/>
      <c r="K4515" s="331" t="s">
        <v>994</v>
      </c>
    </row>
    <row r="4516" customFormat="false" ht="15.75" hidden="true" customHeight="false" outlineLevel="0" collapsed="false">
      <c r="A4516" s="331"/>
      <c r="B4516" s="331" t="s">
        <v>1447</v>
      </c>
      <c r="C4516" s="331" t="str">
        <f aca="false">IFERROR(VLOOKUP(B4516,'[1]#¡REF!'!$A$1:$C$15201,2,FALSE()),"")</f>
        <v/>
      </c>
      <c r="D4516" s="331" t="s">
        <v>991</v>
      </c>
      <c r="E4516" s="331" t="s">
        <v>1165</v>
      </c>
      <c r="F4516" s="354" t="s">
        <v>993</v>
      </c>
      <c r="G4516" s="331" t="n">
        <v>800</v>
      </c>
      <c r="H4516" s="415" t="n">
        <v>15425.82</v>
      </c>
      <c r="I4516" s="415" t="n">
        <v>307128</v>
      </c>
      <c r="J4516" s="389"/>
      <c r="K4516" s="331" t="s">
        <v>994</v>
      </c>
    </row>
    <row r="4517" customFormat="false" ht="15.75" hidden="true" customHeight="false" outlineLevel="0" collapsed="false">
      <c r="A4517" s="331"/>
      <c r="B4517" s="331" t="s">
        <v>1447</v>
      </c>
      <c r="C4517" s="331" t="str">
        <f aca="false">IFERROR(VLOOKUP(B4517,'[1]#¡REF!'!$A$1:$C$15201,2,FALSE()),"")</f>
        <v/>
      </c>
      <c r="D4517" s="331" t="s">
        <v>991</v>
      </c>
      <c r="E4517" s="331" t="s">
        <v>1036</v>
      </c>
      <c r="F4517" s="354" t="s">
        <v>993</v>
      </c>
      <c r="G4517" s="331" t="n">
        <v>100</v>
      </c>
      <c r="H4517" s="415" t="n">
        <v>1928.23</v>
      </c>
      <c r="I4517" s="415" t="n">
        <v>38391</v>
      </c>
      <c r="J4517" s="389"/>
      <c r="K4517" s="331" t="s">
        <v>994</v>
      </c>
    </row>
    <row r="4518" customFormat="false" ht="15.75" hidden="true" customHeight="false" outlineLevel="0" collapsed="false">
      <c r="A4518" s="331"/>
      <c r="B4518" s="331" t="s">
        <v>1447</v>
      </c>
      <c r="C4518" s="331" t="str">
        <f aca="false">IFERROR(VLOOKUP(B4518,'[1]#¡REF!'!$A$1:$C$15201,2,FALSE()),"")</f>
        <v/>
      </c>
      <c r="D4518" s="331" t="s">
        <v>991</v>
      </c>
      <c r="E4518" s="331" t="s">
        <v>995</v>
      </c>
      <c r="F4518" s="354" t="s">
        <v>993</v>
      </c>
      <c r="G4518" s="331" t="n">
        <v>500</v>
      </c>
      <c r="H4518" s="415" t="n">
        <v>9641.14</v>
      </c>
      <c r="I4518" s="415" t="n">
        <v>191955</v>
      </c>
      <c r="J4518" s="389"/>
      <c r="K4518" s="331" t="s">
        <v>994</v>
      </c>
    </row>
    <row r="4519" customFormat="false" ht="15.75" hidden="true" customHeight="false" outlineLevel="0" collapsed="false">
      <c r="A4519" s="331"/>
      <c r="B4519" s="331" t="s">
        <v>1447</v>
      </c>
      <c r="C4519" s="331" t="str">
        <f aca="false">IFERROR(VLOOKUP(B4519,'[1]#¡REF!'!$A$1:$C$15201,2,FALSE()),"")</f>
        <v/>
      </c>
      <c r="D4519" s="331" t="s">
        <v>991</v>
      </c>
      <c r="E4519" s="331" t="s">
        <v>1163</v>
      </c>
      <c r="F4519" s="354" t="s">
        <v>993</v>
      </c>
      <c r="G4519" s="405" t="n">
        <v>1500</v>
      </c>
      <c r="H4519" s="415" t="n">
        <v>28923.41</v>
      </c>
      <c r="I4519" s="415" t="n">
        <v>575865</v>
      </c>
      <c r="J4519" s="390"/>
      <c r="K4519" s="331" t="s">
        <v>994</v>
      </c>
    </row>
    <row r="4520" s="158" customFormat="true" ht="15" hidden="false" customHeight="false" outlineLevel="0" collapsed="false">
      <c r="A4520" s="411" t="s">
        <v>1419</v>
      </c>
      <c r="B4520" s="366" t="s">
        <v>1447</v>
      </c>
      <c r="C4520" s="366" t="str">
        <f aca="false">IFERROR(VLOOKUP(B4520,'[1]#¡REF!'!$A$1:$C$15201,2,FALSE()),"")</f>
        <v/>
      </c>
      <c r="D4520" s="406" t="s">
        <v>991</v>
      </c>
      <c r="E4520" s="366" t="s">
        <v>612</v>
      </c>
      <c r="F4520" s="421" t="s">
        <v>1136</v>
      </c>
      <c r="G4520" s="368" t="n">
        <v>4</v>
      </c>
      <c r="H4520" s="366" t="n">
        <v>77.13</v>
      </c>
      <c r="I4520" s="426" t="n">
        <v>1535.64</v>
      </c>
      <c r="J4520" s="408" t="n">
        <v>383.91</v>
      </c>
      <c r="K4520" s="366" t="s">
        <v>994</v>
      </c>
      <c r="L4520" s="371" t="s">
        <v>1448</v>
      </c>
      <c r="M4520" s="371"/>
      <c r="N4520" s="371"/>
      <c r="O4520" s="371" t="n">
        <v>3137642</v>
      </c>
      <c r="P4520" s="371" t="n">
        <v>3429</v>
      </c>
      <c r="Q4520" s="425" t="n">
        <v>44529</v>
      </c>
      <c r="R4520" s="425"/>
      <c r="S4520" s="425"/>
      <c r="T4520" s="273" t="n">
        <v>4</v>
      </c>
      <c r="U4520" s="163" t="n">
        <f aca="false">T4520*J4520</f>
        <v>1535.64</v>
      </c>
    </row>
    <row r="4521" customFormat="false" ht="15.75" hidden="true" customHeight="false" outlineLevel="0" collapsed="false">
      <c r="A4521" s="331"/>
      <c r="B4521" s="331" t="s">
        <v>1447</v>
      </c>
      <c r="C4521" s="331" t="str">
        <f aca="false">IFERROR(VLOOKUP(B4521,'[1]#¡REF!'!$A$1:$C$15201,2,FALSE()),"")</f>
        <v/>
      </c>
      <c r="D4521" s="331" t="s">
        <v>1016</v>
      </c>
      <c r="E4521" s="331" t="s">
        <v>1017</v>
      </c>
      <c r="F4521" s="331" t="s">
        <v>1130</v>
      </c>
      <c r="G4521" s="331" t="n">
        <v>4</v>
      </c>
      <c r="H4521" s="331" t="n">
        <v>77.13</v>
      </c>
      <c r="I4521" s="415" t="n">
        <v>1535.64</v>
      </c>
      <c r="J4521" s="388"/>
      <c r="K4521" s="331" t="s">
        <v>994</v>
      </c>
    </row>
    <row r="4522" customFormat="false" ht="15.75" hidden="true" customHeight="false" outlineLevel="0" collapsed="false">
      <c r="A4522" s="331"/>
      <c r="B4522" s="331" t="s">
        <v>1447</v>
      </c>
      <c r="C4522" s="331" t="str">
        <f aca="false">IFERROR(VLOOKUP(B4522,'[1]#¡REF!'!$A$1:$C$15201,2,FALSE()),"")</f>
        <v/>
      </c>
      <c r="D4522" s="331" t="s">
        <v>1016</v>
      </c>
      <c r="E4522" s="331" t="s">
        <v>1019</v>
      </c>
      <c r="F4522" s="354" t="s">
        <v>993</v>
      </c>
      <c r="G4522" s="331" t="n">
        <v>4</v>
      </c>
      <c r="H4522" s="331" t="n">
        <v>77.13</v>
      </c>
      <c r="I4522" s="415" t="n">
        <v>1535.64</v>
      </c>
      <c r="J4522" s="389"/>
      <c r="K4522" s="331" t="s">
        <v>994</v>
      </c>
    </row>
    <row r="4523" customFormat="false" ht="15.75" hidden="true" customHeight="false" outlineLevel="0" collapsed="false">
      <c r="A4523" s="331"/>
      <c r="B4523" s="331" t="s">
        <v>1447</v>
      </c>
      <c r="C4523" s="331" t="str">
        <f aca="false">IFERROR(VLOOKUP(B4523,'[1]#¡REF!'!$A$1:$C$15201,2,FALSE()),"")</f>
        <v/>
      </c>
      <c r="D4523" s="331" t="s">
        <v>1016</v>
      </c>
      <c r="E4523" s="331" t="s">
        <v>1020</v>
      </c>
      <c r="F4523" s="354" t="s">
        <v>993</v>
      </c>
      <c r="G4523" s="331" t="n">
        <v>41</v>
      </c>
      <c r="H4523" s="331" t="n">
        <v>790.57</v>
      </c>
      <c r="I4523" s="415" t="n">
        <v>15740.31</v>
      </c>
      <c r="J4523" s="389"/>
      <c r="K4523" s="331" t="s">
        <v>994</v>
      </c>
    </row>
    <row r="4524" customFormat="false" ht="15.75" hidden="true" customHeight="false" outlineLevel="0" collapsed="false">
      <c r="A4524" s="331"/>
      <c r="B4524" s="331" t="s">
        <v>1447</v>
      </c>
      <c r="C4524" s="331" t="str">
        <f aca="false">IFERROR(VLOOKUP(B4524,'[1]#¡REF!'!$A$1:$C$15201,2,FALSE()),"")</f>
        <v/>
      </c>
      <c r="D4524" s="331" t="s">
        <v>1016</v>
      </c>
      <c r="E4524" s="331" t="s">
        <v>1025</v>
      </c>
      <c r="F4524" s="354" t="s">
        <v>993</v>
      </c>
      <c r="G4524" s="331" t="n">
        <v>73</v>
      </c>
      <c r="H4524" s="415" t="n">
        <v>1407.61</v>
      </c>
      <c r="I4524" s="415" t="n">
        <v>28025.43</v>
      </c>
      <c r="J4524" s="389"/>
      <c r="K4524" s="331" t="s">
        <v>994</v>
      </c>
    </row>
    <row r="4525" customFormat="false" ht="15.75" hidden="true" customHeight="false" outlineLevel="0" collapsed="false">
      <c r="A4525" s="331"/>
      <c r="B4525" s="331" t="s">
        <v>1447</v>
      </c>
      <c r="C4525" s="331" t="str">
        <f aca="false">IFERROR(VLOOKUP(B4525,'[1]#¡REF!'!$A$1:$C$15201,2,FALSE()),"")</f>
        <v/>
      </c>
      <c r="D4525" s="331" t="s">
        <v>1016</v>
      </c>
      <c r="E4525" s="331" t="s">
        <v>1167</v>
      </c>
      <c r="F4525" s="354" t="s">
        <v>993</v>
      </c>
      <c r="G4525" s="331" t="n">
        <v>104</v>
      </c>
      <c r="H4525" s="415" t="n">
        <v>2005.36</v>
      </c>
      <c r="I4525" s="415" t="n">
        <v>39926.64</v>
      </c>
      <c r="J4525" s="389"/>
      <c r="K4525" s="331" t="s">
        <v>994</v>
      </c>
    </row>
    <row r="4526" customFormat="false" ht="15.75" hidden="true" customHeight="false" outlineLevel="0" collapsed="false">
      <c r="A4526" s="331"/>
      <c r="B4526" s="331" t="s">
        <v>1447</v>
      </c>
      <c r="C4526" s="331" t="str">
        <f aca="false">IFERROR(VLOOKUP(B4526,'[1]#¡REF!'!$A$1:$C$15201,2,FALSE()),"")</f>
        <v/>
      </c>
      <c r="D4526" s="331" t="s">
        <v>1016</v>
      </c>
      <c r="E4526" s="331" t="s">
        <v>1065</v>
      </c>
      <c r="F4526" s="354" t="s">
        <v>993</v>
      </c>
      <c r="G4526" s="331" t="n">
        <v>44</v>
      </c>
      <c r="H4526" s="331" t="n">
        <v>848.42</v>
      </c>
      <c r="I4526" s="415" t="n">
        <v>16892.04</v>
      </c>
      <c r="J4526" s="389"/>
      <c r="K4526" s="331" t="s">
        <v>994</v>
      </c>
    </row>
    <row r="4527" customFormat="false" ht="15.75" hidden="true" customHeight="false" outlineLevel="0" collapsed="false">
      <c r="A4527" s="331"/>
      <c r="B4527" s="331" t="s">
        <v>1447</v>
      </c>
      <c r="C4527" s="331" t="str">
        <f aca="false">IFERROR(VLOOKUP(B4527,'[1]#¡REF!'!$A$1:$C$15201,2,FALSE()),"")</f>
        <v/>
      </c>
      <c r="D4527" s="331" t="s">
        <v>1016</v>
      </c>
      <c r="E4527" s="331" t="s">
        <v>1168</v>
      </c>
      <c r="F4527" s="354" t="s">
        <v>993</v>
      </c>
      <c r="G4527" s="331" t="n">
        <v>42</v>
      </c>
      <c r="H4527" s="331" t="n">
        <v>809.86</v>
      </c>
      <c r="I4527" s="415" t="n">
        <v>16124.22</v>
      </c>
      <c r="J4527" s="389"/>
      <c r="K4527" s="331" t="s">
        <v>994</v>
      </c>
    </row>
    <row r="4528" customFormat="false" ht="15.75" hidden="true" customHeight="false" outlineLevel="0" collapsed="false">
      <c r="A4528" s="331"/>
      <c r="B4528" s="331" t="s">
        <v>1447</v>
      </c>
      <c r="C4528" s="331" t="str">
        <f aca="false">IFERROR(VLOOKUP(B4528,'[1]#¡REF!'!$A$1:$C$15201,2,FALSE()),"")</f>
        <v/>
      </c>
      <c r="D4528" s="331" t="s">
        <v>1016</v>
      </c>
      <c r="E4528" s="331" t="s">
        <v>1121</v>
      </c>
      <c r="F4528" s="354" t="s">
        <v>993</v>
      </c>
      <c r="G4528" s="331" t="n">
        <v>140</v>
      </c>
      <c r="H4528" s="415" t="n">
        <v>2699.52</v>
      </c>
      <c r="I4528" s="415" t="n">
        <v>53747.4</v>
      </c>
      <c r="J4528" s="389"/>
      <c r="K4528" s="331" t="s">
        <v>994</v>
      </c>
    </row>
    <row r="4529" customFormat="false" ht="15.75" hidden="true" customHeight="false" outlineLevel="0" collapsed="false">
      <c r="A4529" s="331"/>
      <c r="B4529" s="331" t="s">
        <v>1447</v>
      </c>
      <c r="C4529" s="331" t="str">
        <f aca="false">IFERROR(VLOOKUP(B4529,'[1]#¡REF!'!$A$1:$C$15201,2,FALSE()),"")</f>
        <v/>
      </c>
      <c r="D4529" s="331" t="s">
        <v>1016</v>
      </c>
      <c r="E4529" s="331" t="s">
        <v>1044</v>
      </c>
      <c r="F4529" s="354" t="s">
        <v>993</v>
      </c>
      <c r="G4529" s="331" t="n">
        <v>70</v>
      </c>
      <c r="H4529" s="415" t="n">
        <v>1349.76</v>
      </c>
      <c r="I4529" s="415" t="n">
        <v>26873.7</v>
      </c>
      <c r="J4529" s="389"/>
      <c r="K4529" s="331" t="s">
        <v>994</v>
      </c>
    </row>
    <row r="4530" customFormat="false" ht="15.75" hidden="true" customHeight="false" outlineLevel="0" collapsed="false">
      <c r="A4530" s="331"/>
      <c r="B4530" s="331" t="s">
        <v>1447</v>
      </c>
      <c r="C4530" s="331" t="str">
        <f aca="false">IFERROR(VLOOKUP(B4530,'[1]#¡REF!'!$A$1:$C$15201,2,FALSE()),"")</f>
        <v/>
      </c>
      <c r="D4530" s="331" t="s">
        <v>1016</v>
      </c>
      <c r="E4530" s="331" t="s">
        <v>1093</v>
      </c>
      <c r="F4530" s="331" t="s">
        <v>1131</v>
      </c>
      <c r="G4530" s="331" t="n">
        <v>4</v>
      </c>
      <c r="H4530" s="331" t="n">
        <v>77.13</v>
      </c>
      <c r="I4530" s="415" t="n">
        <v>1535.64</v>
      </c>
      <c r="J4530" s="389"/>
      <c r="K4530" s="331" t="s">
        <v>994</v>
      </c>
    </row>
    <row r="4531" customFormat="false" ht="15.75" hidden="true" customHeight="false" outlineLevel="0" collapsed="false">
      <c r="A4531" s="331"/>
      <c r="B4531" s="331" t="s">
        <v>1447</v>
      </c>
      <c r="C4531" s="331" t="str">
        <f aca="false">IFERROR(VLOOKUP(B4531,'[1]#¡REF!'!$A$1:$C$15201,2,FALSE()),"")</f>
        <v/>
      </c>
      <c r="D4531" s="331" t="s">
        <v>1016</v>
      </c>
      <c r="E4531" s="331" t="s">
        <v>1026</v>
      </c>
      <c r="F4531" s="331" t="s">
        <v>1132</v>
      </c>
      <c r="G4531" s="331" t="n">
        <v>6</v>
      </c>
      <c r="H4531" s="331" t="n">
        <v>115.69</v>
      </c>
      <c r="I4531" s="415" t="n">
        <v>2303.46</v>
      </c>
      <c r="J4531" s="389"/>
      <c r="K4531" s="331" t="s">
        <v>994</v>
      </c>
    </row>
    <row r="4532" customFormat="false" ht="15.75" hidden="true" customHeight="false" outlineLevel="0" collapsed="false">
      <c r="A4532" s="331"/>
      <c r="B4532" s="331" t="s">
        <v>1447</v>
      </c>
      <c r="C4532" s="331" t="str">
        <f aca="false">IFERROR(VLOOKUP(B4532,'[1]#¡REF!'!$A$1:$C$15201,2,FALSE()),"")</f>
        <v/>
      </c>
      <c r="D4532" s="331" t="s">
        <v>1016</v>
      </c>
      <c r="E4532" s="331" t="s">
        <v>1027</v>
      </c>
      <c r="F4532" s="331" t="s">
        <v>1133</v>
      </c>
      <c r="G4532" s="331" t="n">
        <v>4</v>
      </c>
      <c r="H4532" s="331" t="n">
        <v>77.13</v>
      </c>
      <c r="I4532" s="415" t="n">
        <v>1535.64</v>
      </c>
      <c r="J4532" s="389"/>
      <c r="K4532" s="331" t="s">
        <v>994</v>
      </c>
    </row>
    <row r="4533" customFormat="false" ht="15.75" hidden="true" customHeight="false" outlineLevel="0" collapsed="false">
      <c r="A4533" s="331"/>
      <c r="B4533" s="331" t="s">
        <v>1447</v>
      </c>
      <c r="C4533" s="331" t="str">
        <f aca="false">IFERROR(VLOOKUP(B4533,'[1]#¡REF!'!$A$1:$C$15201,2,FALSE()),"")</f>
        <v/>
      </c>
      <c r="D4533" s="331" t="s">
        <v>1016</v>
      </c>
      <c r="E4533" s="331" t="s">
        <v>1028</v>
      </c>
      <c r="F4533" s="331" t="s">
        <v>1134</v>
      </c>
      <c r="G4533" s="331" t="n">
        <v>4</v>
      </c>
      <c r="H4533" s="331" t="n">
        <v>77.13</v>
      </c>
      <c r="I4533" s="415" t="n">
        <v>1535.64</v>
      </c>
      <c r="J4533" s="390"/>
      <c r="K4533" s="331" t="s">
        <v>994</v>
      </c>
    </row>
    <row r="4534" s="158" customFormat="true" ht="15" hidden="false" customHeight="false" outlineLevel="0" collapsed="false">
      <c r="A4534" s="411" t="s">
        <v>1419</v>
      </c>
      <c r="B4534" s="366" t="s">
        <v>1447</v>
      </c>
      <c r="C4534" s="366" t="str">
        <f aca="false">IFERROR(VLOOKUP(B4534,'[1]#¡REF!'!$A$1:$C$15201,2,FALSE()),"")</f>
        <v/>
      </c>
      <c r="D4534" s="412" t="s">
        <v>1016</v>
      </c>
      <c r="E4534" s="411" t="s">
        <v>621</v>
      </c>
      <c r="F4534" s="421" t="s">
        <v>1136</v>
      </c>
      <c r="G4534" s="368" t="n">
        <v>7</v>
      </c>
      <c r="H4534" s="422" t="n">
        <v>134.98</v>
      </c>
      <c r="I4534" s="423" t="n">
        <v>2687.37</v>
      </c>
      <c r="J4534" s="384" t="n">
        <v>383.91</v>
      </c>
      <c r="K4534" s="366" t="s">
        <v>994</v>
      </c>
      <c r="L4534" s="371" t="s">
        <v>1449</v>
      </c>
      <c r="M4534" s="371"/>
      <c r="N4534" s="371"/>
      <c r="O4534" s="371" t="n">
        <v>337642</v>
      </c>
      <c r="P4534" s="371" t="n">
        <v>3381</v>
      </c>
      <c r="Q4534" s="425" t="n">
        <v>44525</v>
      </c>
      <c r="R4534" s="425"/>
      <c r="S4534" s="425"/>
      <c r="T4534" s="273" t="n">
        <v>1</v>
      </c>
      <c r="U4534" s="163" t="n">
        <f aca="false">T4534*J4534</f>
        <v>383.91</v>
      </c>
    </row>
    <row r="4535" customFormat="false" ht="15.75" hidden="true" customHeight="false" outlineLevel="0" collapsed="false">
      <c r="A4535" s="331"/>
      <c r="B4535" s="331" t="s">
        <v>1450</v>
      </c>
      <c r="C4535" s="331" t="str">
        <f aca="false">IFERROR(VLOOKUP(B4535,'[1]#¡REF!'!$A$1:$C$15201,2,FALSE()),"")</f>
        <v/>
      </c>
      <c r="D4535" s="331" t="s">
        <v>991</v>
      </c>
      <c r="E4535" s="331" t="s">
        <v>1165</v>
      </c>
      <c r="F4535" s="354" t="s">
        <v>993</v>
      </c>
      <c r="G4535" s="331" t="n">
        <v>800</v>
      </c>
      <c r="H4535" s="415" t="n">
        <v>15621.5</v>
      </c>
      <c r="I4535" s="415" t="n">
        <v>311024</v>
      </c>
      <c r="J4535" s="388"/>
      <c r="K4535" s="331" t="s">
        <v>994</v>
      </c>
    </row>
    <row r="4536" customFormat="false" ht="15.75" hidden="true" customHeight="false" outlineLevel="0" collapsed="false">
      <c r="A4536" s="331"/>
      <c r="B4536" s="331" t="s">
        <v>1450</v>
      </c>
      <c r="C4536" s="331" t="str">
        <f aca="false">IFERROR(VLOOKUP(B4536,'[1]#¡REF!'!$A$1:$C$15201,2,FALSE()),"")</f>
        <v/>
      </c>
      <c r="D4536" s="331" t="s">
        <v>991</v>
      </c>
      <c r="E4536" s="331" t="s">
        <v>1175</v>
      </c>
      <c r="F4536" s="354" t="s">
        <v>993</v>
      </c>
      <c r="G4536" s="405" t="n">
        <v>1000</v>
      </c>
      <c r="H4536" s="415" t="n">
        <v>19526.87</v>
      </c>
      <c r="I4536" s="415" t="n">
        <v>388780</v>
      </c>
      <c r="J4536" s="389"/>
      <c r="K4536" s="331" t="s">
        <v>994</v>
      </c>
    </row>
    <row r="4537" customFormat="false" ht="15.75" hidden="true" customHeight="false" outlineLevel="0" collapsed="false">
      <c r="A4537" s="331"/>
      <c r="B4537" s="331" t="s">
        <v>1450</v>
      </c>
      <c r="C4537" s="331" t="str">
        <f aca="false">IFERROR(VLOOKUP(B4537,'[1]#¡REF!'!$A$1:$C$15201,2,FALSE()),"")</f>
        <v/>
      </c>
      <c r="D4537" s="331" t="s">
        <v>991</v>
      </c>
      <c r="E4537" s="331" t="s">
        <v>1036</v>
      </c>
      <c r="F4537" s="354" t="s">
        <v>993</v>
      </c>
      <c r="G4537" s="331" t="n">
        <v>100</v>
      </c>
      <c r="H4537" s="415" t="n">
        <v>1952.69</v>
      </c>
      <c r="I4537" s="415" t="n">
        <v>38878</v>
      </c>
      <c r="J4537" s="389"/>
      <c r="K4537" s="331" t="s">
        <v>994</v>
      </c>
    </row>
    <row r="4538" customFormat="false" ht="15.75" hidden="true" customHeight="false" outlineLevel="0" collapsed="false">
      <c r="A4538" s="331"/>
      <c r="B4538" s="331" t="s">
        <v>1450</v>
      </c>
      <c r="C4538" s="331" t="str">
        <f aca="false">IFERROR(VLOOKUP(B4538,'[1]#¡REF!'!$A$1:$C$15201,2,FALSE()),"")</f>
        <v/>
      </c>
      <c r="D4538" s="331" t="s">
        <v>991</v>
      </c>
      <c r="E4538" s="331" t="s">
        <v>995</v>
      </c>
      <c r="F4538" s="354" t="s">
        <v>993</v>
      </c>
      <c r="G4538" s="331" t="n">
        <v>500</v>
      </c>
      <c r="H4538" s="415" t="n">
        <v>9763.44</v>
      </c>
      <c r="I4538" s="415" t="n">
        <v>194390</v>
      </c>
      <c r="J4538" s="389"/>
      <c r="K4538" s="331" t="s">
        <v>994</v>
      </c>
    </row>
    <row r="4539" customFormat="false" ht="15.75" hidden="true" customHeight="false" outlineLevel="0" collapsed="false">
      <c r="A4539" s="331"/>
      <c r="B4539" s="331" t="s">
        <v>1450</v>
      </c>
      <c r="C4539" s="331" t="str">
        <f aca="false">IFERROR(VLOOKUP(B4539,'[1]#¡REF!'!$A$1:$C$15201,2,FALSE()),"")</f>
        <v/>
      </c>
      <c r="D4539" s="331" t="s">
        <v>991</v>
      </c>
      <c r="E4539" s="331" t="s">
        <v>1163</v>
      </c>
      <c r="F4539" s="354" t="s">
        <v>993</v>
      </c>
      <c r="G4539" s="405" t="n">
        <v>1000</v>
      </c>
      <c r="H4539" s="415" t="n">
        <v>19526.87</v>
      </c>
      <c r="I4539" s="415" t="n">
        <v>388780</v>
      </c>
      <c r="J4539" s="389"/>
      <c r="K4539" s="331" t="s">
        <v>994</v>
      </c>
    </row>
    <row r="4540" customFormat="false" ht="15.75" hidden="true" customHeight="false" outlineLevel="0" collapsed="false">
      <c r="A4540" s="331"/>
      <c r="B4540" s="331" t="s">
        <v>1450</v>
      </c>
      <c r="C4540" s="331" t="str">
        <f aca="false">IFERROR(VLOOKUP(B4540,'[1]#¡REF!'!$A$1:$C$15201,2,FALSE()),"")</f>
        <v/>
      </c>
      <c r="D4540" s="331" t="s">
        <v>1016</v>
      </c>
      <c r="E4540" s="331" t="s">
        <v>1017</v>
      </c>
      <c r="F4540" s="331" t="s">
        <v>1130</v>
      </c>
      <c r="G4540" s="331" t="n">
        <v>4</v>
      </c>
      <c r="H4540" s="331" t="n">
        <v>78.11</v>
      </c>
      <c r="I4540" s="415" t="n">
        <v>1555.12</v>
      </c>
      <c r="J4540" s="389"/>
      <c r="K4540" s="331" t="s">
        <v>994</v>
      </c>
    </row>
    <row r="4541" customFormat="false" ht="15.75" hidden="true" customHeight="false" outlineLevel="0" collapsed="false">
      <c r="A4541" s="331"/>
      <c r="B4541" s="331" t="s">
        <v>1450</v>
      </c>
      <c r="C4541" s="331" t="str">
        <f aca="false">IFERROR(VLOOKUP(B4541,'[1]#¡REF!'!$A$1:$C$15201,2,FALSE()),"")</f>
        <v/>
      </c>
      <c r="D4541" s="331" t="s">
        <v>1016</v>
      </c>
      <c r="E4541" s="331" t="s">
        <v>1019</v>
      </c>
      <c r="F4541" s="354" t="s">
        <v>993</v>
      </c>
      <c r="G4541" s="331" t="n">
        <v>4</v>
      </c>
      <c r="H4541" s="331" t="n">
        <v>78.11</v>
      </c>
      <c r="I4541" s="415" t="n">
        <v>1555.12</v>
      </c>
      <c r="J4541" s="389"/>
      <c r="K4541" s="331" t="s">
        <v>994</v>
      </c>
    </row>
    <row r="4542" customFormat="false" ht="15.75" hidden="true" customHeight="false" outlineLevel="0" collapsed="false">
      <c r="A4542" s="331"/>
      <c r="B4542" s="331" t="s">
        <v>1450</v>
      </c>
      <c r="C4542" s="331" t="str">
        <f aca="false">IFERROR(VLOOKUP(B4542,'[1]#¡REF!'!$A$1:$C$15201,2,FALSE()),"")</f>
        <v/>
      </c>
      <c r="D4542" s="331" t="s">
        <v>1016</v>
      </c>
      <c r="E4542" s="331" t="s">
        <v>1020</v>
      </c>
      <c r="F4542" s="354" t="s">
        <v>993</v>
      </c>
      <c r="G4542" s="331" t="n">
        <v>41</v>
      </c>
      <c r="H4542" s="331" t="n">
        <v>800.6</v>
      </c>
      <c r="I4542" s="415" t="n">
        <v>15939.98</v>
      </c>
      <c r="J4542" s="389"/>
      <c r="K4542" s="331" t="s">
        <v>994</v>
      </c>
    </row>
    <row r="4543" customFormat="false" ht="15.75" hidden="true" customHeight="false" outlineLevel="0" collapsed="false">
      <c r="A4543" s="331"/>
      <c r="B4543" s="331" t="s">
        <v>1450</v>
      </c>
      <c r="C4543" s="331" t="str">
        <f aca="false">IFERROR(VLOOKUP(B4543,'[1]#¡REF!'!$A$1:$C$15201,2,FALSE()),"")</f>
        <v/>
      </c>
      <c r="D4543" s="331" t="s">
        <v>1016</v>
      </c>
      <c r="E4543" s="331" t="s">
        <v>1025</v>
      </c>
      <c r="F4543" s="354" t="s">
        <v>993</v>
      </c>
      <c r="G4543" s="331" t="n">
        <v>73</v>
      </c>
      <c r="H4543" s="415" t="n">
        <v>1425.46</v>
      </c>
      <c r="I4543" s="415" t="n">
        <v>28380.94</v>
      </c>
      <c r="J4543" s="389"/>
      <c r="K4543" s="331" t="s">
        <v>994</v>
      </c>
    </row>
    <row r="4544" customFormat="false" ht="15.75" hidden="true" customHeight="false" outlineLevel="0" collapsed="false">
      <c r="A4544" s="331"/>
      <c r="B4544" s="331" t="s">
        <v>1450</v>
      </c>
      <c r="C4544" s="331" t="str">
        <f aca="false">IFERROR(VLOOKUP(B4544,'[1]#¡REF!'!$A$1:$C$15201,2,FALSE()),"")</f>
        <v/>
      </c>
      <c r="D4544" s="331" t="s">
        <v>1016</v>
      </c>
      <c r="E4544" s="331" t="s">
        <v>1167</v>
      </c>
      <c r="F4544" s="354" t="s">
        <v>993</v>
      </c>
      <c r="G4544" s="331" t="n">
        <v>45</v>
      </c>
      <c r="H4544" s="331" t="n">
        <v>878.71</v>
      </c>
      <c r="I4544" s="415" t="n">
        <v>17495.1</v>
      </c>
      <c r="J4544" s="389"/>
      <c r="K4544" s="331" t="s">
        <v>994</v>
      </c>
    </row>
    <row r="4545" customFormat="false" ht="15.75" hidden="true" customHeight="false" outlineLevel="0" collapsed="false">
      <c r="A4545" s="331"/>
      <c r="B4545" s="331" t="s">
        <v>1450</v>
      </c>
      <c r="C4545" s="331" t="str">
        <f aca="false">IFERROR(VLOOKUP(B4545,'[1]#¡REF!'!$A$1:$C$15201,2,FALSE()),"")</f>
        <v/>
      </c>
      <c r="D4545" s="331" t="s">
        <v>1016</v>
      </c>
      <c r="E4545" s="331" t="s">
        <v>1065</v>
      </c>
      <c r="F4545" s="354" t="s">
        <v>993</v>
      </c>
      <c r="G4545" s="331" t="n">
        <v>44</v>
      </c>
      <c r="H4545" s="331" t="n">
        <v>859.18</v>
      </c>
      <c r="I4545" s="415" t="n">
        <v>17106.32</v>
      </c>
      <c r="J4545" s="389"/>
      <c r="K4545" s="331" t="s">
        <v>994</v>
      </c>
    </row>
    <row r="4546" customFormat="false" ht="15.75" hidden="true" customHeight="false" outlineLevel="0" collapsed="false">
      <c r="A4546" s="331"/>
      <c r="B4546" s="331" t="s">
        <v>1450</v>
      </c>
      <c r="C4546" s="331" t="str">
        <f aca="false">IFERROR(VLOOKUP(B4546,'[1]#¡REF!'!$A$1:$C$15201,2,FALSE()),"")</f>
        <v/>
      </c>
      <c r="D4546" s="331" t="s">
        <v>1016</v>
      </c>
      <c r="E4546" s="331" t="s">
        <v>1168</v>
      </c>
      <c r="F4546" s="354" t="s">
        <v>993</v>
      </c>
      <c r="G4546" s="331" t="n">
        <v>42</v>
      </c>
      <c r="H4546" s="331" t="n">
        <v>820.13</v>
      </c>
      <c r="I4546" s="415" t="n">
        <v>16328.76</v>
      </c>
      <c r="J4546" s="389"/>
      <c r="K4546" s="331" t="s">
        <v>994</v>
      </c>
    </row>
    <row r="4547" customFormat="false" ht="15.75" hidden="true" customHeight="false" outlineLevel="0" collapsed="false">
      <c r="A4547" s="331"/>
      <c r="B4547" s="331" t="s">
        <v>1450</v>
      </c>
      <c r="C4547" s="331" t="str">
        <f aca="false">IFERROR(VLOOKUP(B4547,'[1]#¡REF!'!$A$1:$C$15201,2,FALSE()),"")</f>
        <v/>
      </c>
      <c r="D4547" s="331" t="s">
        <v>1016</v>
      </c>
      <c r="E4547" s="331" t="s">
        <v>1169</v>
      </c>
      <c r="F4547" s="354" t="s">
        <v>993</v>
      </c>
      <c r="G4547" s="331" t="n">
        <v>280</v>
      </c>
      <c r="H4547" s="415" t="n">
        <v>5467.52</v>
      </c>
      <c r="I4547" s="415" t="n">
        <v>108858.4</v>
      </c>
      <c r="J4547" s="389"/>
      <c r="K4547" s="331" t="s">
        <v>994</v>
      </c>
    </row>
    <row r="4548" customFormat="false" ht="15.75" hidden="true" customHeight="false" outlineLevel="0" collapsed="false">
      <c r="A4548" s="331"/>
      <c r="B4548" s="331" t="s">
        <v>1450</v>
      </c>
      <c r="C4548" s="331" t="str">
        <f aca="false">IFERROR(VLOOKUP(B4548,'[1]#¡REF!'!$A$1:$C$15201,2,FALSE()),"")</f>
        <v/>
      </c>
      <c r="D4548" s="331" t="s">
        <v>1016</v>
      </c>
      <c r="E4548" s="331" t="s">
        <v>1121</v>
      </c>
      <c r="F4548" s="354" t="s">
        <v>993</v>
      </c>
      <c r="G4548" s="331" t="n">
        <v>140</v>
      </c>
      <c r="H4548" s="415" t="n">
        <v>2733.76</v>
      </c>
      <c r="I4548" s="415" t="n">
        <v>54429.2</v>
      </c>
      <c r="J4548" s="389"/>
      <c r="K4548" s="331" t="s">
        <v>994</v>
      </c>
    </row>
    <row r="4549" customFormat="false" ht="15.75" hidden="true" customHeight="false" outlineLevel="0" collapsed="false">
      <c r="A4549" s="331"/>
      <c r="B4549" s="331" t="s">
        <v>1450</v>
      </c>
      <c r="C4549" s="331" t="str">
        <f aca="false">IFERROR(VLOOKUP(B4549,'[1]#¡REF!'!$A$1:$C$15201,2,FALSE()),"")</f>
        <v/>
      </c>
      <c r="D4549" s="331" t="s">
        <v>1016</v>
      </c>
      <c r="E4549" s="331" t="s">
        <v>1044</v>
      </c>
      <c r="F4549" s="354" t="s">
        <v>993</v>
      </c>
      <c r="G4549" s="331" t="n">
        <v>70</v>
      </c>
      <c r="H4549" s="415" t="n">
        <v>1366.88</v>
      </c>
      <c r="I4549" s="415" t="n">
        <v>27214.6</v>
      </c>
      <c r="J4549" s="389"/>
      <c r="K4549" s="331" t="s">
        <v>994</v>
      </c>
    </row>
    <row r="4550" customFormat="false" ht="15.75" hidden="true" customHeight="false" outlineLevel="0" collapsed="false">
      <c r="A4550" s="331"/>
      <c r="B4550" s="331" t="s">
        <v>1450</v>
      </c>
      <c r="C4550" s="331" t="str">
        <f aca="false">IFERROR(VLOOKUP(B4550,'[1]#¡REF!'!$A$1:$C$15201,2,FALSE()),"")</f>
        <v/>
      </c>
      <c r="D4550" s="331" t="s">
        <v>1016</v>
      </c>
      <c r="E4550" s="331" t="s">
        <v>1093</v>
      </c>
      <c r="F4550" s="331" t="s">
        <v>1131</v>
      </c>
      <c r="G4550" s="331" t="n">
        <v>4</v>
      </c>
      <c r="H4550" s="331" t="n">
        <v>78.11</v>
      </c>
      <c r="I4550" s="415" t="n">
        <v>1555.12</v>
      </c>
      <c r="J4550" s="389"/>
      <c r="K4550" s="331" t="s">
        <v>994</v>
      </c>
    </row>
    <row r="4551" customFormat="false" ht="15.75" hidden="true" customHeight="false" outlineLevel="0" collapsed="false">
      <c r="A4551" s="331"/>
      <c r="B4551" s="331" t="s">
        <v>1450</v>
      </c>
      <c r="C4551" s="331" t="str">
        <f aca="false">IFERROR(VLOOKUP(B4551,'[1]#¡REF!'!$A$1:$C$15201,2,FALSE()),"")</f>
        <v/>
      </c>
      <c r="D4551" s="331" t="s">
        <v>1016</v>
      </c>
      <c r="E4551" s="331" t="s">
        <v>1026</v>
      </c>
      <c r="F4551" s="331" t="s">
        <v>1132</v>
      </c>
      <c r="G4551" s="331" t="n">
        <v>6</v>
      </c>
      <c r="H4551" s="331" t="n">
        <v>117.16</v>
      </c>
      <c r="I4551" s="415" t="n">
        <v>2332.68</v>
      </c>
      <c r="J4551" s="389"/>
      <c r="K4551" s="331" t="s">
        <v>994</v>
      </c>
    </row>
    <row r="4552" customFormat="false" ht="15.75" hidden="true" customHeight="false" outlineLevel="0" collapsed="false">
      <c r="A4552" s="331"/>
      <c r="B4552" s="331" t="s">
        <v>1450</v>
      </c>
      <c r="C4552" s="331" t="str">
        <f aca="false">IFERROR(VLOOKUP(B4552,'[1]#¡REF!'!$A$1:$C$15201,2,FALSE()),"")</f>
        <v/>
      </c>
      <c r="D4552" s="331" t="s">
        <v>1016</v>
      </c>
      <c r="E4552" s="331" t="s">
        <v>1027</v>
      </c>
      <c r="F4552" s="331" t="s">
        <v>1133</v>
      </c>
      <c r="G4552" s="331" t="n">
        <v>4</v>
      </c>
      <c r="H4552" s="331" t="n">
        <v>78.11</v>
      </c>
      <c r="I4552" s="415" t="n">
        <v>1555.12</v>
      </c>
      <c r="J4552" s="389"/>
      <c r="K4552" s="331" t="s">
        <v>994</v>
      </c>
    </row>
    <row r="4553" customFormat="false" ht="15.75" hidden="true" customHeight="false" outlineLevel="0" collapsed="false">
      <c r="A4553" s="331"/>
      <c r="B4553" s="331" t="s">
        <v>1450</v>
      </c>
      <c r="C4553" s="331" t="str">
        <f aca="false">IFERROR(VLOOKUP(B4553,'[1]#¡REF!'!$A$1:$C$15201,2,FALSE()),"")</f>
        <v/>
      </c>
      <c r="D4553" s="331" t="s">
        <v>1016</v>
      </c>
      <c r="E4553" s="331" t="s">
        <v>1028</v>
      </c>
      <c r="F4553" s="331" t="s">
        <v>1134</v>
      </c>
      <c r="G4553" s="331" t="n">
        <v>4</v>
      </c>
      <c r="H4553" s="331" t="n">
        <v>78.11</v>
      </c>
      <c r="I4553" s="415" t="n">
        <v>1555.12</v>
      </c>
      <c r="J4553" s="390"/>
      <c r="K4553" s="331" t="s">
        <v>994</v>
      </c>
    </row>
    <row r="4554" customFormat="false" ht="15.75" hidden="true" customHeight="false" outlineLevel="0" collapsed="false">
      <c r="A4554" s="399"/>
      <c r="B4554" s="356" t="s">
        <v>1450</v>
      </c>
      <c r="C4554" s="356" t="str">
        <f aca="false">IFERROR(VLOOKUP(B4554,'[1]#¡REF!'!$A$1:$C$15201,2,FALSE()),"")</f>
        <v/>
      </c>
      <c r="D4554" s="399" t="s">
        <v>1016</v>
      </c>
      <c r="E4554" s="399" t="s">
        <v>621</v>
      </c>
      <c r="F4554" s="361" t="s">
        <v>1136</v>
      </c>
      <c r="G4554" s="361" t="n">
        <v>7</v>
      </c>
      <c r="H4554" s="417" t="n">
        <v>136.69</v>
      </c>
      <c r="I4554" s="419" t="n">
        <v>2721.46</v>
      </c>
      <c r="J4554" s="360"/>
      <c r="K4554" s="356" t="s">
        <v>994</v>
      </c>
      <c r="L4554" s="379"/>
      <c r="M4554" s="379"/>
      <c r="N4554" s="379"/>
      <c r="O4554" s="379"/>
      <c r="P4554" s="279"/>
      <c r="Q4554" s="395"/>
      <c r="R4554" s="396"/>
      <c r="S4554" s="396"/>
      <c r="T4554" s="382"/>
    </row>
    <row r="4555" customFormat="false" ht="15.75" hidden="true" customHeight="false" outlineLevel="0" collapsed="false">
      <c r="A4555" s="331"/>
      <c r="B4555" s="331" t="s">
        <v>1451</v>
      </c>
      <c r="C4555" s="331" t="str">
        <f aca="false">IFERROR(VLOOKUP(B4555,'[1]#¡REF!'!$A$1:$C$15201,2,FALSE()),"")</f>
        <v/>
      </c>
      <c r="D4555" s="331" t="s">
        <v>991</v>
      </c>
      <c r="E4555" s="331" t="s">
        <v>1036</v>
      </c>
      <c r="F4555" s="354" t="s">
        <v>993</v>
      </c>
      <c r="G4555" s="331" t="n">
        <v>150</v>
      </c>
      <c r="H4555" s="415" t="n">
        <v>19184.33</v>
      </c>
      <c r="I4555" s="415" t="n">
        <v>381960</v>
      </c>
      <c r="J4555" s="388"/>
      <c r="K4555" s="331" t="s">
        <v>994</v>
      </c>
    </row>
    <row r="4556" customFormat="false" ht="15.75" hidden="true" customHeight="false" outlineLevel="0" collapsed="false">
      <c r="A4556" s="331"/>
      <c r="B4556" s="331" t="s">
        <v>1452</v>
      </c>
      <c r="C4556" s="331" t="str">
        <f aca="false">IFERROR(VLOOKUP(B4556,'[1]#¡REF!'!$A$1:$C$15201,2,FALSE()),"")</f>
        <v/>
      </c>
      <c r="D4556" s="331" t="s">
        <v>991</v>
      </c>
      <c r="E4556" s="331" t="s">
        <v>1036</v>
      </c>
      <c r="F4556" s="354" t="s">
        <v>993</v>
      </c>
      <c r="G4556" s="331" t="n">
        <v>75</v>
      </c>
      <c r="H4556" s="415" t="n">
        <v>9592.17</v>
      </c>
      <c r="I4556" s="415" t="n">
        <v>190980</v>
      </c>
      <c r="J4556" s="389"/>
      <c r="K4556" s="331" t="s">
        <v>994</v>
      </c>
    </row>
    <row r="4557" customFormat="false" ht="15.75" hidden="true" customHeight="false" outlineLevel="0" collapsed="false">
      <c r="A4557" s="331"/>
      <c r="B4557" s="331" t="s">
        <v>1453</v>
      </c>
      <c r="C4557" s="331" t="str">
        <f aca="false">IFERROR(VLOOKUP(B4557,'[1]#¡REF!'!$A$1:$C$15201,2,FALSE()),"")</f>
        <v/>
      </c>
      <c r="D4557" s="331" t="s">
        <v>991</v>
      </c>
      <c r="E4557" s="331" t="s">
        <v>1165</v>
      </c>
      <c r="F4557" s="354" t="s">
        <v>993</v>
      </c>
      <c r="G4557" s="331" t="n">
        <v>75</v>
      </c>
      <c r="H4557" s="415" t="n">
        <v>7993.47</v>
      </c>
      <c r="I4557" s="415" t="n">
        <v>159150</v>
      </c>
      <c r="J4557" s="389"/>
      <c r="K4557" s="331" t="s">
        <v>994</v>
      </c>
    </row>
    <row r="4558" customFormat="false" ht="15.75" hidden="true" customHeight="false" outlineLevel="0" collapsed="false">
      <c r="A4558" s="331"/>
      <c r="B4558" s="331" t="s">
        <v>1454</v>
      </c>
      <c r="C4558" s="331" t="str">
        <f aca="false">IFERROR(VLOOKUP(B4558,'[1]#¡REF!'!$A$1:$C$15201,2,FALSE()),"")</f>
        <v/>
      </c>
      <c r="D4558" s="331" t="s">
        <v>991</v>
      </c>
      <c r="E4558" s="331" t="s">
        <v>992</v>
      </c>
      <c r="F4558" s="354" t="s">
        <v>993</v>
      </c>
      <c r="G4558" s="331" t="n">
        <v>25</v>
      </c>
      <c r="H4558" s="415" t="n">
        <v>2298.27</v>
      </c>
      <c r="I4558" s="415" t="n">
        <v>45758.5</v>
      </c>
      <c r="J4558" s="389"/>
      <c r="K4558" s="331" t="s">
        <v>994</v>
      </c>
    </row>
    <row r="4559" customFormat="false" ht="15.75" hidden="true" customHeight="false" outlineLevel="0" collapsed="false">
      <c r="A4559" s="331"/>
      <c r="B4559" s="331" t="s">
        <v>1454</v>
      </c>
      <c r="C4559" s="331" t="str">
        <f aca="false">IFERROR(VLOOKUP(B4559,'[1]#¡REF!'!$A$1:$C$15201,2,FALSE()),"")</f>
        <v/>
      </c>
      <c r="D4559" s="331" t="s">
        <v>991</v>
      </c>
      <c r="E4559" s="331" t="s">
        <v>1034</v>
      </c>
      <c r="F4559" s="354" t="s">
        <v>993</v>
      </c>
      <c r="G4559" s="331" t="n">
        <v>497</v>
      </c>
      <c r="H4559" s="415" t="n">
        <v>45689.55</v>
      </c>
      <c r="I4559" s="415" t="n">
        <v>909678.98</v>
      </c>
      <c r="J4559" s="389"/>
      <c r="K4559" s="331" t="s">
        <v>994</v>
      </c>
    </row>
    <row r="4560" customFormat="false" ht="15.75" hidden="true" customHeight="false" outlineLevel="0" collapsed="false">
      <c r="A4560" s="331"/>
      <c r="B4560" s="331" t="s">
        <v>1454</v>
      </c>
      <c r="C4560" s="331" t="str">
        <f aca="false">IFERROR(VLOOKUP(B4560,'[1]#¡REF!'!$A$1:$C$15201,2,FALSE()),"")</f>
        <v/>
      </c>
      <c r="D4560" s="331" t="s">
        <v>991</v>
      </c>
      <c r="E4560" s="331" t="s">
        <v>1012</v>
      </c>
      <c r="F4560" s="354" t="s">
        <v>993</v>
      </c>
      <c r="G4560" s="331" t="n">
        <v>228</v>
      </c>
      <c r="H4560" s="415" t="n">
        <v>20960.2</v>
      </c>
      <c r="I4560" s="415" t="n">
        <v>417317.52</v>
      </c>
      <c r="J4560" s="389"/>
      <c r="K4560" s="331" t="s">
        <v>994</v>
      </c>
    </row>
    <row r="4561" customFormat="false" ht="15.75" hidden="true" customHeight="false" outlineLevel="0" collapsed="false">
      <c r="A4561" s="331"/>
      <c r="B4561" s="331" t="s">
        <v>1455</v>
      </c>
      <c r="C4561" s="331" t="str">
        <f aca="false">IFERROR(VLOOKUP(B4561,'[1]#¡REF!'!$A$1:$C$15201,2,FALSE()),"")</f>
        <v/>
      </c>
      <c r="D4561" s="331" t="s">
        <v>991</v>
      </c>
      <c r="E4561" s="331" t="s">
        <v>997</v>
      </c>
      <c r="F4561" s="331" t="s">
        <v>1130</v>
      </c>
      <c r="G4561" s="331" t="n">
        <v>60</v>
      </c>
      <c r="H4561" s="331" t="n">
        <v>463.73</v>
      </c>
      <c r="I4561" s="415" t="n">
        <v>9232.8</v>
      </c>
      <c r="J4561" s="389"/>
      <c r="K4561" s="331" t="s">
        <v>994</v>
      </c>
    </row>
    <row r="4562" customFormat="false" ht="15.75" hidden="true" customHeight="false" outlineLevel="0" collapsed="false">
      <c r="A4562" s="331"/>
      <c r="B4562" s="331" t="s">
        <v>1455</v>
      </c>
      <c r="C4562" s="331" t="str">
        <f aca="false">IFERROR(VLOOKUP(B4562,'[1]#¡REF!'!$A$1:$C$15201,2,FALSE()),"")</f>
        <v/>
      </c>
      <c r="D4562" s="331" t="s">
        <v>991</v>
      </c>
      <c r="E4562" s="331" t="s">
        <v>1000</v>
      </c>
      <c r="F4562" s="354" t="s">
        <v>993</v>
      </c>
      <c r="G4562" s="331" t="n">
        <v>324</v>
      </c>
      <c r="H4562" s="415" t="n">
        <v>2504.12</v>
      </c>
      <c r="I4562" s="415" t="n">
        <v>49857.12</v>
      </c>
      <c r="J4562" s="389"/>
      <c r="K4562" s="331" t="s">
        <v>994</v>
      </c>
    </row>
    <row r="4563" customFormat="false" ht="15.75" hidden="true" customHeight="false" outlineLevel="0" collapsed="false">
      <c r="A4563" s="331"/>
      <c r="B4563" s="331" t="s">
        <v>1455</v>
      </c>
      <c r="C4563" s="331" t="str">
        <f aca="false">IFERROR(VLOOKUP(B4563,'[1]#¡REF!'!$A$1:$C$15201,2,FALSE()),"")</f>
        <v/>
      </c>
      <c r="D4563" s="331" t="s">
        <v>991</v>
      </c>
      <c r="E4563" s="331" t="s">
        <v>1011</v>
      </c>
      <c r="F4563" s="354" t="s">
        <v>993</v>
      </c>
      <c r="G4563" s="405" t="n">
        <v>3500</v>
      </c>
      <c r="H4563" s="415" t="n">
        <v>27050.73</v>
      </c>
      <c r="I4563" s="415" t="n">
        <v>538580</v>
      </c>
      <c r="J4563" s="389"/>
      <c r="K4563" s="331" t="s">
        <v>994</v>
      </c>
    </row>
    <row r="4564" customFormat="false" ht="15.75" hidden="true" customHeight="false" outlineLevel="0" collapsed="false">
      <c r="A4564" s="331"/>
      <c r="B4564" s="331" t="s">
        <v>1455</v>
      </c>
      <c r="C4564" s="331" t="str">
        <f aca="false">IFERROR(VLOOKUP(B4564,'[1]#¡REF!'!$A$1:$C$15201,2,FALSE()),"")</f>
        <v/>
      </c>
      <c r="D4564" s="331" t="s">
        <v>991</v>
      </c>
      <c r="E4564" s="331" t="s">
        <v>1001</v>
      </c>
      <c r="F4564" s="354" t="s">
        <v>993</v>
      </c>
      <c r="G4564" s="331" t="n">
        <v>200</v>
      </c>
      <c r="H4564" s="415" t="n">
        <v>1545.76</v>
      </c>
      <c r="I4564" s="415" t="n">
        <v>30776</v>
      </c>
      <c r="J4564" s="389"/>
      <c r="K4564" s="331" t="s">
        <v>994</v>
      </c>
    </row>
    <row r="4565" customFormat="false" ht="15.75" hidden="true" customHeight="false" outlineLevel="0" collapsed="false">
      <c r="A4565" s="331"/>
      <c r="B4565" s="331" t="s">
        <v>1455</v>
      </c>
      <c r="C4565" s="331" t="str">
        <f aca="false">IFERROR(VLOOKUP(B4565,'[1]#¡REF!'!$A$1:$C$15201,2,FALSE()),"")</f>
        <v/>
      </c>
      <c r="D4565" s="331" t="s">
        <v>991</v>
      </c>
      <c r="E4565" s="331" t="s">
        <v>1014</v>
      </c>
      <c r="F4565" s="331" t="s">
        <v>1132</v>
      </c>
      <c r="G4565" s="331" t="n">
        <v>8</v>
      </c>
      <c r="H4565" s="331" t="n">
        <v>61.83</v>
      </c>
      <c r="I4565" s="415" t="n">
        <v>1231.04</v>
      </c>
      <c r="J4565" s="389"/>
      <c r="K4565" s="331" t="s">
        <v>994</v>
      </c>
    </row>
    <row r="4566" customFormat="false" ht="15.75" hidden="true" customHeight="false" outlineLevel="0" collapsed="false">
      <c r="A4566" s="331"/>
      <c r="B4566" s="331" t="s">
        <v>1455</v>
      </c>
      <c r="C4566" s="331" t="str">
        <f aca="false">IFERROR(VLOOKUP(B4566,'[1]#¡REF!'!$A$1:$C$15201,2,FALSE()),"")</f>
        <v/>
      </c>
      <c r="D4566" s="331" t="s">
        <v>991</v>
      </c>
      <c r="E4566" s="331" t="s">
        <v>1002</v>
      </c>
      <c r="F4566" s="331" t="s">
        <v>1133</v>
      </c>
      <c r="G4566" s="331" t="n">
        <v>720</v>
      </c>
      <c r="H4566" s="415" t="n">
        <v>5564.72</v>
      </c>
      <c r="I4566" s="415" t="n">
        <v>110793.6</v>
      </c>
      <c r="J4566" s="389"/>
      <c r="K4566" s="331" t="s">
        <v>994</v>
      </c>
    </row>
    <row r="4567" customFormat="false" ht="15.75" hidden="true" customHeight="false" outlineLevel="0" collapsed="false">
      <c r="A4567" s="331"/>
      <c r="B4567" s="331" t="s">
        <v>1455</v>
      </c>
      <c r="C4567" s="331" t="str">
        <f aca="false">IFERROR(VLOOKUP(B4567,'[1]#¡REF!'!$A$1:$C$15201,2,FALSE()),"")</f>
        <v/>
      </c>
      <c r="D4567" s="331" t="s">
        <v>991</v>
      </c>
      <c r="E4567" s="331" t="s">
        <v>1004</v>
      </c>
      <c r="F4567" s="331" t="s">
        <v>1134</v>
      </c>
      <c r="G4567" s="331" t="n">
        <v>12</v>
      </c>
      <c r="H4567" s="331" t="n">
        <v>92.75</v>
      </c>
      <c r="I4567" s="415" t="n">
        <v>1846.56</v>
      </c>
      <c r="J4567" s="390"/>
      <c r="K4567" s="331" t="s">
        <v>994</v>
      </c>
    </row>
    <row r="4568" customFormat="false" ht="15.75" hidden="true" customHeight="false" outlineLevel="0" collapsed="false">
      <c r="A4568" s="356"/>
      <c r="B4568" s="356" t="s">
        <v>1455</v>
      </c>
      <c r="C4568" s="356" t="str">
        <f aca="false">IFERROR(VLOOKUP(B4568,'[1]#¡REF!'!$A$1:$C$15201,2,FALSE()),"")</f>
        <v/>
      </c>
      <c r="D4568" s="356" t="s">
        <v>991</v>
      </c>
      <c r="E4568" s="356" t="s">
        <v>612</v>
      </c>
      <c r="F4568" s="361" t="s">
        <v>1136</v>
      </c>
      <c r="G4568" s="361" t="n">
        <v>132</v>
      </c>
      <c r="H4568" s="416" t="n">
        <v>1020.2</v>
      </c>
      <c r="I4568" s="416" t="n">
        <v>20312.16</v>
      </c>
      <c r="J4568" s="394"/>
      <c r="K4568" s="356" t="s">
        <v>994</v>
      </c>
      <c r="L4568" s="379"/>
      <c r="M4568" s="379"/>
      <c r="N4568" s="379"/>
      <c r="O4568" s="379"/>
      <c r="P4568" s="279"/>
      <c r="Q4568" s="395"/>
      <c r="R4568" s="396"/>
      <c r="S4568" s="396"/>
      <c r="T4568" s="382"/>
    </row>
    <row r="4569" customFormat="false" ht="15.75" hidden="true" customHeight="false" outlineLevel="0" collapsed="false">
      <c r="A4569" s="331"/>
      <c r="B4569" s="331" t="s">
        <v>1120</v>
      </c>
      <c r="C4569" s="331" t="str">
        <f aca="false">IFERROR(VLOOKUP(B4569,'[1]#¡REF!'!$A$1:$C$15201,2,FALSE()),"")</f>
        <v/>
      </c>
      <c r="D4569" s="331" t="s">
        <v>1016</v>
      </c>
      <c r="E4569" s="331" t="s">
        <v>1019</v>
      </c>
      <c r="F4569" s="354" t="s">
        <v>993</v>
      </c>
      <c r="G4569" s="331" t="n">
        <v>35</v>
      </c>
      <c r="H4569" s="415" t="n">
        <v>4141.64</v>
      </c>
      <c r="I4569" s="415" t="n">
        <v>82460</v>
      </c>
      <c r="J4569" s="388"/>
      <c r="K4569" s="331" t="s">
        <v>994</v>
      </c>
    </row>
    <row r="4570" customFormat="false" ht="15.75" hidden="true" customHeight="false" outlineLevel="0" collapsed="false">
      <c r="A4570" s="331"/>
      <c r="B4570" s="331" t="s">
        <v>1456</v>
      </c>
      <c r="C4570" s="331" t="str">
        <f aca="false">IFERROR(VLOOKUP(B4570,'[1]#¡REF!'!$A$1:$C$15201,2,FALSE()),"")</f>
        <v/>
      </c>
      <c r="D4570" s="331" t="s">
        <v>991</v>
      </c>
      <c r="E4570" s="331" t="s">
        <v>1034</v>
      </c>
      <c r="F4570" s="354" t="s">
        <v>993</v>
      </c>
      <c r="G4570" s="331" t="n">
        <v>682</v>
      </c>
      <c r="H4570" s="415" t="n">
        <v>126740.34</v>
      </c>
      <c r="I4570" s="415" t="n">
        <v>2523400</v>
      </c>
      <c r="J4570" s="389"/>
      <c r="K4570" s="331" t="s">
        <v>994</v>
      </c>
    </row>
    <row r="4571" customFormat="false" ht="15.75" hidden="true" customHeight="false" outlineLevel="0" collapsed="false">
      <c r="A4571" s="331"/>
      <c r="B4571" s="331" t="s">
        <v>1456</v>
      </c>
      <c r="C4571" s="331" t="str">
        <f aca="false">IFERROR(VLOOKUP(B4571,'[1]#¡REF!'!$A$1:$C$15201,2,FALSE()),"")</f>
        <v/>
      </c>
      <c r="D4571" s="331" t="s">
        <v>991</v>
      </c>
      <c r="E4571" s="331" t="s">
        <v>1037</v>
      </c>
      <c r="F4571" s="331" t="s">
        <v>1131</v>
      </c>
      <c r="G4571" s="331" t="n">
        <v>434</v>
      </c>
      <c r="H4571" s="415" t="n">
        <v>80652.94</v>
      </c>
      <c r="I4571" s="415" t="n">
        <v>1605800</v>
      </c>
      <c r="J4571" s="390"/>
      <c r="K4571" s="331" t="s">
        <v>994</v>
      </c>
    </row>
    <row r="4572" s="158" customFormat="true" ht="15" hidden="false" customHeight="false" outlineLevel="0" collapsed="false">
      <c r="A4572" s="366" t="s">
        <v>1457</v>
      </c>
      <c r="B4572" s="366" t="s">
        <v>1456</v>
      </c>
      <c r="C4572" s="376" t="str">
        <f aca="false">IFERROR(VLOOKUP(B4572,'[1]#¡REF!'!$A$1:$C$15201,2,FALSE()),"")</f>
        <v/>
      </c>
      <c r="D4572" s="406" t="s">
        <v>991</v>
      </c>
      <c r="E4572" s="366" t="s">
        <v>612</v>
      </c>
      <c r="F4572" s="421" t="s">
        <v>1136</v>
      </c>
      <c r="G4572" s="368" t="n">
        <v>494</v>
      </c>
      <c r="H4572" s="426" t="n">
        <v>91803.12</v>
      </c>
      <c r="I4572" s="426" t="n">
        <v>1827800</v>
      </c>
      <c r="J4572" s="408" t="n">
        <v>3700</v>
      </c>
      <c r="K4572" s="366" t="s">
        <v>994</v>
      </c>
      <c r="L4572" s="375" t="s">
        <v>1458</v>
      </c>
      <c r="M4572" s="375"/>
      <c r="N4572" s="375"/>
      <c r="O4572" s="371" t="n">
        <v>3137645</v>
      </c>
      <c r="P4572" s="375" t="n">
        <v>3118</v>
      </c>
      <c r="Q4572" s="409" t="n">
        <v>44511</v>
      </c>
      <c r="R4572" s="409"/>
      <c r="S4572" s="409"/>
      <c r="T4572" s="273" t="n">
        <f aca="false">41</f>
        <v>41</v>
      </c>
      <c r="U4572" s="163" t="n">
        <f aca="false">T4572*J4572</f>
        <v>151700</v>
      </c>
    </row>
    <row r="4573" customFormat="false" ht="15.75" hidden="true" customHeight="false" outlineLevel="0" collapsed="false">
      <c r="A4573" s="331"/>
      <c r="B4573" s="331" t="s">
        <v>889</v>
      </c>
      <c r="C4573" s="331" t="str">
        <f aca="false">IFERROR(VLOOKUP(B4573,'[1]#¡REF!'!$A$1:$C$15201,2,FALSE()),"")</f>
        <v/>
      </c>
      <c r="D4573" s="331" t="s">
        <v>1016</v>
      </c>
      <c r="E4573" s="331" t="s">
        <v>1017</v>
      </c>
      <c r="F4573" s="331" t="s">
        <v>1130</v>
      </c>
      <c r="G4573" s="331" t="n">
        <v>9</v>
      </c>
      <c r="H4573" s="331" t="n">
        <v>682.94</v>
      </c>
      <c r="I4573" s="415" t="n">
        <v>13597.38</v>
      </c>
      <c r="J4573" s="388"/>
      <c r="K4573" s="331" t="s">
        <v>994</v>
      </c>
    </row>
    <row r="4574" customFormat="false" ht="15.75" hidden="true" customHeight="false" outlineLevel="0" collapsed="false">
      <c r="A4574" s="331"/>
      <c r="B4574" s="331" t="s">
        <v>889</v>
      </c>
      <c r="C4574" s="331" t="str">
        <f aca="false">IFERROR(VLOOKUP(B4574,'[1]#¡REF!'!$A$1:$C$15201,2,FALSE()),"")</f>
        <v/>
      </c>
      <c r="D4574" s="331" t="s">
        <v>1016</v>
      </c>
      <c r="E4574" s="331" t="s">
        <v>1091</v>
      </c>
      <c r="F4574" s="354" t="s">
        <v>993</v>
      </c>
      <c r="G4574" s="331" t="n">
        <v>24</v>
      </c>
      <c r="H4574" s="415" t="n">
        <v>1821.18</v>
      </c>
      <c r="I4574" s="415" t="n">
        <v>36259.68</v>
      </c>
      <c r="J4574" s="389"/>
      <c r="K4574" s="331" t="s">
        <v>994</v>
      </c>
    </row>
    <row r="4575" customFormat="false" ht="15.75" hidden="true" customHeight="false" outlineLevel="0" collapsed="false">
      <c r="A4575" s="331"/>
      <c r="B4575" s="331" t="s">
        <v>889</v>
      </c>
      <c r="C4575" s="331" t="str">
        <f aca="false">IFERROR(VLOOKUP(B4575,'[1]#¡REF!'!$A$1:$C$15201,2,FALSE()),"")</f>
        <v/>
      </c>
      <c r="D4575" s="331" t="s">
        <v>1016</v>
      </c>
      <c r="E4575" s="331" t="s">
        <v>1020</v>
      </c>
      <c r="F4575" s="354" t="s">
        <v>993</v>
      </c>
      <c r="G4575" s="331" t="n">
        <v>106</v>
      </c>
      <c r="H4575" s="415" t="n">
        <v>8043.54</v>
      </c>
      <c r="I4575" s="415" t="n">
        <v>160146.92</v>
      </c>
      <c r="J4575" s="389"/>
      <c r="K4575" s="331" t="s">
        <v>994</v>
      </c>
    </row>
    <row r="4576" customFormat="false" ht="15.75" hidden="true" customHeight="false" outlineLevel="0" collapsed="false">
      <c r="A4576" s="331"/>
      <c r="B4576" s="331" t="s">
        <v>889</v>
      </c>
      <c r="C4576" s="331" t="str">
        <f aca="false">IFERROR(VLOOKUP(B4576,'[1]#¡REF!'!$A$1:$C$15201,2,FALSE()),"")</f>
        <v/>
      </c>
      <c r="D4576" s="331" t="s">
        <v>1016</v>
      </c>
      <c r="E4576" s="331" t="s">
        <v>1025</v>
      </c>
      <c r="F4576" s="354" t="s">
        <v>993</v>
      </c>
      <c r="G4576" s="331" t="n">
        <v>68</v>
      </c>
      <c r="H4576" s="415" t="n">
        <v>5160.01</v>
      </c>
      <c r="I4576" s="415" t="n">
        <v>102735.76</v>
      </c>
      <c r="J4576" s="389"/>
      <c r="K4576" s="331" t="s">
        <v>994</v>
      </c>
    </row>
    <row r="4577" customFormat="false" ht="15.75" hidden="true" customHeight="false" outlineLevel="0" collapsed="false">
      <c r="A4577" s="331"/>
      <c r="B4577" s="331" t="s">
        <v>889</v>
      </c>
      <c r="C4577" s="331" t="str">
        <f aca="false">IFERROR(VLOOKUP(B4577,'[1]#¡REF!'!$A$1:$C$15201,2,FALSE()),"")</f>
        <v/>
      </c>
      <c r="D4577" s="331" t="s">
        <v>1016</v>
      </c>
      <c r="E4577" s="331" t="s">
        <v>1065</v>
      </c>
      <c r="F4577" s="354" t="s">
        <v>993</v>
      </c>
      <c r="G4577" s="331" t="n">
        <v>12</v>
      </c>
      <c r="H4577" s="331" t="n">
        <v>910.59</v>
      </c>
      <c r="I4577" s="415" t="n">
        <v>18129.84</v>
      </c>
      <c r="J4577" s="389"/>
      <c r="K4577" s="331" t="s">
        <v>994</v>
      </c>
    </row>
    <row r="4578" customFormat="false" ht="15.75" hidden="true" customHeight="false" outlineLevel="0" collapsed="false">
      <c r="A4578" s="331"/>
      <c r="B4578" s="331" t="s">
        <v>889</v>
      </c>
      <c r="C4578" s="331" t="str">
        <f aca="false">IFERROR(VLOOKUP(B4578,'[1]#¡REF!'!$A$1:$C$15201,2,FALSE()),"")</f>
        <v/>
      </c>
      <c r="D4578" s="331" t="s">
        <v>1016</v>
      </c>
      <c r="E4578" s="331" t="s">
        <v>1043</v>
      </c>
      <c r="F4578" s="354" t="s">
        <v>993</v>
      </c>
      <c r="G4578" s="331" t="n">
        <v>7</v>
      </c>
      <c r="H4578" s="331" t="n">
        <v>531.18</v>
      </c>
      <c r="I4578" s="415" t="n">
        <v>10575.74</v>
      </c>
      <c r="J4578" s="389"/>
      <c r="K4578" s="331" t="s">
        <v>994</v>
      </c>
    </row>
    <row r="4579" customFormat="false" ht="15.75" hidden="true" customHeight="false" outlineLevel="0" collapsed="false">
      <c r="A4579" s="331"/>
      <c r="B4579" s="331" t="s">
        <v>889</v>
      </c>
      <c r="C4579" s="331" t="str">
        <f aca="false">IFERROR(VLOOKUP(B4579,'[1]#¡REF!'!$A$1:$C$15201,2,FALSE()),"")</f>
        <v/>
      </c>
      <c r="D4579" s="331" t="s">
        <v>1016</v>
      </c>
      <c r="E4579" s="331" t="s">
        <v>1093</v>
      </c>
      <c r="F4579" s="331" t="s">
        <v>1131</v>
      </c>
      <c r="G4579" s="331" t="n">
        <v>6</v>
      </c>
      <c r="H4579" s="331" t="n">
        <v>455.29</v>
      </c>
      <c r="I4579" s="415" t="n">
        <v>9064.92</v>
      </c>
      <c r="J4579" s="389"/>
      <c r="K4579" s="331" t="s">
        <v>994</v>
      </c>
    </row>
    <row r="4580" customFormat="false" ht="15.75" hidden="true" customHeight="false" outlineLevel="0" collapsed="false">
      <c r="A4580" s="331"/>
      <c r="B4580" s="331" t="s">
        <v>889</v>
      </c>
      <c r="C4580" s="331" t="str">
        <f aca="false">IFERROR(VLOOKUP(B4580,'[1]#¡REF!'!$A$1:$C$15201,2,FALSE()),"")</f>
        <v/>
      </c>
      <c r="D4580" s="331" t="s">
        <v>1016</v>
      </c>
      <c r="E4580" s="331" t="s">
        <v>1027</v>
      </c>
      <c r="F4580" s="331" t="s">
        <v>1133</v>
      </c>
      <c r="G4580" s="331" t="n">
        <v>6</v>
      </c>
      <c r="H4580" s="331" t="n">
        <v>455.29</v>
      </c>
      <c r="I4580" s="415" t="n">
        <v>9064.92</v>
      </c>
      <c r="J4580" s="389"/>
      <c r="K4580" s="331" t="s">
        <v>994</v>
      </c>
    </row>
    <row r="4581" customFormat="false" ht="15.75" hidden="true" customHeight="false" outlineLevel="0" collapsed="false">
      <c r="A4581" s="331"/>
      <c r="B4581" s="331" t="s">
        <v>889</v>
      </c>
      <c r="C4581" s="331" t="str">
        <f aca="false">IFERROR(VLOOKUP(B4581,'[1]#¡REF!'!$A$1:$C$15201,2,FALSE()),"")</f>
        <v/>
      </c>
      <c r="D4581" s="331" t="s">
        <v>1016</v>
      </c>
      <c r="E4581" s="331" t="s">
        <v>1028</v>
      </c>
      <c r="F4581" s="331" t="s">
        <v>1134</v>
      </c>
      <c r="G4581" s="331" t="n">
        <v>6</v>
      </c>
      <c r="H4581" s="331" t="n">
        <v>455.29</v>
      </c>
      <c r="I4581" s="415" t="n">
        <v>9064.92</v>
      </c>
      <c r="J4581" s="390"/>
      <c r="K4581" s="331" t="s">
        <v>994</v>
      </c>
    </row>
    <row r="4582" customFormat="false" ht="15.75" hidden="true" customHeight="false" outlineLevel="0" collapsed="false">
      <c r="A4582" s="331"/>
      <c r="B4582" s="331" t="s">
        <v>1459</v>
      </c>
      <c r="C4582" s="331" t="str">
        <f aca="false">IFERROR(VLOOKUP(B4582,'[1]#¡REF!'!$A$1:$C$15201,2,FALSE()),"")</f>
        <v/>
      </c>
      <c r="D4582" s="331" t="s">
        <v>991</v>
      </c>
      <c r="E4582" s="331" t="s">
        <v>997</v>
      </c>
      <c r="F4582" s="331" t="s">
        <v>1130</v>
      </c>
      <c r="G4582" s="331" t="n">
        <v>2</v>
      </c>
      <c r="H4582" s="331" t="n">
        <v>3.46</v>
      </c>
      <c r="I4582" s="331" t="n">
        <v>68.8</v>
      </c>
      <c r="J4582" s="388"/>
      <c r="K4582" s="331" t="s">
        <v>994</v>
      </c>
    </row>
    <row r="4583" customFormat="false" ht="15.75" hidden="true" customHeight="false" outlineLevel="0" collapsed="false">
      <c r="A4583" s="331"/>
      <c r="B4583" s="331" t="s">
        <v>1459</v>
      </c>
      <c r="C4583" s="331" t="str">
        <f aca="false">IFERROR(VLOOKUP(B4583,'[1]#¡REF!'!$A$1:$C$15201,2,FALSE()),"")</f>
        <v/>
      </c>
      <c r="D4583" s="331" t="s">
        <v>991</v>
      </c>
      <c r="E4583" s="331" t="s">
        <v>1032</v>
      </c>
      <c r="F4583" s="331" t="s">
        <v>1130</v>
      </c>
      <c r="G4583" s="331" t="n">
        <v>24</v>
      </c>
      <c r="H4583" s="331" t="n">
        <v>41.47</v>
      </c>
      <c r="I4583" s="331" t="n">
        <v>825.6</v>
      </c>
      <c r="J4583" s="389"/>
      <c r="K4583" s="331" t="s">
        <v>994</v>
      </c>
    </row>
    <row r="4584" customFormat="false" ht="15.75" hidden="true" customHeight="false" outlineLevel="0" collapsed="false">
      <c r="A4584" s="331"/>
      <c r="B4584" s="331" t="s">
        <v>1459</v>
      </c>
      <c r="C4584" s="331" t="str">
        <f aca="false">IFERROR(VLOOKUP(B4584,'[1]#¡REF!'!$A$1:$C$15201,2,FALSE()),"")</f>
        <v/>
      </c>
      <c r="D4584" s="331" t="s">
        <v>991</v>
      </c>
      <c r="E4584" s="331" t="s">
        <v>992</v>
      </c>
      <c r="F4584" s="354" t="s">
        <v>993</v>
      </c>
      <c r="G4584" s="331" t="n">
        <v>92</v>
      </c>
      <c r="H4584" s="331" t="n">
        <v>158.96</v>
      </c>
      <c r="I4584" s="415" t="n">
        <v>3164.8</v>
      </c>
      <c r="J4584" s="389"/>
      <c r="K4584" s="331" t="s">
        <v>994</v>
      </c>
    </row>
    <row r="4585" customFormat="false" ht="15.75" hidden="true" customHeight="false" outlineLevel="0" collapsed="false">
      <c r="A4585" s="331"/>
      <c r="B4585" s="331" t="s">
        <v>1459</v>
      </c>
      <c r="C4585" s="331" t="str">
        <f aca="false">IFERROR(VLOOKUP(B4585,'[1]#¡REF!'!$A$1:$C$15201,2,FALSE()),"")</f>
        <v/>
      </c>
      <c r="D4585" s="331" t="s">
        <v>991</v>
      </c>
      <c r="E4585" s="331" t="s">
        <v>1083</v>
      </c>
      <c r="F4585" s="354" t="s">
        <v>993</v>
      </c>
      <c r="G4585" s="331" t="n">
        <v>23</v>
      </c>
      <c r="H4585" s="331" t="n">
        <v>39.74</v>
      </c>
      <c r="I4585" s="331" t="n">
        <v>791.2</v>
      </c>
      <c r="J4585" s="389"/>
      <c r="K4585" s="331" t="s">
        <v>994</v>
      </c>
    </row>
    <row r="4586" customFormat="false" ht="15.75" hidden="true" customHeight="false" outlineLevel="0" collapsed="false">
      <c r="A4586" s="331"/>
      <c r="B4586" s="331" t="s">
        <v>1459</v>
      </c>
      <c r="C4586" s="331" t="str">
        <f aca="false">IFERROR(VLOOKUP(B4586,'[1]#¡REF!'!$A$1:$C$15201,2,FALSE()),"")</f>
        <v/>
      </c>
      <c r="D4586" s="331" t="s">
        <v>991</v>
      </c>
      <c r="E4586" s="331" t="s">
        <v>1000</v>
      </c>
      <c r="F4586" s="354" t="s">
        <v>993</v>
      </c>
      <c r="G4586" s="331" t="n">
        <v>4</v>
      </c>
      <c r="H4586" s="331" t="n">
        <v>6.91</v>
      </c>
      <c r="I4586" s="331" t="n">
        <v>137.6</v>
      </c>
      <c r="J4586" s="389"/>
      <c r="K4586" s="331" t="s">
        <v>994</v>
      </c>
    </row>
    <row r="4587" customFormat="false" ht="15.75" hidden="true" customHeight="false" outlineLevel="0" collapsed="false">
      <c r="A4587" s="331"/>
      <c r="B4587" s="331" t="s">
        <v>1459</v>
      </c>
      <c r="C4587" s="331" t="str">
        <f aca="false">IFERROR(VLOOKUP(B4587,'[1]#¡REF!'!$A$1:$C$15201,2,FALSE()),"")</f>
        <v/>
      </c>
      <c r="D4587" s="331" t="s">
        <v>991</v>
      </c>
      <c r="E4587" s="331" t="s">
        <v>1053</v>
      </c>
      <c r="F4587" s="354" t="s">
        <v>993</v>
      </c>
      <c r="G4587" s="331" t="n">
        <v>2</v>
      </c>
      <c r="H4587" s="331" t="n">
        <v>3.46</v>
      </c>
      <c r="I4587" s="331" t="n">
        <v>68.8</v>
      </c>
      <c r="J4587" s="389"/>
      <c r="K4587" s="331" t="s">
        <v>994</v>
      </c>
    </row>
    <row r="4588" customFormat="false" ht="15.75" hidden="true" customHeight="false" outlineLevel="0" collapsed="false">
      <c r="A4588" s="331"/>
      <c r="B4588" s="331" t="s">
        <v>1459</v>
      </c>
      <c r="C4588" s="331" t="str">
        <f aca="false">IFERROR(VLOOKUP(B4588,'[1]#¡REF!'!$A$1:$C$15201,2,FALSE()),"")</f>
        <v/>
      </c>
      <c r="D4588" s="331" t="s">
        <v>991</v>
      </c>
      <c r="E4588" s="331" t="s">
        <v>1034</v>
      </c>
      <c r="F4588" s="354" t="s">
        <v>993</v>
      </c>
      <c r="G4588" s="331" t="n">
        <v>407</v>
      </c>
      <c r="H4588" s="331" t="n">
        <v>703.2</v>
      </c>
      <c r="I4588" s="415" t="n">
        <v>14000.8</v>
      </c>
      <c r="J4588" s="389"/>
      <c r="K4588" s="331" t="s">
        <v>994</v>
      </c>
    </row>
    <row r="4589" customFormat="false" ht="15.75" hidden="true" customHeight="false" outlineLevel="0" collapsed="false">
      <c r="A4589" s="331"/>
      <c r="B4589" s="331" t="s">
        <v>1459</v>
      </c>
      <c r="C4589" s="331" t="str">
        <f aca="false">IFERROR(VLOOKUP(B4589,'[1]#¡REF!'!$A$1:$C$15201,2,FALSE()),"")</f>
        <v/>
      </c>
      <c r="D4589" s="331" t="s">
        <v>991</v>
      </c>
      <c r="E4589" s="331" t="s">
        <v>1009</v>
      </c>
      <c r="F4589" s="354" t="s">
        <v>993</v>
      </c>
      <c r="G4589" s="331" t="n">
        <v>22</v>
      </c>
      <c r="H4589" s="331" t="n">
        <v>38.01</v>
      </c>
      <c r="I4589" s="331" t="n">
        <v>756.8</v>
      </c>
      <c r="J4589" s="389"/>
      <c r="K4589" s="331" t="s">
        <v>994</v>
      </c>
    </row>
    <row r="4590" customFormat="false" ht="15.75" hidden="true" customHeight="false" outlineLevel="0" collapsed="false">
      <c r="A4590" s="331"/>
      <c r="B4590" s="331" t="s">
        <v>1459</v>
      </c>
      <c r="C4590" s="331" t="str">
        <f aca="false">IFERROR(VLOOKUP(B4590,'[1]#¡REF!'!$A$1:$C$15201,2,FALSE()),"")</f>
        <v/>
      </c>
      <c r="D4590" s="331" t="s">
        <v>991</v>
      </c>
      <c r="E4590" s="331" t="s">
        <v>1010</v>
      </c>
      <c r="F4590" s="354" t="s">
        <v>993</v>
      </c>
      <c r="G4590" s="331" t="n">
        <v>20</v>
      </c>
      <c r="H4590" s="331" t="n">
        <v>34.56</v>
      </c>
      <c r="I4590" s="331" t="n">
        <v>688</v>
      </c>
      <c r="J4590" s="389"/>
      <c r="K4590" s="331" t="s">
        <v>994</v>
      </c>
    </row>
    <row r="4591" customFormat="false" ht="15.75" hidden="true" customHeight="false" outlineLevel="0" collapsed="false">
      <c r="A4591" s="331"/>
      <c r="B4591" s="331" t="s">
        <v>1459</v>
      </c>
      <c r="C4591" s="331" t="str">
        <f aca="false">IFERROR(VLOOKUP(B4591,'[1]#¡REF!'!$A$1:$C$15201,2,FALSE()),"")</f>
        <v/>
      </c>
      <c r="D4591" s="331" t="s">
        <v>991</v>
      </c>
      <c r="E4591" s="331" t="s">
        <v>1001</v>
      </c>
      <c r="F4591" s="354" t="s">
        <v>993</v>
      </c>
      <c r="G4591" s="331" t="n">
        <v>300</v>
      </c>
      <c r="H4591" s="331" t="n">
        <v>518.33</v>
      </c>
      <c r="I4591" s="415" t="n">
        <v>10320</v>
      </c>
      <c r="J4591" s="389"/>
      <c r="K4591" s="331" t="s">
        <v>994</v>
      </c>
    </row>
    <row r="4592" customFormat="false" ht="15.75" hidden="true" customHeight="false" outlineLevel="0" collapsed="false">
      <c r="A4592" s="331"/>
      <c r="B4592" s="331" t="s">
        <v>1459</v>
      </c>
      <c r="C4592" s="331" t="str">
        <f aca="false">IFERROR(VLOOKUP(B4592,'[1]#¡REF!'!$A$1:$C$15201,2,FALSE()),"")</f>
        <v/>
      </c>
      <c r="D4592" s="331" t="s">
        <v>991</v>
      </c>
      <c r="E4592" s="331" t="s">
        <v>1084</v>
      </c>
      <c r="F4592" s="354" t="s">
        <v>993</v>
      </c>
      <c r="G4592" s="331" t="n">
        <v>12</v>
      </c>
      <c r="H4592" s="331" t="n">
        <v>20.73</v>
      </c>
      <c r="I4592" s="331" t="n">
        <v>412.8</v>
      </c>
      <c r="J4592" s="389"/>
      <c r="K4592" s="331" t="s">
        <v>994</v>
      </c>
    </row>
    <row r="4593" customFormat="false" ht="15.75" hidden="true" customHeight="false" outlineLevel="0" collapsed="false">
      <c r="A4593" s="331"/>
      <c r="B4593" s="331" t="s">
        <v>1459</v>
      </c>
      <c r="C4593" s="331" t="str">
        <f aca="false">IFERROR(VLOOKUP(B4593,'[1]#¡REF!'!$A$1:$C$15201,2,FALSE()),"")</f>
        <v/>
      </c>
      <c r="D4593" s="331" t="s">
        <v>991</v>
      </c>
      <c r="E4593" s="331" t="s">
        <v>1035</v>
      </c>
      <c r="F4593" s="354" t="s">
        <v>993</v>
      </c>
      <c r="G4593" s="331" t="n">
        <v>3</v>
      </c>
      <c r="H4593" s="331" t="n">
        <v>5.18</v>
      </c>
      <c r="I4593" s="331" t="n">
        <v>103.2</v>
      </c>
      <c r="J4593" s="389"/>
      <c r="K4593" s="331" t="s">
        <v>994</v>
      </c>
    </row>
    <row r="4594" customFormat="false" ht="15.75" hidden="true" customHeight="false" outlineLevel="0" collapsed="false">
      <c r="A4594" s="331"/>
      <c r="B4594" s="331" t="s">
        <v>1459</v>
      </c>
      <c r="C4594" s="331" t="str">
        <f aca="false">IFERROR(VLOOKUP(B4594,'[1]#¡REF!'!$A$1:$C$15201,2,FALSE()),"")</f>
        <v/>
      </c>
      <c r="D4594" s="331" t="s">
        <v>991</v>
      </c>
      <c r="E4594" s="331" t="s">
        <v>1036</v>
      </c>
      <c r="F4594" s="354" t="s">
        <v>993</v>
      </c>
      <c r="G4594" s="331" t="n">
        <v>3</v>
      </c>
      <c r="H4594" s="331" t="n">
        <v>5.18</v>
      </c>
      <c r="I4594" s="331" t="n">
        <v>103.2</v>
      </c>
      <c r="J4594" s="389"/>
      <c r="K4594" s="331" t="s">
        <v>994</v>
      </c>
    </row>
    <row r="4595" customFormat="false" ht="15.75" hidden="true" customHeight="false" outlineLevel="0" collapsed="false">
      <c r="A4595" s="331"/>
      <c r="B4595" s="331" t="s">
        <v>1459</v>
      </c>
      <c r="C4595" s="331" t="str">
        <f aca="false">IFERROR(VLOOKUP(B4595,'[1]#¡REF!'!$A$1:$C$15201,2,FALSE()),"")</f>
        <v/>
      </c>
      <c r="D4595" s="331" t="s">
        <v>991</v>
      </c>
      <c r="E4595" s="331" t="s">
        <v>1037</v>
      </c>
      <c r="F4595" s="331" t="s">
        <v>1131</v>
      </c>
      <c r="G4595" s="331" t="n">
        <v>23</v>
      </c>
      <c r="H4595" s="331" t="n">
        <v>39.74</v>
      </c>
      <c r="I4595" s="331" t="n">
        <v>791.2</v>
      </c>
      <c r="J4595" s="389"/>
      <c r="K4595" s="331" t="s">
        <v>994</v>
      </c>
    </row>
    <row r="4596" customFormat="false" ht="15.75" hidden="true" customHeight="false" outlineLevel="0" collapsed="false">
      <c r="A4596" s="331"/>
      <c r="B4596" s="331" t="s">
        <v>1459</v>
      </c>
      <c r="C4596" s="331" t="str">
        <f aca="false">IFERROR(VLOOKUP(B4596,'[1]#¡REF!'!$A$1:$C$15201,2,FALSE()),"")</f>
        <v/>
      </c>
      <c r="D4596" s="331" t="s">
        <v>991</v>
      </c>
      <c r="E4596" s="331" t="s">
        <v>1014</v>
      </c>
      <c r="F4596" s="331" t="s">
        <v>1132</v>
      </c>
      <c r="G4596" s="331" t="n">
        <v>172</v>
      </c>
      <c r="H4596" s="331" t="n">
        <v>297.18</v>
      </c>
      <c r="I4596" s="415" t="n">
        <v>5916.8</v>
      </c>
      <c r="J4596" s="389"/>
      <c r="K4596" s="331" t="s">
        <v>994</v>
      </c>
    </row>
    <row r="4597" customFormat="false" ht="15.75" hidden="true" customHeight="false" outlineLevel="0" collapsed="false">
      <c r="A4597" s="331"/>
      <c r="B4597" s="331" t="s">
        <v>1459</v>
      </c>
      <c r="C4597" s="331" t="str">
        <f aca="false">IFERROR(VLOOKUP(B4597,'[1]#¡REF!'!$A$1:$C$15201,2,FALSE()),"")</f>
        <v/>
      </c>
      <c r="D4597" s="331" t="s">
        <v>991</v>
      </c>
      <c r="E4597" s="331" t="s">
        <v>1004</v>
      </c>
      <c r="F4597" s="331" t="s">
        <v>1134</v>
      </c>
      <c r="G4597" s="331" t="n">
        <v>3</v>
      </c>
      <c r="H4597" s="331" t="n">
        <v>5.18</v>
      </c>
      <c r="I4597" s="331" t="n">
        <v>103.2</v>
      </c>
      <c r="J4597" s="390"/>
      <c r="K4597" s="331" t="s">
        <v>994</v>
      </c>
    </row>
    <row r="4598" customFormat="false" ht="15.75" hidden="true" customHeight="false" outlineLevel="0" collapsed="false">
      <c r="A4598" s="331"/>
      <c r="B4598" s="331" t="s">
        <v>1459</v>
      </c>
      <c r="C4598" s="331" t="str">
        <f aca="false">IFERROR(VLOOKUP(B4598,'[1]#¡REF!'!$A$1:$C$15201,2,FALSE()),"")</f>
        <v/>
      </c>
      <c r="D4598" s="331" t="s">
        <v>1016</v>
      </c>
      <c r="E4598" s="331" t="s">
        <v>1017</v>
      </c>
      <c r="F4598" s="331" t="s">
        <v>1130</v>
      </c>
      <c r="G4598" s="331" t="n">
        <v>11</v>
      </c>
      <c r="H4598" s="331" t="n">
        <v>19.01</v>
      </c>
      <c r="I4598" s="331" t="n">
        <v>378.4</v>
      </c>
      <c r="J4598" s="388"/>
      <c r="K4598" s="331" t="s">
        <v>994</v>
      </c>
    </row>
    <row r="4599" customFormat="false" ht="15.75" hidden="true" customHeight="false" outlineLevel="0" collapsed="false">
      <c r="A4599" s="331"/>
      <c r="B4599" s="331" t="s">
        <v>1459</v>
      </c>
      <c r="C4599" s="331" t="str">
        <f aca="false">IFERROR(VLOOKUP(B4599,'[1]#¡REF!'!$A$1:$C$15201,2,FALSE()),"")</f>
        <v/>
      </c>
      <c r="D4599" s="331" t="s">
        <v>1016</v>
      </c>
      <c r="E4599" s="331" t="s">
        <v>1091</v>
      </c>
      <c r="F4599" s="354" t="s">
        <v>993</v>
      </c>
      <c r="G4599" s="331" t="n">
        <v>70</v>
      </c>
      <c r="H4599" s="331" t="n">
        <v>120.94</v>
      </c>
      <c r="I4599" s="415" t="n">
        <v>2408</v>
      </c>
      <c r="J4599" s="389"/>
      <c r="K4599" s="331" t="s">
        <v>994</v>
      </c>
    </row>
    <row r="4600" customFormat="false" ht="15.75" hidden="true" customHeight="false" outlineLevel="0" collapsed="false">
      <c r="A4600" s="331"/>
      <c r="B4600" s="331" t="s">
        <v>1459</v>
      </c>
      <c r="C4600" s="331" t="str">
        <f aca="false">IFERROR(VLOOKUP(B4600,'[1]#¡REF!'!$A$1:$C$15201,2,FALSE()),"")</f>
        <v/>
      </c>
      <c r="D4600" s="331" t="s">
        <v>1016</v>
      </c>
      <c r="E4600" s="331" t="s">
        <v>1019</v>
      </c>
      <c r="F4600" s="354" t="s">
        <v>993</v>
      </c>
      <c r="G4600" s="331" t="n">
        <v>204</v>
      </c>
      <c r="H4600" s="331" t="n">
        <v>352.47</v>
      </c>
      <c r="I4600" s="415" t="n">
        <v>7017.6</v>
      </c>
      <c r="J4600" s="389"/>
      <c r="K4600" s="331" t="s">
        <v>994</v>
      </c>
    </row>
    <row r="4601" customFormat="false" ht="15.75" hidden="true" customHeight="false" outlineLevel="0" collapsed="false">
      <c r="A4601" s="331"/>
      <c r="B4601" s="331" t="s">
        <v>1459</v>
      </c>
      <c r="C4601" s="331" t="str">
        <f aca="false">IFERROR(VLOOKUP(B4601,'[1]#¡REF!'!$A$1:$C$15201,2,FALSE()),"")</f>
        <v/>
      </c>
      <c r="D4601" s="331" t="s">
        <v>1016</v>
      </c>
      <c r="E4601" s="331" t="s">
        <v>1020</v>
      </c>
      <c r="F4601" s="354" t="s">
        <v>993</v>
      </c>
      <c r="G4601" s="331" t="n">
        <v>137</v>
      </c>
      <c r="H4601" s="331" t="n">
        <v>236.71</v>
      </c>
      <c r="I4601" s="415" t="n">
        <v>4712.8</v>
      </c>
      <c r="J4601" s="389"/>
      <c r="K4601" s="331" t="s">
        <v>994</v>
      </c>
    </row>
    <row r="4602" customFormat="false" ht="15.75" hidden="true" customHeight="false" outlineLevel="0" collapsed="false">
      <c r="A4602" s="331"/>
      <c r="B4602" s="331" t="s">
        <v>1459</v>
      </c>
      <c r="C4602" s="331" t="str">
        <f aca="false">IFERROR(VLOOKUP(B4602,'[1]#¡REF!'!$A$1:$C$15201,2,FALSE()),"")</f>
        <v/>
      </c>
      <c r="D4602" s="331" t="s">
        <v>1016</v>
      </c>
      <c r="E4602" s="331" t="s">
        <v>1021</v>
      </c>
      <c r="F4602" s="354" t="s">
        <v>993</v>
      </c>
      <c r="G4602" s="331" t="n">
        <v>4</v>
      </c>
      <c r="H4602" s="331" t="n">
        <v>6.91</v>
      </c>
      <c r="I4602" s="331" t="n">
        <v>137.6</v>
      </c>
      <c r="J4602" s="389"/>
      <c r="K4602" s="331" t="s">
        <v>994</v>
      </c>
    </row>
    <row r="4603" customFormat="false" ht="15.75" hidden="true" customHeight="false" outlineLevel="0" collapsed="false">
      <c r="A4603" s="331"/>
      <c r="B4603" s="331" t="s">
        <v>1459</v>
      </c>
      <c r="C4603" s="331" t="str">
        <f aca="false">IFERROR(VLOOKUP(B4603,'[1]#¡REF!'!$A$1:$C$15201,2,FALSE()),"")</f>
        <v/>
      </c>
      <c r="D4603" s="331" t="s">
        <v>1016</v>
      </c>
      <c r="E4603" s="331" t="s">
        <v>1041</v>
      </c>
      <c r="F4603" s="354" t="s">
        <v>993</v>
      </c>
      <c r="G4603" s="331" t="n">
        <v>14</v>
      </c>
      <c r="H4603" s="331" t="n">
        <v>24.19</v>
      </c>
      <c r="I4603" s="331" t="n">
        <v>481.6</v>
      </c>
      <c r="J4603" s="389"/>
      <c r="K4603" s="331" t="s">
        <v>994</v>
      </c>
    </row>
    <row r="4604" customFormat="false" ht="15.75" hidden="true" customHeight="false" outlineLevel="0" collapsed="false">
      <c r="A4604" s="331"/>
      <c r="B4604" s="331" t="s">
        <v>1459</v>
      </c>
      <c r="C4604" s="331" t="str">
        <f aca="false">IFERROR(VLOOKUP(B4604,'[1]#¡REF!'!$A$1:$C$15201,2,FALSE()),"")</f>
        <v/>
      </c>
      <c r="D4604" s="331" t="s">
        <v>1016</v>
      </c>
      <c r="E4604" s="331" t="s">
        <v>1022</v>
      </c>
      <c r="F4604" s="354" t="s">
        <v>993</v>
      </c>
      <c r="G4604" s="331" t="n">
        <v>16</v>
      </c>
      <c r="H4604" s="331" t="n">
        <v>27.64</v>
      </c>
      <c r="I4604" s="331" t="n">
        <v>550.4</v>
      </c>
      <c r="J4604" s="389"/>
      <c r="K4604" s="331" t="s">
        <v>994</v>
      </c>
    </row>
    <row r="4605" customFormat="false" ht="15.75" hidden="true" customHeight="false" outlineLevel="0" collapsed="false">
      <c r="A4605" s="331"/>
      <c r="B4605" s="331" t="s">
        <v>1459</v>
      </c>
      <c r="C4605" s="331" t="str">
        <f aca="false">IFERROR(VLOOKUP(B4605,'[1]#¡REF!'!$A$1:$C$15201,2,FALSE()),"")</f>
        <v/>
      </c>
      <c r="D4605" s="331" t="s">
        <v>1016</v>
      </c>
      <c r="E4605" s="331" t="s">
        <v>1023</v>
      </c>
      <c r="F4605" s="354" t="s">
        <v>993</v>
      </c>
      <c r="G4605" s="331" t="n">
        <v>157</v>
      </c>
      <c r="H4605" s="331" t="n">
        <v>271.26</v>
      </c>
      <c r="I4605" s="415" t="n">
        <v>5400.8</v>
      </c>
      <c r="J4605" s="389"/>
      <c r="K4605" s="331" t="s">
        <v>994</v>
      </c>
    </row>
    <row r="4606" customFormat="false" ht="15.75" hidden="true" customHeight="false" outlineLevel="0" collapsed="false">
      <c r="A4606" s="331"/>
      <c r="B4606" s="331" t="s">
        <v>1459</v>
      </c>
      <c r="C4606" s="331" t="str">
        <f aca="false">IFERROR(VLOOKUP(B4606,'[1]#¡REF!'!$A$1:$C$15201,2,FALSE()),"")</f>
        <v/>
      </c>
      <c r="D4606" s="331" t="s">
        <v>1016</v>
      </c>
      <c r="E4606" s="331" t="s">
        <v>1042</v>
      </c>
      <c r="F4606" s="354" t="s">
        <v>993</v>
      </c>
      <c r="G4606" s="331" t="n">
        <v>8</v>
      </c>
      <c r="H4606" s="331" t="n">
        <v>13.82</v>
      </c>
      <c r="I4606" s="331" t="n">
        <v>275.2</v>
      </c>
      <c r="J4606" s="389"/>
      <c r="K4606" s="331" t="s">
        <v>994</v>
      </c>
    </row>
    <row r="4607" customFormat="false" ht="15.75" hidden="true" customHeight="false" outlineLevel="0" collapsed="false">
      <c r="A4607" s="331"/>
      <c r="B4607" s="331" t="s">
        <v>1459</v>
      </c>
      <c r="C4607" s="331" t="str">
        <f aca="false">IFERROR(VLOOKUP(B4607,'[1]#¡REF!'!$A$1:$C$15201,2,FALSE()),"")</f>
        <v/>
      </c>
      <c r="D4607" s="331" t="s">
        <v>1016</v>
      </c>
      <c r="E4607" s="331" t="s">
        <v>1092</v>
      </c>
      <c r="F4607" s="354" t="s">
        <v>993</v>
      </c>
      <c r="G4607" s="331" t="n">
        <v>268</v>
      </c>
      <c r="H4607" s="331" t="n">
        <v>463.04</v>
      </c>
      <c r="I4607" s="415" t="n">
        <v>9219.2</v>
      </c>
      <c r="J4607" s="389"/>
      <c r="K4607" s="331" t="s">
        <v>994</v>
      </c>
    </row>
    <row r="4608" customFormat="false" ht="15.75" hidden="true" customHeight="false" outlineLevel="0" collapsed="false">
      <c r="A4608" s="331"/>
      <c r="B4608" s="331" t="s">
        <v>1459</v>
      </c>
      <c r="C4608" s="331" t="str">
        <f aca="false">IFERROR(VLOOKUP(B4608,'[1]#¡REF!'!$A$1:$C$15201,2,FALSE()),"")</f>
        <v/>
      </c>
      <c r="D4608" s="331" t="s">
        <v>1016</v>
      </c>
      <c r="E4608" s="331" t="s">
        <v>1025</v>
      </c>
      <c r="F4608" s="354" t="s">
        <v>993</v>
      </c>
      <c r="G4608" s="405" t="n">
        <v>4032</v>
      </c>
      <c r="H4608" s="415" t="n">
        <v>6966.39</v>
      </c>
      <c r="I4608" s="415" t="n">
        <v>138700.8</v>
      </c>
      <c r="J4608" s="389"/>
      <c r="K4608" s="331" t="s">
        <v>994</v>
      </c>
    </row>
    <row r="4609" customFormat="false" ht="15.75" hidden="true" customHeight="false" outlineLevel="0" collapsed="false">
      <c r="A4609" s="331"/>
      <c r="B4609" s="331" t="s">
        <v>1459</v>
      </c>
      <c r="C4609" s="331" t="str">
        <f aca="false">IFERROR(VLOOKUP(B4609,'[1]#¡REF!'!$A$1:$C$15201,2,FALSE()),"")</f>
        <v/>
      </c>
      <c r="D4609" s="331" t="s">
        <v>1016</v>
      </c>
      <c r="E4609" s="331" t="s">
        <v>1110</v>
      </c>
      <c r="F4609" s="354" t="s">
        <v>993</v>
      </c>
      <c r="G4609" s="331" t="n">
        <v>5</v>
      </c>
      <c r="H4609" s="331" t="n">
        <v>8.64</v>
      </c>
      <c r="I4609" s="331" t="n">
        <v>172</v>
      </c>
      <c r="J4609" s="389"/>
      <c r="K4609" s="331" t="s">
        <v>994</v>
      </c>
    </row>
    <row r="4610" customFormat="false" ht="15.75" hidden="true" customHeight="false" outlineLevel="0" collapsed="false">
      <c r="A4610" s="331"/>
      <c r="B4610" s="331" t="s">
        <v>1459</v>
      </c>
      <c r="C4610" s="331" t="str">
        <f aca="false">IFERROR(VLOOKUP(B4610,'[1]#¡REF!'!$A$1:$C$15201,2,FALSE()),"")</f>
        <v/>
      </c>
      <c r="D4610" s="331" t="s">
        <v>1016</v>
      </c>
      <c r="E4610" s="331" t="s">
        <v>1065</v>
      </c>
      <c r="F4610" s="354" t="s">
        <v>993</v>
      </c>
      <c r="G4610" s="331" t="n">
        <v>3</v>
      </c>
      <c r="H4610" s="331" t="n">
        <v>5.18</v>
      </c>
      <c r="I4610" s="331" t="n">
        <v>103.2</v>
      </c>
      <c r="J4610" s="389"/>
      <c r="K4610" s="331" t="s">
        <v>994</v>
      </c>
    </row>
    <row r="4611" customFormat="false" ht="15.75" hidden="true" customHeight="false" outlineLevel="0" collapsed="false">
      <c r="A4611" s="331"/>
      <c r="B4611" s="331" t="s">
        <v>1459</v>
      </c>
      <c r="C4611" s="331" t="str">
        <f aca="false">IFERROR(VLOOKUP(B4611,'[1]#¡REF!'!$A$1:$C$15201,2,FALSE()),"")</f>
        <v/>
      </c>
      <c r="D4611" s="331" t="s">
        <v>1016</v>
      </c>
      <c r="E4611" s="331" t="s">
        <v>1093</v>
      </c>
      <c r="F4611" s="331" t="s">
        <v>1131</v>
      </c>
      <c r="G4611" s="331" t="n">
        <v>3</v>
      </c>
      <c r="H4611" s="331" t="n">
        <v>5.18</v>
      </c>
      <c r="I4611" s="331" t="n">
        <v>103.2</v>
      </c>
      <c r="J4611" s="389"/>
      <c r="K4611" s="331" t="s">
        <v>994</v>
      </c>
    </row>
    <row r="4612" customFormat="false" ht="15.75" hidden="true" customHeight="false" outlineLevel="0" collapsed="false">
      <c r="A4612" s="331"/>
      <c r="B4612" s="331" t="s">
        <v>1459</v>
      </c>
      <c r="C4612" s="331" t="str">
        <f aca="false">IFERROR(VLOOKUP(B4612,'[1]#¡REF!'!$A$1:$C$15201,2,FALSE()),"")</f>
        <v/>
      </c>
      <c r="D4612" s="331" t="s">
        <v>1016</v>
      </c>
      <c r="E4612" s="331" t="s">
        <v>1026</v>
      </c>
      <c r="F4612" s="331" t="s">
        <v>1132</v>
      </c>
      <c r="G4612" s="331" t="n">
        <v>24</v>
      </c>
      <c r="H4612" s="331" t="n">
        <v>41.47</v>
      </c>
      <c r="I4612" s="331" t="n">
        <v>825.6</v>
      </c>
      <c r="J4612" s="389"/>
      <c r="K4612" s="331" t="s">
        <v>994</v>
      </c>
    </row>
    <row r="4613" customFormat="false" ht="15.75" hidden="true" customHeight="false" outlineLevel="0" collapsed="false">
      <c r="A4613" s="331"/>
      <c r="B4613" s="331" t="s">
        <v>1459</v>
      </c>
      <c r="C4613" s="331" t="str">
        <f aca="false">IFERROR(VLOOKUP(B4613,'[1]#¡REF!'!$A$1:$C$15201,2,FALSE()),"")</f>
        <v/>
      </c>
      <c r="D4613" s="331" t="s">
        <v>1016</v>
      </c>
      <c r="E4613" s="331" t="s">
        <v>1027</v>
      </c>
      <c r="F4613" s="331" t="s">
        <v>1133</v>
      </c>
      <c r="G4613" s="331" t="n">
        <v>11</v>
      </c>
      <c r="H4613" s="331" t="n">
        <v>19.01</v>
      </c>
      <c r="I4613" s="331" t="n">
        <v>378.4</v>
      </c>
      <c r="J4613" s="389"/>
      <c r="K4613" s="331" t="s">
        <v>994</v>
      </c>
    </row>
    <row r="4614" customFormat="false" ht="15.75" hidden="true" customHeight="false" outlineLevel="0" collapsed="false">
      <c r="A4614" s="331"/>
      <c r="B4614" s="331" t="s">
        <v>1459</v>
      </c>
      <c r="C4614" s="331" t="str">
        <f aca="false">IFERROR(VLOOKUP(B4614,'[1]#¡REF!'!$A$1:$C$15201,2,FALSE()),"")</f>
        <v/>
      </c>
      <c r="D4614" s="331" t="s">
        <v>1016</v>
      </c>
      <c r="E4614" s="331" t="s">
        <v>1028</v>
      </c>
      <c r="F4614" s="331" t="s">
        <v>1134</v>
      </c>
      <c r="G4614" s="331" t="n">
        <v>11</v>
      </c>
      <c r="H4614" s="331" t="n">
        <v>19.01</v>
      </c>
      <c r="I4614" s="331" t="n">
        <v>378.4</v>
      </c>
      <c r="J4614" s="390"/>
      <c r="K4614" s="331" t="s">
        <v>994</v>
      </c>
    </row>
    <row r="4615" customFormat="false" ht="15.75" hidden="true" customHeight="false" outlineLevel="0" collapsed="false">
      <c r="A4615" s="331"/>
      <c r="B4615" s="331" t="s">
        <v>1460</v>
      </c>
      <c r="C4615" s="331" t="str">
        <f aca="false">IFERROR(VLOOKUP(B4615,'[1]#¡REF!'!$A$1:$C$15201,2,FALSE()),"")</f>
        <v/>
      </c>
      <c r="D4615" s="331" t="s">
        <v>991</v>
      </c>
      <c r="E4615" s="331" t="s">
        <v>997</v>
      </c>
      <c r="F4615" s="331" t="s">
        <v>1130</v>
      </c>
      <c r="G4615" s="331" t="n">
        <v>60</v>
      </c>
      <c r="H4615" s="331" t="n">
        <v>259.17</v>
      </c>
      <c r="I4615" s="415" t="n">
        <v>5160</v>
      </c>
      <c r="J4615" s="388"/>
      <c r="K4615" s="331" t="s">
        <v>994</v>
      </c>
    </row>
    <row r="4616" customFormat="false" ht="15.75" hidden="true" customHeight="false" outlineLevel="0" collapsed="false">
      <c r="A4616" s="331"/>
      <c r="B4616" s="331" t="s">
        <v>1460</v>
      </c>
      <c r="C4616" s="331" t="str">
        <f aca="false">IFERROR(VLOOKUP(B4616,'[1]#¡REF!'!$A$1:$C$15201,2,FALSE()),"")</f>
        <v/>
      </c>
      <c r="D4616" s="331" t="s">
        <v>991</v>
      </c>
      <c r="E4616" s="331" t="s">
        <v>1032</v>
      </c>
      <c r="F4616" s="331" t="s">
        <v>1130</v>
      </c>
      <c r="G4616" s="331" t="n">
        <v>48</v>
      </c>
      <c r="H4616" s="331" t="n">
        <v>207.33</v>
      </c>
      <c r="I4616" s="415" t="n">
        <v>4128</v>
      </c>
      <c r="J4616" s="389"/>
      <c r="K4616" s="331" t="s">
        <v>994</v>
      </c>
    </row>
    <row r="4617" customFormat="false" ht="15.75" hidden="true" customHeight="false" outlineLevel="0" collapsed="false">
      <c r="A4617" s="331"/>
      <c r="B4617" s="331" t="s">
        <v>1460</v>
      </c>
      <c r="C4617" s="331" t="str">
        <f aca="false">IFERROR(VLOOKUP(B4617,'[1]#¡REF!'!$A$1:$C$15201,2,FALSE()),"")</f>
        <v/>
      </c>
      <c r="D4617" s="331" t="s">
        <v>991</v>
      </c>
      <c r="E4617" s="331" t="s">
        <v>992</v>
      </c>
      <c r="F4617" s="354" t="s">
        <v>993</v>
      </c>
      <c r="G4617" s="331" t="n">
        <v>320</v>
      </c>
      <c r="H4617" s="415" t="n">
        <v>1382.22</v>
      </c>
      <c r="I4617" s="415" t="n">
        <v>27520</v>
      </c>
      <c r="J4617" s="389"/>
      <c r="K4617" s="331" t="s">
        <v>994</v>
      </c>
    </row>
    <row r="4618" customFormat="false" ht="15.75" hidden="true" customHeight="false" outlineLevel="0" collapsed="false">
      <c r="A4618" s="331"/>
      <c r="B4618" s="331" t="s">
        <v>1460</v>
      </c>
      <c r="C4618" s="331" t="str">
        <f aca="false">IFERROR(VLOOKUP(B4618,'[1]#¡REF!'!$A$1:$C$15201,2,FALSE()),"")</f>
        <v/>
      </c>
      <c r="D4618" s="331" t="s">
        <v>991</v>
      </c>
      <c r="E4618" s="331" t="s">
        <v>1000</v>
      </c>
      <c r="F4618" s="354" t="s">
        <v>993</v>
      </c>
      <c r="G4618" s="331" t="n">
        <v>307</v>
      </c>
      <c r="H4618" s="415" t="n">
        <v>1326.07</v>
      </c>
      <c r="I4618" s="415" t="n">
        <v>26402</v>
      </c>
      <c r="J4618" s="389"/>
      <c r="K4618" s="331" t="s">
        <v>994</v>
      </c>
    </row>
    <row r="4619" customFormat="false" ht="15.75" hidden="true" customHeight="false" outlineLevel="0" collapsed="false">
      <c r="A4619" s="331"/>
      <c r="B4619" s="331" t="s">
        <v>1460</v>
      </c>
      <c r="C4619" s="331" t="str">
        <f aca="false">IFERROR(VLOOKUP(B4619,'[1]#¡REF!'!$A$1:$C$15201,2,FALSE()),"")</f>
        <v/>
      </c>
      <c r="D4619" s="331" t="s">
        <v>991</v>
      </c>
      <c r="E4619" s="331" t="s">
        <v>1033</v>
      </c>
      <c r="F4619" s="354" t="s">
        <v>993</v>
      </c>
      <c r="G4619" s="331" t="n">
        <v>150</v>
      </c>
      <c r="H4619" s="331" t="n">
        <v>647.92</v>
      </c>
      <c r="I4619" s="415" t="n">
        <v>12900</v>
      </c>
      <c r="J4619" s="389"/>
      <c r="K4619" s="331" t="s">
        <v>994</v>
      </c>
    </row>
    <row r="4620" customFormat="false" ht="15.75" hidden="true" customHeight="false" outlineLevel="0" collapsed="false">
      <c r="A4620" s="331"/>
      <c r="B4620" s="331" t="s">
        <v>1460</v>
      </c>
      <c r="C4620" s="331" t="str">
        <f aca="false">IFERROR(VLOOKUP(B4620,'[1]#¡REF!'!$A$1:$C$15201,2,FALSE()),"")</f>
        <v/>
      </c>
      <c r="D4620" s="331" t="s">
        <v>991</v>
      </c>
      <c r="E4620" s="331" t="s">
        <v>1053</v>
      </c>
      <c r="F4620" s="354" t="s">
        <v>993</v>
      </c>
      <c r="G4620" s="331" t="n">
        <v>100</v>
      </c>
      <c r="H4620" s="331" t="n">
        <v>431.94</v>
      </c>
      <c r="I4620" s="415" t="n">
        <v>8600</v>
      </c>
      <c r="J4620" s="389"/>
      <c r="K4620" s="331" t="s">
        <v>994</v>
      </c>
    </row>
    <row r="4621" customFormat="false" ht="15.75" hidden="true" customHeight="false" outlineLevel="0" collapsed="false">
      <c r="A4621" s="331"/>
      <c r="B4621" s="331" t="s">
        <v>1460</v>
      </c>
      <c r="C4621" s="331" t="str">
        <f aca="false">IFERROR(VLOOKUP(B4621,'[1]#¡REF!'!$A$1:$C$15201,2,FALSE()),"")</f>
        <v/>
      </c>
      <c r="D4621" s="331" t="s">
        <v>991</v>
      </c>
      <c r="E4621" s="331" t="s">
        <v>1034</v>
      </c>
      <c r="F4621" s="354" t="s">
        <v>993</v>
      </c>
      <c r="G4621" s="331" t="n">
        <v>250</v>
      </c>
      <c r="H4621" s="415" t="n">
        <v>1079.86</v>
      </c>
      <c r="I4621" s="415" t="n">
        <v>21500</v>
      </c>
      <c r="J4621" s="389"/>
      <c r="K4621" s="331" t="s">
        <v>994</v>
      </c>
    </row>
    <row r="4622" customFormat="false" ht="15.75" hidden="true" customHeight="false" outlineLevel="0" collapsed="false">
      <c r="A4622" s="331"/>
      <c r="B4622" s="331" t="s">
        <v>1460</v>
      </c>
      <c r="C4622" s="331" t="str">
        <f aca="false">IFERROR(VLOOKUP(B4622,'[1]#¡REF!'!$A$1:$C$15201,2,FALSE()),"")</f>
        <v/>
      </c>
      <c r="D4622" s="331" t="s">
        <v>991</v>
      </c>
      <c r="E4622" s="331" t="s">
        <v>1011</v>
      </c>
      <c r="F4622" s="354" t="s">
        <v>993</v>
      </c>
      <c r="G4622" s="405" t="n">
        <v>1761</v>
      </c>
      <c r="H4622" s="415" t="n">
        <v>7606.53</v>
      </c>
      <c r="I4622" s="415" t="n">
        <v>151446</v>
      </c>
      <c r="J4622" s="389"/>
      <c r="K4622" s="331" t="s">
        <v>994</v>
      </c>
    </row>
    <row r="4623" customFormat="false" ht="15.75" hidden="true" customHeight="false" outlineLevel="0" collapsed="false">
      <c r="A4623" s="331"/>
      <c r="B4623" s="331" t="s">
        <v>1460</v>
      </c>
      <c r="C4623" s="331" t="str">
        <f aca="false">IFERROR(VLOOKUP(B4623,'[1]#¡REF!'!$A$1:$C$15201,2,FALSE()),"")</f>
        <v/>
      </c>
      <c r="D4623" s="331" t="s">
        <v>991</v>
      </c>
      <c r="E4623" s="331" t="s">
        <v>1001</v>
      </c>
      <c r="F4623" s="354" t="s">
        <v>993</v>
      </c>
      <c r="G4623" s="331" t="n">
        <v>225</v>
      </c>
      <c r="H4623" s="331" t="n">
        <v>971.87</v>
      </c>
      <c r="I4623" s="415" t="n">
        <v>19350</v>
      </c>
      <c r="J4623" s="389"/>
      <c r="K4623" s="331" t="s">
        <v>994</v>
      </c>
    </row>
    <row r="4624" customFormat="false" ht="15.75" hidden="true" customHeight="false" outlineLevel="0" collapsed="false">
      <c r="A4624" s="331"/>
      <c r="B4624" s="331" t="s">
        <v>1460</v>
      </c>
      <c r="C4624" s="331" t="str">
        <f aca="false">IFERROR(VLOOKUP(B4624,'[1]#¡REF!'!$A$1:$C$15201,2,FALSE()),"")</f>
        <v/>
      </c>
      <c r="D4624" s="331" t="s">
        <v>991</v>
      </c>
      <c r="E4624" s="331" t="s">
        <v>1046</v>
      </c>
      <c r="F4624" s="354" t="s">
        <v>993</v>
      </c>
      <c r="G4624" s="331" t="n">
        <v>5</v>
      </c>
      <c r="H4624" s="331" t="n">
        <v>21.6</v>
      </c>
      <c r="I4624" s="331" t="n">
        <v>430</v>
      </c>
      <c r="J4624" s="389"/>
      <c r="K4624" s="331" t="s">
        <v>994</v>
      </c>
    </row>
    <row r="4625" customFormat="false" ht="15.75" hidden="true" customHeight="false" outlineLevel="0" collapsed="false">
      <c r="A4625" s="331"/>
      <c r="B4625" s="331" t="s">
        <v>1460</v>
      </c>
      <c r="C4625" s="331" t="str">
        <f aca="false">IFERROR(VLOOKUP(B4625,'[1]#¡REF!'!$A$1:$C$15201,2,FALSE()),"")</f>
        <v/>
      </c>
      <c r="D4625" s="331" t="s">
        <v>991</v>
      </c>
      <c r="E4625" s="331" t="s">
        <v>1012</v>
      </c>
      <c r="F4625" s="354" t="s">
        <v>993</v>
      </c>
      <c r="G4625" s="405" t="n">
        <v>1105</v>
      </c>
      <c r="H4625" s="415" t="n">
        <v>4772.98</v>
      </c>
      <c r="I4625" s="415" t="n">
        <v>95030</v>
      </c>
      <c r="J4625" s="389"/>
      <c r="K4625" s="331" t="s">
        <v>994</v>
      </c>
    </row>
    <row r="4626" customFormat="false" ht="15.75" hidden="true" customHeight="false" outlineLevel="0" collapsed="false">
      <c r="A4626" s="331"/>
      <c r="B4626" s="331" t="s">
        <v>1460</v>
      </c>
      <c r="C4626" s="331" t="str">
        <f aca="false">IFERROR(VLOOKUP(B4626,'[1]#¡REF!'!$A$1:$C$15201,2,FALSE()),"")</f>
        <v/>
      </c>
      <c r="D4626" s="331" t="s">
        <v>991</v>
      </c>
      <c r="E4626" s="331" t="s">
        <v>1037</v>
      </c>
      <c r="F4626" s="331" t="s">
        <v>1131</v>
      </c>
      <c r="G4626" s="331" t="n">
        <v>50</v>
      </c>
      <c r="H4626" s="331" t="n">
        <v>215.97</v>
      </c>
      <c r="I4626" s="415" t="n">
        <v>4300</v>
      </c>
      <c r="J4626" s="389"/>
      <c r="K4626" s="331" t="s">
        <v>994</v>
      </c>
    </row>
    <row r="4627" customFormat="false" ht="15.75" hidden="true" customHeight="false" outlineLevel="0" collapsed="false">
      <c r="A4627" s="331"/>
      <c r="B4627" s="331" t="s">
        <v>1460</v>
      </c>
      <c r="C4627" s="331" t="str">
        <f aca="false">IFERROR(VLOOKUP(B4627,'[1]#¡REF!'!$A$1:$C$15201,2,FALSE()),"")</f>
        <v/>
      </c>
      <c r="D4627" s="331" t="s">
        <v>991</v>
      </c>
      <c r="E4627" s="331" t="s">
        <v>1014</v>
      </c>
      <c r="F4627" s="331" t="s">
        <v>1132</v>
      </c>
      <c r="G4627" s="331" t="n">
        <v>250</v>
      </c>
      <c r="H4627" s="415" t="n">
        <v>1079.86</v>
      </c>
      <c r="I4627" s="415" t="n">
        <v>21500</v>
      </c>
      <c r="J4627" s="389"/>
      <c r="K4627" s="331" t="s">
        <v>994</v>
      </c>
    </row>
    <row r="4628" customFormat="false" ht="15.75" hidden="true" customHeight="false" outlineLevel="0" collapsed="false">
      <c r="A4628" s="331"/>
      <c r="B4628" s="331" t="s">
        <v>1460</v>
      </c>
      <c r="C4628" s="331" t="str">
        <f aca="false">IFERROR(VLOOKUP(B4628,'[1]#¡REF!'!$A$1:$C$15201,2,FALSE()),"")</f>
        <v/>
      </c>
      <c r="D4628" s="331" t="s">
        <v>991</v>
      </c>
      <c r="E4628" s="331" t="s">
        <v>1002</v>
      </c>
      <c r="F4628" s="331" t="s">
        <v>1133</v>
      </c>
      <c r="G4628" s="331" t="n">
        <v>175</v>
      </c>
      <c r="H4628" s="331" t="n">
        <v>755.9</v>
      </c>
      <c r="I4628" s="415" t="n">
        <v>15050</v>
      </c>
      <c r="J4628" s="389"/>
      <c r="K4628" s="331" t="s">
        <v>994</v>
      </c>
    </row>
    <row r="4629" customFormat="false" ht="15.75" hidden="true" customHeight="false" outlineLevel="0" collapsed="false">
      <c r="A4629" s="331"/>
      <c r="B4629" s="331" t="s">
        <v>1460</v>
      </c>
      <c r="C4629" s="331" t="str">
        <f aca="false">IFERROR(VLOOKUP(B4629,'[1]#¡REF!'!$A$1:$C$15201,2,FALSE()),"")</f>
        <v/>
      </c>
      <c r="D4629" s="331" t="s">
        <v>991</v>
      </c>
      <c r="E4629" s="331" t="s">
        <v>1004</v>
      </c>
      <c r="F4629" s="331" t="s">
        <v>1134</v>
      </c>
      <c r="G4629" s="331" t="n">
        <v>4</v>
      </c>
      <c r="H4629" s="331" t="n">
        <v>17.28</v>
      </c>
      <c r="I4629" s="331" t="n">
        <v>344</v>
      </c>
      <c r="J4629" s="390"/>
      <c r="K4629" s="331" t="s">
        <v>994</v>
      </c>
    </row>
    <row r="4630" customFormat="false" ht="15.75" hidden="true" customHeight="false" outlineLevel="0" collapsed="false">
      <c r="A4630" s="331"/>
      <c r="B4630" s="331" t="s">
        <v>1460</v>
      </c>
      <c r="C4630" s="331" t="str">
        <f aca="false">IFERROR(VLOOKUP(B4630,'[1]#¡REF!'!$A$1:$C$15201,2,FALSE()),"")</f>
        <v/>
      </c>
      <c r="D4630" s="331" t="s">
        <v>1016</v>
      </c>
      <c r="E4630" s="331" t="s">
        <v>1040</v>
      </c>
      <c r="F4630" s="331" t="s">
        <v>1130</v>
      </c>
      <c r="G4630" s="331" t="n">
        <v>5</v>
      </c>
      <c r="H4630" s="331" t="n">
        <v>21.6</v>
      </c>
      <c r="I4630" s="331" t="n">
        <v>430</v>
      </c>
      <c r="J4630" s="388"/>
      <c r="K4630" s="331" t="s">
        <v>994</v>
      </c>
    </row>
    <row r="4631" customFormat="false" ht="15.75" hidden="true" customHeight="false" outlineLevel="0" collapsed="false">
      <c r="A4631" s="331"/>
      <c r="B4631" s="331" t="s">
        <v>1460</v>
      </c>
      <c r="C4631" s="331" t="str">
        <f aca="false">IFERROR(VLOOKUP(B4631,'[1]#¡REF!'!$A$1:$C$15201,2,FALSE()),"")</f>
        <v/>
      </c>
      <c r="D4631" s="331" t="s">
        <v>1016</v>
      </c>
      <c r="E4631" s="331" t="s">
        <v>1091</v>
      </c>
      <c r="F4631" s="354" t="s">
        <v>993</v>
      </c>
      <c r="G4631" s="331" t="n">
        <v>128</v>
      </c>
      <c r="H4631" s="331" t="n">
        <v>552.89</v>
      </c>
      <c r="I4631" s="415" t="n">
        <v>11008</v>
      </c>
      <c r="J4631" s="389"/>
      <c r="K4631" s="331" t="s">
        <v>994</v>
      </c>
    </row>
    <row r="4632" customFormat="false" ht="15.75" hidden="true" customHeight="false" outlineLevel="0" collapsed="false">
      <c r="A4632" s="331"/>
      <c r="B4632" s="331" t="s">
        <v>1460</v>
      </c>
      <c r="C4632" s="331" t="str">
        <f aca="false">IFERROR(VLOOKUP(B4632,'[1]#¡REF!'!$A$1:$C$15201,2,FALSE()),"")</f>
        <v/>
      </c>
      <c r="D4632" s="331" t="s">
        <v>1016</v>
      </c>
      <c r="E4632" s="331" t="s">
        <v>1019</v>
      </c>
      <c r="F4632" s="354" t="s">
        <v>993</v>
      </c>
      <c r="G4632" s="331" t="n">
        <v>105</v>
      </c>
      <c r="H4632" s="331" t="n">
        <v>453.54</v>
      </c>
      <c r="I4632" s="415" t="n">
        <v>9030</v>
      </c>
      <c r="J4632" s="389"/>
      <c r="K4632" s="331" t="s">
        <v>994</v>
      </c>
    </row>
    <row r="4633" customFormat="false" ht="15.75" hidden="true" customHeight="false" outlineLevel="0" collapsed="false">
      <c r="A4633" s="331"/>
      <c r="B4633" s="331" t="s">
        <v>1460</v>
      </c>
      <c r="C4633" s="331" t="str">
        <f aca="false">IFERROR(VLOOKUP(B4633,'[1]#¡REF!'!$A$1:$C$15201,2,FALSE()),"")</f>
        <v/>
      </c>
      <c r="D4633" s="331" t="s">
        <v>1016</v>
      </c>
      <c r="E4633" s="331" t="s">
        <v>1023</v>
      </c>
      <c r="F4633" s="354" t="s">
        <v>993</v>
      </c>
      <c r="G4633" s="405" t="n">
        <v>1628</v>
      </c>
      <c r="H4633" s="415" t="n">
        <v>7032.04</v>
      </c>
      <c r="I4633" s="415" t="n">
        <v>140008</v>
      </c>
      <c r="J4633" s="389"/>
      <c r="K4633" s="331" t="s">
        <v>994</v>
      </c>
    </row>
    <row r="4634" customFormat="false" ht="15.75" hidden="true" customHeight="false" outlineLevel="0" collapsed="false">
      <c r="A4634" s="331"/>
      <c r="B4634" s="331" t="s">
        <v>1460</v>
      </c>
      <c r="C4634" s="331" t="str">
        <f aca="false">IFERROR(VLOOKUP(B4634,'[1]#¡REF!'!$A$1:$C$15201,2,FALSE()),"")</f>
        <v/>
      </c>
      <c r="D4634" s="331" t="s">
        <v>1016</v>
      </c>
      <c r="E4634" s="331" t="s">
        <v>1025</v>
      </c>
      <c r="F4634" s="354" t="s">
        <v>993</v>
      </c>
      <c r="G4634" s="331" t="n">
        <v>168</v>
      </c>
      <c r="H4634" s="331" t="n">
        <v>725.67</v>
      </c>
      <c r="I4634" s="415" t="n">
        <v>14448</v>
      </c>
      <c r="J4634" s="389"/>
      <c r="K4634" s="331" t="s">
        <v>994</v>
      </c>
    </row>
    <row r="4635" customFormat="false" ht="15.75" hidden="true" customHeight="false" outlineLevel="0" collapsed="false">
      <c r="A4635" s="331"/>
      <c r="B4635" s="331" t="s">
        <v>1460</v>
      </c>
      <c r="C4635" s="331" t="str">
        <f aca="false">IFERROR(VLOOKUP(B4635,'[1]#¡REF!'!$A$1:$C$15201,2,FALSE()),"")</f>
        <v/>
      </c>
      <c r="D4635" s="331" t="s">
        <v>1016</v>
      </c>
      <c r="E4635" s="331" t="s">
        <v>1065</v>
      </c>
      <c r="F4635" s="354" t="s">
        <v>993</v>
      </c>
      <c r="G4635" s="331" t="n">
        <v>531</v>
      </c>
      <c r="H4635" s="415" t="n">
        <v>2293.62</v>
      </c>
      <c r="I4635" s="415" t="n">
        <v>45666</v>
      </c>
      <c r="J4635" s="389"/>
      <c r="K4635" s="331" t="s">
        <v>994</v>
      </c>
    </row>
    <row r="4636" customFormat="false" ht="15.75" hidden="true" customHeight="false" outlineLevel="0" collapsed="false">
      <c r="A4636" s="331"/>
      <c r="B4636" s="331" t="s">
        <v>1460</v>
      </c>
      <c r="C4636" s="331" t="str">
        <f aca="false">IFERROR(VLOOKUP(B4636,'[1]#¡REF!'!$A$1:$C$15201,2,FALSE()),"")</f>
        <v/>
      </c>
      <c r="D4636" s="331" t="s">
        <v>1016</v>
      </c>
      <c r="E4636" s="331" t="s">
        <v>1093</v>
      </c>
      <c r="F4636" s="331" t="s">
        <v>1131</v>
      </c>
      <c r="G4636" s="331" t="n">
        <v>5</v>
      </c>
      <c r="H4636" s="331" t="n">
        <v>21.6</v>
      </c>
      <c r="I4636" s="331" t="n">
        <v>430</v>
      </c>
      <c r="J4636" s="389"/>
      <c r="K4636" s="331" t="s">
        <v>994</v>
      </c>
    </row>
    <row r="4637" customFormat="false" ht="15.75" hidden="true" customHeight="false" outlineLevel="0" collapsed="false">
      <c r="A4637" s="331"/>
      <c r="B4637" s="331" t="s">
        <v>1460</v>
      </c>
      <c r="C4637" s="331" t="str">
        <f aca="false">IFERROR(VLOOKUP(B4637,'[1]#¡REF!'!$A$1:$C$15201,2,FALSE()),"")</f>
        <v/>
      </c>
      <c r="D4637" s="331" t="s">
        <v>1016</v>
      </c>
      <c r="E4637" s="331" t="s">
        <v>1026</v>
      </c>
      <c r="F4637" s="331" t="s">
        <v>1132</v>
      </c>
      <c r="G4637" s="331" t="n">
        <v>34</v>
      </c>
      <c r="H4637" s="331" t="n">
        <v>146.86</v>
      </c>
      <c r="I4637" s="415" t="n">
        <v>2924</v>
      </c>
      <c r="J4637" s="389"/>
      <c r="K4637" s="331" t="s">
        <v>994</v>
      </c>
    </row>
    <row r="4638" customFormat="false" ht="15.75" hidden="true" customHeight="false" outlineLevel="0" collapsed="false">
      <c r="A4638" s="331"/>
      <c r="B4638" s="331" t="s">
        <v>1460</v>
      </c>
      <c r="C4638" s="331" t="str">
        <f aca="false">IFERROR(VLOOKUP(B4638,'[1]#¡REF!'!$A$1:$C$15201,2,FALSE()),"")</f>
        <v/>
      </c>
      <c r="D4638" s="331" t="s">
        <v>1016</v>
      </c>
      <c r="E4638" s="331" t="s">
        <v>1027</v>
      </c>
      <c r="F4638" s="331" t="s">
        <v>1133</v>
      </c>
      <c r="G4638" s="331" t="n">
        <v>5</v>
      </c>
      <c r="H4638" s="331" t="n">
        <v>21.6</v>
      </c>
      <c r="I4638" s="331" t="n">
        <v>430</v>
      </c>
      <c r="J4638" s="389"/>
      <c r="K4638" s="331" t="s">
        <v>994</v>
      </c>
    </row>
    <row r="4639" customFormat="false" ht="15.75" hidden="true" customHeight="false" outlineLevel="0" collapsed="false">
      <c r="A4639" s="331"/>
      <c r="B4639" s="331" t="s">
        <v>1460</v>
      </c>
      <c r="C4639" s="331" t="str">
        <f aca="false">IFERROR(VLOOKUP(B4639,'[1]#¡REF!'!$A$1:$C$15201,2,FALSE()),"")</f>
        <v/>
      </c>
      <c r="D4639" s="331" t="s">
        <v>1016</v>
      </c>
      <c r="E4639" s="331" t="s">
        <v>1028</v>
      </c>
      <c r="F4639" s="331" t="s">
        <v>1134</v>
      </c>
      <c r="G4639" s="331" t="n">
        <v>5</v>
      </c>
      <c r="H4639" s="331" t="n">
        <v>21.6</v>
      </c>
      <c r="I4639" s="331" t="n">
        <v>430</v>
      </c>
      <c r="J4639" s="390"/>
      <c r="K4639" s="331" t="s">
        <v>994</v>
      </c>
    </row>
    <row r="4640" customFormat="false" ht="15.75" hidden="true" customHeight="false" outlineLevel="0" collapsed="false">
      <c r="A4640" s="331"/>
      <c r="B4640" s="331" t="s">
        <v>1461</v>
      </c>
      <c r="C4640" s="331" t="str">
        <f aca="false">IFERROR(VLOOKUP(B4640,'[1]#¡REF!'!$A$1:$C$15201,2,FALSE()),"")</f>
        <v/>
      </c>
      <c r="D4640" s="331" t="s">
        <v>991</v>
      </c>
      <c r="E4640" s="331" t="s">
        <v>1012</v>
      </c>
      <c r="F4640" s="354" t="s">
        <v>993</v>
      </c>
      <c r="G4640" s="331" t="n">
        <v>273</v>
      </c>
      <c r="H4640" s="415" t="n">
        <v>37599.14</v>
      </c>
      <c r="I4640" s="415" t="n">
        <v>748598.76</v>
      </c>
      <c r="J4640" s="388"/>
      <c r="K4640" s="331" t="s">
        <v>994</v>
      </c>
    </row>
    <row r="4641" customFormat="false" ht="15.75" hidden="true" customHeight="false" outlineLevel="0" collapsed="false">
      <c r="A4641" s="331"/>
      <c r="B4641" s="331" t="s">
        <v>1462</v>
      </c>
      <c r="C4641" s="331" t="str">
        <f aca="false">IFERROR(VLOOKUP(B4641,'[1]#¡REF!'!$A$1:$C$15201,2,FALSE()),"")</f>
        <v/>
      </c>
      <c r="D4641" s="331" t="s">
        <v>991</v>
      </c>
      <c r="E4641" s="331" t="s">
        <v>1034</v>
      </c>
      <c r="F4641" s="354" t="s">
        <v>993</v>
      </c>
      <c r="G4641" s="331" t="n">
        <v>65</v>
      </c>
      <c r="H4641" s="415" t="n">
        <v>2508.07</v>
      </c>
      <c r="I4641" s="415" t="n">
        <v>49935.6</v>
      </c>
      <c r="J4641" s="389"/>
      <c r="K4641" s="331" t="s">
        <v>994</v>
      </c>
    </row>
    <row r="4642" customFormat="false" ht="15.75" hidden="true" customHeight="false" outlineLevel="0" collapsed="false">
      <c r="A4642" s="331"/>
      <c r="B4642" s="331" t="s">
        <v>1462</v>
      </c>
      <c r="C4642" s="331" t="str">
        <f aca="false">IFERROR(VLOOKUP(B4642,'[1]#¡REF!'!$A$1:$C$15201,2,FALSE()),"")</f>
        <v/>
      </c>
      <c r="D4642" s="331" t="s">
        <v>991</v>
      </c>
      <c r="E4642" s="331" t="s">
        <v>1012</v>
      </c>
      <c r="F4642" s="354" t="s">
        <v>993</v>
      </c>
      <c r="G4642" s="331" t="n">
        <v>15</v>
      </c>
      <c r="H4642" s="331" t="n">
        <v>578.78</v>
      </c>
      <c r="I4642" s="415" t="n">
        <v>11523.6</v>
      </c>
      <c r="J4642" s="389"/>
      <c r="K4642" s="331" t="s">
        <v>994</v>
      </c>
    </row>
    <row r="4643" customFormat="false" ht="15.75" hidden="true" customHeight="false" outlineLevel="0" collapsed="false">
      <c r="A4643" s="331"/>
      <c r="B4643" s="331" t="s">
        <v>1462</v>
      </c>
      <c r="C4643" s="331" t="str">
        <f aca="false">IFERROR(VLOOKUP(B4643,'[1]#¡REF!'!$A$1:$C$15201,2,FALSE()),"")</f>
        <v/>
      </c>
      <c r="D4643" s="331" t="s">
        <v>991</v>
      </c>
      <c r="E4643" s="331" t="s">
        <v>1035</v>
      </c>
      <c r="F4643" s="354" t="s">
        <v>993</v>
      </c>
      <c r="G4643" s="331" t="n">
        <v>1</v>
      </c>
      <c r="H4643" s="331" t="n">
        <v>38.59</v>
      </c>
      <c r="I4643" s="331" t="n">
        <v>768.24</v>
      </c>
      <c r="J4643" s="389"/>
      <c r="K4643" s="331" t="s">
        <v>994</v>
      </c>
    </row>
    <row r="4644" customFormat="false" ht="15.75" hidden="true" customHeight="false" outlineLevel="0" collapsed="false">
      <c r="A4644" s="331"/>
      <c r="B4644" s="331" t="s">
        <v>1462</v>
      </c>
      <c r="C4644" s="331" t="str">
        <f aca="false">IFERROR(VLOOKUP(B4644,'[1]#¡REF!'!$A$1:$C$15201,2,FALSE()),"")</f>
        <v/>
      </c>
      <c r="D4644" s="331" t="s">
        <v>1016</v>
      </c>
      <c r="E4644" s="331" t="s">
        <v>1040</v>
      </c>
      <c r="F4644" s="331" t="s">
        <v>1130</v>
      </c>
      <c r="G4644" s="331" t="n">
        <v>8</v>
      </c>
      <c r="H4644" s="331" t="n">
        <v>308.69</v>
      </c>
      <c r="I4644" s="415" t="n">
        <v>6145.92</v>
      </c>
      <c r="J4644" s="389"/>
      <c r="K4644" s="331" t="s">
        <v>994</v>
      </c>
    </row>
    <row r="4645" customFormat="false" ht="15.75" hidden="true" customHeight="false" outlineLevel="0" collapsed="false">
      <c r="A4645" s="331"/>
      <c r="B4645" s="331" t="s">
        <v>1462</v>
      </c>
      <c r="C4645" s="331" t="str">
        <f aca="false">IFERROR(VLOOKUP(B4645,'[1]#¡REF!'!$A$1:$C$15201,2,FALSE()),"")</f>
        <v/>
      </c>
      <c r="D4645" s="331" t="s">
        <v>1016</v>
      </c>
      <c r="E4645" s="331" t="s">
        <v>1091</v>
      </c>
      <c r="F4645" s="354" t="s">
        <v>993</v>
      </c>
      <c r="G4645" s="331" t="n">
        <v>58</v>
      </c>
      <c r="H4645" s="415" t="n">
        <v>2237.97</v>
      </c>
      <c r="I4645" s="415" t="n">
        <v>44557.92</v>
      </c>
      <c r="J4645" s="389"/>
      <c r="K4645" s="331" t="s">
        <v>994</v>
      </c>
    </row>
    <row r="4646" customFormat="false" ht="15.75" hidden="true" customHeight="false" outlineLevel="0" collapsed="false">
      <c r="A4646" s="331"/>
      <c r="B4646" s="331" t="s">
        <v>1462</v>
      </c>
      <c r="C4646" s="331" t="str">
        <f aca="false">IFERROR(VLOOKUP(B4646,'[1]#¡REF!'!$A$1:$C$15201,2,FALSE()),"")</f>
        <v/>
      </c>
      <c r="D4646" s="331" t="s">
        <v>1016</v>
      </c>
      <c r="E4646" s="331" t="s">
        <v>1020</v>
      </c>
      <c r="F4646" s="354" t="s">
        <v>993</v>
      </c>
      <c r="G4646" s="331" t="n">
        <v>102</v>
      </c>
      <c r="H4646" s="415" t="n">
        <v>3935.74</v>
      </c>
      <c r="I4646" s="415" t="n">
        <v>78360.48</v>
      </c>
      <c r="J4646" s="389"/>
      <c r="K4646" s="331" t="s">
        <v>994</v>
      </c>
    </row>
    <row r="4647" customFormat="false" ht="15.75" hidden="true" customHeight="false" outlineLevel="0" collapsed="false">
      <c r="A4647" s="331"/>
      <c r="B4647" s="331" t="s">
        <v>1462</v>
      </c>
      <c r="C4647" s="331" t="str">
        <f aca="false">IFERROR(VLOOKUP(B4647,'[1]#¡REF!'!$A$1:$C$15201,2,FALSE()),"")</f>
        <v/>
      </c>
      <c r="D4647" s="331" t="s">
        <v>1016</v>
      </c>
      <c r="E4647" s="331" t="s">
        <v>1023</v>
      </c>
      <c r="F4647" s="354" t="s">
        <v>993</v>
      </c>
      <c r="G4647" s="331" t="n">
        <v>198</v>
      </c>
      <c r="H4647" s="415" t="n">
        <v>7639.96</v>
      </c>
      <c r="I4647" s="415" t="n">
        <v>152111.52</v>
      </c>
      <c r="J4647" s="389"/>
      <c r="K4647" s="331" t="s">
        <v>994</v>
      </c>
    </row>
    <row r="4648" customFormat="false" ht="15.75" hidden="true" customHeight="false" outlineLevel="0" collapsed="false">
      <c r="A4648" s="331"/>
      <c r="B4648" s="331" t="s">
        <v>1462</v>
      </c>
      <c r="C4648" s="331" t="str">
        <f aca="false">IFERROR(VLOOKUP(B4648,'[1]#¡REF!'!$A$1:$C$15201,2,FALSE()),"")</f>
        <v/>
      </c>
      <c r="D4648" s="331" t="s">
        <v>1016</v>
      </c>
      <c r="E4648" s="331" t="s">
        <v>1025</v>
      </c>
      <c r="F4648" s="354" t="s">
        <v>993</v>
      </c>
      <c r="G4648" s="331" t="n">
        <v>734</v>
      </c>
      <c r="H4648" s="415" t="n">
        <v>28321.86</v>
      </c>
      <c r="I4648" s="415" t="n">
        <v>563888.16</v>
      </c>
      <c r="J4648" s="389"/>
      <c r="K4648" s="331" t="s">
        <v>994</v>
      </c>
    </row>
    <row r="4649" customFormat="false" ht="15.75" hidden="true" customHeight="false" outlineLevel="0" collapsed="false">
      <c r="A4649" s="331"/>
      <c r="B4649" s="331" t="s">
        <v>1462</v>
      </c>
      <c r="C4649" s="331" t="str">
        <f aca="false">IFERROR(VLOOKUP(B4649,'[1]#¡REF!'!$A$1:$C$15201,2,FALSE()),"")</f>
        <v/>
      </c>
      <c r="D4649" s="331" t="s">
        <v>1016</v>
      </c>
      <c r="E4649" s="331" t="s">
        <v>1110</v>
      </c>
      <c r="F4649" s="354" t="s">
        <v>993</v>
      </c>
      <c r="G4649" s="331" t="n">
        <v>98</v>
      </c>
      <c r="H4649" s="415" t="n">
        <v>3781.39</v>
      </c>
      <c r="I4649" s="415" t="n">
        <v>75287.52</v>
      </c>
      <c r="J4649" s="389"/>
      <c r="K4649" s="331" t="s">
        <v>994</v>
      </c>
    </row>
    <row r="4650" customFormat="false" ht="15.75" hidden="true" customHeight="false" outlineLevel="0" collapsed="false">
      <c r="A4650" s="331"/>
      <c r="B4650" s="331" t="s">
        <v>1462</v>
      </c>
      <c r="C4650" s="331" t="str">
        <f aca="false">IFERROR(VLOOKUP(B4650,'[1]#¡REF!'!$A$1:$C$15201,2,FALSE()),"")</f>
        <v/>
      </c>
      <c r="D4650" s="331" t="s">
        <v>1016</v>
      </c>
      <c r="E4650" s="331" t="s">
        <v>1065</v>
      </c>
      <c r="F4650" s="354" t="s">
        <v>993</v>
      </c>
      <c r="G4650" s="331" t="n">
        <v>41</v>
      </c>
      <c r="H4650" s="415" t="n">
        <v>1582.01</v>
      </c>
      <c r="I4650" s="415" t="n">
        <v>31497.84</v>
      </c>
      <c r="J4650" s="389"/>
      <c r="K4650" s="331" t="s">
        <v>994</v>
      </c>
    </row>
    <row r="4651" customFormat="false" ht="15.75" hidden="true" customHeight="false" outlineLevel="0" collapsed="false">
      <c r="A4651" s="331"/>
      <c r="B4651" s="331" t="s">
        <v>1462</v>
      </c>
      <c r="C4651" s="331" t="str">
        <f aca="false">IFERROR(VLOOKUP(B4651,'[1]#¡REF!'!$A$1:$C$15201,2,FALSE()),"")</f>
        <v/>
      </c>
      <c r="D4651" s="331" t="s">
        <v>1016</v>
      </c>
      <c r="E4651" s="331" t="s">
        <v>1043</v>
      </c>
      <c r="F4651" s="354" t="s">
        <v>993</v>
      </c>
      <c r="G4651" s="331" t="n">
        <v>6</v>
      </c>
      <c r="H4651" s="331" t="n">
        <v>231.51</v>
      </c>
      <c r="I4651" s="415" t="n">
        <v>4609.44</v>
      </c>
      <c r="J4651" s="389"/>
      <c r="K4651" s="331" t="s">
        <v>994</v>
      </c>
    </row>
    <row r="4652" customFormat="false" ht="15.75" hidden="true" customHeight="false" outlineLevel="0" collapsed="false">
      <c r="A4652" s="331"/>
      <c r="B4652" s="331" t="s">
        <v>1462</v>
      </c>
      <c r="C4652" s="331" t="str">
        <f aca="false">IFERROR(VLOOKUP(B4652,'[1]#¡REF!'!$A$1:$C$15201,2,FALSE()),"")</f>
        <v/>
      </c>
      <c r="D4652" s="331" t="s">
        <v>1016</v>
      </c>
      <c r="E4652" s="331" t="s">
        <v>1093</v>
      </c>
      <c r="F4652" s="331" t="s">
        <v>1131</v>
      </c>
      <c r="G4652" s="331" t="n">
        <v>24</v>
      </c>
      <c r="H4652" s="331" t="n">
        <v>926.06</v>
      </c>
      <c r="I4652" s="415" t="n">
        <v>18437.76</v>
      </c>
      <c r="J4652" s="389"/>
      <c r="K4652" s="331" t="s">
        <v>994</v>
      </c>
    </row>
    <row r="4653" customFormat="false" ht="15.75" hidden="true" customHeight="false" outlineLevel="0" collapsed="false">
      <c r="A4653" s="331"/>
      <c r="B4653" s="331" t="s">
        <v>1462</v>
      </c>
      <c r="C4653" s="331" t="str">
        <f aca="false">IFERROR(VLOOKUP(B4653,'[1]#¡REF!'!$A$1:$C$15201,2,FALSE()),"")</f>
        <v/>
      </c>
      <c r="D4653" s="331" t="s">
        <v>1016</v>
      </c>
      <c r="E4653" s="331" t="s">
        <v>1026</v>
      </c>
      <c r="F4653" s="331" t="s">
        <v>1132</v>
      </c>
      <c r="G4653" s="331" t="n">
        <v>85</v>
      </c>
      <c r="H4653" s="415" t="n">
        <v>3279.78</v>
      </c>
      <c r="I4653" s="415" t="n">
        <v>65300.4</v>
      </c>
      <c r="J4653" s="389"/>
      <c r="K4653" s="331" t="s">
        <v>994</v>
      </c>
    </row>
    <row r="4654" customFormat="false" ht="15.75" hidden="true" customHeight="false" outlineLevel="0" collapsed="false">
      <c r="A4654" s="331"/>
      <c r="B4654" s="331" t="s">
        <v>1462</v>
      </c>
      <c r="C4654" s="331" t="str">
        <f aca="false">IFERROR(VLOOKUP(B4654,'[1]#¡REF!'!$A$1:$C$15201,2,FALSE()),"")</f>
        <v/>
      </c>
      <c r="D4654" s="331" t="s">
        <v>1016</v>
      </c>
      <c r="E4654" s="331" t="s">
        <v>1027</v>
      </c>
      <c r="F4654" s="331" t="s">
        <v>1133</v>
      </c>
      <c r="G4654" s="331" t="n">
        <v>5</v>
      </c>
      <c r="H4654" s="331" t="n">
        <v>192.93</v>
      </c>
      <c r="I4654" s="415" t="n">
        <v>3841.2</v>
      </c>
      <c r="J4654" s="389"/>
      <c r="K4654" s="331" t="s">
        <v>994</v>
      </c>
    </row>
    <row r="4655" customFormat="false" ht="15.75" hidden="true" customHeight="false" outlineLevel="0" collapsed="false">
      <c r="A4655" s="331"/>
      <c r="B4655" s="331" t="s">
        <v>1462</v>
      </c>
      <c r="C4655" s="331" t="str">
        <f aca="false">IFERROR(VLOOKUP(B4655,'[1]#¡REF!'!$A$1:$C$15201,2,FALSE()),"")</f>
        <v/>
      </c>
      <c r="D4655" s="331" t="s">
        <v>1016</v>
      </c>
      <c r="E4655" s="331" t="s">
        <v>1028</v>
      </c>
      <c r="F4655" s="331" t="s">
        <v>1134</v>
      </c>
      <c r="G4655" s="331" t="n">
        <v>4</v>
      </c>
      <c r="H4655" s="331" t="n">
        <v>154.34</v>
      </c>
      <c r="I4655" s="415" t="n">
        <v>3072.96</v>
      </c>
      <c r="J4655" s="390"/>
      <c r="K4655" s="331" t="s">
        <v>994</v>
      </c>
    </row>
    <row r="4656" customFormat="false" ht="15.75" hidden="true" customHeight="false" outlineLevel="0" collapsed="false">
      <c r="A4656" s="331"/>
      <c r="B4656" s="331" t="s">
        <v>1463</v>
      </c>
      <c r="C4656" s="331" t="str">
        <f aca="false">IFERROR(VLOOKUP(B4656,'[1]#¡REF!'!$A$1:$C$15201,2,FALSE()),"")</f>
        <v/>
      </c>
      <c r="D4656" s="331" t="s">
        <v>991</v>
      </c>
      <c r="E4656" s="331" t="s">
        <v>997</v>
      </c>
      <c r="F4656" s="331" t="s">
        <v>1130</v>
      </c>
      <c r="G4656" s="331" t="n">
        <v>90</v>
      </c>
      <c r="H4656" s="415" t="n">
        <v>6065.17</v>
      </c>
      <c r="I4656" s="415" t="n">
        <v>120757.5</v>
      </c>
      <c r="J4656" s="388"/>
      <c r="K4656" s="331" t="s">
        <v>994</v>
      </c>
    </row>
    <row r="4657" customFormat="false" ht="15.75" hidden="true" customHeight="false" outlineLevel="0" collapsed="false">
      <c r="A4657" s="331"/>
      <c r="B4657" s="331" t="s">
        <v>1463</v>
      </c>
      <c r="C4657" s="331" t="str">
        <f aca="false">IFERROR(VLOOKUP(B4657,'[1]#¡REF!'!$A$1:$C$15201,2,FALSE()),"")</f>
        <v/>
      </c>
      <c r="D4657" s="331" t="s">
        <v>991</v>
      </c>
      <c r="E4657" s="331" t="s">
        <v>1032</v>
      </c>
      <c r="F4657" s="331" t="s">
        <v>1130</v>
      </c>
      <c r="G4657" s="331" t="n">
        <v>36</v>
      </c>
      <c r="H4657" s="415" t="n">
        <v>2426.07</v>
      </c>
      <c r="I4657" s="415" t="n">
        <v>48303</v>
      </c>
      <c r="J4657" s="389"/>
      <c r="K4657" s="331" t="s">
        <v>994</v>
      </c>
    </row>
    <row r="4658" customFormat="false" ht="15.75" hidden="true" customHeight="false" outlineLevel="0" collapsed="false">
      <c r="A4658" s="331"/>
      <c r="B4658" s="331" t="s">
        <v>1463</v>
      </c>
      <c r="C4658" s="331" t="str">
        <f aca="false">IFERROR(VLOOKUP(B4658,'[1]#¡REF!'!$A$1:$C$15201,2,FALSE()),"")</f>
        <v/>
      </c>
      <c r="D4658" s="331" t="s">
        <v>991</v>
      </c>
      <c r="E4658" s="331" t="s">
        <v>1034</v>
      </c>
      <c r="F4658" s="354" t="s">
        <v>993</v>
      </c>
      <c r="G4658" s="331" t="n">
        <v>177</v>
      </c>
      <c r="H4658" s="415" t="n">
        <v>11928.16</v>
      </c>
      <c r="I4658" s="415" t="n">
        <v>237489.75</v>
      </c>
      <c r="J4658" s="389"/>
      <c r="K4658" s="331" t="s">
        <v>994</v>
      </c>
    </row>
    <row r="4659" customFormat="false" ht="15.75" hidden="true" customHeight="false" outlineLevel="0" collapsed="false">
      <c r="A4659" s="331"/>
      <c r="B4659" s="331" t="s">
        <v>1463</v>
      </c>
      <c r="C4659" s="331" t="str">
        <f aca="false">IFERROR(VLOOKUP(B4659,'[1]#¡REF!'!$A$1:$C$15201,2,FALSE()),"")</f>
        <v/>
      </c>
      <c r="D4659" s="331" t="s">
        <v>991</v>
      </c>
      <c r="E4659" s="331" t="s">
        <v>1009</v>
      </c>
      <c r="F4659" s="354" t="s">
        <v>993</v>
      </c>
      <c r="G4659" s="331" t="n">
        <v>50</v>
      </c>
      <c r="H4659" s="415" t="n">
        <v>3369.54</v>
      </c>
      <c r="I4659" s="415" t="n">
        <v>67087.5</v>
      </c>
      <c r="J4659" s="389"/>
      <c r="K4659" s="331" t="s">
        <v>994</v>
      </c>
    </row>
    <row r="4660" customFormat="false" ht="15.75" hidden="true" customHeight="false" outlineLevel="0" collapsed="false">
      <c r="A4660" s="331"/>
      <c r="B4660" s="331" t="s">
        <v>1463</v>
      </c>
      <c r="C4660" s="331" t="str">
        <f aca="false">IFERROR(VLOOKUP(B4660,'[1]#¡REF!'!$A$1:$C$15201,2,FALSE()),"")</f>
        <v/>
      </c>
      <c r="D4660" s="331" t="s">
        <v>991</v>
      </c>
      <c r="E4660" s="331" t="s">
        <v>1011</v>
      </c>
      <c r="F4660" s="354" t="s">
        <v>993</v>
      </c>
      <c r="G4660" s="405" t="n">
        <v>1296</v>
      </c>
      <c r="H4660" s="415" t="n">
        <v>87338.43</v>
      </c>
      <c r="I4660" s="415" t="n">
        <v>1738908</v>
      </c>
      <c r="J4660" s="389"/>
      <c r="K4660" s="331" t="s">
        <v>994</v>
      </c>
    </row>
    <row r="4661" customFormat="false" ht="15.75" hidden="true" customHeight="false" outlineLevel="0" collapsed="false">
      <c r="A4661" s="331"/>
      <c r="B4661" s="331" t="s">
        <v>1463</v>
      </c>
      <c r="C4661" s="331" t="str">
        <f aca="false">IFERROR(VLOOKUP(B4661,'[1]#¡REF!'!$A$1:$C$15201,2,FALSE()),"")</f>
        <v/>
      </c>
      <c r="D4661" s="331" t="s">
        <v>991</v>
      </c>
      <c r="E4661" s="331" t="s">
        <v>1001</v>
      </c>
      <c r="F4661" s="354" t="s">
        <v>993</v>
      </c>
      <c r="G4661" s="331" t="n">
        <v>600</v>
      </c>
      <c r="H4661" s="415" t="n">
        <v>40434.46</v>
      </c>
      <c r="I4661" s="415" t="n">
        <v>805050</v>
      </c>
      <c r="J4661" s="389"/>
      <c r="K4661" s="331" t="s">
        <v>994</v>
      </c>
    </row>
    <row r="4662" customFormat="false" ht="15.75" hidden="true" customHeight="false" outlineLevel="0" collapsed="false">
      <c r="A4662" s="331"/>
      <c r="B4662" s="331" t="s">
        <v>1463</v>
      </c>
      <c r="C4662" s="331" t="str">
        <f aca="false">IFERROR(VLOOKUP(B4662,'[1]#¡REF!'!$A$1:$C$15201,2,FALSE()),"")</f>
        <v/>
      </c>
      <c r="D4662" s="331" t="s">
        <v>991</v>
      </c>
      <c r="E4662" s="331" t="s">
        <v>1012</v>
      </c>
      <c r="F4662" s="354" t="s">
        <v>993</v>
      </c>
      <c r="G4662" s="331" t="n">
        <v>35</v>
      </c>
      <c r="H4662" s="415" t="n">
        <v>2358.68</v>
      </c>
      <c r="I4662" s="415" t="n">
        <v>46961.25</v>
      </c>
      <c r="J4662" s="389"/>
      <c r="K4662" s="331" t="s">
        <v>994</v>
      </c>
    </row>
    <row r="4663" customFormat="false" ht="15.75" hidden="true" customHeight="false" outlineLevel="0" collapsed="false">
      <c r="A4663" s="331"/>
      <c r="B4663" s="331" t="s">
        <v>1463</v>
      </c>
      <c r="C4663" s="331" t="str">
        <f aca="false">IFERROR(VLOOKUP(B4663,'[1]#¡REF!'!$A$1:$C$15201,2,FALSE()),"")</f>
        <v/>
      </c>
      <c r="D4663" s="331" t="s">
        <v>991</v>
      </c>
      <c r="E4663" s="331" t="s">
        <v>1037</v>
      </c>
      <c r="F4663" s="331" t="s">
        <v>1131</v>
      </c>
      <c r="G4663" s="331" t="n">
        <v>127</v>
      </c>
      <c r="H4663" s="415" t="n">
        <v>8558.63</v>
      </c>
      <c r="I4663" s="415" t="n">
        <v>170402.25</v>
      </c>
      <c r="J4663" s="389"/>
      <c r="K4663" s="331" t="s">
        <v>994</v>
      </c>
    </row>
    <row r="4664" customFormat="false" ht="15.75" hidden="true" customHeight="false" outlineLevel="0" collapsed="false">
      <c r="A4664" s="331"/>
      <c r="B4664" s="331" t="s">
        <v>1463</v>
      </c>
      <c r="C4664" s="331" t="str">
        <f aca="false">IFERROR(VLOOKUP(B4664,'[1]#¡REF!'!$A$1:$C$15201,2,FALSE()),"")</f>
        <v/>
      </c>
      <c r="D4664" s="331" t="s">
        <v>991</v>
      </c>
      <c r="E4664" s="331" t="s">
        <v>1002</v>
      </c>
      <c r="F4664" s="331" t="s">
        <v>1133</v>
      </c>
      <c r="G4664" s="331" t="n">
        <v>900</v>
      </c>
      <c r="H4664" s="415" t="n">
        <v>60651.69</v>
      </c>
      <c r="I4664" s="415" t="n">
        <v>1207575</v>
      </c>
      <c r="J4664" s="389"/>
      <c r="K4664" s="331" t="s">
        <v>994</v>
      </c>
    </row>
    <row r="4665" customFormat="false" ht="15.75" hidden="true" customHeight="false" outlineLevel="0" collapsed="false">
      <c r="A4665" s="331"/>
      <c r="B4665" s="331" t="s">
        <v>1463</v>
      </c>
      <c r="C4665" s="331" t="str">
        <f aca="false">IFERROR(VLOOKUP(B4665,'[1]#¡REF!'!$A$1:$C$15201,2,FALSE()),"")</f>
        <v/>
      </c>
      <c r="D4665" s="331" t="s">
        <v>991</v>
      </c>
      <c r="E4665" s="331" t="s">
        <v>1004</v>
      </c>
      <c r="F4665" s="331" t="s">
        <v>1134</v>
      </c>
      <c r="G4665" s="331" t="n">
        <v>15</v>
      </c>
      <c r="H4665" s="415" t="n">
        <v>1010.86</v>
      </c>
      <c r="I4665" s="415" t="n">
        <v>20126.25</v>
      </c>
      <c r="J4665" s="390"/>
      <c r="K4665" s="331" t="s">
        <v>994</v>
      </c>
    </row>
    <row r="4666" s="158" customFormat="true" ht="15" hidden="false" customHeight="false" outlineLevel="0" collapsed="false">
      <c r="A4666" s="366" t="s">
        <v>1464</v>
      </c>
      <c r="B4666" s="366" t="s">
        <v>1463</v>
      </c>
      <c r="C4666" s="376" t="str">
        <f aca="false">IFERROR(VLOOKUP(B4666,'[1]#¡REF!'!$A$1:$C$15201,2,FALSE()),"")</f>
        <v/>
      </c>
      <c r="D4666" s="406" t="s">
        <v>991</v>
      </c>
      <c r="E4666" s="366" t="s">
        <v>612</v>
      </c>
      <c r="F4666" s="421" t="s">
        <v>1136</v>
      </c>
      <c r="G4666" s="368" t="n">
        <v>220</v>
      </c>
      <c r="H4666" s="426" t="n">
        <v>14825.97</v>
      </c>
      <c r="I4666" s="426" t="n">
        <v>295185</v>
      </c>
      <c r="J4666" s="408" t="n">
        <v>1341.75</v>
      </c>
      <c r="K4666" s="366" t="s">
        <v>994</v>
      </c>
      <c r="L4666" s="375" t="s">
        <v>1465</v>
      </c>
      <c r="M4666" s="375"/>
      <c r="N4666" s="375"/>
      <c r="O4666" s="371" t="n">
        <v>3137648</v>
      </c>
      <c r="P4666" s="375" t="n">
        <v>3106</v>
      </c>
      <c r="Q4666" s="409" t="n">
        <v>44511</v>
      </c>
      <c r="R4666" s="409"/>
      <c r="S4666" s="409"/>
      <c r="T4666" s="273" t="n">
        <f aca="false">18</f>
        <v>18</v>
      </c>
      <c r="U4666" s="163" t="n">
        <f aca="false">T4666*J4666</f>
        <v>24151.5</v>
      </c>
    </row>
    <row r="4667" customFormat="false" ht="15.75" hidden="true" customHeight="false" outlineLevel="0" collapsed="false">
      <c r="A4667" s="331"/>
      <c r="B4667" s="331" t="s">
        <v>1466</v>
      </c>
      <c r="C4667" s="331" t="str">
        <f aca="false">IFERROR(VLOOKUP(B4667,'[1]#¡REF!'!$A$1:$C$15201,2,FALSE()),"")</f>
        <v/>
      </c>
      <c r="D4667" s="331" t="s">
        <v>991</v>
      </c>
      <c r="E4667" s="331" t="s">
        <v>997</v>
      </c>
      <c r="F4667" s="331" t="s">
        <v>1130</v>
      </c>
      <c r="G4667" s="331" t="n">
        <v>150</v>
      </c>
      <c r="H4667" s="415" t="n">
        <v>19086.47</v>
      </c>
      <c r="I4667" s="415" t="n">
        <v>380011.5</v>
      </c>
      <c r="J4667" s="388"/>
      <c r="K4667" s="331" t="s">
        <v>994</v>
      </c>
    </row>
    <row r="4668" customFormat="false" ht="15.75" hidden="true" customHeight="false" outlineLevel="0" collapsed="false">
      <c r="A4668" s="331"/>
      <c r="B4668" s="331" t="s">
        <v>1466</v>
      </c>
      <c r="C4668" s="331" t="str">
        <f aca="false">IFERROR(VLOOKUP(B4668,'[1]#¡REF!'!$A$1:$C$15201,2,FALSE()),"")</f>
        <v/>
      </c>
      <c r="D4668" s="331" t="s">
        <v>991</v>
      </c>
      <c r="E4668" s="331" t="s">
        <v>1032</v>
      </c>
      <c r="F4668" s="331" t="s">
        <v>1130</v>
      </c>
      <c r="G4668" s="331" t="n">
        <v>48</v>
      </c>
      <c r="H4668" s="415" t="n">
        <v>6107.67</v>
      </c>
      <c r="I4668" s="415" t="n">
        <v>121603.68</v>
      </c>
      <c r="J4668" s="389"/>
      <c r="K4668" s="331" t="s">
        <v>994</v>
      </c>
    </row>
    <row r="4669" customFormat="false" ht="15.75" hidden="true" customHeight="false" outlineLevel="0" collapsed="false">
      <c r="A4669" s="331"/>
      <c r="B4669" s="331" t="s">
        <v>1466</v>
      </c>
      <c r="C4669" s="331" t="str">
        <f aca="false">IFERROR(VLOOKUP(B4669,'[1]#¡REF!'!$A$1:$C$15201,2,FALSE()),"")</f>
        <v/>
      </c>
      <c r="D4669" s="331" t="s">
        <v>991</v>
      </c>
      <c r="E4669" s="331" t="s">
        <v>1000</v>
      </c>
      <c r="F4669" s="354" t="s">
        <v>993</v>
      </c>
      <c r="G4669" s="331" t="n">
        <v>506</v>
      </c>
      <c r="H4669" s="415" t="n">
        <v>64385.01</v>
      </c>
      <c r="I4669" s="415" t="n">
        <v>1281905.46</v>
      </c>
      <c r="J4669" s="389"/>
      <c r="K4669" s="331" t="s">
        <v>994</v>
      </c>
    </row>
    <row r="4670" customFormat="false" ht="15.75" hidden="true" customHeight="false" outlineLevel="0" collapsed="false">
      <c r="A4670" s="331"/>
      <c r="B4670" s="331" t="s">
        <v>1466</v>
      </c>
      <c r="C4670" s="331" t="str">
        <f aca="false">IFERROR(VLOOKUP(B4670,'[1]#¡REF!'!$A$1:$C$15201,2,FALSE()),"")</f>
        <v/>
      </c>
      <c r="D4670" s="331" t="s">
        <v>991</v>
      </c>
      <c r="E4670" s="331" t="s">
        <v>1034</v>
      </c>
      <c r="F4670" s="354" t="s">
        <v>993</v>
      </c>
      <c r="G4670" s="331" t="n">
        <v>72</v>
      </c>
      <c r="H4670" s="415" t="n">
        <v>9161.5</v>
      </c>
      <c r="I4670" s="415" t="n">
        <v>182405.52</v>
      </c>
      <c r="J4670" s="389"/>
      <c r="K4670" s="331" t="s">
        <v>994</v>
      </c>
    </row>
    <row r="4671" customFormat="false" ht="15.75" hidden="true" customHeight="false" outlineLevel="0" collapsed="false">
      <c r="A4671" s="331"/>
      <c r="B4671" s="331" t="s">
        <v>1466</v>
      </c>
      <c r="C4671" s="331" t="str">
        <f aca="false">IFERROR(VLOOKUP(B4671,'[1]#¡REF!'!$A$1:$C$15201,2,FALSE()),"")</f>
        <v/>
      </c>
      <c r="D4671" s="331" t="s">
        <v>991</v>
      </c>
      <c r="E4671" s="331" t="s">
        <v>1010</v>
      </c>
      <c r="F4671" s="354" t="s">
        <v>993</v>
      </c>
      <c r="G4671" s="331" t="n">
        <v>100</v>
      </c>
      <c r="H4671" s="415" t="n">
        <v>12724.31</v>
      </c>
      <c r="I4671" s="415" t="n">
        <v>253341</v>
      </c>
      <c r="J4671" s="389"/>
      <c r="K4671" s="331" t="s">
        <v>994</v>
      </c>
    </row>
    <row r="4672" customFormat="false" ht="15.75" hidden="true" customHeight="false" outlineLevel="0" collapsed="false">
      <c r="A4672" s="331"/>
      <c r="B4672" s="331" t="s">
        <v>1466</v>
      </c>
      <c r="C4672" s="331" t="str">
        <f aca="false">IFERROR(VLOOKUP(B4672,'[1]#¡REF!'!$A$1:$C$15201,2,FALSE()),"")</f>
        <v/>
      </c>
      <c r="D4672" s="331" t="s">
        <v>991</v>
      </c>
      <c r="E4672" s="331" t="s">
        <v>1011</v>
      </c>
      <c r="F4672" s="354" t="s">
        <v>993</v>
      </c>
      <c r="G4672" s="405" t="n">
        <v>1500</v>
      </c>
      <c r="H4672" s="415" t="n">
        <v>190864.65</v>
      </c>
      <c r="I4672" s="415" t="n">
        <v>3800115</v>
      </c>
      <c r="J4672" s="389"/>
      <c r="K4672" s="331" t="s">
        <v>994</v>
      </c>
    </row>
    <row r="4673" customFormat="false" ht="15.75" hidden="true" customHeight="false" outlineLevel="0" collapsed="false">
      <c r="A4673" s="331"/>
      <c r="B4673" s="331" t="s">
        <v>1466</v>
      </c>
      <c r="C4673" s="331" t="str">
        <f aca="false">IFERROR(VLOOKUP(B4673,'[1]#¡REF!'!$A$1:$C$15201,2,FALSE()),"")</f>
        <v/>
      </c>
      <c r="D4673" s="331" t="s">
        <v>991</v>
      </c>
      <c r="E4673" s="331" t="s">
        <v>1001</v>
      </c>
      <c r="F4673" s="354" t="s">
        <v>993</v>
      </c>
      <c r="G4673" s="405" t="n">
        <v>1000</v>
      </c>
      <c r="H4673" s="415" t="n">
        <v>127243.1</v>
      </c>
      <c r="I4673" s="415" t="n">
        <v>2533410</v>
      </c>
      <c r="J4673" s="389"/>
      <c r="K4673" s="331" t="s">
        <v>994</v>
      </c>
    </row>
    <row r="4674" customFormat="false" ht="15.75" hidden="true" customHeight="false" outlineLevel="0" collapsed="false">
      <c r="A4674" s="331"/>
      <c r="B4674" s="331" t="s">
        <v>1466</v>
      </c>
      <c r="C4674" s="331" t="str">
        <f aca="false">IFERROR(VLOOKUP(B4674,'[1]#¡REF!'!$A$1:$C$15201,2,FALSE()),"")</f>
        <v/>
      </c>
      <c r="D4674" s="331" t="s">
        <v>991</v>
      </c>
      <c r="E4674" s="331" t="s">
        <v>1084</v>
      </c>
      <c r="F4674" s="354" t="s">
        <v>993</v>
      </c>
      <c r="G4674" s="405" t="n">
        <v>1200</v>
      </c>
      <c r="H4674" s="415" t="n">
        <v>152691.72</v>
      </c>
      <c r="I4674" s="415" t="n">
        <v>3040092</v>
      </c>
      <c r="J4674" s="389"/>
      <c r="K4674" s="331" t="s">
        <v>994</v>
      </c>
    </row>
    <row r="4675" customFormat="false" ht="15.75" hidden="true" customHeight="false" outlineLevel="0" collapsed="false">
      <c r="A4675" s="331"/>
      <c r="B4675" s="331" t="s">
        <v>1466</v>
      </c>
      <c r="C4675" s="331" t="str">
        <f aca="false">IFERROR(VLOOKUP(B4675,'[1]#¡REF!'!$A$1:$C$15201,2,FALSE()),"")</f>
        <v/>
      </c>
      <c r="D4675" s="331" t="s">
        <v>991</v>
      </c>
      <c r="E4675" s="331" t="s">
        <v>1012</v>
      </c>
      <c r="F4675" s="354" t="s">
        <v>993</v>
      </c>
      <c r="G4675" s="331" t="n">
        <v>50</v>
      </c>
      <c r="H4675" s="415" t="n">
        <v>6362.16</v>
      </c>
      <c r="I4675" s="415" t="n">
        <v>126670.5</v>
      </c>
      <c r="J4675" s="389"/>
      <c r="K4675" s="331" t="s">
        <v>994</v>
      </c>
    </row>
    <row r="4676" customFormat="false" ht="15.75" hidden="true" customHeight="false" outlineLevel="0" collapsed="false">
      <c r="A4676" s="331"/>
      <c r="B4676" s="331" t="s">
        <v>1466</v>
      </c>
      <c r="C4676" s="331" t="str">
        <f aca="false">IFERROR(VLOOKUP(B4676,'[1]#¡REF!'!$A$1:$C$15201,2,FALSE()),"")</f>
        <v/>
      </c>
      <c r="D4676" s="331" t="s">
        <v>991</v>
      </c>
      <c r="E4676" s="331" t="s">
        <v>1035</v>
      </c>
      <c r="F4676" s="354" t="s">
        <v>993</v>
      </c>
      <c r="G4676" s="331" t="n">
        <v>4</v>
      </c>
      <c r="H4676" s="331" t="n">
        <v>508.97</v>
      </c>
      <c r="I4676" s="415" t="n">
        <v>10133.64</v>
      </c>
      <c r="J4676" s="389"/>
      <c r="K4676" s="331" t="s">
        <v>994</v>
      </c>
    </row>
    <row r="4677" customFormat="false" ht="15.75" hidden="true" customHeight="false" outlineLevel="0" collapsed="false">
      <c r="A4677" s="331"/>
      <c r="B4677" s="331" t="s">
        <v>1466</v>
      </c>
      <c r="C4677" s="331" t="str">
        <f aca="false">IFERROR(VLOOKUP(B4677,'[1]#¡REF!'!$A$1:$C$15201,2,FALSE()),"")</f>
        <v/>
      </c>
      <c r="D4677" s="331" t="s">
        <v>991</v>
      </c>
      <c r="E4677" s="331" t="s">
        <v>1037</v>
      </c>
      <c r="F4677" s="331" t="s">
        <v>1131</v>
      </c>
      <c r="G4677" s="331" t="n">
        <v>252</v>
      </c>
      <c r="H4677" s="415" t="n">
        <v>32065.26</v>
      </c>
      <c r="I4677" s="415" t="n">
        <v>638419.32</v>
      </c>
      <c r="J4677" s="389"/>
      <c r="K4677" s="331" t="s">
        <v>994</v>
      </c>
    </row>
    <row r="4678" customFormat="false" ht="15.75" hidden="true" customHeight="false" outlineLevel="0" collapsed="false">
      <c r="A4678" s="331"/>
      <c r="B4678" s="331" t="s">
        <v>1466</v>
      </c>
      <c r="C4678" s="331" t="str">
        <f aca="false">IFERROR(VLOOKUP(B4678,'[1]#¡REF!'!$A$1:$C$15201,2,FALSE()),"")</f>
        <v/>
      </c>
      <c r="D4678" s="331" t="s">
        <v>991</v>
      </c>
      <c r="E4678" s="331" t="s">
        <v>1014</v>
      </c>
      <c r="F4678" s="331" t="s">
        <v>1132</v>
      </c>
      <c r="G4678" s="331" t="n">
        <v>770</v>
      </c>
      <c r="H4678" s="415" t="n">
        <v>97977.19</v>
      </c>
      <c r="I4678" s="415" t="n">
        <v>1950725.7</v>
      </c>
      <c r="J4678" s="389"/>
      <c r="K4678" s="331" t="s">
        <v>994</v>
      </c>
    </row>
    <row r="4679" customFormat="false" ht="15.75" hidden="true" customHeight="false" outlineLevel="0" collapsed="false">
      <c r="A4679" s="331"/>
      <c r="B4679" s="331" t="s">
        <v>1466</v>
      </c>
      <c r="C4679" s="331" t="str">
        <f aca="false">IFERROR(VLOOKUP(B4679,'[1]#¡REF!'!$A$1:$C$15201,2,FALSE()),"")</f>
        <v/>
      </c>
      <c r="D4679" s="331" t="s">
        <v>991</v>
      </c>
      <c r="E4679" s="331" t="s">
        <v>1002</v>
      </c>
      <c r="F4679" s="331" t="s">
        <v>1133</v>
      </c>
      <c r="G4679" s="405" t="n">
        <v>1500</v>
      </c>
      <c r="H4679" s="415" t="n">
        <v>190864.65</v>
      </c>
      <c r="I4679" s="415" t="n">
        <v>3800115</v>
      </c>
      <c r="J4679" s="389"/>
      <c r="K4679" s="331" t="s">
        <v>994</v>
      </c>
    </row>
    <row r="4680" customFormat="false" ht="15.75" hidden="true" customHeight="false" outlineLevel="0" collapsed="false">
      <c r="A4680" s="331"/>
      <c r="B4680" s="331" t="s">
        <v>1466</v>
      </c>
      <c r="C4680" s="331" t="str">
        <f aca="false">IFERROR(VLOOKUP(B4680,'[1]#¡REF!'!$A$1:$C$15201,2,FALSE()),"")</f>
        <v/>
      </c>
      <c r="D4680" s="331" t="s">
        <v>991</v>
      </c>
      <c r="E4680" s="331" t="s">
        <v>1004</v>
      </c>
      <c r="F4680" s="331" t="s">
        <v>1134</v>
      </c>
      <c r="G4680" s="331" t="n">
        <v>25</v>
      </c>
      <c r="H4680" s="415" t="n">
        <v>3181.08</v>
      </c>
      <c r="I4680" s="415" t="n">
        <v>63335.25</v>
      </c>
      <c r="J4680" s="390"/>
      <c r="K4680" s="331" t="s">
        <v>994</v>
      </c>
    </row>
    <row r="4681" s="158" customFormat="true" ht="15" hidden="false" customHeight="false" outlineLevel="0" collapsed="false">
      <c r="A4681" s="366" t="s">
        <v>1464</v>
      </c>
      <c r="B4681" s="366" t="s">
        <v>1466</v>
      </c>
      <c r="C4681" s="376" t="str">
        <f aca="false">IFERROR(VLOOKUP(B4681,'[1]#¡REF!'!$A$1:$C$15201,2,FALSE()),"")</f>
        <v/>
      </c>
      <c r="D4681" s="406" t="s">
        <v>991</v>
      </c>
      <c r="E4681" s="366" t="s">
        <v>612</v>
      </c>
      <c r="F4681" s="421" t="s">
        <v>1136</v>
      </c>
      <c r="G4681" s="368" t="n">
        <v>220</v>
      </c>
      <c r="H4681" s="426" t="n">
        <v>27993.48</v>
      </c>
      <c r="I4681" s="426" t="n">
        <v>557350.2</v>
      </c>
      <c r="J4681" s="408" t="n">
        <v>2533.41</v>
      </c>
      <c r="K4681" s="366" t="s">
        <v>994</v>
      </c>
      <c r="L4681" s="375" t="s">
        <v>1465</v>
      </c>
      <c r="M4681" s="375"/>
      <c r="N4681" s="375"/>
      <c r="O4681" s="371" t="n">
        <v>3137648</v>
      </c>
      <c r="P4681" s="375" t="n">
        <v>3109</v>
      </c>
      <c r="Q4681" s="409" t="n">
        <v>44511</v>
      </c>
      <c r="R4681" s="409"/>
      <c r="S4681" s="409"/>
      <c r="T4681" s="273" t="n">
        <f aca="false">18</f>
        <v>18</v>
      </c>
      <c r="U4681" s="163" t="n">
        <f aca="false">T4681*J4681</f>
        <v>45601.38</v>
      </c>
    </row>
    <row r="4682" customFormat="false" ht="15.75" hidden="true" customHeight="false" outlineLevel="0" collapsed="false">
      <c r="A4682" s="331"/>
      <c r="B4682" s="331" t="s">
        <v>1467</v>
      </c>
      <c r="C4682" s="331" t="str">
        <f aca="false">IFERROR(VLOOKUP(B4682,'[1]#¡REF!'!$A$1:$C$15201,2,FALSE()),"")</f>
        <v/>
      </c>
      <c r="D4682" s="331" t="s">
        <v>991</v>
      </c>
      <c r="E4682" s="331" t="s">
        <v>997</v>
      </c>
      <c r="F4682" s="331" t="s">
        <v>1130</v>
      </c>
      <c r="G4682" s="331" t="n">
        <v>2</v>
      </c>
      <c r="H4682" s="331" t="n">
        <v>4.52</v>
      </c>
      <c r="I4682" s="331" t="n">
        <v>90</v>
      </c>
      <c r="J4682" s="388"/>
      <c r="K4682" s="331" t="s">
        <v>994</v>
      </c>
    </row>
    <row r="4683" customFormat="false" ht="15.75" hidden="true" customHeight="false" outlineLevel="0" collapsed="false">
      <c r="A4683" s="331"/>
      <c r="B4683" s="331" t="s">
        <v>1467</v>
      </c>
      <c r="C4683" s="331" t="str">
        <f aca="false">IFERROR(VLOOKUP(B4683,'[1]#¡REF!'!$A$1:$C$15201,2,FALSE()),"")</f>
        <v/>
      </c>
      <c r="D4683" s="331" t="s">
        <v>991</v>
      </c>
      <c r="E4683" s="331" t="s">
        <v>1046</v>
      </c>
      <c r="F4683" s="354" t="s">
        <v>993</v>
      </c>
      <c r="G4683" s="331" t="n">
        <v>5</v>
      </c>
      <c r="H4683" s="331" t="n">
        <v>11.3</v>
      </c>
      <c r="I4683" s="331" t="n">
        <v>225</v>
      </c>
      <c r="J4683" s="389"/>
      <c r="K4683" s="331" t="s">
        <v>994</v>
      </c>
    </row>
    <row r="4684" customFormat="false" ht="15.75" hidden="true" customHeight="false" outlineLevel="0" collapsed="false">
      <c r="A4684" s="331"/>
      <c r="B4684" s="331" t="s">
        <v>1467</v>
      </c>
      <c r="C4684" s="331" t="str">
        <f aca="false">IFERROR(VLOOKUP(B4684,'[1]#¡REF!'!$A$1:$C$15201,2,FALSE()),"")</f>
        <v/>
      </c>
      <c r="D4684" s="331" t="s">
        <v>991</v>
      </c>
      <c r="E4684" s="331" t="s">
        <v>1165</v>
      </c>
      <c r="F4684" s="354" t="s">
        <v>993</v>
      </c>
      <c r="G4684" s="331" t="n">
        <v>600</v>
      </c>
      <c r="H4684" s="415" t="n">
        <v>1356.1</v>
      </c>
      <c r="I4684" s="415" t="n">
        <v>27000</v>
      </c>
      <c r="J4684" s="389"/>
      <c r="K4684" s="331" t="s">
        <v>994</v>
      </c>
    </row>
    <row r="4685" customFormat="false" ht="15.75" hidden="true" customHeight="false" outlineLevel="0" collapsed="false">
      <c r="A4685" s="331"/>
      <c r="B4685" s="331" t="s">
        <v>1467</v>
      </c>
      <c r="C4685" s="331" t="str">
        <f aca="false">IFERROR(VLOOKUP(B4685,'[1]#¡REF!'!$A$1:$C$15201,2,FALSE()),"")</f>
        <v/>
      </c>
      <c r="D4685" s="331" t="s">
        <v>991</v>
      </c>
      <c r="E4685" s="331" t="s">
        <v>1036</v>
      </c>
      <c r="F4685" s="354" t="s">
        <v>993</v>
      </c>
      <c r="G4685" s="331" t="n">
        <v>10</v>
      </c>
      <c r="H4685" s="331" t="n">
        <v>22.6</v>
      </c>
      <c r="I4685" s="331" t="n">
        <v>450</v>
      </c>
      <c r="J4685" s="389"/>
      <c r="K4685" s="331" t="s">
        <v>994</v>
      </c>
    </row>
    <row r="4686" customFormat="false" ht="15.75" hidden="true" customHeight="false" outlineLevel="0" collapsed="false">
      <c r="A4686" s="331"/>
      <c r="B4686" s="331" t="s">
        <v>1467</v>
      </c>
      <c r="C4686" s="331" t="str">
        <f aca="false">IFERROR(VLOOKUP(B4686,'[1]#¡REF!'!$A$1:$C$15201,2,FALSE()),"")</f>
        <v/>
      </c>
      <c r="D4686" s="331" t="s">
        <v>991</v>
      </c>
      <c r="E4686" s="331" t="s">
        <v>995</v>
      </c>
      <c r="F4686" s="354" t="s">
        <v>993</v>
      </c>
      <c r="G4686" s="405" t="n">
        <v>1500</v>
      </c>
      <c r="H4686" s="415" t="n">
        <v>3390.26</v>
      </c>
      <c r="I4686" s="415" t="n">
        <v>67500</v>
      </c>
      <c r="J4686" s="389"/>
      <c r="K4686" s="331" t="s">
        <v>994</v>
      </c>
    </row>
    <row r="4687" customFormat="false" ht="15.75" hidden="true" customHeight="false" outlineLevel="0" collapsed="false">
      <c r="A4687" s="331"/>
      <c r="B4687" s="331" t="s">
        <v>1467</v>
      </c>
      <c r="C4687" s="331" t="str">
        <f aca="false">IFERROR(VLOOKUP(B4687,'[1]#¡REF!'!$A$1:$C$15201,2,FALSE()),"")</f>
        <v/>
      </c>
      <c r="D4687" s="331" t="s">
        <v>991</v>
      </c>
      <c r="E4687" s="331" t="s">
        <v>1013</v>
      </c>
      <c r="F4687" s="354" t="s">
        <v>993</v>
      </c>
      <c r="G4687" s="331" t="n">
        <v>560</v>
      </c>
      <c r="H4687" s="415" t="n">
        <v>1265.7</v>
      </c>
      <c r="I4687" s="415" t="n">
        <v>25200</v>
      </c>
      <c r="J4687" s="389"/>
      <c r="K4687" s="331" t="s">
        <v>994</v>
      </c>
    </row>
    <row r="4688" customFormat="false" ht="15.75" hidden="true" customHeight="false" outlineLevel="0" collapsed="false">
      <c r="A4688" s="331"/>
      <c r="B4688" s="331" t="s">
        <v>1467</v>
      </c>
      <c r="C4688" s="331" t="str">
        <f aca="false">IFERROR(VLOOKUP(B4688,'[1]#¡REF!'!$A$1:$C$15201,2,FALSE()),"")</f>
        <v/>
      </c>
      <c r="D4688" s="331" t="s">
        <v>991</v>
      </c>
      <c r="E4688" s="331" t="s">
        <v>1014</v>
      </c>
      <c r="F4688" s="331" t="s">
        <v>1132</v>
      </c>
      <c r="G4688" s="331" t="n">
        <v>80</v>
      </c>
      <c r="H4688" s="331" t="n">
        <v>180.81</v>
      </c>
      <c r="I4688" s="415" t="n">
        <v>3600</v>
      </c>
      <c r="J4688" s="389"/>
      <c r="K4688" s="331" t="s">
        <v>994</v>
      </c>
    </row>
    <row r="4689" customFormat="false" ht="15.75" hidden="true" customHeight="false" outlineLevel="0" collapsed="false">
      <c r="A4689" s="331"/>
      <c r="B4689" s="331" t="s">
        <v>1467</v>
      </c>
      <c r="C4689" s="331" t="str">
        <f aca="false">IFERROR(VLOOKUP(B4689,'[1]#¡REF!'!$A$1:$C$15201,2,FALSE()),"")</f>
        <v/>
      </c>
      <c r="D4689" s="331" t="s">
        <v>1016</v>
      </c>
      <c r="E4689" s="331" t="s">
        <v>1040</v>
      </c>
      <c r="F4689" s="331" t="s">
        <v>1130</v>
      </c>
      <c r="G4689" s="331" t="n">
        <v>14</v>
      </c>
      <c r="H4689" s="331" t="n">
        <v>31.64</v>
      </c>
      <c r="I4689" s="331" t="n">
        <v>630</v>
      </c>
      <c r="J4689" s="389"/>
      <c r="K4689" s="331" t="s">
        <v>994</v>
      </c>
    </row>
    <row r="4690" customFormat="false" ht="15.75" hidden="true" customHeight="false" outlineLevel="0" collapsed="false">
      <c r="A4690" s="331"/>
      <c r="B4690" s="331" t="s">
        <v>1467</v>
      </c>
      <c r="C4690" s="331" t="str">
        <f aca="false">IFERROR(VLOOKUP(B4690,'[1]#¡REF!'!$A$1:$C$15201,2,FALSE()),"")</f>
        <v/>
      </c>
      <c r="D4690" s="331" t="s">
        <v>1016</v>
      </c>
      <c r="E4690" s="331" t="s">
        <v>1091</v>
      </c>
      <c r="F4690" s="354" t="s">
        <v>993</v>
      </c>
      <c r="G4690" s="331" t="n">
        <v>101</v>
      </c>
      <c r="H4690" s="331" t="n">
        <v>228.28</v>
      </c>
      <c r="I4690" s="415" t="n">
        <v>4545</v>
      </c>
      <c r="J4690" s="389"/>
      <c r="K4690" s="331" t="s">
        <v>994</v>
      </c>
    </row>
    <row r="4691" customFormat="false" ht="15.75" hidden="true" customHeight="false" outlineLevel="0" collapsed="false">
      <c r="A4691" s="331"/>
      <c r="B4691" s="331" t="s">
        <v>1467</v>
      </c>
      <c r="C4691" s="331" t="str">
        <f aca="false">IFERROR(VLOOKUP(B4691,'[1]#¡REF!'!$A$1:$C$15201,2,FALSE()),"")</f>
        <v/>
      </c>
      <c r="D4691" s="331" t="s">
        <v>1016</v>
      </c>
      <c r="E4691" s="331" t="s">
        <v>1018</v>
      </c>
      <c r="F4691" s="354" t="s">
        <v>993</v>
      </c>
      <c r="G4691" s="331" t="n">
        <v>2</v>
      </c>
      <c r="H4691" s="331" t="n">
        <v>4.52</v>
      </c>
      <c r="I4691" s="331" t="n">
        <v>90</v>
      </c>
      <c r="J4691" s="389"/>
      <c r="K4691" s="331" t="s">
        <v>994</v>
      </c>
    </row>
    <row r="4692" customFormat="false" ht="15.75" hidden="true" customHeight="false" outlineLevel="0" collapsed="false">
      <c r="A4692" s="331"/>
      <c r="B4692" s="331" t="s">
        <v>1467</v>
      </c>
      <c r="C4692" s="331" t="str">
        <f aca="false">IFERROR(VLOOKUP(B4692,'[1]#¡REF!'!$A$1:$C$15201,2,FALSE()),"")</f>
        <v/>
      </c>
      <c r="D4692" s="331" t="s">
        <v>1016</v>
      </c>
      <c r="E4692" s="331" t="s">
        <v>1020</v>
      </c>
      <c r="F4692" s="354" t="s">
        <v>993</v>
      </c>
      <c r="G4692" s="331" t="n">
        <v>480</v>
      </c>
      <c r="H4692" s="415" t="n">
        <v>1084.88</v>
      </c>
      <c r="I4692" s="415" t="n">
        <v>21600</v>
      </c>
      <c r="J4692" s="389"/>
      <c r="K4692" s="331" t="s">
        <v>994</v>
      </c>
    </row>
    <row r="4693" customFormat="false" ht="15.75" hidden="true" customHeight="false" outlineLevel="0" collapsed="false">
      <c r="A4693" s="331"/>
      <c r="B4693" s="331" t="s">
        <v>1467</v>
      </c>
      <c r="C4693" s="331" t="str">
        <f aca="false">IFERROR(VLOOKUP(B4693,'[1]#¡REF!'!$A$1:$C$15201,2,FALSE()),"")</f>
        <v/>
      </c>
      <c r="D4693" s="331" t="s">
        <v>1016</v>
      </c>
      <c r="E4693" s="331" t="s">
        <v>1023</v>
      </c>
      <c r="F4693" s="354" t="s">
        <v>993</v>
      </c>
      <c r="G4693" s="331" t="n">
        <v>358</v>
      </c>
      <c r="H4693" s="331" t="n">
        <v>809.14</v>
      </c>
      <c r="I4693" s="415" t="n">
        <v>16110</v>
      </c>
      <c r="J4693" s="389"/>
      <c r="K4693" s="331" t="s">
        <v>994</v>
      </c>
    </row>
    <row r="4694" customFormat="false" ht="15.75" hidden="true" customHeight="false" outlineLevel="0" collapsed="false">
      <c r="A4694" s="331"/>
      <c r="B4694" s="331" t="s">
        <v>1467</v>
      </c>
      <c r="C4694" s="331" t="str">
        <f aca="false">IFERROR(VLOOKUP(B4694,'[1]#¡REF!'!$A$1:$C$15201,2,FALSE()),"")</f>
        <v/>
      </c>
      <c r="D4694" s="331" t="s">
        <v>1016</v>
      </c>
      <c r="E4694" s="331" t="s">
        <v>1025</v>
      </c>
      <c r="F4694" s="354" t="s">
        <v>993</v>
      </c>
      <c r="G4694" s="405" t="n">
        <v>1286</v>
      </c>
      <c r="H4694" s="415" t="n">
        <v>2906.58</v>
      </c>
      <c r="I4694" s="415" t="n">
        <v>57870</v>
      </c>
      <c r="J4694" s="389"/>
      <c r="K4694" s="331" t="s">
        <v>994</v>
      </c>
    </row>
    <row r="4695" customFormat="false" ht="15.75" hidden="true" customHeight="false" outlineLevel="0" collapsed="false">
      <c r="A4695" s="331"/>
      <c r="B4695" s="331" t="s">
        <v>1467</v>
      </c>
      <c r="C4695" s="331" t="str">
        <f aca="false">IFERROR(VLOOKUP(B4695,'[1]#¡REF!'!$A$1:$C$15201,2,FALSE()),"")</f>
        <v/>
      </c>
      <c r="D4695" s="331" t="s">
        <v>1016</v>
      </c>
      <c r="E4695" s="331" t="s">
        <v>1110</v>
      </c>
      <c r="F4695" s="354" t="s">
        <v>993</v>
      </c>
      <c r="G4695" s="331" t="n">
        <v>171</v>
      </c>
      <c r="H4695" s="331" t="n">
        <v>386.49</v>
      </c>
      <c r="I4695" s="415" t="n">
        <v>7695</v>
      </c>
      <c r="J4695" s="389"/>
      <c r="K4695" s="331" t="s">
        <v>994</v>
      </c>
    </row>
    <row r="4696" customFormat="false" ht="15.75" hidden="true" customHeight="false" outlineLevel="0" collapsed="false">
      <c r="A4696" s="331"/>
      <c r="B4696" s="331" t="s">
        <v>1467</v>
      </c>
      <c r="C4696" s="331" t="str">
        <f aca="false">IFERROR(VLOOKUP(B4696,'[1]#¡REF!'!$A$1:$C$15201,2,FALSE()),"")</f>
        <v/>
      </c>
      <c r="D4696" s="331" t="s">
        <v>1016</v>
      </c>
      <c r="E4696" s="331" t="s">
        <v>1167</v>
      </c>
      <c r="F4696" s="354" t="s">
        <v>993</v>
      </c>
      <c r="G4696" s="331" t="n">
        <v>185</v>
      </c>
      <c r="H4696" s="331" t="n">
        <v>418.13</v>
      </c>
      <c r="I4696" s="415" t="n">
        <v>8325</v>
      </c>
      <c r="J4696" s="389"/>
      <c r="K4696" s="331" t="s">
        <v>994</v>
      </c>
    </row>
    <row r="4697" customFormat="false" ht="15.75" hidden="true" customHeight="false" outlineLevel="0" collapsed="false">
      <c r="A4697" s="331"/>
      <c r="B4697" s="331" t="s">
        <v>1467</v>
      </c>
      <c r="C4697" s="331" t="str">
        <f aca="false">IFERROR(VLOOKUP(B4697,'[1]#¡REF!'!$A$1:$C$15201,2,FALSE()),"")</f>
        <v/>
      </c>
      <c r="D4697" s="331" t="s">
        <v>1016</v>
      </c>
      <c r="E4697" s="331" t="s">
        <v>1065</v>
      </c>
      <c r="F4697" s="354" t="s">
        <v>993</v>
      </c>
      <c r="G4697" s="331" t="n">
        <v>72</v>
      </c>
      <c r="H4697" s="331" t="n">
        <v>162.73</v>
      </c>
      <c r="I4697" s="415" t="n">
        <v>3240</v>
      </c>
      <c r="J4697" s="389"/>
      <c r="K4697" s="331" t="s">
        <v>994</v>
      </c>
    </row>
    <row r="4698" customFormat="false" ht="15.75" hidden="true" customHeight="false" outlineLevel="0" collapsed="false">
      <c r="A4698" s="331"/>
      <c r="B4698" s="331" t="s">
        <v>1467</v>
      </c>
      <c r="C4698" s="331" t="str">
        <f aca="false">IFERROR(VLOOKUP(B4698,'[1]#¡REF!'!$A$1:$C$15201,2,FALSE()),"")</f>
        <v/>
      </c>
      <c r="D4698" s="331" t="s">
        <v>1016</v>
      </c>
      <c r="E4698" s="331" t="s">
        <v>1043</v>
      </c>
      <c r="F4698" s="354" t="s">
        <v>993</v>
      </c>
      <c r="G4698" s="331" t="n">
        <v>14</v>
      </c>
      <c r="H4698" s="331" t="n">
        <v>31.64</v>
      </c>
      <c r="I4698" s="331" t="n">
        <v>630</v>
      </c>
      <c r="J4698" s="389"/>
      <c r="K4698" s="331" t="s">
        <v>994</v>
      </c>
    </row>
    <row r="4699" customFormat="false" ht="15.75" hidden="true" customHeight="false" outlineLevel="0" collapsed="false">
      <c r="A4699" s="331"/>
      <c r="B4699" s="331" t="s">
        <v>1467</v>
      </c>
      <c r="C4699" s="331" t="str">
        <f aca="false">IFERROR(VLOOKUP(B4699,'[1]#¡REF!'!$A$1:$C$15201,2,FALSE()),"")</f>
        <v/>
      </c>
      <c r="D4699" s="331" t="s">
        <v>1016</v>
      </c>
      <c r="E4699" s="331" t="s">
        <v>1168</v>
      </c>
      <c r="F4699" s="354" t="s">
        <v>993</v>
      </c>
      <c r="G4699" s="331" t="n">
        <v>29</v>
      </c>
      <c r="H4699" s="331" t="n">
        <v>65.54</v>
      </c>
      <c r="I4699" s="415" t="n">
        <v>1305</v>
      </c>
      <c r="J4699" s="389"/>
      <c r="K4699" s="331" t="s">
        <v>994</v>
      </c>
    </row>
    <row r="4700" customFormat="false" ht="15.75" hidden="true" customHeight="false" outlineLevel="0" collapsed="false">
      <c r="A4700" s="331"/>
      <c r="B4700" s="331" t="s">
        <v>1467</v>
      </c>
      <c r="C4700" s="331" t="str">
        <f aca="false">IFERROR(VLOOKUP(B4700,'[1]#¡REF!'!$A$1:$C$15201,2,FALSE()),"")</f>
        <v/>
      </c>
      <c r="D4700" s="331" t="s">
        <v>1016</v>
      </c>
      <c r="E4700" s="331" t="s">
        <v>1169</v>
      </c>
      <c r="F4700" s="354" t="s">
        <v>993</v>
      </c>
      <c r="G4700" s="331" t="n">
        <v>29</v>
      </c>
      <c r="H4700" s="331" t="n">
        <v>65.54</v>
      </c>
      <c r="I4700" s="415" t="n">
        <v>1305</v>
      </c>
      <c r="J4700" s="389"/>
      <c r="K4700" s="331" t="s">
        <v>994</v>
      </c>
    </row>
    <row r="4701" customFormat="false" ht="15.75" hidden="true" customHeight="false" outlineLevel="0" collapsed="false">
      <c r="A4701" s="331"/>
      <c r="B4701" s="331" t="s">
        <v>1467</v>
      </c>
      <c r="C4701" s="331" t="str">
        <f aca="false">IFERROR(VLOOKUP(B4701,'[1]#¡REF!'!$A$1:$C$15201,2,FALSE()),"")</f>
        <v/>
      </c>
      <c r="D4701" s="331" t="s">
        <v>1016</v>
      </c>
      <c r="E4701" s="331" t="s">
        <v>1121</v>
      </c>
      <c r="F4701" s="354" t="s">
        <v>993</v>
      </c>
      <c r="G4701" s="331" t="n">
        <v>57</v>
      </c>
      <c r="H4701" s="331" t="n">
        <v>128.83</v>
      </c>
      <c r="I4701" s="415" t="n">
        <v>2565</v>
      </c>
      <c r="J4701" s="389"/>
      <c r="K4701" s="331" t="s">
        <v>994</v>
      </c>
    </row>
    <row r="4702" customFormat="false" ht="15.75" hidden="true" customHeight="false" outlineLevel="0" collapsed="false">
      <c r="A4702" s="331"/>
      <c r="B4702" s="331" t="s">
        <v>1467</v>
      </c>
      <c r="C4702" s="331" t="str">
        <f aca="false">IFERROR(VLOOKUP(B4702,'[1]#¡REF!'!$A$1:$C$15201,2,FALSE()),"")</f>
        <v/>
      </c>
      <c r="D4702" s="331" t="s">
        <v>1016</v>
      </c>
      <c r="E4702" s="331" t="s">
        <v>1044</v>
      </c>
      <c r="F4702" s="354" t="s">
        <v>993</v>
      </c>
      <c r="G4702" s="331" t="n">
        <v>337</v>
      </c>
      <c r="H4702" s="331" t="n">
        <v>761.68</v>
      </c>
      <c r="I4702" s="415" t="n">
        <v>15165</v>
      </c>
      <c r="J4702" s="389"/>
      <c r="K4702" s="331" t="s">
        <v>994</v>
      </c>
    </row>
    <row r="4703" customFormat="false" ht="15.75" hidden="true" customHeight="false" outlineLevel="0" collapsed="false">
      <c r="A4703" s="331"/>
      <c r="B4703" s="331" t="s">
        <v>1467</v>
      </c>
      <c r="C4703" s="331" t="str">
        <f aca="false">IFERROR(VLOOKUP(B4703,'[1]#¡REF!'!$A$1:$C$15201,2,FALSE()),"")</f>
        <v/>
      </c>
      <c r="D4703" s="331" t="s">
        <v>1016</v>
      </c>
      <c r="E4703" s="331" t="s">
        <v>1122</v>
      </c>
      <c r="F4703" s="354" t="s">
        <v>993</v>
      </c>
      <c r="G4703" s="331" t="n">
        <v>234</v>
      </c>
      <c r="H4703" s="331" t="n">
        <v>528.88</v>
      </c>
      <c r="I4703" s="415" t="n">
        <v>10530</v>
      </c>
      <c r="J4703" s="389"/>
      <c r="K4703" s="331" t="s">
        <v>994</v>
      </c>
    </row>
    <row r="4704" customFormat="false" ht="15.75" hidden="true" customHeight="false" outlineLevel="0" collapsed="false">
      <c r="A4704" s="331"/>
      <c r="B4704" s="331" t="s">
        <v>1467</v>
      </c>
      <c r="C4704" s="331" t="str">
        <f aca="false">IFERROR(VLOOKUP(B4704,'[1]#¡REF!'!$A$1:$C$15201,2,FALSE()),"")</f>
        <v/>
      </c>
      <c r="D4704" s="331" t="s">
        <v>1016</v>
      </c>
      <c r="E4704" s="331" t="s">
        <v>1170</v>
      </c>
      <c r="F4704" s="354" t="s">
        <v>993</v>
      </c>
      <c r="G4704" s="331" t="n">
        <v>29</v>
      </c>
      <c r="H4704" s="331" t="n">
        <v>65.54</v>
      </c>
      <c r="I4704" s="415" t="n">
        <v>1305</v>
      </c>
      <c r="J4704" s="389"/>
      <c r="K4704" s="331" t="s">
        <v>994</v>
      </c>
    </row>
    <row r="4705" customFormat="false" ht="15.75" hidden="true" customHeight="false" outlineLevel="0" collapsed="false">
      <c r="A4705" s="331"/>
      <c r="B4705" s="331" t="s">
        <v>1467</v>
      </c>
      <c r="C4705" s="331" t="str">
        <f aca="false">IFERROR(VLOOKUP(B4705,'[1]#¡REF!'!$A$1:$C$15201,2,FALSE()),"")</f>
        <v/>
      </c>
      <c r="D4705" s="331" t="s">
        <v>1016</v>
      </c>
      <c r="E4705" s="331" t="s">
        <v>1093</v>
      </c>
      <c r="F4705" s="331" t="s">
        <v>1131</v>
      </c>
      <c r="G4705" s="331" t="n">
        <v>36</v>
      </c>
      <c r="H4705" s="331" t="n">
        <v>81.37</v>
      </c>
      <c r="I4705" s="415" t="n">
        <v>1620</v>
      </c>
      <c r="J4705" s="389"/>
      <c r="K4705" s="331" t="s">
        <v>994</v>
      </c>
    </row>
    <row r="4706" customFormat="false" ht="15.75" hidden="true" customHeight="false" outlineLevel="0" collapsed="false">
      <c r="A4706" s="331"/>
      <c r="B4706" s="331" t="s">
        <v>1467</v>
      </c>
      <c r="C4706" s="331" t="str">
        <f aca="false">IFERROR(VLOOKUP(B4706,'[1]#¡REF!'!$A$1:$C$15201,2,FALSE()),"")</f>
        <v/>
      </c>
      <c r="D4706" s="331" t="s">
        <v>1016</v>
      </c>
      <c r="E4706" s="331" t="s">
        <v>1026</v>
      </c>
      <c r="F4706" s="331" t="s">
        <v>1132</v>
      </c>
      <c r="G4706" s="331" t="n">
        <v>97</v>
      </c>
      <c r="H4706" s="331" t="n">
        <v>219.24</v>
      </c>
      <c r="I4706" s="415" t="n">
        <v>4365</v>
      </c>
      <c r="J4706" s="389"/>
      <c r="K4706" s="331" t="s">
        <v>994</v>
      </c>
    </row>
    <row r="4707" customFormat="false" ht="15.75" hidden="true" customHeight="false" outlineLevel="0" collapsed="false">
      <c r="A4707" s="331"/>
      <c r="B4707" s="331" t="s">
        <v>1467</v>
      </c>
      <c r="C4707" s="331" t="str">
        <f aca="false">IFERROR(VLOOKUP(B4707,'[1]#¡REF!'!$A$1:$C$15201,2,FALSE()),"")</f>
        <v/>
      </c>
      <c r="D4707" s="331" t="s">
        <v>1016</v>
      </c>
      <c r="E4707" s="331" t="s">
        <v>1027</v>
      </c>
      <c r="F4707" s="331" t="s">
        <v>1133</v>
      </c>
      <c r="G4707" s="331" t="n">
        <v>11</v>
      </c>
      <c r="H4707" s="331" t="n">
        <v>24.86</v>
      </c>
      <c r="I4707" s="331" t="n">
        <v>495</v>
      </c>
      <c r="J4707" s="389"/>
      <c r="K4707" s="331" t="s">
        <v>994</v>
      </c>
    </row>
    <row r="4708" customFormat="false" ht="15.75" hidden="true" customHeight="false" outlineLevel="0" collapsed="false">
      <c r="A4708" s="331"/>
      <c r="B4708" s="331" t="s">
        <v>1467</v>
      </c>
      <c r="C4708" s="331" t="str">
        <f aca="false">IFERROR(VLOOKUP(B4708,'[1]#¡REF!'!$A$1:$C$15201,2,FALSE()),"")</f>
        <v/>
      </c>
      <c r="D4708" s="331" t="s">
        <v>1016</v>
      </c>
      <c r="E4708" s="331" t="s">
        <v>1028</v>
      </c>
      <c r="F4708" s="331" t="s">
        <v>1134</v>
      </c>
      <c r="G4708" s="331" t="n">
        <v>5</v>
      </c>
      <c r="H4708" s="331" t="n">
        <v>11.3</v>
      </c>
      <c r="I4708" s="331" t="n">
        <v>225</v>
      </c>
      <c r="J4708" s="390"/>
      <c r="K4708" s="331" t="s">
        <v>994</v>
      </c>
    </row>
    <row r="4709" customFormat="false" ht="15.75" hidden="true" customHeight="false" outlineLevel="0" collapsed="false">
      <c r="A4709" s="331"/>
      <c r="B4709" s="331" t="s">
        <v>1468</v>
      </c>
      <c r="C4709" s="331" t="str">
        <f aca="false">IFERROR(VLOOKUP(B4709,'[1]#¡REF!'!$A$1:$C$15201,2,FALSE()),"")</f>
        <v/>
      </c>
      <c r="D4709" s="331" t="s">
        <v>991</v>
      </c>
      <c r="E4709" s="331" t="s">
        <v>997</v>
      </c>
      <c r="F4709" s="331" t="s">
        <v>1130</v>
      </c>
      <c r="G4709" s="331" t="n">
        <v>15</v>
      </c>
      <c r="H4709" s="331" t="n">
        <v>11.23</v>
      </c>
      <c r="I4709" s="331" t="n">
        <v>223.5</v>
      </c>
      <c r="J4709" s="388"/>
      <c r="K4709" s="331" t="s">
        <v>994</v>
      </c>
    </row>
    <row r="4710" customFormat="false" ht="15.75" hidden="true" customHeight="false" outlineLevel="0" collapsed="false">
      <c r="A4710" s="331"/>
      <c r="B4710" s="331" t="s">
        <v>1468</v>
      </c>
      <c r="C4710" s="331" t="str">
        <f aca="false">IFERROR(VLOOKUP(B4710,'[1]#¡REF!'!$A$1:$C$15201,2,FALSE()),"")</f>
        <v/>
      </c>
      <c r="D4710" s="331" t="s">
        <v>991</v>
      </c>
      <c r="E4710" s="331" t="s">
        <v>1083</v>
      </c>
      <c r="F4710" s="354" t="s">
        <v>993</v>
      </c>
      <c r="G4710" s="331" t="n">
        <v>7</v>
      </c>
      <c r="H4710" s="331" t="n">
        <v>5.24</v>
      </c>
      <c r="I4710" s="331" t="n">
        <v>104.3</v>
      </c>
      <c r="J4710" s="389"/>
      <c r="K4710" s="331" t="s">
        <v>994</v>
      </c>
    </row>
    <row r="4711" customFormat="false" ht="15.75" hidden="true" customHeight="false" outlineLevel="0" collapsed="false">
      <c r="A4711" s="331"/>
      <c r="B4711" s="331" t="s">
        <v>1468</v>
      </c>
      <c r="C4711" s="331" t="str">
        <f aca="false">IFERROR(VLOOKUP(B4711,'[1]#¡REF!'!$A$1:$C$15201,2,FALSE()),"")</f>
        <v/>
      </c>
      <c r="D4711" s="331" t="s">
        <v>991</v>
      </c>
      <c r="E4711" s="331" t="s">
        <v>1009</v>
      </c>
      <c r="F4711" s="354" t="s">
        <v>993</v>
      </c>
      <c r="G4711" s="331" t="n">
        <v>30</v>
      </c>
      <c r="H4711" s="331" t="n">
        <v>22.45</v>
      </c>
      <c r="I4711" s="331" t="n">
        <v>447</v>
      </c>
      <c r="J4711" s="389"/>
      <c r="K4711" s="331" t="s">
        <v>994</v>
      </c>
    </row>
    <row r="4712" customFormat="false" ht="15.75" hidden="true" customHeight="false" outlineLevel="0" collapsed="false">
      <c r="A4712" s="331"/>
      <c r="B4712" s="331" t="s">
        <v>1468</v>
      </c>
      <c r="C4712" s="331" t="str">
        <f aca="false">IFERROR(VLOOKUP(B4712,'[1]#¡REF!'!$A$1:$C$15201,2,FALSE()),"")</f>
        <v/>
      </c>
      <c r="D4712" s="331" t="s">
        <v>991</v>
      </c>
      <c r="E4712" s="331" t="s">
        <v>1011</v>
      </c>
      <c r="F4712" s="354" t="s">
        <v>993</v>
      </c>
      <c r="G4712" s="331" t="n">
        <v>87</v>
      </c>
      <c r="H4712" s="331" t="n">
        <v>65.11</v>
      </c>
      <c r="I4712" s="415" t="n">
        <v>1296.3</v>
      </c>
      <c r="J4712" s="389"/>
      <c r="K4712" s="331" t="s">
        <v>994</v>
      </c>
    </row>
    <row r="4713" customFormat="false" ht="15.75" hidden="true" customHeight="false" outlineLevel="0" collapsed="false">
      <c r="A4713" s="331"/>
      <c r="B4713" s="331" t="s">
        <v>1468</v>
      </c>
      <c r="C4713" s="331" t="str">
        <f aca="false">IFERROR(VLOOKUP(B4713,'[1]#¡REF!'!$A$1:$C$15201,2,FALSE()),"")</f>
        <v/>
      </c>
      <c r="D4713" s="331" t="s">
        <v>991</v>
      </c>
      <c r="E4713" s="331" t="s">
        <v>1084</v>
      </c>
      <c r="F4713" s="354" t="s">
        <v>993</v>
      </c>
      <c r="G4713" s="331" t="n">
        <v>52</v>
      </c>
      <c r="H4713" s="331" t="n">
        <v>38.92</v>
      </c>
      <c r="I4713" s="331" t="n">
        <v>774.8</v>
      </c>
      <c r="J4713" s="389"/>
      <c r="K4713" s="331" t="s">
        <v>994</v>
      </c>
    </row>
    <row r="4714" customFormat="false" ht="15.75" hidden="true" customHeight="false" outlineLevel="0" collapsed="false">
      <c r="A4714" s="331"/>
      <c r="B4714" s="331" t="s">
        <v>1468</v>
      </c>
      <c r="C4714" s="331" t="str">
        <f aca="false">IFERROR(VLOOKUP(B4714,'[1]#¡REF!'!$A$1:$C$15201,2,FALSE()),"")</f>
        <v/>
      </c>
      <c r="D4714" s="331" t="s">
        <v>991</v>
      </c>
      <c r="E4714" s="331" t="s">
        <v>1046</v>
      </c>
      <c r="F4714" s="354" t="s">
        <v>993</v>
      </c>
      <c r="G4714" s="331" t="n">
        <v>5</v>
      </c>
      <c r="H4714" s="331" t="n">
        <v>3.74</v>
      </c>
      <c r="I4714" s="331" t="n">
        <v>74.5</v>
      </c>
      <c r="J4714" s="389"/>
      <c r="K4714" s="331" t="s">
        <v>994</v>
      </c>
    </row>
    <row r="4715" customFormat="false" ht="15.75" hidden="true" customHeight="false" outlineLevel="0" collapsed="false">
      <c r="A4715" s="331"/>
      <c r="B4715" s="331" t="s">
        <v>1468</v>
      </c>
      <c r="C4715" s="331" t="str">
        <f aca="false">IFERROR(VLOOKUP(B4715,'[1]#¡REF!'!$A$1:$C$15201,2,FALSE()),"")</f>
        <v/>
      </c>
      <c r="D4715" s="331" t="s">
        <v>991</v>
      </c>
      <c r="E4715" s="331" t="s">
        <v>1012</v>
      </c>
      <c r="F4715" s="354" t="s">
        <v>993</v>
      </c>
      <c r="G4715" s="331" t="n">
        <v>3</v>
      </c>
      <c r="H4715" s="331" t="n">
        <v>2.25</v>
      </c>
      <c r="I4715" s="331" t="n">
        <v>44.7</v>
      </c>
      <c r="J4715" s="389"/>
      <c r="K4715" s="331" t="s">
        <v>994</v>
      </c>
    </row>
    <row r="4716" customFormat="false" ht="15.75" hidden="true" customHeight="false" outlineLevel="0" collapsed="false">
      <c r="A4716" s="331"/>
      <c r="B4716" s="331" t="s">
        <v>1468</v>
      </c>
      <c r="C4716" s="331" t="str">
        <f aca="false">IFERROR(VLOOKUP(B4716,'[1]#¡REF!'!$A$1:$C$15201,2,FALSE()),"")</f>
        <v/>
      </c>
      <c r="D4716" s="331" t="s">
        <v>991</v>
      </c>
      <c r="E4716" s="331" t="s">
        <v>1165</v>
      </c>
      <c r="F4716" s="354" t="s">
        <v>993</v>
      </c>
      <c r="G4716" s="331" t="n">
        <v>300</v>
      </c>
      <c r="H4716" s="331" t="n">
        <v>224.51</v>
      </c>
      <c r="I4716" s="415" t="n">
        <v>4470</v>
      </c>
      <c r="J4716" s="389"/>
      <c r="K4716" s="331" t="s">
        <v>994</v>
      </c>
    </row>
    <row r="4717" customFormat="false" ht="15.75" hidden="true" customHeight="false" outlineLevel="0" collapsed="false">
      <c r="A4717" s="331"/>
      <c r="B4717" s="331" t="s">
        <v>1468</v>
      </c>
      <c r="C4717" s="331" t="str">
        <f aca="false">IFERROR(VLOOKUP(B4717,'[1]#¡REF!'!$A$1:$C$15201,2,FALSE()),"")</f>
        <v/>
      </c>
      <c r="D4717" s="331" t="s">
        <v>991</v>
      </c>
      <c r="E4717" s="331" t="s">
        <v>1175</v>
      </c>
      <c r="F4717" s="354" t="s">
        <v>993</v>
      </c>
      <c r="G4717" s="331" t="n">
        <v>250</v>
      </c>
      <c r="H4717" s="331" t="n">
        <v>187.09</v>
      </c>
      <c r="I4717" s="415" t="n">
        <v>3725</v>
      </c>
      <c r="J4717" s="389"/>
      <c r="K4717" s="331" t="s">
        <v>994</v>
      </c>
    </row>
    <row r="4718" customFormat="false" ht="15.75" hidden="true" customHeight="false" outlineLevel="0" collapsed="false">
      <c r="A4718" s="331"/>
      <c r="B4718" s="331" t="s">
        <v>1468</v>
      </c>
      <c r="C4718" s="331" t="str">
        <f aca="false">IFERROR(VLOOKUP(B4718,'[1]#¡REF!'!$A$1:$C$15201,2,FALSE()),"")</f>
        <v/>
      </c>
      <c r="D4718" s="331" t="s">
        <v>991</v>
      </c>
      <c r="E4718" s="331" t="s">
        <v>1036</v>
      </c>
      <c r="F4718" s="354" t="s">
        <v>993</v>
      </c>
      <c r="G4718" s="331" t="n">
        <v>30</v>
      </c>
      <c r="H4718" s="331" t="n">
        <v>22.45</v>
      </c>
      <c r="I4718" s="331" t="n">
        <v>447</v>
      </c>
      <c r="J4718" s="389"/>
      <c r="K4718" s="331" t="s">
        <v>994</v>
      </c>
    </row>
    <row r="4719" customFormat="false" ht="15.75" hidden="true" customHeight="false" outlineLevel="0" collapsed="false">
      <c r="A4719" s="331"/>
      <c r="B4719" s="331" t="s">
        <v>1468</v>
      </c>
      <c r="C4719" s="331" t="str">
        <f aca="false">IFERROR(VLOOKUP(B4719,'[1]#¡REF!'!$A$1:$C$15201,2,FALSE()),"")</f>
        <v/>
      </c>
      <c r="D4719" s="331" t="s">
        <v>991</v>
      </c>
      <c r="E4719" s="331" t="s">
        <v>1013</v>
      </c>
      <c r="F4719" s="354" t="s">
        <v>993</v>
      </c>
      <c r="G4719" s="331" t="n">
        <v>485</v>
      </c>
      <c r="H4719" s="331" t="n">
        <v>362.96</v>
      </c>
      <c r="I4719" s="415" t="n">
        <v>7226.5</v>
      </c>
      <c r="J4719" s="389"/>
      <c r="K4719" s="331" t="s">
        <v>994</v>
      </c>
    </row>
    <row r="4720" customFormat="false" ht="15.75" hidden="true" customHeight="false" outlineLevel="0" collapsed="false">
      <c r="A4720" s="331"/>
      <c r="B4720" s="331" t="s">
        <v>1468</v>
      </c>
      <c r="C4720" s="331" t="str">
        <f aca="false">IFERROR(VLOOKUP(B4720,'[1]#¡REF!'!$A$1:$C$15201,2,FALSE()),"")</f>
        <v/>
      </c>
      <c r="D4720" s="331" t="s">
        <v>991</v>
      </c>
      <c r="E4720" s="331" t="s">
        <v>1163</v>
      </c>
      <c r="F4720" s="354" t="s">
        <v>993</v>
      </c>
      <c r="G4720" s="405" t="n">
        <v>1500</v>
      </c>
      <c r="H4720" s="415" t="n">
        <v>1122.55</v>
      </c>
      <c r="I4720" s="415" t="n">
        <v>22350</v>
      </c>
      <c r="J4720" s="389"/>
      <c r="K4720" s="331" t="s">
        <v>994</v>
      </c>
    </row>
    <row r="4721" customFormat="false" ht="15.75" hidden="true" customHeight="false" outlineLevel="0" collapsed="false">
      <c r="A4721" s="331"/>
      <c r="B4721" s="331" t="s">
        <v>1468</v>
      </c>
      <c r="C4721" s="331" t="str">
        <f aca="false">IFERROR(VLOOKUP(B4721,'[1]#¡REF!'!$A$1:$C$15201,2,FALSE()),"")</f>
        <v/>
      </c>
      <c r="D4721" s="331" t="s">
        <v>991</v>
      </c>
      <c r="E4721" s="331" t="s">
        <v>1037</v>
      </c>
      <c r="F4721" s="331" t="s">
        <v>1131</v>
      </c>
      <c r="G4721" s="331" t="n">
        <v>7</v>
      </c>
      <c r="H4721" s="331" t="n">
        <v>5.24</v>
      </c>
      <c r="I4721" s="331" t="n">
        <v>104.3</v>
      </c>
      <c r="J4721" s="389"/>
      <c r="K4721" s="331" t="s">
        <v>994</v>
      </c>
    </row>
    <row r="4722" customFormat="false" ht="15.75" hidden="true" customHeight="false" outlineLevel="0" collapsed="false">
      <c r="A4722" s="331"/>
      <c r="B4722" s="331" t="s">
        <v>1468</v>
      </c>
      <c r="C4722" s="331" t="str">
        <f aca="false">IFERROR(VLOOKUP(B4722,'[1]#¡REF!'!$A$1:$C$15201,2,FALSE()),"")</f>
        <v/>
      </c>
      <c r="D4722" s="331" t="s">
        <v>991</v>
      </c>
      <c r="E4722" s="331" t="s">
        <v>1014</v>
      </c>
      <c r="F4722" s="331" t="s">
        <v>1132</v>
      </c>
      <c r="G4722" s="331" t="n">
        <v>72</v>
      </c>
      <c r="H4722" s="331" t="n">
        <v>53.88</v>
      </c>
      <c r="I4722" s="415" t="n">
        <v>1072.8</v>
      </c>
      <c r="J4722" s="389"/>
      <c r="K4722" s="331" t="s">
        <v>994</v>
      </c>
    </row>
    <row r="4723" customFormat="false" ht="15.75" hidden="true" customHeight="false" outlineLevel="0" collapsed="false">
      <c r="A4723" s="331"/>
      <c r="B4723" s="331" t="s">
        <v>1468</v>
      </c>
      <c r="C4723" s="331" t="str">
        <f aca="false">IFERROR(VLOOKUP(B4723,'[1]#¡REF!'!$A$1:$C$15201,2,FALSE()),"")</f>
        <v/>
      </c>
      <c r="D4723" s="331" t="s">
        <v>991</v>
      </c>
      <c r="E4723" s="331" t="s">
        <v>1004</v>
      </c>
      <c r="F4723" s="331" t="s">
        <v>1134</v>
      </c>
      <c r="G4723" s="331" t="n">
        <v>7</v>
      </c>
      <c r="H4723" s="331" t="n">
        <v>5.24</v>
      </c>
      <c r="I4723" s="331" t="n">
        <v>104.3</v>
      </c>
      <c r="J4723" s="390"/>
      <c r="K4723" s="331" t="s">
        <v>994</v>
      </c>
    </row>
    <row r="4724" customFormat="false" ht="15.75" hidden="true" customHeight="false" outlineLevel="0" collapsed="false">
      <c r="A4724" s="356"/>
      <c r="B4724" s="356" t="s">
        <v>1468</v>
      </c>
      <c r="C4724" s="356" t="str">
        <f aca="false">IFERROR(VLOOKUP(B4724,'[1]#¡REF!'!$A$1:$C$15201,2,FALSE()),"")</f>
        <v/>
      </c>
      <c r="D4724" s="356" t="s">
        <v>991</v>
      </c>
      <c r="E4724" s="356" t="s">
        <v>612</v>
      </c>
      <c r="F4724" s="361" t="s">
        <v>1136</v>
      </c>
      <c r="G4724" s="361" t="n">
        <v>30</v>
      </c>
      <c r="H4724" s="356" t="n">
        <v>22.45</v>
      </c>
      <c r="I4724" s="356" t="n">
        <v>447</v>
      </c>
      <c r="J4724" s="394"/>
      <c r="K4724" s="356" t="s">
        <v>994</v>
      </c>
      <c r="L4724" s="379"/>
      <c r="M4724" s="379"/>
      <c r="N4724" s="379"/>
      <c r="O4724" s="379"/>
      <c r="P4724" s="279"/>
      <c r="Q4724" s="395"/>
      <c r="R4724" s="396"/>
      <c r="S4724" s="396"/>
      <c r="T4724" s="382"/>
    </row>
    <row r="4725" customFormat="false" ht="15.75" hidden="true" customHeight="false" outlineLevel="0" collapsed="false">
      <c r="A4725" s="331"/>
      <c r="B4725" s="331" t="s">
        <v>1468</v>
      </c>
      <c r="C4725" s="331" t="str">
        <f aca="false">IFERROR(VLOOKUP(B4725,'[1]#¡REF!'!$A$1:$C$15201,2,FALSE()),"")</f>
        <v/>
      </c>
      <c r="D4725" s="331" t="s">
        <v>1016</v>
      </c>
      <c r="E4725" s="331" t="s">
        <v>1017</v>
      </c>
      <c r="F4725" s="331" t="s">
        <v>1130</v>
      </c>
      <c r="G4725" s="331" t="n">
        <v>5</v>
      </c>
      <c r="H4725" s="331" t="n">
        <v>3.74</v>
      </c>
      <c r="I4725" s="331" t="n">
        <v>74.5</v>
      </c>
      <c r="J4725" s="388"/>
      <c r="K4725" s="331" t="s">
        <v>994</v>
      </c>
    </row>
    <row r="4726" customFormat="false" ht="15.75" hidden="true" customHeight="false" outlineLevel="0" collapsed="false">
      <c r="A4726" s="331"/>
      <c r="B4726" s="331" t="s">
        <v>1468</v>
      </c>
      <c r="C4726" s="331" t="str">
        <f aca="false">IFERROR(VLOOKUP(B4726,'[1]#¡REF!'!$A$1:$C$15201,2,FALSE()),"")</f>
        <v/>
      </c>
      <c r="D4726" s="331" t="s">
        <v>1016</v>
      </c>
      <c r="E4726" s="331" t="s">
        <v>1040</v>
      </c>
      <c r="F4726" s="331" t="s">
        <v>1130</v>
      </c>
      <c r="G4726" s="331" t="n">
        <v>7</v>
      </c>
      <c r="H4726" s="331" t="n">
        <v>5.24</v>
      </c>
      <c r="I4726" s="331" t="n">
        <v>104.3</v>
      </c>
      <c r="J4726" s="389"/>
      <c r="K4726" s="331" t="s">
        <v>994</v>
      </c>
    </row>
    <row r="4727" customFormat="false" ht="15.75" hidden="true" customHeight="false" outlineLevel="0" collapsed="false">
      <c r="A4727" s="331"/>
      <c r="B4727" s="331" t="s">
        <v>1468</v>
      </c>
      <c r="C4727" s="331" t="str">
        <f aca="false">IFERROR(VLOOKUP(B4727,'[1]#¡REF!'!$A$1:$C$15201,2,FALSE()),"")</f>
        <v/>
      </c>
      <c r="D4727" s="331" t="s">
        <v>1016</v>
      </c>
      <c r="E4727" s="331" t="s">
        <v>1018</v>
      </c>
      <c r="F4727" s="354" t="s">
        <v>993</v>
      </c>
      <c r="G4727" s="331" t="n">
        <v>14</v>
      </c>
      <c r="H4727" s="331" t="n">
        <v>10.48</v>
      </c>
      <c r="I4727" s="331" t="n">
        <v>208.6</v>
      </c>
      <c r="J4727" s="389"/>
      <c r="K4727" s="331" t="s">
        <v>994</v>
      </c>
    </row>
    <row r="4728" customFormat="false" ht="15.75" hidden="true" customHeight="false" outlineLevel="0" collapsed="false">
      <c r="A4728" s="331"/>
      <c r="B4728" s="331" t="s">
        <v>1468</v>
      </c>
      <c r="C4728" s="331" t="str">
        <f aca="false">IFERROR(VLOOKUP(B4728,'[1]#¡REF!'!$A$1:$C$15201,2,FALSE()),"")</f>
        <v/>
      </c>
      <c r="D4728" s="331" t="s">
        <v>1016</v>
      </c>
      <c r="E4728" s="331" t="s">
        <v>1019</v>
      </c>
      <c r="F4728" s="354" t="s">
        <v>993</v>
      </c>
      <c r="G4728" s="331" t="n">
        <v>136</v>
      </c>
      <c r="H4728" s="331" t="n">
        <v>101.78</v>
      </c>
      <c r="I4728" s="415" t="n">
        <v>2026.4</v>
      </c>
      <c r="J4728" s="389"/>
      <c r="K4728" s="331" t="s">
        <v>994</v>
      </c>
    </row>
    <row r="4729" customFormat="false" ht="15.75" hidden="true" customHeight="false" outlineLevel="0" collapsed="false">
      <c r="A4729" s="331"/>
      <c r="B4729" s="331" t="s">
        <v>1468</v>
      </c>
      <c r="C4729" s="331" t="str">
        <f aca="false">IFERROR(VLOOKUP(B4729,'[1]#¡REF!'!$A$1:$C$15201,2,FALSE()),"")</f>
        <v/>
      </c>
      <c r="D4729" s="331" t="s">
        <v>1016</v>
      </c>
      <c r="E4729" s="331" t="s">
        <v>1020</v>
      </c>
      <c r="F4729" s="354" t="s">
        <v>993</v>
      </c>
      <c r="G4729" s="405" t="n">
        <v>1668</v>
      </c>
      <c r="H4729" s="415" t="n">
        <v>1248.28</v>
      </c>
      <c r="I4729" s="415" t="n">
        <v>24853.2</v>
      </c>
      <c r="J4729" s="389"/>
      <c r="K4729" s="331" t="s">
        <v>994</v>
      </c>
    </row>
    <row r="4730" customFormat="false" ht="15.75" hidden="true" customHeight="false" outlineLevel="0" collapsed="false">
      <c r="A4730" s="331"/>
      <c r="B4730" s="331" t="s">
        <v>1468</v>
      </c>
      <c r="C4730" s="331" t="str">
        <f aca="false">IFERROR(VLOOKUP(B4730,'[1]#¡REF!'!$A$1:$C$15201,2,FALSE()),"")</f>
        <v/>
      </c>
      <c r="D4730" s="331" t="s">
        <v>1016</v>
      </c>
      <c r="E4730" s="331" t="s">
        <v>1041</v>
      </c>
      <c r="F4730" s="354" t="s">
        <v>993</v>
      </c>
      <c r="G4730" s="331" t="n">
        <v>240</v>
      </c>
      <c r="H4730" s="331" t="n">
        <v>179.61</v>
      </c>
      <c r="I4730" s="415" t="n">
        <v>3576</v>
      </c>
      <c r="J4730" s="389"/>
      <c r="K4730" s="331" t="s">
        <v>994</v>
      </c>
    </row>
    <row r="4731" customFormat="false" ht="15.75" hidden="true" customHeight="false" outlineLevel="0" collapsed="false">
      <c r="A4731" s="331"/>
      <c r="B4731" s="331" t="s">
        <v>1468</v>
      </c>
      <c r="C4731" s="331" t="str">
        <f aca="false">IFERROR(VLOOKUP(B4731,'[1]#¡REF!'!$A$1:$C$15201,2,FALSE()),"")</f>
        <v/>
      </c>
      <c r="D4731" s="331" t="s">
        <v>1016</v>
      </c>
      <c r="E4731" s="331" t="s">
        <v>1024</v>
      </c>
      <c r="F4731" s="354" t="s">
        <v>993</v>
      </c>
      <c r="G4731" s="331" t="n">
        <v>2</v>
      </c>
      <c r="H4731" s="331" t="n">
        <v>1.5</v>
      </c>
      <c r="I4731" s="331" t="n">
        <v>29.8</v>
      </c>
      <c r="J4731" s="389"/>
      <c r="K4731" s="331" t="s">
        <v>994</v>
      </c>
    </row>
    <row r="4732" customFormat="false" ht="15.75" hidden="true" customHeight="false" outlineLevel="0" collapsed="false">
      <c r="A4732" s="331"/>
      <c r="B4732" s="331" t="s">
        <v>1468</v>
      </c>
      <c r="C4732" s="331" t="str">
        <f aca="false">IFERROR(VLOOKUP(B4732,'[1]#¡REF!'!$A$1:$C$15201,2,FALSE()),"")</f>
        <v/>
      </c>
      <c r="D4732" s="331" t="s">
        <v>1016</v>
      </c>
      <c r="E4732" s="331" t="s">
        <v>1025</v>
      </c>
      <c r="F4732" s="354" t="s">
        <v>993</v>
      </c>
      <c r="G4732" s="331" t="n">
        <v>840</v>
      </c>
      <c r="H4732" s="331" t="n">
        <v>628.63</v>
      </c>
      <c r="I4732" s="415" t="n">
        <v>12516</v>
      </c>
      <c r="J4732" s="389"/>
      <c r="K4732" s="331" t="s">
        <v>994</v>
      </c>
    </row>
    <row r="4733" customFormat="false" ht="15.75" hidden="true" customHeight="false" outlineLevel="0" collapsed="false">
      <c r="A4733" s="331"/>
      <c r="B4733" s="331" t="s">
        <v>1468</v>
      </c>
      <c r="C4733" s="331" t="str">
        <f aca="false">IFERROR(VLOOKUP(B4733,'[1]#¡REF!'!$A$1:$C$15201,2,FALSE()),"")</f>
        <v/>
      </c>
      <c r="D4733" s="331" t="s">
        <v>1016</v>
      </c>
      <c r="E4733" s="331" t="s">
        <v>1110</v>
      </c>
      <c r="F4733" s="354" t="s">
        <v>993</v>
      </c>
      <c r="G4733" s="331" t="n">
        <v>287</v>
      </c>
      <c r="H4733" s="331" t="n">
        <v>214.78</v>
      </c>
      <c r="I4733" s="415" t="n">
        <v>4276.3</v>
      </c>
      <c r="J4733" s="389"/>
      <c r="K4733" s="331" t="s">
        <v>994</v>
      </c>
    </row>
    <row r="4734" customFormat="false" ht="15.75" hidden="true" customHeight="false" outlineLevel="0" collapsed="false">
      <c r="A4734" s="331"/>
      <c r="B4734" s="331" t="s">
        <v>1468</v>
      </c>
      <c r="C4734" s="331" t="str">
        <f aca="false">IFERROR(VLOOKUP(B4734,'[1]#¡REF!'!$A$1:$C$15201,2,FALSE()),"")</f>
        <v/>
      </c>
      <c r="D4734" s="331" t="s">
        <v>1016</v>
      </c>
      <c r="E4734" s="331" t="s">
        <v>1167</v>
      </c>
      <c r="F4734" s="354" t="s">
        <v>993</v>
      </c>
      <c r="G4734" s="331" t="n">
        <v>102</v>
      </c>
      <c r="H4734" s="331" t="n">
        <v>76.33</v>
      </c>
      <c r="I4734" s="415" t="n">
        <v>1519.8</v>
      </c>
      <c r="J4734" s="389"/>
      <c r="K4734" s="331" t="s">
        <v>994</v>
      </c>
    </row>
    <row r="4735" customFormat="false" ht="15.75" hidden="true" customHeight="false" outlineLevel="0" collapsed="false">
      <c r="A4735" s="331"/>
      <c r="B4735" s="331" t="s">
        <v>1468</v>
      </c>
      <c r="C4735" s="331" t="str">
        <f aca="false">IFERROR(VLOOKUP(B4735,'[1]#¡REF!'!$A$1:$C$15201,2,FALSE()),"")</f>
        <v/>
      </c>
      <c r="D4735" s="331" t="s">
        <v>1016</v>
      </c>
      <c r="E4735" s="331" t="s">
        <v>1168</v>
      </c>
      <c r="F4735" s="354" t="s">
        <v>993</v>
      </c>
      <c r="G4735" s="331" t="n">
        <v>16</v>
      </c>
      <c r="H4735" s="331" t="n">
        <v>11.97</v>
      </c>
      <c r="I4735" s="331" t="n">
        <v>238.4</v>
      </c>
      <c r="J4735" s="389"/>
      <c r="K4735" s="331" t="s">
        <v>994</v>
      </c>
    </row>
    <row r="4736" customFormat="false" ht="15.75" hidden="true" customHeight="false" outlineLevel="0" collapsed="false">
      <c r="A4736" s="331"/>
      <c r="B4736" s="331" t="s">
        <v>1468</v>
      </c>
      <c r="C4736" s="331" t="str">
        <f aca="false">IFERROR(VLOOKUP(B4736,'[1]#¡REF!'!$A$1:$C$15201,2,FALSE()),"")</f>
        <v/>
      </c>
      <c r="D4736" s="331" t="s">
        <v>1016</v>
      </c>
      <c r="E4736" s="331" t="s">
        <v>1169</v>
      </c>
      <c r="F4736" s="354" t="s">
        <v>993</v>
      </c>
      <c r="G4736" s="331" t="n">
        <v>70</v>
      </c>
      <c r="H4736" s="331" t="n">
        <v>52.39</v>
      </c>
      <c r="I4736" s="415" t="n">
        <v>1043</v>
      </c>
      <c r="J4736" s="389"/>
      <c r="K4736" s="331" t="s">
        <v>994</v>
      </c>
    </row>
    <row r="4737" customFormat="false" ht="15.75" hidden="true" customHeight="false" outlineLevel="0" collapsed="false">
      <c r="A4737" s="331"/>
      <c r="B4737" s="331" t="s">
        <v>1468</v>
      </c>
      <c r="C4737" s="331" t="str">
        <f aca="false">IFERROR(VLOOKUP(B4737,'[1]#¡REF!'!$A$1:$C$15201,2,FALSE()),"")</f>
        <v/>
      </c>
      <c r="D4737" s="331" t="s">
        <v>1016</v>
      </c>
      <c r="E4737" s="331" t="s">
        <v>1121</v>
      </c>
      <c r="F4737" s="354" t="s">
        <v>993</v>
      </c>
      <c r="G4737" s="331" t="n">
        <v>84</v>
      </c>
      <c r="H4737" s="331" t="n">
        <v>62.86</v>
      </c>
      <c r="I4737" s="415" t="n">
        <v>1251.6</v>
      </c>
      <c r="J4737" s="389"/>
      <c r="K4737" s="331" t="s">
        <v>994</v>
      </c>
    </row>
    <row r="4738" customFormat="false" ht="15.75" hidden="true" customHeight="false" outlineLevel="0" collapsed="false">
      <c r="A4738" s="331"/>
      <c r="B4738" s="331" t="s">
        <v>1468</v>
      </c>
      <c r="C4738" s="331" t="str">
        <f aca="false">IFERROR(VLOOKUP(B4738,'[1]#¡REF!'!$A$1:$C$15201,2,FALSE()),"")</f>
        <v/>
      </c>
      <c r="D4738" s="331" t="s">
        <v>1016</v>
      </c>
      <c r="E4738" s="331" t="s">
        <v>1044</v>
      </c>
      <c r="F4738" s="354" t="s">
        <v>993</v>
      </c>
      <c r="G4738" s="331" t="n">
        <v>185</v>
      </c>
      <c r="H4738" s="331" t="n">
        <v>138.45</v>
      </c>
      <c r="I4738" s="415" t="n">
        <v>2756.5</v>
      </c>
      <c r="J4738" s="389"/>
      <c r="K4738" s="331" t="s">
        <v>994</v>
      </c>
    </row>
    <row r="4739" customFormat="false" ht="15.75" hidden="true" customHeight="false" outlineLevel="0" collapsed="false">
      <c r="A4739" s="331"/>
      <c r="B4739" s="331" t="s">
        <v>1468</v>
      </c>
      <c r="C4739" s="331" t="str">
        <f aca="false">IFERROR(VLOOKUP(B4739,'[1]#¡REF!'!$A$1:$C$15201,2,FALSE()),"")</f>
        <v/>
      </c>
      <c r="D4739" s="331" t="s">
        <v>1016</v>
      </c>
      <c r="E4739" s="331" t="s">
        <v>1122</v>
      </c>
      <c r="F4739" s="354" t="s">
        <v>993</v>
      </c>
      <c r="G4739" s="331" t="n">
        <v>366</v>
      </c>
      <c r="H4739" s="331" t="n">
        <v>273.9</v>
      </c>
      <c r="I4739" s="415" t="n">
        <v>5453.4</v>
      </c>
      <c r="J4739" s="389"/>
      <c r="K4739" s="331" t="s">
        <v>994</v>
      </c>
    </row>
    <row r="4740" customFormat="false" ht="15.75" hidden="true" customHeight="false" outlineLevel="0" collapsed="false">
      <c r="A4740" s="331"/>
      <c r="B4740" s="331" t="s">
        <v>1468</v>
      </c>
      <c r="C4740" s="331" t="str">
        <f aca="false">IFERROR(VLOOKUP(B4740,'[1]#¡REF!'!$A$1:$C$15201,2,FALSE()),"")</f>
        <v/>
      </c>
      <c r="D4740" s="331" t="s">
        <v>1016</v>
      </c>
      <c r="E4740" s="331" t="s">
        <v>1170</v>
      </c>
      <c r="F4740" s="354" t="s">
        <v>993</v>
      </c>
      <c r="G4740" s="331" t="n">
        <v>16</v>
      </c>
      <c r="H4740" s="331" t="n">
        <v>11.97</v>
      </c>
      <c r="I4740" s="331" t="n">
        <v>238.4</v>
      </c>
      <c r="J4740" s="389"/>
      <c r="K4740" s="331" t="s">
        <v>994</v>
      </c>
    </row>
    <row r="4741" customFormat="false" ht="15.75" hidden="true" customHeight="false" outlineLevel="0" collapsed="false">
      <c r="A4741" s="331"/>
      <c r="B4741" s="331" t="s">
        <v>1468</v>
      </c>
      <c r="C4741" s="331" t="str">
        <f aca="false">IFERROR(VLOOKUP(B4741,'[1]#¡REF!'!$A$1:$C$15201,2,FALSE()),"")</f>
        <v/>
      </c>
      <c r="D4741" s="331" t="s">
        <v>1016</v>
      </c>
      <c r="E4741" s="331" t="s">
        <v>1093</v>
      </c>
      <c r="F4741" s="331" t="s">
        <v>1131</v>
      </c>
      <c r="G4741" s="331" t="n">
        <v>11</v>
      </c>
      <c r="H4741" s="331" t="n">
        <v>8.23</v>
      </c>
      <c r="I4741" s="331" t="n">
        <v>163.9</v>
      </c>
      <c r="J4741" s="389"/>
      <c r="K4741" s="331" t="s">
        <v>994</v>
      </c>
    </row>
    <row r="4742" customFormat="false" ht="15.75" hidden="true" customHeight="false" outlineLevel="0" collapsed="false">
      <c r="A4742" s="331"/>
      <c r="B4742" s="331" t="s">
        <v>1468</v>
      </c>
      <c r="C4742" s="331" t="str">
        <f aca="false">IFERROR(VLOOKUP(B4742,'[1]#¡REF!'!$A$1:$C$15201,2,FALSE()),"")</f>
        <v/>
      </c>
      <c r="D4742" s="331" t="s">
        <v>1016</v>
      </c>
      <c r="E4742" s="331" t="s">
        <v>1026</v>
      </c>
      <c r="F4742" s="331" t="s">
        <v>1132</v>
      </c>
      <c r="G4742" s="331" t="n">
        <v>10</v>
      </c>
      <c r="H4742" s="331" t="n">
        <v>7.48</v>
      </c>
      <c r="I4742" s="331" t="n">
        <v>149</v>
      </c>
      <c r="J4742" s="389"/>
      <c r="K4742" s="331" t="s">
        <v>994</v>
      </c>
    </row>
    <row r="4743" customFormat="false" ht="15.75" hidden="true" customHeight="false" outlineLevel="0" collapsed="false">
      <c r="A4743" s="331"/>
      <c r="B4743" s="331" t="s">
        <v>1468</v>
      </c>
      <c r="C4743" s="331" t="str">
        <f aca="false">IFERROR(VLOOKUP(B4743,'[1]#¡REF!'!$A$1:$C$15201,2,FALSE()),"")</f>
        <v/>
      </c>
      <c r="D4743" s="331" t="s">
        <v>1016</v>
      </c>
      <c r="E4743" s="331" t="s">
        <v>1027</v>
      </c>
      <c r="F4743" s="331" t="s">
        <v>1133</v>
      </c>
      <c r="G4743" s="331" t="n">
        <v>11</v>
      </c>
      <c r="H4743" s="331" t="n">
        <v>8.23</v>
      </c>
      <c r="I4743" s="331" t="n">
        <v>163.9</v>
      </c>
      <c r="J4743" s="389"/>
      <c r="K4743" s="331" t="s">
        <v>994</v>
      </c>
    </row>
    <row r="4744" customFormat="false" ht="15.75" hidden="true" customHeight="false" outlineLevel="0" collapsed="false">
      <c r="A4744" s="331"/>
      <c r="B4744" s="331" t="s">
        <v>1468</v>
      </c>
      <c r="C4744" s="331" t="str">
        <f aca="false">IFERROR(VLOOKUP(B4744,'[1]#¡REF!'!$A$1:$C$15201,2,FALSE()),"")</f>
        <v/>
      </c>
      <c r="D4744" s="331" t="s">
        <v>1016</v>
      </c>
      <c r="E4744" s="331" t="s">
        <v>1028</v>
      </c>
      <c r="F4744" s="331" t="s">
        <v>1134</v>
      </c>
      <c r="G4744" s="331" t="n">
        <v>22</v>
      </c>
      <c r="H4744" s="331" t="n">
        <v>16.46</v>
      </c>
      <c r="I4744" s="331" t="n">
        <v>327.8</v>
      </c>
      <c r="J4744" s="390"/>
      <c r="K4744" s="331" t="s">
        <v>994</v>
      </c>
    </row>
    <row r="4745" customFormat="false" ht="15.75" hidden="true" customHeight="false" outlineLevel="0" collapsed="false">
      <c r="A4745" s="399"/>
      <c r="B4745" s="356" t="s">
        <v>1468</v>
      </c>
      <c r="C4745" s="356" t="str">
        <f aca="false">IFERROR(VLOOKUP(B4745,'[1]#¡REF!'!$A$1:$C$15201,2,FALSE()),"")</f>
        <v/>
      </c>
      <c r="D4745" s="399" t="s">
        <v>1016</v>
      </c>
      <c r="E4745" s="399" t="s">
        <v>621</v>
      </c>
      <c r="F4745" s="361" t="s">
        <v>1136</v>
      </c>
      <c r="G4745" s="361" t="n">
        <v>30</v>
      </c>
      <c r="H4745" s="417" t="n">
        <v>22.45</v>
      </c>
      <c r="I4745" s="417" t="n">
        <v>447</v>
      </c>
      <c r="J4745" s="360"/>
      <c r="K4745" s="356" t="s">
        <v>994</v>
      </c>
      <c r="L4745" s="379"/>
      <c r="M4745" s="379"/>
      <c r="N4745" s="379"/>
      <c r="O4745" s="379"/>
      <c r="P4745" s="279"/>
      <c r="Q4745" s="395"/>
      <c r="R4745" s="396"/>
      <c r="S4745" s="396"/>
      <c r="T4745" s="382"/>
    </row>
    <row r="4746" customFormat="false" ht="15.75" hidden="true" customHeight="false" outlineLevel="0" collapsed="false">
      <c r="A4746" s="331"/>
      <c r="B4746" s="331" t="s">
        <v>1469</v>
      </c>
      <c r="C4746" s="331" t="str">
        <f aca="false">IFERROR(VLOOKUP(B4746,'[1]#¡REF!'!$A$1:$C$15201,2,FALSE()),"")</f>
        <v/>
      </c>
      <c r="D4746" s="331" t="s">
        <v>991</v>
      </c>
      <c r="E4746" s="331" t="s">
        <v>1009</v>
      </c>
      <c r="F4746" s="354" t="s">
        <v>993</v>
      </c>
      <c r="G4746" s="331" t="n">
        <v>150</v>
      </c>
      <c r="H4746" s="331" t="n">
        <v>652.96</v>
      </c>
      <c r="I4746" s="415" t="n">
        <v>13000.5</v>
      </c>
      <c r="J4746" s="388"/>
      <c r="K4746" s="331" t="s">
        <v>994</v>
      </c>
    </row>
    <row r="4747" customFormat="false" ht="15.75" hidden="true" customHeight="false" outlineLevel="0" collapsed="false">
      <c r="A4747" s="331"/>
      <c r="B4747" s="331" t="s">
        <v>1469</v>
      </c>
      <c r="C4747" s="331" t="str">
        <f aca="false">IFERROR(VLOOKUP(B4747,'[1]#¡REF!'!$A$1:$C$15201,2,FALSE()),"")</f>
        <v/>
      </c>
      <c r="D4747" s="331" t="s">
        <v>991</v>
      </c>
      <c r="E4747" s="331" t="s">
        <v>1046</v>
      </c>
      <c r="F4747" s="354" t="s">
        <v>993</v>
      </c>
      <c r="G4747" s="331" t="n">
        <v>5</v>
      </c>
      <c r="H4747" s="331" t="n">
        <v>21.77</v>
      </c>
      <c r="I4747" s="331" t="n">
        <v>433.35</v>
      </c>
      <c r="J4747" s="389"/>
      <c r="K4747" s="331" t="s">
        <v>994</v>
      </c>
    </row>
    <row r="4748" customFormat="false" ht="15.75" hidden="true" customHeight="false" outlineLevel="0" collapsed="false">
      <c r="A4748" s="331"/>
      <c r="B4748" s="331" t="s">
        <v>1469</v>
      </c>
      <c r="C4748" s="331" t="str">
        <f aca="false">IFERROR(VLOOKUP(B4748,'[1]#¡REF!'!$A$1:$C$15201,2,FALSE()),"")</f>
        <v/>
      </c>
      <c r="D4748" s="331" t="s">
        <v>991</v>
      </c>
      <c r="E4748" s="331" t="s">
        <v>1036</v>
      </c>
      <c r="F4748" s="354" t="s">
        <v>993</v>
      </c>
      <c r="G4748" s="331" t="n">
        <v>5</v>
      </c>
      <c r="H4748" s="331" t="n">
        <v>21.77</v>
      </c>
      <c r="I4748" s="331" t="n">
        <v>433.35</v>
      </c>
      <c r="J4748" s="389"/>
      <c r="K4748" s="331" t="s">
        <v>994</v>
      </c>
    </row>
    <row r="4749" customFormat="false" ht="15.75" hidden="true" customHeight="false" outlineLevel="0" collapsed="false">
      <c r="A4749" s="331"/>
      <c r="B4749" s="331" t="s">
        <v>1469</v>
      </c>
      <c r="C4749" s="331" t="str">
        <f aca="false">IFERROR(VLOOKUP(B4749,'[1]#¡REF!'!$A$1:$C$15201,2,FALSE()),"")</f>
        <v/>
      </c>
      <c r="D4749" s="331" t="s">
        <v>1016</v>
      </c>
      <c r="E4749" s="331" t="s">
        <v>1040</v>
      </c>
      <c r="F4749" s="331" t="s">
        <v>1130</v>
      </c>
      <c r="G4749" s="331" t="n">
        <v>2</v>
      </c>
      <c r="H4749" s="331" t="n">
        <v>8.71</v>
      </c>
      <c r="I4749" s="331" t="n">
        <v>173.34</v>
      </c>
      <c r="J4749" s="389"/>
      <c r="K4749" s="331" t="s">
        <v>994</v>
      </c>
    </row>
    <row r="4750" customFormat="false" ht="15.75" hidden="true" customHeight="false" outlineLevel="0" collapsed="false">
      <c r="A4750" s="331"/>
      <c r="B4750" s="331" t="s">
        <v>1469</v>
      </c>
      <c r="C4750" s="331" t="str">
        <f aca="false">IFERROR(VLOOKUP(B4750,'[1]#¡REF!'!$A$1:$C$15201,2,FALSE()),"")</f>
        <v/>
      </c>
      <c r="D4750" s="331" t="s">
        <v>1016</v>
      </c>
      <c r="E4750" s="331" t="s">
        <v>1091</v>
      </c>
      <c r="F4750" s="354" t="s">
        <v>993</v>
      </c>
      <c r="G4750" s="331" t="n">
        <v>104</v>
      </c>
      <c r="H4750" s="331" t="n">
        <v>452.72</v>
      </c>
      <c r="I4750" s="415" t="n">
        <v>9013.68</v>
      </c>
      <c r="J4750" s="389"/>
      <c r="K4750" s="331" t="s">
        <v>994</v>
      </c>
    </row>
    <row r="4751" customFormat="false" ht="15.75" hidden="true" customHeight="false" outlineLevel="0" collapsed="false">
      <c r="A4751" s="331"/>
      <c r="B4751" s="331" t="s">
        <v>1469</v>
      </c>
      <c r="C4751" s="331" t="str">
        <f aca="false">IFERROR(VLOOKUP(B4751,'[1]#¡REF!'!$A$1:$C$15201,2,FALSE()),"")</f>
        <v/>
      </c>
      <c r="D4751" s="331" t="s">
        <v>1016</v>
      </c>
      <c r="E4751" s="331" t="s">
        <v>1019</v>
      </c>
      <c r="F4751" s="354" t="s">
        <v>993</v>
      </c>
      <c r="G4751" s="331" t="n">
        <v>31</v>
      </c>
      <c r="H4751" s="331" t="n">
        <v>134.95</v>
      </c>
      <c r="I4751" s="415" t="n">
        <v>2686.77</v>
      </c>
      <c r="J4751" s="389"/>
      <c r="K4751" s="331" t="s">
        <v>994</v>
      </c>
    </row>
    <row r="4752" customFormat="false" ht="15.75" hidden="true" customHeight="false" outlineLevel="0" collapsed="false">
      <c r="A4752" s="331"/>
      <c r="B4752" s="331" t="s">
        <v>1469</v>
      </c>
      <c r="C4752" s="331" t="str">
        <f aca="false">IFERROR(VLOOKUP(B4752,'[1]#¡REF!'!$A$1:$C$15201,2,FALSE()),"")</f>
        <v/>
      </c>
      <c r="D4752" s="331" t="s">
        <v>1016</v>
      </c>
      <c r="E4752" s="331" t="s">
        <v>1020</v>
      </c>
      <c r="F4752" s="354" t="s">
        <v>993</v>
      </c>
      <c r="G4752" s="331" t="n">
        <v>233</v>
      </c>
      <c r="H4752" s="415" t="n">
        <v>1014.27</v>
      </c>
      <c r="I4752" s="415" t="n">
        <v>20194.11</v>
      </c>
      <c r="J4752" s="389"/>
      <c r="K4752" s="331" t="s">
        <v>994</v>
      </c>
    </row>
    <row r="4753" customFormat="false" ht="15.75" hidden="true" customHeight="false" outlineLevel="0" collapsed="false">
      <c r="A4753" s="331"/>
      <c r="B4753" s="331" t="s">
        <v>1469</v>
      </c>
      <c r="C4753" s="331" t="str">
        <f aca="false">IFERROR(VLOOKUP(B4753,'[1]#¡REF!'!$A$1:$C$15201,2,FALSE()),"")</f>
        <v/>
      </c>
      <c r="D4753" s="331" t="s">
        <v>1016</v>
      </c>
      <c r="E4753" s="331" t="s">
        <v>1021</v>
      </c>
      <c r="F4753" s="354" t="s">
        <v>993</v>
      </c>
      <c r="G4753" s="331" t="n">
        <v>8</v>
      </c>
      <c r="H4753" s="331" t="n">
        <v>34.82</v>
      </c>
      <c r="I4753" s="331" t="n">
        <v>693.36</v>
      </c>
      <c r="J4753" s="389"/>
      <c r="K4753" s="331" t="s">
        <v>994</v>
      </c>
    </row>
    <row r="4754" customFormat="false" ht="15.75" hidden="true" customHeight="false" outlineLevel="0" collapsed="false">
      <c r="A4754" s="331"/>
      <c r="B4754" s="331" t="s">
        <v>1469</v>
      </c>
      <c r="C4754" s="331" t="str">
        <f aca="false">IFERROR(VLOOKUP(B4754,'[1]#¡REF!'!$A$1:$C$15201,2,FALSE()),"")</f>
        <v/>
      </c>
      <c r="D4754" s="331" t="s">
        <v>1016</v>
      </c>
      <c r="E4754" s="331" t="s">
        <v>1041</v>
      </c>
      <c r="F4754" s="354" t="s">
        <v>993</v>
      </c>
      <c r="G4754" s="331" t="n">
        <v>15</v>
      </c>
      <c r="H4754" s="331" t="n">
        <v>65.3</v>
      </c>
      <c r="I4754" s="415" t="n">
        <v>1300.05</v>
      </c>
      <c r="J4754" s="389"/>
      <c r="K4754" s="331" t="s">
        <v>994</v>
      </c>
    </row>
    <row r="4755" customFormat="false" ht="15.75" hidden="true" customHeight="false" outlineLevel="0" collapsed="false">
      <c r="A4755" s="331"/>
      <c r="B4755" s="331" t="s">
        <v>1469</v>
      </c>
      <c r="C4755" s="331" t="str">
        <f aca="false">IFERROR(VLOOKUP(B4755,'[1]#¡REF!'!$A$1:$C$15201,2,FALSE()),"")</f>
        <v/>
      </c>
      <c r="D4755" s="331" t="s">
        <v>1016</v>
      </c>
      <c r="E4755" s="331" t="s">
        <v>1023</v>
      </c>
      <c r="F4755" s="354" t="s">
        <v>993</v>
      </c>
      <c r="G4755" s="331" t="n">
        <v>278</v>
      </c>
      <c r="H4755" s="415" t="n">
        <v>1210.16</v>
      </c>
      <c r="I4755" s="415" t="n">
        <v>24094.26</v>
      </c>
      <c r="J4755" s="389"/>
      <c r="K4755" s="331" t="s">
        <v>994</v>
      </c>
    </row>
    <row r="4756" customFormat="false" ht="15.75" hidden="true" customHeight="false" outlineLevel="0" collapsed="false">
      <c r="A4756" s="331"/>
      <c r="B4756" s="331" t="s">
        <v>1469</v>
      </c>
      <c r="C4756" s="331" t="str">
        <f aca="false">IFERROR(VLOOKUP(B4756,'[1]#¡REF!'!$A$1:$C$15201,2,FALSE()),"")</f>
        <v/>
      </c>
      <c r="D4756" s="331" t="s">
        <v>1016</v>
      </c>
      <c r="E4756" s="331" t="s">
        <v>1042</v>
      </c>
      <c r="F4756" s="354" t="s">
        <v>993</v>
      </c>
      <c r="G4756" s="331" t="n">
        <v>51</v>
      </c>
      <c r="H4756" s="331" t="n">
        <v>222.01</v>
      </c>
      <c r="I4756" s="415" t="n">
        <v>4420.17</v>
      </c>
      <c r="J4756" s="389"/>
      <c r="K4756" s="331" t="s">
        <v>994</v>
      </c>
    </row>
    <row r="4757" customFormat="false" ht="15.75" hidden="true" customHeight="false" outlineLevel="0" collapsed="false">
      <c r="A4757" s="331"/>
      <c r="B4757" s="331" t="s">
        <v>1469</v>
      </c>
      <c r="C4757" s="331" t="str">
        <f aca="false">IFERROR(VLOOKUP(B4757,'[1]#¡REF!'!$A$1:$C$15201,2,FALSE()),"")</f>
        <v/>
      </c>
      <c r="D4757" s="331" t="s">
        <v>1016</v>
      </c>
      <c r="E4757" s="331" t="s">
        <v>1025</v>
      </c>
      <c r="F4757" s="354" t="s">
        <v>993</v>
      </c>
      <c r="G4757" s="405" t="n">
        <v>1743</v>
      </c>
      <c r="H4757" s="415" t="n">
        <v>7587.43</v>
      </c>
      <c r="I4757" s="415" t="n">
        <v>151065.81</v>
      </c>
      <c r="J4757" s="389"/>
      <c r="K4757" s="331" t="s">
        <v>994</v>
      </c>
    </row>
    <row r="4758" customFormat="false" ht="15.75" hidden="true" customHeight="false" outlineLevel="0" collapsed="false">
      <c r="A4758" s="331"/>
      <c r="B4758" s="331" t="s">
        <v>1469</v>
      </c>
      <c r="C4758" s="331" t="str">
        <f aca="false">IFERROR(VLOOKUP(B4758,'[1]#¡REF!'!$A$1:$C$15201,2,FALSE()),"")</f>
        <v/>
      </c>
      <c r="D4758" s="331" t="s">
        <v>1016</v>
      </c>
      <c r="E4758" s="331" t="s">
        <v>1065</v>
      </c>
      <c r="F4758" s="354" t="s">
        <v>993</v>
      </c>
      <c r="G4758" s="331" t="n">
        <v>48</v>
      </c>
      <c r="H4758" s="331" t="n">
        <v>208.95</v>
      </c>
      <c r="I4758" s="415" t="n">
        <v>4160.16</v>
      </c>
      <c r="J4758" s="389"/>
      <c r="K4758" s="331" t="s">
        <v>994</v>
      </c>
    </row>
    <row r="4759" customFormat="false" ht="15.75" hidden="true" customHeight="false" outlineLevel="0" collapsed="false">
      <c r="A4759" s="331"/>
      <c r="B4759" s="331" t="s">
        <v>1469</v>
      </c>
      <c r="C4759" s="331" t="str">
        <f aca="false">IFERROR(VLOOKUP(B4759,'[1]#¡REF!'!$A$1:$C$15201,2,FALSE()),"")</f>
        <v/>
      </c>
      <c r="D4759" s="331" t="s">
        <v>1016</v>
      </c>
      <c r="E4759" s="331" t="s">
        <v>1093</v>
      </c>
      <c r="F4759" s="331" t="s">
        <v>1131</v>
      </c>
      <c r="G4759" s="331" t="n">
        <v>3</v>
      </c>
      <c r="H4759" s="331" t="n">
        <v>13.06</v>
      </c>
      <c r="I4759" s="331" t="n">
        <v>260.01</v>
      </c>
      <c r="J4759" s="389"/>
      <c r="K4759" s="331" t="s">
        <v>994</v>
      </c>
    </row>
    <row r="4760" customFormat="false" ht="15.75" hidden="true" customHeight="false" outlineLevel="0" collapsed="false">
      <c r="A4760" s="331"/>
      <c r="B4760" s="331" t="s">
        <v>1469</v>
      </c>
      <c r="C4760" s="331" t="str">
        <f aca="false">IFERROR(VLOOKUP(B4760,'[1]#¡REF!'!$A$1:$C$15201,2,FALSE()),"")</f>
        <v/>
      </c>
      <c r="D4760" s="331" t="s">
        <v>1016</v>
      </c>
      <c r="E4760" s="331" t="s">
        <v>1026</v>
      </c>
      <c r="F4760" s="331" t="s">
        <v>1132</v>
      </c>
      <c r="G4760" s="331" t="n">
        <v>21</v>
      </c>
      <c r="H4760" s="331" t="n">
        <v>91.41</v>
      </c>
      <c r="I4760" s="415" t="n">
        <v>1820.07</v>
      </c>
      <c r="J4760" s="389"/>
      <c r="K4760" s="331" t="s">
        <v>994</v>
      </c>
    </row>
    <row r="4761" customFormat="false" ht="15.75" hidden="true" customHeight="false" outlineLevel="0" collapsed="false">
      <c r="A4761" s="331"/>
      <c r="B4761" s="331" t="s">
        <v>1469</v>
      </c>
      <c r="C4761" s="331" t="str">
        <f aca="false">IFERROR(VLOOKUP(B4761,'[1]#¡REF!'!$A$1:$C$15201,2,FALSE()),"")</f>
        <v/>
      </c>
      <c r="D4761" s="331" t="s">
        <v>1016</v>
      </c>
      <c r="E4761" s="331" t="s">
        <v>1027</v>
      </c>
      <c r="F4761" s="331" t="s">
        <v>1133</v>
      </c>
      <c r="G4761" s="331" t="n">
        <v>2</v>
      </c>
      <c r="H4761" s="331" t="n">
        <v>8.71</v>
      </c>
      <c r="I4761" s="331" t="n">
        <v>173.34</v>
      </c>
      <c r="J4761" s="389"/>
      <c r="K4761" s="331" t="s">
        <v>994</v>
      </c>
    </row>
    <row r="4762" customFormat="false" ht="15.75" hidden="true" customHeight="false" outlineLevel="0" collapsed="false">
      <c r="A4762" s="331"/>
      <c r="B4762" s="331" t="s">
        <v>1469</v>
      </c>
      <c r="C4762" s="331" t="str">
        <f aca="false">IFERROR(VLOOKUP(B4762,'[1]#¡REF!'!$A$1:$C$15201,2,FALSE()),"")</f>
        <v/>
      </c>
      <c r="D4762" s="331" t="s">
        <v>1016</v>
      </c>
      <c r="E4762" s="331" t="s">
        <v>1028</v>
      </c>
      <c r="F4762" s="331" t="s">
        <v>1134</v>
      </c>
      <c r="G4762" s="331" t="n">
        <v>10</v>
      </c>
      <c r="H4762" s="331" t="n">
        <v>43.53</v>
      </c>
      <c r="I4762" s="331" t="n">
        <v>866.7</v>
      </c>
      <c r="J4762" s="390"/>
      <c r="K4762" s="331" t="s">
        <v>994</v>
      </c>
    </row>
    <row r="4763" customFormat="false" ht="15.75" hidden="true" customHeight="false" outlineLevel="0" collapsed="false">
      <c r="A4763" s="331"/>
      <c r="B4763" s="331" t="s">
        <v>1470</v>
      </c>
      <c r="C4763" s="331" t="str">
        <f aca="false">IFERROR(VLOOKUP(B4763,'[1]#¡REF!'!$A$1:$C$15201,2,FALSE()),"")</f>
        <v/>
      </c>
      <c r="D4763" s="331" t="s">
        <v>991</v>
      </c>
      <c r="E4763" s="331" t="s">
        <v>997</v>
      </c>
      <c r="F4763" s="331" t="s">
        <v>1130</v>
      </c>
      <c r="G4763" s="331" t="n">
        <v>360</v>
      </c>
      <c r="H4763" s="331" t="n">
        <v>766.11</v>
      </c>
      <c r="I4763" s="415" t="n">
        <v>15253.2</v>
      </c>
      <c r="J4763" s="388"/>
      <c r="K4763" s="331" t="s">
        <v>994</v>
      </c>
    </row>
    <row r="4764" customFormat="false" ht="15.75" hidden="true" customHeight="false" outlineLevel="0" collapsed="false">
      <c r="A4764" s="331"/>
      <c r="B4764" s="331" t="s">
        <v>1470</v>
      </c>
      <c r="C4764" s="331" t="str">
        <f aca="false">IFERROR(VLOOKUP(B4764,'[1]#¡REF!'!$A$1:$C$15201,2,FALSE()),"")</f>
        <v/>
      </c>
      <c r="D4764" s="331" t="s">
        <v>991</v>
      </c>
      <c r="E4764" s="331" t="s">
        <v>1032</v>
      </c>
      <c r="F4764" s="331" t="s">
        <v>1130</v>
      </c>
      <c r="G4764" s="405" t="n">
        <v>2400</v>
      </c>
      <c r="H4764" s="415" t="n">
        <v>5107.38</v>
      </c>
      <c r="I4764" s="415" t="n">
        <v>101688</v>
      </c>
      <c r="J4764" s="389"/>
      <c r="K4764" s="331" t="s">
        <v>994</v>
      </c>
    </row>
    <row r="4765" customFormat="false" ht="15.75" hidden="true" customHeight="false" outlineLevel="0" collapsed="false">
      <c r="A4765" s="331"/>
      <c r="B4765" s="331" t="s">
        <v>1470</v>
      </c>
      <c r="C4765" s="331" t="str">
        <f aca="false">IFERROR(VLOOKUP(B4765,'[1]#¡REF!'!$A$1:$C$15201,2,FALSE()),"")</f>
        <v/>
      </c>
      <c r="D4765" s="331" t="s">
        <v>991</v>
      </c>
      <c r="E4765" s="331" t="s">
        <v>992</v>
      </c>
      <c r="F4765" s="354" t="s">
        <v>993</v>
      </c>
      <c r="G4765" s="405" t="n">
        <v>1600</v>
      </c>
      <c r="H4765" s="415" t="n">
        <v>3404.92</v>
      </c>
      <c r="I4765" s="415" t="n">
        <v>67792</v>
      </c>
      <c r="J4765" s="389"/>
      <c r="K4765" s="331" t="s">
        <v>994</v>
      </c>
    </row>
    <row r="4766" customFormat="false" ht="15.75" hidden="true" customHeight="false" outlineLevel="0" collapsed="false">
      <c r="A4766" s="331"/>
      <c r="B4766" s="331" t="s">
        <v>1470</v>
      </c>
      <c r="C4766" s="331" t="str">
        <f aca="false">IFERROR(VLOOKUP(B4766,'[1]#¡REF!'!$A$1:$C$15201,2,FALSE()),"")</f>
        <v/>
      </c>
      <c r="D4766" s="331" t="s">
        <v>991</v>
      </c>
      <c r="E4766" s="331" t="s">
        <v>1008</v>
      </c>
      <c r="F4766" s="354" t="s">
        <v>993</v>
      </c>
      <c r="G4766" s="331" t="n">
        <v>700</v>
      </c>
      <c r="H4766" s="415" t="n">
        <v>1489.65</v>
      </c>
      <c r="I4766" s="415" t="n">
        <v>29659</v>
      </c>
      <c r="J4766" s="389"/>
      <c r="K4766" s="331" t="s">
        <v>994</v>
      </c>
    </row>
    <row r="4767" customFormat="false" ht="15.75" hidden="true" customHeight="false" outlineLevel="0" collapsed="false">
      <c r="A4767" s="331"/>
      <c r="B4767" s="331" t="s">
        <v>1470</v>
      </c>
      <c r="C4767" s="331" t="str">
        <f aca="false">IFERROR(VLOOKUP(B4767,'[1]#¡REF!'!$A$1:$C$15201,2,FALSE()),"")</f>
        <v/>
      </c>
      <c r="D4767" s="331" t="s">
        <v>991</v>
      </c>
      <c r="E4767" s="331" t="s">
        <v>1083</v>
      </c>
      <c r="F4767" s="354" t="s">
        <v>993</v>
      </c>
      <c r="G4767" s="331" t="n">
        <v>672</v>
      </c>
      <c r="H4767" s="415" t="n">
        <v>1430.07</v>
      </c>
      <c r="I4767" s="415" t="n">
        <v>28472.64</v>
      </c>
      <c r="J4767" s="389"/>
      <c r="K4767" s="331" t="s">
        <v>994</v>
      </c>
    </row>
    <row r="4768" customFormat="false" ht="15.75" hidden="true" customHeight="false" outlineLevel="0" collapsed="false">
      <c r="A4768" s="331"/>
      <c r="B4768" s="331" t="s">
        <v>1470</v>
      </c>
      <c r="C4768" s="331" t="str">
        <f aca="false">IFERROR(VLOOKUP(B4768,'[1]#¡REF!'!$A$1:$C$15201,2,FALSE()),"")</f>
        <v/>
      </c>
      <c r="D4768" s="331" t="s">
        <v>991</v>
      </c>
      <c r="E4768" s="331" t="s">
        <v>1000</v>
      </c>
      <c r="F4768" s="354" t="s">
        <v>993</v>
      </c>
      <c r="G4768" s="405" t="n">
        <v>8064</v>
      </c>
      <c r="H4768" s="415" t="n">
        <v>17160.81</v>
      </c>
      <c r="I4768" s="415" t="n">
        <v>341671.68</v>
      </c>
      <c r="J4768" s="389"/>
      <c r="K4768" s="331" t="s">
        <v>994</v>
      </c>
    </row>
    <row r="4769" customFormat="false" ht="15.75" hidden="true" customHeight="false" outlineLevel="0" collapsed="false">
      <c r="A4769" s="331"/>
      <c r="B4769" s="331" t="s">
        <v>1470</v>
      </c>
      <c r="C4769" s="331" t="str">
        <f aca="false">IFERROR(VLOOKUP(B4769,'[1]#¡REF!'!$A$1:$C$15201,2,FALSE()),"")</f>
        <v/>
      </c>
      <c r="D4769" s="331" t="s">
        <v>991</v>
      </c>
      <c r="E4769" s="331" t="s">
        <v>1075</v>
      </c>
      <c r="F4769" s="354" t="s">
        <v>993</v>
      </c>
      <c r="G4769" s="331" t="n">
        <v>81</v>
      </c>
      <c r="H4769" s="331" t="n">
        <v>172.37</v>
      </c>
      <c r="I4769" s="415" t="n">
        <v>3431.97</v>
      </c>
      <c r="J4769" s="389"/>
      <c r="K4769" s="331" t="s">
        <v>994</v>
      </c>
    </row>
    <row r="4770" customFormat="false" ht="15.75" hidden="true" customHeight="false" outlineLevel="0" collapsed="false">
      <c r="A4770" s="331"/>
      <c r="B4770" s="331" t="s">
        <v>1470</v>
      </c>
      <c r="C4770" s="331" t="str">
        <f aca="false">IFERROR(VLOOKUP(B4770,'[1]#¡REF!'!$A$1:$C$15201,2,FALSE()),"")</f>
        <v/>
      </c>
      <c r="D4770" s="331" t="s">
        <v>991</v>
      </c>
      <c r="E4770" s="331" t="s">
        <v>1033</v>
      </c>
      <c r="F4770" s="354" t="s">
        <v>993</v>
      </c>
      <c r="G4770" s="331" t="n">
        <v>200</v>
      </c>
      <c r="H4770" s="331" t="n">
        <v>425.62</v>
      </c>
      <c r="I4770" s="415" t="n">
        <v>8474</v>
      </c>
      <c r="J4770" s="389"/>
      <c r="K4770" s="331" t="s">
        <v>994</v>
      </c>
    </row>
    <row r="4771" customFormat="false" ht="15.75" hidden="true" customHeight="false" outlineLevel="0" collapsed="false">
      <c r="A4771" s="331"/>
      <c r="B4771" s="331" t="s">
        <v>1470</v>
      </c>
      <c r="C4771" s="331" t="str">
        <f aca="false">IFERROR(VLOOKUP(B4771,'[1]#¡REF!'!$A$1:$C$15201,2,FALSE()),"")</f>
        <v/>
      </c>
      <c r="D4771" s="331" t="s">
        <v>991</v>
      </c>
      <c r="E4771" s="331" t="s">
        <v>1053</v>
      </c>
      <c r="F4771" s="354" t="s">
        <v>993</v>
      </c>
      <c r="G4771" s="331" t="n">
        <v>500</v>
      </c>
      <c r="H4771" s="415" t="n">
        <v>1064.04</v>
      </c>
      <c r="I4771" s="415" t="n">
        <v>21185</v>
      </c>
      <c r="J4771" s="389"/>
      <c r="K4771" s="331" t="s">
        <v>994</v>
      </c>
    </row>
    <row r="4772" customFormat="false" ht="15.75" hidden="true" customHeight="false" outlineLevel="0" collapsed="false">
      <c r="A4772" s="331"/>
      <c r="B4772" s="331" t="s">
        <v>1470</v>
      </c>
      <c r="C4772" s="331" t="str">
        <f aca="false">IFERROR(VLOOKUP(B4772,'[1]#¡REF!'!$A$1:$C$15201,2,FALSE()),"")</f>
        <v/>
      </c>
      <c r="D4772" s="331" t="s">
        <v>991</v>
      </c>
      <c r="E4772" s="331" t="s">
        <v>1034</v>
      </c>
      <c r="F4772" s="354" t="s">
        <v>993</v>
      </c>
      <c r="G4772" s="331" t="n">
        <v>676</v>
      </c>
      <c r="H4772" s="415" t="n">
        <v>1438.58</v>
      </c>
      <c r="I4772" s="415" t="n">
        <v>28642.12</v>
      </c>
      <c r="J4772" s="389"/>
      <c r="K4772" s="331" t="s">
        <v>994</v>
      </c>
    </row>
    <row r="4773" customFormat="false" ht="15.75" hidden="true" customHeight="false" outlineLevel="0" collapsed="false">
      <c r="A4773" s="331"/>
      <c r="B4773" s="331" t="s">
        <v>1470</v>
      </c>
      <c r="C4773" s="331" t="str">
        <f aca="false">IFERROR(VLOOKUP(B4773,'[1]#¡REF!'!$A$1:$C$15201,2,FALSE()),"")</f>
        <v/>
      </c>
      <c r="D4773" s="331" t="s">
        <v>991</v>
      </c>
      <c r="E4773" s="331" t="s">
        <v>1009</v>
      </c>
      <c r="F4773" s="354" t="s">
        <v>993</v>
      </c>
      <c r="G4773" s="331" t="n">
        <v>20</v>
      </c>
      <c r="H4773" s="331" t="n">
        <v>42.56</v>
      </c>
      <c r="I4773" s="331" t="n">
        <v>847.4</v>
      </c>
      <c r="J4773" s="389"/>
      <c r="K4773" s="331" t="s">
        <v>994</v>
      </c>
    </row>
    <row r="4774" customFormat="false" ht="15.75" hidden="true" customHeight="false" outlineLevel="0" collapsed="false">
      <c r="A4774" s="331"/>
      <c r="B4774" s="331" t="s">
        <v>1470</v>
      </c>
      <c r="C4774" s="331" t="str">
        <f aca="false">IFERROR(VLOOKUP(B4774,'[1]#¡REF!'!$A$1:$C$15201,2,FALSE()),"")</f>
        <v/>
      </c>
      <c r="D4774" s="331" t="s">
        <v>991</v>
      </c>
      <c r="E4774" s="331" t="s">
        <v>1010</v>
      </c>
      <c r="F4774" s="354" t="s">
        <v>993</v>
      </c>
      <c r="G4774" s="331" t="n">
        <v>750</v>
      </c>
      <c r="H4774" s="415" t="n">
        <v>1596.06</v>
      </c>
      <c r="I4774" s="415" t="n">
        <v>31777.5</v>
      </c>
      <c r="J4774" s="389"/>
      <c r="K4774" s="331" t="s">
        <v>994</v>
      </c>
    </row>
    <row r="4775" customFormat="false" ht="15.75" hidden="true" customHeight="false" outlineLevel="0" collapsed="false">
      <c r="A4775" s="331"/>
      <c r="B4775" s="331" t="s">
        <v>1470</v>
      </c>
      <c r="C4775" s="331" t="str">
        <f aca="false">IFERROR(VLOOKUP(B4775,'[1]#¡REF!'!$A$1:$C$15201,2,FALSE()),"")</f>
        <v/>
      </c>
      <c r="D4775" s="331" t="s">
        <v>991</v>
      </c>
      <c r="E4775" s="331" t="s">
        <v>1011</v>
      </c>
      <c r="F4775" s="354" t="s">
        <v>993</v>
      </c>
      <c r="G4775" s="331" t="n">
        <v>663</v>
      </c>
      <c r="H4775" s="415" t="n">
        <v>1410.91</v>
      </c>
      <c r="I4775" s="415" t="n">
        <v>28091.31</v>
      </c>
      <c r="J4775" s="389"/>
      <c r="K4775" s="331" t="s">
        <v>994</v>
      </c>
    </row>
    <row r="4776" customFormat="false" ht="15.75" hidden="true" customHeight="false" outlineLevel="0" collapsed="false">
      <c r="A4776" s="331"/>
      <c r="B4776" s="331" t="s">
        <v>1470</v>
      </c>
      <c r="C4776" s="331" t="str">
        <f aca="false">IFERROR(VLOOKUP(B4776,'[1]#¡REF!'!$A$1:$C$15201,2,FALSE()),"")</f>
        <v/>
      </c>
      <c r="D4776" s="331" t="s">
        <v>991</v>
      </c>
      <c r="E4776" s="331" t="s">
        <v>1001</v>
      </c>
      <c r="F4776" s="354" t="s">
        <v>993</v>
      </c>
      <c r="G4776" s="331" t="n">
        <v>10</v>
      </c>
      <c r="H4776" s="331" t="n">
        <v>21.28</v>
      </c>
      <c r="I4776" s="331" t="n">
        <v>423.7</v>
      </c>
      <c r="J4776" s="389"/>
      <c r="K4776" s="331" t="s">
        <v>994</v>
      </c>
    </row>
    <row r="4777" customFormat="false" ht="15.75" hidden="true" customHeight="false" outlineLevel="0" collapsed="false">
      <c r="A4777" s="331"/>
      <c r="B4777" s="331" t="s">
        <v>1470</v>
      </c>
      <c r="C4777" s="331" t="str">
        <f aca="false">IFERROR(VLOOKUP(B4777,'[1]#¡REF!'!$A$1:$C$15201,2,FALSE()),"")</f>
        <v/>
      </c>
      <c r="D4777" s="331" t="s">
        <v>991</v>
      </c>
      <c r="E4777" s="331" t="s">
        <v>1084</v>
      </c>
      <c r="F4777" s="354" t="s">
        <v>993</v>
      </c>
      <c r="G4777" s="405" t="n">
        <v>1325</v>
      </c>
      <c r="H4777" s="415" t="n">
        <v>2819.7</v>
      </c>
      <c r="I4777" s="415" t="n">
        <v>56140.25</v>
      </c>
      <c r="J4777" s="389"/>
      <c r="K4777" s="331" t="s">
        <v>994</v>
      </c>
    </row>
    <row r="4778" customFormat="false" ht="15.75" hidden="true" customHeight="false" outlineLevel="0" collapsed="false">
      <c r="A4778" s="331"/>
      <c r="B4778" s="331" t="s">
        <v>1470</v>
      </c>
      <c r="C4778" s="331" t="str">
        <f aca="false">IFERROR(VLOOKUP(B4778,'[1]#¡REF!'!$A$1:$C$15201,2,FALSE()),"")</f>
        <v/>
      </c>
      <c r="D4778" s="331" t="s">
        <v>991</v>
      </c>
      <c r="E4778" s="331" t="s">
        <v>1012</v>
      </c>
      <c r="F4778" s="354" t="s">
        <v>993</v>
      </c>
      <c r="G4778" s="405" t="n">
        <v>1875</v>
      </c>
      <c r="H4778" s="415" t="n">
        <v>3990.14</v>
      </c>
      <c r="I4778" s="415" t="n">
        <v>79443.75</v>
      </c>
      <c r="J4778" s="389"/>
      <c r="K4778" s="331" t="s">
        <v>994</v>
      </c>
    </row>
    <row r="4779" customFormat="false" ht="15.75" hidden="true" customHeight="false" outlineLevel="0" collapsed="false">
      <c r="A4779" s="331"/>
      <c r="B4779" s="331" t="s">
        <v>1470</v>
      </c>
      <c r="C4779" s="331" t="str">
        <f aca="false">IFERROR(VLOOKUP(B4779,'[1]#¡REF!'!$A$1:$C$15201,2,FALSE()),"")</f>
        <v/>
      </c>
      <c r="D4779" s="331" t="s">
        <v>991</v>
      </c>
      <c r="E4779" s="331" t="s">
        <v>1035</v>
      </c>
      <c r="F4779" s="354" t="s">
        <v>993</v>
      </c>
      <c r="G4779" s="331" t="n">
        <v>129</v>
      </c>
      <c r="H4779" s="331" t="n">
        <v>274.52</v>
      </c>
      <c r="I4779" s="415" t="n">
        <v>5465.73</v>
      </c>
      <c r="J4779" s="389"/>
      <c r="K4779" s="331" t="s">
        <v>994</v>
      </c>
    </row>
    <row r="4780" customFormat="false" ht="15.75" hidden="true" customHeight="false" outlineLevel="0" collapsed="false">
      <c r="A4780" s="331"/>
      <c r="B4780" s="331" t="s">
        <v>1470</v>
      </c>
      <c r="C4780" s="331" t="str">
        <f aca="false">IFERROR(VLOOKUP(B4780,'[1]#¡REF!'!$A$1:$C$15201,2,FALSE()),"")</f>
        <v/>
      </c>
      <c r="D4780" s="331" t="s">
        <v>991</v>
      </c>
      <c r="E4780" s="331" t="s">
        <v>1036</v>
      </c>
      <c r="F4780" s="354" t="s">
        <v>993</v>
      </c>
      <c r="G4780" s="331" t="n">
        <v>5</v>
      </c>
      <c r="H4780" s="331" t="n">
        <v>10.64</v>
      </c>
      <c r="I4780" s="331" t="n">
        <v>211.85</v>
      </c>
      <c r="J4780" s="389"/>
      <c r="K4780" s="331" t="s">
        <v>994</v>
      </c>
    </row>
    <row r="4781" customFormat="false" ht="15.75" hidden="true" customHeight="false" outlineLevel="0" collapsed="false">
      <c r="A4781" s="331"/>
      <c r="B4781" s="331" t="s">
        <v>1470</v>
      </c>
      <c r="C4781" s="331" t="str">
        <f aca="false">IFERROR(VLOOKUP(B4781,'[1]#¡REF!'!$A$1:$C$15201,2,FALSE()),"")</f>
        <v/>
      </c>
      <c r="D4781" s="331" t="s">
        <v>991</v>
      </c>
      <c r="E4781" s="331" t="s">
        <v>1037</v>
      </c>
      <c r="F4781" s="331" t="s">
        <v>1131</v>
      </c>
      <c r="G4781" s="405" t="n">
        <v>1343</v>
      </c>
      <c r="H4781" s="415" t="n">
        <v>2858.01</v>
      </c>
      <c r="I4781" s="415" t="n">
        <v>56902.91</v>
      </c>
      <c r="J4781" s="389"/>
      <c r="K4781" s="331" t="s">
        <v>994</v>
      </c>
    </row>
    <row r="4782" customFormat="false" ht="15.75" hidden="true" customHeight="false" outlineLevel="0" collapsed="false">
      <c r="A4782" s="331"/>
      <c r="B4782" s="331" t="s">
        <v>1470</v>
      </c>
      <c r="C4782" s="331" t="str">
        <f aca="false">IFERROR(VLOOKUP(B4782,'[1]#¡REF!'!$A$1:$C$15201,2,FALSE()),"")</f>
        <v/>
      </c>
      <c r="D4782" s="331" t="s">
        <v>991</v>
      </c>
      <c r="E4782" s="331" t="s">
        <v>1002</v>
      </c>
      <c r="F4782" s="331" t="s">
        <v>1133</v>
      </c>
      <c r="G4782" s="405" t="n">
        <v>2310</v>
      </c>
      <c r="H4782" s="415" t="n">
        <v>4915.86</v>
      </c>
      <c r="I4782" s="415" t="n">
        <v>97874.7</v>
      </c>
      <c r="J4782" s="389"/>
      <c r="K4782" s="331" t="s">
        <v>994</v>
      </c>
    </row>
    <row r="4783" customFormat="false" ht="15.75" hidden="true" customHeight="false" outlineLevel="0" collapsed="false">
      <c r="A4783" s="331"/>
      <c r="B4783" s="331" t="s">
        <v>1470</v>
      </c>
      <c r="C4783" s="331" t="str">
        <f aca="false">IFERROR(VLOOKUP(B4783,'[1]#¡REF!'!$A$1:$C$15201,2,FALSE()),"")</f>
        <v/>
      </c>
      <c r="D4783" s="331" t="s">
        <v>991</v>
      </c>
      <c r="E4783" s="331" t="s">
        <v>1004</v>
      </c>
      <c r="F4783" s="331" t="s">
        <v>1134</v>
      </c>
      <c r="G4783" s="331" t="n">
        <v>300</v>
      </c>
      <c r="H4783" s="331" t="n">
        <v>638.42</v>
      </c>
      <c r="I4783" s="415" t="n">
        <v>12711</v>
      </c>
      <c r="J4783" s="390"/>
      <c r="K4783" s="331" t="s">
        <v>994</v>
      </c>
    </row>
    <row r="4784" customFormat="false" ht="15.75" hidden="true" customHeight="false" outlineLevel="0" collapsed="false">
      <c r="A4784" s="331"/>
      <c r="B4784" s="331" t="s">
        <v>1470</v>
      </c>
      <c r="C4784" s="331" t="str">
        <f aca="false">IFERROR(VLOOKUP(B4784,'[1]#¡REF!'!$A$1:$C$15201,2,FALSE()),"")</f>
        <v/>
      </c>
      <c r="D4784" s="331" t="s">
        <v>1016</v>
      </c>
      <c r="E4784" s="331" t="s">
        <v>1019</v>
      </c>
      <c r="F4784" s="354" t="s">
        <v>993</v>
      </c>
      <c r="G4784" s="331" t="n">
        <v>336</v>
      </c>
      <c r="H4784" s="331" t="n">
        <v>715.03</v>
      </c>
      <c r="I4784" s="415" t="n">
        <v>14236.32</v>
      </c>
      <c r="J4784" s="388"/>
      <c r="K4784" s="331" t="s">
        <v>994</v>
      </c>
    </row>
    <row r="4785" customFormat="false" ht="15.75" hidden="true" customHeight="false" outlineLevel="0" collapsed="false">
      <c r="A4785" s="331"/>
      <c r="B4785" s="331" t="s">
        <v>1470</v>
      </c>
      <c r="C4785" s="331" t="str">
        <f aca="false">IFERROR(VLOOKUP(B4785,'[1]#¡REF!'!$A$1:$C$15201,2,FALSE()),"")</f>
        <v/>
      </c>
      <c r="D4785" s="331" t="s">
        <v>1016</v>
      </c>
      <c r="E4785" s="331" t="s">
        <v>1023</v>
      </c>
      <c r="F4785" s="354" t="s">
        <v>993</v>
      </c>
      <c r="G4785" s="331" t="n">
        <v>13</v>
      </c>
      <c r="H4785" s="331" t="n">
        <v>27.66</v>
      </c>
      <c r="I4785" s="331" t="n">
        <v>550.81</v>
      </c>
      <c r="J4785" s="389"/>
      <c r="K4785" s="331" t="s">
        <v>994</v>
      </c>
    </row>
    <row r="4786" customFormat="false" ht="15.75" hidden="true" customHeight="false" outlineLevel="0" collapsed="false">
      <c r="A4786" s="331"/>
      <c r="B4786" s="331" t="s">
        <v>1470</v>
      </c>
      <c r="C4786" s="331" t="str">
        <f aca="false">IFERROR(VLOOKUP(B4786,'[1]#¡REF!'!$A$1:$C$15201,2,FALSE()),"")</f>
        <v/>
      </c>
      <c r="D4786" s="331" t="s">
        <v>1016</v>
      </c>
      <c r="E4786" s="331" t="s">
        <v>1065</v>
      </c>
      <c r="F4786" s="354" t="s">
        <v>993</v>
      </c>
      <c r="G4786" s="331" t="n">
        <v>210</v>
      </c>
      <c r="H4786" s="331" t="n">
        <v>446.9</v>
      </c>
      <c r="I4786" s="415" t="n">
        <v>8897.7</v>
      </c>
      <c r="J4786" s="389"/>
      <c r="K4786" s="331" t="s">
        <v>994</v>
      </c>
    </row>
    <row r="4787" customFormat="false" ht="15.75" hidden="true" customHeight="false" outlineLevel="0" collapsed="false">
      <c r="A4787" s="331"/>
      <c r="B4787" s="331" t="s">
        <v>1471</v>
      </c>
      <c r="C4787" s="331" t="str">
        <f aca="false">IFERROR(VLOOKUP(B4787,'[1]#¡REF!'!$A$1:$C$15201,2,FALSE()),"")</f>
        <v/>
      </c>
      <c r="D4787" s="331" t="s">
        <v>991</v>
      </c>
      <c r="E4787" s="331" t="s">
        <v>997</v>
      </c>
      <c r="F4787" s="331" t="s">
        <v>1130</v>
      </c>
      <c r="G4787" s="331" t="n">
        <v>240</v>
      </c>
      <c r="H4787" s="331" t="n">
        <v>618.26</v>
      </c>
      <c r="I4787" s="415" t="n">
        <v>12309.6</v>
      </c>
      <c r="J4787" s="389"/>
      <c r="K4787" s="331" t="s">
        <v>994</v>
      </c>
    </row>
    <row r="4788" customFormat="false" ht="15.75" hidden="true" customHeight="false" outlineLevel="0" collapsed="false">
      <c r="A4788" s="331"/>
      <c r="B4788" s="331" t="s">
        <v>1471</v>
      </c>
      <c r="C4788" s="331" t="str">
        <f aca="false">IFERROR(VLOOKUP(B4788,'[1]#¡REF!'!$A$1:$C$15201,2,FALSE()),"")</f>
        <v/>
      </c>
      <c r="D4788" s="331" t="s">
        <v>991</v>
      </c>
      <c r="E4788" s="331" t="s">
        <v>992</v>
      </c>
      <c r="F4788" s="354" t="s">
        <v>993</v>
      </c>
      <c r="G4788" s="405" t="n">
        <v>1255</v>
      </c>
      <c r="H4788" s="415" t="n">
        <v>3233</v>
      </c>
      <c r="I4788" s="415" t="n">
        <v>64368.95</v>
      </c>
      <c r="J4788" s="389"/>
      <c r="K4788" s="331" t="s">
        <v>994</v>
      </c>
    </row>
    <row r="4789" customFormat="false" ht="15.75" hidden="true" customHeight="false" outlineLevel="0" collapsed="false">
      <c r="A4789" s="331"/>
      <c r="B4789" s="331" t="s">
        <v>1471</v>
      </c>
      <c r="C4789" s="331" t="str">
        <f aca="false">IFERROR(VLOOKUP(B4789,'[1]#¡REF!'!$A$1:$C$15201,2,FALSE()),"")</f>
        <v/>
      </c>
      <c r="D4789" s="331" t="s">
        <v>991</v>
      </c>
      <c r="E4789" s="331" t="s">
        <v>1033</v>
      </c>
      <c r="F4789" s="354" t="s">
        <v>993</v>
      </c>
      <c r="G4789" s="331" t="n">
        <v>200</v>
      </c>
      <c r="H4789" s="331" t="n">
        <v>515.22</v>
      </c>
      <c r="I4789" s="415" t="n">
        <v>10258</v>
      </c>
      <c r="J4789" s="389"/>
      <c r="K4789" s="331" t="s">
        <v>994</v>
      </c>
    </row>
    <row r="4790" customFormat="false" ht="15.75" hidden="true" customHeight="false" outlineLevel="0" collapsed="false">
      <c r="A4790" s="331"/>
      <c r="B4790" s="331" t="s">
        <v>1471</v>
      </c>
      <c r="C4790" s="331" t="str">
        <f aca="false">IFERROR(VLOOKUP(B4790,'[1]#¡REF!'!$A$1:$C$15201,2,FALSE()),"")</f>
        <v/>
      </c>
      <c r="D4790" s="331" t="s">
        <v>991</v>
      </c>
      <c r="E4790" s="331" t="s">
        <v>1009</v>
      </c>
      <c r="F4790" s="354" t="s">
        <v>993</v>
      </c>
      <c r="G4790" s="331" t="n">
        <v>10</v>
      </c>
      <c r="H4790" s="331" t="n">
        <v>25.76</v>
      </c>
      <c r="I4790" s="331" t="n">
        <v>512.9</v>
      </c>
      <c r="J4790" s="389"/>
      <c r="K4790" s="331" t="s">
        <v>994</v>
      </c>
    </row>
    <row r="4791" customFormat="false" ht="15.75" hidden="true" customHeight="false" outlineLevel="0" collapsed="false">
      <c r="A4791" s="331"/>
      <c r="B4791" s="331" t="s">
        <v>1471</v>
      </c>
      <c r="C4791" s="331" t="str">
        <f aca="false">IFERROR(VLOOKUP(B4791,'[1]#¡REF!'!$A$1:$C$15201,2,FALSE()),"")</f>
        <v/>
      </c>
      <c r="D4791" s="331" t="s">
        <v>991</v>
      </c>
      <c r="E4791" s="331" t="s">
        <v>1012</v>
      </c>
      <c r="F4791" s="354" t="s">
        <v>993</v>
      </c>
      <c r="G4791" s="405" t="n">
        <v>1500</v>
      </c>
      <c r="H4791" s="415" t="n">
        <v>3864.14</v>
      </c>
      <c r="I4791" s="415" t="n">
        <v>76935</v>
      </c>
      <c r="J4791" s="389"/>
      <c r="K4791" s="331" t="s">
        <v>994</v>
      </c>
    </row>
    <row r="4792" customFormat="false" ht="15.75" hidden="true" customHeight="false" outlineLevel="0" collapsed="false">
      <c r="A4792" s="331"/>
      <c r="B4792" s="331" t="s">
        <v>1471</v>
      </c>
      <c r="C4792" s="331" t="str">
        <f aca="false">IFERROR(VLOOKUP(B4792,'[1]#¡REF!'!$A$1:$C$15201,2,FALSE()),"")</f>
        <v/>
      </c>
      <c r="D4792" s="331" t="s">
        <v>991</v>
      </c>
      <c r="E4792" s="331" t="s">
        <v>1036</v>
      </c>
      <c r="F4792" s="354" t="s">
        <v>993</v>
      </c>
      <c r="G4792" s="331" t="n">
        <v>5</v>
      </c>
      <c r="H4792" s="331" t="n">
        <v>12.88</v>
      </c>
      <c r="I4792" s="331" t="n">
        <v>256.45</v>
      </c>
      <c r="J4792" s="389"/>
      <c r="K4792" s="331" t="s">
        <v>994</v>
      </c>
    </row>
    <row r="4793" customFormat="false" ht="15.75" hidden="true" customHeight="false" outlineLevel="0" collapsed="false">
      <c r="A4793" s="331"/>
      <c r="B4793" s="331" t="s">
        <v>1471</v>
      </c>
      <c r="C4793" s="331" t="str">
        <f aca="false">IFERROR(VLOOKUP(B4793,'[1]#¡REF!'!$A$1:$C$15201,2,FALSE()),"")</f>
        <v/>
      </c>
      <c r="D4793" s="331" t="s">
        <v>991</v>
      </c>
      <c r="E4793" s="331" t="s">
        <v>1014</v>
      </c>
      <c r="F4793" s="331" t="s">
        <v>1132</v>
      </c>
      <c r="G4793" s="405" t="n">
        <v>3224</v>
      </c>
      <c r="H4793" s="415" t="n">
        <v>8305.32</v>
      </c>
      <c r="I4793" s="415" t="n">
        <v>165358.96</v>
      </c>
      <c r="J4793" s="389"/>
      <c r="K4793" s="331" t="s">
        <v>994</v>
      </c>
    </row>
    <row r="4794" customFormat="false" ht="15.75" hidden="true" customHeight="false" outlineLevel="0" collapsed="false">
      <c r="A4794" s="331"/>
      <c r="B4794" s="331" t="s">
        <v>1471</v>
      </c>
      <c r="C4794" s="331" t="str">
        <f aca="false">IFERROR(VLOOKUP(B4794,'[1]#¡REF!'!$A$1:$C$15201,2,FALSE()),"")</f>
        <v/>
      </c>
      <c r="D4794" s="331" t="s">
        <v>991</v>
      </c>
      <c r="E4794" s="331" t="s">
        <v>1004</v>
      </c>
      <c r="F4794" s="331" t="s">
        <v>1134</v>
      </c>
      <c r="G4794" s="331" t="n">
        <v>40</v>
      </c>
      <c r="H4794" s="331" t="n">
        <v>103.04</v>
      </c>
      <c r="I4794" s="415" t="n">
        <v>2051.6</v>
      </c>
      <c r="J4794" s="389"/>
      <c r="K4794" s="331" t="s">
        <v>994</v>
      </c>
    </row>
    <row r="4795" customFormat="false" ht="15.75" hidden="true" customHeight="false" outlineLevel="0" collapsed="false">
      <c r="A4795" s="331"/>
      <c r="B4795" s="331" t="s">
        <v>1471</v>
      </c>
      <c r="C4795" s="331" t="str">
        <f aca="false">IFERROR(VLOOKUP(B4795,'[1]#¡REF!'!$A$1:$C$15201,2,FALSE()),"")</f>
        <v/>
      </c>
      <c r="D4795" s="331" t="s">
        <v>1016</v>
      </c>
      <c r="E4795" s="331" t="s">
        <v>1019</v>
      </c>
      <c r="F4795" s="354" t="s">
        <v>993</v>
      </c>
      <c r="G4795" s="331" t="n">
        <v>168</v>
      </c>
      <c r="H4795" s="331" t="n">
        <v>432.78</v>
      </c>
      <c r="I4795" s="415" t="n">
        <v>8616.72</v>
      </c>
      <c r="J4795" s="389"/>
      <c r="K4795" s="331" t="s">
        <v>994</v>
      </c>
    </row>
    <row r="4796" customFormat="false" ht="15.75" hidden="true" customHeight="false" outlineLevel="0" collapsed="false">
      <c r="A4796" s="331"/>
      <c r="B4796" s="331" t="s">
        <v>1471</v>
      </c>
      <c r="C4796" s="331" t="str">
        <f aca="false">IFERROR(VLOOKUP(B4796,'[1]#¡REF!'!$A$1:$C$15201,2,FALSE()),"")</f>
        <v/>
      </c>
      <c r="D4796" s="331" t="s">
        <v>1016</v>
      </c>
      <c r="E4796" s="331" t="s">
        <v>1023</v>
      </c>
      <c r="F4796" s="354" t="s">
        <v>993</v>
      </c>
      <c r="G4796" s="331" t="n">
        <v>15</v>
      </c>
      <c r="H4796" s="331" t="n">
        <v>38.64</v>
      </c>
      <c r="I4796" s="331" t="n">
        <v>769.35</v>
      </c>
      <c r="J4796" s="389"/>
      <c r="K4796" s="331" t="s">
        <v>994</v>
      </c>
    </row>
    <row r="4797" customFormat="false" ht="15.75" hidden="true" customHeight="false" outlineLevel="0" collapsed="false">
      <c r="A4797" s="331"/>
      <c r="B4797" s="331" t="s">
        <v>1471</v>
      </c>
      <c r="C4797" s="331" t="str">
        <f aca="false">IFERROR(VLOOKUP(B4797,'[1]#¡REF!'!$A$1:$C$15201,2,FALSE()),"")</f>
        <v/>
      </c>
      <c r="D4797" s="331" t="s">
        <v>1016</v>
      </c>
      <c r="E4797" s="331" t="s">
        <v>1065</v>
      </c>
      <c r="F4797" s="354" t="s">
        <v>993</v>
      </c>
      <c r="G4797" s="331" t="n">
        <v>210</v>
      </c>
      <c r="H4797" s="331" t="n">
        <v>540.98</v>
      </c>
      <c r="I4797" s="415" t="n">
        <v>10770.9</v>
      </c>
      <c r="J4797" s="389"/>
      <c r="K4797" s="331" t="s">
        <v>994</v>
      </c>
    </row>
    <row r="4798" customFormat="false" ht="15.75" hidden="true" customHeight="false" outlineLevel="0" collapsed="false">
      <c r="A4798" s="331"/>
      <c r="B4798" s="331" t="s">
        <v>1472</v>
      </c>
      <c r="C4798" s="331" t="str">
        <f aca="false">IFERROR(VLOOKUP(B4798,'[1]#¡REF!'!$A$1:$C$15201,2,FALSE()),"")</f>
        <v/>
      </c>
      <c r="D4798" s="331" t="s">
        <v>991</v>
      </c>
      <c r="E4798" s="331" t="s">
        <v>997</v>
      </c>
      <c r="F4798" s="331" t="s">
        <v>1130</v>
      </c>
      <c r="G4798" s="331" t="n">
        <v>1</v>
      </c>
      <c r="H4798" s="331" t="n">
        <v>0.16</v>
      </c>
      <c r="I4798" s="331" t="n">
        <v>3.26</v>
      </c>
      <c r="J4798" s="389"/>
      <c r="K4798" s="331" t="s">
        <v>994</v>
      </c>
    </row>
    <row r="4799" customFormat="false" ht="15.75" hidden="true" customHeight="false" outlineLevel="0" collapsed="false">
      <c r="A4799" s="331"/>
      <c r="B4799" s="331" t="s">
        <v>1472</v>
      </c>
      <c r="C4799" s="331" t="str">
        <f aca="false">IFERROR(VLOOKUP(B4799,'[1]#¡REF!'!$A$1:$C$15201,2,FALSE()),"")</f>
        <v/>
      </c>
      <c r="D4799" s="331" t="s">
        <v>991</v>
      </c>
      <c r="E4799" s="331" t="s">
        <v>1000</v>
      </c>
      <c r="F4799" s="354" t="s">
        <v>993</v>
      </c>
      <c r="G4799" s="331" t="n">
        <v>23</v>
      </c>
      <c r="H4799" s="331" t="n">
        <v>3.77</v>
      </c>
      <c r="I4799" s="331" t="n">
        <v>74.98</v>
      </c>
      <c r="J4799" s="389"/>
      <c r="K4799" s="331" t="s">
        <v>994</v>
      </c>
    </row>
    <row r="4800" customFormat="false" ht="15.75" hidden="true" customHeight="false" outlineLevel="0" collapsed="false">
      <c r="A4800" s="331"/>
      <c r="B4800" s="331" t="s">
        <v>1472</v>
      </c>
      <c r="C4800" s="331" t="str">
        <f aca="false">IFERROR(VLOOKUP(B4800,'[1]#¡REF!'!$A$1:$C$15201,2,FALSE()),"")</f>
        <v/>
      </c>
      <c r="D4800" s="331" t="s">
        <v>991</v>
      </c>
      <c r="E4800" s="331" t="s">
        <v>1053</v>
      </c>
      <c r="F4800" s="354" t="s">
        <v>993</v>
      </c>
      <c r="G4800" s="331" t="n">
        <v>10</v>
      </c>
      <c r="H4800" s="331" t="n">
        <v>1.64</v>
      </c>
      <c r="I4800" s="331" t="n">
        <v>32.6</v>
      </c>
      <c r="J4800" s="389"/>
      <c r="K4800" s="331" t="s">
        <v>994</v>
      </c>
    </row>
    <row r="4801" customFormat="false" ht="15.75" hidden="true" customHeight="false" outlineLevel="0" collapsed="false">
      <c r="A4801" s="331"/>
      <c r="B4801" s="331" t="s">
        <v>1472</v>
      </c>
      <c r="C4801" s="331" t="str">
        <f aca="false">IFERROR(VLOOKUP(B4801,'[1]#¡REF!'!$A$1:$C$15201,2,FALSE()),"")</f>
        <v/>
      </c>
      <c r="D4801" s="331" t="s">
        <v>991</v>
      </c>
      <c r="E4801" s="331" t="s">
        <v>1009</v>
      </c>
      <c r="F4801" s="354" t="s">
        <v>993</v>
      </c>
      <c r="G4801" s="331" t="n">
        <v>60</v>
      </c>
      <c r="H4801" s="331" t="n">
        <v>9.82</v>
      </c>
      <c r="I4801" s="331" t="n">
        <v>195.6</v>
      </c>
      <c r="J4801" s="389"/>
      <c r="K4801" s="331" t="s">
        <v>994</v>
      </c>
    </row>
    <row r="4802" customFormat="false" ht="15.75" hidden="true" customHeight="false" outlineLevel="0" collapsed="false">
      <c r="A4802" s="331"/>
      <c r="B4802" s="331" t="s">
        <v>1472</v>
      </c>
      <c r="C4802" s="331" t="str">
        <f aca="false">IFERROR(VLOOKUP(B4802,'[1]#¡REF!'!$A$1:$C$15201,2,FALSE()),"")</f>
        <v/>
      </c>
      <c r="D4802" s="331" t="s">
        <v>991</v>
      </c>
      <c r="E4802" s="331" t="s">
        <v>1036</v>
      </c>
      <c r="F4802" s="354" t="s">
        <v>993</v>
      </c>
      <c r="G4802" s="331" t="n">
        <v>40</v>
      </c>
      <c r="H4802" s="331" t="n">
        <v>6.55</v>
      </c>
      <c r="I4802" s="331" t="n">
        <v>130.4</v>
      </c>
      <c r="J4802" s="390"/>
      <c r="K4802" s="331" t="s">
        <v>994</v>
      </c>
    </row>
    <row r="4803" customFormat="false" ht="15.75" hidden="true" customHeight="false" outlineLevel="0" collapsed="false">
      <c r="A4803" s="331"/>
      <c r="B4803" s="331" t="s">
        <v>1472</v>
      </c>
      <c r="C4803" s="331" t="str">
        <f aca="false">IFERROR(VLOOKUP(B4803,'[1]#¡REF!'!$A$1:$C$15201,2,FALSE()),"")</f>
        <v/>
      </c>
      <c r="D4803" s="331" t="s">
        <v>1016</v>
      </c>
      <c r="E4803" s="331" t="s">
        <v>1040</v>
      </c>
      <c r="F4803" s="331" t="s">
        <v>1130</v>
      </c>
      <c r="G4803" s="331" t="n">
        <v>3</v>
      </c>
      <c r="H4803" s="331" t="n">
        <v>0.49</v>
      </c>
      <c r="I4803" s="331" t="n">
        <v>9.78</v>
      </c>
      <c r="J4803" s="388"/>
      <c r="K4803" s="331" t="s">
        <v>994</v>
      </c>
    </row>
    <row r="4804" customFormat="false" ht="15.75" hidden="true" customHeight="false" outlineLevel="0" collapsed="false">
      <c r="A4804" s="331"/>
      <c r="B4804" s="331" t="s">
        <v>1472</v>
      </c>
      <c r="C4804" s="331" t="str">
        <f aca="false">IFERROR(VLOOKUP(B4804,'[1]#¡REF!'!$A$1:$C$15201,2,FALSE()),"")</f>
        <v/>
      </c>
      <c r="D4804" s="331" t="s">
        <v>1016</v>
      </c>
      <c r="E4804" s="331" t="s">
        <v>1091</v>
      </c>
      <c r="F4804" s="354" t="s">
        <v>993</v>
      </c>
      <c r="G4804" s="331" t="n">
        <v>162</v>
      </c>
      <c r="H4804" s="331" t="n">
        <v>26.53</v>
      </c>
      <c r="I4804" s="331" t="n">
        <v>528.12</v>
      </c>
      <c r="J4804" s="389"/>
      <c r="K4804" s="331" t="s">
        <v>994</v>
      </c>
    </row>
    <row r="4805" customFormat="false" ht="15.75" hidden="true" customHeight="false" outlineLevel="0" collapsed="false">
      <c r="A4805" s="331"/>
      <c r="B4805" s="331" t="s">
        <v>1472</v>
      </c>
      <c r="C4805" s="331" t="str">
        <f aca="false">IFERROR(VLOOKUP(B4805,'[1]#¡REF!'!$A$1:$C$15201,2,FALSE()),"")</f>
        <v/>
      </c>
      <c r="D4805" s="331" t="s">
        <v>1016</v>
      </c>
      <c r="E4805" s="331" t="s">
        <v>1020</v>
      </c>
      <c r="F4805" s="354" t="s">
        <v>993</v>
      </c>
      <c r="G4805" s="405" t="n">
        <v>1184</v>
      </c>
      <c r="H4805" s="331" t="n">
        <v>193.86</v>
      </c>
      <c r="I4805" s="415" t="n">
        <v>3859.84</v>
      </c>
      <c r="J4805" s="389"/>
      <c r="K4805" s="331" t="s">
        <v>994</v>
      </c>
    </row>
    <row r="4806" customFormat="false" ht="15.75" hidden="true" customHeight="false" outlineLevel="0" collapsed="false">
      <c r="A4806" s="331"/>
      <c r="B4806" s="331" t="s">
        <v>1472</v>
      </c>
      <c r="C4806" s="331" t="str">
        <f aca="false">IFERROR(VLOOKUP(B4806,'[1]#¡REF!'!$A$1:$C$15201,2,FALSE()),"")</f>
        <v/>
      </c>
      <c r="D4806" s="331" t="s">
        <v>1016</v>
      </c>
      <c r="E4806" s="331" t="s">
        <v>1021</v>
      </c>
      <c r="F4806" s="354" t="s">
        <v>993</v>
      </c>
      <c r="G4806" s="331" t="n">
        <v>37</v>
      </c>
      <c r="H4806" s="331" t="n">
        <v>6.06</v>
      </c>
      <c r="I4806" s="331" t="n">
        <v>120.62</v>
      </c>
      <c r="J4806" s="389"/>
      <c r="K4806" s="331" t="s">
        <v>994</v>
      </c>
    </row>
    <row r="4807" customFormat="false" ht="15.75" hidden="true" customHeight="false" outlineLevel="0" collapsed="false">
      <c r="A4807" s="331"/>
      <c r="B4807" s="331" t="s">
        <v>1472</v>
      </c>
      <c r="C4807" s="331" t="str">
        <f aca="false">IFERROR(VLOOKUP(B4807,'[1]#¡REF!'!$A$1:$C$15201,2,FALSE()),"")</f>
        <v/>
      </c>
      <c r="D4807" s="331" t="s">
        <v>1016</v>
      </c>
      <c r="E4807" s="331" t="s">
        <v>1041</v>
      </c>
      <c r="F4807" s="354" t="s">
        <v>993</v>
      </c>
      <c r="G4807" s="331" t="n">
        <v>41</v>
      </c>
      <c r="H4807" s="331" t="n">
        <v>6.71</v>
      </c>
      <c r="I4807" s="331" t="n">
        <v>133.66</v>
      </c>
      <c r="J4807" s="389"/>
      <c r="K4807" s="331" t="s">
        <v>994</v>
      </c>
    </row>
    <row r="4808" customFormat="false" ht="15.75" hidden="true" customHeight="false" outlineLevel="0" collapsed="false">
      <c r="A4808" s="331"/>
      <c r="B4808" s="331" t="s">
        <v>1472</v>
      </c>
      <c r="C4808" s="331" t="str">
        <f aca="false">IFERROR(VLOOKUP(B4808,'[1]#¡REF!'!$A$1:$C$15201,2,FALSE()),"")</f>
        <v/>
      </c>
      <c r="D4808" s="331" t="s">
        <v>1016</v>
      </c>
      <c r="E4808" s="331" t="s">
        <v>1023</v>
      </c>
      <c r="F4808" s="354" t="s">
        <v>993</v>
      </c>
      <c r="G4808" s="405" t="n">
        <v>1036</v>
      </c>
      <c r="H4808" s="331" t="n">
        <v>169.63</v>
      </c>
      <c r="I4808" s="415" t="n">
        <v>3377.36</v>
      </c>
      <c r="J4808" s="389"/>
      <c r="K4808" s="331" t="s">
        <v>994</v>
      </c>
    </row>
    <row r="4809" customFormat="false" ht="15.75" hidden="true" customHeight="false" outlineLevel="0" collapsed="false">
      <c r="A4809" s="331"/>
      <c r="B4809" s="331" t="s">
        <v>1472</v>
      </c>
      <c r="C4809" s="331" t="str">
        <f aca="false">IFERROR(VLOOKUP(B4809,'[1]#¡REF!'!$A$1:$C$15201,2,FALSE()),"")</f>
        <v/>
      </c>
      <c r="D4809" s="331" t="s">
        <v>1016</v>
      </c>
      <c r="E4809" s="331" t="s">
        <v>1042</v>
      </c>
      <c r="F4809" s="354" t="s">
        <v>993</v>
      </c>
      <c r="G4809" s="331" t="n">
        <v>112</v>
      </c>
      <c r="H4809" s="331" t="n">
        <v>18.34</v>
      </c>
      <c r="I4809" s="331" t="n">
        <v>365.12</v>
      </c>
      <c r="J4809" s="389"/>
      <c r="K4809" s="331" t="s">
        <v>994</v>
      </c>
    </row>
    <row r="4810" customFormat="false" ht="15.75" hidden="true" customHeight="false" outlineLevel="0" collapsed="false">
      <c r="A4810" s="331"/>
      <c r="B4810" s="331" t="s">
        <v>1472</v>
      </c>
      <c r="C4810" s="331" t="str">
        <f aca="false">IFERROR(VLOOKUP(B4810,'[1]#¡REF!'!$A$1:$C$15201,2,FALSE()),"")</f>
        <v/>
      </c>
      <c r="D4810" s="331" t="s">
        <v>1016</v>
      </c>
      <c r="E4810" s="331" t="s">
        <v>1025</v>
      </c>
      <c r="F4810" s="354" t="s">
        <v>993</v>
      </c>
      <c r="G4810" s="331" t="n">
        <v>168</v>
      </c>
      <c r="H4810" s="331" t="n">
        <v>27.51</v>
      </c>
      <c r="I4810" s="331" t="n">
        <v>547.68</v>
      </c>
      <c r="J4810" s="389"/>
      <c r="K4810" s="331" t="s">
        <v>994</v>
      </c>
    </row>
    <row r="4811" customFormat="false" ht="15.75" hidden="true" customHeight="false" outlineLevel="0" collapsed="false">
      <c r="A4811" s="331"/>
      <c r="B4811" s="331" t="s">
        <v>1472</v>
      </c>
      <c r="C4811" s="331" t="str">
        <f aca="false">IFERROR(VLOOKUP(B4811,'[1]#¡REF!'!$A$1:$C$15201,2,FALSE()),"")</f>
        <v/>
      </c>
      <c r="D4811" s="331" t="s">
        <v>1016</v>
      </c>
      <c r="E4811" s="331" t="s">
        <v>1065</v>
      </c>
      <c r="F4811" s="354" t="s">
        <v>993</v>
      </c>
      <c r="G4811" s="331" t="n">
        <v>228</v>
      </c>
      <c r="H4811" s="331" t="n">
        <v>37.33</v>
      </c>
      <c r="I4811" s="331" t="n">
        <v>743.28</v>
      </c>
      <c r="J4811" s="389"/>
      <c r="K4811" s="331" t="s">
        <v>994</v>
      </c>
    </row>
    <row r="4812" customFormat="false" ht="15.75" hidden="true" customHeight="false" outlineLevel="0" collapsed="false">
      <c r="A4812" s="331"/>
      <c r="B4812" s="331" t="s">
        <v>1472</v>
      </c>
      <c r="C4812" s="331" t="str">
        <f aca="false">IFERROR(VLOOKUP(B4812,'[1]#¡REF!'!$A$1:$C$15201,2,FALSE()),"")</f>
        <v/>
      </c>
      <c r="D4812" s="331" t="s">
        <v>1016</v>
      </c>
      <c r="E4812" s="331" t="s">
        <v>1043</v>
      </c>
      <c r="F4812" s="354" t="s">
        <v>993</v>
      </c>
      <c r="G4812" s="331" t="n">
        <v>3</v>
      </c>
      <c r="H4812" s="331" t="n">
        <v>0.49</v>
      </c>
      <c r="I4812" s="331" t="n">
        <v>9.78</v>
      </c>
      <c r="J4812" s="389"/>
      <c r="K4812" s="331" t="s">
        <v>994</v>
      </c>
    </row>
    <row r="4813" customFormat="false" ht="15.75" hidden="true" customHeight="false" outlineLevel="0" collapsed="false">
      <c r="A4813" s="331"/>
      <c r="B4813" s="331" t="s">
        <v>1472</v>
      </c>
      <c r="C4813" s="331" t="str">
        <f aca="false">IFERROR(VLOOKUP(B4813,'[1]#¡REF!'!$A$1:$C$15201,2,FALSE()),"")</f>
        <v/>
      </c>
      <c r="D4813" s="331" t="s">
        <v>1016</v>
      </c>
      <c r="E4813" s="331" t="s">
        <v>1093</v>
      </c>
      <c r="F4813" s="331" t="s">
        <v>1131</v>
      </c>
      <c r="G4813" s="331" t="n">
        <v>5</v>
      </c>
      <c r="H4813" s="331" t="n">
        <v>0.82</v>
      </c>
      <c r="I4813" s="331" t="n">
        <v>16.3</v>
      </c>
      <c r="J4813" s="389"/>
      <c r="K4813" s="331" t="s">
        <v>994</v>
      </c>
    </row>
    <row r="4814" customFormat="false" ht="15.75" hidden="true" customHeight="false" outlineLevel="0" collapsed="false">
      <c r="A4814" s="331"/>
      <c r="B4814" s="331" t="s">
        <v>1472</v>
      </c>
      <c r="C4814" s="331" t="str">
        <f aca="false">IFERROR(VLOOKUP(B4814,'[1]#¡REF!'!$A$1:$C$15201,2,FALSE()),"")</f>
        <v/>
      </c>
      <c r="D4814" s="331" t="s">
        <v>1016</v>
      </c>
      <c r="E4814" s="331" t="s">
        <v>1026</v>
      </c>
      <c r="F4814" s="331" t="s">
        <v>1132</v>
      </c>
      <c r="G4814" s="331" t="n">
        <v>30</v>
      </c>
      <c r="H4814" s="331" t="n">
        <v>4.91</v>
      </c>
      <c r="I4814" s="331" t="n">
        <v>97.8</v>
      </c>
      <c r="J4814" s="389"/>
      <c r="K4814" s="331" t="s">
        <v>994</v>
      </c>
    </row>
    <row r="4815" customFormat="false" ht="15.75" hidden="true" customHeight="false" outlineLevel="0" collapsed="false">
      <c r="A4815" s="331"/>
      <c r="B4815" s="331" t="s">
        <v>1472</v>
      </c>
      <c r="C4815" s="331" t="str">
        <f aca="false">IFERROR(VLOOKUP(B4815,'[1]#¡REF!'!$A$1:$C$15201,2,FALSE()),"")</f>
        <v/>
      </c>
      <c r="D4815" s="331" t="s">
        <v>1016</v>
      </c>
      <c r="E4815" s="331" t="s">
        <v>1027</v>
      </c>
      <c r="F4815" s="331" t="s">
        <v>1133</v>
      </c>
      <c r="G4815" s="331" t="n">
        <v>3</v>
      </c>
      <c r="H4815" s="331" t="n">
        <v>0.49</v>
      </c>
      <c r="I4815" s="331" t="n">
        <v>9.78</v>
      </c>
      <c r="J4815" s="389"/>
      <c r="K4815" s="331" t="s">
        <v>994</v>
      </c>
    </row>
    <row r="4816" customFormat="false" ht="15.75" hidden="true" customHeight="false" outlineLevel="0" collapsed="false">
      <c r="A4816" s="331"/>
      <c r="B4816" s="331" t="s">
        <v>1472</v>
      </c>
      <c r="C4816" s="331" t="str">
        <f aca="false">IFERROR(VLOOKUP(B4816,'[1]#¡REF!'!$A$1:$C$15201,2,FALSE()),"")</f>
        <v/>
      </c>
      <c r="D4816" s="331" t="s">
        <v>1016</v>
      </c>
      <c r="E4816" s="331" t="s">
        <v>1028</v>
      </c>
      <c r="F4816" s="331" t="s">
        <v>1134</v>
      </c>
      <c r="G4816" s="331" t="n">
        <v>12</v>
      </c>
      <c r="H4816" s="331" t="n">
        <v>1.96</v>
      </c>
      <c r="I4816" s="331" t="n">
        <v>39.12</v>
      </c>
      <c r="J4816" s="390"/>
      <c r="K4816" s="331" t="s">
        <v>994</v>
      </c>
    </row>
    <row r="4817" customFormat="false" ht="15.75" hidden="true" customHeight="false" outlineLevel="0" collapsed="false">
      <c r="A4817" s="331"/>
      <c r="B4817" s="331" t="s">
        <v>1473</v>
      </c>
      <c r="C4817" s="331" t="str">
        <f aca="false">IFERROR(VLOOKUP(B4817,'[1]#¡REF!'!$A$1:$C$15201,2,FALSE()),"")</f>
        <v/>
      </c>
      <c r="D4817" s="331" t="s">
        <v>991</v>
      </c>
      <c r="E4817" s="331" t="s">
        <v>997</v>
      </c>
      <c r="F4817" s="331" t="s">
        <v>1130</v>
      </c>
      <c r="G4817" s="331" t="n">
        <v>6</v>
      </c>
      <c r="H4817" s="331" t="n">
        <v>462.83</v>
      </c>
      <c r="I4817" s="415" t="n">
        <v>9215.04</v>
      </c>
      <c r="J4817" s="388"/>
      <c r="K4817" s="331" t="s">
        <v>994</v>
      </c>
    </row>
    <row r="4818" customFormat="false" ht="15.75" hidden="true" customHeight="false" outlineLevel="0" collapsed="false">
      <c r="A4818" s="331"/>
      <c r="B4818" s="331" t="s">
        <v>1473</v>
      </c>
      <c r="C4818" s="331" t="str">
        <f aca="false">IFERROR(VLOOKUP(B4818,'[1]#¡REF!'!$A$1:$C$15201,2,FALSE()),"")</f>
        <v/>
      </c>
      <c r="D4818" s="331" t="s">
        <v>991</v>
      </c>
      <c r="E4818" s="331" t="s">
        <v>1083</v>
      </c>
      <c r="F4818" s="354" t="s">
        <v>993</v>
      </c>
      <c r="G4818" s="331" t="n">
        <v>1</v>
      </c>
      <c r="H4818" s="331" t="n">
        <v>77.14</v>
      </c>
      <c r="I4818" s="415" t="n">
        <v>1535.84</v>
      </c>
      <c r="J4818" s="389"/>
      <c r="K4818" s="331" t="s">
        <v>994</v>
      </c>
    </row>
    <row r="4819" customFormat="false" ht="15.75" hidden="true" customHeight="false" outlineLevel="0" collapsed="false">
      <c r="A4819" s="331"/>
      <c r="B4819" s="331" t="s">
        <v>1473</v>
      </c>
      <c r="C4819" s="331" t="str">
        <f aca="false">IFERROR(VLOOKUP(B4819,'[1]#¡REF!'!$A$1:$C$15201,2,FALSE()),"")</f>
        <v/>
      </c>
      <c r="D4819" s="331" t="s">
        <v>991</v>
      </c>
      <c r="E4819" s="331" t="s">
        <v>1053</v>
      </c>
      <c r="F4819" s="354" t="s">
        <v>993</v>
      </c>
      <c r="G4819" s="331" t="n">
        <v>96</v>
      </c>
      <c r="H4819" s="415" t="n">
        <v>7405.36</v>
      </c>
      <c r="I4819" s="415" t="n">
        <v>147440.64</v>
      </c>
      <c r="J4819" s="389"/>
      <c r="K4819" s="331" t="s">
        <v>994</v>
      </c>
    </row>
    <row r="4820" customFormat="false" ht="15.75" hidden="true" customHeight="false" outlineLevel="0" collapsed="false">
      <c r="A4820" s="331"/>
      <c r="B4820" s="331" t="s">
        <v>1473</v>
      </c>
      <c r="C4820" s="331" t="str">
        <f aca="false">IFERROR(VLOOKUP(B4820,'[1]#¡REF!'!$A$1:$C$15201,2,FALSE()),"")</f>
        <v/>
      </c>
      <c r="D4820" s="331" t="s">
        <v>991</v>
      </c>
      <c r="E4820" s="331" t="s">
        <v>1011</v>
      </c>
      <c r="F4820" s="354" t="s">
        <v>993</v>
      </c>
      <c r="G4820" s="331" t="n">
        <v>270</v>
      </c>
      <c r="H4820" s="415" t="n">
        <v>20827.57</v>
      </c>
      <c r="I4820" s="415" t="n">
        <v>414676.8</v>
      </c>
      <c r="J4820" s="389"/>
      <c r="K4820" s="331" t="s">
        <v>994</v>
      </c>
    </row>
    <row r="4821" customFormat="false" ht="15.75" hidden="true" customHeight="false" outlineLevel="0" collapsed="false">
      <c r="A4821" s="331"/>
      <c r="B4821" s="331" t="s">
        <v>1473</v>
      </c>
      <c r="C4821" s="331" t="str">
        <f aca="false">IFERROR(VLOOKUP(B4821,'[1]#¡REF!'!$A$1:$C$15201,2,FALSE()),"")</f>
        <v/>
      </c>
      <c r="D4821" s="331" t="s">
        <v>991</v>
      </c>
      <c r="E4821" s="331" t="s">
        <v>1014</v>
      </c>
      <c r="F4821" s="331" t="s">
        <v>1132</v>
      </c>
      <c r="G4821" s="331" t="n">
        <v>6</v>
      </c>
      <c r="H4821" s="331" t="n">
        <v>462.83</v>
      </c>
      <c r="I4821" s="415" t="n">
        <v>9215.04</v>
      </c>
      <c r="J4821" s="389"/>
      <c r="K4821" s="331" t="s">
        <v>994</v>
      </c>
    </row>
    <row r="4822" customFormat="false" ht="15.75" hidden="true" customHeight="false" outlineLevel="0" collapsed="false">
      <c r="A4822" s="331"/>
      <c r="B4822" s="331" t="s">
        <v>1473</v>
      </c>
      <c r="C4822" s="331" t="str">
        <f aca="false">IFERROR(VLOOKUP(B4822,'[1]#¡REF!'!$A$1:$C$15201,2,FALSE()),"")</f>
        <v/>
      </c>
      <c r="D4822" s="331" t="s">
        <v>991</v>
      </c>
      <c r="E4822" s="331" t="s">
        <v>1002</v>
      </c>
      <c r="F4822" s="331" t="s">
        <v>1133</v>
      </c>
      <c r="G4822" s="331" t="n">
        <v>113</v>
      </c>
      <c r="H4822" s="415" t="n">
        <v>8716.72</v>
      </c>
      <c r="I4822" s="415" t="n">
        <v>173549.92</v>
      </c>
      <c r="J4822" s="390"/>
      <c r="K4822" s="331" t="s">
        <v>994</v>
      </c>
    </row>
    <row r="4823" customFormat="false" ht="15.75" hidden="true" customHeight="false" outlineLevel="0" collapsed="false">
      <c r="A4823" s="220"/>
      <c r="B4823" s="331" t="s">
        <v>1081</v>
      </c>
      <c r="C4823" s="428" t="str">
        <f aca="false">IFERROR(VLOOKUP(B4823,'[1]#¡REF!'!$A$1:$C$15201,2,FALSE()),"")</f>
        <v/>
      </c>
      <c r="D4823" s="331" t="s">
        <v>991</v>
      </c>
      <c r="E4823" s="331" t="s">
        <v>1000</v>
      </c>
      <c r="F4823" s="354" t="s">
        <v>993</v>
      </c>
      <c r="G4823" s="331" t="n">
        <v>168</v>
      </c>
      <c r="H4823" s="415" t="n">
        <v>28868.41</v>
      </c>
      <c r="I4823" s="415" t="n">
        <v>574770</v>
      </c>
      <c r="J4823" s="429"/>
      <c r="K4823" s="331" t="s">
        <v>994</v>
      </c>
      <c r="L4823" s="430"/>
      <c r="M4823" s="430"/>
      <c r="N4823" s="430"/>
      <c r="O4823" s="221"/>
      <c r="P4823" s="431"/>
      <c r="Q4823" s="432" t="n">
        <v>44392</v>
      </c>
      <c r="R4823" s="432"/>
      <c r="S4823" s="432"/>
      <c r="T4823" s="221"/>
    </row>
    <row r="4824" customFormat="false" ht="15.75" hidden="true" customHeight="false" outlineLevel="0" collapsed="false">
      <c r="A4824" s="331"/>
      <c r="B4824" s="331" t="s">
        <v>1081</v>
      </c>
      <c r="C4824" s="331" t="str">
        <f aca="false">IFERROR(VLOOKUP(B4824,'[1]#¡REF!'!$A$1:$C$15201,2,FALSE()),"")</f>
        <v/>
      </c>
      <c r="D4824" s="331" t="s">
        <v>991</v>
      </c>
      <c r="E4824" s="331" t="s">
        <v>1053</v>
      </c>
      <c r="F4824" s="354" t="s">
        <v>993</v>
      </c>
      <c r="G4824" s="331" t="n">
        <v>10</v>
      </c>
      <c r="H4824" s="415" t="n">
        <v>1718.36</v>
      </c>
      <c r="I4824" s="415" t="n">
        <v>34212.5</v>
      </c>
      <c r="J4824" s="389"/>
      <c r="K4824" s="331" t="s">
        <v>994</v>
      </c>
    </row>
    <row r="4825" customFormat="false" ht="15.75" hidden="true" customHeight="false" outlineLevel="0" collapsed="false">
      <c r="A4825" s="331"/>
      <c r="B4825" s="331" t="s">
        <v>1081</v>
      </c>
      <c r="C4825" s="331" t="str">
        <f aca="false">IFERROR(VLOOKUP(B4825,'[1]#¡REF!'!$A$1:$C$15201,2,FALSE()),"")</f>
        <v/>
      </c>
      <c r="D4825" s="331" t="s">
        <v>991</v>
      </c>
      <c r="E4825" s="331" t="s">
        <v>1011</v>
      </c>
      <c r="F4825" s="354" t="s">
        <v>993</v>
      </c>
      <c r="G4825" s="405" t="n">
        <v>2564</v>
      </c>
      <c r="H4825" s="415" t="n">
        <v>440586.92</v>
      </c>
      <c r="I4825" s="415" t="n">
        <v>8772085</v>
      </c>
      <c r="J4825" s="389"/>
      <c r="K4825" s="331" t="s">
        <v>994</v>
      </c>
    </row>
    <row r="4826" customFormat="false" ht="15.75" hidden="true" customHeight="false" outlineLevel="0" collapsed="false">
      <c r="A4826" s="331"/>
      <c r="B4826" s="331" t="s">
        <v>1081</v>
      </c>
      <c r="C4826" s="331" t="str">
        <f aca="false">IFERROR(VLOOKUP(B4826,'[1]#¡REF!'!$A$1:$C$15201,2,FALSE()),"")</f>
        <v/>
      </c>
      <c r="D4826" s="331" t="s">
        <v>991</v>
      </c>
      <c r="E4826" s="331" t="s">
        <v>1037</v>
      </c>
      <c r="F4826" s="331" t="s">
        <v>1131</v>
      </c>
      <c r="G4826" s="331" t="n">
        <v>398</v>
      </c>
      <c r="H4826" s="415" t="n">
        <v>68390.64</v>
      </c>
      <c r="I4826" s="415" t="n">
        <v>1361657.5</v>
      </c>
      <c r="J4826" s="389"/>
      <c r="K4826" s="331" t="s">
        <v>994</v>
      </c>
    </row>
    <row r="4827" customFormat="false" ht="15.75" hidden="true" customHeight="false" outlineLevel="0" collapsed="false">
      <c r="A4827" s="331"/>
      <c r="B4827" s="331" t="s">
        <v>1081</v>
      </c>
      <c r="C4827" s="331" t="str">
        <f aca="false">IFERROR(VLOOKUP(B4827,'[1]#¡REF!'!$A$1:$C$15201,2,FALSE()),"")</f>
        <v/>
      </c>
      <c r="D4827" s="331" t="s">
        <v>991</v>
      </c>
      <c r="E4827" s="331" t="s">
        <v>1014</v>
      </c>
      <c r="F4827" s="331" t="s">
        <v>1132</v>
      </c>
      <c r="G4827" s="331" t="n">
        <v>16</v>
      </c>
      <c r="H4827" s="415" t="n">
        <v>2749.37</v>
      </c>
      <c r="I4827" s="415" t="n">
        <v>54740</v>
      </c>
      <c r="J4827" s="389"/>
      <c r="K4827" s="331" t="s">
        <v>994</v>
      </c>
    </row>
    <row r="4828" customFormat="false" ht="15.75" hidden="true" customHeight="false" outlineLevel="0" collapsed="false">
      <c r="A4828" s="331"/>
      <c r="B4828" s="331" t="s">
        <v>1081</v>
      </c>
      <c r="C4828" s="331" t="str">
        <f aca="false">IFERROR(VLOOKUP(B4828,'[1]#¡REF!'!$A$1:$C$15201,2,FALSE()),"")</f>
        <v/>
      </c>
      <c r="D4828" s="331" t="s">
        <v>991</v>
      </c>
      <c r="E4828" s="331" t="s">
        <v>1002</v>
      </c>
      <c r="F4828" s="331" t="s">
        <v>1133</v>
      </c>
      <c r="G4828" s="331" t="n">
        <v>375</v>
      </c>
      <c r="H4828" s="415" t="n">
        <v>64438.41</v>
      </c>
      <c r="I4828" s="415" t="n">
        <v>1282968.75</v>
      </c>
      <c r="J4828" s="389"/>
      <c r="K4828" s="331" t="s">
        <v>994</v>
      </c>
    </row>
    <row r="4829" customFormat="false" ht="15.75" hidden="true" customHeight="false" outlineLevel="0" collapsed="false">
      <c r="A4829" s="331"/>
      <c r="B4829" s="331" t="s">
        <v>1081</v>
      </c>
      <c r="C4829" s="331" t="str">
        <f aca="false">IFERROR(VLOOKUP(B4829,'[1]#¡REF!'!$A$1:$C$15201,2,FALSE()),"")</f>
        <v/>
      </c>
      <c r="D4829" s="331" t="s">
        <v>991</v>
      </c>
      <c r="E4829" s="331" t="s">
        <v>1004</v>
      </c>
      <c r="F4829" s="331" t="s">
        <v>1134</v>
      </c>
      <c r="G4829" s="331" t="n">
        <v>8</v>
      </c>
      <c r="H4829" s="415" t="n">
        <v>1374.69</v>
      </c>
      <c r="I4829" s="415" t="n">
        <v>27370</v>
      </c>
      <c r="J4829" s="390"/>
      <c r="K4829" s="331" t="s">
        <v>994</v>
      </c>
    </row>
    <row r="4830" customFormat="false" ht="15.75" hidden="true" customHeight="false" outlineLevel="0" collapsed="false">
      <c r="A4830" s="331"/>
      <c r="B4830" s="331" t="s">
        <v>1474</v>
      </c>
      <c r="C4830" s="331" t="str">
        <f aca="false">IFERROR(VLOOKUP(B4830,'[1]#¡REF!'!$A$1:$C$15201,2,FALSE()),"")</f>
        <v/>
      </c>
      <c r="D4830" s="331" t="s">
        <v>991</v>
      </c>
      <c r="E4830" s="331" t="s">
        <v>1084</v>
      </c>
      <c r="F4830" s="354" t="s">
        <v>993</v>
      </c>
      <c r="G4830" s="331" t="n">
        <v>50</v>
      </c>
      <c r="H4830" s="331" t="n">
        <v>522.55</v>
      </c>
      <c r="I4830" s="415" t="n">
        <v>10404</v>
      </c>
      <c r="J4830" s="388"/>
      <c r="K4830" s="331" t="s">
        <v>994</v>
      </c>
    </row>
    <row r="4831" customFormat="false" ht="15.75" hidden="true" customHeight="false" outlineLevel="0" collapsed="false">
      <c r="A4831" s="331"/>
      <c r="B4831" s="331" t="s">
        <v>1474</v>
      </c>
      <c r="C4831" s="331" t="str">
        <f aca="false">IFERROR(VLOOKUP(B4831,'[1]#¡REF!'!$A$1:$C$15201,2,FALSE()),"")</f>
        <v/>
      </c>
      <c r="D4831" s="331" t="s">
        <v>991</v>
      </c>
      <c r="E4831" s="331" t="s">
        <v>1046</v>
      </c>
      <c r="F4831" s="354" t="s">
        <v>993</v>
      </c>
      <c r="G4831" s="331" t="n">
        <v>80</v>
      </c>
      <c r="H4831" s="331" t="n">
        <v>836.08</v>
      </c>
      <c r="I4831" s="415" t="n">
        <v>16646.4</v>
      </c>
      <c r="J4831" s="389"/>
      <c r="K4831" s="331" t="s">
        <v>994</v>
      </c>
    </row>
    <row r="4832" customFormat="false" ht="15.75" hidden="true" customHeight="false" outlineLevel="0" collapsed="false">
      <c r="A4832" s="331"/>
      <c r="B4832" s="331" t="s">
        <v>1474</v>
      </c>
      <c r="C4832" s="331" t="str">
        <f aca="false">IFERROR(VLOOKUP(B4832,'[1]#¡REF!'!$A$1:$C$15201,2,FALSE()),"")</f>
        <v/>
      </c>
      <c r="D4832" s="331" t="s">
        <v>991</v>
      </c>
      <c r="E4832" s="331" t="s">
        <v>1165</v>
      </c>
      <c r="F4832" s="354" t="s">
        <v>993</v>
      </c>
      <c r="G4832" s="331" t="n">
        <v>300</v>
      </c>
      <c r="H4832" s="415" t="n">
        <v>3135.31</v>
      </c>
      <c r="I4832" s="415" t="n">
        <v>62424</v>
      </c>
      <c r="J4832" s="389"/>
      <c r="K4832" s="331" t="s">
        <v>994</v>
      </c>
    </row>
    <row r="4833" customFormat="false" ht="15.75" hidden="true" customHeight="false" outlineLevel="0" collapsed="false">
      <c r="A4833" s="331"/>
      <c r="B4833" s="331" t="s">
        <v>1474</v>
      </c>
      <c r="C4833" s="331" t="str">
        <f aca="false">IFERROR(VLOOKUP(B4833,'[1]#¡REF!'!$A$1:$C$15201,2,FALSE()),"")</f>
        <v/>
      </c>
      <c r="D4833" s="331" t="s">
        <v>991</v>
      </c>
      <c r="E4833" s="331" t="s">
        <v>1036</v>
      </c>
      <c r="F4833" s="354" t="s">
        <v>993</v>
      </c>
      <c r="G4833" s="331" t="n">
        <v>100</v>
      </c>
      <c r="H4833" s="415" t="n">
        <v>1045.1</v>
      </c>
      <c r="I4833" s="415" t="n">
        <v>20808</v>
      </c>
      <c r="J4833" s="389"/>
      <c r="K4833" s="331" t="s">
        <v>994</v>
      </c>
    </row>
    <row r="4834" customFormat="false" ht="15.75" hidden="true" customHeight="false" outlineLevel="0" collapsed="false">
      <c r="A4834" s="331"/>
      <c r="B4834" s="331" t="s">
        <v>1474</v>
      </c>
      <c r="C4834" s="331" t="str">
        <f aca="false">IFERROR(VLOOKUP(B4834,'[1]#¡REF!'!$A$1:$C$15201,2,FALSE()),"")</f>
        <v/>
      </c>
      <c r="D4834" s="331" t="s">
        <v>991</v>
      </c>
      <c r="E4834" s="331" t="s">
        <v>995</v>
      </c>
      <c r="F4834" s="354" t="s">
        <v>993</v>
      </c>
      <c r="G4834" s="331" t="n">
        <v>500</v>
      </c>
      <c r="H4834" s="415" t="n">
        <v>5225.52</v>
      </c>
      <c r="I4834" s="415" t="n">
        <v>104040</v>
      </c>
      <c r="J4834" s="389"/>
      <c r="K4834" s="331" t="s">
        <v>994</v>
      </c>
    </row>
    <row r="4835" customFormat="false" ht="15.75" hidden="true" customHeight="false" outlineLevel="0" collapsed="false">
      <c r="A4835" s="331"/>
      <c r="B4835" s="331" t="s">
        <v>1474</v>
      </c>
      <c r="C4835" s="331" t="str">
        <f aca="false">IFERROR(VLOOKUP(B4835,'[1]#¡REF!'!$A$1:$C$15201,2,FALSE()),"")</f>
        <v/>
      </c>
      <c r="D4835" s="331" t="s">
        <v>991</v>
      </c>
      <c r="E4835" s="331" t="s">
        <v>1013</v>
      </c>
      <c r="F4835" s="354" t="s">
        <v>993</v>
      </c>
      <c r="G4835" s="331" t="n">
        <v>900</v>
      </c>
      <c r="H4835" s="415" t="n">
        <v>9405.93</v>
      </c>
      <c r="I4835" s="415" t="n">
        <v>187272</v>
      </c>
      <c r="J4835" s="390"/>
      <c r="K4835" s="331" t="s">
        <v>994</v>
      </c>
    </row>
    <row r="4836" customFormat="false" ht="15.75" hidden="true" customHeight="false" outlineLevel="0" collapsed="false">
      <c r="A4836" s="331"/>
      <c r="B4836" s="331" t="s">
        <v>1474</v>
      </c>
      <c r="C4836" s="331" t="str">
        <f aca="false">IFERROR(VLOOKUP(B4836,'[1]#¡REF!'!$A$1:$C$15201,2,FALSE()),"")</f>
        <v/>
      </c>
      <c r="D4836" s="331" t="s">
        <v>1016</v>
      </c>
      <c r="E4836" s="331" t="s">
        <v>1017</v>
      </c>
      <c r="F4836" s="331" t="s">
        <v>1130</v>
      </c>
      <c r="G4836" s="331" t="n">
        <v>55</v>
      </c>
      <c r="H4836" s="331" t="n">
        <v>574.81</v>
      </c>
      <c r="I4836" s="415" t="n">
        <v>11444.4</v>
      </c>
      <c r="J4836" s="388"/>
      <c r="K4836" s="331" t="s">
        <v>994</v>
      </c>
    </row>
    <row r="4837" customFormat="false" ht="15.75" hidden="true" customHeight="false" outlineLevel="0" collapsed="false">
      <c r="A4837" s="331"/>
      <c r="B4837" s="331" t="s">
        <v>1474</v>
      </c>
      <c r="C4837" s="331" t="str">
        <f aca="false">IFERROR(VLOOKUP(B4837,'[1]#¡REF!'!$A$1:$C$15201,2,FALSE()),"")</f>
        <v/>
      </c>
      <c r="D4837" s="331" t="s">
        <v>1016</v>
      </c>
      <c r="E4837" s="331" t="s">
        <v>1091</v>
      </c>
      <c r="F4837" s="354" t="s">
        <v>993</v>
      </c>
      <c r="G4837" s="331" t="n">
        <v>45</v>
      </c>
      <c r="H4837" s="331" t="n">
        <v>470.3</v>
      </c>
      <c r="I4837" s="415" t="n">
        <v>9363.6</v>
      </c>
      <c r="J4837" s="389"/>
      <c r="K4837" s="331" t="s">
        <v>994</v>
      </c>
    </row>
    <row r="4838" customFormat="false" ht="15.75" hidden="true" customHeight="false" outlineLevel="0" collapsed="false">
      <c r="A4838" s="331"/>
      <c r="B4838" s="331" t="s">
        <v>1474</v>
      </c>
      <c r="C4838" s="331" t="str">
        <f aca="false">IFERROR(VLOOKUP(B4838,'[1]#¡REF!'!$A$1:$C$15201,2,FALSE()),"")</f>
        <v/>
      </c>
      <c r="D4838" s="331" t="s">
        <v>1016</v>
      </c>
      <c r="E4838" s="331" t="s">
        <v>1020</v>
      </c>
      <c r="F4838" s="354" t="s">
        <v>993</v>
      </c>
      <c r="G4838" s="331" t="n">
        <v>256</v>
      </c>
      <c r="H4838" s="415" t="n">
        <v>2675.46</v>
      </c>
      <c r="I4838" s="415" t="n">
        <v>53268.48</v>
      </c>
      <c r="J4838" s="389"/>
      <c r="K4838" s="331" t="s">
        <v>994</v>
      </c>
    </row>
    <row r="4839" customFormat="false" ht="15.75" hidden="true" customHeight="false" outlineLevel="0" collapsed="false">
      <c r="A4839" s="331"/>
      <c r="B4839" s="331" t="s">
        <v>1474</v>
      </c>
      <c r="C4839" s="331" t="str">
        <f aca="false">IFERROR(VLOOKUP(B4839,'[1]#¡REF!'!$A$1:$C$15201,2,FALSE()),"")</f>
        <v/>
      </c>
      <c r="D4839" s="331" t="s">
        <v>1016</v>
      </c>
      <c r="E4839" s="331" t="s">
        <v>1025</v>
      </c>
      <c r="F4839" s="354" t="s">
        <v>993</v>
      </c>
      <c r="G4839" s="331" t="n">
        <v>51</v>
      </c>
      <c r="H4839" s="331" t="n">
        <v>533</v>
      </c>
      <c r="I4839" s="415" t="n">
        <v>10612.08</v>
      </c>
      <c r="J4839" s="389"/>
      <c r="K4839" s="331" t="s">
        <v>994</v>
      </c>
    </row>
    <row r="4840" customFormat="false" ht="15.75" hidden="true" customHeight="false" outlineLevel="0" collapsed="false">
      <c r="A4840" s="331"/>
      <c r="B4840" s="331" t="s">
        <v>1474</v>
      </c>
      <c r="C4840" s="331" t="str">
        <f aca="false">IFERROR(VLOOKUP(B4840,'[1]#¡REF!'!$A$1:$C$15201,2,FALSE()),"")</f>
        <v/>
      </c>
      <c r="D4840" s="331" t="s">
        <v>1016</v>
      </c>
      <c r="E4840" s="331" t="s">
        <v>1110</v>
      </c>
      <c r="F4840" s="354" t="s">
        <v>993</v>
      </c>
      <c r="G4840" s="331" t="n">
        <v>823</v>
      </c>
      <c r="H4840" s="415" t="n">
        <v>8601.2</v>
      </c>
      <c r="I4840" s="415" t="n">
        <v>171249.84</v>
      </c>
      <c r="J4840" s="389"/>
      <c r="K4840" s="331" t="s">
        <v>994</v>
      </c>
    </row>
    <row r="4841" customFormat="false" ht="15.75" hidden="true" customHeight="false" outlineLevel="0" collapsed="false">
      <c r="A4841" s="331"/>
      <c r="B4841" s="331" t="s">
        <v>1474</v>
      </c>
      <c r="C4841" s="331" t="str">
        <f aca="false">IFERROR(VLOOKUP(B4841,'[1]#¡REF!'!$A$1:$C$15201,2,FALSE()),"")</f>
        <v/>
      </c>
      <c r="D4841" s="331" t="s">
        <v>1016</v>
      </c>
      <c r="E4841" s="331" t="s">
        <v>1167</v>
      </c>
      <c r="F4841" s="354" t="s">
        <v>993</v>
      </c>
      <c r="G4841" s="405" t="n">
        <v>1544</v>
      </c>
      <c r="H4841" s="415" t="n">
        <v>16136.39</v>
      </c>
      <c r="I4841" s="415" t="n">
        <v>321275.52</v>
      </c>
      <c r="J4841" s="389"/>
      <c r="K4841" s="331" t="s">
        <v>994</v>
      </c>
    </row>
    <row r="4842" customFormat="false" ht="15.75" hidden="true" customHeight="false" outlineLevel="0" collapsed="false">
      <c r="A4842" s="331"/>
      <c r="B4842" s="331" t="s">
        <v>1474</v>
      </c>
      <c r="C4842" s="331" t="str">
        <f aca="false">IFERROR(VLOOKUP(B4842,'[1]#¡REF!'!$A$1:$C$15201,2,FALSE()),"")</f>
        <v/>
      </c>
      <c r="D4842" s="331" t="s">
        <v>1016</v>
      </c>
      <c r="E4842" s="331" t="s">
        <v>1168</v>
      </c>
      <c r="F4842" s="354" t="s">
        <v>993</v>
      </c>
      <c r="G4842" s="331" t="n">
        <v>12</v>
      </c>
      <c r="H4842" s="331" t="n">
        <v>125.41</v>
      </c>
      <c r="I4842" s="415" t="n">
        <v>2496.96</v>
      </c>
      <c r="J4842" s="389"/>
      <c r="K4842" s="331" t="s">
        <v>994</v>
      </c>
    </row>
    <row r="4843" customFormat="false" ht="15.75" hidden="true" customHeight="false" outlineLevel="0" collapsed="false">
      <c r="A4843" s="331"/>
      <c r="B4843" s="331" t="s">
        <v>1474</v>
      </c>
      <c r="C4843" s="331" t="str">
        <f aca="false">IFERROR(VLOOKUP(B4843,'[1]#¡REF!'!$A$1:$C$15201,2,FALSE()),"")</f>
        <v/>
      </c>
      <c r="D4843" s="331" t="s">
        <v>1016</v>
      </c>
      <c r="E4843" s="331" t="s">
        <v>1169</v>
      </c>
      <c r="F4843" s="354" t="s">
        <v>993</v>
      </c>
      <c r="G4843" s="331" t="n">
        <v>40</v>
      </c>
      <c r="H4843" s="331" t="n">
        <v>418.04</v>
      </c>
      <c r="I4843" s="415" t="n">
        <v>8323.2</v>
      </c>
      <c r="J4843" s="389"/>
      <c r="K4843" s="331" t="s">
        <v>994</v>
      </c>
    </row>
    <row r="4844" customFormat="false" ht="15.75" hidden="true" customHeight="false" outlineLevel="0" collapsed="false">
      <c r="A4844" s="331"/>
      <c r="B4844" s="331" t="s">
        <v>1474</v>
      </c>
      <c r="C4844" s="331" t="str">
        <f aca="false">IFERROR(VLOOKUP(B4844,'[1]#¡REF!'!$A$1:$C$15201,2,FALSE()),"")</f>
        <v/>
      </c>
      <c r="D4844" s="331" t="s">
        <v>1016</v>
      </c>
      <c r="E4844" s="331" t="s">
        <v>1121</v>
      </c>
      <c r="F4844" s="354" t="s">
        <v>993</v>
      </c>
      <c r="G4844" s="331" t="n">
        <v>140</v>
      </c>
      <c r="H4844" s="415" t="n">
        <v>1463.14</v>
      </c>
      <c r="I4844" s="415" t="n">
        <v>29131.2</v>
      </c>
      <c r="J4844" s="389"/>
      <c r="K4844" s="331" t="s">
        <v>994</v>
      </c>
    </row>
    <row r="4845" customFormat="false" ht="15.75" hidden="true" customHeight="false" outlineLevel="0" collapsed="false">
      <c r="A4845" s="331"/>
      <c r="B4845" s="331" t="s">
        <v>1474</v>
      </c>
      <c r="C4845" s="331" t="str">
        <f aca="false">IFERROR(VLOOKUP(B4845,'[1]#¡REF!'!$A$1:$C$15201,2,FALSE()),"")</f>
        <v/>
      </c>
      <c r="D4845" s="331" t="s">
        <v>1016</v>
      </c>
      <c r="E4845" s="331" t="s">
        <v>1044</v>
      </c>
      <c r="F4845" s="354" t="s">
        <v>993</v>
      </c>
      <c r="G4845" s="331" t="n">
        <v>94</v>
      </c>
      <c r="H4845" s="331" t="n">
        <v>982.4</v>
      </c>
      <c r="I4845" s="415" t="n">
        <v>19559.52</v>
      </c>
      <c r="J4845" s="389"/>
      <c r="K4845" s="331" t="s">
        <v>994</v>
      </c>
    </row>
    <row r="4846" customFormat="false" ht="15.75" hidden="true" customHeight="false" outlineLevel="0" collapsed="false">
      <c r="A4846" s="331"/>
      <c r="B4846" s="331" t="s">
        <v>1474</v>
      </c>
      <c r="C4846" s="331" t="str">
        <f aca="false">IFERROR(VLOOKUP(B4846,'[1]#¡REF!'!$A$1:$C$15201,2,FALSE()),"")</f>
        <v/>
      </c>
      <c r="D4846" s="331" t="s">
        <v>1016</v>
      </c>
      <c r="E4846" s="331" t="s">
        <v>1122</v>
      </c>
      <c r="F4846" s="354" t="s">
        <v>993</v>
      </c>
      <c r="G4846" s="405" t="n">
        <v>1541</v>
      </c>
      <c r="H4846" s="415" t="n">
        <v>16105.04</v>
      </c>
      <c r="I4846" s="415" t="n">
        <v>320651.28</v>
      </c>
      <c r="J4846" s="389"/>
      <c r="K4846" s="331" t="s">
        <v>994</v>
      </c>
    </row>
    <row r="4847" customFormat="false" ht="15.75" hidden="true" customHeight="false" outlineLevel="0" collapsed="false">
      <c r="A4847" s="331"/>
      <c r="B4847" s="331" t="s">
        <v>1474</v>
      </c>
      <c r="C4847" s="331" t="str">
        <f aca="false">IFERROR(VLOOKUP(B4847,'[1]#¡REF!'!$A$1:$C$15201,2,FALSE()),"")</f>
        <v/>
      </c>
      <c r="D4847" s="331" t="s">
        <v>1016</v>
      </c>
      <c r="E4847" s="331" t="s">
        <v>1170</v>
      </c>
      <c r="F4847" s="354" t="s">
        <v>993</v>
      </c>
      <c r="G4847" s="331" t="n">
        <v>12</v>
      </c>
      <c r="H4847" s="331" t="n">
        <v>125.41</v>
      </c>
      <c r="I4847" s="415" t="n">
        <v>2496.96</v>
      </c>
      <c r="J4847" s="389"/>
      <c r="K4847" s="331" t="s">
        <v>994</v>
      </c>
    </row>
    <row r="4848" customFormat="false" ht="15.75" hidden="true" customHeight="false" outlineLevel="0" collapsed="false">
      <c r="A4848" s="331"/>
      <c r="B4848" s="331" t="s">
        <v>1474</v>
      </c>
      <c r="C4848" s="331" t="str">
        <f aca="false">IFERROR(VLOOKUP(B4848,'[1]#¡REF!'!$A$1:$C$15201,2,FALSE()),"")</f>
        <v/>
      </c>
      <c r="D4848" s="331" t="s">
        <v>1016</v>
      </c>
      <c r="E4848" s="331" t="s">
        <v>1093</v>
      </c>
      <c r="F4848" s="331" t="s">
        <v>1131</v>
      </c>
      <c r="G4848" s="331" t="n">
        <v>55</v>
      </c>
      <c r="H4848" s="331" t="n">
        <v>574.81</v>
      </c>
      <c r="I4848" s="415" t="n">
        <v>11444.4</v>
      </c>
      <c r="J4848" s="389"/>
      <c r="K4848" s="331" t="s">
        <v>994</v>
      </c>
    </row>
    <row r="4849" customFormat="false" ht="15.75" hidden="true" customHeight="false" outlineLevel="0" collapsed="false">
      <c r="A4849" s="331"/>
      <c r="B4849" s="331" t="s">
        <v>1474</v>
      </c>
      <c r="C4849" s="331" t="str">
        <f aca="false">IFERROR(VLOOKUP(B4849,'[1]#¡REF!'!$A$1:$C$15201,2,FALSE()),"")</f>
        <v/>
      </c>
      <c r="D4849" s="331" t="s">
        <v>1016</v>
      </c>
      <c r="E4849" s="331" t="s">
        <v>1027</v>
      </c>
      <c r="F4849" s="331" t="s">
        <v>1133</v>
      </c>
      <c r="G4849" s="331" t="n">
        <v>55</v>
      </c>
      <c r="H4849" s="331" t="n">
        <v>574.81</v>
      </c>
      <c r="I4849" s="415" t="n">
        <v>11444.4</v>
      </c>
      <c r="J4849" s="389"/>
      <c r="K4849" s="331" t="s">
        <v>994</v>
      </c>
    </row>
    <row r="4850" customFormat="false" ht="15.75" hidden="true" customHeight="false" outlineLevel="0" collapsed="false">
      <c r="A4850" s="331"/>
      <c r="B4850" s="331" t="s">
        <v>1474</v>
      </c>
      <c r="C4850" s="331" t="str">
        <f aca="false">IFERROR(VLOOKUP(B4850,'[1]#¡REF!'!$A$1:$C$15201,2,FALSE()),"")</f>
        <v/>
      </c>
      <c r="D4850" s="331" t="s">
        <v>1016</v>
      </c>
      <c r="E4850" s="331" t="s">
        <v>1028</v>
      </c>
      <c r="F4850" s="331" t="s">
        <v>1134</v>
      </c>
      <c r="G4850" s="331" t="n">
        <v>55</v>
      </c>
      <c r="H4850" s="331" t="n">
        <v>574.81</v>
      </c>
      <c r="I4850" s="415" t="n">
        <v>11444.4</v>
      </c>
      <c r="J4850" s="390"/>
      <c r="K4850" s="331" t="s">
        <v>994</v>
      </c>
    </row>
    <row r="4851" customFormat="false" ht="15.75" hidden="true" customHeight="false" outlineLevel="0" collapsed="false">
      <c r="A4851" s="331"/>
      <c r="B4851" s="331" t="s">
        <v>1475</v>
      </c>
      <c r="C4851" s="331" t="str">
        <f aca="false">IFERROR(VLOOKUP(B4851,'[1]#¡REF!'!$A$1:$C$15201,2,FALSE()),"")</f>
        <v/>
      </c>
      <c r="D4851" s="331" t="s">
        <v>991</v>
      </c>
      <c r="E4851" s="331" t="s">
        <v>1032</v>
      </c>
      <c r="F4851" s="331" t="s">
        <v>1130</v>
      </c>
      <c r="G4851" s="331" t="n">
        <v>48</v>
      </c>
      <c r="H4851" s="331" t="n">
        <v>37.37</v>
      </c>
      <c r="I4851" s="331" t="n">
        <v>744</v>
      </c>
      <c r="J4851" s="388"/>
      <c r="K4851" s="331" t="s">
        <v>994</v>
      </c>
    </row>
    <row r="4852" customFormat="false" ht="15.75" hidden="true" customHeight="false" outlineLevel="0" collapsed="false">
      <c r="A4852" s="331"/>
      <c r="B4852" s="331" t="s">
        <v>1475</v>
      </c>
      <c r="C4852" s="331" t="str">
        <f aca="false">IFERROR(VLOOKUP(B4852,'[1]#¡REF!'!$A$1:$C$15201,2,FALSE()),"")</f>
        <v/>
      </c>
      <c r="D4852" s="331" t="s">
        <v>991</v>
      </c>
      <c r="E4852" s="331" t="s">
        <v>992</v>
      </c>
      <c r="F4852" s="354" t="s">
        <v>993</v>
      </c>
      <c r="G4852" s="331" t="n">
        <v>60</v>
      </c>
      <c r="H4852" s="331" t="n">
        <v>46.71</v>
      </c>
      <c r="I4852" s="331" t="n">
        <v>930</v>
      </c>
      <c r="J4852" s="389"/>
      <c r="K4852" s="331" t="s">
        <v>994</v>
      </c>
    </row>
    <row r="4853" customFormat="false" ht="15.75" hidden="true" customHeight="false" outlineLevel="0" collapsed="false">
      <c r="A4853" s="331"/>
      <c r="B4853" s="331" t="s">
        <v>1475</v>
      </c>
      <c r="C4853" s="331" t="str">
        <f aca="false">IFERROR(VLOOKUP(B4853,'[1]#¡REF!'!$A$1:$C$15201,2,FALSE()),"")</f>
        <v/>
      </c>
      <c r="D4853" s="331" t="s">
        <v>991</v>
      </c>
      <c r="E4853" s="331" t="s">
        <v>1000</v>
      </c>
      <c r="F4853" s="354" t="s">
        <v>993</v>
      </c>
      <c r="G4853" s="331" t="n">
        <v>6</v>
      </c>
      <c r="H4853" s="331" t="n">
        <v>4.67</v>
      </c>
      <c r="I4853" s="331" t="n">
        <v>93</v>
      </c>
      <c r="J4853" s="389"/>
      <c r="K4853" s="331" t="s">
        <v>994</v>
      </c>
    </row>
    <row r="4854" customFormat="false" ht="15.75" hidden="true" customHeight="false" outlineLevel="0" collapsed="false">
      <c r="A4854" s="331"/>
      <c r="B4854" s="331" t="s">
        <v>1475</v>
      </c>
      <c r="C4854" s="331" t="str">
        <f aca="false">IFERROR(VLOOKUP(B4854,'[1]#¡REF!'!$A$1:$C$15201,2,FALSE()),"")</f>
        <v/>
      </c>
      <c r="D4854" s="331" t="s">
        <v>991</v>
      </c>
      <c r="E4854" s="331" t="s">
        <v>1033</v>
      </c>
      <c r="F4854" s="354" t="s">
        <v>993</v>
      </c>
      <c r="G4854" s="331" t="n">
        <v>40</v>
      </c>
      <c r="H4854" s="331" t="n">
        <v>31.14</v>
      </c>
      <c r="I4854" s="331" t="n">
        <v>620</v>
      </c>
      <c r="J4854" s="389"/>
      <c r="K4854" s="331" t="s">
        <v>994</v>
      </c>
    </row>
    <row r="4855" customFormat="false" ht="15.75" hidden="true" customHeight="false" outlineLevel="0" collapsed="false">
      <c r="A4855" s="331"/>
      <c r="B4855" s="331" t="s">
        <v>1475</v>
      </c>
      <c r="C4855" s="331" t="str">
        <f aca="false">IFERROR(VLOOKUP(B4855,'[1]#¡REF!'!$A$1:$C$15201,2,FALSE()),"")</f>
        <v/>
      </c>
      <c r="D4855" s="331" t="s">
        <v>991</v>
      </c>
      <c r="E4855" s="331" t="s">
        <v>1034</v>
      </c>
      <c r="F4855" s="354" t="s">
        <v>993</v>
      </c>
      <c r="G4855" s="331" t="n">
        <v>50</v>
      </c>
      <c r="H4855" s="331" t="n">
        <v>38.93</v>
      </c>
      <c r="I4855" s="331" t="n">
        <v>775</v>
      </c>
      <c r="J4855" s="389"/>
      <c r="K4855" s="331" t="s">
        <v>994</v>
      </c>
    </row>
    <row r="4856" customFormat="false" ht="15.75" hidden="true" customHeight="false" outlineLevel="0" collapsed="false">
      <c r="A4856" s="331"/>
      <c r="B4856" s="331" t="s">
        <v>1475</v>
      </c>
      <c r="C4856" s="331" t="str">
        <f aca="false">IFERROR(VLOOKUP(B4856,'[1]#¡REF!'!$A$1:$C$15201,2,FALSE()),"")</f>
        <v/>
      </c>
      <c r="D4856" s="331" t="s">
        <v>991</v>
      </c>
      <c r="E4856" s="331" t="s">
        <v>1009</v>
      </c>
      <c r="F4856" s="354" t="s">
        <v>993</v>
      </c>
      <c r="G4856" s="331" t="n">
        <v>50</v>
      </c>
      <c r="H4856" s="331" t="n">
        <v>38.93</v>
      </c>
      <c r="I4856" s="331" t="n">
        <v>775</v>
      </c>
      <c r="J4856" s="389"/>
      <c r="K4856" s="331" t="s">
        <v>994</v>
      </c>
    </row>
    <row r="4857" customFormat="false" ht="15.75" hidden="true" customHeight="false" outlineLevel="0" collapsed="false">
      <c r="A4857" s="331"/>
      <c r="B4857" s="331" t="s">
        <v>1475</v>
      </c>
      <c r="C4857" s="331" t="str">
        <f aca="false">IFERROR(VLOOKUP(B4857,'[1]#¡REF!'!$A$1:$C$15201,2,FALSE()),"")</f>
        <v/>
      </c>
      <c r="D4857" s="331" t="s">
        <v>991</v>
      </c>
      <c r="E4857" s="331" t="s">
        <v>1012</v>
      </c>
      <c r="F4857" s="354" t="s">
        <v>993</v>
      </c>
      <c r="G4857" s="405" t="n">
        <v>12000</v>
      </c>
      <c r="H4857" s="415" t="n">
        <v>9342.04</v>
      </c>
      <c r="I4857" s="415" t="n">
        <v>186000</v>
      </c>
      <c r="J4857" s="389"/>
      <c r="K4857" s="331" t="s">
        <v>994</v>
      </c>
    </row>
    <row r="4858" customFormat="false" ht="15.75" hidden="true" customHeight="false" outlineLevel="0" collapsed="false">
      <c r="A4858" s="331"/>
      <c r="B4858" s="331" t="s">
        <v>1475</v>
      </c>
      <c r="C4858" s="331" t="str">
        <f aca="false">IFERROR(VLOOKUP(B4858,'[1]#¡REF!'!$A$1:$C$15201,2,FALSE()),"")</f>
        <v/>
      </c>
      <c r="D4858" s="331" t="s">
        <v>991</v>
      </c>
      <c r="E4858" s="331" t="s">
        <v>1036</v>
      </c>
      <c r="F4858" s="354" t="s">
        <v>993</v>
      </c>
      <c r="G4858" s="331" t="n">
        <v>20</v>
      </c>
      <c r="H4858" s="331" t="n">
        <v>15.57</v>
      </c>
      <c r="I4858" s="331" t="n">
        <v>310</v>
      </c>
      <c r="J4858" s="390"/>
      <c r="K4858" s="331" t="s">
        <v>994</v>
      </c>
    </row>
    <row r="4859" customFormat="false" ht="15.75" hidden="true" customHeight="false" outlineLevel="0" collapsed="false">
      <c r="A4859" s="331"/>
      <c r="B4859" s="331" t="s">
        <v>1475</v>
      </c>
      <c r="C4859" s="331" t="str">
        <f aca="false">IFERROR(VLOOKUP(B4859,'[1]#¡REF!'!$A$1:$C$15201,2,FALSE()),"")</f>
        <v/>
      </c>
      <c r="D4859" s="331" t="s">
        <v>1016</v>
      </c>
      <c r="E4859" s="331" t="s">
        <v>1091</v>
      </c>
      <c r="F4859" s="354" t="s">
        <v>993</v>
      </c>
      <c r="G4859" s="331" t="n">
        <v>7</v>
      </c>
      <c r="H4859" s="331" t="n">
        <v>5.45</v>
      </c>
      <c r="I4859" s="331" t="n">
        <v>108.5</v>
      </c>
      <c r="J4859" s="388"/>
      <c r="K4859" s="331" t="s">
        <v>994</v>
      </c>
    </row>
    <row r="4860" customFormat="false" ht="15.75" hidden="true" customHeight="false" outlineLevel="0" collapsed="false">
      <c r="A4860" s="331"/>
      <c r="B4860" s="331" t="s">
        <v>1475</v>
      </c>
      <c r="C4860" s="331" t="str">
        <f aca="false">IFERROR(VLOOKUP(B4860,'[1]#¡REF!'!$A$1:$C$15201,2,FALSE()),"")</f>
        <v/>
      </c>
      <c r="D4860" s="331" t="s">
        <v>1016</v>
      </c>
      <c r="E4860" s="331" t="s">
        <v>1019</v>
      </c>
      <c r="F4860" s="354" t="s">
        <v>993</v>
      </c>
      <c r="G4860" s="331" t="n">
        <v>21</v>
      </c>
      <c r="H4860" s="331" t="n">
        <v>16.35</v>
      </c>
      <c r="I4860" s="331" t="n">
        <v>325.5</v>
      </c>
      <c r="J4860" s="389"/>
      <c r="K4860" s="331" t="s">
        <v>994</v>
      </c>
    </row>
    <row r="4861" customFormat="false" ht="15.75" hidden="true" customHeight="false" outlineLevel="0" collapsed="false">
      <c r="A4861" s="331"/>
      <c r="B4861" s="331" t="s">
        <v>1475</v>
      </c>
      <c r="C4861" s="331" t="str">
        <f aca="false">IFERROR(VLOOKUP(B4861,'[1]#¡REF!'!$A$1:$C$15201,2,FALSE()),"")</f>
        <v/>
      </c>
      <c r="D4861" s="331" t="s">
        <v>1016</v>
      </c>
      <c r="E4861" s="331" t="s">
        <v>1024</v>
      </c>
      <c r="F4861" s="354" t="s">
        <v>993</v>
      </c>
      <c r="G4861" s="331" t="n">
        <v>2</v>
      </c>
      <c r="H4861" s="331" t="n">
        <v>1.56</v>
      </c>
      <c r="I4861" s="331" t="n">
        <v>31</v>
      </c>
      <c r="J4861" s="389"/>
      <c r="K4861" s="331" t="s">
        <v>994</v>
      </c>
    </row>
    <row r="4862" customFormat="false" ht="15.75" hidden="true" customHeight="false" outlineLevel="0" collapsed="false">
      <c r="A4862" s="331"/>
      <c r="B4862" s="331" t="s">
        <v>1475</v>
      </c>
      <c r="C4862" s="331" t="str">
        <f aca="false">IFERROR(VLOOKUP(B4862,'[1]#¡REF!'!$A$1:$C$15201,2,FALSE()),"")</f>
        <v/>
      </c>
      <c r="D4862" s="331" t="s">
        <v>1016</v>
      </c>
      <c r="E4862" s="331" t="s">
        <v>1065</v>
      </c>
      <c r="F4862" s="354" t="s">
        <v>993</v>
      </c>
      <c r="G4862" s="405" t="n">
        <v>1680</v>
      </c>
      <c r="H4862" s="415" t="n">
        <v>1307.89</v>
      </c>
      <c r="I4862" s="415" t="n">
        <v>26040</v>
      </c>
      <c r="J4862" s="389"/>
      <c r="K4862" s="331" t="s">
        <v>994</v>
      </c>
    </row>
    <row r="4863" customFormat="false" ht="15.75" hidden="true" customHeight="false" outlineLevel="0" collapsed="false">
      <c r="A4863" s="331"/>
      <c r="B4863" s="331" t="s">
        <v>1475</v>
      </c>
      <c r="C4863" s="331" t="str">
        <f aca="false">IFERROR(VLOOKUP(B4863,'[1]#¡REF!'!$A$1:$C$15201,2,FALSE()),"")</f>
        <v/>
      </c>
      <c r="D4863" s="331" t="s">
        <v>1016</v>
      </c>
      <c r="E4863" s="331" t="s">
        <v>1026</v>
      </c>
      <c r="F4863" s="331" t="s">
        <v>1132</v>
      </c>
      <c r="G4863" s="331" t="n">
        <v>45</v>
      </c>
      <c r="H4863" s="331" t="n">
        <v>35.03</v>
      </c>
      <c r="I4863" s="331" t="n">
        <v>697.5</v>
      </c>
      <c r="J4863" s="389"/>
      <c r="K4863" s="331" t="s">
        <v>994</v>
      </c>
    </row>
    <row r="4864" customFormat="false" ht="15.75" hidden="true" customHeight="false" outlineLevel="0" collapsed="false">
      <c r="A4864" s="331"/>
      <c r="B4864" s="331" t="s">
        <v>1475</v>
      </c>
      <c r="C4864" s="331" t="str">
        <f aca="false">IFERROR(VLOOKUP(B4864,'[1]#¡REF!'!$A$1:$C$15201,2,FALSE()),"")</f>
        <v/>
      </c>
      <c r="D4864" s="331" t="s">
        <v>1016</v>
      </c>
      <c r="E4864" s="331" t="s">
        <v>1027</v>
      </c>
      <c r="F4864" s="331" t="s">
        <v>1133</v>
      </c>
      <c r="G4864" s="331" t="n">
        <v>6</v>
      </c>
      <c r="H4864" s="331" t="n">
        <v>4.67</v>
      </c>
      <c r="I4864" s="331" t="n">
        <v>93</v>
      </c>
      <c r="J4864" s="389"/>
      <c r="K4864" s="331" t="s">
        <v>994</v>
      </c>
    </row>
    <row r="4865" customFormat="false" ht="15.75" hidden="true" customHeight="false" outlineLevel="0" collapsed="false">
      <c r="A4865" s="331"/>
      <c r="B4865" s="331" t="s">
        <v>1475</v>
      </c>
      <c r="C4865" s="331" t="str">
        <f aca="false">IFERROR(VLOOKUP(B4865,'[1]#¡REF!'!$A$1:$C$15201,2,FALSE()),"")</f>
        <v/>
      </c>
      <c r="D4865" s="331" t="s">
        <v>1016</v>
      </c>
      <c r="E4865" s="331" t="s">
        <v>1028</v>
      </c>
      <c r="F4865" s="331" t="s">
        <v>1134</v>
      </c>
      <c r="G4865" s="331" t="n">
        <v>28</v>
      </c>
      <c r="H4865" s="331" t="n">
        <v>21.8</v>
      </c>
      <c r="I4865" s="331" t="n">
        <v>434</v>
      </c>
      <c r="J4865" s="389"/>
      <c r="K4865" s="331" t="s">
        <v>994</v>
      </c>
    </row>
    <row r="4866" customFormat="false" ht="15.75" hidden="true" customHeight="false" outlineLevel="0" collapsed="false">
      <c r="A4866" s="331"/>
      <c r="B4866" s="331" t="s">
        <v>1476</v>
      </c>
      <c r="C4866" s="331" t="str">
        <f aca="false">IFERROR(VLOOKUP(B4866,'[1]#¡REF!'!$A$1:$C$15201,2,FALSE()),"")</f>
        <v/>
      </c>
      <c r="D4866" s="331" t="s">
        <v>991</v>
      </c>
      <c r="E4866" s="331" t="s">
        <v>997</v>
      </c>
      <c r="F4866" s="331" t="s">
        <v>1130</v>
      </c>
      <c r="G4866" s="331" t="n">
        <v>24</v>
      </c>
      <c r="H4866" s="415" t="n">
        <v>2055.37</v>
      </c>
      <c r="I4866" s="415" t="n">
        <v>40922.4</v>
      </c>
      <c r="J4866" s="389"/>
      <c r="K4866" s="331" t="s">
        <v>994</v>
      </c>
    </row>
    <row r="4867" customFormat="false" ht="15.75" hidden="true" customHeight="false" outlineLevel="0" collapsed="false">
      <c r="A4867" s="331"/>
      <c r="B4867" s="331" t="s">
        <v>1476</v>
      </c>
      <c r="C4867" s="331" t="str">
        <f aca="false">IFERROR(VLOOKUP(B4867,'[1]#¡REF!'!$A$1:$C$15201,2,FALSE()),"")</f>
        <v/>
      </c>
      <c r="D4867" s="331" t="s">
        <v>991</v>
      </c>
      <c r="E4867" s="331" t="s">
        <v>992</v>
      </c>
      <c r="F4867" s="354" t="s">
        <v>993</v>
      </c>
      <c r="G4867" s="331" t="n">
        <v>176</v>
      </c>
      <c r="H4867" s="415" t="n">
        <v>15072.71</v>
      </c>
      <c r="I4867" s="415" t="n">
        <v>300097.6</v>
      </c>
      <c r="J4867" s="389"/>
      <c r="K4867" s="331" t="s">
        <v>994</v>
      </c>
    </row>
    <row r="4868" customFormat="false" ht="15.75" hidden="true" customHeight="false" outlineLevel="0" collapsed="false">
      <c r="A4868" s="331"/>
      <c r="B4868" s="331" t="s">
        <v>1476</v>
      </c>
      <c r="C4868" s="331" t="str">
        <f aca="false">IFERROR(VLOOKUP(B4868,'[1]#¡REF!'!$A$1:$C$15201,2,FALSE()),"")</f>
        <v/>
      </c>
      <c r="D4868" s="331" t="s">
        <v>991</v>
      </c>
      <c r="E4868" s="331" t="s">
        <v>1008</v>
      </c>
      <c r="F4868" s="354" t="s">
        <v>993</v>
      </c>
      <c r="G4868" s="331" t="n">
        <v>750</v>
      </c>
      <c r="H4868" s="415" t="n">
        <v>64230.29</v>
      </c>
      <c r="I4868" s="415" t="n">
        <v>1278825</v>
      </c>
      <c r="J4868" s="389"/>
      <c r="K4868" s="331" t="s">
        <v>994</v>
      </c>
    </row>
    <row r="4869" customFormat="false" ht="15.75" hidden="true" customHeight="false" outlineLevel="0" collapsed="false">
      <c r="A4869" s="331"/>
      <c r="B4869" s="331" t="s">
        <v>1476</v>
      </c>
      <c r="C4869" s="331" t="str">
        <f aca="false">IFERROR(VLOOKUP(B4869,'[1]#¡REF!'!$A$1:$C$15201,2,FALSE()),"")</f>
        <v/>
      </c>
      <c r="D4869" s="331" t="s">
        <v>991</v>
      </c>
      <c r="E4869" s="331" t="s">
        <v>1083</v>
      </c>
      <c r="F4869" s="354" t="s">
        <v>993</v>
      </c>
      <c r="G4869" s="405" t="n">
        <v>2808</v>
      </c>
      <c r="H4869" s="415" t="n">
        <v>240478.21</v>
      </c>
      <c r="I4869" s="415" t="n">
        <v>4787920.8</v>
      </c>
      <c r="J4869" s="389"/>
      <c r="K4869" s="331" t="s">
        <v>994</v>
      </c>
    </row>
    <row r="4870" customFormat="false" ht="15.75" hidden="true" customHeight="false" outlineLevel="0" collapsed="false">
      <c r="A4870" s="331"/>
      <c r="B4870" s="331" t="s">
        <v>1476</v>
      </c>
      <c r="C4870" s="331" t="str">
        <f aca="false">IFERROR(VLOOKUP(B4870,'[1]#¡REF!'!$A$1:$C$15201,2,FALSE()),"")</f>
        <v/>
      </c>
      <c r="D4870" s="331" t="s">
        <v>991</v>
      </c>
      <c r="E4870" s="331" t="s">
        <v>1000</v>
      </c>
      <c r="F4870" s="354" t="s">
        <v>993</v>
      </c>
      <c r="G4870" s="405" t="n">
        <v>3175</v>
      </c>
      <c r="H4870" s="415" t="n">
        <v>271908.23</v>
      </c>
      <c r="I4870" s="415" t="n">
        <v>5413692.5</v>
      </c>
      <c r="J4870" s="389"/>
      <c r="K4870" s="331" t="s">
        <v>994</v>
      </c>
    </row>
    <row r="4871" customFormat="false" ht="15.75" hidden="true" customHeight="false" outlineLevel="0" collapsed="false">
      <c r="A4871" s="331"/>
      <c r="B4871" s="331" t="s">
        <v>1476</v>
      </c>
      <c r="C4871" s="331" t="str">
        <f aca="false">IFERROR(VLOOKUP(B4871,'[1]#¡REF!'!$A$1:$C$15201,2,FALSE()),"")</f>
        <v/>
      </c>
      <c r="D4871" s="331" t="s">
        <v>991</v>
      </c>
      <c r="E4871" s="331" t="s">
        <v>1010</v>
      </c>
      <c r="F4871" s="354" t="s">
        <v>993</v>
      </c>
      <c r="G4871" s="331" t="n">
        <v>120</v>
      </c>
      <c r="H4871" s="415" t="n">
        <v>10276.85</v>
      </c>
      <c r="I4871" s="415" t="n">
        <v>204612</v>
      </c>
      <c r="J4871" s="389"/>
      <c r="K4871" s="331" t="s">
        <v>994</v>
      </c>
    </row>
    <row r="4872" customFormat="false" ht="15.75" hidden="true" customHeight="false" outlineLevel="0" collapsed="false">
      <c r="A4872" s="331"/>
      <c r="B4872" s="331" t="s">
        <v>1476</v>
      </c>
      <c r="C4872" s="331" t="str">
        <f aca="false">IFERROR(VLOOKUP(B4872,'[1]#¡REF!'!$A$1:$C$15201,2,FALSE()),"")</f>
        <v/>
      </c>
      <c r="D4872" s="331" t="s">
        <v>991</v>
      </c>
      <c r="E4872" s="331" t="s">
        <v>1011</v>
      </c>
      <c r="F4872" s="354" t="s">
        <v>993</v>
      </c>
      <c r="G4872" s="405" t="n">
        <v>1200</v>
      </c>
      <c r="H4872" s="415" t="n">
        <v>102768.46</v>
      </c>
      <c r="I4872" s="415" t="n">
        <v>2046120</v>
      </c>
      <c r="J4872" s="389"/>
      <c r="K4872" s="331" t="s">
        <v>994</v>
      </c>
    </row>
    <row r="4873" customFormat="false" ht="15.75" hidden="true" customHeight="false" outlineLevel="0" collapsed="false">
      <c r="A4873" s="331"/>
      <c r="B4873" s="331" t="s">
        <v>1476</v>
      </c>
      <c r="C4873" s="331" t="str">
        <f aca="false">IFERROR(VLOOKUP(B4873,'[1]#¡REF!'!$A$1:$C$15201,2,FALSE()),"")</f>
        <v/>
      </c>
      <c r="D4873" s="331" t="s">
        <v>991</v>
      </c>
      <c r="E4873" s="331" t="s">
        <v>1001</v>
      </c>
      <c r="F4873" s="354" t="s">
        <v>993</v>
      </c>
      <c r="G4873" s="331" t="n">
        <v>30</v>
      </c>
      <c r="H4873" s="415" t="n">
        <v>2569.21</v>
      </c>
      <c r="I4873" s="415" t="n">
        <v>51153</v>
      </c>
      <c r="J4873" s="389"/>
      <c r="K4873" s="331" t="s">
        <v>994</v>
      </c>
    </row>
    <row r="4874" customFormat="false" ht="15.75" hidden="true" customHeight="false" outlineLevel="0" collapsed="false">
      <c r="A4874" s="331"/>
      <c r="B4874" s="331" t="s">
        <v>1476</v>
      </c>
      <c r="C4874" s="331" t="str">
        <f aca="false">IFERROR(VLOOKUP(B4874,'[1]#¡REF!'!$A$1:$C$15201,2,FALSE()),"")</f>
        <v/>
      </c>
      <c r="D4874" s="331" t="s">
        <v>991</v>
      </c>
      <c r="E4874" s="331" t="s">
        <v>1084</v>
      </c>
      <c r="F4874" s="354" t="s">
        <v>993</v>
      </c>
      <c r="G4874" s="331" t="n">
        <v>60</v>
      </c>
      <c r="H4874" s="415" t="n">
        <v>5138.42</v>
      </c>
      <c r="I4874" s="415" t="n">
        <v>102306</v>
      </c>
      <c r="J4874" s="389"/>
      <c r="K4874" s="331" t="s">
        <v>994</v>
      </c>
    </row>
    <row r="4875" customFormat="false" ht="15.75" hidden="true" customHeight="false" outlineLevel="0" collapsed="false">
      <c r="A4875" s="331"/>
      <c r="B4875" s="331" t="s">
        <v>1476</v>
      </c>
      <c r="C4875" s="331" t="str">
        <f aca="false">IFERROR(VLOOKUP(B4875,'[1]#¡REF!'!$A$1:$C$15201,2,FALSE()),"")</f>
        <v/>
      </c>
      <c r="D4875" s="331" t="s">
        <v>991</v>
      </c>
      <c r="E4875" s="331" t="s">
        <v>1037</v>
      </c>
      <c r="F4875" s="331" t="s">
        <v>1131</v>
      </c>
      <c r="G4875" s="405" t="n">
        <v>1097</v>
      </c>
      <c r="H4875" s="415" t="n">
        <v>93947.5</v>
      </c>
      <c r="I4875" s="415" t="n">
        <v>1870494.7</v>
      </c>
      <c r="J4875" s="389"/>
      <c r="K4875" s="331" t="s">
        <v>994</v>
      </c>
    </row>
    <row r="4876" customFormat="false" ht="15.75" hidden="true" customHeight="false" outlineLevel="0" collapsed="false">
      <c r="A4876" s="331"/>
      <c r="B4876" s="331" t="s">
        <v>1476</v>
      </c>
      <c r="C4876" s="331" t="str">
        <f aca="false">IFERROR(VLOOKUP(B4876,'[1]#¡REF!'!$A$1:$C$15201,2,FALSE()),"")</f>
        <v/>
      </c>
      <c r="D4876" s="331" t="s">
        <v>991</v>
      </c>
      <c r="E4876" s="331" t="s">
        <v>1002</v>
      </c>
      <c r="F4876" s="331" t="s">
        <v>1133</v>
      </c>
      <c r="G4876" s="331" t="n">
        <v>750</v>
      </c>
      <c r="H4876" s="415" t="n">
        <v>64230.29</v>
      </c>
      <c r="I4876" s="415" t="n">
        <v>1278825</v>
      </c>
      <c r="J4876" s="389"/>
      <c r="K4876" s="331" t="s">
        <v>994</v>
      </c>
    </row>
    <row r="4877" customFormat="false" ht="15.75" hidden="true" customHeight="false" outlineLevel="0" collapsed="false">
      <c r="A4877" s="331"/>
      <c r="B4877" s="331" t="s">
        <v>1476</v>
      </c>
      <c r="C4877" s="331" t="str">
        <f aca="false">IFERROR(VLOOKUP(B4877,'[1]#¡REF!'!$A$1:$C$15201,2,FALSE()),"")</f>
        <v/>
      </c>
      <c r="D4877" s="331" t="s">
        <v>991</v>
      </c>
      <c r="E4877" s="331" t="s">
        <v>1004</v>
      </c>
      <c r="F4877" s="331" t="s">
        <v>1134</v>
      </c>
      <c r="G4877" s="331" t="n">
        <v>10</v>
      </c>
      <c r="H4877" s="331" t="n">
        <v>856.4</v>
      </c>
      <c r="I4877" s="415" t="n">
        <v>17051</v>
      </c>
      <c r="J4877" s="390"/>
      <c r="K4877" s="331" t="s">
        <v>994</v>
      </c>
    </row>
    <row r="4878" customFormat="false" ht="15.75" hidden="true" customHeight="false" outlineLevel="0" collapsed="false">
      <c r="A4878" s="331"/>
      <c r="B4878" s="331" t="s">
        <v>1477</v>
      </c>
      <c r="C4878" s="331" t="str">
        <f aca="false">IFERROR(VLOOKUP(B4878,'[1]#¡REF!'!$A$1:$C$15201,2,FALSE()),"")</f>
        <v/>
      </c>
      <c r="D4878" s="331" t="s">
        <v>991</v>
      </c>
      <c r="E4878" s="331" t="s">
        <v>997</v>
      </c>
      <c r="F4878" s="331" t="s">
        <v>1130</v>
      </c>
      <c r="G4878" s="331" t="n">
        <v>36</v>
      </c>
      <c r="H4878" s="331" t="n">
        <v>7.68</v>
      </c>
      <c r="I4878" s="331" t="n">
        <v>153</v>
      </c>
      <c r="J4878" s="388"/>
      <c r="K4878" s="331" t="s">
        <v>994</v>
      </c>
    </row>
    <row r="4879" customFormat="false" ht="15.75" hidden="true" customHeight="false" outlineLevel="0" collapsed="false">
      <c r="A4879" s="331"/>
      <c r="B4879" s="331" t="s">
        <v>1477</v>
      </c>
      <c r="C4879" s="331" t="str">
        <f aca="false">IFERROR(VLOOKUP(B4879,'[1]#¡REF!'!$A$1:$C$15201,2,FALSE()),"")</f>
        <v/>
      </c>
      <c r="D4879" s="331" t="s">
        <v>991</v>
      </c>
      <c r="E4879" s="331" t="s">
        <v>992</v>
      </c>
      <c r="F4879" s="354" t="s">
        <v>993</v>
      </c>
      <c r="G4879" s="331" t="n">
        <v>151</v>
      </c>
      <c r="H4879" s="331" t="n">
        <v>32.23</v>
      </c>
      <c r="I4879" s="331" t="n">
        <v>641.75</v>
      </c>
      <c r="J4879" s="389"/>
      <c r="K4879" s="331" t="s">
        <v>994</v>
      </c>
    </row>
    <row r="4880" customFormat="false" ht="15.75" hidden="true" customHeight="false" outlineLevel="0" collapsed="false">
      <c r="A4880" s="331"/>
      <c r="B4880" s="331" t="s">
        <v>1477</v>
      </c>
      <c r="C4880" s="331" t="str">
        <f aca="false">IFERROR(VLOOKUP(B4880,'[1]#¡REF!'!$A$1:$C$15201,2,FALSE()),"")</f>
        <v/>
      </c>
      <c r="D4880" s="331" t="s">
        <v>991</v>
      </c>
      <c r="E4880" s="331" t="s">
        <v>1008</v>
      </c>
      <c r="F4880" s="354" t="s">
        <v>993</v>
      </c>
      <c r="G4880" s="331" t="n">
        <v>110</v>
      </c>
      <c r="H4880" s="331" t="n">
        <v>23.48</v>
      </c>
      <c r="I4880" s="331" t="n">
        <v>467.5</v>
      </c>
      <c r="J4880" s="389"/>
      <c r="K4880" s="331" t="s">
        <v>994</v>
      </c>
    </row>
    <row r="4881" customFormat="false" ht="15.75" hidden="true" customHeight="false" outlineLevel="0" collapsed="false">
      <c r="A4881" s="331"/>
      <c r="B4881" s="331" t="s">
        <v>1477</v>
      </c>
      <c r="C4881" s="331" t="str">
        <f aca="false">IFERROR(VLOOKUP(B4881,'[1]#¡REF!'!$A$1:$C$15201,2,FALSE()),"")</f>
        <v/>
      </c>
      <c r="D4881" s="331" t="s">
        <v>991</v>
      </c>
      <c r="E4881" s="331" t="s">
        <v>1083</v>
      </c>
      <c r="F4881" s="354" t="s">
        <v>993</v>
      </c>
      <c r="G4881" s="331" t="n">
        <v>671</v>
      </c>
      <c r="H4881" s="331" t="n">
        <v>143.23</v>
      </c>
      <c r="I4881" s="415" t="n">
        <v>2851.75</v>
      </c>
      <c r="J4881" s="389"/>
      <c r="K4881" s="331" t="s">
        <v>994</v>
      </c>
    </row>
    <row r="4882" customFormat="false" ht="15.75" hidden="true" customHeight="false" outlineLevel="0" collapsed="false">
      <c r="A4882" s="331"/>
      <c r="B4882" s="331" t="s">
        <v>1477</v>
      </c>
      <c r="C4882" s="331" t="str">
        <f aca="false">IFERROR(VLOOKUP(B4882,'[1]#¡REF!'!$A$1:$C$15201,2,FALSE()),"")</f>
        <v/>
      </c>
      <c r="D4882" s="331" t="s">
        <v>991</v>
      </c>
      <c r="E4882" s="331" t="s">
        <v>1000</v>
      </c>
      <c r="F4882" s="354" t="s">
        <v>993</v>
      </c>
      <c r="G4882" s="331" t="n">
        <v>798</v>
      </c>
      <c r="H4882" s="331" t="n">
        <v>170.34</v>
      </c>
      <c r="I4882" s="415" t="n">
        <v>3391.5</v>
      </c>
      <c r="J4882" s="389"/>
      <c r="K4882" s="331" t="s">
        <v>994</v>
      </c>
    </row>
    <row r="4883" customFormat="false" ht="15.75" hidden="true" customHeight="false" outlineLevel="0" collapsed="false">
      <c r="A4883" s="331"/>
      <c r="B4883" s="331" t="s">
        <v>1477</v>
      </c>
      <c r="C4883" s="331" t="str">
        <f aca="false">IFERROR(VLOOKUP(B4883,'[1]#¡REF!'!$A$1:$C$15201,2,FALSE()),"")</f>
        <v/>
      </c>
      <c r="D4883" s="331" t="s">
        <v>991</v>
      </c>
      <c r="E4883" s="331" t="s">
        <v>1075</v>
      </c>
      <c r="F4883" s="354" t="s">
        <v>993</v>
      </c>
      <c r="G4883" s="331" t="n">
        <v>21</v>
      </c>
      <c r="H4883" s="331" t="n">
        <v>4.48</v>
      </c>
      <c r="I4883" s="331" t="n">
        <v>89.25</v>
      </c>
      <c r="J4883" s="389"/>
      <c r="K4883" s="331" t="s">
        <v>994</v>
      </c>
    </row>
    <row r="4884" customFormat="false" ht="15.75" hidden="true" customHeight="false" outlineLevel="0" collapsed="false">
      <c r="A4884" s="331"/>
      <c r="B4884" s="331" t="s">
        <v>1477</v>
      </c>
      <c r="C4884" s="331" t="str">
        <f aca="false">IFERROR(VLOOKUP(B4884,'[1]#¡REF!'!$A$1:$C$15201,2,FALSE()),"")</f>
        <v/>
      </c>
      <c r="D4884" s="331" t="s">
        <v>991</v>
      </c>
      <c r="E4884" s="331" t="s">
        <v>1033</v>
      </c>
      <c r="F4884" s="354" t="s">
        <v>993</v>
      </c>
      <c r="G4884" s="331" t="n">
        <v>150</v>
      </c>
      <c r="H4884" s="331" t="n">
        <v>32.02</v>
      </c>
      <c r="I4884" s="331" t="n">
        <v>637.5</v>
      </c>
      <c r="J4884" s="389"/>
      <c r="K4884" s="331" t="s">
        <v>994</v>
      </c>
    </row>
    <row r="4885" customFormat="false" ht="15.75" hidden="true" customHeight="false" outlineLevel="0" collapsed="false">
      <c r="A4885" s="331"/>
      <c r="B4885" s="331" t="s">
        <v>1477</v>
      </c>
      <c r="C4885" s="331" t="str">
        <f aca="false">IFERROR(VLOOKUP(B4885,'[1]#¡REF!'!$A$1:$C$15201,2,FALSE()),"")</f>
        <v/>
      </c>
      <c r="D4885" s="331" t="s">
        <v>991</v>
      </c>
      <c r="E4885" s="331" t="s">
        <v>1053</v>
      </c>
      <c r="F4885" s="354" t="s">
        <v>993</v>
      </c>
      <c r="G4885" s="331" t="n">
        <v>150</v>
      </c>
      <c r="H4885" s="331" t="n">
        <v>32.02</v>
      </c>
      <c r="I4885" s="331" t="n">
        <v>637.5</v>
      </c>
      <c r="J4885" s="389"/>
      <c r="K4885" s="331" t="s">
        <v>994</v>
      </c>
    </row>
    <row r="4886" customFormat="false" ht="15.75" hidden="true" customHeight="false" outlineLevel="0" collapsed="false">
      <c r="A4886" s="331"/>
      <c r="B4886" s="331" t="s">
        <v>1477</v>
      </c>
      <c r="C4886" s="331" t="str">
        <f aca="false">IFERROR(VLOOKUP(B4886,'[1]#¡REF!'!$A$1:$C$15201,2,FALSE()),"")</f>
        <v/>
      </c>
      <c r="D4886" s="331" t="s">
        <v>991</v>
      </c>
      <c r="E4886" s="331" t="s">
        <v>1009</v>
      </c>
      <c r="F4886" s="354" t="s">
        <v>993</v>
      </c>
      <c r="G4886" s="331" t="n">
        <v>50</v>
      </c>
      <c r="H4886" s="331" t="n">
        <v>10.67</v>
      </c>
      <c r="I4886" s="331" t="n">
        <v>212.5</v>
      </c>
      <c r="J4886" s="389"/>
      <c r="K4886" s="331" t="s">
        <v>994</v>
      </c>
    </row>
    <row r="4887" customFormat="false" ht="15.75" hidden="true" customHeight="false" outlineLevel="0" collapsed="false">
      <c r="A4887" s="331"/>
      <c r="B4887" s="331" t="s">
        <v>1477</v>
      </c>
      <c r="C4887" s="331" t="str">
        <f aca="false">IFERROR(VLOOKUP(B4887,'[1]#¡REF!'!$A$1:$C$15201,2,FALSE()),"")</f>
        <v/>
      </c>
      <c r="D4887" s="331" t="s">
        <v>991</v>
      </c>
      <c r="E4887" s="331" t="s">
        <v>1046</v>
      </c>
      <c r="F4887" s="354" t="s">
        <v>993</v>
      </c>
      <c r="G4887" s="331" t="n">
        <v>50</v>
      </c>
      <c r="H4887" s="331" t="n">
        <v>10.67</v>
      </c>
      <c r="I4887" s="331" t="n">
        <v>212.5</v>
      </c>
      <c r="J4887" s="389"/>
      <c r="K4887" s="331" t="s">
        <v>994</v>
      </c>
    </row>
    <row r="4888" customFormat="false" ht="15.75" hidden="true" customHeight="false" outlineLevel="0" collapsed="false">
      <c r="A4888" s="331"/>
      <c r="B4888" s="331" t="s">
        <v>1477</v>
      </c>
      <c r="C4888" s="331" t="str">
        <f aca="false">IFERROR(VLOOKUP(B4888,'[1]#¡REF!'!$A$1:$C$15201,2,FALSE()),"")</f>
        <v/>
      </c>
      <c r="D4888" s="331" t="s">
        <v>991</v>
      </c>
      <c r="E4888" s="331" t="s">
        <v>1012</v>
      </c>
      <c r="F4888" s="354" t="s">
        <v>993</v>
      </c>
      <c r="G4888" s="331" t="n">
        <v>320</v>
      </c>
      <c r="H4888" s="331" t="n">
        <v>68.31</v>
      </c>
      <c r="I4888" s="415" t="n">
        <v>1360</v>
      </c>
      <c r="J4888" s="389"/>
      <c r="K4888" s="331" t="s">
        <v>994</v>
      </c>
    </row>
    <row r="4889" customFormat="false" ht="15.75" hidden="true" customHeight="false" outlineLevel="0" collapsed="false">
      <c r="A4889" s="331"/>
      <c r="B4889" s="331" t="s">
        <v>1477</v>
      </c>
      <c r="C4889" s="331" t="str">
        <f aca="false">IFERROR(VLOOKUP(B4889,'[1]#¡REF!'!$A$1:$C$15201,2,FALSE()),"")</f>
        <v/>
      </c>
      <c r="D4889" s="331" t="s">
        <v>991</v>
      </c>
      <c r="E4889" s="331" t="s">
        <v>1035</v>
      </c>
      <c r="F4889" s="354" t="s">
        <v>993</v>
      </c>
      <c r="G4889" s="331" t="n">
        <v>12</v>
      </c>
      <c r="H4889" s="331" t="n">
        <v>2.56</v>
      </c>
      <c r="I4889" s="331" t="n">
        <v>51</v>
      </c>
      <c r="J4889" s="389"/>
      <c r="K4889" s="331" t="s">
        <v>994</v>
      </c>
    </row>
    <row r="4890" customFormat="false" ht="15.75" hidden="true" customHeight="false" outlineLevel="0" collapsed="false">
      <c r="A4890" s="331"/>
      <c r="B4890" s="331" t="s">
        <v>1477</v>
      </c>
      <c r="C4890" s="331" t="str">
        <f aca="false">IFERROR(VLOOKUP(B4890,'[1]#¡REF!'!$A$1:$C$15201,2,FALSE()),"")</f>
        <v/>
      </c>
      <c r="D4890" s="331" t="s">
        <v>991</v>
      </c>
      <c r="E4890" s="331" t="s">
        <v>995</v>
      </c>
      <c r="F4890" s="354" t="s">
        <v>993</v>
      </c>
      <c r="G4890" s="331" t="n">
        <v>70</v>
      </c>
      <c r="H4890" s="331" t="n">
        <v>14.94</v>
      </c>
      <c r="I4890" s="331" t="n">
        <v>297.5</v>
      </c>
      <c r="J4890" s="389"/>
      <c r="K4890" s="331" t="s">
        <v>994</v>
      </c>
    </row>
    <row r="4891" customFormat="false" ht="15.75" hidden="true" customHeight="false" outlineLevel="0" collapsed="false">
      <c r="A4891" s="331"/>
      <c r="B4891" s="331" t="s">
        <v>1477</v>
      </c>
      <c r="C4891" s="331" t="str">
        <f aca="false">IFERROR(VLOOKUP(B4891,'[1]#¡REF!'!$A$1:$C$15201,2,FALSE()),"")</f>
        <v/>
      </c>
      <c r="D4891" s="331" t="s">
        <v>991</v>
      </c>
      <c r="E4891" s="331" t="s">
        <v>1037</v>
      </c>
      <c r="F4891" s="331" t="s">
        <v>1131</v>
      </c>
      <c r="G4891" s="331" t="n">
        <v>95</v>
      </c>
      <c r="H4891" s="331" t="n">
        <v>20.28</v>
      </c>
      <c r="I4891" s="331" t="n">
        <v>403.75</v>
      </c>
      <c r="J4891" s="389"/>
      <c r="K4891" s="331" t="s">
        <v>994</v>
      </c>
    </row>
    <row r="4892" customFormat="false" ht="15.75" hidden="true" customHeight="false" outlineLevel="0" collapsed="false">
      <c r="A4892" s="331"/>
      <c r="B4892" s="331" t="s">
        <v>1477</v>
      </c>
      <c r="C4892" s="331" t="str">
        <f aca="false">IFERROR(VLOOKUP(B4892,'[1]#¡REF!'!$A$1:$C$15201,2,FALSE()),"")</f>
        <v/>
      </c>
      <c r="D4892" s="331" t="s">
        <v>991</v>
      </c>
      <c r="E4892" s="331" t="s">
        <v>1014</v>
      </c>
      <c r="F4892" s="331" t="s">
        <v>1132</v>
      </c>
      <c r="G4892" s="331" t="n">
        <v>7</v>
      </c>
      <c r="H4892" s="331" t="n">
        <v>1.49</v>
      </c>
      <c r="I4892" s="331" t="n">
        <v>29.75</v>
      </c>
      <c r="J4892" s="389"/>
      <c r="K4892" s="331" t="s">
        <v>994</v>
      </c>
    </row>
    <row r="4893" customFormat="false" ht="15.75" hidden="true" customHeight="false" outlineLevel="0" collapsed="false">
      <c r="A4893" s="331"/>
      <c r="B4893" s="331" t="s">
        <v>1477</v>
      </c>
      <c r="C4893" s="331" t="str">
        <f aca="false">IFERROR(VLOOKUP(B4893,'[1]#¡REF!'!$A$1:$C$15201,2,FALSE()),"")</f>
        <v/>
      </c>
      <c r="D4893" s="331" t="s">
        <v>991</v>
      </c>
      <c r="E4893" s="331" t="s">
        <v>1004</v>
      </c>
      <c r="F4893" s="331" t="s">
        <v>1134</v>
      </c>
      <c r="G4893" s="331" t="n">
        <v>20</v>
      </c>
      <c r="H4893" s="331" t="n">
        <v>4.27</v>
      </c>
      <c r="I4893" s="331" t="n">
        <v>85</v>
      </c>
      <c r="J4893" s="390"/>
      <c r="K4893" s="331" t="s">
        <v>994</v>
      </c>
    </row>
    <row r="4894" customFormat="false" ht="15.75" hidden="true" customHeight="false" outlineLevel="0" collapsed="false">
      <c r="A4894" s="331"/>
      <c r="B4894" s="331" t="s">
        <v>1477</v>
      </c>
      <c r="C4894" s="331" t="str">
        <f aca="false">IFERROR(VLOOKUP(B4894,'[1]#¡REF!'!$A$1:$C$15201,2,FALSE()),"")</f>
        <v/>
      </c>
      <c r="D4894" s="331" t="s">
        <v>1016</v>
      </c>
      <c r="E4894" s="331" t="s">
        <v>1018</v>
      </c>
      <c r="F4894" s="354" t="s">
        <v>993</v>
      </c>
      <c r="G4894" s="331" t="n">
        <v>112</v>
      </c>
      <c r="H4894" s="331" t="n">
        <v>23.91</v>
      </c>
      <c r="I4894" s="331" t="n">
        <v>476</v>
      </c>
      <c r="J4894" s="388"/>
      <c r="K4894" s="331" t="s">
        <v>994</v>
      </c>
    </row>
    <row r="4895" customFormat="false" ht="15.75" hidden="true" customHeight="false" outlineLevel="0" collapsed="false">
      <c r="A4895" s="331"/>
      <c r="B4895" s="331" t="s">
        <v>1477</v>
      </c>
      <c r="C4895" s="331" t="str">
        <f aca="false">IFERROR(VLOOKUP(B4895,'[1]#¡REF!'!$A$1:$C$15201,2,FALSE()),"")</f>
        <v/>
      </c>
      <c r="D4895" s="331" t="s">
        <v>1016</v>
      </c>
      <c r="E4895" s="331" t="s">
        <v>1019</v>
      </c>
      <c r="F4895" s="354" t="s">
        <v>993</v>
      </c>
      <c r="G4895" s="331" t="n">
        <v>154</v>
      </c>
      <c r="H4895" s="331" t="n">
        <v>32.87</v>
      </c>
      <c r="I4895" s="331" t="n">
        <v>654.5</v>
      </c>
      <c r="J4895" s="389"/>
      <c r="K4895" s="331" t="s">
        <v>994</v>
      </c>
    </row>
    <row r="4896" customFormat="false" ht="15.75" hidden="true" customHeight="false" outlineLevel="0" collapsed="false">
      <c r="A4896" s="331"/>
      <c r="B4896" s="331" t="s">
        <v>1477</v>
      </c>
      <c r="C4896" s="331" t="str">
        <f aca="false">IFERROR(VLOOKUP(B4896,'[1]#¡REF!'!$A$1:$C$15201,2,FALSE()),"")</f>
        <v/>
      </c>
      <c r="D4896" s="331" t="s">
        <v>1016</v>
      </c>
      <c r="E4896" s="331" t="s">
        <v>1023</v>
      </c>
      <c r="F4896" s="354" t="s">
        <v>993</v>
      </c>
      <c r="G4896" s="331" t="n">
        <v>180</v>
      </c>
      <c r="H4896" s="331" t="n">
        <v>38.42</v>
      </c>
      <c r="I4896" s="331" t="n">
        <v>765</v>
      </c>
      <c r="J4896" s="389"/>
      <c r="K4896" s="331" t="s">
        <v>994</v>
      </c>
    </row>
    <row r="4897" customFormat="false" ht="15.75" hidden="true" customHeight="false" outlineLevel="0" collapsed="false">
      <c r="A4897" s="331"/>
      <c r="B4897" s="331" t="s">
        <v>1477</v>
      </c>
      <c r="C4897" s="331" t="str">
        <f aca="false">IFERROR(VLOOKUP(B4897,'[1]#¡REF!'!$A$1:$C$15201,2,FALSE()),"")</f>
        <v/>
      </c>
      <c r="D4897" s="331" t="s">
        <v>1016</v>
      </c>
      <c r="E4897" s="331" t="s">
        <v>1065</v>
      </c>
      <c r="F4897" s="354" t="s">
        <v>993</v>
      </c>
      <c r="G4897" s="331" t="n">
        <v>45</v>
      </c>
      <c r="H4897" s="331" t="n">
        <v>9.61</v>
      </c>
      <c r="I4897" s="331" t="n">
        <v>191.25</v>
      </c>
      <c r="J4897" s="389"/>
      <c r="K4897" s="331" t="s">
        <v>994</v>
      </c>
    </row>
    <row r="4898" customFormat="false" ht="15.75" hidden="true" customHeight="false" outlineLevel="0" collapsed="false">
      <c r="A4898" s="331"/>
      <c r="B4898" s="331" t="s">
        <v>1116</v>
      </c>
      <c r="C4898" s="331" t="str">
        <f aca="false">IFERROR(VLOOKUP(B4898,'[1]#¡REF!'!$A$1:$C$15201,2,FALSE()),"")</f>
        <v/>
      </c>
      <c r="D4898" s="331" t="s">
        <v>991</v>
      </c>
      <c r="E4898" s="331" t="s">
        <v>997</v>
      </c>
      <c r="F4898" s="331" t="s">
        <v>1130</v>
      </c>
      <c r="G4898" s="331" t="n">
        <v>2</v>
      </c>
      <c r="H4898" s="331" t="n">
        <v>0.32</v>
      </c>
      <c r="I4898" s="331" t="n">
        <v>6.32</v>
      </c>
      <c r="J4898" s="389"/>
      <c r="K4898" s="331" t="s">
        <v>994</v>
      </c>
    </row>
    <row r="4899" customFormat="false" ht="15.75" hidden="true" customHeight="false" outlineLevel="0" collapsed="false">
      <c r="A4899" s="331"/>
      <c r="B4899" s="331" t="s">
        <v>1116</v>
      </c>
      <c r="C4899" s="331" t="str">
        <f aca="false">IFERROR(VLOOKUP(B4899,'[1]#¡REF!'!$A$1:$C$15201,2,FALSE()),"")</f>
        <v/>
      </c>
      <c r="D4899" s="331" t="s">
        <v>991</v>
      </c>
      <c r="E4899" s="331" t="s">
        <v>992</v>
      </c>
      <c r="F4899" s="354" t="s">
        <v>993</v>
      </c>
      <c r="G4899" s="331" t="n">
        <v>75</v>
      </c>
      <c r="H4899" s="331" t="n">
        <v>11.9</v>
      </c>
      <c r="I4899" s="331" t="n">
        <v>237</v>
      </c>
      <c r="J4899" s="389"/>
      <c r="K4899" s="331" t="s">
        <v>994</v>
      </c>
    </row>
    <row r="4900" customFormat="false" ht="15.75" hidden="true" customHeight="false" outlineLevel="0" collapsed="false">
      <c r="A4900" s="331"/>
      <c r="B4900" s="331" t="s">
        <v>1116</v>
      </c>
      <c r="C4900" s="331" t="str">
        <f aca="false">IFERROR(VLOOKUP(B4900,'[1]#¡REF!'!$A$1:$C$15201,2,FALSE()),"")</f>
        <v/>
      </c>
      <c r="D4900" s="331" t="s">
        <v>991</v>
      </c>
      <c r="E4900" s="331" t="s">
        <v>1083</v>
      </c>
      <c r="F4900" s="354" t="s">
        <v>993</v>
      </c>
      <c r="G4900" s="331" t="n">
        <v>12</v>
      </c>
      <c r="H4900" s="331" t="n">
        <v>1.9</v>
      </c>
      <c r="I4900" s="331" t="n">
        <v>37.92</v>
      </c>
      <c r="J4900" s="389"/>
      <c r="K4900" s="331" t="s">
        <v>994</v>
      </c>
    </row>
    <row r="4901" customFormat="false" ht="15.75" hidden="true" customHeight="false" outlineLevel="0" collapsed="false">
      <c r="A4901" s="331"/>
      <c r="B4901" s="331" t="s">
        <v>1116</v>
      </c>
      <c r="C4901" s="331" t="str">
        <f aca="false">IFERROR(VLOOKUP(B4901,'[1]#¡REF!'!$A$1:$C$15201,2,FALSE()),"")</f>
        <v/>
      </c>
      <c r="D4901" s="331" t="s">
        <v>991</v>
      </c>
      <c r="E4901" s="331" t="s">
        <v>1000</v>
      </c>
      <c r="F4901" s="354" t="s">
        <v>993</v>
      </c>
      <c r="G4901" s="331" t="n">
        <v>25</v>
      </c>
      <c r="H4901" s="331" t="n">
        <v>3.97</v>
      </c>
      <c r="I4901" s="331" t="n">
        <v>79</v>
      </c>
      <c r="J4901" s="389"/>
      <c r="K4901" s="331" t="s">
        <v>994</v>
      </c>
    </row>
    <row r="4902" customFormat="false" ht="15.75" hidden="true" customHeight="false" outlineLevel="0" collapsed="false">
      <c r="A4902" s="331"/>
      <c r="B4902" s="331" t="s">
        <v>1116</v>
      </c>
      <c r="C4902" s="331" t="str">
        <f aca="false">IFERROR(VLOOKUP(B4902,'[1]#¡REF!'!$A$1:$C$15201,2,FALSE()),"")</f>
        <v/>
      </c>
      <c r="D4902" s="331" t="s">
        <v>991</v>
      </c>
      <c r="E4902" s="331" t="s">
        <v>1053</v>
      </c>
      <c r="F4902" s="354" t="s">
        <v>993</v>
      </c>
      <c r="G4902" s="331" t="n">
        <v>20</v>
      </c>
      <c r="H4902" s="331" t="n">
        <v>3.17</v>
      </c>
      <c r="I4902" s="331" t="n">
        <v>63.2</v>
      </c>
      <c r="J4902" s="389"/>
      <c r="K4902" s="331" t="s">
        <v>994</v>
      </c>
    </row>
    <row r="4903" customFormat="false" ht="15.75" hidden="true" customHeight="false" outlineLevel="0" collapsed="false">
      <c r="A4903" s="331"/>
      <c r="B4903" s="331" t="s">
        <v>1116</v>
      </c>
      <c r="C4903" s="331" t="str">
        <f aca="false">IFERROR(VLOOKUP(B4903,'[1]#¡REF!'!$A$1:$C$15201,2,FALSE()),"")</f>
        <v/>
      </c>
      <c r="D4903" s="331" t="s">
        <v>991</v>
      </c>
      <c r="E4903" s="331" t="s">
        <v>1046</v>
      </c>
      <c r="F4903" s="354" t="s">
        <v>993</v>
      </c>
      <c r="G4903" s="331" t="n">
        <v>5</v>
      </c>
      <c r="H4903" s="331" t="n">
        <v>0.79</v>
      </c>
      <c r="I4903" s="331" t="n">
        <v>15.8</v>
      </c>
      <c r="J4903" s="389"/>
      <c r="K4903" s="331" t="s">
        <v>994</v>
      </c>
    </row>
    <row r="4904" customFormat="false" ht="15.75" hidden="true" customHeight="false" outlineLevel="0" collapsed="false">
      <c r="A4904" s="331"/>
      <c r="B4904" s="331" t="s">
        <v>1116</v>
      </c>
      <c r="C4904" s="331" t="str">
        <f aca="false">IFERROR(VLOOKUP(B4904,'[1]#¡REF!'!$A$1:$C$15201,2,FALSE()),"")</f>
        <v/>
      </c>
      <c r="D4904" s="331" t="s">
        <v>991</v>
      </c>
      <c r="E4904" s="331" t="s">
        <v>1012</v>
      </c>
      <c r="F4904" s="354" t="s">
        <v>993</v>
      </c>
      <c r="G4904" s="331" t="n">
        <v>10</v>
      </c>
      <c r="H4904" s="331" t="n">
        <v>1.59</v>
      </c>
      <c r="I4904" s="331" t="n">
        <v>31.6</v>
      </c>
      <c r="J4904" s="389"/>
      <c r="K4904" s="331" t="s">
        <v>994</v>
      </c>
    </row>
    <row r="4905" customFormat="false" ht="15.75" hidden="true" customHeight="false" outlineLevel="0" collapsed="false">
      <c r="A4905" s="331"/>
      <c r="B4905" s="331" t="s">
        <v>1116</v>
      </c>
      <c r="C4905" s="331" t="str">
        <f aca="false">IFERROR(VLOOKUP(B4905,'[1]#¡REF!'!$A$1:$C$15201,2,FALSE()),"")</f>
        <v/>
      </c>
      <c r="D4905" s="331" t="s">
        <v>991</v>
      </c>
      <c r="E4905" s="331" t="s">
        <v>1036</v>
      </c>
      <c r="F4905" s="354" t="s">
        <v>993</v>
      </c>
      <c r="G4905" s="331" t="n">
        <v>5</v>
      </c>
      <c r="H4905" s="331" t="n">
        <v>0.79</v>
      </c>
      <c r="I4905" s="331" t="n">
        <v>15.8</v>
      </c>
      <c r="J4905" s="389"/>
      <c r="K4905" s="331" t="s">
        <v>994</v>
      </c>
    </row>
    <row r="4906" customFormat="false" ht="15.75" hidden="true" customHeight="false" outlineLevel="0" collapsed="false">
      <c r="A4906" s="331"/>
      <c r="B4906" s="331" t="s">
        <v>1116</v>
      </c>
      <c r="C4906" s="331" t="str">
        <f aca="false">IFERROR(VLOOKUP(B4906,'[1]#¡REF!'!$A$1:$C$15201,2,FALSE()),"")</f>
        <v/>
      </c>
      <c r="D4906" s="331" t="s">
        <v>991</v>
      </c>
      <c r="E4906" s="331" t="s">
        <v>1037</v>
      </c>
      <c r="F4906" s="331" t="s">
        <v>1131</v>
      </c>
      <c r="G4906" s="331" t="n">
        <v>12</v>
      </c>
      <c r="H4906" s="331" t="n">
        <v>1.9</v>
      </c>
      <c r="I4906" s="331" t="n">
        <v>37.92</v>
      </c>
      <c r="J4906" s="389"/>
      <c r="K4906" s="331" t="s">
        <v>994</v>
      </c>
    </row>
    <row r="4907" customFormat="false" ht="15.75" hidden="true" customHeight="false" outlineLevel="0" collapsed="false">
      <c r="A4907" s="331"/>
      <c r="B4907" s="331" t="s">
        <v>1116</v>
      </c>
      <c r="C4907" s="331" t="str">
        <f aca="false">IFERROR(VLOOKUP(B4907,'[1]#¡REF!'!$A$1:$C$15201,2,FALSE()),"")</f>
        <v/>
      </c>
      <c r="D4907" s="331" t="s">
        <v>991</v>
      </c>
      <c r="E4907" s="331" t="s">
        <v>1014</v>
      </c>
      <c r="F4907" s="331" t="s">
        <v>1132</v>
      </c>
      <c r="G4907" s="331" t="n">
        <v>15</v>
      </c>
      <c r="H4907" s="331" t="n">
        <v>2.38</v>
      </c>
      <c r="I4907" s="331" t="n">
        <v>47.4</v>
      </c>
      <c r="J4907" s="390"/>
      <c r="K4907" s="331" t="s">
        <v>994</v>
      </c>
    </row>
    <row r="4908" customFormat="false" ht="15.75" hidden="true" customHeight="false" outlineLevel="0" collapsed="false">
      <c r="A4908" s="331"/>
      <c r="B4908" s="331" t="s">
        <v>1116</v>
      </c>
      <c r="C4908" s="331" t="str">
        <f aca="false">IFERROR(VLOOKUP(B4908,'[1]#¡REF!'!$A$1:$C$15201,2,FALSE()),"")</f>
        <v/>
      </c>
      <c r="D4908" s="331" t="s">
        <v>1016</v>
      </c>
      <c r="E4908" s="331" t="s">
        <v>1017</v>
      </c>
      <c r="F4908" s="331" t="s">
        <v>1130</v>
      </c>
      <c r="G4908" s="331" t="n">
        <v>311</v>
      </c>
      <c r="H4908" s="331" t="n">
        <v>49.36</v>
      </c>
      <c r="I4908" s="331" t="n">
        <v>982.76</v>
      </c>
      <c r="J4908" s="388"/>
      <c r="K4908" s="331" t="s">
        <v>994</v>
      </c>
    </row>
    <row r="4909" customFormat="false" ht="15.75" hidden="true" customHeight="false" outlineLevel="0" collapsed="false">
      <c r="A4909" s="331"/>
      <c r="B4909" s="331" t="s">
        <v>1116</v>
      </c>
      <c r="C4909" s="331" t="str">
        <f aca="false">IFERROR(VLOOKUP(B4909,'[1]#¡REF!'!$A$1:$C$15201,2,FALSE()),"")</f>
        <v/>
      </c>
      <c r="D4909" s="331" t="s">
        <v>1016</v>
      </c>
      <c r="E4909" s="331" t="s">
        <v>1091</v>
      </c>
      <c r="F4909" s="354" t="s">
        <v>993</v>
      </c>
      <c r="G4909" s="405" t="n">
        <v>2029</v>
      </c>
      <c r="H4909" s="331" t="n">
        <v>322.03</v>
      </c>
      <c r="I4909" s="415" t="n">
        <v>6411.64</v>
      </c>
      <c r="J4909" s="389"/>
      <c r="K4909" s="331" t="s">
        <v>994</v>
      </c>
    </row>
    <row r="4910" customFormat="false" ht="15.75" hidden="true" customHeight="false" outlineLevel="0" collapsed="false">
      <c r="A4910" s="331"/>
      <c r="B4910" s="331" t="s">
        <v>1116</v>
      </c>
      <c r="C4910" s="331" t="str">
        <f aca="false">IFERROR(VLOOKUP(B4910,'[1]#¡REF!'!$A$1:$C$15201,2,FALSE()),"")</f>
        <v/>
      </c>
      <c r="D4910" s="331" t="s">
        <v>1016</v>
      </c>
      <c r="E4910" s="331" t="s">
        <v>1018</v>
      </c>
      <c r="F4910" s="354" t="s">
        <v>993</v>
      </c>
      <c r="G4910" s="331" t="n">
        <v>19</v>
      </c>
      <c r="H4910" s="331" t="n">
        <v>3.02</v>
      </c>
      <c r="I4910" s="331" t="n">
        <v>60.04</v>
      </c>
      <c r="J4910" s="389"/>
      <c r="K4910" s="331" t="s">
        <v>994</v>
      </c>
    </row>
    <row r="4911" customFormat="false" ht="15.75" hidden="true" customHeight="false" outlineLevel="0" collapsed="false">
      <c r="A4911" s="331"/>
      <c r="B4911" s="331" t="s">
        <v>1116</v>
      </c>
      <c r="C4911" s="331" t="str">
        <f aca="false">IFERROR(VLOOKUP(B4911,'[1]#¡REF!'!$A$1:$C$15201,2,FALSE()),"")</f>
        <v/>
      </c>
      <c r="D4911" s="331" t="s">
        <v>1016</v>
      </c>
      <c r="E4911" s="331" t="s">
        <v>1020</v>
      </c>
      <c r="F4911" s="354" t="s">
        <v>993</v>
      </c>
      <c r="G4911" s="405" t="n">
        <v>92907</v>
      </c>
      <c r="H4911" s="415" t="n">
        <v>14745.66</v>
      </c>
      <c r="I4911" s="415" t="n">
        <v>293586.12</v>
      </c>
      <c r="J4911" s="389"/>
      <c r="K4911" s="331" t="s">
        <v>994</v>
      </c>
    </row>
    <row r="4912" customFormat="false" ht="15.75" hidden="true" customHeight="false" outlineLevel="0" collapsed="false">
      <c r="A4912" s="331"/>
      <c r="B4912" s="331" t="s">
        <v>1116</v>
      </c>
      <c r="C4912" s="331" t="str">
        <f aca="false">IFERROR(VLOOKUP(B4912,'[1]#¡REF!'!$A$1:$C$15201,2,FALSE()),"")</f>
        <v/>
      </c>
      <c r="D4912" s="331" t="s">
        <v>1016</v>
      </c>
      <c r="E4912" s="331" t="s">
        <v>1021</v>
      </c>
      <c r="F4912" s="354" t="s">
        <v>993</v>
      </c>
      <c r="G4912" s="331" t="n">
        <v>266</v>
      </c>
      <c r="H4912" s="331" t="n">
        <v>42.22</v>
      </c>
      <c r="I4912" s="331" t="n">
        <v>840.56</v>
      </c>
      <c r="J4912" s="389"/>
      <c r="K4912" s="331" t="s">
        <v>994</v>
      </c>
    </row>
    <row r="4913" customFormat="false" ht="15.75" hidden="true" customHeight="false" outlineLevel="0" collapsed="false">
      <c r="A4913" s="331"/>
      <c r="B4913" s="331" t="s">
        <v>1116</v>
      </c>
      <c r="C4913" s="331" t="str">
        <f aca="false">IFERROR(VLOOKUP(B4913,'[1]#¡REF!'!$A$1:$C$15201,2,FALSE()),"")</f>
        <v/>
      </c>
      <c r="D4913" s="331" t="s">
        <v>1016</v>
      </c>
      <c r="E4913" s="331" t="s">
        <v>1041</v>
      </c>
      <c r="F4913" s="354" t="s">
        <v>993</v>
      </c>
      <c r="G4913" s="331" t="n">
        <v>116</v>
      </c>
      <c r="H4913" s="331" t="n">
        <v>18.41</v>
      </c>
      <c r="I4913" s="331" t="n">
        <v>366.56</v>
      </c>
      <c r="J4913" s="389"/>
      <c r="K4913" s="331" t="s">
        <v>994</v>
      </c>
    </row>
    <row r="4914" customFormat="false" ht="15.75" hidden="true" customHeight="false" outlineLevel="0" collapsed="false">
      <c r="A4914" s="331"/>
      <c r="B4914" s="331" t="s">
        <v>1116</v>
      </c>
      <c r="C4914" s="331" t="str">
        <f aca="false">IFERROR(VLOOKUP(B4914,'[1]#¡REF!'!$A$1:$C$15201,2,FALSE()),"")</f>
        <v/>
      </c>
      <c r="D4914" s="331" t="s">
        <v>1016</v>
      </c>
      <c r="E4914" s="331" t="s">
        <v>1022</v>
      </c>
      <c r="F4914" s="354" t="s">
        <v>993</v>
      </c>
      <c r="G4914" s="331" t="n">
        <v>444</v>
      </c>
      <c r="H4914" s="331" t="n">
        <v>70.47</v>
      </c>
      <c r="I4914" s="415" t="n">
        <v>1403.04</v>
      </c>
      <c r="J4914" s="389"/>
      <c r="K4914" s="331" t="s">
        <v>994</v>
      </c>
    </row>
    <row r="4915" customFormat="false" ht="15.75" hidden="true" customHeight="false" outlineLevel="0" collapsed="false">
      <c r="A4915" s="331"/>
      <c r="B4915" s="331" t="s">
        <v>1116</v>
      </c>
      <c r="C4915" s="331" t="str">
        <f aca="false">IFERROR(VLOOKUP(B4915,'[1]#¡REF!'!$A$1:$C$15201,2,FALSE()),"")</f>
        <v/>
      </c>
      <c r="D4915" s="331" t="s">
        <v>1016</v>
      </c>
      <c r="E4915" s="331" t="s">
        <v>1023</v>
      </c>
      <c r="F4915" s="354" t="s">
        <v>993</v>
      </c>
      <c r="G4915" s="405" t="n">
        <v>1388</v>
      </c>
      <c r="H4915" s="331" t="n">
        <v>220.3</v>
      </c>
      <c r="I4915" s="415" t="n">
        <v>4386.08</v>
      </c>
      <c r="J4915" s="389"/>
      <c r="K4915" s="331" t="s">
        <v>994</v>
      </c>
    </row>
    <row r="4916" customFormat="false" ht="15.75" hidden="true" customHeight="false" outlineLevel="0" collapsed="false">
      <c r="A4916" s="331"/>
      <c r="B4916" s="331" t="s">
        <v>1116</v>
      </c>
      <c r="C4916" s="331" t="str">
        <f aca="false">IFERROR(VLOOKUP(B4916,'[1]#¡REF!'!$A$1:$C$15201,2,FALSE()),"")</f>
        <v/>
      </c>
      <c r="D4916" s="331" t="s">
        <v>1016</v>
      </c>
      <c r="E4916" s="331" t="s">
        <v>1025</v>
      </c>
      <c r="F4916" s="354" t="s">
        <v>993</v>
      </c>
      <c r="G4916" s="405" t="n">
        <v>7699</v>
      </c>
      <c r="H4916" s="415" t="n">
        <v>1221.94</v>
      </c>
      <c r="I4916" s="415" t="n">
        <v>24328.84</v>
      </c>
      <c r="J4916" s="389"/>
      <c r="K4916" s="331" t="s">
        <v>994</v>
      </c>
    </row>
    <row r="4917" customFormat="false" ht="15.75" hidden="true" customHeight="false" outlineLevel="0" collapsed="false">
      <c r="A4917" s="331"/>
      <c r="B4917" s="331" t="s">
        <v>1116</v>
      </c>
      <c r="C4917" s="331" t="str">
        <f aca="false">IFERROR(VLOOKUP(B4917,'[1]#¡REF!'!$A$1:$C$15201,2,FALSE()),"")</f>
        <v/>
      </c>
      <c r="D4917" s="331" t="s">
        <v>1016</v>
      </c>
      <c r="E4917" s="331" t="s">
        <v>1065</v>
      </c>
      <c r="F4917" s="354" t="s">
        <v>993</v>
      </c>
      <c r="G4917" s="331" t="n">
        <v>411</v>
      </c>
      <c r="H4917" s="331" t="n">
        <v>65.23</v>
      </c>
      <c r="I4917" s="415" t="n">
        <v>1298.76</v>
      </c>
      <c r="J4917" s="389"/>
      <c r="K4917" s="331" t="s">
        <v>994</v>
      </c>
    </row>
    <row r="4918" customFormat="false" ht="15.75" hidden="true" customHeight="false" outlineLevel="0" collapsed="false">
      <c r="A4918" s="331"/>
      <c r="B4918" s="331" t="s">
        <v>1116</v>
      </c>
      <c r="C4918" s="331" t="str">
        <f aca="false">IFERROR(VLOOKUP(B4918,'[1]#¡REF!'!$A$1:$C$15201,2,FALSE()),"")</f>
        <v/>
      </c>
      <c r="D4918" s="331" t="s">
        <v>1016</v>
      </c>
      <c r="E4918" s="331" t="s">
        <v>1043</v>
      </c>
      <c r="F4918" s="354" t="s">
        <v>993</v>
      </c>
      <c r="G4918" s="331" t="n">
        <v>350</v>
      </c>
      <c r="H4918" s="331" t="n">
        <v>55.55</v>
      </c>
      <c r="I4918" s="415" t="n">
        <v>1106</v>
      </c>
      <c r="J4918" s="389"/>
      <c r="K4918" s="331" t="s">
        <v>994</v>
      </c>
    </row>
    <row r="4919" customFormat="false" ht="15.75" hidden="true" customHeight="false" outlineLevel="0" collapsed="false">
      <c r="A4919" s="331"/>
      <c r="B4919" s="331" t="s">
        <v>1116</v>
      </c>
      <c r="C4919" s="331" t="str">
        <f aca="false">IFERROR(VLOOKUP(B4919,'[1]#¡REF!'!$A$1:$C$15201,2,FALSE()),"")</f>
        <v/>
      </c>
      <c r="D4919" s="331" t="s">
        <v>1016</v>
      </c>
      <c r="E4919" s="331" t="s">
        <v>1093</v>
      </c>
      <c r="F4919" s="331" t="s">
        <v>1131</v>
      </c>
      <c r="G4919" s="331" t="n">
        <v>156</v>
      </c>
      <c r="H4919" s="331" t="n">
        <v>24.76</v>
      </c>
      <c r="I4919" s="331" t="n">
        <v>492.96</v>
      </c>
      <c r="J4919" s="389"/>
      <c r="K4919" s="331" t="s">
        <v>994</v>
      </c>
    </row>
    <row r="4920" customFormat="false" ht="15.75" hidden="true" customHeight="false" outlineLevel="0" collapsed="false">
      <c r="A4920" s="331"/>
      <c r="B4920" s="331" t="s">
        <v>1116</v>
      </c>
      <c r="C4920" s="331" t="str">
        <f aca="false">IFERROR(VLOOKUP(B4920,'[1]#¡REF!'!$A$1:$C$15201,2,FALSE()),"")</f>
        <v/>
      </c>
      <c r="D4920" s="331" t="s">
        <v>1016</v>
      </c>
      <c r="E4920" s="331" t="s">
        <v>1026</v>
      </c>
      <c r="F4920" s="331" t="s">
        <v>1132</v>
      </c>
      <c r="G4920" s="331" t="n">
        <v>65</v>
      </c>
      <c r="H4920" s="331" t="n">
        <v>10.32</v>
      </c>
      <c r="I4920" s="331" t="n">
        <v>205.4</v>
      </c>
      <c r="J4920" s="389"/>
      <c r="K4920" s="331" t="s">
        <v>994</v>
      </c>
    </row>
    <row r="4921" customFormat="false" ht="15.75" hidden="true" customHeight="false" outlineLevel="0" collapsed="false">
      <c r="A4921" s="331"/>
      <c r="B4921" s="331" t="s">
        <v>1116</v>
      </c>
      <c r="C4921" s="331" t="str">
        <f aca="false">IFERROR(VLOOKUP(B4921,'[1]#¡REF!'!$A$1:$C$15201,2,FALSE()),"")</f>
        <v/>
      </c>
      <c r="D4921" s="331" t="s">
        <v>1016</v>
      </c>
      <c r="E4921" s="331" t="s">
        <v>1027</v>
      </c>
      <c r="F4921" s="331" t="s">
        <v>1133</v>
      </c>
      <c r="G4921" s="331" t="n">
        <v>339</v>
      </c>
      <c r="H4921" s="331" t="n">
        <v>53.8</v>
      </c>
      <c r="I4921" s="415" t="n">
        <v>1071.24</v>
      </c>
      <c r="J4921" s="389"/>
      <c r="K4921" s="331" t="s">
        <v>994</v>
      </c>
    </row>
    <row r="4922" customFormat="false" ht="15.75" hidden="true" customHeight="false" outlineLevel="0" collapsed="false">
      <c r="A4922" s="331"/>
      <c r="B4922" s="331" t="s">
        <v>1116</v>
      </c>
      <c r="C4922" s="331" t="str">
        <f aca="false">IFERROR(VLOOKUP(B4922,'[1]#¡REF!'!$A$1:$C$15201,2,FALSE()),"")</f>
        <v/>
      </c>
      <c r="D4922" s="331" t="s">
        <v>1016</v>
      </c>
      <c r="E4922" s="331" t="s">
        <v>1028</v>
      </c>
      <c r="F4922" s="331" t="s">
        <v>1134</v>
      </c>
      <c r="G4922" s="331" t="n">
        <v>145</v>
      </c>
      <c r="H4922" s="331" t="n">
        <v>23.01</v>
      </c>
      <c r="I4922" s="331" t="n">
        <v>458.2</v>
      </c>
      <c r="J4922" s="390"/>
      <c r="K4922" s="331" t="s">
        <v>994</v>
      </c>
    </row>
    <row r="4923" customFormat="false" ht="15.75" hidden="true" customHeight="false" outlineLevel="0" collapsed="false">
      <c r="A4923" s="331"/>
      <c r="B4923" s="331" t="s">
        <v>1478</v>
      </c>
      <c r="C4923" s="331" t="str">
        <f aca="false">IFERROR(VLOOKUP(B4923,'[1]#¡REF!'!$A$1:$C$15201,2,FALSE()),"")</f>
        <v/>
      </c>
      <c r="D4923" s="331" t="s">
        <v>991</v>
      </c>
      <c r="E4923" s="331" t="s">
        <v>1032</v>
      </c>
      <c r="F4923" s="331" t="s">
        <v>1130</v>
      </c>
      <c r="G4923" s="331" t="n">
        <v>24</v>
      </c>
      <c r="H4923" s="331" t="n">
        <v>4.82</v>
      </c>
      <c r="I4923" s="331" t="n">
        <v>96</v>
      </c>
      <c r="J4923" s="388"/>
      <c r="K4923" s="331" t="s">
        <v>994</v>
      </c>
    </row>
    <row r="4924" customFormat="false" ht="15.75" hidden="true" customHeight="false" outlineLevel="0" collapsed="false">
      <c r="A4924" s="331"/>
      <c r="B4924" s="331" t="s">
        <v>1478</v>
      </c>
      <c r="C4924" s="331" t="str">
        <f aca="false">IFERROR(VLOOKUP(B4924,'[1]#¡REF!'!$A$1:$C$15201,2,FALSE()),"")</f>
        <v/>
      </c>
      <c r="D4924" s="331" t="s">
        <v>991</v>
      </c>
      <c r="E4924" s="331" t="s">
        <v>1012</v>
      </c>
      <c r="F4924" s="354" t="s">
        <v>993</v>
      </c>
      <c r="G4924" s="331" t="n">
        <v>16</v>
      </c>
      <c r="H4924" s="331" t="n">
        <v>3.21</v>
      </c>
      <c r="I4924" s="331" t="n">
        <v>64</v>
      </c>
      <c r="J4924" s="389"/>
      <c r="K4924" s="331" t="s">
        <v>994</v>
      </c>
    </row>
    <row r="4925" customFormat="false" ht="15.75" hidden="true" customHeight="false" outlineLevel="0" collapsed="false">
      <c r="A4925" s="331"/>
      <c r="B4925" s="331" t="s">
        <v>1478</v>
      </c>
      <c r="C4925" s="331" t="str">
        <f aca="false">IFERROR(VLOOKUP(B4925,'[1]#¡REF!'!$A$1:$C$15201,2,FALSE()),"")</f>
        <v/>
      </c>
      <c r="D4925" s="331" t="s">
        <v>1016</v>
      </c>
      <c r="E4925" s="331" t="s">
        <v>1040</v>
      </c>
      <c r="F4925" s="331" t="s">
        <v>1130</v>
      </c>
      <c r="G4925" s="331" t="n">
        <v>2</v>
      </c>
      <c r="H4925" s="331" t="n">
        <v>0.4</v>
      </c>
      <c r="I4925" s="331" t="n">
        <v>8</v>
      </c>
      <c r="J4925" s="389"/>
      <c r="K4925" s="331" t="s">
        <v>994</v>
      </c>
    </row>
    <row r="4926" customFormat="false" ht="15.75" hidden="true" customHeight="false" outlineLevel="0" collapsed="false">
      <c r="A4926" s="331"/>
      <c r="B4926" s="331" t="s">
        <v>1478</v>
      </c>
      <c r="C4926" s="331" t="str">
        <f aca="false">IFERROR(VLOOKUP(B4926,'[1]#¡REF!'!$A$1:$C$15201,2,FALSE()),"")</f>
        <v/>
      </c>
      <c r="D4926" s="331" t="s">
        <v>1016</v>
      </c>
      <c r="E4926" s="331" t="s">
        <v>1091</v>
      </c>
      <c r="F4926" s="354" t="s">
        <v>993</v>
      </c>
      <c r="G4926" s="331" t="n">
        <v>361</v>
      </c>
      <c r="H4926" s="331" t="n">
        <v>72.53</v>
      </c>
      <c r="I4926" s="415" t="n">
        <v>1444</v>
      </c>
      <c r="J4926" s="389"/>
      <c r="K4926" s="331" t="s">
        <v>994</v>
      </c>
    </row>
    <row r="4927" customFormat="false" ht="15.75" hidden="true" customHeight="false" outlineLevel="0" collapsed="false">
      <c r="A4927" s="331"/>
      <c r="B4927" s="331" t="s">
        <v>1478</v>
      </c>
      <c r="C4927" s="331" t="str">
        <f aca="false">IFERROR(VLOOKUP(B4927,'[1]#¡REF!'!$A$1:$C$15201,2,FALSE()),"")</f>
        <v/>
      </c>
      <c r="D4927" s="331" t="s">
        <v>1016</v>
      </c>
      <c r="E4927" s="331" t="s">
        <v>1019</v>
      </c>
      <c r="F4927" s="354" t="s">
        <v>993</v>
      </c>
      <c r="G4927" s="331" t="n">
        <v>31</v>
      </c>
      <c r="H4927" s="331" t="n">
        <v>6.23</v>
      </c>
      <c r="I4927" s="331" t="n">
        <v>124</v>
      </c>
      <c r="J4927" s="389"/>
      <c r="K4927" s="331" t="s">
        <v>994</v>
      </c>
    </row>
    <row r="4928" customFormat="false" ht="15.75" hidden="true" customHeight="false" outlineLevel="0" collapsed="false">
      <c r="A4928" s="331"/>
      <c r="B4928" s="331" t="s">
        <v>1478</v>
      </c>
      <c r="C4928" s="331" t="str">
        <f aca="false">IFERROR(VLOOKUP(B4928,'[1]#¡REF!'!$A$1:$C$15201,2,FALSE()),"")</f>
        <v/>
      </c>
      <c r="D4928" s="331" t="s">
        <v>1016</v>
      </c>
      <c r="E4928" s="331" t="s">
        <v>1020</v>
      </c>
      <c r="F4928" s="354" t="s">
        <v>993</v>
      </c>
      <c r="G4928" s="331" t="n">
        <v>215</v>
      </c>
      <c r="H4928" s="331" t="n">
        <v>43.19</v>
      </c>
      <c r="I4928" s="331" t="n">
        <v>860</v>
      </c>
      <c r="J4928" s="389"/>
      <c r="K4928" s="331" t="s">
        <v>994</v>
      </c>
    </row>
    <row r="4929" customFormat="false" ht="15.75" hidden="true" customHeight="false" outlineLevel="0" collapsed="false">
      <c r="A4929" s="331"/>
      <c r="B4929" s="331" t="s">
        <v>1478</v>
      </c>
      <c r="C4929" s="331" t="str">
        <f aca="false">IFERROR(VLOOKUP(B4929,'[1]#¡REF!'!$A$1:$C$15201,2,FALSE()),"")</f>
        <v/>
      </c>
      <c r="D4929" s="331" t="s">
        <v>1016</v>
      </c>
      <c r="E4929" s="331" t="s">
        <v>1041</v>
      </c>
      <c r="F4929" s="354" t="s">
        <v>993</v>
      </c>
      <c r="G4929" s="331" t="n">
        <v>1</v>
      </c>
      <c r="H4929" s="331" t="n">
        <v>0.2</v>
      </c>
      <c r="I4929" s="331" t="n">
        <v>4</v>
      </c>
      <c r="J4929" s="389"/>
      <c r="K4929" s="331" t="s">
        <v>994</v>
      </c>
    </row>
    <row r="4930" customFormat="false" ht="15.75" hidden="true" customHeight="false" outlineLevel="0" collapsed="false">
      <c r="A4930" s="331"/>
      <c r="B4930" s="331" t="s">
        <v>1478</v>
      </c>
      <c r="C4930" s="331" t="str">
        <f aca="false">IFERROR(VLOOKUP(B4930,'[1]#¡REF!'!$A$1:$C$15201,2,FALSE()),"")</f>
        <v/>
      </c>
      <c r="D4930" s="331" t="s">
        <v>1016</v>
      </c>
      <c r="E4930" s="331" t="s">
        <v>1023</v>
      </c>
      <c r="F4930" s="354" t="s">
        <v>993</v>
      </c>
      <c r="G4930" s="331" t="n">
        <v>534</v>
      </c>
      <c r="H4930" s="331" t="n">
        <v>107.28</v>
      </c>
      <c r="I4930" s="415" t="n">
        <v>2136</v>
      </c>
      <c r="J4930" s="389"/>
      <c r="K4930" s="331" t="s">
        <v>994</v>
      </c>
    </row>
    <row r="4931" customFormat="false" ht="15.75" hidden="true" customHeight="false" outlineLevel="0" collapsed="false">
      <c r="A4931" s="331"/>
      <c r="B4931" s="331" t="s">
        <v>1478</v>
      </c>
      <c r="C4931" s="331" t="str">
        <f aca="false">IFERROR(VLOOKUP(B4931,'[1]#¡REF!'!$A$1:$C$15201,2,FALSE()),"")</f>
        <v/>
      </c>
      <c r="D4931" s="331" t="s">
        <v>1016</v>
      </c>
      <c r="E4931" s="331" t="s">
        <v>1025</v>
      </c>
      <c r="F4931" s="354" t="s">
        <v>993</v>
      </c>
      <c r="G4931" s="405" t="n">
        <v>4762</v>
      </c>
      <c r="H4931" s="331" t="n">
        <v>956.71</v>
      </c>
      <c r="I4931" s="415" t="n">
        <v>19048</v>
      </c>
      <c r="J4931" s="389"/>
      <c r="K4931" s="331" t="s">
        <v>994</v>
      </c>
    </row>
    <row r="4932" customFormat="false" ht="15.75" hidden="true" customHeight="false" outlineLevel="0" collapsed="false">
      <c r="A4932" s="331"/>
      <c r="B4932" s="331" t="s">
        <v>1478</v>
      </c>
      <c r="C4932" s="331" t="str">
        <f aca="false">IFERROR(VLOOKUP(B4932,'[1]#¡REF!'!$A$1:$C$15201,2,FALSE()),"")</f>
        <v/>
      </c>
      <c r="D4932" s="331" t="s">
        <v>1016</v>
      </c>
      <c r="E4932" s="331" t="s">
        <v>1065</v>
      </c>
      <c r="F4932" s="354" t="s">
        <v>993</v>
      </c>
      <c r="G4932" s="405" t="n">
        <v>3280</v>
      </c>
      <c r="H4932" s="331" t="n">
        <v>658.97</v>
      </c>
      <c r="I4932" s="415" t="n">
        <v>13120</v>
      </c>
      <c r="J4932" s="389"/>
      <c r="K4932" s="331" t="s">
        <v>994</v>
      </c>
    </row>
    <row r="4933" customFormat="false" ht="15.75" hidden="true" customHeight="false" outlineLevel="0" collapsed="false">
      <c r="A4933" s="331"/>
      <c r="B4933" s="331" t="s">
        <v>1478</v>
      </c>
      <c r="C4933" s="331" t="str">
        <f aca="false">IFERROR(VLOOKUP(B4933,'[1]#¡REF!'!$A$1:$C$15201,2,FALSE()),"")</f>
        <v/>
      </c>
      <c r="D4933" s="331" t="s">
        <v>1016</v>
      </c>
      <c r="E4933" s="331" t="s">
        <v>1093</v>
      </c>
      <c r="F4933" s="331" t="s">
        <v>1131</v>
      </c>
      <c r="G4933" s="331" t="n">
        <v>2</v>
      </c>
      <c r="H4933" s="331" t="n">
        <v>0.4</v>
      </c>
      <c r="I4933" s="331" t="n">
        <v>8</v>
      </c>
      <c r="J4933" s="389"/>
      <c r="K4933" s="331" t="s">
        <v>994</v>
      </c>
    </row>
    <row r="4934" customFormat="false" ht="15.75" hidden="true" customHeight="false" outlineLevel="0" collapsed="false">
      <c r="A4934" s="331"/>
      <c r="B4934" s="331" t="s">
        <v>1478</v>
      </c>
      <c r="C4934" s="331" t="str">
        <f aca="false">IFERROR(VLOOKUP(B4934,'[1]#¡REF!'!$A$1:$C$15201,2,FALSE()),"")</f>
        <v/>
      </c>
      <c r="D4934" s="331" t="s">
        <v>1016</v>
      </c>
      <c r="E4934" s="331" t="s">
        <v>1026</v>
      </c>
      <c r="F4934" s="331" t="s">
        <v>1132</v>
      </c>
      <c r="G4934" s="331" t="n">
        <v>2</v>
      </c>
      <c r="H4934" s="331" t="n">
        <v>0.4</v>
      </c>
      <c r="I4934" s="331" t="n">
        <v>8</v>
      </c>
      <c r="J4934" s="389"/>
      <c r="K4934" s="331" t="s">
        <v>994</v>
      </c>
    </row>
    <row r="4935" customFormat="false" ht="15.75" hidden="true" customHeight="false" outlineLevel="0" collapsed="false">
      <c r="A4935" s="331"/>
      <c r="B4935" s="331" t="s">
        <v>1478</v>
      </c>
      <c r="C4935" s="331" t="str">
        <f aca="false">IFERROR(VLOOKUP(B4935,'[1]#¡REF!'!$A$1:$C$15201,2,FALSE()),"")</f>
        <v/>
      </c>
      <c r="D4935" s="331" t="s">
        <v>1016</v>
      </c>
      <c r="E4935" s="331" t="s">
        <v>1027</v>
      </c>
      <c r="F4935" s="331" t="s">
        <v>1133</v>
      </c>
      <c r="G4935" s="331" t="n">
        <v>2</v>
      </c>
      <c r="H4935" s="331" t="n">
        <v>0.4</v>
      </c>
      <c r="I4935" s="331" t="n">
        <v>8</v>
      </c>
      <c r="J4935" s="389"/>
      <c r="K4935" s="331" t="s">
        <v>994</v>
      </c>
    </row>
    <row r="4936" customFormat="false" ht="15.75" hidden="true" customHeight="false" outlineLevel="0" collapsed="false">
      <c r="A4936" s="331"/>
      <c r="B4936" s="331" t="s">
        <v>1478</v>
      </c>
      <c r="C4936" s="331" t="str">
        <f aca="false">IFERROR(VLOOKUP(B4936,'[1]#¡REF!'!$A$1:$C$15201,2,FALSE()),"")</f>
        <v/>
      </c>
      <c r="D4936" s="331" t="s">
        <v>1016</v>
      </c>
      <c r="E4936" s="331" t="s">
        <v>1028</v>
      </c>
      <c r="F4936" s="331" t="s">
        <v>1134</v>
      </c>
      <c r="G4936" s="331" t="n">
        <v>12</v>
      </c>
      <c r="H4936" s="331" t="n">
        <v>2.41</v>
      </c>
      <c r="I4936" s="331" t="n">
        <v>48</v>
      </c>
      <c r="J4936" s="390"/>
      <c r="K4936" s="331" t="s">
        <v>994</v>
      </c>
    </row>
    <row r="4937" customFormat="false" ht="15.75" hidden="true" customHeight="false" outlineLevel="0" collapsed="false">
      <c r="A4937" s="399"/>
      <c r="B4937" s="356" t="s">
        <v>1478</v>
      </c>
      <c r="C4937" s="356" t="str">
        <f aca="false">IFERROR(VLOOKUP(B4937,'[1]#¡REF!'!$A$1:$C$15201,2,FALSE()),"")</f>
        <v/>
      </c>
      <c r="D4937" s="399" t="s">
        <v>1016</v>
      </c>
      <c r="E4937" s="399" t="s">
        <v>621</v>
      </c>
      <c r="F4937" s="361" t="s">
        <v>1136</v>
      </c>
      <c r="G4937" s="361" t="n">
        <v>3</v>
      </c>
      <c r="H4937" s="417" t="n">
        <v>0.6</v>
      </c>
      <c r="I4937" s="417" t="n">
        <v>12</v>
      </c>
      <c r="J4937" s="360"/>
      <c r="K4937" s="356" t="s">
        <v>994</v>
      </c>
      <c r="L4937" s="379"/>
      <c r="M4937" s="379"/>
      <c r="N4937" s="379"/>
      <c r="O4937" s="379"/>
      <c r="P4937" s="279"/>
      <c r="Q4937" s="395"/>
      <c r="R4937" s="396"/>
      <c r="S4937" s="396"/>
      <c r="T4937" s="382"/>
    </row>
    <row r="4938" customFormat="false" ht="15.75" hidden="true" customHeight="false" outlineLevel="0" collapsed="false">
      <c r="A4938" s="331"/>
      <c r="B4938" s="331" t="s">
        <v>1479</v>
      </c>
      <c r="C4938" s="331" t="str">
        <f aca="false">IFERROR(VLOOKUP(B4938,'[1]#¡REF!'!$A$1:$C$15201,2,FALSE()),"")</f>
        <v/>
      </c>
      <c r="D4938" s="331" t="s">
        <v>991</v>
      </c>
      <c r="E4938" s="331" t="s">
        <v>997</v>
      </c>
      <c r="F4938" s="331" t="s">
        <v>1130</v>
      </c>
      <c r="G4938" s="331" t="n">
        <v>72</v>
      </c>
      <c r="H4938" s="331" t="n">
        <v>72.33</v>
      </c>
      <c r="I4938" s="415" t="n">
        <v>1440</v>
      </c>
      <c r="J4938" s="388"/>
      <c r="K4938" s="331" t="s">
        <v>994</v>
      </c>
    </row>
    <row r="4939" customFormat="false" ht="15.75" hidden="true" customHeight="false" outlineLevel="0" collapsed="false">
      <c r="A4939" s="331"/>
      <c r="B4939" s="331" t="s">
        <v>1479</v>
      </c>
      <c r="C4939" s="331" t="str">
        <f aca="false">IFERROR(VLOOKUP(B4939,'[1]#¡REF!'!$A$1:$C$15201,2,FALSE()),"")</f>
        <v/>
      </c>
      <c r="D4939" s="331" t="s">
        <v>991</v>
      </c>
      <c r="E4939" s="331" t="s">
        <v>1032</v>
      </c>
      <c r="F4939" s="331" t="s">
        <v>1130</v>
      </c>
      <c r="G4939" s="331" t="n">
        <v>120</v>
      </c>
      <c r="H4939" s="331" t="n">
        <v>120.54</v>
      </c>
      <c r="I4939" s="415" t="n">
        <v>2400</v>
      </c>
      <c r="J4939" s="389"/>
      <c r="K4939" s="331" t="s">
        <v>994</v>
      </c>
    </row>
    <row r="4940" customFormat="false" ht="15.75" hidden="true" customHeight="false" outlineLevel="0" collapsed="false">
      <c r="A4940" s="331"/>
      <c r="B4940" s="331" t="s">
        <v>1479</v>
      </c>
      <c r="C4940" s="331" t="str">
        <f aca="false">IFERROR(VLOOKUP(B4940,'[1]#¡REF!'!$A$1:$C$15201,2,FALSE()),"")</f>
        <v/>
      </c>
      <c r="D4940" s="331" t="s">
        <v>991</v>
      </c>
      <c r="E4940" s="331" t="s">
        <v>992</v>
      </c>
      <c r="F4940" s="354" t="s">
        <v>993</v>
      </c>
      <c r="G4940" s="331" t="n">
        <v>700</v>
      </c>
      <c r="H4940" s="331" t="n">
        <v>703.16</v>
      </c>
      <c r="I4940" s="415" t="n">
        <v>14000</v>
      </c>
      <c r="J4940" s="389"/>
      <c r="K4940" s="331" t="s">
        <v>994</v>
      </c>
    </row>
    <row r="4941" customFormat="false" ht="15.75" hidden="true" customHeight="false" outlineLevel="0" collapsed="false">
      <c r="A4941" s="331"/>
      <c r="B4941" s="331" t="s">
        <v>1479</v>
      </c>
      <c r="C4941" s="331" t="str">
        <f aca="false">IFERROR(VLOOKUP(B4941,'[1]#¡REF!'!$A$1:$C$15201,2,FALSE()),"")</f>
        <v/>
      </c>
      <c r="D4941" s="331" t="s">
        <v>991</v>
      </c>
      <c r="E4941" s="331" t="s">
        <v>1083</v>
      </c>
      <c r="F4941" s="354" t="s">
        <v>993</v>
      </c>
      <c r="G4941" s="331" t="n">
        <v>45</v>
      </c>
      <c r="H4941" s="331" t="n">
        <v>45.2</v>
      </c>
      <c r="I4941" s="331" t="n">
        <v>900</v>
      </c>
      <c r="J4941" s="389"/>
      <c r="K4941" s="331" t="s">
        <v>994</v>
      </c>
    </row>
    <row r="4942" customFormat="false" ht="15.75" hidden="true" customHeight="false" outlineLevel="0" collapsed="false">
      <c r="A4942" s="331"/>
      <c r="B4942" s="331" t="s">
        <v>1479</v>
      </c>
      <c r="C4942" s="331" t="str">
        <f aca="false">IFERROR(VLOOKUP(B4942,'[1]#¡REF!'!$A$1:$C$15201,2,FALSE()),"")</f>
        <v/>
      </c>
      <c r="D4942" s="331" t="s">
        <v>991</v>
      </c>
      <c r="E4942" s="331" t="s">
        <v>1000</v>
      </c>
      <c r="F4942" s="354" t="s">
        <v>993</v>
      </c>
      <c r="G4942" s="331" t="n">
        <v>839</v>
      </c>
      <c r="H4942" s="331" t="n">
        <v>842.79</v>
      </c>
      <c r="I4942" s="415" t="n">
        <v>16780</v>
      </c>
      <c r="J4942" s="389"/>
      <c r="K4942" s="331" t="s">
        <v>994</v>
      </c>
    </row>
    <row r="4943" customFormat="false" ht="15.75" hidden="true" customHeight="false" outlineLevel="0" collapsed="false">
      <c r="A4943" s="331"/>
      <c r="B4943" s="331" t="s">
        <v>1479</v>
      </c>
      <c r="C4943" s="331" t="str">
        <f aca="false">IFERROR(VLOOKUP(B4943,'[1]#¡REF!'!$A$1:$C$15201,2,FALSE()),"")</f>
        <v/>
      </c>
      <c r="D4943" s="331" t="s">
        <v>991</v>
      </c>
      <c r="E4943" s="331" t="s">
        <v>1053</v>
      </c>
      <c r="F4943" s="354" t="s">
        <v>993</v>
      </c>
      <c r="G4943" s="331" t="n">
        <v>10</v>
      </c>
      <c r="H4943" s="331" t="n">
        <v>10.05</v>
      </c>
      <c r="I4943" s="331" t="n">
        <v>200</v>
      </c>
      <c r="J4943" s="389"/>
      <c r="K4943" s="331" t="s">
        <v>994</v>
      </c>
    </row>
    <row r="4944" customFormat="false" ht="15.75" hidden="true" customHeight="false" outlineLevel="0" collapsed="false">
      <c r="A4944" s="331"/>
      <c r="B4944" s="331" t="s">
        <v>1479</v>
      </c>
      <c r="C4944" s="331" t="str">
        <f aca="false">IFERROR(VLOOKUP(B4944,'[1]#¡REF!'!$A$1:$C$15201,2,FALSE()),"")</f>
        <v/>
      </c>
      <c r="D4944" s="331" t="s">
        <v>991</v>
      </c>
      <c r="E4944" s="331" t="s">
        <v>1034</v>
      </c>
      <c r="F4944" s="354" t="s">
        <v>993</v>
      </c>
      <c r="G4944" s="405" t="n">
        <v>1790</v>
      </c>
      <c r="H4944" s="415" t="n">
        <v>1798.09</v>
      </c>
      <c r="I4944" s="415" t="n">
        <v>35800</v>
      </c>
      <c r="J4944" s="389"/>
      <c r="K4944" s="331" t="s">
        <v>994</v>
      </c>
    </row>
    <row r="4945" customFormat="false" ht="15.75" hidden="true" customHeight="false" outlineLevel="0" collapsed="false">
      <c r="A4945" s="331"/>
      <c r="B4945" s="331" t="s">
        <v>1479</v>
      </c>
      <c r="C4945" s="331" t="str">
        <f aca="false">IFERROR(VLOOKUP(B4945,'[1]#¡REF!'!$A$1:$C$15201,2,FALSE()),"")</f>
        <v/>
      </c>
      <c r="D4945" s="331" t="s">
        <v>991</v>
      </c>
      <c r="E4945" s="331" t="s">
        <v>1010</v>
      </c>
      <c r="F4945" s="354" t="s">
        <v>993</v>
      </c>
      <c r="G4945" s="331" t="n">
        <v>100</v>
      </c>
      <c r="H4945" s="331" t="n">
        <v>100.45</v>
      </c>
      <c r="I4945" s="415" t="n">
        <v>2000</v>
      </c>
      <c r="J4945" s="389"/>
      <c r="K4945" s="331" t="s">
        <v>994</v>
      </c>
    </row>
    <row r="4946" customFormat="false" ht="15.75" hidden="true" customHeight="false" outlineLevel="0" collapsed="false">
      <c r="A4946" s="331"/>
      <c r="B4946" s="331" t="s">
        <v>1479</v>
      </c>
      <c r="C4946" s="331" t="str">
        <f aca="false">IFERROR(VLOOKUP(B4946,'[1]#¡REF!'!$A$1:$C$15201,2,FALSE()),"")</f>
        <v/>
      </c>
      <c r="D4946" s="331" t="s">
        <v>991</v>
      </c>
      <c r="E4946" s="331" t="s">
        <v>1011</v>
      </c>
      <c r="F4946" s="354" t="s">
        <v>993</v>
      </c>
      <c r="G4946" s="405" t="n">
        <v>2247</v>
      </c>
      <c r="H4946" s="415" t="n">
        <v>2257.16</v>
      </c>
      <c r="I4946" s="415" t="n">
        <v>44940</v>
      </c>
      <c r="J4946" s="389"/>
      <c r="K4946" s="331" t="s">
        <v>994</v>
      </c>
    </row>
    <row r="4947" customFormat="false" ht="15.75" hidden="true" customHeight="false" outlineLevel="0" collapsed="false">
      <c r="A4947" s="331"/>
      <c r="B4947" s="331" t="s">
        <v>1479</v>
      </c>
      <c r="C4947" s="331" t="str">
        <f aca="false">IFERROR(VLOOKUP(B4947,'[1]#¡REF!'!$A$1:$C$15201,2,FALSE()),"")</f>
        <v/>
      </c>
      <c r="D4947" s="331" t="s">
        <v>991</v>
      </c>
      <c r="E4947" s="331" t="s">
        <v>1001</v>
      </c>
      <c r="F4947" s="354" t="s">
        <v>993</v>
      </c>
      <c r="G4947" s="331" t="n">
        <v>200</v>
      </c>
      <c r="H4947" s="331" t="n">
        <v>200.9</v>
      </c>
      <c r="I4947" s="415" t="n">
        <v>4000</v>
      </c>
      <c r="J4947" s="389"/>
      <c r="K4947" s="331" t="s">
        <v>994</v>
      </c>
    </row>
    <row r="4948" customFormat="false" ht="15.75" hidden="true" customHeight="false" outlineLevel="0" collapsed="false">
      <c r="A4948" s="331"/>
      <c r="B4948" s="331" t="s">
        <v>1479</v>
      </c>
      <c r="C4948" s="331" t="str">
        <f aca="false">IFERROR(VLOOKUP(B4948,'[1]#¡REF!'!$A$1:$C$15201,2,FALSE()),"")</f>
        <v/>
      </c>
      <c r="D4948" s="331" t="s">
        <v>991</v>
      </c>
      <c r="E4948" s="331" t="s">
        <v>1084</v>
      </c>
      <c r="F4948" s="354" t="s">
        <v>993</v>
      </c>
      <c r="G4948" s="331" t="n">
        <v>213</v>
      </c>
      <c r="H4948" s="331" t="n">
        <v>213.96</v>
      </c>
      <c r="I4948" s="415" t="n">
        <v>4260</v>
      </c>
      <c r="J4948" s="389"/>
      <c r="K4948" s="331" t="s">
        <v>994</v>
      </c>
    </row>
    <row r="4949" customFormat="false" ht="15.75" hidden="true" customHeight="false" outlineLevel="0" collapsed="false">
      <c r="A4949" s="331"/>
      <c r="B4949" s="331" t="s">
        <v>1479</v>
      </c>
      <c r="C4949" s="331" t="str">
        <f aca="false">IFERROR(VLOOKUP(B4949,'[1]#¡REF!'!$A$1:$C$15201,2,FALSE()),"")</f>
        <v/>
      </c>
      <c r="D4949" s="331" t="s">
        <v>991</v>
      </c>
      <c r="E4949" s="331" t="s">
        <v>1012</v>
      </c>
      <c r="F4949" s="354" t="s">
        <v>993</v>
      </c>
      <c r="G4949" s="331" t="n">
        <v>60</v>
      </c>
      <c r="H4949" s="331" t="n">
        <v>60.27</v>
      </c>
      <c r="I4949" s="415" t="n">
        <v>1200</v>
      </c>
      <c r="J4949" s="389"/>
      <c r="K4949" s="331" t="s">
        <v>994</v>
      </c>
    </row>
    <row r="4950" customFormat="false" ht="15.75" hidden="true" customHeight="false" outlineLevel="0" collapsed="false">
      <c r="A4950" s="331"/>
      <c r="B4950" s="331" t="s">
        <v>1479</v>
      </c>
      <c r="C4950" s="331" t="str">
        <f aca="false">IFERROR(VLOOKUP(B4950,'[1]#¡REF!'!$A$1:$C$15201,2,FALSE()),"")</f>
        <v/>
      </c>
      <c r="D4950" s="331" t="s">
        <v>991</v>
      </c>
      <c r="E4950" s="331" t="s">
        <v>1035</v>
      </c>
      <c r="F4950" s="354" t="s">
        <v>993</v>
      </c>
      <c r="G4950" s="331" t="n">
        <v>7</v>
      </c>
      <c r="H4950" s="331" t="n">
        <v>7.03</v>
      </c>
      <c r="I4950" s="331" t="n">
        <v>140</v>
      </c>
      <c r="J4950" s="389"/>
      <c r="K4950" s="331" t="s">
        <v>994</v>
      </c>
    </row>
    <row r="4951" customFormat="false" ht="15.75" hidden="true" customHeight="false" outlineLevel="0" collapsed="false">
      <c r="A4951" s="331"/>
      <c r="B4951" s="331" t="s">
        <v>1479</v>
      </c>
      <c r="C4951" s="331" t="str">
        <f aca="false">IFERROR(VLOOKUP(B4951,'[1]#¡REF!'!$A$1:$C$15201,2,FALSE()),"")</f>
        <v/>
      </c>
      <c r="D4951" s="331" t="s">
        <v>991</v>
      </c>
      <c r="E4951" s="331" t="s">
        <v>1036</v>
      </c>
      <c r="F4951" s="354" t="s">
        <v>993</v>
      </c>
      <c r="G4951" s="331" t="n">
        <v>20</v>
      </c>
      <c r="H4951" s="331" t="n">
        <v>20.09</v>
      </c>
      <c r="I4951" s="331" t="n">
        <v>400</v>
      </c>
      <c r="J4951" s="389"/>
      <c r="K4951" s="331" t="s">
        <v>994</v>
      </c>
    </row>
    <row r="4952" customFormat="false" ht="15.75" hidden="true" customHeight="false" outlineLevel="0" collapsed="false">
      <c r="A4952" s="331"/>
      <c r="B4952" s="331" t="s">
        <v>1479</v>
      </c>
      <c r="C4952" s="331" t="str">
        <f aca="false">IFERROR(VLOOKUP(B4952,'[1]#¡REF!'!$A$1:$C$15201,2,FALSE()),"")</f>
        <v/>
      </c>
      <c r="D4952" s="331" t="s">
        <v>991</v>
      </c>
      <c r="E4952" s="331" t="s">
        <v>1037</v>
      </c>
      <c r="F4952" s="331" t="s">
        <v>1131</v>
      </c>
      <c r="G4952" s="331" t="n">
        <v>329</v>
      </c>
      <c r="H4952" s="331" t="n">
        <v>330.49</v>
      </c>
      <c r="I4952" s="415" t="n">
        <v>6580</v>
      </c>
      <c r="J4952" s="389"/>
      <c r="K4952" s="331" t="s">
        <v>994</v>
      </c>
    </row>
    <row r="4953" customFormat="false" ht="15.75" hidden="true" customHeight="false" outlineLevel="0" collapsed="false">
      <c r="A4953" s="331"/>
      <c r="B4953" s="331" t="s">
        <v>1479</v>
      </c>
      <c r="C4953" s="331" t="str">
        <f aca="false">IFERROR(VLOOKUP(B4953,'[1]#¡REF!'!$A$1:$C$15201,2,FALSE()),"")</f>
        <v/>
      </c>
      <c r="D4953" s="331" t="s">
        <v>991</v>
      </c>
      <c r="E4953" s="331" t="s">
        <v>1014</v>
      </c>
      <c r="F4953" s="331" t="s">
        <v>1132</v>
      </c>
      <c r="G4953" s="405" t="n">
        <v>7598</v>
      </c>
      <c r="H4953" s="415" t="n">
        <v>7632.35</v>
      </c>
      <c r="I4953" s="415" t="n">
        <v>151960</v>
      </c>
      <c r="J4953" s="389"/>
      <c r="K4953" s="331" t="s">
        <v>994</v>
      </c>
    </row>
    <row r="4954" customFormat="false" ht="15.75" hidden="true" customHeight="false" outlineLevel="0" collapsed="false">
      <c r="A4954" s="331"/>
      <c r="B4954" s="331" t="s">
        <v>1479</v>
      </c>
      <c r="C4954" s="331" t="str">
        <f aca="false">IFERROR(VLOOKUP(B4954,'[1]#¡REF!'!$A$1:$C$15201,2,FALSE()),"")</f>
        <v/>
      </c>
      <c r="D4954" s="331" t="s">
        <v>991</v>
      </c>
      <c r="E4954" s="331" t="s">
        <v>1002</v>
      </c>
      <c r="F4954" s="331" t="s">
        <v>1133</v>
      </c>
      <c r="G4954" s="331" t="n">
        <v>450</v>
      </c>
      <c r="H4954" s="331" t="n">
        <v>452.03</v>
      </c>
      <c r="I4954" s="415" t="n">
        <v>9000</v>
      </c>
      <c r="J4954" s="389"/>
      <c r="K4954" s="331" t="s">
        <v>994</v>
      </c>
    </row>
    <row r="4955" customFormat="false" ht="15.75" hidden="true" customHeight="false" outlineLevel="0" collapsed="false">
      <c r="A4955" s="331"/>
      <c r="B4955" s="331" t="s">
        <v>1479</v>
      </c>
      <c r="C4955" s="331" t="str">
        <f aca="false">IFERROR(VLOOKUP(B4955,'[1]#¡REF!'!$A$1:$C$15201,2,FALSE()),"")</f>
        <v/>
      </c>
      <c r="D4955" s="331" t="s">
        <v>991</v>
      </c>
      <c r="E4955" s="331" t="s">
        <v>1004</v>
      </c>
      <c r="F4955" s="331" t="s">
        <v>1134</v>
      </c>
      <c r="G4955" s="331" t="n">
        <v>25</v>
      </c>
      <c r="H4955" s="331" t="n">
        <v>25.11</v>
      </c>
      <c r="I4955" s="331" t="n">
        <v>500</v>
      </c>
      <c r="J4955" s="390"/>
      <c r="K4955" s="331" t="s">
        <v>994</v>
      </c>
    </row>
    <row r="4956" customFormat="false" ht="15.75" hidden="true" customHeight="false" outlineLevel="0" collapsed="false">
      <c r="A4956" s="331"/>
      <c r="B4956" s="331" t="s">
        <v>1479</v>
      </c>
      <c r="C4956" s="331" t="str">
        <f aca="false">IFERROR(VLOOKUP(B4956,'[1]#¡REF!'!$A$1:$C$15201,2,FALSE()),"")</f>
        <v/>
      </c>
      <c r="D4956" s="331" t="s">
        <v>1016</v>
      </c>
      <c r="E4956" s="331" t="s">
        <v>1017</v>
      </c>
      <c r="F4956" s="331" t="s">
        <v>1130</v>
      </c>
      <c r="G4956" s="331" t="n">
        <v>26</v>
      </c>
      <c r="H4956" s="331" t="n">
        <v>26.12</v>
      </c>
      <c r="I4956" s="331" t="n">
        <v>520</v>
      </c>
      <c r="J4956" s="388"/>
      <c r="K4956" s="331" t="s">
        <v>994</v>
      </c>
    </row>
    <row r="4957" customFormat="false" ht="15.75" hidden="true" customHeight="false" outlineLevel="0" collapsed="false">
      <c r="A4957" s="331"/>
      <c r="B4957" s="331" t="s">
        <v>1479</v>
      </c>
      <c r="C4957" s="331" t="str">
        <f aca="false">IFERROR(VLOOKUP(B4957,'[1]#¡REF!'!$A$1:$C$15201,2,FALSE()),"")</f>
        <v/>
      </c>
      <c r="D4957" s="331" t="s">
        <v>1016</v>
      </c>
      <c r="E4957" s="331" t="s">
        <v>1040</v>
      </c>
      <c r="F4957" s="331" t="s">
        <v>1130</v>
      </c>
      <c r="G4957" s="331" t="n">
        <v>88</v>
      </c>
      <c r="H4957" s="331" t="n">
        <v>88.4</v>
      </c>
      <c r="I4957" s="415" t="n">
        <v>1760</v>
      </c>
      <c r="J4957" s="389"/>
      <c r="K4957" s="331" t="s">
        <v>994</v>
      </c>
    </row>
    <row r="4958" customFormat="false" ht="15.75" hidden="true" customHeight="false" outlineLevel="0" collapsed="false">
      <c r="A4958" s="331"/>
      <c r="B4958" s="331" t="s">
        <v>1479</v>
      </c>
      <c r="C4958" s="331" t="str">
        <f aca="false">IFERROR(VLOOKUP(B4958,'[1]#¡REF!'!$A$1:$C$15201,2,FALSE()),"")</f>
        <v/>
      </c>
      <c r="D4958" s="331" t="s">
        <v>1016</v>
      </c>
      <c r="E4958" s="331" t="s">
        <v>1091</v>
      </c>
      <c r="F4958" s="354" t="s">
        <v>993</v>
      </c>
      <c r="G4958" s="405" t="n">
        <v>1073</v>
      </c>
      <c r="H4958" s="415" t="n">
        <v>1077.85</v>
      </c>
      <c r="I4958" s="415" t="n">
        <v>21460</v>
      </c>
      <c r="J4958" s="389"/>
      <c r="K4958" s="331" t="s">
        <v>994</v>
      </c>
    </row>
    <row r="4959" customFormat="false" ht="15.75" hidden="true" customHeight="false" outlineLevel="0" collapsed="false">
      <c r="A4959" s="331"/>
      <c r="B4959" s="331" t="s">
        <v>1479</v>
      </c>
      <c r="C4959" s="331" t="str">
        <f aca="false">IFERROR(VLOOKUP(B4959,'[1]#¡REF!'!$A$1:$C$15201,2,FALSE()),"")</f>
        <v/>
      </c>
      <c r="D4959" s="331" t="s">
        <v>1016</v>
      </c>
      <c r="E4959" s="331" t="s">
        <v>1018</v>
      </c>
      <c r="F4959" s="354" t="s">
        <v>993</v>
      </c>
      <c r="G4959" s="331" t="n">
        <v>3</v>
      </c>
      <c r="H4959" s="331" t="n">
        <v>3.01</v>
      </c>
      <c r="I4959" s="331" t="n">
        <v>60</v>
      </c>
      <c r="J4959" s="389"/>
      <c r="K4959" s="331" t="s">
        <v>994</v>
      </c>
    </row>
    <row r="4960" customFormat="false" ht="15.75" hidden="true" customHeight="false" outlineLevel="0" collapsed="false">
      <c r="A4960" s="331"/>
      <c r="B4960" s="331" t="s">
        <v>1479</v>
      </c>
      <c r="C4960" s="331" t="str">
        <f aca="false">IFERROR(VLOOKUP(B4960,'[1]#¡REF!'!$A$1:$C$15201,2,FALSE()),"")</f>
        <v/>
      </c>
      <c r="D4960" s="331" t="s">
        <v>1016</v>
      </c>
      <c r="E4960" s="331" t="s">
        <v>1020</v>
      </c>
      <c r="F4960" s="354" t="s">
        <v>993</v>
      </c>
      <c r="G4960" s="405" t="n">
        <v>16928</v>
      </c>
      <c r="H4960" s="415" t="n">
        <v>17004.52</v>
      </c>
      <c r="I4960" s="415" t="n">
        <v>338560</v>
      </c>
      <c r="J4960" s="389"/>
      <c r="K4960" s="331" t="s">
        <v>994</v>
      </c>
    </row>
    <row r="4961" customFormat="false" ht="15.75" hidden="true" customHeight="false" outlineLevel="0" collapsed="false">
      <c r="A4961" s="331"/>
      <c r="B4961" s="331" t="s">
        <v>1479</v>
      </c>
      <c r="C4961" s="331" t="str">
        <f aca="false">IFERROR(VLOOKUP(B4961,'[1]#¡REF!'!$A$1:$C$15201,2,FALSE()),"")</f>
        <v/>
      </c>
      <c r="D4961" s="331" t="s">
        <v>1016</v>
      </c>
      <c r="E4961" s="331" t="s">
        <v>1041</v>
      </c>
      <c r="F4961" s="354" t="s">
        <v>993</v>
      </c>
      <c r="G4961" s="331" t="n">
        <v>92</v>
      </c>
      <c r="H4961" s="331" t="n">
        <v>92.42</v>
      </c>
      <c r="I4961" s="415" t="n">
        <v>1840</v>
      </c>
      <c r="J4961" s="389"/>
      <c r="K4961" s="331" t="s">
        <v>994</v>
      </c>
    </row>
    <row r="4962" customFormat="false" ht="15.75" hidden="true" customHeight="false" outlineLevel="0" collapsed="false">
      <c r="A4962" s="331"/>
      <c r="B4962" s="331" t="s">
        <v>1479</v>
      </c>
      <c r="C4962" s="331" t="str">
        <f aca="false">IFERROR(VLOOKUP(B4962,'[1]#¡REF!'!$A$1:$C$15201,2,FALSE()),"")</f>
        <v/>
      </c>
      <c r="D4962" s="331" t="s">
        <v>1016</v>
      </c>
      <c r="E4962" s="331" t="s">
        <v>1023</v>
      </c>
      <c r="F4962" s="354" t="s">
        <v>993</v>
      </c>
      <c r="G4962" s="405" t="n">
        <v>3015</v>
      </c>
      <c r="H4962" s="415" t="n">
        <v>3028.63</v>
      </c>
      <c r="I4962" s="415" t="n">
        <v>60300</v>
      </c>
      <c r="J4962" s="389"/>
      <c r="K4962" s="331" t="s">
        <v>994</v>
      </c>
    </row>
    <row r="4963" customFormat="false" ht="15.75" hidden="true" customHeight="false" outlineLevel="0" collapsed="false">
      <c r="A4963" s="331"/>
      <c r="B4963" s="331" t="s">
        <v>1479</v>
      </c>
      <c r="C4963" s="331" t="str">
        <f aca="false">IFERROR(VLOOKUP(B4963,'[1]#¡REF!'!$A$1:$C$15201,2,FALSE()),"")</f>
        <v/>
      </c>
      <c r="D4963" s="331" t="s">
        <v>1016</v>
      </c>
      <c r="E4963" s="331" t="s">
        <v>1042</v>
      </c>
      <c r="F4963" s="354" t="s">
        <v>993</v>
      </c>
      <c r="G4963" s="405" t="n">
        <v>1577</v>
      </c>
      <c r="H4963" s="415" t="n">
        <v>1584.13</v>
      </c>
      <c r="I4963" s="415" t="n">
        <v>31540</v>
      </c>
      <c r="J4963" s="389"/>
      <c r="K4963" s="331" t="s">
        <v>994</v>
      </c>
    </row>
    <row r="4964" customFormat="false" ht="15.75" hidden="true" customHeight="false" outlineLevel="0" collapsed="false">
      <c r="A4964" s="331"/>
      <c r="B4964" s="331" t="s">
        <v>1479</v>
      </c>
      <c r="C4964" s="331" t="str">
        <f aca="false">IFERROR(VLOOKUP(B4964,'[1]#¡REF!'!$A$1:$C$15201,2,FALSE()),"")</f>
        <v/>
      </c>
      <c r="D4964" s="331" t="s">
        <v>1016</v>
      </c>
      <c r="E4964" s="331" t="s">
        <v>1092</v>
      </c>
      <c r="F4964" s="354" t="s">
        <v>993</v>
      </c>
      <c r="G4964" s="405" t="n">
        <v>1166</v>
      </c>
      <c r="H4964" s="415" t="n">
        <v>1171.27</v>
      </c>
      <c r="I4964" s="415" t="n">
        <v>23320</v>
      </c>
      <c r="J4964" s="389"/>
      <c r="K4964" s="331" t="s">
        <v>994</v>
      </c>
    </row>
    <row r="4965" customFormat="false" ht="15.75" hidden="true" customHeight="false" outlineLevel="0" collapsed="false">
      <c r="A4965" s="331"/>
      <c r="B4965" s="331" t="s">
        <v>1479</v>
      </c>
      <c r="C4965" s="331" t="str">
        <f aca="false">IFERROR(VLOOKUP(B4965,'[1]#¡REF!'!$A$1:$C$15201,2,FALSE()),"")</f>
        <v/>
      </c>
      <c r="D4965" s="331" t="s">
        <v>1016</v>
      </c>
      <c r="E4965" s="331" t="s">
        <v>1024</v>
      </c>
      <c r="F4965" s="354" t="s">
        <v>993</v>
      </c>
      <c r="G4965" s="331" t="n">
        <v>63</v>
      </c>
      <c r="H4965" s="331" t="n">
        <v>63.28</v>
      </c>
      <c r="I4965" s="415" t="n">
        <v>1260</v>
      </c>
      <c r="J4965" s="389"/>
      <c r="K4965" s="331" t="s">
        <v>994</v>
      </c>
    </row>
    <row r="4966" customFormat="false" ht="15.75" hidden="true" customHeight="false" outlineLevel="0" collapsed="false">
      <c r="A4966" s="331"/>
      <c r="B4966" s="331" t="s">
        <v>1479</v>
      </c>
      <c r="C4966" s="331" t="str">
        <f aca="false">IFERROR(VLOOKUP(B4966,'[1]#¡REF!'!$A$1:$C$15201,2,FALSE()),"")</f>
        <v/>
      </c>
      <c r="D4966" s="331" t="s">
        <v>1016</v>
      </c>
      <c r="E4966" s="331" t="s">
        <v>1025</v>
      </c>
      <c r="F4966" s="354" t="s">
        <v>993</v>
      </c>
      <c r="G4966" s="331" t="n">
        <v>280</v>
      </c>
      <c r="H4966" s="331" t="n">
        <v>281.27</v>
      </c>
      <c r="I4966" s="415" t="n">
        <v>5600</v>
      </c>
      <c r="J4966" s="389"/>
      <c r="K4966" s="331" t="s">
        <v>994</v>
      </c>
    </row>
    <row r="4967" customFormat="false" ht="15.75" hidden="true" customHeight="false" outlineLevel="0" collapsed="false">
      <c r="A4967" s="331"/>
      <c r="B4967" s="331" t="s">
        <v>1479</v>
      </c>
      <c r="C4967" s="331" t="str">
        <f aca="false">IFERROR(VLOOKUP(B4967,'[1]#¡REF!'!$A$1:$C$15201,2,FALSE()),"")</f>
        <v/>
      </c>
      <c r="D4967" s="331" t="s">
        <v>1016</v>
      </c>
      <c r="E4967" s="331" t="s">
        <v>1065</v>
      </c>
      <c r="F4967" s="354" t="s">
        <v>993</v>
      </c>
      <c r="G4967" s="405" t="n">
        <v>1286</v>
      </c>
      <c r="H4967" s="415" t="n">
        <v>1291.81</v>
      </c>
      <c r="I4967" s="415" t="n">
        <v>25720</v>
      </c>
      <c r="J4967" s="389"/>
      <c r="K4967" s="331" t="s">
        <v>994</v>
      </c>
    </row>
    <row r="4968" customFormat="false" ht="15.75" hidden="true" customHeight="false" outlineLevel="0" collapsed="false">
      <c r="A4968" s="331"/>
      <c r="B4968" s="331" t="s">
        <v>1479</v>
      </c>
      <c r="C4968" s="331" t="str">
        <f aca="false">IFERROR(VLOOKUP(B4968,'[1]#¡REF!'!$A$1:$C$15201,2,FALSE()),"")</f>
        <v/>
      </c>
      <c r="D4968" s="331" t="s">
        <v>1016</v>
      </c>
      <c r="E4968" s="331" t="s">
        <v>1043</v>
      </c>
      <c r="F4968" s="354" t="s">
        <v>993</v>
      </c>
      <c r="G4968" s="331" t="n">
        <v>101</v>
      </c>
      <c r="H4968" s="331" t="n">
        <v>101.46</v>
      </c>
      <c r="I4968" s="415" t="n">
        <v>2020</v>
      </c>
      <c r="J4968" s="389"/>
      <c r="K4968" s="331" t="s">
        <v>994</v>
      </c>
    </row>
    <row r="4969" customFormat="false" ht="15.75" hidden="true" customHeight="false" outlineLevel="0" collapsed="false">
      <c r="A4969" s="331"/>
      <c r="B4969" s="331" t="s">
        <v>1479</v>
      </c>
      <c r="C4969" s="331" t="str">
        <f aca="false">IFERROR(VLOOKUP(B4969,'[1]#¡REF!'!$A$1:$C$15201,2,FALSE()),"")</f>
        <v/>
      </c>
      <c r="D4969" s="331" t="s">
        <v>1016</v>
      </c>
      <c r="E4969" s="331" t="s">
        <v>1093</v>
      </c>
      <c r="F4969" s="331" t="s">
        <v>1131</v>
      </c>
      <c r="G4969" s="331" t="n">
        <v>30</v>
      </c>
      <c r="H4969" s="331" t="n">
        <v>30.14</v>
      </c>
      <c r="I4969" s="331" t="n">
        <v>600</v>
      </c>
      <c r="J4969" s="389"/>
      <c r="K4969" s="331" t="s">
        <v>994</v>
      </c>
    </row>
    <row r="4970" customFormat="false" ht="15.75" hidden="true" customHeight="false" outlineLevel="0" collapsed="false">
      <c r="A4970" s="331"/>
      <c r="B4970" s="331" t="s">
        <v>1479</v>
      </c>
      <c r="C4970" s="331" t="str">
        <f aca="false">IFERROR(VLOOKUP(B4970,'[1]#¡REF!'!$A$1:$C$15201,2,FALSE()),"")</f>
        <v/>
      </c>
      <c r="D4970" s="331" t="s">
        <v>1016</v>
      </c>
      <c r="E4970" s="331" t="s">
        <v>1026</v>
      </c>
      <c r="F4970" s="331" t="s">
        <v>1132</v>
      </c>
      <c r="G4970" s="331" t="n">
        <v>102</v>
      </c>
      <c r="H4970" s="331" t="n">
        <v>102.46</v>
      </c>
      <c r="I4970" s="415" t="n">
        <v>2040</v>
      </c>
      <c r="J4970" s="389"/>
      <c r="K4970" s="331" t="s">
        <v>994</v>
      </c>
    </row>
    <row r="4971" customFormat="false" ht="15.75" hidden="true" customHeight="false" outlineLevel="0" collapsed="false">
      <c r="A4971" s="331"/>
      <c r="B4971" s="331" t="s">
        <v>1479</v>
      </c>
      <c r="C4971" s="331" t="str">
        <f aca="false">IFERROR(VLOOKUP(B4971,'[1]#¡REF!'!$A$1:$C$15201,2,FALSE()),"")</f>
        <v/>
      </c>
      <c r="D4971" s="331" t="s">
        <v>1016</v>
      </c>
      <c r="E4971" s="331" t="s">
        <v>1027</v>
      </c>
      <c r="F4971" s="331" t="s">
        <v>1133</v>
      </c>
      <c r="G4971" s="331" t="n">
        <v>27</v>
      </c>
      <c r="H4971" s="331" t="n">
        <v>27.12</v>
      </c>
      <c r="I4971" s="331" t="n">
        <v>540</v>
      </c>
      <c r="J4971" s="389"/>
      <c r="K4971" s="331" t="s">
        <v>994</v>
      </c>
    </row>
    <row r="4972" customFormat="false" ht="15.75" hidden="true" customHeight="false" outlineLevel="0" collapsed="false">
      <c r="A4972" s="331"/>
      <c r="B4972" s="331" t="s">
        <v>1479</v>
      </c>
      <c r="C4972" s="331" t="str">
        <f aca="false">IFERROR(VLOOKUP(B4972,'[1]#¡REF!'!$A$1:$C$15201,2,FALSE()),"")</f>
        <v/>
      </c>
      <c r="D4972" s="331" t="s">
        <v>1016</v>
      </c>
      <c r="E4972" s="331" t="s">
        <v>1028</v>
      </c>
      <c r="F4972" s="331" t="s">
        <v>1134</v>
      </c>
      <c r="G4972" s="331" t="n">
        <v>15</v>
      </c>
      <c r="H4972" s="331" t="n">
        <v>15.07</v>
      </c>
      <c r="I4972" s="331" t="n">
        <v>300</v>
      </c>
      <c r="J4972" s="390"/>
      <c r="K4972" s="331" t="s">
        <v>994</v>
      </c>
    </row>
    <row r="4973" customFormat="false" ht="15.75" hidden="true" customHeight="false" outlineLevel="0" collapsed="false">
      <c r="A4973" s="331"/>
      <c r="B4973" s="331" t="s">
        <v>1480</v>
      </c>
      <c r="C4973" s="331" t="str">
        <f aca="false">IFERROR(VLOOKUP(B4973,'[1]#¡REF!'!$A$1:$C$15201,2,FALSE()),"")</f>
        <v/>
      </c>
      <c r="D4973" s="331" t="s">
        <v>991</v>
      </c>
      <c r="E4973" s="331" t="s">
        <v>997</v>
      </c>
      <c r="F4973" s="331" t="s">
        <v>1130</v>
      </c>
      <c r="G4973" s="331" t="n">
        <v>40</v>
      </c>
      <c r="H4973" s="331" t="n">
        <v>10.75</v>
      </c>
      <c r="I4973" s="331" t="n">
        <v>214</v>
      </c>
      <c r="J4973" s="388"/>
      <c r="K4973" s="331" t="s">
        <v>994</v>
      </c>
    </row>
    <row r="4974" customFormat="false" ht="15.75" hidden="true" customHeight="false" outlineLevel="0" collapsed="false">
      <c r="A4974" s="331"/>
      <c r="B4974" s="331" t="s">
        <v>1480</v>
      </c>
      <c r="C4974" s="331" t="str">
        <f aca="false">IFERROR(VLOOKUP(B4974,'[1]#¡REF!'!$A$1:$C$15201,2,FALSE()),"")</f>
        <v/>
      </c>
      <c r="D4974" s="331" t="s">
        <v>991</v>
      </c>
      <c r="E4974" s="331" t="s">
        <v>1032</v>
      </c>
      <c r="F4974" s="331" t="s">
        <v>1130</v>
      </c>
      <c r="G4974" s="405" t="n">
        <v>4700</v>
      </c>
      <c r="H4974" s="415" t="n">
        <v>1262.93</v>
      </c>
      <c r="I4974" s="415" t="n">
        <v>25145</v>
      </c>
      <c r="J4974" s="389"/>
      <c r="K4974" s="331" t="s">
        <v>994</v>
      </c>
    </row>
    <row r="4975" customFormat="false" ht="15.75" hidden="true" customHeight="false" outlineLevel="0" collapsed="false">
      <c r="A4975" s="331"/>
      <c r="B4975" s="331" t="s">
        <v>1480</v>
      </c>
      <c r="C4975" s="331" t="str">
        <f aca="false">IFERROR(VLOOKUP(B4975,'[1]#¡REF!'!$A$1:$C$15201,2,FALSE()),"")</f>
        <v/>
      </c>
      <c r="D4975" s="331" t="s">
        <v>991</v>
      </c>
      <c r="E4975" s="331" t="s">
        <v>992</v>
      </c>
      <c r="F4975" s="354" t="s">
        <v>993</v>
      </c>
      <c r="G4975" s="405" t="n">
        <v>3485</v>
      </c>
      <c r="H4975" s="331" t="n">
        <v>936.45</v>
      </c>
      <c r="I4975" s="415" t="n">
        <v>18644.75</v>
      </c>
      <c r="J4975" s="389"/>
      <c r="K4975" s="331" t="s">
        <v>994</v>
      </c>
    </row>
    <row r="4976" customFormat="false" ht="15.75" hidden="true" customHeight="false" outlineLevel="0" collapsed="false">
      <c r="A4976" s="331"/>
      <c r="B4976" s="331" t="s">
        <v>1480</v>
      </c>
      <c r="C4976" s="331" t="str">
        <f aca="false">IFERROR(VLOOKUP(B4976,'[1]#¡REF!'!$A$1:$C$15201,2,FALSE()),"")</f>
        <v/>
      </c>
      <c r="D4976" s="331" t="s">
        <v>991</v>
      </c>
      <c r="E4976" s="331" t="s">
        <v>1083</v>
      </c>
      <c r="F4976" s="354" t="s">
        <v>993</v>
      </c>
      <c r="G4976" s="405" t="n">
        <v>1200</v>
      </c>
      <c r="H4976" s="331" t="n">
        <v>322.45</v>
      </c>
      <c r="I4976" s="415" t="n">
        <v>6420</v>
      </c>
      <c r="J4976" s="389"/>
      <c r="K4976" s="331" t="s">
        <v>994</v>
      </c>
    </row>
    <row r="4977" customFormat="false" ht="15.75" hidden="true" customHeight="false" outlineLevel="0" collapsed="false">
      <c r="A4977" s="331"/>
      <c r="B4977" s="331" t="s">
        <v>1480</v>
      </c>
      <c r="C4977" s="331" t="str">
        <f aca="false">IFERROR(VLOOKUP(B4977,'[1]#¡REF!'!$A$1:$C$15201,2,FALSE()),"")</f>
        <v/>
      </c>
      <c r="D4977" s="331" t="s">
        <v>991</v>
      </c>
      <c r="E4977" s="331" t="s">
        <v>1000</v>
      </c>
      <c r="F4977" s="354" t="s">
        <v>993</v>
      </c>
      <c r="G4977" s="405" t="n">
        <v>14767</v>
      </c>
      <c r="H4977" s="415" t="n">
        <v>3968.03</v>
      </c>
      <c r="I4977" s="415" t="n">
        <v>79003.45</v>
      </c>
      <c r="J4977" s="389"/>
      <c r="K4977" s="331" t="s">
        <v>994</v>
      </c>
    </row>
    <row r="4978" customFormat="false" ht="15.75" hidden="true" customHeight="false" outlineLevel="0" collapsed="false">
      <c r="A4978" s="331"/>
      <c r="B4978" s="331" t="s">
        <v>1480</v>
      </c>
      <c r="C4978" s="331" t="str">
        <f aca="false">IFERROR(VLOOKUP(B4978,'[1]#¡REF!'!$A$1:$C$15201,2,FALSE()),"")</f>
        <v/>
      </c>
      <c r="D4978" s="331" t="s">
        <v>991</v>
      </c>
      <c r="E4978" s="331" t="s">
        <v>1036</v>
      </c>
      <c r="F4978" s="354" t="s">
        <v>993</v>
      </c>
      <c r="G4978" s="331" t="n">
        <v>10</v>
      </c>
      <c r="H4978" s="331" t="n">
        <v>2.69</v>
      </c>
      <c r="I4978" s="331" t="n">
        <v>53.5</v>
      </c>
      <c r="J4978" s="389"/>
      <c r="K4978" s="331" t="s">
        <v>994</v>
      </c>
    </row>
    <row r="4979" customFormat="false" ht="15.75" hidden="true" customHeight="false" outlineLevel="0" collapsed="false">
      <c r="A4979" s="331"/>
      <c r="B4979" s="331" t="s">
        <v>1480</v>
      </c>
      <c r="C4979" s="331" t="str">
        <f aca="false">IFERROR(VLOOKUP(B4979,'[1]#¡REF!'!$A$1:$C$15201,2,FALSE()),"")</f>
        <v/>
      </c>
      <c r="D4979" s="331" t="s">
        <v>991</v>
      </c>
      <c r="E4979" s="331" t="s">
        <v>995</v>
      </c>
      <c r="F4979" s="354" t="s">
        <v>993</v>
      </c>
      <c r="G4979" s="331" t="n">
        <v>20</v>
      </c>
      <c r="H4979" s="331" t="n">
        <v>5.37</v>
      </c>
      <c r="I4979" s="331" t="n">
        <v>107</v>
      </c>
      <c r="J4979" s="389"/>
      <c r="K4979" s="331" t="s">
        <v>994</v>
      </c>
    </row>
    <row r="4980" customFormat="false" ht="15.75" hidden="true" customHeight="false" outlineLevel="0" collapsed="false">
      <c r="A4980" s="331"/>
      <c r="B4980" s="331" t="s">
        <v>1480</v>
      </c>
      <c r="C4980" s="331" t="str">
        <f aca="false">IFERROR(VLOOKUP(B4980,'[1]#¡REF!'!$A$1:$C$15201,2,FALSE()),"")</f>
        <v/>
      </c>
      <c r="D4980" s="331" t="s">
        <v>991</v>
      </c>
      <c r="E4980" s="331" t="s">
        <v>1013</v>
      </c>
      <c r="F4980" s="354" t="s">
        <v>993</v>
      </c>
      <c r="G4980" s="331" t="n">
        <v>40</v>
      </c>
      <c r="H4980" s="331" t="n">
        <v>10.75</v>
      </c>
      <c r="I4980" s="331" t="n">
        <v>214</v>
      </c>
      <c r="J4980" s="389"/>
      <c r="K4980" s="331" t="s">
        <v>994</v>
      </c>
    </row>
    <row r="4981" customFormat="false" ht="15.75" hidden="true" customHeight="false" outlineLevel="0" collapsed="false">
      <c r="A4981" s="331"/>
      <c r="B4981" s="331" t="s">
        <v>1480</v>
      </c>
      <c r="C4981" s="331" t="str">
        <f aca="false">IFERROR(VLOOKUP(B4981,'[1]#¡REF!'!$A$1:$C$15201,2,FALSE()),"")</f>
        <v/>
      </c>
      <c r="D4981" s="331" t="s">
        <v>991</v>
      </c>
      <c r="E4981" s="331" t="s">
        <v>1037</v>
      </c>
      <c r="F4981" s="331" t="s">
        <v>1131</v>
      </c>
      <c r="G4981" s="331" t="n">
        <v>660</v>
      </c>
      <c r="H4981" s="331" t="n">
        <v>177.35</v>
      </c>
      <c r="I4981" s="415" t="n">
        <v>3531</v>
      </c>
      <c r="J4981" s="389"/>
      <c r="K4981" s="331" t="s">
        <v>994</v>
      </c>
    </row>
    <row r="4982" customFormat="false" ht="15.75" hidden="true" customHeight="false" outlineLevel="0" collapsed="false">
      <c r="A4982" s="331"/>
      <c r="B4982" s="331" t="s">
        <v>1480</v>
      </c>
      <c r="C4982" s="331" t="str">
        <f aca="false">IFERROR(VLOOKUP(B4982,'[1]#¡REF!'!$A$1:$C$15201,2,FALSE()),"")</f>
        <v/>
      </c>
      <c r="D4982" s="331" t="s">
        <v>991</v>
      </c>
      <c r="E4982" s="331" t="s">
        <v>1014</v>
      </c>
      <c r="F4982" s="331" t="s">
        <v>1132</v>
      </c>
      <c r="G4982" s="405" t="n">
        <v>1231</v>
      </c>
      <c r="H4982" s="331" t="n">
        <v>330.78</v>
      </c>
      <c r="I4982" s="415" t="n">
        <v>6585.85</v>
      </c>
      <c r="J4982" s="389"/>
      <c r="K4982" s="331" t="s">
        <v>994</v>
      </c>
    </row>
    <row r="4983" customFormat="false" ht="15.75" hidden="true" customHeight="false" outlineLevel="0" collapsed="false">
      <c r="A4983" s="331"/>
      <c r="B4983" s="331" t="s">
        <v>1480</v>
      </c>
      <c r="C4983" s="331" t="str">
        <f aca="false">IFERROR(VLOOKUP(B4983,'[1]#¡REF!'!$A$1:$C$15201,2,FALSE()),"")</f>
        <v/>
      </c>
      <c r="D4983" s="331" t="s">
        <v>991</v>
      </c>
      <c r="E4983" s="331" t="s">
        <v>1002</v>
      </c>
      <c r="F4983" s="331" t="s">
        <v>1133</v>
      </c>
      <c r="G4983" s="405" t="n">
        <v>2350</v>
      </c>
      <c r="H4983" s="331" t="n">
        <v>631.47</v>
      </c>
      <c r="I4983" s="415" t="n">
        <v>12572.5</v>
      </c>
      <c r="J4983" s="390"/>
      <c r="K4983" s="331" t="s">
        <v>994</v>
      </c>
    </row>
    <row r="4984" customFormat="false" ht="15.75" hidden="true" customHeight="false" outlineLevel="0" collapsed="false">
      <c r="A4984" s="356"/>
      <c r="B4984" s="356" t="s">
        <v>1480</v>
      </c>
      <c r="C4984" s="356" t="str">
        <f aca="false">IFERROR(VLOOKUP(B4984,'[1]#¡REF!'!$A$1:$C$15201,2,FALSE()),"")</f>
        <v/>
      </c>
      <c r="D4984" s="356" t="s">
        <v>991</v>
      </c>
      <c r="E4984" s="356" t="s">
        <v>612</v>
      </c>
      <c r="F4984" s="361" t="s">
        <v>1136</v>
      </c>
      <c r="G4984" s="361" t="n">
        <v>4</v>
      </c>
      <c r="H4984" s="356" t="n">
        <v>1.07</v>
      </c>
      <c r="I4984" s="356" t="n">
        <v>21.4</v>
      </c>
      <c r="J4984" s="394"/>
      <c r="K4984" s="356" t="s">
        <v>994</v>
      </c>
      <c r="L4984" s="379"/>
      <c r="M4984" s="379"/>
      <c r="N4984" s="379"/>
      <c r="O4984" s="379"/>
      <c r="P4984" s="279"/>
      <c r="Q4984" s="395"/>
      <c r="R4984" s="396"/>
      <c r="S4984" s="396"/>
      <c r="T4984" s="382"/>
    </row>
    <row r="4985" customFormat="false" ht="15.75" hidden="true" customHeight="false" outlineLevel="0" collapsed="false">
      <c r="A4985" s="331"/>
      <c r="B4985" s="331" t="s">
        <v>1481</v>
      </c>
      <c r="C4985" s="331" t="str">
        <f aca="false">IFERROR(VLOOKUP(B4985,'[1]#¡REF!'!$A$1:$C$15201,2,FALSE()),"")</f>
        <v/>
      </c>
      <c r="D4985" s="331" t="s">
        <v>991</v>
      </c>
      <c r="E4985" s="331" t="s">
        <v>997</v>
      </c>
      <c r="F4985" s="331" t="s">
        <v>1130</v>
      </c>
      <c r="G4985" s="405" t="n">
        <v>1250</v>
      </c>
      <c r="H4985" s="331" t="n">
        <v>394.27</v>
      </c>
      <c r="I4985" s="415" t="n">
        <v>7850</v>
      </c>
      <c r="J4985" s="388"/>
      <c r="K4985" s="331" t="s">
        <v>994</v>
      </c>
    </row>
    <row r="4986" customFormat="false" ht="15.75" hidden="true" customHeight="false" outlineLevel="0" collapsed="false">
      <c r="A4986" s="331"/>
      <c r="B4986" s="331" t="s">
        <v>1481</v>
      </c>
      <c r="C4986" s="331" t="str">
        <f aca="false">IFERROR(VLOOKUP(B4986,'[1]#¡REF!'!$A$1:$C$15201,2,FALSE()),"")</f>
        <v/>
      </c>
      <c r="D4986" s="331" t="s">
        <v>991</v>
      </c>
      <c r="E4986" s="331" t="s">
        <v>1032</v>
      </c>
      <c r="F4986" s="331" t="s">
        <v>1130</v>
      </c>
      <c r="G4986" s="405" t="n">
        <v>3000</v>
      </c>
      <c r="H4986" s="331" t="n">
        <v>946.26</v>
      </c>
      <c r="I4986" s="415" t="n">
        <v>18840</v>
      </c>
      <c r="J4986" s="389"/>
      <c r="K4986" s="331" t="s">
        <v>994</v>
      </c>
    </row>
    <row r="4987" customFormat="false" ht="15.75" hidden="true" customHeight="false" outlineLevel="0" collapsed="false">
      <c r="A4987" s="331"/>
      <c r="B4987" s="331" t="s">
        <v>1481</v>
      </c>
      <c r="C4987" s="331" t="str">
        <f aca="false">IFERROR(VLOOKUP(B4987,'[1]#¡REF!'!$A$1:$C$15201,2,FALSE()),"")</f>
        <v/>
      </c>
      <c r="D4987" s="331" t="s">
        <v>991</v>
      </c>
      <c r="E4987" s="331" t="s">
        <v>992</v>
      </c>
      <c r="F4987" s="354" t="s">
        <v>993</v>
      </c>
      <c r="G4987" s="405" t="n">
        <v>33650</v>
      </c>
      <c r="H4987" s="415" t="n">
        <v>10613.86</v>
      </c>
      <c r="I4987" s="415" t="n">
        <v>211322</v>
      </c>
      <c r="J4987" s="389"/>
      <c r="K4987" s="331" t="s">
        <v>994</v>
      </c>
    </row>
    <row r="4988" customFormat="false" ht="15.75" hidden="true" customHeight="false" outlineLevel="0" collapsed="false">
      <c r="A4988" s="331"/>
      <c r="B4988" s="331" t="s">
        <v>1481</v>
      </c>
      <c r="C4988" s="331" t="str">
        <f aca="false">IFERROR(VLOOKUP(B4988,'[1]#¡REF!'!$A$1:$C$15201,2,FALSE()),"")</f>
        <v/>
      </c>
      <c r="D4988" s="331" t="s">
        <v>991</v>
      </c>
      <c r="E4988" s="331" t="s">
        <v>1083</v>
      </c>
      <c r="F4988" s="354" t="s">
        <v>993</v>
      </c>
      <c r="G4988" s="405" t="n">
        <v>10000</v>
      </c>
      <c r="H4988" s="415" t="n">
        <v>3154.19</v>
      </c>
      <c r="I4988" s="415" t="n">
        <v>62800</v>
      </c>
      <c r="J4988" s="389"/>
      <c r="K4988" s="331" t="s">
        <v>994</v>
      </c>
    </row>
    <row r="4989" customFormat="false" ht="15.75" hidden="true" customHeight="false" outlineLevel="0" collapsed="false">
      <c r="A4989" s="331"/>
      <c r="B4989" s="331" t="s">
        <v>1481</v>
      </c>
      <c r="C4989" s="331" t="str">
        <f aca="false">IFERROR(VLOOKUP(B4989,'[1]#¡REF!'!$A$1:$C$15201,2,FALSE()),"")</f>
        <v/>
      </c>
      <c r="D4989" s="331" t="s">
        <v>991</v>
      </c>
      <c r="E4989" s="331" t="s">
        <v>1000</v>
      </c>
      <c r="F4989" s="354" t="s">
        <v>993</v>
      </c>
      <c r="G4989" s="405" t="n">
        <v>23716</v>
      </c>
      <c r="H4989" s="415" t="n">
        <v>7480.49</v>
      </c>
      <c r="I4989" s="415" t="n">
        <v>148936.48</v>
      </c>
      <c r="J4989" s="389"/>
      <c r="K4989" s="331" t="s">
        <v>994</v>
      </c>
    </row>
    <row r="4990" customFormat="false" ht="15.75" hidden="true" customHeight="false" outlineLevel="0" collapsed="false">
      <c r="A4990" s="331"/>
      <c r="B4990" s="331" t="s">
        <v>1481</v>
      </c>
      <c r="C4990" s="331" t="str">
        <f aca="false">IFERROR(VLOOKUP(B4990,'[1]#¡REF!'!$A$1:$C$15201,2,FALSE()),"")</f>
        <v/>
      </c>
      <c r="D4990" s="331" t="s">
        <v>991</v>
      </c>
      <c r="E4990" s="331" t="s">
        <v>1033</v>
      </c>
      <c r="F4990" s="354" t="s">
        <v>993</v>
      </c>
      <c r="G4990" s="405" t="n">
        <v>2000</v>
      </c>
      <c r="H4990" s="331" t="n">
        <v>630.84</v>
      </c>
      <c r="I4990" s="415" t="n">
        <v>12560</v>
      </c>
      <c r="J4990" s="389"/>
      <c r="K4990" s="331" t="s">
        <v>994</v>
      </c>
    </row>
    <row r="4991" customFormat="false" ht="15.75" hidden="true" customHeight="false" outlineLevel="0" collapsed="false">
      <c r="A4991" s="331"/>
      <c r="B4991" s="331" t="s">
        <v>1481</v>
      </c>
      <c r="C4991" s="331" t="str">
        <f aca="false">IFERROR(VLOOKUP(B4991,'[1]#¡REF!'!$A$1:$C$15201,2,FALSE()),"")</f>
        <v/>
      </c>
      <c r="D4991" s="331" t="s">
        <v>991</v>
      </c>
      <c r="E4991" s="331" t="s">
        <v>1034</v>
      </c>
      <c r="F4991" s="354" t="s">
        <v>993</v>
      </c>
      <c r="G4991" s="405" t="n">
        <v>6252</v>
      </c>
      <c r="H4991" s="415" t="n">
        <v>1972</v>
      </c>
      <c r="I4991" s="415" t="n">
        <v>39262.56</v>
      </c>
      <c r="J4991" s="389"/>
      <c r="K4991" s="331" t="s">
        <v>994</v>
      </c>
    </row>
    <row r="4992" customFormat="false" ht="15.75" hidden="true" customHeight="false" outlineLevel="0" collapsed="false">
      <c r="A4992" s="331"/>
      <c r="B4992" s="331" t="s">
        <v>1481</v>
      </c>
      <c r="C4992" s="331" t="str">
        <f aca="false">IFERROR(VLOOKUP(B4992,'[1]#¡REF!'!$A$1:$C$15201,2,FALSE()),"")</f>
        <v/>
      </c>
      <c r="D4992" s="331" t="s">
        <v>991</v>
      </c>
      <c r="E4992" s="331" t="s">
        <v>1009</v>
      </c>
      <c r="F4992" s="354" t="s">
        <v>993</v>
      </c>
      <c r="G4992" s="405" t="n">
        <v>8400</v>
      </c>
      <c r="H4992" s="415" t="n">
        <v>2649.52</v>
      </c>
      <c r="I4992" s="415" t="n">
        <v>52752</v>
      </c>
      <c r="J4992" s="389"/>
      <c r="K4992" s="331" t="s">
        <v>994</v>
      </c>
    </row>
    <row r="4993" customFormat="false" ht="15.75" hidden="true" customHeight="false" outlineLevel="0" collapsed="false">
      <c r="A4993" s="331"/>
      <c r="B4993" s="331" t="s">
        <v>1481</v>
      </c>
      <c r="C4993" s="331" t="str">
        <f aca="false">IFERROR(VLOOKUP(B4993,'[1]#¡REF!'!$A$1:$C$15201,2,FALSE()),"")</f>
        <v/>
      </c>
      <c r="D4993" s="331" t="s">
        <v>991</v>
      </c>
      <c r="E4993" s="331" t="s">
        <v>1012</v>
      </c>
      <c r="F4993" s="354" t="s">
        <v>993</v>
      </c>
      <c r="G4993" s="331" t="n">
        <v>10</v>
      </c>
      <c r="H4993" s="331" t="n">
        <v>3.15</v>
      </c>
      <c r="I4993" s="331" t="n">
        <v>62.8</v>
      </c>
      <c r="J4993" s="389"/>
      <c r="K4993" s="331" t="s">
        <v>994</v>
      </c>
    </row>
    <row r="4994" customFormat="false" ht="15.75" hidden="true" customHeight="false" outlineLevel="0" collapsed="false">
      <c r="A4994" s="331"/>
      <c r="B4994" s="331" t="s">
        <v>1481</v>
      </c>
      <c r="C4994" s="331" t="str">
        <f aca="false">IFERROR(VLOOKUP(B4994,'[1]#¡REF!'!$A$1:$C$15201,2,FALSE()),"")</f>
        <v/>
      </c>
      <c r="D4994" s="331" t="s">
        <v>991</v>
      </c>
      <c r="E4994" s="331" t="s">
        <v>1036</v>
      </c>
      <c r="F4994" s="354" t="s">
        <v>993</v>
      </c>
      <c r="G4994" s="331" t="n">
        <v>30</v>
      </c>
      <c r="H4994" s="331" t="n">
        <v>9.46</v>
      </c>
      <c r="I4994" s="331" t="n">
        <v>188.4</v>
      </c>
      <c r="J4994" s="389"/>
      <c r="K4994" s="331" t="s">
        <v>994</v>
      </c>
    </row>
    <row r="4995" customFormat="false" ht="15.75" hidden="true" customHeight="false" outlineLevel="0" collapsed="false">
      <c r="A4995" s="331"/>
      <c r="B4995" s="331" t="s">
        <v>1481</v>
      </c>
      <c r="C4995" s="331" t="str">
        <f aca="false">IFERROR(VLOOKUP(B4995,'[1]#¡REF!'!$A$1:$C$15201,2,FALSE()),"")</f>
        <v/>
      </c>
      <c r="D4995" s="331" t="s">
        <v>991</v>
      </c>
      <c r="E4995" s="331" t="s">
        <v>995</v>
      </c>
      <c r="F4995" s="354" t="s">
        <v>993</v>
      </c>
      <c r="G4995" s="331" t="n">
        <v>20</v>
      </c>
      <c r="H4995" s="331" t="n">
        <v>6.31</v>
      </c>
      <c r="I4995" s="331" t="n">
        <v>125.6</v>
      </c>
      <c r="J4995" s="389"/>
      <c r="K4995" s="331" t="s">
        <v>994</v>
      </c>
    </row>
    <row r="4996" customFormat="false" ht="15.75" hidden="true" customHeight="false" outlineLevel="0" collapsed="false">
      <c r="A4996" s="331"/>
      <c r="B4996" s="331" t="s">
        <v>1481</v>
      </c>
      <c r="C4996" s="331" t="str">
        <f aca="false">IFERROR(VLOOKUP(B4996,'[1]#¡REF!'!$A$1:$C$15201,2,FALSE()),"")</f>
        <v/>
      </c>
      <c r="D4996" s="331" t="s">
        <v>991</v>
      </c>
      <c r="E4996" s="331" t="s">
        <v>1037</v>
      </c>
      <c r="F4996" s="331" t="s">
        <v>1131</v>
      </c>
      <c r="G4996" s="405" t="n">
        <v>3586</v>
      </c>
      <c r="H4996" s="415" t="n">
        <v>1131.09</v>
      </c>
      <c r="I4996" s="415" t="n">
        <v>22520.08</v>
      </c>
      <c r="J4996" s="389"/>
      <c r="K4996" s="331" t="s">
        <v>994</v>
      </c>
    </row>
    <row r="4997" customFormat="false" ht="15.75" hidden="true" customHeight="false" outlineLevel="0" collapsed="false">
      <c r="A4997" s="331"/>
      <c r="B4997" s="331" t="s">
        <v>1481</v>
      </c>
      <c r="C4997" s="331" t="str">
        <f aca="false">IFERROR(VLOOKUP(B4997,'[1]#¡REF!'!$A$1:$C$15201,2,FALSE()),"")</f>
        <v/>
      </c>
      <c r="D4997" s="331" t="s">
        <v>991</v>
      </c>
      <c r="E4997" s="331" t="s">
        <v>1014</v>
      </c>
      <c r="F4997" s="331" t="s">
        <v>1132</v>
      </c>
      <c r="G4997" s="405" t="n">
        <v>6041</v>
      </c>
      <c r="H4997" s="415" t="n">
        <v>1905.45</v>
      </c>
      <c r="I4997" s="415" t="n">
        <v>37937.48</v>
      </c>
      <c r="J4997" s="389"/>
      <c r="K4997" s="331" t="s">
        <v>994</v>
      </c>
    </row>
    <row r="4998" customFormat="false" ht="15.75" hidden="true" customHeight="false" outlineLevel="0" collapsed="false">
      <c r="A4998" s="331"/>
      <c r="B4998" s="331" t="s">
        <v>1481</v>
      </c>
      <c r="C4998" s="331" t="str">
        <f aca="false">IFERROR(VLOOKUP(B4998,'[1]#¡REF!'!$A$1:$C$15201,2,FALSE()),"")</f>
        <v/>
      </c>
      <c r="D4998" s="331" t="s">
        <v>991</v>
      </c>
      <c r="E4998" s="331" t="s">
        <v>1002</v>
      </c>
      <c r="F4998" s="331" t="s">
        <v>1133</v>
      </c>
      <c r="G4998" s="405" t="n">
        <v>8790</v>
      </c>
      <c r="H4998" s="415" t="n">
        <v>2772.54</v>
      </c>
      <c r="I4998" s="415" t="n">
        <v>55201.2</v>
      </c>
      <c r="J4998" s="389"/>
      <c r="K4998" s="331" t="s">
        <v>994</v>
      </c>
    </row>
    <row r="4999" customFormat="false" ht="15.75" hidden="true" customHeight="false" outlineLevel="0" collapsed="false">
      <c r="A4999" s="331"/>
      <c r="B4999" s="331" t="s">
        <v>1481</v>
      </c>
      <c r="C4999" s="331" t="str">
        <f aca="false">IFERROR(VLOOKUP(B4999,'[1]#¡REF!'!$A$1:$C$15201,2,FALSE()),"")</f>
        <v/>
      </c>
      <c r="D4999" s="331" t="s">
        <v>991</v>
      </c>
      <c r="E4999" s="331" t="s">
        <v>1004</v>
      </c>
      <c r="F4999" s="331" t="s">
        <v>1134</v>
      </c>
      <c r="G4999" s="331" t="n">
        <v>60</v>
      </c>
      <c r="H4999" s="331" t="n">
        <v>18.93</v>
      </c>
      <c r="I4999" s="331" t="n">
        <v>376.8</v>
      </c>
      <c r="J4999" s="390"/>
      <c r="K4999" s="331" t="s">
        <v>994</v>
      </c>
    </row>
    <row r="5000" customFormat="false" ht="15.75" hidden="true" customHeight="false" outlineLevel="0" collapsed="false">
      <c r="A5000" s="331"/>
      <c r="B5000" s="331" t="s">
        <v>1482</v>
      </c>
      <c r="C5000" s="331" t="str">
        <f aca="false">IFERROR(VLOOKUP(B5000,'[1]#¡REF!'!$A$1:$C$15201,2,FALSE()),"")</f>
        <v/>
      </c>
      <c r="D5000" s="331" t="s">
        <v>991</v>
      </c>
      <c r="E5000" s="331" t="s">
        <v>997</v>
      </c>
      <c r="F5000" s="331" t="s">
        <v>1130</v>
      </c>
      <c r="G5000" s="405" t="n">
        <v>2400</v>
      </c>
      <c r="H5000" s="331" t="n">
        <v>618.38</v>
      </c>
      <c r="I5000" s="415" t="n">
        <v>12312</v>
      </c>
      <c r="J5000" s="388"/>
      <c r="K5000" s="331" t="s">
        <v>994</v>
      </c>
    </row>
    <row r="5001" customFormat="false" ht="15.75" hidden="true" customHeight="false" outlineLevel="0" collapsed="false">
      <c r="A5001" s="331"/>
      <c r="B5001" s="331" t="s">
        <v>1482</v>
      </c>
      <c r="C5001" s="331" t="str">
        <f aca="false">IFERROR(VLOOKUP(B5001,'[1]#¡REF!'!$A$1:$C$15201,2,FALSE()),"")</f>
        <v/>
      </c>
      <c r="D5001" s="331" t="s">
        <v>991</v>
      </c>
      <c r="E5001" s="331" t="s">
        <v>1032</v>
      </c>
      <c r="F5001" s="331" t="s">
        <v>1130</v>
      </c>
      <c r="G5001" s="405" t="n">
        <v>2000</v>
      </c>
      <c r="H5001" s="331" t="n">
        <v>515.32</v>
      </c>
      <c r="I5001" s="415" t="n">
        <v>10260</v>
      </c>
      <c r="J5001" s="389"/>
      <c r="K5001" s="331" t="s">
        <v>994</v>
      </c>
    </row>
    <row r="5002" customFormat="false" ht="15.75" hidden="true" customHeight="false" outlineLevel="0" collapsed="false">
      <c r="A5002" s="331"/>
      <c r="B5002" s="331" t="s">
        <v>1482</v>
      </c>
      <c r="C5002" s="331" t="str">
        <f aca="false">IFERROR(VLOOKUP(B5002,'[1]#¡REF!'!$A$1:$C$15201,2,FALSE()),"")</f>
        <v/>
      </c>
      <c r="D5002" s="331" t="s">
        <v>991</v>
      </c>
      <c r="E5002" s="331" t="s">
        <v>992</v>
      </c>
      <c r="F5002" s="354" t="s">
        <v>993</v>
      </c>
      <c r="G5002" s="405" t="n">
        <v>58235</v>
      </c>
      <c r="H5002" s="415" t="n">
        <v>15004.8</v>
      </c>
      <c r="I5002" s="415" t="n">
        <v>298745.55</v>
      </c>
      <c r="J5002" s="389"/>
      <c r="K5002" s="331" t="s">
        <v>994</v>
      </c>
    </row>
    <row r="5003" customFormat="false" ht="15.75" hidden="true" customHeight="false" outlineLevel="0" collapsed="false">
      <c r="A5003" s="331"/>
      <c r="B5003" s="331" t="s">
        <v>1482</v>
      </c>
      <c r="C5003" s="331" t="str">
        <f aca="false">IFERROR(VLOOKUP(B5003,'[1]#¡REF!'!$A$1:$C$15201,2,FALSE()),"")</f>
        <v/>
      </c>
      <c r="D5003" s="331" t="s">
        <v>991</v>
      </c>
      <c r="E5003" s="331" t="s">
        <v>1083</v>
      </c>
      <c r="F5003" s="354" t="s">
        <v>993</v>
      </c>
      <c r="G5003" s="405" t="n">
        <v>30100</v>
      </c>
      <c r="H5003" s="415" t="n">
        <v>7755.55</v>
      </c>
      <c r="I5003" s="415" t="n">
        <v>154413</v>
      </c>
      <c r="J5003" s="389"/>
      <c r="K5003" s="331" t="s">
        <v>994</v>
      </c>
    </row>
    <row r="5004" customFormat="false" ht="15.75" hidden="true" customHeight="false" outlineLevel="0" collapsed="false">
      <c r="A5004" s="331"/>
      <c r="B5004" s="331" t="s">
        <v>1482</v>
      </c>
      <c r="C5004" s="331" t="str">
        <f aca="false">IFERROR(VLOOKUP(B5004,'[1]#¡REF!'!$A$1:$C$15201,2,FALSE()),"")</f>
        <v/>
      </c>
      <c r="D5004" s="331" t="s">
        <v>991</v>
      </c>
      <c r="E5004" s="331" t="s">
        <v>1000</v>
      </c>
      <c r="F5004" s="354" t="s">
        <v>993</v>
      </c>
      <c r="G5004" s="405" t="n">
        <v>258290</v>
      </c>
      <c r="H5004" s="415" t="n">
        <v>66550.87</v>
      </c>
      <c r="I5004" s="415" t="n">
        <v>1325027.7</v>
      </c>
      <c r="J5004" s="389"/>
      <c r="K5004" s="331" t="s">
        <v>994</v>
      </c>
    </row>
    <row r="5005" customFormat="false" ht="15.75" hidden="true" customHeight="false" outlineLevel="0" collapsed="false">
      <c r="A5005" s="331"/>
      <c r="B5005" s="331" t="s">
        <v>1482</v>
      </c>
      <c r="C5005" s="331" t="str">
        <f aca="false">IFERROR(VLOOKUP(B5005,'[1]#¡REF!'!$A$1:$C$15201,2,FALSE()),"")</f>
        <v/>
      </c>
      <c r="D5005" s="331" t="s">
        <v>991</v>
      </c>
      <c r="E5005" s="331" t="s">
        <v>1075</v>
      </c>
      <c r="F5005" s="354" t="s">
        <v>993</v>
      </c>
      <c r="G5005" s="405" t="n">
        <v>1640</v>
      </c>
      <c r="H5005" s="331" t="n">
        <v>422.56</v>
      </c>
      <c r="I5005" s="415" t="n">
        <v>8413.2</v>
      </c>
      <c r="J5005" s="389"/>
      <c r="K5005" s="331" t="s">
        <v>994</v>
      </c>
    </row>
    <row r="5006" customFormat="false" ht="15.75" hidden="true" customHeight="false" outlineLevel="0" collapsed="false">
      <c r="A5006" s="331"/>
      <c r="B5006" s="331" t="s">
        <v>1482</v>
      </c>
      <c r="C5006" s="331" t="str">
        <f aca="false">IFERROR(VLOOKUP(B5006,'[1]#¡REF!'!$A$1:$C$15201,2,FALSE()),"")</f>
        <v/>
      </c>
      <c r="D5006" s="331" t="s">
        <v>991</v>
      </c>
      <c r="E5006" s="331" t="s">
        <v>1033</v>
      </c>
      <c r="F5006" s="354" t="s">
        <v>993</v>
      </c>
      <c r="G5006" s="405" t="n">
        <v>5000</v>
      </c>
      <c r="H5006" s="415" t="n">
        <v>1288.3</v>
      </c>
      <c r="I5006" s="415" t="n">
        <v>25650</v>
      </c>
      <c r="J5006" s="389"/>
      <c r="K5006" s="331" t="s">
        <v>994</v>
      </c>
    </row>
    <row r="5007" customFormat="false" ht="15.75" hidden="true" customHeight="false" outlineLevel="0" collapsed="false">
      <c r="A5007" s="331"/>
      <c r="B5007" s="331" t="s">
        <v>1482</v>
      </c>
      <c r="C5007" s="331" t="str">
        <f aca="false">IFERROR(VLOOKUP(B5007,'[1]#¡REF!'!$A$1:$C$15201,2,FALSE()),"")</f>
        <v/>
      </c>
      <c r="D5007" s="331" t="s">
        <v>991</v>
      </c>
      <c r="E5007" s="331" t="s">
        <v>1034</v>
      </c>
      <c r="F5007" s="354" t="s">
        <v>993</v>
      </c>
      <c r="G5007" s="405" t="n">
        <v>8000</v>
      </c>
      <c r="H5007" s="415" t="n">
        <v>2061.28</v>
      </c>
      <c r="I5007" s="415" t="n">
        <v>41040</v>
      </c>
      <c r="J5007" s="389"/>
      <c r="K5007" s="331" t="s">
        <v>994</v>
      </c>
    </row>
    <row r="5008" customFormat="false" ht="15.75" hidden="true" customHeight="false" outlineLevel="0" collapsed="false">
      <c r="A5008" s="331"/>
      <c r="B5008" s="331" t="s">
        <v>1482</v>
      </c>
      <c r="C5008" s="331" t="str">
        <f aca="false">IFERROR(VLOOKUP(B5008,'[1]#¡REF!'!$A$1:$C$15201,2,FALSE()),"")</f>
        <v/>
      </c>
      <c r="D5008" s="331" t="s">
        <v>991</v>
      </c>
      <c r="E5008" s="331" t="s">
        <v>1009</v>
      </c>
      <c r="F5008" s="354" t="s">
        <v>993</v>
      </c>
      <c r="G5008" s="405" t="n">
        <v>16800</v>
      </c>
      <c r="H5008" s="415" t="n">
        <v>4328.68</v>
      </c>
      <c r="I5008" s="415" t="n">
        <v>86184</v>
      </c>
      <c r="J5008" s="389"/>
      <c r="K5008" s="331" t="s">
        <v>994</v>
      </c>
    </row>
    <row r="5009" customFormat="false" ht="15.75" hidden="true" customHeight="false" outlineLevel="0" collapsed="false">
      <c r="A5009" s="331"/>
      <c r="B5009" s="331" t="s">
        <v>1482</v>
      </c>
      <c r="C5009" s="331" t="str">
        <f aca="false">IFERROR(VLOOKUP(B5009,'[1]#¡REF!'!$A$1:$C$15201,2,FALSE()),"")</f>
        <v/>
      </c>
      <c r="D5009" s="331" t="s">
        <v>991</v>
      </c>
      <c r="E5009" s="331" t="s">
        <v>1010</v>
      </c>
      <c r="F5009" s="354" t="s">
        <v>993</v>
      </c>
      <c r="G5009" s="405" t="n">
        <v>7282</v>
      </c>
      <c r="H5009" s="415" t="n">
        <v>1876.28</v>
      </c>
      <c r="I5009" s="415" t="n">
        <v>37356.66</v>
      </c>
      <c r="J5009" s="389"/>
      <c r="K5009" s="331" t="s">
        <v>994</v>
      </c>
    </row>
    <row r="5010" customFormat="false" ht="15.75" hidden="true" customHeight="false" outlineLevel="0" collapsed="false">
      <c r="A5010" s="331"/>
      <c r="B5010" s="331" t="s">
        <v>1482</v>
      </c>
      <c r="C5010" s="331" t="str">
        <f aca="false">IFERROR(VLOOKUP(B5010,'[1]#¡REF!'!$A$1:$C$15201,2,FALSE()),"")</f>
        <v/>
      </c>
      <c r="D5010" s="331" t="s">
        <v>991</v>
      </c>
      <c r="E5010" s="331" t="s">
        <v>1011</v>
      </c>
      <c r="F5010" s="354" t="s">
        <v>993</v>
      </c>
      <c r="G5010" s="405" t="n">
        <v>21676</v>
      </c>
      <c r="H5010" s="415" t="n">
        <v>5585.03</v>
      </c>
      <c r="I5010" s="415" t="n">
        <v>111197.88</v>
      </c>
      <c r="J5010" s="389"/>
      <c r="K5010" s="331" t="s">
        <v>994</v>
      </c>
    </row>
    <row r="5011" customFormat="false" ht="15.75" hidden="true" customHeight="false" outlineLevel="0" collapsed="false">
      <c r="A5011" s="331"/>
      <c r="B5011" s="331" t="s">
        <v>1482</v>
      </c>
      <c r="C5011" s="331" t="str">
        <f aca="false">IFERROR(VLOOKUP(B5011,'[1]#¡REF!'!$A$1:$C$15201,2,FALSE()),"")</f>
        <v/>
      </c>
      <c r="D5011" s="331" t="s">
        <v>991</v>
      </c>
      <c r="E5011" s="331" t="s">
        <v>1084</v>
      </c>
      <c r="F5011" s="354" t="s">
        <v>993</v>
      </c>
      <c r="G5011" s="405" t="n">
        <v>11200</v>
      </c>
      <c r="H5011" s="415" t="n">
        <v>2885.79</v>
      </c>
      <c r="I5011" s="415" t="n">
        <v>57456</v>
      </c>
      <c r="J5011" s="389"/>
      <c r="K5011" s="331" t="s">
        <v>994</v>
      </c>
    </row>
    <row r="5012" customFormat="false" ht="15.75" hidden="true" customHeight="false" outlineLevel="0" collapsed="false">
      <c r="A5012" s="331"/>
      <c r="B5012" s="331" t="s">
        <v>1482</v>
      </c>
      <c r="C5012" s="331" t="str">
        <f aca="false">IFERROR(VLOOKUP(B5012,'[1]#¡REF!'!$A$1:$C$15201,2,FALSE()),"")</f>
        <v/>
      </c>
      <c r="D5012" s="331" t="s">
        <v>991</v>
      </c>
      <c r="E5012" s="331" t="s">
        <v>1046</v>
      </c>
      <c r="F5012" s="354" t="s">
        <v>993</v>
      </c>
      <c r="G5012" s="331" t="n">
        <v>25</v>
      </c>
      <c r="H5012" s="331" t="n">
        <v>6.44</v>
      </c>
      <c r="I5012" s="331" t="n">
        <v>128.25</v>
      </c>
      <c r="J5012" s="389"/>
      <c r="K5012" s="331" t="s">
        <v>994</v>
      </c>
    </row>
    <row r="5013" customFormat="false" ht="15.75" hidden="true" customHeight="false" outlineLevel="0" collapsed="false">
      <c r="A5013" s="331"/>
      <c r="B5013" s="331" t="s">
        <v>1482</v>
      </c>
      <c r="C5013" s="331" t="str">
        <f aca="false">IFERROR(VLOOKUP(B5013,'[1]#¡REF!'!$A$1:$C$15201,2,FALSE()),"")</f>
        <v/>
      </c>
      <c r="D5013" s="331" t="s">
        <v>991</v>
      </c>
      <c r="E5013" s="331" t="s">
        <v>1012</v>
      </c>
      <c r="F5013" s="354" t="s">
        <v>993</v>
      </c>
      <c r="G5013" s="331" t="n">
        <v>100</v>
      </c>
      <c r="H5013" s="331" t="n">
        <v>25.77</v>
      </c>
      <c r="I5013" s="331" t="n">
        <v>513</v>
      </c>
      <c r="J5013" s="389"/>
      <c r="K5013" s="331" t="s">
        <v>994</v>
      </c>
    </row>
    <row r="5014" customFormat="false" ht="15.75" hidden="true" customHeight="false" outlineLevel="0" collapsed="false">
      <c r="A5014" s="331"/>
      <c r="B5014" s="331" t="s">
        <v>1482</v>
      </c>
      <c r="C5014" s="331" t="str">
        <f aca="false">IFERROR(VLOOKUP(B5014,'[1]#¡REF!'!$A$1:$C$15201,2,FALSE()),"")</f>
        <v/>
      </c>
      <c r="D5014" s="331" t="s">
        <v>991</v>
      </c>
      <c r="E5014" s="331" t="s">
        <v>1035</v>
      </c>
      <c r="F5014" s="354" t="s">
        <v>993</v>
      </c>
      <c r="G5014" s="405" t="n">
        <v>14847</v>
      </c>
      <c r="H5014" s="415" t="n">
        <v>3825.47</v>
      </c>
      <c r="I5014" s="415" t="n">
        <v>76165.11</v>
      </c>
      <c r="J5014" s="389"/>
      <c r="K5014" s="331" t="s">
        <v>994</v>
      </c>
    </row>
    <row r="5015" customFormat="false" ht="15.75" hidden="true" customHeight="false" outlineLevel="0" collapsed="false">
      <c r="A5015" s="331"/>
      <c r="B5015" s="331" t="s">
        <v>1482</v>
      </c>
      <c r="C5015" s="331" t="str">
        <f aca="false">IFERROR(VLOOKUP(B5015,'[1]#¡REF!'!$A$1:$C$15201,2,FALSE()),"")</f>
        <v/>
      </c>
      <c r="D5015" s="331" t="s">
        <v>991</v>
      </c>
      <c r="E5015" s="331" t="s">
        <v>1036</v>
      </c>
      <c r="F5015" s="354" t="s">
        <v>993</v>
      </c>
      <c r="G5015" s="331" t="n">
        <v>20</v>
      </c>
      <c r="H5015" s="331" t="n">
        <v>5.15</v>
      </c>
      <c r="I5015" s="331" t="n">
        <v>102.6</v>
      </c>
      <c r="J5015" s="389"/>
      <c r="K5015" s="331" t="s">
        <v>994</v>
      </c>
    </row>
    <row r="5016" customFormat="false" ht="15.75" hidden="true" customHeight="false" outlineLevel="0" collapsed="false">
      <c r="A5016" s="331"/>
      <c r="B5016" s="331" t="s">
        <v>1482</v>
      </c>
      <c r="C5016" s="331" t="str">
        <f aca="false">IFERROR(VLOOKUP(B5016,'[1]#¡REF!'!$A$1:$C$15201,2,FALSE()),"")</f>
        <v/>
      </c>
      <c r="D5016" s="331" t="s">
        <v>991</v>
      </c>
      <c r="E5016" s="331" t="s">
        <v>995</v>
      </c>
      <c r="F5016" s="354" t="s">
        <v>993</v>
      </c>
      <c r="G5016" s="331" t="n">
        <v>20</v>
      </c>
      <c r="H5016" s="331" t="n">
        <v>5.15</v>
      </c>
      <c r="I5016" s="331" t="n">
        <v>102.6</v>
      </c>
      <c r="J5016" s="389"/>
      <c r="K5016" s="331" t="s">
        <v>994</v>
      </c>
    </row>
    <row r="5017" customFormat="false" ht="15.75" hidden="true" customHeight="false" outlineLevel="0" collapsed="false">
      <c r="A5017" s="331"/>
      <c r="B5017" s="331" t="s">
        <v>1482</v>
      </c>
      <c r="C5017" s="331" t="str">
        <f aca="false">IFERROR(VLOOKUP(B5017,'[1]#¡REF!'!$A$1:$C$15201,2,FALSE()),"")</f>
        <v/>
      </c>
      <c r="D5017" s="331" t="s">
        <v>991</v>
      </c>
      <c r="E5017" s="331" t="s">
        <v>1013</v>
      </c>
      <c r="F5017" s="354" t="s">
        <v>993</v>
      </c>
      <c r="G5017" s="331" t="n">
        <v>40</v>
      </c>
      <c r="H5017" s="331" t="n">
        <v>10.31</v>
      </c>
      <c r="I5017" s="331" t="n">
        <v>205.2</v>
      </c>
      <c r="J5017" s="389"/>
      <c r="K5017" s="331" t="s">
        <v>994</v>
      </c>
    </row>
    <row r="5018" customFormat="false" ht="15.75" hidden="true" customHeight="false" outlineLevel="0" collapsed="false">
      <c r="A5018" s="331"/>
      <c r="B5018" s="331" t="s">
        <v>1482</v>
      </c>
      <c r="C5018" s="331" t="str">
        <f aca="false">IFERROR(VLOOKUP(B5018,'[1]#¡REF!'!$A$1:$C$15201,2,FALSE()),"")</f>
        <v/>
      </c>
      <c r="D5018" s="331" t="s">
        <v>991</v>
      </c>
      <c r="E5018" s="331" t="s">
        <v>1037</v>
      </c>
      <c r="F5018" s="331" t="s">
        <v>1131</v>
      </c>
      <c r="G5018" s="405" t="n">
        <v>9473</v>
      </c>
      <c r="H5018" s="415" t="n">
        <v>2440.81</v>
      </c>
      <c r="I5018" s="415" t="n">
        <v>48596.49</v>
      </c>
      <c r="J5018" s="389"/>
      <c r="K5018" s="331" t="s">
        <v>994</v>
      </c>
    </row>
    <row r="5019" customFormat="false" ht="15.75" hidden="true" customHeight="false" outlineLevel="0" collapsed="false">
      <c r="A5019" s="331"/>
      <c r="B5019" s="331" t="s">
        <v>1482</v>
      </c>
      <c r="C5019" s="331" t="str">
        <f aca="false">IFERROR(VLOOKUP(B5019,'[1]#¡REF!'!$A$1:$C$15201,2,FALSE()),"")</f>
        <v/>
      </c>
      <c r="D5019" s="331" t="s">
        <v>991</v>
      </c>
      <c r="E5019" s="331" t="s">
        <v>1014</v>
      </c>
      <c r="F5019" s="331" t="s">
        <v>1132</v>
      </c>
      <c r="G5019" s="405" t="n">
        <v>13968</v>
      </c>
      <c r="H5019" s="415" t="n">
        <v>3598.99</v>
      </c>
      <c r="I5019" s="415" t="n">
        <v>71655.84</v>
      </c>
      <c r="J5019" s="389"/>
      <c r="K5019" s="331" t="s">
        <v>994</v>
      </c>
    </row>
    <row r="5020" customFormat="false" ht="15.75" hidden="true" customHeight="false" outlineLevel="0" collapsed="false">
      <c r="A5020" s="331"/>
      <c r="B5020" s="331" t="s">
        <v>1482</v>
      </c>
      <c r="C5020" s="331" t="str">
        <f aca="false">IFERROR(VLOOKUP(B5020,'[1]#¡REF!'!$A$1:$C$15201,2,FALSE()),"")</f>
        <v/>
      </c>
      <c r="D5020" s="331" t="s">
        <v>991</v>
      </c>
      <c r="E5020" s="331" t="s">
        <v>1002</v>
      </c>
      <c r="F5020" s="331" t="s">
        <v>1133</v>
      </c>
      <c r="G5020" s="405" t="n">
        <v>26250</v>
      </c>
      <c r="H5020" s="415" t="n">
        <v>6763.56</v>
      </c>
      <c r="I5020" s="415" t="n">
        <v>134662.5</v>
      </c>
      <c r="J5020" s="389"/>
      <c r="K5020" s="331" t="s">
        <v>994</v>
      </c>
    </row>
    <row r="5021" customFormat="false" ht="15.75" hidden="true" customHeight="false" outlineLevel="0" collapsed="false">
      <c r="A5021" s="331"/>
      <c r="B5021" s="331" t="s">
        <v>1482</v>
      </c>
      <c r="C5021" s="331" t="str">
        <f aca="false">IFERROR(VLOOKUP(B5021,'[1]#¡REF!'!$A$1:$C$15201,2,FALSE()),"")</f>
        <v/>
      </c>
      <c r="D5021" s="331" t="s">
        <v>991</v>
      </c>
      <c r="E5021" s="331" t="s">
        <v>1004</v>
      </c>
      <c r="F5021" s="331" t="s">
        <v>1134</v>
      </c>
      <c r="G5021" s="405" t="n">
        <v>1500</v>
      </c>
      <c r="H5021" s="331" t="n">
        <v>386.49</v>
      </c>
      <c r="I5021" s="415" t="n">
        <v>7695</v>
      </c>
      <c r="J5021" s="390"/>
      <c r="K5021" s="331" t="s">
        <v>994</v>
      </c>
    </row>
    <row r="5022" customFormat="false" ht="15.75" hidden="true" customHeight="false" outlineLevel="0" collapsed="false">
      <c r="A5022" s="356"/>
      <c r="B5022" s="356" t="s">
        <v>1482</v>
      </c>
      <c r="C5022" s="356" t="str">
        <f aca="false">IFERROR(VLOOKUP(B5022,'[1]#¡REF!'!$A$1:$C$15201,2,FALSE()),"")</f>
        <v/>
      </c>
      <c r="D5022" s="356" t="s">
        <v>991</v>
      </c>
      <c r="E5022" s="356" t="s">
        <v>612</v>
      </c>
      <c r="F5022" s="361" t="s">
        <v>1136</v>
      </c>
      <c r="G5022" s="418" t="n">
        <v>11411</v>
      </c>
      <c r="H5022" s="416" t="n">
        <v>2940.15</v>
      </c>
      <c r="I5022" s="416" t="n">
        <v>58538.43</v>
      </c>
      <c r="J5022" s="394"/>
      <c r="K5022" s="356" t="s">
        <v>994</v>
      </c>
      <c r="L5022" s="379"/>
      <c r="M5022" s="379"/>
      <c r="N5022" s="379"/>
      <c r="O5022" s="379"/>
      <c r="P5022" s="279"/>
      <c r="Q5022" s="395"/>
      <c r="R5022" s="396"/>
      <c r="S5022" s="396"/>
      <c r="T5022" s="382"/>
    </row>
    <row r="5023" customFormat="false" ht="15.75" hidden="true" customHeight="false" outlineLevel="0" collapsed="false">
      <c r="A5023" s="331"/>
      <c r="B5023" s="331" t="s">
        <v>1483</v>
      </c>
      <c r="C5023" s="331" t="str">
        <f aca="false">IFERROR(VLOOKUP(B5023,'[1]#¡REF!'!$A$1:$C$15201,2,FALSE()),"")</f>
        <v/>
      </c>
      <c r="D5023" s="331" t="s">
        <v>991</v>
      </c>
      <c r="E5023" s="331" t="s">
        <v>997</v>
      </c>
      <c r="F5023" s="331" t="s">
        <v>1130</v>
      </c>
      <c r="G5023" s="331" t="n">
        <v>100</v>
      </c>
      <c r="H5023" s="331" t="n">
        <v>34.1</v>
      </c>
      <c r="I5023" s="331" t="n">
        <v>679</v>
      </c>
      <c r="J5023" s="388"/>
      <c r="K5023" s="331" t="s">
        <v>994</v>
      </c>
    </row>
    <row r="5024" customFormat="false" ht="15.75" hidden="true" customHeight="false" outlineLevel="0" collapsed="false">
      <c r="A5024" s="331"/>
      <c r="B5024" s="331" t="s">
        <v>1483</v>
      </c>
      <c r="C5024" s="331" t="str">
        <f aca="false">IFERROR(VLOOKUP(B5024,'[1]#¡REF!'!$A$1:$C$15201,2,FALSE()),"")</f>
        <v/>
      </c>
      <c r="D5024" s="331" t="s">
        <v>991</v>
      </c>
      <c r="E5024" s="331" t="s">
        <v>1032</v>
      </c>
      <c r="F5024" s="331" t="s">
        <v>1130</v>
      </c>
      <c r="G5024" s="405" t="n">
        <v>10000</v>
      </c>
      <c r="H5024" s="415" t="n">
        <v>3410.35</v>
      </c>
      <c r="I5024" s="415" t="n">
        <v>67900</v>
      </c>
      <c r="J5024" s="389"/>
      <c r="K5024" s="331" t="s">
        <v>994</v>
      </c>
    </row>
    <row r="5025" customFormat="false" ht="15.75" hidden="true" customHeight="false" outlineLevel="0" collapsed="false">
      <c r="A5025" s="331"/>
      <c r="B5025" s="331" t="s">
        <v>1483</v>
      </c>
      <c r="C5025" s="331" t="str">
        <f aca="false">IFERROR(VLOOKUP(B5025,'[1]#¡REF!'!$A$1:$C$15201,2,FALSE()),"")</f>
        <v/>
      </c>
      <c r="D5025" s="331" t="s">
        <v>991</v>
      </c>
      <c r="E5025" s="331" t="s">
        <v>992</v>
      </c>
      <c r="F5025" s="354" t="s">
        <v>993</v>
      </c>
      <c r="G5025" s="405" t="n">
        <v>5600</v>
      </c>
      <c r="H5025" s="415" t="n">
        <v>1909.79</v>
      </c>
      <c r="I5025" s="415" t="n">
        <v>38024</v>
      </c>
      <c r="J5025" s="389"/>
      <c r="K5025" s="331" t="s">
        <v>994</v>
      </c>
    </row>
    <row r="5026" customFormat="false" ht="15.75" hidden="true" customHeight="false" outlineLevel="0" collapsed="false">
      <c r="A5026" s="331"/>
      <c r="B5026" s="331" t="s">
        <v>1483</v>
      </c>
      <c r="C5026" s="331" t="str">
        <f aca="false">IFERROR(VLOOKUP(B5026,'[1]#¡REF!'!$A$1:$C$15201,2,FALSE()),"")</f>
        <v/>
      </c>
      <c r="D5026" s="331" t="s">
        <v>991</v>
      </c>
      <c r="E5026" s="331" t="s">
        <v>1083</v>
      </c>
      <c r="F5026" s="354" t="s">
        <v>993</v>
      </c>
      <c r="G5026" s="405" t="n">
        <v>6200</v>
      </c>
      <c r="H5026" s="415" t="n">
        <v>2114.41</v>
      </c>
      <c r="I5026" s="415" t="n">
        <v>42098</v>
      </c>
      <c r="J5026" s="389"/>
      <c r="K5026" s="331" t="s">
        <v>994</v>
      </c>
    </row>
    <row r="5027" customFormat="false" ht="15.75" hidden="true" customHeight="false" outlineLevel="0" collapsed="false">
      <c r="A5027" s="331"/>
      <c r="B5027" s="331" t="s">
        <v>1483</v>
      </c>
      <c r="C5027" s="331" t="str">
        <f aca="false">IFERROR(VLOOKUP(B5027,'[1]#¡REF!'!$A$1:$C$15201,2,FALSE()),"")</f>
        <v/>
      </c>
      <c r="D5027" s="331" t="s">
        <v>991</v>
      </c>
      <c r="E5027" s="331" t="s">
        <v>1000</v>
      </c>
      <c r="F5027" s="354" t="s">
        <v>993</v>
      </c>
      <c r="G5027" s="405" t="n">
        <v>40500</v>
      </c>
      <c r="H5027" s="415" t="n">
        <v>13811.9</v>
      </c>
      <c r="I5027" s="415" t="n">
        <v>274995</v>
      </c>
      <c r="J5027" s="389"/>
      <c r="K5027" s="331" t="s">
        <v>994</v>
      </c>
    </row>
    <row r="5028" customFormat="false" ht="15.75" hidden="true" customHeight="false" outlineLevel="0" collapsed="false">
      <c r="A5028" s="331"/>
      <c r="B5028" s="331" t="s">
        <v>1483</v>
      </c>
      <c r="C5028" s="331" t="str">
        <f aca="false">IFERROR(VLOOKUP(B5028,'[1]#¡REF!'!$A$1:$C$15201,2,FALSE()),"")</f>
        <v/>
      </c>
      <c r="D5028" s="331" t="s">
        <v>991</v>
      </c>
      <c r="E5028" s="331" t="s">
        <v>1075</v>
      </c>
      <c r="F5028" s="354" t="s">
        <v>993</v>
      </c>
      <c r="G5028" s="331" t="n">
        <v>177</v>
      </c>
      <c r="H5028" s="331" t="n">
        <v>60.36</v>
      </c>
      <c r="I5028" s="415" t="n">
        <v>1201.83</v>
      </c>
      <c r="J5028" s="389"/>
      <c r="K5028" s="331" t="s">
        <v>994</v>
      </c>
    </row>
    <row r="5029" customFormat="false" ht="15.75" hidden="true" customHeight="false" outlineLevel="0" collapsed="false">
      <c r="A5029" s="331"/>
      <c r="B5029" s="331" t="s">
        <v>1483</v>
      </c>
      <c r="C5029" s="331" t="str">
        <f aca="false">IFERROR(VLOOKUP(B5029,'[1]#¡REF!'!$A$1:$C$15201,2,FALSE()),"")</f>
        <v/>
      </c>
      <c r="D5029" s="331" t="s">
        <v>991</v>
      </c>
      <c r="E5029" s="331" t="s">
        <v>1033</v>
      </c>
      <c r="F5029" s="354" t="s">
        <v>993</v>
      </c>
      <c r="G5029" s="405" t="n">
        <v>3000</v>
      </c>
      <c r="H5029" s="415" t="n">
        <v>1023.1</v>
      </c>
      <c r="I5029" s="415" t="n">
        <v>20370</v>
      </c>
      <c r="J5029" s="389"/>
      <c r="K5029" s="331" t="s">
        <v>994</v>
      </c>
    </row>
    <row r="5030" customFormat="false" ht="15.75" hidden="true" customHeight="false" outlineLevel="0" collapsed="false">
      <c r="A5030" s="331"/>
      <c r="B5030" s="331" t="s">
        <v>1483</v>
      </c>
      <c r="C5030" s="331" t="str">
        <f aca="false">IFERROR(VLOOKUP(B5030,'[1]#¡REF!'!$A$1:$C$15201,2,FALSE()),"")</f>
        <v/>
      </c>
      <c r="D5030" s="331" t="s">
        <v>991</v>
      </c>
      <c r="E5030" s="331" t="s">
        <v>1034</v>
      </c>
      <c r="F5030" s="354" t="s">
        <v>993</v>
      </c>
      <c r="G5030" s="405" t="n">
        <v>44417</v>
      </c>
      <c r="H5030" s="415" t="n">
        <v>15147.74</v>
      </c>
      <c r="I5030" s="415" t="n">
        <v>301591.43</v>
      </c>
      <c r="J5030" s="389"/>
      <c r="K5030" s="331" t="s">
        <v>994</v>
      </c>
    </row>
    <row r="5031" customFormat="false" ht="15.75" hidden="true" customHeight="false" outlineLevel="0" collapsed="false">
      <c r="A5031" s="331"/>
      <c r="B5031" s="331" t="s">
        <v>1483</v>
      </c>
      <c r="C5031" s="331" t="str">
        <f aca="false">IFERROR(VLOOKUP(B5031,'[1]#¡REF!'!$A$1:$C$15201,2,FALSE()),"")</f>
        <v/>
      </c>
      <c r="D5031" s="331" t="s">
        <v>991</v>
      </c>
      <c r="E5031" s="331" t="s">
        <v>1009</v>
      </c>
      <c r="F5031" s="354" t="s">
        <v>993</v>
      </c>
      <c r="G5031" s="405" t="n">
        <v>4200</v>
      </c>
      <c r="H5031" s="415" t="n">
        <v>1432.35</v>
      </c>
      <c r="I5031" s="415" t="n">
        <v>28518</v>
      </c>
      <c r="J5031" s="389"/>
      <c r="K5031" s="331" t="s">
        <v>994</v>
      </c>
    </row>
    <row r="5032" customFormat="false" ht="15.75" hidden="true" customHeight="false" outlineLevel="0" collapsed="false">
      <c r="A5032" s="331"/>
      <c r="B5032" s="331" t="s">
        <v>1483</v>
      </c>
      <c r="C5032" s="331" t="str">
        <f aca="false">IFERROR(VLOOKUP(B5032,'[1]#¡REF!'!$A$1:$C$15201,2,FALSE()),"")</f>
        <v/>
      </c>
      <c r="D5032" s="331" t="s">
        <v>991</v>
      </c>
      <c r="E5032" s="331" t="s">
        <v>1010</v>
      </c>
      <c r="F5032" s="354" t="s">
        <v>993</v>
      </c>
      <c r="G5032" s="405" t="n">
        <v>2757</v>
      </c>
      <c r="H5032" s="331" t="n">
        <v>940.23</v>
      </c>
      <c r="I5032" s="415" t="n">
        <v>18720.03</v>
      </c>
      <c r="J5032" s="389"/>
      <c r="K5032" s="331" t="s">
        <v>994</v>
      </c>
    </row>
    <row r="5033" customFormat="false" ht="15.75" hidden="true" customHeight="false" outlineLevel="0" collapsed="false">
      <c r="A5033" s="331"/>
      <c r="B5033" s="331" t="s">
        <v>1483</v>
      </c>
      <c r="C5033" s="331" t="str">
        <f aca="false">IFERROR(VLOOKUP(B5033,'[1]#¡REF!'!$A$1:$C$15201,2,FALSE()),"")</f>
        <v/>
      </c>
      <c r="D5033" s="331" t="s">
        <v>991</v>
      </c>
      <c r="E5033" s="331" t="s">
        <v>1011</v>
      </c>
      <c r="F5033" s="354" t="s">
        <v>993</v>
      </c>
      <c r="G5033" s="405" t="n">
        <v>7422</v>
      </c>
      <c r="H5033" s="415" t="n">
        <v>2531.16</v>
      </c>
      <c r="I5033" s="415" t="n">
        <v>50395.38</v>
      </c>
      <c r="J5033" s="389"/>
      <c r="K5033" s="331" t="s">
        <v>994</v>
      </c>
    </row>
    <row r="5034" customFormat="false" ht="15.75" hidden="true" customHeight="false" outlineLevel="0" collapsed="false">
      <c r="A5034" s="331"/>
      <c r="B5034" s="331" t="s">
        <v>1483</v>
      </c>
      <c r="C5034" s="331" t="str">
        <f aca="false">IFERROR(VLOOKUP(B5034,'[1]#¡REF!'!$A$1:$C$15201,2,FALSE()),"")</f>
        <v/>
      </c>
      <c r="D5034" s="331" t="s">
        <v>991</v>
      </c>
      <c r="E5034" s="331" t="s">
        <v>1001</v>
      </c>
      <c r="F5034" s="354" t="s">
        <v>993</v>
      </c>
      <c r="G5034" s="405" t="n">
        <v>1600</v>
      </c>
      <c r="H5034" s="331" t="n">
        <v>545.66</v>
      </c>
      <c r="I5034" s="415" t="n">
        <v>10864</v>
      </c>
      <c r="J5034" s="389"/>
      <c r="K5034" s="331" t="s">
        <v>994</v>
      </c>
    </row>
    <row r="5035" customFormat="false" ht="15.75" hidden="true" customHeight="false" outlineLevel="0" collapsed="false">
      <c r="A5035" s="331"/>
      <c r="B5035" s="331" t="s">
        <v>1483</v>
      </c>
      <c r="C5035" s="331" t="str">
        <f aca="false">IFERROR(VLOOKUP(B5035,'[1]#¡REF!'!$A$1:$C$15201,2,FALSE()),"")</f>
        <v/>
      </c>
      <c r="D5035" s="331" t="s">
        <v>991</v>
      </c>
      <c r="E5035" s="331" t="s">
        <v>1084</v>
      </c>
      <c r="F5035" s="354" t="s">
        <v>993</v>
      </c>
      <c r="G5035" s="331" t="n">
        <v>500</v>
      </c>
      <c r="H5035" s="331" t="n">
        <v>170.52</v>
      </c>
      <c r="I5035" s="415" t="n">
        <v>3395</v>
      </c>
      <c r="J5035" s="389"/>
      <c r="K5035" s="331" t="s">
        <v>994</v>
      </c>
    </row>
    <row r="5036" customFormat="false" ht="15.75" hidden="true" customHeight="false" outlineLevel="0" collapsed="false">
      <c r="A5036" s="331"/>
      <c r="B5036" s="331" t="s">
        <v>1483</v>
      </c>
      <c r="C5036" s="331" t="str">
        <f aca="false">IFERROR(VLOOKUP(B5036,'[1]#¡REF!'!$A$1:$C$15201,2,FALSE()),"")</f>
        <v/>
      </c>
      <c r="D5036" s="331" t="s">
        <v>991</v>
      </c>
      <c r="E5036" s="331" t="s">
        <v>1046</v>
      </c>
      <c r="F5036" s="354" t="s">
        <v>993</v>
      </c>
      <c r="G5036" s="331" t="n">
        <v>7</v>
      </c>
      <c r="H5036" s="331" t="n">
        <v>2.39</v>
      </c>
      <c r="I5036" s="331" t="n">
        <v>47.53</v>
      </c>
      <c r="J5036" s="389"/>
      <c r="K5036" s="331" t="s">
        <v>994</v>
      </c>
    </row>
    <row r="5037" customFormat="false" ht="15.75" hidden="true" customHeight="false" outlineLevel="0" collapsed="false">
      <c r="A5037" s="331"/>
      <c r="B5037" s="331" t="s">
        <v>1483</v>
      </c>
      <c r="C5037" s="331" t="str">
        <f aca="false">IFERROR(VLOOKUP(B5037,'[1]#¡REF!'!$A$1:$C$15201,2,FALSE()),"")</f>
        <v/>
      </c>
      <c r="D5037" s="331" t="s">
        <v>991</v>
      </c>
      <c r="E5037" s="331" t="s">
        <v>1012</v>
      </c>
      <c r="F5037" s="354" t="s">
        <v>993</v>
      </c>
      <c r="G5037" s="331" t="n">
        <v>750</v>
      </c>
      <c r="H5037" s="331" t="n">
        <v>255.78</v>
      </c>
      <c r="I5037" s="415" t="n">
        <v>5092.5</v>
      </c>
      <c r="J5037" s="389"/>
      <c r="K5037" s="331" t="s">
        <v>994</v>
      </c>
    </row>
    <row r="5038" customFormat="false" ht="15.75" hidden="true" customHeight="false" outlineLevel="0" collapsed="false">
      <c r="A5038" s="331"/>
      <c r="B5038" s="331" t="s">
        <v>1483</v>
      </c>
      <c r="C5038" s="331" t="str">
        <f aca="false">IFERROR(VLOOKUP(B5038,'[1]#¡REF!'!$A$1:$C$15201,2,FALSE()),"")</f>
        <v/>
      </c>
      <c r="D5038" s="331" t="s">
        <v>991</v>
      </c>
      <c r="E5038" s="331" t="s">
        <v>1035</v>
      </c>
      <c r="F5038" s="354" t="s">
        <v>993</v>
      </c>
      <c r="G5038" s="405" t="n">
        <v>2632</v>
      </c>
      <c r="H5038" s="331" t="n">
        <v>897.6</v>
      </c>
      <c r="I5038" s="415" t="n">
        <v>17871.28</v>
      </c>
      <c r="J5038" s="389"/>
      <c r="K5038" s="331" t="s">
        <v>994</v>
      </c>
    </row>
    <row r="5039" customFormat="false" ht="15.75" hidden="true" customHeight="false" outlineLevel="0" collapsed="false">
      <c r="A5039" s="331"/>
      <c r="B5039" s="331" t="s">
        <v>1483</v>
      </c>
      <c r="C5039" s="331" t="str">
        <f aca="false">IFERROR(VLOOKUP(B5039,'[1]#¡REF!'!$A$1:$C$15201,2,FALSE()),"")</f>
        <v/>
      </c>
      <c r="D5039" s="331" t="s">
        <v>991</v>
      </c>
      <c r="E5039" s="331" t="s">
        <v>1036</v>
      </c>
      <c r="F5039" s="354" t="s">
        <v>993</v>
      </c>
      <c r="G5039" s="331" t="n">
        <v>15</v>
      </c>
      <c r="H5039" s="331" t="n">
        <v>5.12</v>
      </c>
      <c r="I5039" s="331" t="n">
        <v>101.85</v>
      </c>
      <c r="J5039" s="389"/>
      <c r="K5039" s="331" t="s">
        <v>994</v>
      </c>
    </row>
    <row r="5040" customFormat="false" ht="15.75" hidden="true" customHeight="false" outlineLevel="0" collapsed="false">
      <c r="A5040" s="331"/>
      <c r="B5040" s="331" t="s">
        <v>1483</v>
      </c>
      <c r="C5040" s="331" t="str">
        <f aca="false">IFERROR(VLOOKUP(B5040,'[1]#¡REF!'!$A$1:$C$15201,2,FALSE()),"")</f>
        <v/>
      </c>
      <c r="D5040" s="331" t="s">
        <v>991</v>
      </c>
      <c r="E5040" s="331" t="s">
        <v>1037</v>
      </c>
      <c r="F5040" s="331" t="s">
        <v>1131</v>
      </c>
      <c r="G5040" s="405" t="n">
        <v>1342</v>
      </c>
      <c r="H5040" s="331" t="n">
        <v>457.67</v>
      </c>
      <c r="I5040" s="415" t="n">
        <v>9112.18</v>
      </c>
      <c r="J5040" s="389"/>
      <c r="K5040" s="331" t="s">
        <v>994</v>
      </c>
    </row>
    <row r="5041" customFormat="false" ht="15.75" hidden="true" customHeight="false" outlineLevel="0" collapsed="false">
      <c r="A5041" s="331"/>
      <c r="B5041" s="331" t="s">
        <v>1483</v>
      </c>
      <c r="C5041" s="331" t="str">
        <f aca="false">IFERROR(VLOOKUP(B5041,'[1]#¡REF!'!$A$1:$C$15201,2,FALSE()),"")</f>
        <v/>
      </c>
      <c r="D5041" s="331" t="s">
        <v>991</v>
      </c>
      <c r="E5041" s="331" t="s">
        <v>1014</v>
      </c>
      <c r="F5041" s="331" t="s">
        <v>1132</v>
      </c>
      <c r="G5041" s="405" t="n">
        <v>4880</v>
      </c>
      <c r="H5041" s="415" t="n">
        <v>1664.25</v>
      </c>
      <c r="I5041" s="415" t="n">
        <v>33135.2</v>
      </c>
      <c r="J5041" s="389"/>
      <c r="K5041" s="331" t="s">
        <v>994</v>
      </c>
    </row>
    <row r="5042" customFormat="false" ht="15.75" hidden="true" customHeight="false" outlineLevel="0" collapsed="false">
      <c r="A5042" s="331"/>
      <c r="B5042" s="331" t="s">
        <v>1483</v>
      </c>
      <c r="C5042" s="331" t="str">
        <f aca="false">IFERROR(VLOOKUP(B5042,'[1]#¡REF!'!$A$1:$C$15201,2,FALSE()),"")</f>
        <v/>
      </c>
      <c r="D5042" s="331" t="s">
        <v>991</v>
      </c>
      <c r="E5042" s="331" t="s">
        <v>1002</v>
      </c>
      <c r="F5042" s="331" t="s">
        <v>1133</v>
      </c>
      <c r="G5042" s="405" t="n">
        <v>7073</v>
      </c>
      <c r="H5042" s="415" t="n">
        <v>2412.14</v>
      </c>
      <c r="I5042" s="415" t="n">
        <v>48025.67</v>
      </c>
      <c r="J5042" s="389"/>
      <c r="K5042" s="331" t="s">
        <v>994</v>
      </c>
    </row>
    <row r="5043" customFormat="false" ht="15.75" hidden="true" customHeight="false" outlineLevel="0" collapsed="false">
      <c r="A5043" s="331"/>
      <c r="B5043" s="331" t="s">
        <v>1483</v>
      </c>
      <c r="C5043" s="331" t="str">
        <f aca="false">IFERROR(VLOOKUP(B5043,'[1]#¡REF!'!$A$1:$C$15201,2,FALSE()),"")</f>
        <v/>
      </c>
      <c r="D5043" s="331" t="s">
        <v>991</v>
      </c>
      <c r="E5043" s="331" t="s">
        <v>1004</v>
      </c>
      <c r="F5043" s="331" t="s">
        <v>1134</v>
      </c>
      <c r="G5043" s="331" t="n">
        <v>400</v>
      </c>
      <c r="H5043" s="331" t="n">
        <v>136.41</v>
      </c>
      <c r="I5043" s="415" t="n">
        <v>2716</v>
      </c>
      <c r="J5043" s="389"/>
      <c r="K5043" s="331" t="s">
        <v>994</v>
      </c>
    </row>
    <row r="5044" customFormat="false" ht="15.75" hidden="true" customHeight="false" outlineLevel="0" collapsed="false">
      <c r="A5044" s="331"/>
      <c r="B5044" s="331" t="s">
        <v>929</v>
      </c>
      <c r="C5044" s="331" t="str">
        <f aca="false">IFERROR(VLOOKUP(B5044,'[1]#¡REF!'!$A$1:$C$15201,2,FALSE()),"")</f>
        <v/>
      </c>
      <c r="D5044" s="331" t="s">
        <v>991</v>
      </c>
      <c r="E5044" s="331" t="s">
        <v>1009</v>
      </c>
      <c r="F5044" s="354" t="s">
        <v>993</v>
      </c>
      <c r="G5044" s="331" t="n">
        <v>20</v>
      </c>
      <c r="H5044" s="331" t="n">
        <v>209.94</v>
      </c>
      <c r="I5044" s="415" t="n">
        <v>4180</v>
      </c>
      <c r="J5044" s="389"/>
      <c r="K5044" s="331" t="s">
        <v>994</v>
      </c>
    </row>
    <row r="5045" customFormat="false" ht="15.75" hidden="true" customHeight="false" outlineLevel="0" collapsed="false">
      <c r="A5045" s="331"/>
      <c r="B5045" s="331" t="s">
        <v>929</v>
      </c>
      <c r="C5045" s="331" t="str">
        <f aca="false">IFERROR(VLOOKUP(B5045,'[1]#¡REF!'!$A$1:$C$15201,2,FALSE()),"")</f>
        <v/>
      </c>
      <c r="D5045" s="331" t="s">
        <v>1016</v>
      </c>
      <c r="E5045" s="331" t="s">
        <v>1017</v>
      </c>
      <c r="F5045" s="331" t="s">
        <v>1130</v>
      </c>
      <c r="G5045" s="331" t="n">
        <v>3</v>
      </c>
      <c r="H5045" s="331" t="n">
        <v>31.49</v>
      </c>
      <c r="I5045" s="331" t="n">
        <v>627</v>
      </c>
      <c r="J5045" s="389"/>
      <c r="K5045" s="331" t="s">
        <v>994</v>
      </c>
    </row>
    <row r="5046" customFormat="false" ht="15.75" hidden="true" customHeight="false" outlineLevel="0" collapsed="false">
      <c r="A5046" s="331"/>
      <c r="B5046" s="331" t="s">
        <v>929</v>
      </c>
      <c r="C5046" s="331" t="str">
        <f aca="false">IFERROR(VLOOKUP(B5046,'[1]#¡REF!'!$A$1:$C$15201,2,FALSE()),"")</f>
        <v/>
      </c>
      <c r="D5046" s="331" t="s">
        <v>1016</v>
      </c>
      <c r="E5046" s="331" t="s">
        <v>1091</v>
      </c>
      <c r="F5046" s="354" t="s">
        <v>993</v>
      </c>
      <c r="G5046" s="331" t="n">
        <v>160</v>
      </c>
      <c r="H5046" s="415" t="n">
        <v>1679.56</v>
      </c>
      <c r="I5046" s="415" t="n">
        <v>33440</v>
      </c>
      <c r="J5046" s="389"/>
      <c r="K5046" s="331" t="s">
        <v>994</v>
      </c>
    </row>
    <row r="5047" customFormat="false" ht="15.75" hidden="true" customHeight="false" outlineLevel="0" collapsed="false">
      <c r="A5047" s="331"/>
      <c r="B5047" s="331" t="s">
        <v>929</v>
      </c>
      <c r="C5047" s="331" t="str">
        <f aca="false">IFERROR(VLOOKUP(B5047,'[1]#¡REF!'!$A$1:$C$15201,2,FALSE()),"")</f>
        <v/>
      </c>
      <c r="D5047" s="331" t="s">
        <v>1016</v>
      </c>
      <c r="E5047" s="331" t="s">
        <v>1020</v>
      </c>
      <c r="F5047" s="354" t="s">
        <v>993</v>
      </c>
      <c r="G5047" s="405" t="n">
        <v>1168</v>
      </c>
      <c r="H5047" s="415" t="n">
        <v>12260.77</v>
      </c>
      <c r="I5047" s="415" t="n">
        <v>244112</v>
      </c>
      <c r="J5047" s="389"/>
      <c r="K5047" s="331" t="s">
        <v>994</v>
      </c>
    </row>
    <row r="5048" customFormat="false" ht="15.75" hidden="true" customHeight="false" outlineLevel="0" collapsed="false">
      <c r="A5048" s="331"/>
      <c r="B5048" s="331" t="s">
        <v>929</v>
      </c>
      <c r="C5048" s="331" t="str">
        <f aca="false">IFERROR(VLOOKUP(B5048,'[1]#¡REF!'!$A$1:$C$15201,2,FALSE()),"")</f>
        <v/>
      </c>
      <c r="D5048" s="331" t="s">
        <v>1016</v>
      </c>
      <c r="E5048" s="331" t="s">
        <v>1041</v>
      </c>
      <c r="F5048" s="354" t="s">
        <v>993</v>
      </c>
      <c r="G5048" s="331" t="n">
        <v>22</v>
      </c>
      <c r="H5048" s="331" t="n">
        <v>230.94</v>
      </c>
      <c r="I5048" s="415" t="n">
        <v>4598</v>
      </c>
      <c r="J5048" s="389"/>
      <c r="K5048" s="331" t="s">
        <v>994</v>
      </c>
    </row>
    <row r="5049" customFormat="false" ht="15.75" hidden="true" customHeight="false" outlineLevel="0" collapsed="false">
      <c r="A5049" s="331"/>
      <c r="B5049" s="331" t="s">
        <v>929</v>
      </c>
      <c r="C5049" s="331" t="str">
        <f aca="false">IFERROR(VLOOKUP(B5049,'[1]#¡REF!'!$A$1:$C$15201,2,FALSE()),"")</f>
        <v/>
      </c>
      <c r="D5049" s="331" t="s">
        <v>1016</v>
      </c>
      <c r="E5049" s="331" t="s">
        <v>1042</v>
      </c>
      <c r="F5049" s="354" t="s">
        <v>993</v>
      </c>
      <c r="G5049" s="331" t="n">
        <v>434</v>
      </c>
      <c r="H5049" s="415" t="n">
        <v>4555.8</v>
      </c>
      <c r="I5049" s="415" t="n">
        <v>90706</v>
      </c>
      <c r="J5049" s="389"/>
      <c r="K5049" s="331" t="s">
        <v>994</v>
      </c>
    </row>
    <row r="5050" customFormat="false" ht="15.75" hidden="true" customHeight="false" outlineLevel="0" collapsed="false">
      <c r="A5050" s="331"/>
      <c r="B5050" s="331" t="s">
        <v>929</v>
      </c>
      <c r="C5050" s="331" t="str">
        <f aca="false">IFERROR(VLOOKUP(B5050,'[1]#¡REF!'!$A$1:$C$15201,2,FALSE()),"")</f>
        <v/>
      </c>
      <c r="D5050" s="331" t="s">
        <v>1016</v>
      </c>
      <c r="E5050" s="331" t="s">
        <v>1092</v>
      </c>
      <c r="F5050" s="354" t="s">
        <v>993</v>
      </c>
      <c r="G5050" s="331" t="n">
        <v>49</v>
      </c>
      <c r="H5050" s="331" t="n">
        <v>514.36</v>
      </c>
      <c r="I5050" s="415" t="n">
        <v>10241</v>
      </c>
      <c r="J5050" s="389"/>
      <c r="K5050" s="331" t="s">
        <v>994</v>
      </c>
    </row>
    <row r="5051" customFormat="false" ht="15.75" hidden="true" customHeight="false" outlineLevel="0" collapsed="false">
      <c r="A5051" s="331"/>
      <c r="B5051" s="331" t="s">
        <v>929</v>
      </c>
      <c r="C5051" s="331" t="str">
        <f aca="false">IFERROR(VLOOKUP(B5051,'[1]#¡REF!'!$A$1:$C$15201,2,FALSE()),"")</f>
        <v/>
      </c>
      <c r="D5051" s="331" t="s">
        <v>1016</v>
      </c>
      <c r="E5051" s="331" t="s">
        <v>1025</v>
      </c>
      <c r="F5051" s="354" t="s">
        <v>993</v>
      </c>
      <c r="G5051" s="331" t="n">
        <v>17</v>
      </c>
      <c r="H5051" s="331" t="n">
        <v>178.45</v>
      </c>
      <c r="I5051" s="415" t="n">
        <v>3553</v>
      </c>
      <c r="J5051" s="389"/>
      <c r="K5051" s="331" t="s">
        <v>994</v>
      </c>
    </row>
    <row r="5052" customFormat="false" ht="15.75" hidden="true" customHeight="false" outlineLevel="0" collapsed="false">
      <c r="A5052" s="331"/>
      <c r="B5052" s="331" t="s">
        <v>929</v>
      </c>
      <c r="C5052" s="331" t="str">
        <f aca="false">IFERROR(VLOOKUP(B5052,'[1]#¡REF!'!$A$1:$C$15201,2,FALSE()),"")</f>
        <v/>
      </c>
      <c r="D5052" s="331" t="s">
        <v>1016</v>
      </c>
      <c r="E5052" s="331" t="s">
        <v>1093</v>
      </c>
      <c r="F5052" s="331" t="s">
        <v>1131</v>
      </c>
      <c r="G5052" s="331" t="n">
        <v>3</v>
      </c>
      <c r="H5052" s="331" t="n">
        <v>31.49</v>
      </c>
      <c r="I5052" s="331" t="n">
        <v>627</v>
      </c>
      <c r="J5052" s="389"/>
      <c r="K5052" s="331" t="s">
        <v>994</v>
      </c>
    </row>
    <row r="5053" customFormat="false" ht="15.75" hidden="true" customHeight="false" outlineLevel="0" collapsed="false">
      <c r="A5053" s="331"/>
      <c r="B5053" s="331" t="s">
        <v>929</v>
      </c>
      <c r="C5053" s="331" t="str">
        <f aca="false">IFERROR(VLOOKUP(B5053,'[1]#¡REF!'!$A$1:$C$15201,2,FALSE()),"")</f>
        <v/>
      </c>
      <c r="D5053" s="331" t="s">
        <v>1016</v>
      </c>
      <c r="E5053" s="331" t="s">
        <v>1026</v>
      </c>
      <c r="F5053" s="331" t="s">
        <v>1132</v>
      </c>
      <c r="G5053" s="331" t="n">
        <v>18</v>
      </c>
      <c r="H5053" s="331" t="n">
        <v>188.95</v>
      </c>
      <c r="I5053" s="415" t="n">
        <v>3762</v>
      </c>
      <c r="J5053" s="389"/>
      <c r="K5053" s="331" t="s">
        <v>994</v>
      </c>
    </row>
    <row r="5054" customFormat="false" ht="15.75" hidden="true" customHeight="false" outlineLevel="0" collapsed="false">
      <c r="A5054" s="331"/>
      <c r="B5054" s="331" t="s">
        <v>929</v>
      </c>
      <c r="C5054" s="331" t="str">
        <f aca="false">IFERROR(VLOOKUP(B5054,'[1]#¡REF!'!$A$1:$C$15201,2,FALSE()),"")</f>
        <v/>
      </c>
      <c r="D5054" s="331" t="s">
        <v>1016</v>
      </c>
      <c r="E5054" s="331" t="s">
        <v>1027</v>
      </c>
      <c r="F5054" s="331" t="s">
        <v>1133</v>
      </c>
      <c r="G5054" s="331" t="n">
        <v>3</v>
      </c>
      <c r="H5054" s="331" t="n">
        <v>31.49</v>
      </c>
      <c r="I5054" s="331" t="n">
        <v>627</v>
      </c>
      <c r="J5054" s="389"/>
      <c r="K5054" s="331" t="s">
        <v>994</v>
      </c>
    </row>
    <row r="5055" customFormat="false" ht="15.75" hidden="true" customHeight="false" outlineLevel="0" collapsed="false">
      <c r="A5055" s="331"/>
      <c r="B5055" s="331" t="s">
        <v>929</v>
      </c>
      <c r="C5055" s="331" t="str">
        <f aca="false">IFERROR(VLOOKUP(B5055,'[1]#¡REF!'!$A$1:$C$15201,2,FALSE()),"")</f>
        <v/>
      </c>
      <c r="D5055" s="331" t="s">
        <v>1016</v>
      </c>
      <c r="E5055" s="331" t="s">
        <v>1028</v>
      </c>
      <c r="F5055" s="331" t="s">
        <v>1134</v>
      </c>
      <c r="G5055" s="331" t="n">
        <v>9</v>
      </c>
      <c r="H5055" s="331" t="n">
        <v>94.48</v>
      </c>
      <c r="I5055" s="415" t="n">
        <v>1881</v>
      </c>
      <c r="J5055" s="390"/>
      <c r="K5055" s="331" t="s">
        <v>994</v>
      </c>
    </row>
    <row r="5056" customFormat="false" ht="15.75" hidden="true" customHeight="false" outlineLevel="0" collapsed="false">
      <c r="A5056" s="331"/>
      <c r="B5056" s="331" t="s">
        <v>1484</v>
      </c>
      <c r="C5056" s="331" t="str">
        <f aca="false">IFERROR(VLOOKUP(B5056,'[1]#¡REF!'!$A$1:$C$15201,2,FALSE()),"")</f>
        <v/>
      </c>
      <c r="D5056" s="331" t="s">
        <v>991</v>
      </c>
      <c r="E5056" s="331" t="s">
        <v>1083</v>
      </c>
      <c r="F5056" s="354" t="s">
        <v>993</v>
      </c>
      <c r="G5056" s="331" t="n">
        <v>1</v>
      </c>
      <c r="H5056" s="331" t="n">
        <v>44.45</v>
      </c>
      <c r="I5056" s="331" t="n">
        <v>885</v>
      </c>
      <c r="J5056" s="388"/>
      <c r="K5056" s="331" t="s">
        <v>994</v>
      </c>
    </row>
    <row r="5057" customFormat="false" ht="15.75" hidden="true" customHeight="false" outlineLevel="0" collapsed="false">
      <c r="A5057" s="331"/>
      <c r="B5057" s="331" t="s">
        <v>1484</v>
      </c>
      <c r="C5057" s="331" t="str">
        <f aca="false">IFERROR(VLOOKUP(B5057,'[1]#¡REF!'!$A$1:$C$15201,2,FALSE()),"")</f>
        <v/>
      </c>
      <c r="D5057" s="331" t="s">
        <v>991</v>
      </c>
      <c r="E5057" s="331" t="s">
        <v>1002</v>
      </c>
      <c r="F5057" s="331" t="s">
        <v>1133</v>
      </c>
      <c r="G5057" s="331" t="n">
        <v>100</v>
      </c>
      <c r="H5057" s="415" t="n">
        <v>4445</v>
      </c>
      <c r="I5057" s="415" t="n">
        <v>88500</v>
      </c>
      <c r="J5057" s="390"/>
      <c r="K5057" s="331" t="s">
        <v>994</v>
      </c>
    </row>
    <row r="5058" customFormat="false" ht="15.75" hidden="true" customHeight="false" outlineLevel="0" collapsed="false">
      <c r="A5058" s="331"/>
      <c r="B5058" s="331" t="s">
        <v>1485</v>
      </c>
      <c r="C5058" s="331" t="str">
        <f aca="false">IFERROR(VLOOKUP(B5058,'[1]#¡REF!'!$A$1:$C$15201,2,FALSE()),"")</f>
        <v/>
      </c>
      <c r="D5058" s="331" t="s">
        <v>991</v>
      </c>
      <c r="E5058" s="331" t="s">
        <v>1001</v>
      </c>
      <c r="F5058" s="354" t="s">
        <v>993</v>
      </c>
      <c r="G5058" s="331" t="n">
        <v>450</v>
      </c>
      <c r="H5058" s="415" t="n">
        <v>41790.56</v>
      </c>
      <c r="I5058" s="415" t="n">
        <v>832050</v>
      </c>
      <c r="J5058" s="388"/>
      <c r="K5058" s="331" t="s">
        <v>994</v>
      </c>
    </row>
    <row r="5059" customFormat="false" ht="15.75" hidden="true" customHeight="false" outlineLevel="0" collapsed="false">
      <c r="A5059" s="331"/>
      <c r="B5059" s="331" t="s">
        <v>1114</v>
      </c>
      <c r="C5059" s="331" t="str">
        <f aca="false">IFERROR(VLOOKUP(B5059,'[1]#¡REF!'!$A$1:$C$15201,2,FALSE()),"")</f>
        <v/>
      </c>
      <c r="D5059" s="331" t="s">
        <v>991</v>
      </c>
      <c r="E5059" s="331" t="s">
        <v>997</v>
      </c>
      <c r="F5059" s="331" t="s">
        <v>1130</v>
      </c>
      <c r="G5059" s="331" t="n">
        <v>18</v>
      </c>
      <c r="H5059" s="331" t="n">
        <v>17.18</v>
      </c>
      <c r="I5059" s="331" t="n">
        <v>342</v>
      </c>
      <c r="J5059" s="389"/>
      <c r="K5059" s="331" t="s">
        <v>994</v>
      </c>
    </row>
    <row r="5060" customFormat="false" ht="15.75" hidden="true" customHeight="false" outlineLevel="0" collapsed="false">
      <c r="A5060" s="331"/>
      <c r="B5060" s="331" t="s">
        <v>1114</v>
      </c>
      <c r="C5060" s="331" t="str">
        <f aca="false">IFERROR(VLOOKUP(B5060,'[1]#¡REF!'!$A$1:$C$15201,2,FALSE()),"")</f>
        <v/>
      </c>
      <c r="D5060" s="331" t="s">
        <v>991</v>
      </c>
      <c r="E5060" s="331" t="s">
        <v>992</v>
      </c>
      <c r="F5060" s="354" t="s">
        <v>993</v>
      </c>
      <c r="G5060" s="331" t="n">
        <v>170</v>
      </c>
      <c r="H5060" s="331" t="n">
        <v>162.23</v>
      </c>
      <c r="I5060" s="415" t="n">
        <v>3230</v>
      </c>
      <c r="J5060" s="389"/>
      <c r="K5060" s="331" t="s">
        <v>994</v>
      </c>
    </row>
    <row r="5061" customFormat="false" ht="15.75" hidden="true" customHeight="false" outlineLevel="0" collapsed="false">
      <c r="A5061" s="331"/>
      <c r="B5061" s="331" t="s">
        <v>1114</v>
      </c>
      <c r="C5061" s="331" t="str">
        <f aca="false">IFERROR(VLOOKUP(B5061,'[1]#¡REF!'!$A$1:$C$15201,2,FALSE()),"")</f>
        <v/>
      </c>
      <c r="D5061" s="331" t="s">
        <v>991</v>
      </c>
      <c r="E5061" s="331" t="s">
        <v>1083</v>
      </c>
      <c r="F5061" s="354" t="s">
        <v>993</v>
      </c>
      <c r="G5061" s="331" t="n">
        <v>240</v>
      </c>
      <c r="H5061" s="331" t="n">
        <v>229.03</v>
      </c>
      <c r="I5061" s="415" t="n">
        <v>4560</v>
      </c>
      <c r="J5061" s="389"/>
      <c r="K5061" s="331" t="s">
        <v>994</v>
      </c>
    </row>
    <row r="5062" customFormat="false" ht="15.75" hidden="true" customHeight="false" outlineLevel="0" collapsed="false">
      <c r="A5062" s="331"/>
      <c r="B5062" s="331" t="s">
        <v>1114</v>
      </c>
      <c r="C5062" s="331" t="str">
        <f aca="false">IFERROR(VLOOKUP(B5062,'[1]#¡REF!'!$A$1:$C$15201,2,FALSE()),"")</f>
        <v/>
      </c>
      <c r="D5062" s="331" t="s">
        <v>991</v>
      </c>
      <c r="E5062" s="331" t="s">
        <v>1000</v>
      </c>
      <c r="F5062" s="354" t="s">
        <v>993</v>
      </c>
      <c r="G5062" s="331" t="n">
        <v>650</v>
      </c>
      <c r="H5062" s="331" t="n">
        <v>620.29</v>
      </c>
      <c r="I5062" s="415" t="n">
        <v>12350</v>
      </c>
      <c r="J5062" s="389"/>
      <c r="K5062" s="331" t="s">
        <v>994</v>
      </c>
    </row>
    <row r="5063" customFormat="false" ht="15.75" hidden="true" customHeight="false" outlineLevel="0" collapsed="false">
      <c r="A5063" s="331"/>
      <c r="B5063" s="331" t="s">
        <v>1114</v>
      </c>
      <c r="C5063" s="331" t="str">
        <f aca="false">IFERROR(VLOOKUP(B5063,'[1]#¡REF!'!$A$1:$C$15201,2,FALSE()),"")</f>
        <v/>
      </c>
      <c r="D5063" s="331" t="s">
        <v>991</v>
      </c>
      <c r="E5063" s="331" t="s">
        <v>1075</v>
      </c>
      <c r="F5063" s="354" t="s">
        <v>993</v>
      </c>
      <c r="G5063" s="331" t="n">
        <v>15</v>
      </c>
      <c r="H5063" s="331" t="n">
        <v>14.31</v>
      </c>
      <c r="I5063" s="331" t="n">
        <v>285</v>
      </c>
      <c r="J5063" s="389"/>
      <c r="K5063" s="331" t="s">
        <v>994</v>
      </c>
    </row>
    <row r="5064" customFormat="false" ht="15.75" hidden="true" customHeight="false" outlineLevel="0" collapsed="false">
      <c r="A5064" s="331"/>
      <c r="B5064" s="331" t="s">
        <v>1114</v>
      </c>
      <c r="C5064" s="331" t="str">
        <f aca="false">IFERROR(VLOOKUP(B5064,'[1]#¡REF!'!$A$1:$C$15201,2,FALSE()),"")</f>
        <v/>
      </c>
      <c r="D5064" s="331" t="s">
        <v>991</v>
      </c>
      <c r="E5064" s="331" t="s">
        <v>1033</v>
      </c>
      <c r="F5064" s="354" t="s">
        <v>993</v>
      </c>
      <c r="G5064" s="331" t="n">
        <v>50</v>
      </c>
      <c r="H5064" s="331" t="n">
        <v>47.71</v>
      </c>
      <c r="I5064" s="331" t="n">
        <v>950</v>
      </c>
      <c r="J5064" s="389"/>
      <c r="K5064" s="331" t="s">
        <v>994</v>
      </c>
    </row>
    <row r="5065" customFormat="false" ht="15.75" hidden="true" customHeight="false" outlineLevel="0" collapsed="false">
      <c r="A5065" s="331"/>
      <c r="B5065" s="331" t="s">
        <v>1114</v>
      </c>
      <c r="C5065" s="331" t="str">
        <f aca="false">IFERROR(VLOOKUP(B5065,'[1]#¡REF!'!$A$1:$C$15201,2,FALSE()),"")</f>
        <v/>
      </c>
      <c r="D5065" s="331" t="s">
        <v>991</v>
      </c>
      <c r="E5065" s="331" t="s">
        <v>1053</v>
      </c>
      <c r="F5065" s="354" t="s">
        <v>993</v>
      </c>
      <c r="G5065" s="331" t="n">
        <v>130</v>
      </c>
      <c r="H5065" s="331" t="n">
        <v>124.06</v>
      </c>
      <c r="I5065" s="415" t="n">
        <v>2470</v>
      </c>
      <c r="J5065" s="389"/>
      <c r="K5065" s="331" t="s">
        <v>994</v>
      </c>
    </row>
    <row r="5066" customFormat="false" ht="15.75" hidden="true" customHeight="false" outlineLevel="0" collapsed="false">
      <c r="A5066" s="331"/>
      <c r="B5066" s="331" t="s">
        <v>1114</v>
      </c>
      <c r="C5066" s="331" t="str">
        <f aca="false">IFERROR(VLOOKUP(B5066,'[1]#¡REF!'!$A$1:$C$15201,2,FALSE()),"")</f>
        <v/>
      </c>
      <c r="D5066" s="331" t="s">
        <v>991</v>
      </c>
      <c r="E5066" s="331" t="s">
        <v>1034</v>
      </c>
      <c r="F5066" s="354" t="s">
        <v>993</v>
      </c>
      <c r="G5066" s="405" t="n">
        <v>1338</v>
      </c>
      <c r="H5066" s="415" t="n">
        <v>1276.85</v>
      </c>
      <c r="I5066" s="415" t="n">
        <v>25422</v>
      </c>
      <c r="J5066" s="389"/>
      <c r="K5066" s="331" t="s">
        <v>994</v>
      </c>
    </row>
    <row r="5067" customFormat="false" ht="15.75" hidden="true" customHeight="false" outlineLevel="0" collapsed="false">
      <c r="A5067" s="331"/>
      <c r="B5067" s="331" t="s">
        <v>1114</v>
      </c>
      <c r="C5067" s="331" t="str">
        <f aca="false">IFERROR(VLOOKUP(B5067,'[1]#¡REF!'!$A$1:$C$15201,2,FALSE()),"")</f>
        <v/>
      </c>
      <c r="D5067" s="331" t="s">
        <v>991</v>
      </c>
      <c r="E5067" s="331" t="s">
        <v>1009</v>
      </c>
      <c r="F5067" s="354" t="s">
        <v>993</v>
      </c>
      <c r="G5067" s="331" t="n">
        <v>80</v>
      </c>
      <c r="H5067" s="331" t="n">
        <v>76.34</v>
      </c>
      <c r="I5067" s="415" t="n">
        <v>1520</v>
      </c>
      <c r="J5067" s="389"/>
      <c r="K5067" s="331" t="s">
        <v>994</v>
      </c>
    </row>
    <row r="5068" customFormat="false" ht="15.75" hidden="true" customHeight="false" outlineLevel="0" collapsed="false">
      <c r="A5068" s="331"/>
      <c r="B5068" s="331" t="s">
        <v>1114</v>
      </c>
      <c r="C5068" s="331" t="str">
        <f aca="false">IFERROR(VLOOKUP(B5068,'[1]#¡REF!'!$A$1:$C$15201,2,FALSE()),"")</f>
        <v/>
      </c>
      <c r="D5068" s="331" t="s">
        <v>991</v>
      </c>
      <c r="E5068" s="331" t="s">
        <v>1010</v>
      </c>
      <c r="F5068" s="354" t="s">
        <v>993</v>
      </c>
      <c r="G5068" s="331" t="n">
        <v>120</v>
      </c>
      <c r="H5068" s="331" t="n">
        <v>114.52</v>
      </c>
      <c r="I5068" s="415" t="n">
        <v>2280</v>
      </c>
      <c r="J5068" s="389"/>
      <c r="K5068" s="331" t="s">
        <v>994</v>
      </c>
    </row>
    <row r="5069" customFormat="false" ht="15.75" hidden="true" customHeight="false" outlineLevel="0" collapsed="false">
      <c r="A5069" s="331"/>
      <c r="B5069" s="331" t="s">
        <v>1114</v>
      </c>
      <c r="C5069" s="331" t="str">
        <f aca="false">IFERROR(VLOOKUP(B5069,'[1]#¡REF!'!$A$1:$C$15201,2,FALSE()),"")</f>
        <v/>
      </c>
      <c r="D5069" s="331" t="s">
        <v>991</v>
      </c>
      <c r="E5069" s="331" t="s">
        <v>1011</v>
      </c>
      <c r="F5069" s="354" t="s">
        <v>993</v>
      </c>
      <c r="G5069" s="331" t="n">
        <v>116</v>
      </c>
      <c r="H5069" s="331" t="n">
        <v>110.7</v>
      </c>
      <c r="I5069" s="415" t="n">
        <v>2204</v>
      </c>
      <c r="J5069" s="389"/>
      <c r="K5069" s="331" t="s">
        <v>994</v>
      </c>
    </row>
    <row r="5070" customFormat="false" ht="15.75" hidden="true" customHeight="false" outlineLevel="0" collapsed="false">
      <c r="A5070" s="331"/>
      <c r="B5070" s="331" t="s">
        <v>1114</v>
      </c>
      <c r="C5070" s="331" t="str">
        <f aca="false">IFERROR(VLOOKUP(B5070,'[1]#¡REF!'!$A$1:$C$15201,2,FALSE()),"")</f>
        <v/>
      </c>
      <c r="D5070" s="331" t="s">
        <v>991</v>
      </c>
      <c r="E5070" s="331" t="s">
        <v>1084</v>
      </c>
      <c r="F5070" s="354" t="s">
        <v>993</v>
      </c>
      <c r="G5070" s="331" t="n">
        <v>85</v>
      </c>
      <c r="H5070" s="331" t="n">
        <v>81.12</v>
      </c>
      <c r="I5070" s="415" t="n">
        <v>1615</v>
      </c>
      <c r="J5070" s="389"/>
      <c r="K5070" s="331" t="s">
        <v>994</v>
      </c>
    </row>
    <row r="5071" customFormat="false" ht="15.75" hidden="true" customHeight="false" outlineLevel="0" collapsed="false">
      <c r="A5071" s="331"/>
      <c r="B5071" s="331" t="s">
        <v>1114</v>
      </c>
      <c r="C5071" s="331" t="str">
        <f aca="false">IFERROR(VLOOKUP(B5071,'[1]#¡REF!'!$A$1:$C$15201,2,FALSE()),"")</f>
        <v/>
      </c>
      <c r="D5071" s="331" t="s">
        <v>991</v>
      </c>
      <c r="E5071" s="331" t="s">
        <v>1012</v>
      </c>
      <c r="F5071" s="354" t="s">
        <v>993</v>
      </c>
      <c r="G5071" s="405" t="n">
        <v>3050</v>
      </c>
      <c r="H5071" s="415" t="n">
        <v>2910.6</v>
      </c>
      <c r="I5071" s="415" t="n">
        <v>57950</v>
      </c>
      <c r="J5071" s="389"/>
      <c r="K5071" s="331" t="s">
        <v>994</v>
      </c>
    </row>
    <row r="5072" customFormat="false" ht="15.75" hidden="true" customHeight="false" outlineLevel="0" collapsed="false">
      <c r="A5072" s="331"/>
      <c r="B5072" s="331" t="s">
        <v>1114</v>
      </c>
      <c r="C5072" s="331" t="str">
        <f aca="false">IFERROR(VLOOKUP(B5072,'[1]#¡REF!'!$A$1:$C$15201,2,FALSE()),"")</f>
        <v/>
      </c>
      <c r="D5072" s="331" t="s">
        <v>991</v>
      </c>
      <c r="E5072" s="331" t="s">
        <v>1035</v>
      </c>
      <c r="F5072" s="354" t="s">
        <v>993</v>
      </c>
      <c r="G5072" s="331" t="n">
        <v>36</v>
      </c>
      <c r="H5072" s="331" t="n">
        <v>34.35</v>
      </c>
      <c r="I5072" s="331" t="n">
        <v>684</v>
      </c>
      <c r="J5072" s="389"/>
      <c r="K5072" s="331" t="s">
        <v>994</v>
      </c>
    </row>
    <row r="5073" customFormat="false" ht="15.75" hidden="true" customHeight="false" outlineLevel="0" collapsed="false">
      <c r="A5073" s="331"/>
      <c r="B5073" s="331" t="s">
        <v>1114</v>
      </c>
      <c r="C5073" s="331" t="str">
        <f aca="false">IFERROR(VLOOKUP(B5073,'[1]#¡REF!'!$A$1:$C$15201,2,FALSE()),"")</f>
        <v/>
      </c>
      <c r="D5073" s="331" t="s">
        <v>991</v>
      </c>
      <c r="E5073" s="331" t="s">
        <v>1036</v>
      </c>
      <c r="F5073" s="354" t="s">
        <v>993</v>
      </c>
      <c r="G5073" s="331" t="n">
        <v>10</v>
      </c>
      <c r="H5073" s="331" t="n">
        <v>9.54</v>
      </c>
      <c r="I5073" s="331" t="n">
        <v>190</v>
      </c>
      <c r="J5073" s="389"/>
      <c r="K5073" s="331" t="s">
        <v>994</v>
      </c>
    </row>
    <row r="5074" customFormat="false" ht="15.75" hidden="true" customHeight="false" outlineLevel="0" collapsed="false">
      <c r="A5074" s="331"/>
      <c r="B5074" s="331" t="s">
        <v>1114</v>
      </c>
      <c r="C5074" s="331" t="str">
        <f aca="false">IFERROR(VLOOKUP(B5074,'[1]#¡REF!'!$A$1:$C$15201,2,FALSE()),"")</f>
        <v/>
      </c>
      <c r="D5074" s="331" t="s">
        <v>991</v>
      </c>
      <c r="E5074" s="331" t="s">
        <v>1013</v>
      </c>
      <c r="F5074" s="354" t="s">
        <v>993</v>
      </c>
      <c r="G5074" s="331" t="n">
        <v>52</v>
      </c>
      <c r="H5074" s="331" t="n">
        <v>49.62</v>
      </c>
      <c r="I5074" s="331" t="n">
        <v>988</v>
      </c>
      <c r="J5074" s="389"/>
      <c r="K5074" s="331" t="s">
        <v>994</v>
      </c>
    </row>
    <row r="5075" customFormat="false" ht="15.75" hidden="true" customHeight="false" outlineLevel="0" collapsed="false">
      <c r="A5075" s="331"/>
      <c r="B5075" s="331" t="s">
        <v>1114</v>
      </c>
      <c r="C5075" s="331" t="str">
        <f aca="false">IFERROR(VLOOKUP(B5075,'[1]#¡REF!'!$A$1:$C$15201,2,FALSE()),"")</f>
        <v/>
      </c>
      <c r="D5075" s="331" t="s">
        <v>991</v>
      </c>
      <c r="E5075" s="331" t="s">
        <v>1037</v>
      </c>
      <c r="F5075" s="331" t="s">
        <v>1131</v>
      </c>
      <c r="G5075" s="331" t="n">
        <v>118</v>
      </c>
      <c r="H5075" s="331" t="n">
        <v>112.61</v>
      </c>
      <c r="I5075" s="415" t="n">
        <v>2242</v>
      </c>
      <c r="J5075" s="389"/>
      <c r="K5075" s="331" t="s">
        <v>994</v>
      </c>
    </row>
    <row r="5076" customFormat="false" ht="15.75" hidden="true" customHeight="false" outlineLevel="0" collapsed="false">
      <c r="A5076" s="331"/>
      <c r="B5076" s="331" t="s">
        <v>1114</v>
      </c>
      <c r="C5076" s="331" t="str">
        <f aca="false">IFERROR(VLOOKUP(B5076,'[1]#¡REF!'!$A$1:$C$15201,2,FALSE()),"")</f>
        <v/>
      </c>
      <c r="D5076" s="331" t="s">
        <v>991</v>
      </c>
      <c r="E5076" s="331" t="s">
        <v>1014</v>
      </c>
      <c r="F5076" s="331" t="s">
        <v>1132</v>
      </c>
      <c r="G5076" s="331" t="n">
        <v>770</v>
      </c>
      <c r="H5076" s="331" t="n">
        <v>734.81</v>
      </c>
      <c r="I5076" s="415" t="n">
        <v>14630</v>
      </c>
      <c r="J5076" s="389"/>
      <c r="K5076" s="331" t="s">
        <v>994</v>
      </c>
    </row>
    <row r="5077" customFormat="false" ht="15.75" hidden="true" customHeight="false" outlineLevel="0" collapsed="false">
      <c r="A5077" s="331"/>
      <c r="B5077" s="331" t="s">
        <v>1114</v>
      </c>
      <c r="C5077" s="331" t="str">
        <f aca="false">IFERROR(VLOOKUP(B5077,'[1]#¡REF!'!$A$1:$C$15201,2,FALSE()),"")</f>
        <v/>
      </c>
      <c r="D5077" s="331" t="s">
        <v>991</v>
      </c>
      <c r="E5077" s="331" t="s">
        <v>1002</v>
      </c>
      <c r="F5077" s="331" t="s">
        <v>1133</v>
      </c>
      <c r="G5077" s="331" t="n">
        <v>225</v>
      </c>
      <c r="H5077" s="331" t="n">
        <v>214.72</v>
      </c>
      <c r="I5077" s="415" t="n">
        <v>4275</v>
      </c>
      <c r="J5077" s="389"/>
      <c r="K5077" s="331" t="s">
        <v>994</v>
      </c>
    </row>
    <row r="5078" customFormat="false" ht="15.75" hidden="true" customHeight="false" outlineLevel="0" collapsed="false">
      <c r="A5078" s="331"/>
      <c r="B5078" s="331" t="s">
        <v>1114</v>
      </c>
      <c r="C5078" s="331" t="str">
        <f aca="false">IFERROR(VLOOKUP(B5078,'[1]#¡REF!'!$A$1:$C$15201,2,FALSE()),"")</f>
        <v/>
      </c>
      <c r="D5078" s="331" t="s">
        <v>991</v>
      </c>
      <c r="E5078" s="331" t="s">
        <v>1004</v>
      </c>
      <c r="F5078" s="331" t="s">
        <v>1134</v>
      </c>
      <c r="G5078" s="331" t="n">
        <v>60</v>
      </c>
      <c r="H5078" s="331" t="n">
        <v>57.26</v>
      </c>
      <c r="I5078" s="415" t="n">
        <v>1140</v>
      </c>
      <c r="J5078" s="390"/>
      <c r="K5078" s="331" t="s">
        <v>994</v>
      </c>
    </row>
    <row r="5079" customFormat="false" ht="15.75" hidden="true" customHeight="false" outlineLevel="0" collapsed="false">
      <c r="A5079" s="331"/>
      <c r="B5079" s="331" t="s">
        <v>1114</v>
      </c>
      <c r="C5079" s="331" t="str">
        <f aca="false">IFERROR(VLOOKUP(B5079,'[1]#¡REF!'!$A$1:$C$15201,2,FALSE()),"")</f>
        <v/>
      </c>
      <c r="D5079" s="331" t="s">
        <v>1016</v>
      </c>
      <c r="E5079" s="331" t="s">
        <v>1017</v>
      </c>
      <c r="F5079" s="331" t="s">
        <v>1130</v>
      </c>
      <c r="G5079" s="331" t="n">
        <v>3</v>
      </c>
      <c r="H5079" s="331" t="n">
        <v>2.86</v>
      </c>
      <c r="I5079" s="331" t="n">
        <v>57</v>
      </c>
      <c r="J5079" s="388"/>
      <c r="K5079" s="331" t="s">
        <v>994</v>
      </c>
    </row>
    <row r="5080" customFormat="false" ht="15.75" hidden="true" customHeight="false" outlineLevel="0" collapsed="false">
      <c r="A5080" s="331"/>
      <c r="B5080" s="331" t="s">
        <v>1114</v>
      </c>
      <c r="C5080" s="331" t="str">
        <f aca="false">IFERROR(VLOOKUP(B5080,'[1]#¡REF!'!$A$1:$C$15201,2,FALSE()),"")</f>
        <v/>
      </c>
      <c r="D5080" s="331" t="s">
        <v>1016</v>
      </c>
      <c r="E5080" s="331" t="s">
        <v>1091</v>
      </c>
      <c r="F5080" s="354" t="s">
        <v>993</v>
      </c>
      <c r="G5080" s="331" t="n">
        <v>434</v>
      </c>
      <c r="H5080" s="331" t="n">
        <v>414.16</v>
      </c>
      <c r="I5080" s="415" t="n">
        <v>8246</v>
      </c>
      <c r="J5080" s="389"/>
      <c r="K5080" s="331" t="s">
        <v>994</v>
      </c>
    </row>
    <row r="5081" customFormat="false" ht="15.75" hidden="true" customHeight="false" outlineLevel="0" collapsed="false">
      <c r="A5081" s="331"/>
      <c r="B5081" s="331" t="s">
        <v>1114</v>
      </c>
      <c r="C5081" s="331" t="str">
        <f aca="false">IFERROR(VLOOKUP(B5081,'[1]#¡REF!'!$A$1:$C$15201,2,FALSE()),"")</f>
        <v/>
      </c>
      <c r="D5081" s="331" t="s">
        <v>1016</v>
      </c>
      <c r="E5081" s="331" t="s">
        <v>1019</v>
      </c>
      <c r="F5081" s="354" t="s">
        <v>993</v>
      </c>
      <c r="G5081" s="331" t="n">
        <v>708</v>
      </c>
      <c r="H5081" s="331" t="n">
        <v>675.64</v>
      </c>
      <c r="I5081" s="415" t="n">
        <v>13452</v>
      </c>
      <c r="J5081" s="389"/>
      <c r="K5081" s="331" t="s">
        <v>994</v>
      </c>
    </row>
    <row r="5082" customFormat="false" ht="15.75" hidden="true" customHeight="false" outlineLevel="0" collapsed="false">
      <c r="A5082" s="331"/>
      <c r="B5082" s="331" t="s">
        <v>1114</v>
      </c>
      <c r="C5082" s="331" t="str">
        <f aca="false">IFERROR(VLOOKUP(B5082,'[1]#¡REF!'!$A$1:$C$15201,2,FALSE()),"")</f>
        <v/>
      </c>
      <c r="D5082" s="331" t="s">
        <v>1016</v>
      </c>
      <c r="E5082" s="331" t="s">
        <v>1020</v>
      </c>
      <c r="F5082" s="354" t="s">
        <v>993</v>
      </c>
      <c r="G5082" s="405" t="n">
        <v>1496</v>
      </c>
      <c r="H5082" s="415" t="n">
        <v>1427.62</v>
      </c>
      <c r="I5082" s="415" t="n">
        <v>28424</v>
      </c>
      <c r="J5082" s="389"/>
      <c r="K5082" s="331" t="s">
        <v>994</v>
      </c>
    </row>
    <row r="5083" customFormat="false" ht="15.75" hidden="true" customHeight="false" outlineLevel="0" collapsed="false">
      <c r="A5083" s="331"/>
      <c r="B5083" s="331" t="s">
        <v>1114</v>
      </c>
      <c r="C5083" s="331" t="str">
        <f aca="false">IFERROR(VLOOKUP(B5083,'[1]#¡REF!'!$A$1:$C$15201,2,FALSE()),"")</f>
        <v/>
      </c>
      <c r="D5083" s="331" t="s">
        <v>1016</v>
      </c>
      <c r="E5083" s="331" t="s">
        <v>1041</v>
      </c>
      <c r="F5083" s="354" t="s">
        <v>993</v>
      </c>
      <c r="G5083" s="331" t="n">
        <v>50</v>
      </c>
      <c r="H5083" s="331" t="n">
        <v>47.71</v>
      </c>
      <c r="I5083" s="331" t="n">
        <v>950</v>
      </c>
      <c r="J5083" s="389"/>
      <c r="K5083" s="331" t="s">
        <v>994</v>
      </c>
    </row>
    <row r="5084" customFormat="false" ht="15.75" hidden="true" customHeight="false" outlineLevel="0" collapsed="false">
      <c r="A5084" s="331"/>
      <c r="B5084" s="331" t="s">
        <v>1114</v>
      </c>
      <c r="C5084" s="331" t="str">
        <f aca="false">IFERROR(VLOOKUP(B5084,'[1]#¡REF!'!$A$1:$C$15201,2,FALSE()),"")</f>
        <v/>
      </c>
      <c r="D5084" s="331" t="s">
        <v>1016</v>
      </c>
      <c r="E5084" s="331" t="s">
        <v>1023</v>
      </c>
      <c r="F5084" s="354" t="s">
        <v>993</v>
      </c>
      <c r="G5084" s="331" t="n">
        <v>301</v>
      </c>
      <c r="H5084" s="331" t="n">
        <v>287.24</v>
      </c>
      <c r="I5084" s="415" t="n">
        <v>5719</v>
      </c>
      <c r="J5084" s="389"/>
      <c r="K5084" s="331" t="s">
        <v>994</v>
      </c>
    </row>
    <row r="5085" customFormat="false" ht="15.75" hidden="true" customHeight="false" outlineLevel="0" collapsed="false">
      <c r="A5085" s="331"/>
      <c r="B5085" s="331" t="s">
        <v>1114</v>
      </c>
      <c r="C5085" s="331" t="str">
        <f aca="false">IFERROR(VLOOKUP(B5085,'[1]#¡REF!'!$A$1:$C$15201,2,FALSE()),"")</f>
        <v/>
      </c>
      <c r="D5085" s="331" t="s">
        <v>1016</v>
      </c>
      <c r="E5085" s="331" t="s">
        <v>1042</v>
      </c>
      <c r="F5085" s="354" t="s">
        <v>993</v>
      </c>
      <c r="G5085" s="331" t="n">
        <v>706</v>
      </c>
      <c r="H5085" s="331" t="n">
        <v>673.73</v>
      </c>
      <c r="I5085" s="415" t="n">
        <v>13414</v>
      </c>
      <c r="J5085" s="389"/>
      <c r="K5085" s="331" t="s">
        <v>994</v>
      </c>
    </row>
    <row r="5086" customFormat="false" ht="15.75" hidden="true" customHeight="false" outlineLevel="0" collapsed="false">
      <c r="A5086" s="331"/>
      <c r="B5086" s="331" t="s">
        <v>1114</v>
      </c>
      <c r="C5086" s="331" t="str">
        <f aca="false">IFERROR(VLOOKUP(B5086,'[1]#¡REF!'!$A$1:$C$15201,2,FALSE()),"")</f>
        <v/>
      </c>
      <c r="D5086" s="331" t="s">
        <v>1016</v>
      </c>
      <c r="E5086" s="331" t="s">
        <v>1092</v>
      </c>
      <c r="F5086" s="354" t="s">
        <v>993</v>
      </c>
      <c r="G5086" s="331" t="n">
        <v>63</v>
      </c>
      <c r="H5086" s="331" t="n">
        <v>60.12</v>
      </c>
      <c r="I5086" s="415" t="n">
        <v>1197</v>
      </c>
      <c r="J5086" s="389"/>
      <c r="K5086" s="331" t="s">
        <v>994</v>
      </c>
    </row>
    <row r="5087" customFormat="false" ht="15.75" hidden="true" customHeight="false" outlineLevel="0" collapsed="false">
      <c r="A5087" s="331"/>
      <c r="B5087" s="331" t="s">
        <v>1114</v>
      </c>
      <c r="C5087" s="331" t="str">
        <f aca="false">IFERROR(VLOOKUP(B5087,'[1]#¡REF!'!$A$1:$C$15201,2,FALSE()),"")</f>
        <v/>
      </c>
      <c r="D5087" s="331" t="s">
        <v>1016</v>
      </c>
      <c r="E5087" s="331" t="s">
        <v>1024</v>
      </c>
      <c r="F5087" s="354" t="s">
        <v>993</v>
      </c>
      <c r="G5087" s="331" t="n">
        <v>5</v>
      </c>
      <c r="H5087" s="331" t="n">
        <v>4.77</v>
      </c>
      <c r="I5087" s="331" t="n">
        <v>95</v>
      </c>
      <c r="J5087" s="389"/>
      <c r="K5087" s="331" t="s">
        <v>994</v>
      </c>
    </row>
    <row r="5088" customFormat="false" ht="15.75" hidden="true" customHeight="false" outlineLevel="0" collapsed="false">
      <c r="A5088" s="331"/>
      <c r="B5088" s="331" t="s">
        <v>1114</v>
      </c>
      <c r="C5088" s="331" t="str">
        <f aca="false">IFERROR(VLOOKUP(B5088,'[1]#¡REF!'!$A$1:$C$15201,2,FALSE()),"")</f>
        <v/>
      </c>
      <c r="D5088" s="331" t="s">
        <v>1016</v>
      </c>
      <c r="E5088" s="331" t="s">
        <v>1025</v>
      </c>
      <c r="F5088" s="354" t="s">
        <v>993</v>
      </c>
      <c r="G5088" s="405" t="n">
        <v>18067</v>
      </c>
      <c r="H5088" s="415" t="n">
        <v>17241.24</v>
      </c>
      <c r="I5088" s="415" t="n">
        <v>343273</v>
      </c>
      <c r="J5088" s="389"/>
      <c r="K5088" s="331" t="s">
        <v>994</v>
      </c>
    </row>
    <row r="5089" customFormat="false" ht="15.75" hidden="true" customHeight="false" outlineLevel="0" collapsed="false">
      <c r="A5089" s="331"/>
      <c r="B5089" s="331" t="s">
        <v>1114</v>
      </c>
      <c r="C5089" s="331" t="str">
        <f aca="false">IFERROR(VLOOKUP(B5089,'[1]#¡REF!'!$A$1:$C$15201,2,FALSE()),"")</f>
        <v/>
      </c>
      <c r="D5089" s="331" t="s">
        <v>1016</v>
      </c>
      <c r="E5089" s="331" t="s">
        <v>1065</v>
      </c>
      <c r="F5089" s="354" t="s">
        <v>993</v>
      </c>
      <c r="G5089" s="331" t="n">
        <v>378</v>
      </c>
      <c r="H5089" s="331" t="n">
        <v>360.72</v>
      </c>
      <c r="I5089" s="415" t="n">
        <v>7182</v>
      </c>
      <c r="J5089" s="389"/>
      <c r="K5089" s="331" t="s">
        <v>994</v>
      </c>
    </row>
    <row r="5090" customFormat="false" ht="15.75" hidden="true" customHeight="false" outlineLevel="0" collapsed="false">
      <c r="A5090" s="331"/>
      <c r="B5090" s="331" t="s">
        <v>1114</v>
      </c>
      <c r="C5090" s="331" t="str">
        <f aca="false">IFERROR(VLOOKUP(B5090,'[1]#¡REF!'!$A$1:$C$15201,2,FALSE()),"")</f>
        <v/>
      </c>
      <c r="D5090" s="331" t="s">
        <v>1016</v>
      </c>
      <c r="E5090" s="331" t="s">
        <v>1043</v>
      </c>
      <c r="F5090" s="354" t="s">
        <v>993</v>
      </c>
      <c r="G5090" s="331" t="n">
        <v>238</v>
      </c>
      <c r="H5090" s="331" t="n">
        <v>227.12</v>
      </c>
      <c r="I5090" s="415" t="n">
        <v>4522</v>
      </c>
      <c r="J5090" s="389"/>
      <c r="K5090" s="331" t="s">
        <v>994</v>
      </c>
    </row>
    <row r="5091" customFormat="false" ht="15.75" hidden="true" customHeight="false" outlineLevel="0" collapsed="false">
      <c r="A5091" s="331"/>
      <c r="B5091" s="331" t="s">
        <v>1114</v>
      </c>
      <c r="C5091" s="331" t="str">
        <f aca="false">IFERROR(VLOOKUP(B5091,'[1]#¡REF!'!$A$1:$C$15201,2,FALSE()),"")</f>
        <v/>
      </c>
      <c r="D5091" s="331" t="s">
        <v>1016</v>
      </c>
      <c r="E5091" s="331" t="s">
        <v>1093</v>
      </c>
      <c r="F5091" s="331" t="s">
        <v>1131</v>
      </c>
      <c r="G5091" s="331" t="n">
        <v>3</v>
      </c>
      <c r="H5091" s="331" t="n">
        <v>2.86</v>
      </c>
      <c r="I5091" s="331" t="n">
        <v>57</v>
      </c>
      <c r="J5091" s="389"/>
      <c r="K5091" s="331" t="s">
        <v>994</v>
      </c>
    </row>
    <row r="5092" customFormat="false" ht="15.75" hidden="true" customHeight="false" outlineLevel="0" collapsed="false">
      <c r="A5092" s="331"/>
      <c r="B5092" s="331" t="s">
        <v>1114</v>
      </c>
      <c r="C5092" s="331" t="str">
        <f aca="false">IFERROR(VLOOKUP(B5092,'[1]#¡REF!'!$A$1:$C$15201,2,FALSE()),"")</f>
        <v/>
      </c>
      <c r="D5092" s="331" t="s">
        <v>1016</v>
      </c>
      <c r="E5092" s="331" t="s">
        <v>1026</v>
      </c>
      <c r="F5092" s="331" t="s">
        <v>1132</v>
      </c>
      <c r="G5092" s="331" t="n">
        <v>119</v>
      </c>
      <c r="H5092" s="331" t="n">
        <v>113.56</v>
      </c>
      <c r="I5092" s="415" t="n">
        <v>2261</v>
      </c>
      <c r="J5092" s="389"/>
      <c r="K5092" s="331" t="s">
        <v>994</v>
      </c>
    </row>
    <row r="5093" customFormat="false" ht="15.75" hidden="true" customHeight="false" outlineLevel="0" collapsed="false">
      <c r="A5093" s="331"/>
      <c r="B5093" s="331" t="s">
        <v>1114</v>
      </c>
      <c r="C5093" s="331" t="str">
        <f aca="false">IFERROR(VLOOKUP(B5093,'[1]#¡REF!'!$A$1:$C$15201,2,FALSE()),"")</f>
        <v/>
      </c>
      <c r="D5093" s="331" t="s">
        <v>1016</v>
      </c>
      <c r="E5093" s="331" t="s">
        <v>1027</v>
      </c>
      <c r="F5093" s="331" t="s">
        <v>1133</v>
      </c>
      <c r="G5093" s="331" t="n">
        <v>17</v>
      </c>
      <c r="H5093" s="331" t="n">
        <v>16.22</v>
      </c>
      <c r="I5093" s="331" t="n">
        <v>323</v>
      </c>
      <c r="J5093" s="389"/>
      <c r="K5093" s="331" t="s">
        <v>994</v>
      </c>
    </row>
    <row r="5094" customFormat="false" ht="15.75" hidden="true" customHeight="false" outlineLevel="0" collapsed="false">
      <c r="A5094" s="331"/>
      <c r="B5094" s="331" t="s">
        <v>1114</v>
      </c>
      <c r="C5094" s="331" t="str">
        <f aca="false">IFERROR(VLOOKUP(B5094,'[1]#¡REF!'!$A$1:$C$15201,2,FALSE()),"")</f>
        <v/>
      </c>
      <c r="D5094" s="331" t="s">
        <v>1016</v>
      </c>
      <c r="E5094" s="331" t="s">
        <v>1028</v>
      </c>
      <c r="F5094" s="331" t="s">
        <v>1134</v>
      </c>
      <c r="G5094" s="331" t="n">
        <v>51</v>
      </c>
      <c r="H5094" s="331" t="n">
        <v>48.67</v>
      </c>
      <c r="I5094" s="331" t="n">
        <v>969</v>
      </c>
      <c r="J5094" s="390"/>
      <c r="K5094" s="331" t="s">
        <v>994</v>
      </c>
    </row>
    <row r="5095" customFormat="false" ht="15.75" hidden="true" customHeight="false" outlineLevel="0" collapsed="false">
      <c r="A5095" s="331"/>
      <c r="B5095" s="331" t="s">
        <v>1486</v>
      </c>
      <c r="C5095" s="331" t="str">
        <f aca="false">IFERROR(VLOOKUP(B5095,'[1]#¡REF!'!$A$1:$C$15201,2,FALSE()),"")</f>
        <v/>
      </c>
      <c r="D5095" s="331" t="s">
        <v>1016</v>
      </c>
      <c r="E5095" s="331" t="s">
        <v>1017</v>
      </c>
      <c r="F5095" s="331" t="s">
        <v>1130</v>
      </c>
      <c r="G5095" s="331" t="n">
        <v>62</v>
      </c>
      <c r="H5095" s="331" t="n">
        <v>468.38</v>
      </c>
      <c r="I5095" s="415" t="n">
        <v>9325.42</v>
      </c>
      <c r="J5095" s="388"/>
      <c r="K5095" s="331" t="s">
        <v>994</v>
      </c>
    </row>
    <row r="5096" customFormat="false" ht="15.75" hidden="true" customHeight="false" outlineLevel="0" collapsed="false">
      <c r="A5096" s="331"/>
      <c r="B5096" s="331" t="s">
        <v>1486</v>
      </c>
      <c r="C5096" s="331" t="str">
        <f aca="false">IFERROR(VLOOKUP(B5096,'[1]#¡REF!'!$A$1:$C$15201,2,FALSE()),"")</f>
        <v/>
      </c>
      <c r="D5096" s="331" t="s">
        <v>1016</v>
      </c>
      <c r="E5096" s="331" t="s">
        <v>1019</v>
      </c>
      <c r="F5096" s="354" t="s">
        <v>993</v>
      </c>
      <c r="G5096" s="331" t="n">
        <v>2</v>
      </c>
      <c r="H5096" s="331" t="n">
        <v>15.11</v>
      </c>
      <c r="I5096" s="331" t="n">
        <v>300.82</v>
      </c>
      <c r="J5096" s="389"/>
      <c r="K5096" s="331" t="s">
        <v>994</v>
      </c>
    </row>
    <row r="5097" customFormat="false" ht="15.75" hidden="true" customHeight="false" outlineLevel="0" collapsed="false">
      <c r="A5097" s="331"/>
      <c r="B5097" s="331" t="s">
        <v>1486</v>
      </c>
      <c r="C5097" s="331" t="str">
        <f aca="false">IFERROR(VLOOKUP(B5097,'[1]#¡REF!'!$A$1:$C$15201,2,FALSE()),"")</f>
        <v/>
      </c>
      <c r="D5097" s="331" t="s">
        <v>1016</v>
      </c>
      <c r="E5097" s="331" t="s">
        <v>1023</v>
      </c>
      <c r="F5097" s="354" t="s">
        <v>993</v>
      </c>
      <c r="G5097" s="331" t="n">
        <v>5</v>
      </c>
      <c r="H5097" s="331" t="n">
        <v>37.77</v>
      </c>
      <c r="I5097" s="331" t="n">
        <v>752.05</v>
      </c>
      <c r="J5097" s="389"/>
      <c r="K5097" s="331" t="s">
        <v>994</v>
      </c>
    </row>
    <row r="5098" customFormat="false" ht="15.75" hidden="true" customHeight="false" outlineLevel="0" collapsed="false">
      <c r="A5098" s="331"/>
      <c r="B5098" s="331" t="s">
        <v>1486</v>
      </c>
      <c r="C5098" s="331" t="str">
        <f aca="false">IFERROR(VLOOKUP(B5098,'[1]#¡REF!'!$A$1:$C$15201,2,FALSE()),"")</f>
        <v/>
      </c>
      <c r="D5098" s="331" t="s">
        <v>1016</v>
      </c>
      <c r="E5098" s="331" t="s">
        <v>1025</v>
      </c>
      <c r="F5098" s="354" t="s">
        <v>993</v>
      </c>
      <c r="G5098" s="331" t="n">
        <v>3</v>
      </c>
      <c r="H5098" s="331" t="n">
        <v>22.66</v>
      </c>
      <c r="I5098" s="331" t="n">
        <v>451.23</v>
      </c>
      <c r="J5098" s="389"/>
      <c r="K5098" s="331" t="s">
        <v>994</v>
      </c>
    </row>
    <row r="5099" customFormat="false" ht="15.75" hidden="true" customHeight="false" outlineLevel="0" collapsed="false">
      <c r="A5099" s="331"/>
      <c r="B5099" s="331" t="s">
        <v>1486</v>
      </c>
      <c r="C5099" s="331" t="str">
        <f aca="false">IFERROR(VLOOKUP(B5099,'[1]#¡REF!'!$A$1:$C$15201,2,FALSE()),"")</f>
        <v/>
      </c>
      <c r="D5099" s="331" t="s">
        <v>1016</v>
      </c>
      <c r="E5099" s="331" t="s">
        <v>1065</v>
      </c>
      <c r="F5099" s="354" t="s">
        <v>993</v>
      </c>
      <c r="G5099" s="405" t="n">
        <v>1227</v>
      </c>
      <c r="H5099" s="415" t="n">
        <v>9269.37</v>
      </c>
      <c r="I5099" s="415" t="n">
        <v>184553.07</v>
      </c>
      <c r="J5099" s="389"/>
      <c r="K5099" s="331" t="s">
        <v>994</v>
      </c>
    </row>
    <row r="5100" customFormat="false" ht="15.75" hidden="true" customHeight="false" outlineLevel="0" collapsed="false">
      <c r="A5100" s="331"/>
      <c r="B5100" s="331" t="s">
        <v>1486</v>
      </c>
      <c r="C5100" s="331" t="str">
        <f aca="false">IFERROR(VLOOKUP(B5100,'[1]#¡REF!'!$A$1:$C$15201,2,FALSE()),"")</f>
        <v/>
      </c>
      <c r="D5100" s="331" t="s">
        <v>1016</v>
      </c>
      <c r="E5100" s="331" t="s">
        <v>1043</v>
      </c>
      <c r="F5100" s="354" t="s">
        <v>993</v>
      </c>
      <c r="G5100" s="331" t="n">
        <v>19</v>
      </c>
      <c r="H5100" s="331" t="n">
        <v>143.54</v>
      </c>
      <c r="I5100" s="415" t="n">
        <v>2857.79</v>
      </c>
      <c r="J5100" s="389"/>
      <c r="K5100" s="331" t="s">
        <v>994</v>
      </c>
    </row>
    <row r="5101" customFormat="false" ht="15.75" hidden="true" customHeight="false" outlineLevel="0" collapsed="false">
      <c r="A5101" s="331"/>
      <c r="B5101" s="331" t="s">
        <v>1486</v>
      </c>
      <c r="C5101" s="331" t="str">
        <f aca="false">IFERROR(VLOOKUP(B5101,'[1]#¡REF!'!$A$1:$C$15201,2,FALSE()),"")</f>
        <v/>
      </c>
      <c r="D5101" s="331" t="s">
        <v>1016</v>
      </c>
      <c r="E5101" s="331" t="s">
        <v>1093</v>
      </c>
      <c r="F5101" s="331" t="s">
        <v>1131</v>
      </c>
      <c r="G5101" s="331" t="n">
        <v>62</v>
      </c>
      <c r="H5101" s="331" t="n">
        <v>468.38</v>
      </c>
      <c r="I5101" s="415" t="n">
        <v>9325.42</v>
      </c>
      <c r="J5101" s="389"/>
      <c r="K5101" s="331" t="s">
        <v>994</v>
      </c>
    </row>
    <row r="5102" customFormat="false" ht="15.75" hidden="true" customHeight="false" outlineLevel="0" collapsed="false">
      <c r="A5102" s="331"/>
      <c r="B5102" s="331" t="s">
        <v>1486</v>
      </c>
      <c r="C5102" s="331" t="str">
        <f aca="false">IFERROR(VLOOKUP(B5102,'[1]#¡REF!'!$A$1:$C$15201,2,FALSE()),"")</f>
        <v/>
      </c>
      <c r="D5102" s="331" t="s">
        <v>1016</v>
      </c>
      <c r="E5102" s="331" t="s">
        <v>1027</v>
      </c>
      <c r="F5102" s="331" t="s">
        <v>1133</v>
      </c>
      <c r="G5102" s="331" t="n">
        <v>62</v>
      </c>
      <c r="H5102" s="331" t="n">
        <v>468.38</v>
      </c>
      <c r="I5102" s="415" t="n">
        <v>9325.42</v>
      </c>
      <c r="J5102" s="389"/>
      <c r="K5102" s="331" t="s">
        <v>994</v>
      </c>
    </row>
    <row r="5103" customFormat="false" ht="15.75" hidden="true" customHeight="false" outlineLevel="0" collapsed="false">
      <c r="A5103" s="331"/>
      <c r="B5103" s="331" t="s">
        <v>1486</v>
      </c>
      <c r="C5103" s="331" t="str">
        <f aca="false">IFERROR(VLOOKUP(B5103,'[1]#¡REF!'!$A$1:$C$15201,2,FALSE()),"")</f>
        <v/>
      </c>
      <c r="D5103" s="331" t="s">
        <v>1016</v>
      </c>
      <c r="E5103" s="331" t="s">
        <v>1028</v>
      </c>
      <c r="F5103" s="331" t="s">
        <v>1134</v>
      </c>
      <c r="G5103" s="331" t="n">
        <v>62</v>
      </c>
      <c r="H5103" s="331" t="n">
        <v>468.38</v>
      </c>
      <c r="I5103" s="415" t="n">
        <v>9325.42</v>
      </c>
      <c r="J5103" s="390"/>
      <c r="K5103" s="331" t="s">
        <v>994</v>
      </c>
    </row>
    <row r="5104" customFormat="false" ht="15.75" hidden="true" customHeight="false" outlineLevel="0" collapsed="false">
      <c r="A5104" s="331"/>
      <c r="B5104" s="331" t="s">
        <v>1487</v>
      </c>
      <c r="C5104" s="331" t="str">
        <f aca="false">IFERROR(VLOOKUP(B5104,'[1]#¡REF!'!$A$1:$C$15201,2,FALSE()),"")</f>
        <v/>
      </c>
      <c r="D5104" s="331" t="s">
        <v>991</v>
      </c>
      <c r="E5104" s="331" t="s">
        <v>997</v>
      </c>
      <c r="F5104" s="331" t="s">
        <v>1130</v>
      </c>
      <c r="G5104" s="331" t="n">
        <v>60</v>
      </c>
      <c r="H5104" s="415" t="n">
        <v>1142.17</v>
      </c>
      <c r="I5104" s="415" t="n">
        <v>22740.6</v>
      </c>
      <c r="J5104" s="388"/>
      <c r="K5104" s="331" t="s">
        <v>994</v>
      </c>
    </row>
    <row r="5105" customFormat="false" ht="15.75" hidden="true" customHeight="false" outlineLevel="0" collapsed="false">
      <c r="A5105" s="331"/>
      <c r="B5105" s="331" t="s">
        <v>1487</v>
      </c>
      <c r="C5105" s="331" t="str">
        <f aca="false">IFERROR(VLOOKUP(B5105,'[1]#¡REF!'!$A$1:$C$15201,2,FALSE()),"")</f>
        <v/>
      </c>
      <c r="D5105" s="331" t="s">
        <v>991</v>
      </c>
      <c r="E5105" s="331" t="s">
        <v>1032</v>
      </c>
      <c r="F5105" s="331" t="s">
        <v>1130</v>
      </c>
      <c r="G5105" s="331" t="n">
        <v>24</v>
      </c>
      <c r="H5105" s="331" t="n">
        <v>456.87</v>
      </c>
      <c r="I5105" s="415" t="n">
        <v>9096.24</v>
      </c>
      <c r="J5105" s="389"/>
      <c r="K5105" s="331" t="s">
        <v>994</v>
      </c>
    </row>
    <row r="5106" customFormat="false" ht="15.75" hidden="true" customHeight="false" outlineLevel="0" collapsed="false">
      <c r="A5106" s="331"/>
      <c r="B5106" s="331" t="s">
        <v>1487</v>
      </c>
      <c r="C5106" s="331" t="str">
        <f aca="false">IFERROR(VLOOKUP(B5106,'[1]#¡REF!'!$A$1:$C$15201,2,FALSE()),"")</f>
        <v/>
      </c>
      <c r="D5106" s="331" t="s">
        <v>991</v>
      </c>
      <c r="E5106" s="331" t="s">
        <v>992</v>
      </c>
      <c r="F5106" s="354" t="s">
        <v>993</v>
      </c>
      <c r="G5106" s="331" t="n">
        <v>260</v>
      </c>
      <c r="H5106" s="415" t="n">
        <v>4949.4</v>
      </c>
      <c r="I5106" s="415" t="n">
        <v>98542.6</v>
      </c>
      <c r="J5106" s="389"/>
      <c r="K5106" s="331" t="s">
        <v>994</v>
      </c>
    </row>
    <row r="5107" customFormat="false" ht="15.75" hidden="true" customHeight="false" outlineLevel="0" collapsed="false">
      <c r="A5107" s="331"/>
      <c r="B5107" s="331" t="s">
        <v>1487</v>
      </c>
      <c r="C5107" s="331" t="str">
        <f aca="false">IFERROR(VLOOKUP(B5107,'[1]#¡REF!'!$A$1:$C$15201,2,FALSE()),"")</f>
        <v/>
      </c>
      <c r="D5107" s="331" t="s">
        <v>991</v>
      </c>
      <c r="E5107" s="331" t="s">
        <v>1008</v>
      </c>
      <c r="F5107" s="354" t="s">
        <v>993</v>
      </c>
      <c r="G5107" s="331" t="n">
        <v>30</v>
      </c>
      <c r="H5107" s="331" t="n">
        <v>571.08</v>
      </c>
      <c r="I5107" s="415" t="n">
        <v>11370.3</v>
      </c>
      <c r="J5107" s="389"/>
      <c r="K5107" s="331" t="s">
        <v>994</v>
      </c>
    </row>
    <row r="5108" customFormat="false" ht="15.75" hidden="true" customHeight="false" outlineLevel="0" collapsed="false">
      <c r="A5108" s="331"/>
      <c r="B5108" s="331" t="s">
        <v>1487</v>
      </c>
      <c r="C5108" s="331" t="str">
        <f aca="false">IFERROR(VLOOKUP(B5108,'[1]#¡REF!'!$A$1:$C$15201,2,FALSE()),"")</f>
        <v/>
      </c>
      <c r="D5108" s="331" t="s">
        <v>991</v>
      </c>
      <c r="E5108" s="331" t="s">
        <v>1083</v>
      </c>
      <c r="F5108" s="354" t="s">
        <v>993</v>
      </c>
      <c r="G5108" s="331" t="n">
        <v>40</v>
      </c>
      <c r="H5108" s="331" t="n">
        <v>761.45</v>
      </c>
      <c r="I5108" s="415" t="n">
        <v>15160.4</v>
      </c>
      <c r="J5108" s="389"/>
      <c r="K5108" s="331" t="s">
        <v>994</v>
      </c>
    </row>
    <row r="5109" customFormat="false" ht="15.75" hidden="true" customHeight="false" outlineLevel="0" collapsed="false">
      <c r="A5109" s="331"/>
      <c r="B5109" s="331" t="s">
        <v>1487</v>
      </c>
      <c r="C5109" s="331" t="str">
        <f aca="false">IFERROR(VLOOKUP(B5109,'[1]#¡REF!'!$A$1:$C$15201,2,FALSE()),"")</f>
        <v/>
      </c>
      <c r="D5109" s="331" t="s">
        <v>991</v>
      </c>
      <c r="E5109" s="331" t="s">
        <v>1000</v>
      </c>
      <c r="F5109" s="354" t="s">
        <v>993</v>
      </c>
      <c r="G5109" s="331" t="n">
        <v>992</v>
      </c>
      <c r="H5109" s="415" t="n">
        <v>18883.87</v>
      </c>
      <c r="I5109" s="415" t="n">
        <v>375977.92</v>
      </c>
      <c r="J5109" s="389"/>
      <c r="K5109" s="331" t="s">
        <v>994</v>
      </c>
    </row>
    <row r="5110" customFormat="false" ht="15.75" hidden="true" customHeight="false" outlineLevel="0" collapsed="false">
      <c r="A5110" s="331"/>
      <c r="B5110" s="331" t="s">
        <v>1487</v>
      </c>
      <c r="C5110" s="331" t="str">
        <f aca="false">IFERROR(VLOOKUP(B5110,'[1]#¡REF!'!$A$1:$C$15201,2,FALSE()),"")</f>
        <v/>
      </c>
      <c r="D5110" s="331" t="s">
        <v>991</v>
      </c>
      <c r="E5110" s="331" t="s">
        <v>1075</v>
      </c>
      <c r="F5110" s="354" t="s">
        <v>993</v>
      </c>
      <c r="G5110" s="331" t="n">
        <v>3</v>
      </c>
      <c r="H5110" s="331" t="n">
        <v>57.11</v>
      </c>
      <c r="I5110" s="415" t="n">
        <v>1137.03</v>
      </c>
      <c r="J5110" s="389"/>
      <c r="K5110" s="331" t="s">
        <v>994</v>
      </c>
    </row>
    <row r="5111" customFormat="false" ht="15.75" hidden="true" customHeight="false" outlineLevel="0" collapsed="false">
      <c r="A5111" s="331"/>
      <c r="B5111" s="331" t="s">
        <v>1487</v>
      </c>
      <c r="C5111" s="331" t="str">
        <f aca="false">IFERROR(VLOOKUP(B5111,'[1]#¡REF!'!$A$1:$C$15201,2,FALSE()),"")</f>
        <v/>
      </c>
      <c r="D5111" s="331" t="s">
        <v>991</v>
      </c>
      <c r="E5111" s="331" t="s">
        <v>1053</v>
      </c>
      <c r="F5111" s="354" t="s">
        <v>993</v>
      </c>
      <c r="G5111" s="331" t="n">
        <v>40</v>
      </c>
      <c r="H5111" s="331" t="n">
        <v>761.45</v>
      </c>
      <c r="I5111" s="415" t="n">
        <v>15160.4</v>
      </c>
      <c r="J5111" s="389"/>
      <c r="K5111" s="331" t="s">
        <v>994</v>
      </c>
    </row>
    <row r="5112" customFormat="false" ht="15.75" hidden="true" customHeight="false" outlineLevel="0" collapsed="false">
      <c r="A5112" s="331"/>
      <c r="B5112" s="331" t="s">
        <v>1487</v>
      </c>
      <c r="C5112" s="331" t="str">
        <f aca="false">IFERROR(VLOOKUP(B5112,'[1]#¡REF!'!$A$1:$C$15201,2,FALSE()),"")</f>
        <v/>
      </c>
      <c r="D5112" s="331" t="s">
        <v>991</v>
      </c>
      <c r="E5112" s="331" t="s">
        <v>1034</v>
      </c>
      <c r="F5112" s="354" t="s">
        <v>993</v>
      </c>
      <c r="G5112" s="331" t="n">
        <v>44</v>
      </c>
      <c r="H5112" s="331" t="n">
        <v>837.59</v>
      </c>
      <c r="I5112" s="415" t="n">
        <v>16676.44</v>
      </c>
      <c r="J5112" s="389"/>
      <c r="K5112" s="331" t="s">
        <v>994</v>
      </c>
    </row>
    <row r="5113" customFormat="false" ht="15.75" hidden="true" customHeight="false" outlineLevel="0" collapsed="false">
      <c r="A5113" s="331"/>
      <c r="B5113" s="331" t="s">
        <v>1487</v>
      </c>
      <c r="C5113" s="331" t="str">
        <f aca="false">IFERROR(VLOOKUP(B5113,'[1]#¡REF!'!$A$1:$C$15201,2,FALSE()),"")</f>
        <v/>
      </c>
      <c r="D5113" s="331" t="s">
        <v>991</v>
      </c>
      <c r="E5113" s="331" t="s">
        <v>1009</v>
      </c>
      <c r="F5113" s="354" t="s">
        <v>993</v>
      </c>
      <c r="G5113" s="331" t="n">
        <v>10</v>
      </c>
      <c r="H5113" s="331" t="n">
        <v>190.36</v>
      </c>
      <c r="I5113" s="415" t="n">
        <v>3790.1</v>
      </c>
      <c r="J5113" s="389"/>
      <c r="K5113" s="331" t="s">
        <v>994</v>
      </c>
    </row>
    <row r="5114" customFormat="false" ht="15.75" hidden="true" customHeight="false" outlineLevel="0" collapsed="false">
      <c r="A5114" s="331"/>
      <c r="B5114" s="331" t="s">
        <v>1487</v>
      </c>
      <c r="C5114" s="331" t="str">
        <f aca="false">IFERROR(VLOOKUP(B5114,'[1]#¡REF!'!$A$1:$C$15201,2,FALSE()),"")</f>
        <v/>
      </c>
      <c r="D5114" s="331" t="s">
        <v>991</v>
      </c>
      <c r="E5114" s="331" t="s">
        <v>1010</v>
      </c>
      <c r="F5114" s="354" t="s">
        <v>993</v>
      </c>
      <c r="G5114" s="405" t="n">
        <v>3600</v>
      </c>
      <c r="H5114" s="415" t="n">
        <v>68530.19</v>
      </c>
      <c r="I5114" s="415" t="n">
        <v>1364436</v>
      </c>
      <c r="J5114" s="389"/>
      <c r="K5114" s="331" t="s">
        <v>994</v>
      </c>
    </row>
    <row r="5115" customFormat="false" ht="15.75" hidden="true" customHeight="false" outlineLevel="0" collapsed="false">
      <c r="A5115" s="331"/>
      <c r="B5115" s="331" t="s">
        <v>1487</v>
      </c>
      <c r="C5115" s="331" t="str">
        <f aca="false">IFERROR(VLOOKUP(B5115,'[1]#¡REF!'!$A$1:$C$15201,2,FALSE()),"")</f>
        <v/>
      </c>
      <c r="D5115" s="331" t="s">
        <v>991</v>
      </c>
      <c r="E5115" s="331" t="s">
        <v>1012</v>
      </c>
      <c r="F5115" s="354" t="s">
        <v>993</v>
      </c>
      <c r="G5115" s="331" t="n">
        <v>48</v>
      </c>
      <c r="H5115" s="331" t="n">
        <v>913.74</v>
      </c>
      <c r="I5115" s="415" t="n">
        <v>18192.48</v>
      </c>
      <c r="J5115" s="389"/>
      <c r="K5115" s="331" t="s">
        <v>994</v>
      </c>
    </row>
    <row r="5116" customFormat="false" ht="15.75" hidden="true" customHeight="false" outlineLevel="0" collapsed="false">
      <c r="A5116" s="331"/>
      <c r="B5116" s="331" t="s">
        <v>1487</v>
      </c>
      <c r="C5116" s="331" t="str">
        <f aca="false">IFERROR(VLOOKUP(B5116,'[1]#¡REF!'!$A$1:$C$15201,2,FALSE()),"")</f>
        <v/>
      </c>
      <c r="D5116" s="331" t="s">
        <v>991</v>
      </c>
      <c r="E5116" s="331" t="s">
        <v>1035</v>
      </c>
      <c r="F5116" s="354" t="s">
        <v>993</v>
      </c>
      <c r="G5116" s="331" t="n">
        <v>24</v>
      </c>
      <c r="H5116" s="331" t="n">
        <v>456.87</v>
      </c>
      <c r="I5116" s="415" t="n">
        <v>9096.24</v>
      </c>
      <c r="J5116" s="389"/>
      <c r="K5116" s="331" t="s">
        <v>994</v>
      </c>
    </row>
    <row r="5117" customFormat="false" ht="15.75" hidden="true" customHeight="false" outlineLevel="0" collapsed="false">
      <c r="A5117" s="331"/>
      <c r="B5117" s="331" t="s">
        <v>1487</v>
      </c>
      <c r="C5117" s="331" t="str">
        <f aca="false">IFERROR(VLOOKUP(B5117,'[1]#¡REF!'!$A$1:$C$15201,2,FALSE()),"")</f>
        <v/>
      </c>
      <c r="D5117" s="331" t="s">
        <v>991</v>
      </c>
      <c r="E5117" s="331" t="s">
        <v>1036</v>
      </c>
      <c r="F5117" s="354" t="s">
        <v>993</v>
      </c>
      <c r="G5117" s="331" t="n">
        <v>10</v>
      </c>
      <c r="H5117" s="331" t="n">
        <v>190.36</v>
      </c>
      <c r="I5117" s="415" t="n">
        <v>3790.1</v>
      </c>
      <c r="J5117" s="389"/>
      <c r="K5117" s="331" t="s">
        <v>994</v>
      </c>
    </row>
    <row r="5118" customFormat="false" ht="15.75" hidden="true" customHeight="false" outlineLevel="0" collapsed="false">
      <c r="A5118" s="331"/>
      <c r="B5118" s="331" t="s">
        <v>1487</v>
      </c>
      <c r="C5118" s="331" t="str">
        <f aca="false">IFERROR(VLOOKUP(B5118,'[1]#¡REF!'!$A$1:$C$15201,2,FALSE()),"")</f>
        <v/>
      </c>
      <c r="D5118" s="331" t="s">
        <v>991</v>
      </c>
      <c r="E5118" s="331" t="s">
        <v>1037</v>
      </c>
      <c r="F5118" s="331" t="s">
        <v>1131</v>
      </c>
      <c r="G5118" s="405" t="n">
        <v>1200</v>
      </c>
      <c r="H5118" s="415" t="n">
        <v>22843.4</v>
      </c>
      <c r="I5118" s="415" t="n">
        <v>454812</v>
      </c>
      <c r="J5118" s="389"/>
      <c r="K5118" s="331" t="s">
        <v>994</v>
      </c>
    </row>
    <row r="5119" customFormat="false" ht="15.75" hidden="true" customHeight="false" outlineLevel="0" collapsed="false">
      <c r="A5119" s="331"/>
      <c r="B5119" s="331" t="s">
        <v>1487</v>
      </c>
      <c r="C5119" s="331" t="str">
        <f aca="false">IFERROR(VLOOKUP(B5119,'[1]#¡REF!'!$A$1:$C$15201,2,FALSE()),"")</f>
        <v/>
      </c>
      <c r="D5119" s="331" t="s">
        <v>991</v>
      </c>
      <c r="E5119" s="331" t="s">
        <v>1002</v>
      </c>
      <c r="F5119" s="331" t="s">
        <v>1133</v>
      </c>
      <c r="G5119" s="331" t="n">
        <v>600</v>
      </c>
      <c r="H5119" s="415" t="n">
        <v>11421.7</v>
      </c>
      <c r="I5119" s="415" t="n">
        <v>227406</v>
      </c>
      <c r="J5119" s="389"/>
      <c r="K5119" s="331" t="s">
        <v>994</v>
      </c>
    </row>
    <row r="5120" customFormat="false" ht="15.75" hidden="true" customHeight="false" outlineLevel="0" collapsed="false">
      <c r="A5120" s="331"/>
      <c r="B5120" s="331" t="s">
        <v>1487</v>
      </c>
      <c r="C5120" s="331" t="str">
        <f aca="false">IFERROR(VLOOKUP(B5120,'[1]#¡REF!'!$A$1:$C$15201,2,FALSE()),"")</f>
        <v/>
      </c>
      <c r="D5120" s="331" t="s">
        <v>991</v>
      </c>
      <c r="E5120" s="331" t="s">
        <v>1004</v>
      </c>
      <c r="F5120" s="331" t="s">
        <v>1134</v>
      </c>
      <c r="G5120" s="331" t="n">
        <v>40</v>
      </c>
      <c r="H5120" s="331" t="n">
        <v>761.45</v>
      </c>
      <c r="I5120" s="415" t="n">
        <v>15160.4</v>
      </c>
      <c r="J5120" s="390"/>
      <c r="K5120" s="331" t="s">
        <v>994</v>
      </c>
    </row>
    <row r="5121" customFormat="false" ht="15.75" hidden="true" customHeight="false" outlineLevel="0" collapsed="false">
      <c r="A5121" s="331"/>
      <c r="B5121" s="331" t="s">
        <v>1488</v>
      </c>
      <c r="C5121" s="331" t="str">
        <f aca="false">IFERROR(VLOOKUP(B5121,'[1]#¡REF!'!$A$1:$C$15201,2,FALSE()),"")</f>
        <v/>
      </c>
      <c r="D5121" s="331" t="s">
        <v>991</v>
      </c>
      <c r="E5121" s="331" t="s">
        <v>997</v>
      </c>
      <c r="F5121" s="331" t="s">
        <v>1130</v>
      </c>
      <c r="G5121" s="405" t="n">
        <v>3000</v>
      </c>
      <c r="H5121" s="415" t="n">
        <v>1140.63</v>
      </c>
      <c r="I5121" s="415" t="n">
        <v>22710</v>
      </c>
      <c r="J5121" s="388"/>
      <c r="K5121" s="331" t="s">
        <v>994</v>
      </c>
    </row>
    <row r="5122" customFormat="false" ht="15.75" hidden="true" customHeight="false" outlineLevel="0" collapsed="false">
      <c r="A5122" s="331"/>
      <c r="B5122" s="331" t="s">
        <v>1488</v>
      </c>
      <c r="C5122" s="331" t="str">
        <f aca="false">IFERROR(VLOOKUP(B5122,'[1]#¡REF!'!$A$1:$C$15201,2,FALSE()),"")</f>
        <v/>
      </c>
      <c r="D5122" s="331" t="s">
        <v>991</v>
      </c>
      <c r="E5122" s="331" t="s">
        <v>1032</v>
      </c>
      <c r="F5122" s="331" t="s">
        <v>1130</v>
      </c>
      <c r="G5122" s="405" t="n">
        <v>2400</v>
      </c>
      <c r="H5122" s="331" t="n">
        <v>912.51</v>
      </c>
      <c r="I5122" s="415" t="n">
        <v>18168</v>
      </c>
      <c r="J5122" s="389"/>
      <c r="K5122" s="331" t="s">
        <v>994</v>
      </c>
    </row>
    <row r="5123" customFormat="false" ht="15.75" hidden="true" customHeight="false" outlineLevel="0" collapsed="false">
      <c r="A5123" s="331"/>
      <c r="B5123" s="331" t="s">
        <v>1488</v>
      </c>
      <c r="C5123" s="331" t="str">
        <f aca="false">IFERROR(VLOOKUP(B5123,'[1]#¡REF!'!$A$1:$C$15201,2,FALSE()),"")</f>
        <v/>
      </c>
      <c r="D5123" s="331" t="s">
        <v>991</v>
      </c>
      <c r="E5123" s="331" t="s">
        <v>992</v>
      </c>
      <c r="F5123" s="354" t="s">
        <v>993</v>
      </c>
      <c r="G5123" s="405" t="n">
        <v>20000</v>
      </c>
      <c r="H5123" s="415" t="n">
        <v>7604.22</v>
      </c>
      <c r="I5123" s="415" t="n">
        <v>151400</v>
      </c>
      <c r="J5123" s="389"/>
      <c r="K5123" s="331" t="s">
        <v>994</v>
      </c>
    </row>
    <row r="5124" customFormat="false" ht="15.75" hidden="true" customHeight="false" outlineLevel="0" collapsed="false">
      <c r="A5124" s="331"/>
      <c r="B5124" s="331" t="s">
        <v>1488</v>
      </c>
      <c r="C5124" s="331" t="str">
        <f aca="false">IFERROR(VLOOKUP(B5124,'[1]#¡REF!'!$A$1:$C$15201,2,FALSE()),"")</f>
        <v/>
      </c>
      <c r="D5124" s="331" t="s">
        <v>991</v>
      </c>
      <c r="E5124" s="331" t="s">
        <v>1008</v>
      </c>
      <c r="F5124" s="354" t="s">
        <v>993</v>
      </c>
      <c r="G5124" s="331" t="n">
        <v>800</v>
      </c>
      <c r="H5124" s="331" t="n">
        <v>304.17</v>
      </c>
      <c r="I5124" s="415" t="n">
        <v>6056</v>
      </c>
      <c r="J5124" s="389"/>
      <c r="K5124" s="331" t="s">
        <v>994</v>
      </c>
    </row>
    <row r="5125" customFormat="false" ht="15.75" hidden="true" customHeight="false" outlineLevel="0" collapsed="false">
      <c r="A5125" s="331"/>
      <c r="B5125" s="331" t="s">
        <v>1488</v>
      </c>
      <c r="C5125" s="331" t="str">
        <f aca="false">IFERROR(VLOOKUP(B5125,'[1]#¡REF!'!$A$1:$C$15201,2,FALSE()),"")</f>
        <v/>
      </c>
      <c r="D5125" s="331" t="s">
        <v>991</v>
      </c>
      <c r="E5125" s="331" t="s">
        <v>1083</v>
      </c>
      <c r="F5125" s="354" t="s">
        <v>993</v>
      </c>
      <c r="G5125" s="405" t="n">
        <v>9330</v>
      </c>
      <c r="H5125" s="415" t="n">
        <v>3547.37</v>
      </c>
      <c r="I5125" s="415" t="n">
        <v>70628.1</v>
      </c>
      <c r="J5125" s="389"/>
      <c r="K5125" s="331" t="s">
        <v>994</v>
      </c>
    </row>
    <row r="5126" customFormat="false" ht="15.75" hidden="true" customHeight="false" outlineLevel="0" collapsed="false">
      <c r="A5126" s="331"/>
      <c r="B5126" s="331" t="s">
        <v>1488</v>
      </c>
      <c r="C5126" s="331" t="str">
        <f aca="false">IFERROR(VLOOKUP(B5126,'[1]#¡REF!'!$A$1:$C$15201,2,FALSE()),"")</f>
        <v/>
      </c>
      <c r="D5126" s="331" t="s">
        <v>991</v>
      </c>
      <c r="E5126" s="331" t="s">
        <v>1000</v>
      </c>
      <c r="F5126" s="354" t="s">
        <v>993</v>
      </c>
      <c r="G5126" s="405" t="n">
        <v>36498</v>
      </c>
      <c r="H5126" s="415" t="n">
        <v>13876.94</v>
      </c>
      <c r="I5126" s="415" t="n">
        <v>276289.86</v>
      </c>
      <c r="J5126" s="389"/>
      <c r="K5126" s="331" t="s">
        <v>994</v>
      </c>
    </row>
    <row r="5127" customFormat="false" ht="15.75" hidden="true" customHeight="false" outlineLevel="0" collapsed="false">
      <c r="A5127" s="331"/>
      <c r="B5127" s="331" t="s">
        <v>1488</v>
      </c>
      <c r="C5127" s="331" t="str">
        <f aca="false">IFERROR(VLOOKUP(B5127,'[1]#¡REF!'!$A$1:$C$15201,2,FALSE()),"")</f>
        <v/>
      </c>
      <c r="D5127" s="331" t="s">
        <v>991</v>
      </c>
      <c r="E5127" s="331" t="s">
        <v>1075</v>
      </c>
      <c r="F5127" s="354" t="s">
        <v>993</v>
      </c>
      <c r="G5127" s="331" t="n">
        <v>330</v>
      </c>
      <c r="H5127" s="331" t="n">
        <v>125.47</v>
      </c>
      <c r="I5127" s="415" t="n">
        <v>2498.1</v>
      </c>
      <c r="J5127" s="389"/>
      <c r="K5127" s="331" t="s">
        <v>994</v>
      </c>
    </row>
    <row r="5128" customFormat="false" ht="15.75" hidden="true" customHeight="false" outlineLevel="0" collapsed="false">
      <c r="A5128" s="331"/>
      <c r="B5128" s="331" t="s">
        <v>1488</v>
      </c>
      <c r="C5128" s="331" t="str">
        <f aca="false">IFERROR(VLOOKUP(B5128,'[1]#¡REF!'!$A$1:$C$15201,2,FALSE()),"")</f>
        <v/>
      </c>
      <c r="D5128" s="331" t="s">
        <v>991</v>
      </c>
      <c r="E5128" s="331" t="s">
        <v>1033</v>
      </c>
      <c r="F5128" s="354" t="s">
        <v>993</v>
      </c>
      <c r="G5128" s="405" t="n">
        <v>6200</v>
      </c>
      <c r="H5128" s="415" t="n">
        <v>2357.31</v>
      </c>
      <c r="I5128" s="415" t="n">
        <v>46934</v>
      </c>
      <c r="J5128" s="389"/>
      <c r="K5128" s="331" t="s">
        <v>994</v>
      </c>
    </row>
    <row r="5129" customFormat="false" ht="15.75" hidden="true" customHeight="false" outlineLevel="0" collapsed="false">
      <c r="A5129" s="331"/>
      <c r="B5129" s="331" t="s">
        <v>1488</v>
      </c>
      <c r="C5129" s="331" t="str">
        <f aca="false">IFERROR(VLOOKUP(B5129,'[1]#¡REF!'!$A$1:$C$15201,2,FALSE()),"")</f>
        <v/>
      </c>
      <c r="D5129" s="331" t="s">
        <v>991</v>
      </c>
      <c r="E5129" s="331" t="s">
        <v>1053</v>
      </c>
      <c r="F5129" s="354" t="s">
        <v>993</v>
      </c>
      <c r="G5129" s="405" t="n">
        <v>1400</v>
      </c>
      <c r="H5129" s="331" t="n">
        <v>532.3</v>
      </c>
      <c r="I5129" s="415" t="n">
        <v>10598</v>
      </c>
      <c r="J5129" s="389"/>
      <c r="K5129" s="331" t="s">
        <v>994</v>
      </c>
    </row>
    <row r="5130" customFormat="false" ht="15.75" hidden="true" customHeight="false" outlineLevel="0" collapsed="false">
      <c r="A5130" s="331"/>
      <c r="B5130" s="331" t="s">
        <v>1488</v>
      </c>
      <c r="C5130" s="331" t="str">
        <f aca="false">IFERROR(VLOOKUP(B5130,'[1]#¡REF!'!$A$1:$C$15201,2,FALSE()),"")</f>
        <v/>
      </c>
      <c r="D5130" s="331" t="s">
        <v>991</v>
      </c>
      <c r="E5130" s="331" t="s">
        <v>1034</v>
      </c>
      <c r="F5130" s="354" t="s">
        <v>993</v>
      </c>
      <c r="G5130" s="405" t="n">
        <v>5915</v>
      </c>
      <c r="H5130" s="415" t="n">
        <v>2248.95</v>
      </c>
      <c r="I5130" s="415" t="n">
        <v>44776.55</v>
      </c>
      <c r="J5130" s="389"/>
      <c r="K5130" s="331" t="s">
        <v>994</v>
      </c>
    </row>
    <row r="5131" customFormat="false" ht="15.75" hidden="true" customHeight="false" outlineLevel="0" collapsed="false">
      <c r="A5131" s="331"/>
      <c r="B5131" s="331" t="s">
        <v>1488</v>
      </c>
      <c r="C5131" s="331" t="str">
        <f aca="false">IFERROR(VLOOKUP(B5131,'[1]#¡REF!'!$A$1:$C$15201,2,FALSE()),"")</f>
        <v/>
      </c>
      <c r="D5131" s="331" t="s">
        <v>991</v>
      </c>
      <c r="E5131" s="331" t="s">
        <v>1009</v>
      </c>
      <c r="F5131" s="354" t="s">
        <v>993</v>
      </c>
      <c r="G5131" s="331" t="n">
        <v>10</v>
      </c>
      <c r="H5131" s="331" t="n">
        <v>3.8</v>
      </c>
      <c r="I5131" s="331" t="n">
        <v>75.7</v>
      </c>
      <c r="J5131" s="389"/>
      <c r="K5131" s="331" t="s">
        <v>994</v>
      </c>
    </row>
    <row r="5132" customFormat="false" ht="15.75" hidden="true" customHeight="false" outlineLevel="0" collapsed="false">
      <c r="A5132" s="331"/>
      <c r="B5132" s="331" t="s">
        <v>1488</v>
      </c>
      <c r="C5132" s="331" t="str">
        <f aca="false">IFERROR(VLOOKUP(B5132,'[1]#¡REF!'!$A$1:$C$15201,2,FALSE()),"")</f>
        <v/>
      </c>
      <c r="D5132" s="331" t="s">
        <v>991</v>
      </c>
      <c r="E5132" s="331" t="s">
        <v>1011</v>
      </c>
      <c r="F5132" s="354" t="s">
        <v>993</v>
      </c>
      <c r="G5132" s="405" t="n">
        <v>10000</v>
      </c>
      <c r="H5132" s="415" t="n">
        <v>3802.11</v>
      </c>
      <c r="I5132" s="415" t="n">
        <v>75700</v>
      </c>
      <c r="J5132" s="389"/>
      <c r="K5132" s="331" t="s">
        <v>994</v>
      </c>
    </row>
    <row r="5133" customFormat="false" ht="15.75" hidden="true" customHeight="false" outlineLevel="0" collapsed="false">
      <c r="A5133" s="331"/>
      <c r="B5133" s="331" t="s">
        <v>1488</v>
      </c>
      <c r="C5133" s="331" t="str">
        <f aca="false">IFERROR(VLOOKUP(B5133,'[1]#¡REF!'!$A$1:$C$15201,2,FALSE()),"")</f>
        <v/>
      </c>
      <c r="D5133" s="331" t="s">
        <v>991</v>
      </c>
      <c r="E5133" s="331" t="s">
        <v>1001</v>
      </c>
      <c r="F5133" s="354" t="s">
        <v>993</v>
      </c>
      <c r="G5133" s="405" t="n">
        <v>3000</v>
      </c>
      <c r="H5133" s="415" t="n">
        <v>1140.63</v>
      </c>
      <c r="I5133" s="415" t="n">
        <v>22710</v>
      </c>
      <c r="J5133" s="389"/>
      <c r="K5133" s="331" t="s">
        <v>994</v>
      </c>
    </row>
    <row r="5134" customFormat="false" ht="15.75" hidden="true" customHeight="false" outlineLevel="0" collapsed="false">
      <c r="A5134" s="331"/>
      <c r="B5134" s="331" t="s">
        <v>1488</v>
      </c>
      <c r="C5134" s="331" t="str">
        <f aca="false">IFERROR(VLOOKUP(B5134,'[1]#¡REF!'!$A$1:$C$15201,2,FALSE()),"")</f>
        <v/>
      </c>
      <c r="D5134" s="331" t="s">
        <v>991</v>
      </c>
      <c r="E5134" s="331" t="s">
        <v>1084</v>
      </c>
      <c r="F5134" s="354" t="s">
        <v>993</v>
      </c>
      <c r="G5134" s="405" t="n">
        <v>2180</v>
      </c>
      <c r="H5134" s="331" t="n">
        <v>828.86</v>
      </c>
      <c r="I5134" s="415" t="n">
        <v>16502.6</v>
      </c>
      <c r="J5134" s="389"/>
      <c r="K5134" s="331" t="s">
        <v>994</v>
      </c>
    </row>
    <row r="5135" customFormat="false" ht="15.75" hidden="true" customHeight="false" outlineLevel="0" collapsed="false">
      <c r="A5135" s="331"/>
      <c r="B5135" s="331" t="s">
        <v>1488</v>
      </c>
      <c r="C5135" s="331" t="str">
        <f aca="false">IFERROR(VLOOKUP(B5135,'[1]#¡REF!'!$A$1:$C$15201,2,FALSE()),"")</f>
        <v/>
      </c>
      <c r="D5135" s="331" t="s">
        <v>991</v>
      </c>
      <c r="E5135" s="331" t="s">
        <v>1012</v>
      </c>
      <c r="F5135" s="354" t="s">
        <v>993</v>
      </c>
      <c r="G5135" s="405" t="n">
        <v>2600</v>
      </c>
      <c r="H5135" s="331" t="n">
        <v>988.55</v>
      </c>
      <c r="I5135" s="415" t="n">
        <v>19682</v>
      </c>
      <c r="J5135" s="389"/>
      <c r="K5135" s="331" t="s">
        <v>994</v>
      </c>
    </row>
    <row r="5136" customFormat="false" ht="15.75" hidden="true" customHeight="false" outlineLevel="0" collapsed="false">
      <c r="A5136" s="331"/>
      <c r="B5136" s="331" t="s">
        <v>1488</v>
      </c>
      <c r="C5136" s="331" t="str">
        <f aca="false">IFERROR(VLOOKUP(B5136,'[1]#¡REF!'!$A$1:$C$15201,2,FALSE()),"")</f>
        <v/>
      </c>
      <c r="D5136" s="331" t="s">
        <v>991</v>
      </c>
      <c r="E5136" s="331" t="s">
        <v>1035</v>
      </c>
      <c r="F5136" s="354" t="s">
        <v>993</v>
      </c>
      <c r="G5136" s="405" t="n">
        <v>1165</v>
      </c>
      <c r="H5136" s="331" t="n">
        <v>442.95</v>
      </c>
      <c r="I5136" s="415" t="n">
        <v>8819.05</v>
      </c>
      <c r="J5136" s="389"/>
      <c r="K5136" s="331" t="s">
        <v>994</v>
      </c>
    </row>
    <row r="5137" customFormat="false" ht="15.75" hidden="true" customHeight="false" outlineLevel="0" collapsed="false">
      <c r="A5137" s="331"/>
      <c r="B5137" s="331" t="s">
        <v>1488</v>
      </c>
      <c r="C5137" s="331" t="str">
        <f aca="false">IFERROR(VLOOKUP(B5137,'[1]#¡REF!'!$A$1:$C$15201,2,FALSE()),"")</f>
        <v/>
      </c>
      <c r="D5137" s="331" t="s">
        <v>991</v>
      </c>
      <c r="E5137" s="331" t="s">
        <v>1036</v>
      </c>
      <c r="F5137" s="354" t="s">
        <v>993</v>
      </c>
      <c r="G5137" s="331" t="n">
        <v>10</v>
      </c>
      <c r="H5137" s="331" t="n">
        <v>3.8</v>
      </c>
      <c r="I5137" s="331" t="n">
        <v>75.7</v>
      </c>
      <c r="J5137" s="389"/>
      <c r="K5137" s="331" t="s">
        <v>994</v>
      </c>
    </row>
    <row r="5138" customFormat="false" ht="15.75" hidden="true" customHeight="false" outlineLevel="0" collapsed="false">
      <c r="A5138" s="331"/>
      <c r="B5138" s="331" t="s">
        <v>1488</v>
      </c>
      <c r="C5138" s="331" t="str">
        <f aca="false">IFERROR(VLOOKUP(B5138,'[1]#¡REF!'!$A$1:$C$15201,2,FALSE()),"")</f>
        <v/>
      </c>
      <c r="D5138" s="331" t="s">
        <v>991</v>
      </c>
      <c r="E5138" s="331" t="s">
        <v>1037</v>
      </c>
      <c r="F5138" s="331" t="s">
        <v>1131</v>
      </c>
      <c r="G5138" s="405" t="n">
        <v>6000</v>
      </c>
      <c r="H5138" s="415" t="n">
        <v>2281.27</v>
      </c>
      <c r="I5138" s="415" t="n">
        <v>45420</v>
      </c>
      <c r="J5138" s="389"/>
      <c r="K5138" s="331" t="s">
        <v>994</v>
      </c>
    </row>
    <row r="5139" customFormat="false" ht="15.75" hidden="true" customHeight="false" outlineLevel="0" collapsed="false">
      <c r="A5139" s="331"/>
      <c r="B5139" s="331" t="s">
        <v>1488</v>
      </c>
      <c r="C5139" s="331" t="str">
        <f aca="false">IFERROR(VLOOKUP(B5139,'[1]#¡REF!'!$A$1:$C$15201,2,FALSE()),"")</f>
        <v/>
      </c>
      <c r="D5139" s="331" t="s">
        <v>991</v>
      </c>
      <c r="E5139" s="331" t="s">
        <v>1014</v>
      </c>
      <c r="F5139" s="331" t="s">
        <v>1132</v>
      </c>
      <c r="G5139" s="405" t="n">
        <v>20787</v>
      </c>
      <c r="H5139" s="415" t="n">
        <v>7903.45</v>
      </c>
      <c r="I5139" s="415" t="n">
        <v>157357.59</v>
      </c>
      <c r="J5139" s="389"/>
      <c r="K5139" s="331" t="s">
        <v>994</v>
      </c>
    </row>
    <row r="5140" customFormat="false" ht="15.75" hidden="true" customHeight="false" outlineLevel="0" collapsed="false">
      <c r="A5140" s="331"/>
      <c r="B5140" s="331" t="s">
        <v>1488</v>
      </c>
      <c r="C5140" s="331" t="str">
        <f aca="false">IFERROR(VLOOKUP(B5140,'[1]#¡REF!'!$A$1:$C$15201,2,FALSE()),"")</f>
        <v/>
      </c>
      <c r="D5140" s="331" t="s">
        <v>991</v>
      </c>
      <c r="E5140" s="331" t="s">
        <v>1002</v>
      </c>
      <c r="F5140" s="331" t="s">
        <v>1133</v>
      </c>
      <c r="G5140" s="405" t="n">
        <v>6480</v>
      </c>
      <c r="H5140" s="415" t="n">
        <v>2463.77</v>
      </c>
      <c r="I5140" s="415" t="n">
        <v>49053.6</v>
      </c>
      <c r="J5140" s="389"/>
      <c r="K5140" s="331" t="s">
        <v>994</v>
      </c>
    </row>
    <row r="5141" customFormat="false" ht="15.75" hidden="true" customHeight="false" outlineLevel="0" collapsed="false">
      <c r="A5141" s="331"/>
      <c r="B5141" s="331" t="s">
        <v>1488</v>
      </c>
      <c r="C5141" s="331" t="str">
        <f aca="false">IFERROR(VLOOKUP(B5141,'[1]#¡REF!'!$A$1:$C$15201,2,FALSE()),"")</f>
        <v/>
      </c>
      <c r="D5141" s="331" t="s">
        <v>991</v>
      </c>
      <c r="E5141" s="331" t="s">
        <v>1004</v>
      </c>
      <c r="F5141" s="331" t="s">
        <v>1134</v>
      </c>
      <c r="G5141" s="331" t="n">
        <v>500</v>
      </c>
      <c r="H5141" s="331" t="n">
        <v>190.11</v>
      </c>
      <c r="I5141" s="415" t="n">
        <v>3785</v>
      </c>
      <c r="J5141" s="390"/>
      <c r="K5141" s="331" t="s">
        <v>994</v>
      </c>
    </row>
    <row r="5142" customFormat="false" ht="15.75" hidden="true" customHeight="false" outlineLevel="0" collapsed="false">
      <c r="A5142" s="331"/>
      <c r="B5142" s="331" t="s">
        <v>1489</v>
      </c>
      <c r="C5142" s="331" t="str">
        <f aca="false">IFERROR(VLOOKUP(B5142,'[1]#¡REF!'!$A$1:$C$15201,2,FALSE()),"")</f>
        <v/>
      </c>
      <c r="D5142" s="331" t="s">
        <v>991</v>
      </c>
      <c r="E5142" s="331" t="s">
        <v>997</v>
      </c>
      <c r="F5142" s="331" t="s">
        <v>1130</v>
      </c>
      <c r="G5142" s="405" t="n">
        <v>1500</v>
      </c>
      <c r="H5142" s="415" t="n">
        <v>1032.14</v>
      </c>
      <c r="I5142" s="415" t="n">
        <v>20550</v>
      </c>
      <c r="J5142" s="388"/>
      <c r="K5142" s="331" t="s">
        <v>994</v>
      </c>
    </row>
    <row r="5143" customFormat="false" ht="15.75" hidden="true" customHeight="false" outlineLevel="0" collapsed="false">
      <c r="A5143" s="331"/>
      <c r="B5143" s="331" t="s">
        <v>1489</v>
      </c>
      <c r="C5143" s="331" t="str">
        <f aca="false">IFERROR(VLOOKUP(B5143,'[1]#¡REF!'!$A$1:$C$15201,2,FALSE()),"")</f>
        <v/>
      </c>
      <c r="D5143" s="331" t="s">
        <v>991</v>
      </c>
      <c r="E5143" s="331" t="s">
        <v>1032</v>
      </c>
      <c r="F5143" s="331" t="s">
        <v>1130</v>
      </c>
      <c r="G5143" s="405" t="n">
        <v>3600</v>
      </c>
      <c r="H5143" s="415" t="n">
        <v>2477.15</v>
      </c>
      <c r="I5143" s="415" t="n">
        <v>49320</v>
      </c>
      <c r="J5143" s="389"/>
      <c r="K5143" s="331" t="s">
        <v>994</v>
      </c>
    </row>
    <row r="5144" customFormat="false" ht="15.75" hidden="true" customHeight="false" outlineLevel="0" collapsed="false">
      <c r="A5144" s="331"/>
      <c r="B5144" s="331" t="s">
        <v>1489</v>
      </c>
      <c r="C5144" s="331" t="str">
        <f aca="false">IFERROR(VLOOKUP(B5144,'[1]#¡REF!'!$A$1:$C$15201,2,FALSE()),"")</f>
        <v/>
      </c>
      <c r="D5144" s="331" t="s">
        <v>991</v>
      </c>
      <c r="E5144" s="331" t="s">
        <v>992</v>
      </c>
      <c r="F5144" s="354" t="s">
        <v>993</v>
      </c>
      <c r="G5144" s="405" t="n">
        <v>6000</v>
      </c>
      <c r="H5144" s="415" t="n">
        <v>4128.58</v>
      </c>
      <c r="I5144" s="415" t="n">
        <v>82200</v>
      </c>
      <c r="J5144" s="389"/>
      <c r="K5144" s="331" t="s">
        <v>994</v>
      </c>
    </row>
    <row r="5145" customFormat="false" ht="15.75" hidden="true" customHeight="false" outlineLevel="0" collapsed="false">
      <c r="A5145" s="331"/>
      <c r="B5145" s="331" t="s">
        <v>1489</v>
      </c>
      <c r="C5145" s="331" t="str">
        <f aca="false">IFERROR(VLOOKUP(B5145,'[1]#¡REF!'!$A$1:$C$15201,2,FALSE()),"")</f>
        <v/>
      </c>
      <c r="D5145" s="331" t="s">
        <v>991</v>
      </c>
      <c r="E5145" s="331" t="s">
        <v>1008</v>
      </c>
      <c r="F5145" s="354" t="s">
        <v>993</v>
      </c>
      <c r="G5145" s="405" t="n">
        <v>3000</v>
      </c>
      <c r="H5145" s="415" t="n">
        <v>2064.29</v>
      </c>
      <c r="I5145" s="415" t="n">
        <v>41100</v>
      </c>
      <c r="J5145" s="389"/>
      <c r="K5145" s="331" t="s">
        <v>994</v>
      </c>
    </row>
    <row r="5146" customFormat="false" ht="15.75" hidden="true" customHeight="false" outlineLevel="0" collapsed="false">
      <c r="A5146" s="331"/>
      <c r="B5146" s="331" t="s">
        <v>1489</v>
      </c>
      <c r="C5146" s="331" t="str">
        <f aca="false">IFERROR(VLOOKUP(B5146,'[1]#¡REF!'!$A$1:$C$15201,2,FALSE()),"")</f>
        <v/>
      </c>
      <c r="D5146" s="331" t="s">
        <v>991</v>
      </c>
      <c r="E5146" s="331" t="s">
        <v>1083</v>
      </c>
      <c r="F5146" s="354" t="s">
        <v>993</v>
      </c>
      <c r="G5146" s="405" t="n">
        <v>4555</v>
      </c>
      <c r="H5146" s="415" t="n">
        <v>3134.28</v>
      </c>
      <c r="I5146" s="415" t="n">
        <v>62403.5</v>
      </c>
      <c r="J5146" s="389"/>
      <c r="K5146" s="331" t="s">
        <v>994</v>
      </c>
    </row>
    <row r="5147" customFormat="false" ht="15.75" hidden="true" customHeight="false" outlineLevel="0" collapsed="false">
      <c r="A5147" s="331"/>
      <c r="B5147" s="331" t="s">
        <v>1489</v>
      </c>
      <c r="C5147" s="331" t="str">
        <f aca="false">IFERROR(VLOOKUP(B5147,'[1]#¡REF!'!$A$1:$C$15201,2,FALSE()),"")</f>
        <v/>
      </c>
      <c r="D5147" s="331" t="s">
        <v>991</v>
      </c>
      <c r="E5147" s="331" t="s">
        <v>1000</v>
      </c>
      <c r="F5147" s="354" t="s">
        <v>993</v>
      </c>
      <c r="G5147" s="405" t="n">
        <v>8791</v>
      </c>
      <c r="H5147" s="415" t="n">
        <v>6049.06</v>
      </c>
      <c r="I5147" s="415" t="n">
        <v>120436.7</v>
      </c>
      <c r="J5147" s="389"/>
      <c r="K5147" s="331" t="s">
        <v>994</v>
      </c>
    </row>
    <row r="5148" customFormat="false" ht="15.75" hidden="true" customHeight="false" outlineLevel="0" collapsed="false">
      <c r="A5148" s="331"/>
      <c r="B5148" s="331" t="s">
        <v>1489</v>
      </c>
      <c r="C5148" s="331" t="str">
        <f aca="false">IFERROR(VLOOKUP(B5148,'[1]#¡REF!'!$A$1:$C$15201,2,FALSE()),"")</f>
        <v/>
      </c>
      <c r="D5148" s="331" t="s">
        <v>991</v>
      </c>
      <c r="E5148" s="331" t="s">
        <v>1033</v>
      </c>
      <c r="F5148" s="354" t="s">
        <v>993</v>
      </c>
      <c r="G5148" s="331" t="n">
        <v>300</v>
      </c>
      <c r="H5148" s="331" t="n">
        <v>206.43</v>
      </c>
      <c r="I5148" s="415" t="n">
        <v>4110</v>
      </c>
      <c r="J5148" s="389"/>
      <c r="K5148" s="331" t="s">
        <v>994</v>
      </c>
    </row>
    <row r="5149" customFormat="false" ht="15.75" hidden="true" customHeight="false" outlineLevel="0" collapsed="false">
      <c r="A5149" s="331"/>
      <c r="B5149" s="331" t="s">
        <v>1489</v>
      </c>
      <c r="C5149" s="331" t="str">
        <f aca="false">IFERROR(VLOOKUP(B5149,'[1]#¡REF!'!$A$1:$C$15201,2,FALSE()),"")</f>
        <v/>
      </c>
      <c r="D5149" s="331" t="s">
        <v>991</v>
      </c>
      <c r="E5149" s="331" t="s">
        <v>1053</v>
      </c>
      <c r="F5149" s="354" t="s">
        <v>993</v>
      </c>
      <c r="G5149" s="331" t="n">
        <v>20</v>
      </c>
      <c r="H5149" s="331" t="n">
        <v>13.76</v>
      </c>
      <c r="I5149" s="331" t="n">
        <v>274</v>
      </c>
      <c r="J5149" s="389"/>
      <c r="K5149" s="331" t="s">
        <v>994</v>
      </c>
    </row>
    <row r="5150" customFormat="false" ht="15.75" hidden="true" customHeight="false" outlineLevel="0" collapsed="false">
      <c r="A5150" s="331"/>
      <c r="B5150" s="331" t="s">
        <v>1489</v>
      </c>
      <c r="C5150" s="331" t="str">
        <f aca="false">IFERROR(VLOOKUP(B5150,'[1]#¡REF!'!$A$1:$C$15201,2,FALSE()),"")</f>
        <v/>
      </c>
      <c r="D5150" s="331" t="s">
        <v>991</v>
      </c>
      <c r="E5150" s="331" t="s">
        <v>1034</v>
      </c>
      <c r="F5150" s="354" t="s">
        <v>993</v>
      </c>
      <c r="G5150" s="405" t="n">
        <v>13975</v>
      </c>
      <c r="H5150" s="415" t="n">
        <v>9616.15</v>
      </c>
      <c r="I5150" s="415" t="n">
        <v>191457.5</v>
      </c>
      <c r="J5150" s="389"/>
      <c r="K5150" s="331" t="s">
        <v>994</v>
      </c>
    </row>
    <row r="5151" customFormat="false" ht="15.75" hidden="true" customHeight="false" outlineLevel="0" collapsed="false">
      <c r="A5151" s="331"/>
      <c r="B5151" s="331" t="s">
        <v>1489</v>
      </c>
      <c r="C5151" s="331" t="str">
        <f aca="false">IFERROR(VLOOKUP(B5151,'[1]#¡REF!'!$A$1:$C$15201,2,FALSE()),"")</f>
        <v/>
      </c>
      <c r="D5151" s="331" t="s">
        <v>991</v>
      </c>
      <c r="E5151" s="331" t="s">
        <v>1009</v>
      </c>
      <c r="F5151" s="354" t="s">
        <v>993</v>
      </c>
      <c r="G5151" s="405" t="n">
        <v>2000</v>
      </c>
      <c r="H5151" s="415" t="n">
        <v>1376.19</v>
      </c>
      <c r="I5151" s="415" t="n">
        <v>27400</v>
      </c>
      <c r="J5151" s="389"/>
      <c r="K5151" s="331" t="s">
        <v>994</v>
      </c>
    </row>
    <row r="5152" customFormat="false" ht="15.75" hidden="true" customHeight="false" outlineLevel="0" collapsed="false">
      <c r="A5152" s="331"/>
      <c r="B5152" s="331" t="s">
        <v>1489</v>
      </c>
      <c r="C5152" s="331" t="str">
        <f aca="false">IFERROR(VLOOKUP(B5152,'[1]#¡REF!'!$A$1:$C$15201,2,FALSE()),"")</f>
        <v/>
      </c>
      <c r="D5152" s="331" t="s">
        <v>991</v>
      </c>
      <c r="E5152" s="331" t="s">
        <v>1010</v>
      </c>
      <c r="F5152" s="354" t="s">
        <v>993</v>
      </c>
      <c r="G5152" s="331" t="n">
        <v>600</v>
      </c>
      <c r="H5152" s="331" t="n">
        <v>412.86</v>
      </c>
      <c r="I5152" s="415" t="n">
        <v>8220</v>
      </c>
      <c r="J5152" s="389"/>
      <c r="K5152" s="331" t="s">
        <v>994</v>
      </c>
    </row>
    <row r="5153" customFormat="false" ht="15.75" hidden="true" customHeight="false" outlineLevel="0" collapsed="false">
      <c r="A5153" s="331"/>
      <c r="B5153" s="331" t="s">
        <v>1489</v>
      </c>
      <c r="C5153" s="331" t="str">
        <f aca="false">IFERROR(VLOOKUP(B5153,'[1]#¡REF!'!$A$1:$C$15201,2,FALSE()),"")</f>
        <v/>
      </c>
      <c r="D5153" s="331" t="s">
        <v>991</v>
      </c>
      <c r="E5153" s="331" t="s">
        <v>1011</v>
      </c>
      <c r="F5153" s="354" t="s">
        <v>993</v>
      </c>
      <c r="G5153" s="405" t="n">
        <v>3240</v>
      </c>
      <c r="H5153" s="415" t="n">
        <v>2229.43</v>
      </c>
      <c r="I5153" s="415" t="n">
        <v>44388</v>
      </c>
      <c r="J5153" s="389"/>
      <c r="K5153" s="331" t="s">
        <v>994</v>
      </c>
    </row>
    <row r="5154" customFormat="false" ht="15.75" hidden="true" customHeight="false" outlineLevel="0" collapsed="false">
      <c r="A5154" s="331"/>
      <c r="B5154" s="331" t="s">
        <v>1489</v>
      </c>
      <c r="C5154" s="331" t="str">
        <f aca="false">IFERROR(VLOOKUP(B5154,'[1]#¡REF!'!$A$1:$C$15201,2,FALSE()),"")</f>
        <v/>
      </c>
      <c r="D5154" s="331" t="s">
        <v>991</v>
      </c>
      <c r="E5154" s="331" t="s">
        <v>1001</v>
      </c>
      <c r="F5154" s="354" t="s">
        <v>993</v>
      </c>
      <c r="G5154" s="405" t="n">
        <v>8000</v>
      </c>
      <c r="H5154" s="415" t="n">
        <v>5504.77</v>
      </c>
      <c r="I5154" s="415" t="n">
        <v>109600</v>
      </c>
      <c r="J5154" s="389"/>
      <c r="K5154" s="331" t="s">
        <v>994</v>
      </c>
    </row>
    <row r="5155" customFormat="false" ht="15.75" hidden="true" customHeight="false" outlineLevel="0" collapsed="false">
      <c r="A5155" s="331"/>
      <c r="B5155" s="331" t="s">
        <v>1489</v>
      </c>
      <c r="C5155" s="331" t="str">
        <f aca="false">IFERROR(VLOOKUP(B5155,'[1]#¡REF!'!$A$1:$C$15201,2,FALSE()),"")</f>
        <v/>
      </c>
      <c r="D5155" s="331" t="s">
        <v>991</v>
      </c>
      <c r="E5155" s="331" t="s">
        <v>1084</v>
      </c>
      <c r="F5155" s="354" t="s">
        <v>993</v>
      </c>
      <c r="G5155" s="405" t="n">
        <v>2300</v>
      </c>
      <c r="H5155" s="415" t="n">
        <v>1582.62</v>
      </c>
      <c r="I5155" s="415" t="n">
        <v>31510</v>
      </c>
      <c r="J5155" s="389"/>
      <c r="K5155" s="331" t="s">
        <v>994</v>
      </c>
    </row>
    <row r="5156" customFormat="false" ht="15.75" hidden="true" customHeight="false" outlineLevel="0" collapsed="false">
      <c r="A5156" s="331"/>
      <c r="B5156" s="331" t="s">
        <v>1489</v>
      </c>
      <c r="C5156" s="331" t="str">
        <f aca="false">IFERROR(VLOOKUP(B5156,'[1]#¡REF!'!$A$1:$C$15201,2,FALSE()),"")</f>
        <v/>
      </c>
      <c r="D5156" s="331" t="s">
        <v>991</v>
      </c>
      <c r="E5156" s="331" t="s">
        <v>1012</v>
      </c>
      <c r="F5156" s="354" t="s">
        <v>993</v>
      </c>
      <c r="G5156" s="405" t="n">
        <v>2200</v>
      </c>
      <c r="H5156" s="415" t="n">
        <v>1513.81</v>
      </c>
      <c r="I5156" s="415" t="n">
        <v>30140</v>
      </c>
      <c r="J5156" s="389"/>
      <c r="K5156" s="331" t="s">
        <v>994</v>
      </c>
    </row>
    <row r="5157" customFormat="false" ht="15.75" hidden="true" customHeight="false" outlineLevel="0" collapsed="false">
      <c r="A5157" s="331"/>
      <c r="B5157" s="331" t="s">
        <v>1489</v>
      </c>
      <c r="C5157" s="331" t="str">
        <f aca="false">IFERROR(VLOOKUP(B5157,'[1]#¡REF!'!$A$1:$C$15201,2,FALSE()),"")</f>
        <v/>
      </c>
      <c r="D5157" s="331" t="s">
        <v>991</v>
      </c>
      <c r="E5157" s="331" t="s">
        <v>1035</v>
      </c>
      <c r="F5157" s="354" t="s">
        <v>993</v>
      </c>
      <c r="G5157" s="331" t="n">
        <v>138</v>
      </c>
      <c r="H5157" s="331" t="n">
        <v>94.96</v>
      </c>
      <c r="I5157" s="415" t="n">
        <v>1890.6</v>
      </c>
      <c r="J5157" s="389"/>
      <c r="K5157" s="331" t="s">
        <v>994</v>
      </c>
    </row>
    <row r="5158" customFormat="false" ht="15.75" hidden="true" customHeight="false" outlineLevel="0" collapsed="false">
      <c r="A5158" s="331"/>
      <c r="B5158" s="331" t="s">
        <v>1489</v>
      </c>
      <c r="C5158" s="331" t="str">
        <f aca="false">IFERROR(VLOOKUP(B5158,'[1]#¡REF!'!$A$1:$C$15201,2,FALSE()),"")</f>
        <v/>
      </c>
      <c r="D5158" s="331" t="s">
        <v>991</v>
      </c>
      <c r="E5158" s="331" t="s">
        <v>1037</v>
      </c>
      <c r="F5158" s="331" t="s">
        <v>1131</v>
      </c>
      <c r="G5158" s="405" t="n">
        <v>2000</v>
      </c>
      <c r="H5158" s="415" t="n">
        <v>1376.19</v>
      </c>
      <c r="I5158" s="415" t="n">
        <v>27400</v>
      </c>
      <c r="J5158" s="389"/>
      <c r="K5158" s="331" t="s">
        <v>994</v>
      </c>
    </row>
    <row r="5159" customFormat="false" ht="15.75" hidden="true" customHeight="false" outlineLevel="0" collapsed="false">
      <c r="A5159" s="331"/>
      <c r="B5159" s="331" t="s">
        <v>1489</v>
      </c>
      <c r="C5159" s="331" t="str">
        <f aca="false">IFERROR(VLOOKUP(B5159,'[1]#¡REF!'!$A$1:$C$15201,2,FALSE()),"")</f>
        <v/>
      </c>
      <c r="D5159" s="331" t="s">
        <v>991</v>
      </c>
      <c r="E5159" s="331" t="s">
        <v>1014</v>
      </c>
      <c r="F5159" s="331" t="s">
        <v>1132</v>
      </c>
      <c r="G5159" s="405" t="n">
        <v>10475</v>
      </c>
      <c r="H5159" s="415" t="n">
        <v>7207.81</v>
      </c>
      <c r="I5159" s="415" t="n">
        <v>143507.5</v>
      </c>
      <c r="J5159" s="389"/>
      <c r="K5159" s="331" t="s">
        <v>994</v>
      </c>
    </row>
    <row r="5160" customFormat="false" ht="15.75" hidden="true" customHeight="false" outlineLevel="0" collapsed="false">
      <c r="A5160" s="331"/>
      <c r="B5160" s="331" t="s">
        <v>1489</v>
      </c>
      <c r="C5160" s="331" t="str">
        <f aca="false">IFERROR(VLOOKUP(B5160,'[1]#¡REF!'!$A$1:$C$15201,2,FALSE()),"")</f>
        <v/>
      </c>
      <c r="D5160" s="331" t="s">
        <v>991</v>
      </c>
      <c r="E5160" s="331" t="s">
        <v>1002</v>
      </c>
      <c r="F5160" s="331" t="s">
        <v>1133</v>
      </c>
      <c r="G5160" s="405" t="n">
        <v>30240</v>
      </c>
      <c r="H5160" s="415" t="n">
        <v>20808.04</v>
      </c>
      <c r="I5160" s="415" t="n">
        <v>414288</v>
      </c>
      <c r="J5160" s="389"/>
      <c r="K5160" s="331" t="s">
        <v>994</v>
      </c>
    </row>
    <row r="5161" customFormat="false" ht="15.75" hidden="true" customHeight="false" outlineLevel="0" collapsed="false">
      <c r="A5161" s="331"/>
      <c r="B5161" s="331" t="s">
        <v>1489</v>
      </c>
      <c r="C5161" s="331" t="str">
        <f aca="false">IFERROR(VLOOKUP(B5161,'[1]#¡REF!'!$A$1:$C$15201,2,FALSE()),"")</f>
        <v/>
      </c>
      <c r="D5161" s="331" t="s">
        <v>991</v>
      </c>
      <c r="E5161" s="331" t="s">
        <v>1004</v>
      </c>
      <c r="F5161" s="331" t="s">
        <v>1134</v>
      </c>
      <c r="G5161" s="405" t="n">
        <v>1200</v>
      </c>
      <c r="H5161" s="331" t="n">
        <v>825.72</v>
      </c>
      <c r="I5161" s="415" t="n">
        <v>16440</v>
      </c>
      <c r="J5161" s="390"/>
      <c r="K5161" s="331" t="s">
        <v>994</v>
      </c>
    </row>
    <row r="5162" customFormat="false" ht="15.75" hidden="true" customHeight="false" outlineLevel="0" collapsed="false">
      <c r="A5162" s="331"/>
      <c r="B5162" s="331" t="s">
        <v>1490</v>
      </c>
      <c r="C5162" s="331" t="str">
        <f aca="false">IFERROR(VLOOKUP(B5162,'[1]#¡REF!'!$A$1:$C$15201,2,FALSE()),"")</f>
        <v/>
      </c>
      <c r="D5162" s="331" t="s">
        <v>991</v>
      </c>
      <c r="E5162" s="331" t="s">
        <v>1032</v>
      </c>
      <c r="F5162" s="331" t="s">
        <v>1130</v>
      </c>
      <c r="G5162" s="331" t="n">
        <v>480</v>
      </c>
      <c r="H5162" s="331" t="n">
        <v>528.22</v>
      </c>
      <c r="I5162" s="415" t="n">
        <v>10516.8</v>
      </c>
      <c r="J5162" s="388"/>
      <c r="K5162" s="331" t="s">
        <v>994</v>
      </c>
    </row>
    <row r="5163" customFormat="false" ht="15.75" hidden="true" customHeight="false" outlineLevel="0" collapsed="false">
      <c r="A5163" s="331"/>
      <c r="B5163" s="331" t="s">
        <v>1490</v>
      </c>
      <c r="C5163" s="331" t="str">
        <f aca="false">IFERROR(VLOOKUP(B5163,'[1]#¡REF!'!$A$1:$C$15201,2,FALSE()),"")</f>
        <v/>
      </c>
      <c r="D5163" s="331" t="s">
        <v>991</v>
      </c>
      <c r="E5163" s="331" t="s">
        <v>992</v>
      </c>
      <c r="F5163" s="354" t="s">
        <v>993</v>
      </c>
      <c r="G5163" s="405" t="n">
        <v>1738</v>
      </c>
      <c r="H5163" s="415" t="n">
        <v>1912.59</v>
      </c>
      <c r="I5163" s="415" t="n">
        <v>38079.58</v>
      </c>
      <c r="J5163" s="389"/>
      <c r="K5163" s="331" t="s">
        <v>994</v>
      </c>
    </row>
    <row r="5164" customFormat="false" ht="15.75" hidden="true" customHeight="false" outlineLevel="0" collapsed="false">
      <c r="A5164" s="331"/>
      <c r="B5164" s="331" t="s">
        <v>1490</v>
      </c>
      <c r="C5164" s="331" t="str">
        <f aca="false">IFERROR(VLOOKUP(B5164,'[1]#¡REF!'!$A$1:$C$15201,2,FALSE()),"")</f>
        <v/>
      </c>
      <c r="D5164" s="331" t="s">
        <v>991</v>
      </c>
      <c r="E5164" s="331" t="s">
        <v>1000</v>
      </c>
      <c r="F5164" s="354" t="s">
        <v>993</v>
      </c>
      <c r="G5164" s="405" t="n">
        <v>4122</v>
      </c>
      <c r="H5164" s="415" t="n">
        <v>4536.06</v>
      </c>
      <c r="I5164" s="415" t="n">
        <v>90313.02</v>
      </c>
      <c r="J5164" s="389"/>
      <c r="K5164" s="331" t="s">
        <v>994</v>
      </c>
    </row>
    <row r="5165" customFormat="false" ht="15.75" hidden="true" customHeight="false" outlineLevel="0" collapsed="false">
      <c r="A5165" s="331"/>
      <c r="B5165" s="331" t="s">
        <v>1490</v>
      </c>
      <c r="C5165" s="331" t="str">
        <f aca="false">IFERROR(VLOOKUP(B5165,'[1]#¡REF!'!$A$1:$C$15201,2,FALSE()),"")</f>
        <v/>
      </c>
      <c r="D5165" s="331" t="s">
        <v>991</v>
      </c>
      <c r="E5165" s="331" t="s">
        <v>1075</v>
      </c>
      <c r="F5165" s="354" t="s">
        <v>993</v>
      </c>
      <c r="G5165" s="331" t="n">
        <v>5</v>
      </c>
      <c r="H5165" s="331" t="n">
        <v>5.5</v>
      </c>
      <c r="I5165" s="331" t="n">
        <v>109.55</v>
      </c>
      <c r="J5165" s="389"/>
      <c r="K5165" s="331" t="s">
        <v>994</v>
      </c>
    </row>
    <row r="5166" customFormat="false" ht="15.75" hidden="true" customHeight="false" outlineLevel="0" collapsed="false">
      <c r="A5166" s="331"/>
      <c r="B5166" s="331" t="s">
        <v>1490</v>
      </c>
      <c r="C5166" s="331" t="str">
        <f aca="false">IFERROR(VLOOKUP(B5166,'[1]#¡REF!'!$A$1:$C$15201,2,FALSE()),"")</f>
        <v/>
      </c>
      <c r="D5166" s="331" t="s">
        <v>991</v>
      </c>
      <c r="E5166" s="331" t="s">
        <v>1033</v>
      </c>
      <c r="F5166" s="354" t="s">
        <v>993</v>
      </c>
      <c r="G5166" s="331" t="n">
        <v>18</v>
      </c>
      <c r="H5166" s="331" t="n">
        <v>19.81</v>
      </c>
      <c r="I5166" s="331" t="n">
        <v>394.38</v>
      </c>
      <c r="J5166" s="389"/>
      <c r="K5166" s="331" t="s">
        <v>994</v>
      </c>
    </row>
    <row r="5167" customFormat="false" ht="15.75" hidden="true" customHeight="false" outlineLevel="0" collapsed="false">
      <c r="A5167" s="331"/>
      <c r="B5167" s="331" t="s">
        <v>1490</v>
      </c>
      <c r="C5167" s="331" t="str">
        <f aca="false">IFERROR(VLOOKUP(B5167,'[1]#¡REF!'!$A$1:$C$15201,2,FALSE()),"")</f>
        <v/>
      </c>
      <c r="D5167" s="331" t="s">
        <v>991</v>
      </c>
      <c r="E5167" s="331" t="s">
        <v>1053</v>
      </c>
      <c r="F5167" s="354" t="s">
        <v>993</v>
      </c>
      <c r="G5167" s="331" t="n">
        <v>10</v>
      </c>
      <c r="H5167" s="331" t="n">
        <v>11</v>
      </c>
      <c r="I5167" s="331" t="n">
        <v>219.1</v>
      </c>
      <c r="J5167" s="389"/>
      <c r="K5167" s="331" t="s">
        <v>994</v>
      </c>
    </row>
    <row r="5168" customFormat="false" ht="15.75" hidden="true" customHeight="false" outlineLevel="0" collapsed="false">
      <c r="A5168" s="331"/>
      <c r="B5168" s="331" t="s">
        <v>1490</v>
      </c>
      <c r="C5168" s="331" t="str">
        <f aca="false">IFERROR(VLOOKUP(B5168,'[1]#¡REF!'!$A$1:$C$15201,2,FALSE()),"")</f>
        <v/>
      </c>
      <c r="D5168" s="331" t="s">
        <v>991</v>
      </c>
      <c r="E5168" s="331" t="s">
        <v>1034</v>
      </c>
      <c r="F5168" s="354" t="s">
        <v>993</v>
      </c>
      <c r="G5168" s="331" t="n">
        <v>636</v>
      </c>
      <c r="H5168" s="331" t="n">
        <v>699.89</v>
      </c>
      <c r="I5168" s="415" t="n">
        <v>13934.76</v>
      </c>
      <c r="J5168" s="389"/>
      <c r="K5168" s="331" t="s">
        <v>994</v>
      </c>
    </row>
    <row r="5169" customFormat="false" ht="15.75" hidden="true" customHeight="false" outlineLevel="0" collapsed="false">
      <c r="A5169" s="331"/>
      <c r="B5169" s="331" t="s">
        <v>1490</v>
      </c>
      <c r="C5169" s="331" t="str">
        <f aca="false">IFERROR(VLOOKUP(B5169,'[1]#¡REF!'!$A$1:$C$15201,2,FALSE()),"")</f>
        <v/>
      </c>
      <c r="D5169" s="331" t="s">
        <v>991</v>
      </c>
      <c r="E5169" s="331" t="s">
        <v>1010</v>
      </c>
      <c r="F5169" s="354" t="s">
        <v>993</v>
      </c>
      <c r="G5169" s="331" t="n">
        <v>864</v>
      </c>
      <c r="H5169" s="331" t="n">
        <v>950.79</v>
      </c>
      <c r="I5169" s="415" t="n">
        <v>18930.24</v>
      </c>
      <c r="J5169" s="389"/>
      <c r="K5169" s="331" t="s">
        <v>994</v>
      </c>
    </row>
    <row r="5170" customFormat="false" ht="15.75" hidden="true" customHeight="false" outlineLevel="0" collapsed="false">
      <c r="A5170" s="331"/>
      <c r="B5170" s="331" t="s">
        <v>1490</v>
      </c>
      <c r="C5170" s="331" t="str">
        <f aca="false">IFERROR(VLOOKUP(B5170,'[1]#¡REF!'!$A$1:$C$15201,2,FALSE()),"")</f>
        <v/>
      </c>
      <c r="D5170" s="331" t="s">
        <v>991</v>
      </c>
      <c r="E5170" s="331" t="s">
        <v>1011</v>
      </c>
      <c r="F5170" s="354" t="s">
        <v>993</v>
      </c>
      <c r="G5170" s="405" t="n">
        <v>7058</v>
      </c>
      <c r="H5170" s="415" t="n">
        <v>7766.99</v>
      </c>
      <c r="I5170" s="415" t="n">
        <v>154640.78</v>
      </c>
      <c r="J5170" s="389"/>
      <c r="K5170" s="331" t="s">
        <v>994</v>
      </c>
    </row>
    <row r="5171" customFormat="false" ht="15.75" hidden="true" customHeight="false" outlineLevel="0" collapsed="false">
      <c r="A5171" s="331"/>
      <c r="B5171" s="331" t="s">
        <v>1490</v>
      </c>
      <c r="C5171" s="331" t="str">
        <f aca="false">IFERROR(VLOOKUP(B5171,'[1]#¡REF!'!$A$1:$C$15201,2,FALSE()),"")</f>
        <v/>
      </c>
      <c r="D5171" s="331" t="s">
        <v>991</v>
      </c>
      <c r="E5171" s="331" t="s">
        <v>1001</v>
      </c>
      <c r="F5171" s="354" t="s">
        <v>993</v>
      </c>
      <c r="G5171" s="331" t="n">
        <v>300</v>
      </c>
      <c r="H5171" s="331" t="n">
        <v>330.14</v>
      </c>
      <c r="I5171" s="415" t="n">
        <v>6573</v>
      </c>
      <c r="J5171" s="389"/>
      <c r="K5171" s="331" t="s">
        <v>994</v>
      </c>
    </row>
    <row r="5172" customFormat="false" ht="15.75" hidden="true" customHeight="false" outlineLevel="0" collapsed="false">
      <c r="A5172" s="331"/>
      <c r="B5172" s="331" t="s">
        <v>1490</v>
      </c>
      <c r="C5172" s="331" t="str">
        <f aca="false">IFERROR(VLOOKUP(B5172,'[1]#¡REF!'!$A$1:$C$15201,2,FALSE()),"")</f>
        <v/>
      </c>
      <c r="D5172" s="331" t="s">
        <v>991</v>
      </c>
      <c r="E5172" s="331" t="s">
        <v>1084</v>
      </c>
      <c r="F5172" s="354" t="s">
        <v>993</v>
      </c>
      <c r="G5172" s="331" t="n">
        <v>422</v>
      </c>
      <c r="H5172" s="331" t="n">
        <v>464.39</v>
      </c>
      <c r="I5172" s="415" t="n">
        <v>9246.02</v>
      </c>
      <c r="J5172" s="389"/>
      <c r="K5172" s="331" t="s">
        <v>994</v>
      </c>
    </row>
    <row r="5173" customFormat="false" ht="15.75" hidden="true" customHeight="false" outlineLevel="0" collapsed="false">
      <c r="A5173" s="331"/>
      <c r="B5173" s="331" t="s">
        <v>1490</v>
      </c>
      <c r="C5173" s="331" t="str">
        <f aca="false">IFERROR(VLOOKUP(B5173,'[1]#¡REF!'!$A$1:$C$15201,2,FALSE()),"")</f>
        <v/>
      </c>
      <c r="D5173" s="331" t="s">
        <v>991</v>
      </c>
      <c r="E5173" s="331" t="s">
        <v>1012</v>
      </c>
      <c r="F5173" s="354" t="s">
        <v>993</v>
      </c>
      <c r="G5173" s="331" t="n">
        <v>500</v>
      </c>
      <c r="H5173" s="331" t="n">
        <v>550.23</v>
      </c>
      <c r="I5173" s="415" t="n">
        <v>10955</v>
      </c>
      <c r="J5173" s="389"/>
      <c r="K5173" s="331" t="s">
        <v>994</v>
      </c>
    </row>
    <row r="5174" customFormat="false" ht="15.75" hidden="true" customHeight="false" outlineLevel="0" collapsed="false">
      <c r="A5174" s="331"/>
      <c r="B5174" s="331" t="s">
        <v>1490</v>
      </c>
      <c r="C5174" s="331" t="str">
        <f aca="false">IFERROR(VLOOKUP(B5174,'[1]#¡REF!'!$A$1:$C$15201,2,FALSE()),"")</f>
        <v/>
      </c>
      <c r="D5174" s="331" t="s">
        <v>991</v>
      </c>
      <c r="E5174" s="331" t="s">
        <v>1037</v>
      </c>
      <c r="F5174" s="331" t="s">
        <v>1131</v>
      </c>
      <c r="G5174" s="405" t="n">
        <v>1118</v>
      </c>
      <c r="H5174" s="415" t="n">
        <v>1230.31</v>
      </c>
      <c r="I5174" s="415" t="n">
        <v>24495.38</v>
      </c>
      <c r="J5174" s="389"/>
      <c r="K5174" s="331" t="s">
        <v>994</v>
      </c>
    </row>
    <row r="5175" customFormat="false" ht="15.75" hidden="true" customHeight="false" outlineLevel="0" collapsed="false">
      <c r="A5175" s="331"/>
      <c r="B5175" s="331" t="s">
        <v>1490</v>
      </c>
      <c r="C5175" s="331" t="str">
        <f aca="false">IFERROR(VLOOKUP(B5175,'[1]#¡REF!'!$A$1:$C$15201,2,FALSE()),"")</f>
        <v/>
      </c>
      <c r="D5175" s="331" t="s">
        <v>991</v>
      </c>
      <c r="E5175" s="331" t="s">
        <v>1014</v>
      </c>
      <c r="F5175" s="331" t="s">
        <v>1132</v>
      </c>
      <c r="G5175" s="405" t="n">
        <v>1893</v>
      </c>
      <c r="H5175" s="415" t="n">
        <v>2083.16</v>
      </c>
      <c r="I5175" s="415" t="n">
        <v>41475.63</v>
      </c>
      <c r="J5175" s="389"/>
      <c r="K5175" s="331" t="s">
        <v>994</v>
      </c>
    </row>
    <row r="5176" customFormat="false" ht="15.75" hidden="true" customHeight="false" outlineLevel="0" collapsed="false">
      <c r="A5176" s="331"/>
      <c r="B5176" s="331" t="s">
        <v>1490</v>
      </c>
      <c r="C5176" s="331" t="str">
        <f aca="false">IFERROR(VLOOKUP(B5176,'[1]#¡REF!'!$A$1:$C$15201,2,FALSE()),"")</f>
        <v/>
      </c>
      <c r="D5176" s="331" t="s">
        <v>991</v>
      </c>
      <c r="E5176" s="331" t="s">
        <v>1002</v>
      </c>
      <c r="F5176" s="331" t="s">
        <v>1133</v>
      </c>
      <c r="G5176" s="405" t="n">
        <v>3500</v>
      </c>
      <c r="H5176" s="415" t="n">
        <v>3851.58</v>
      </c>
      <c r="I5176" s="415" t="n">
        <v>76685</v>
      </c>
      <c r="J5176" s="389"/>
      <c r="K5176" s="331" t="s">
        <v>994</v>
      </c>
    </row>
    <row r="5177" customFormat="false" ht="15.75" hidden="true" customHeight="false" outlineLevel="0" collapsed="false">
      <c r="A5177" s="331"/>
      <c r="B5177" s="331" t="s">
        <v>1490</v>
      </c>
      <c r="C5177" s="331" t="str">
        <f aca="false">IFERROR(VLOOKUP(B5177,'[1]#¡REF!'!$A$1:$C$15201,2,FALSE()),"")</f>
        <v/>
      </c>
      <c r="D5177" s="331" t="s">
        <v>991</v>
      </c>
      <c r="E5177" s="331" t="s">
        <v>1004</v>
      </c>
      <c r="F5177" s="331" t="s">
        <v>1134</v>
      </c>
      <c r="G5177" s="331" t="n">
        <v>300</v>
      </c>
      <c r="H5177" s="331" t="n">
        <v>330.14</v>
      </c>
      <c r="I5177" s="415" t="n">
        <v>6573</v>
      </c>
      <c r="J5177" s="390"/>
      <c r="K5177" s="331" t="s">
        <v>994</v>
      </c>
    </row>
    <row r="5178" customFormat="false" ht="15.75" hidden="true" customHeight="false" outlineLevel="0" collapsed="false">
      <c r="A5178" s="331"/>
      <c r="B5178" s="331" t="s">
        <v>1491</v>
      </c>
      <c r="C5178" s="331" t="str">
        <f aca="false">IFERROR(VLOOKUP(B5178,'[1]#¡REF!'!$A$1:$C$15201,2,FALSE()),"")</f>
        <v/>
      </c>
      <c r="D5178" s="331" t="s">
        <v>991</v>
      </c>
      <c r="E5178" s="331" t="s">
        <v>997</v>
      </c>
      <c r="F5178" s="331" t="s">
        <v>1130</v>
      </c>
      <c r="G5178" s="405" t="n">
        <v>1500</v>
      </c>
      <c r="H5178" s="415" t="n">
        <v>1167</v>
      </c>
      <c r="I5178" s="415" t="n">
        <v>23235</v>
      </c>
      <c r="J5178" s="388"/>
      <c r="K5178" s="331" t="s">
        <v>994</v>
      </c>
    </row>
    <row r="5179" customFormat="false" ht="15.75" hidden="true" customHeight="false" outlineLevel="0" collapsed="false">
      <c r="A5179" s="331"/>
      <c r="B5179" s="331" t="s">
        <v>1491</v>
      </c>
      <c r="C5179" s="331" t="str">
        <f aca="false">IFERROR(VLOOKUP(B5179,'[1]#¡REF!'!$A$1:$C$15201,2,FALSE()),"")</f>
        <v/>
      </c>
      <c r="D5179" s="331" t="s">
        <v>991</v>
      </c>
      <c r="E5179" s="331" t="s">
        <v>1032</v>
      </c>
      <c r="F5179" s="331" t="s">
        <v>1130</v>
      </c>
      <c r="G5179" s="331" t="n">
        <v>48</v>
      </c>
      <c r="H5179" s="331" t="n">
        <v>37.34</v>
      </c>
      <c r="I5179" s="331" t="n">
        <v>743.52</v>
      </c>
      <c r="J5179" s="389"/>
      <c r="K5179" s="331" t="s">
        <v>994</v>
      </c>
    </row>
    <row r="5180" customFormat="false" ht="15.75" hidden="true" customHeight="false" outlineLevel="0" collapsed="false">
      <c r="A5180" s="331"/>
      <c r="B5180" s="331" t="s">
        <v>1491</v>
      </c>
      <c r="C5180" s="331" t="str">
        <f aca="false">IFERROR(VLOOKUP(B5180,'[1]#¡REF!'!$A$1:$C$15201,2,FALSE()),"")</f>
        <v/>
      </c>
      <c r="D5180" s="331" t="s">
        <v>991</v>
      </c>
      <c r="E5180" s="331" t="s">
        <v>992</v>
      </c>
      <c r="F5180" s="354" t="s">
        <v>993</v>
      </c>
      <c r="G5180" s="405" t="n">
        <v>10000</v>
      </c>
      <c r="H5180" s="415" t="n">
        <v>7780.01</v>
      </c>
      <c r="I5180" s="415" t="n">
        <v>154900</v>
      </c>
      <c r="J5180" s="389"/>
      <c r="K5180" s="331" t="s">
        <v>994</v>
      </c>
    </row>
    <row r="5181" customFormat="false" ht="15.75" hidden="true" customHeight="false" outlineLevel="0" collapsed="false">
      <c r="A5181" s="331"/>
      <c r="B5181" s="331" t="s">
        <v>1491</v>
      </c>
      <c r="C5181" s="331" t="str">
        <f aca="false">IFERROR(VLOOKUP(B5181,'[1]#¡REF!'!$A$1:$C$15201,2,FALSE()),"")</f>
        <v/>
      </c>
      <c r="D5181" s="331" t="s">
        <v>991</v>
      </c>
      <c r="E5181" s="331" t="s">
        <v>1008</v>
      </c>
      <c r="F5181" s="354" t="s">
        <v>993</v>
      </c>
      <c r="G5181" s="331" t="n">
        <v>120</v>
      </c>
      <c r="H5181" s="331" t="n">
        <v>93.36</v>
      </c>
      <c r="I5181" s="415" t="n">
        <v>1858.8</v>
      </c>
      <c r="J5181" s="389"/>
      <c r="K5181" s="331" t="s">
        <v>994</v>
      </c>
    </row>
    <row r="5182" customFormat="false" ht="15.75" hidden="true" customHeight="false" outlineLevel="0" collapsed="false">
      <c r="A5182" s="331"/>
      <c r="B5182" s="331" t="s">
        <v>1491</v>
      </c>
      <c r="C5182" s="331" t="str">
        <f aca="false">IFERROR(VLOOKUP(B5182,'[1]#¡REF!'!$A$1:$C$15201,2,FALSE()),"")</f>
        <v/>
      </c>
      <c r="D5182" s="331" t="s">
        <v>991</v>
      </c>
      <c r="E5182" s="331" t="s">
        <v>1083</v>
      </c>
      <c r="F5182" s="354" t="s">
        <v>993</v>
      </c>
      <c r="G5182" s="331" t="n">
        <v>236</v>
      </c>
      <c r="H5182" s="331" t="n">
        <v>183.61</v>
      </c>
      <c r="I5182" s="415" t="n">
        <v>3655.64</v>
      </c>
      <c r="J5182" s="389"/>
      <c r="K5182" s="331" t="s">
        <v>994</v>
      </c>
    </row>
    <row r="5183" customFormat="false" ht="15.75" hidden="true" customHeight="false" outlineLevel="0" collapsed="false">
      <c r="A5183" s="331"/>
      <c r="B5183" s="331" t="s">
        <v>1491</v>
      </c>
      <c r="C5183" s="331" t="str">
        <f aca="false">IFERROR(VLOOKUP(B5183,'[1]#¡REF!'!$A$1:$C$15201,2,FALSE()),"")</f>
        <v/>
      </c>
      <c r="D5183" s="331" t="s">
        <v>991</v>
      </c>
      <c r="E5183" s="331" t="s">
        <v>1075</v>
      </c>
      <c r="F5183" s="354" t="s">
        <v>993</v>
      </c>
      <c r="G5183" s="331" t="n">
        <v>40</v>
      </c>
      <c r="H5183" s="331" t="n">
        <v>31.12</v>
      </c>
      <c r="I5183" s="331" t="n">
        <v>619.6</v>
      </c>
      <c r="J5183" s="389"/>
      <c r="K5183" s="331" t="s">
        <v>994</v>
      </c>
    </row>
    <row r="5184" customFormat="false" ht="15.75" hidden="true" customHeight="false" outlineLevel="0" collapsed="false">
      <c r="A5184" s="331"/>
      <c r="B5184" s="331" t="s">
        <v>1491</v>
      </c>
      <c r="C5184" s="331" t="str">
        <f aca="false">IFERROR(VLOOKUP(B5184,'[1]#¡REF!'!$A$1:$C$15201,2,FALSE()),"")</f>
        <v/>
      </c>
      <c r="D5184" s="331" t="s">
        <v>991</v>
      </c>
      <c r="E5184" s="331" t="s">
        <v>1033</v>
      </c>
      <c r="F5184" s="354" t="s">
        <v>993</v>
      </c>
      <c r="G5184" s="331" t="n">
        <v>800</v>
      </c>
      <c r="H5184" s="331" t="n">
        <v>622.4</v>
      </c>
      <c r="I5184" s="415" t="n">
        <v>12392</v>
      </c>
      <c r="J5184" s="389"/>
      <c r="K5184" s="331" t="s">
        <v>994</v>
      </c>
    </row>
    <row r="5185" customFormat="false" ht="15.75" hidden="true" customHeight="false" outlineLevel="0" collapsed="false">
      <c r="A5185" s="331"/>
      <c r="B5185" s="331" t="s">
        <v>1491</v>
      </c>
      <c r="C5185" s="331" t="str">
        <f aca="false">IFERROR(VLOOKUP(B5185,'[1]#¡REF!'!$A$1:$C$15201,2,FALSE()),"")</f>
        <v/>
      </c>
      <c r="D5185" s="331" t="s">
        <v>991</v>
      </c>
      <c r="E5185" s="331" t="s">
        <v>1053</v>
      </c>
      <c r="F5185" s="354" t="s">
        <v>993</v>
      </c>
      <c r="G5185" s="331" t="n">
        <v>100</v>
      </c>
      <c r="H5185" s="331" t="n">
        <v>77.8</v>
      </c>
      <c r="I5185" s="415" t="n">
        <v>1549</v>
      </c>
      <c r="J5185" s="389"/>
      <c r="K5185" s="331" t="s">
        <v>994</v>
      </c>
    </row>
    <row r="5186" customFormat="false" ht="15.75" hidden="true" customHeight="false" outlineLevel="0" collapsed="false">
      <c r="A5186" s="331"/>
      <c r="B5186" s="331" t="s">
        <v>1491</v>
      </c>
      <c r="C5186" s="331" t="str">
        <f aca="false">IFERROR(VLOOKUP(B5186,'[1]#¡REF!'!$A$1:$C$15201,2,FALSE()),"")</f>
        <v/>
      </c>
      <c r="D5186" s="331" t="s">
        <v>991</v>
      </c>
      <c r="E5186" s="331" t="s">
        <v>1034</v>
      </c>
      <c r="F5186" s="354" t="s">
        <v>993</v>
      </c>
      <c r="G5186" s="331" t="n">
        <v>261</v>
      </c>
      <c r="H5186" s="331" t="n">
        <v>203.06</v>
      </c>
      <c r="I5186" s="415" t="n">
        <v>4042.89</v>
      </c>
      <c r="J5186" s="389"/>
      <c r="K5186" s="331" t="s">
        <v>994</v>
      </c>
    </row>
    <row r="5187" customFormat="false" ht="15.75" hidden="true" customHeight="false" outlineLevel="0" collapsed="false">
      <c r="A5187" s="331"/>
      <c r="B5187" s="331" t="s">
        <v>1491</v>
      </c>
      <c r="C5187" s="331" t="str">
        <f aca="false">IFERROR(VLOOKUP(B5187,'[1]#¡REF!'!$A$1:$C$15201,2,FALSE()),"")</f>
        <v/>
      </c>
      <c r="D5187" s="331" t="s">
        <v>991</v>
      </c>
      <c r="E5187" s="331" t="s">
        <v>1009</v>
      </c>
      <c r="F5187" s="354" t="s">
        <v>993</v>
      </c>
      <c r="G5187" s="331" t="n">
        <v>20</v>
      </c>
      <c r="H5187" s="331" t="n">
        <v>15.56</v>
      </c>
      <c r="I5187" s="331" t="n">
        <v>309.8</v>
      </c>
      <c r="J5187" s="389"/>
      <c r="K5187" s="331" t="s">
        <v>994</v>
      </c>
    </row>
    <row r="5188" customFormat="false" ht="15.75" hidden="true" customHeight="false" outlineLevel="0" collapsed="false">
      <c r="A5188" s="331"/>
      <c r="B5188" s="331" t="s">
        <v>1491</v>
      </c>
      <c r="C5188" s="331" t="str">
        <f aca="false">IFERROR(VLOOKUP(B5188,'[1]#¡REF!'!$A$1:$C$15201,2,FALSE()),"")</f>
        <v/>
      </c>
      <c r="D5188" s="331" t="s">
        <v>991</v>
      </c>
      <c r="E5188" s="331" t="s">
        <v>1010</v>
      </c>
      <c r="F5188" s="354" t="s">
        <v>993</v>
      </c>
      <c r="G5188" s="405" t="n">
        <v>1200</v>
      </c>
      <c r="H5188" s="331" t="n">
        <v>933.6</v>
      </c>
      <c r="I5188" s="415" t="n">
        <v>18588</v>
      </c>
      <c r="J5188" s="389"/>
      <c r="K5188" s="331" t="s">
        <v>994</v>
      </c>
    </row>
    <row r="5189" customFormat="false" ht="15.75" hidden="true" customHeight="false" outlineLevel="0" collapsed="false">
      <c r="A5189" s="331"/>
      <c r="B5189" s="331" t="s">
        <v>1491</v>
      </c>
      <c r="C5189" s="331" t="str">
        <f aca="false">IFERROR(VLOOKUP(B5189,'[1]#¡REF!'!$A$1:$C$15201,2,FALSE()),"")</f>
        <v/>
      </c>
      <c r="D5189" s="331" t="s">
        <v>991</v>
      </c>
      <c r="E5189" s="331" t="s">
        <v>1036</v>
      </c>
      <c r="F5189" s="354" t="s">
        <v>993</v>
      </c>
      <c r="G5189" s="331" t="n">
        <v>5</v>
      </c>
      <c r="H5189" s="331" t="n">
        <v>3.89</v>
      </c>
      <c r="I5189" s="331" t="n">
        <v>77.45</v>
      </c>
      <c r="J5189" s="389"/>
      <c r="K5189" s="331" t="s">
        <v>994</v>
      </c>
    </row>
    <row r="5190" customFormat="false" ht="15.75" hidden="true" customHeight="false" outlineLevel="0" collapsed="false">
      <c r="A5190" s="331"/>
      <c r="B5190" s="331" t="s">
        <v>1491</v>
      </c>
      <c r="C5190" s="331" t="str">
        <f aca="false">IFERROR(VLOOKUP(B5190,'[1]#¡REF!'!$A$1:$C$15201,2,FALSE()),"")</f>
        <v/>
      </c>
      <c r="D5190" s="331" t="s">
        <v>991</v>
      </c>
      <c r="E5190" s="331" t="s">
        <v>1037</v>
      </c>
      <c r="F5190" s="331" t="s">
        <v>1131</v>
      </c>
      <c r="G5190" s="405" t="n">
        <v>1198</v>
      </c>
      <c r="H5190" s="331" t="n">
        <v>932.05</v>
      </c>
      <c r="I5190" s="415" t="n">
        <v>18557.02</v>
      </c>
      <c r="J5190" s="389"/>
      <c r="K5190" s="331" t="s">
        <v>994</v>
      </c>
    </row>
    <row r="5191" customFormat="false" ht="15.75" hidden="true" customHeight="false" outlineLevel="0" collapsed="false">
      <c r="A5191" s="331"/>
      <c r="B5191" s="331" t="s">
        <v>1491</v>
      </c>
      <c r="C5191" s="331" t="str">
        <f aca="false">IFERROR(VLOOKUP(B5191,'[1]#¡REF!'!$A$1:$C$15201,2,FALSE()),"")</f>
        <v/>
      </c>
      <c r="D5191" s="331" t="s">
        <v>991</v>
      </c>
      <c r="E5191" s="331" t="s">
        <v>1014</v>
      </c>
      <c r="F5191" s="331" t="s">
        <v>1132</v>
      </c>
      <c r="G5191" s="405" t="n">
        <v>4274</v>
      </c>
      <c r="H5191" s="415" t="n">
        <v>3325.18</v>
      </c>
      <c r="I5191" s="415" t="n">
        <v>66204.26</v>
      </c>
      <c r="J5191" s="389"/>
      <c r="K5191" s="331" t="s">
        <v>994</v>
      </c>
    </row>
    <row r="5192" customFormat="false" ht="15.75" hidden="true" customHeight="false" outlineLevel="0" collapsed="false">
      <c r="A5192" s="331"/>
      <c r="B5192" s="331" t="s">
        <v>1491</v>
      </c>
      <c r="C5192" s="331" t="str">
        <f aca="false">IFERROR(VLOOKUP(B5192,'[1]#¡REF!'!$A$1:$C$15201,2,FALSE()),"")</f>
        <v/>
      </c>
      <c r="D5192" s="331" t="s">
        <v>991</v>
      </c>
      <c r="E5192" s="331" t="s">
        <v>1002</v>
      </c>
      <c r="F5192" s="331" t="s">
        <v>1133</v>
      </c>
      <c r="G5192" s="405" t="n">
        <v>32225</v>
      </c>
      <c r="H5192" s="415" t="n">
        <v>25071.08</v>
      </c>
      <c r="I5192" s="415" t="n">
        <v>499165.25</v>
      </c>
      <c r="J5192" s="389"/>
      <c r="K5192" s="331" t="s">
        <v>994</v>
      </c>
    </row>
    <row r="5193" customFormat="false" ht="15.75" hidden="true" customHeight="false" outlineLevel="0" collapsed="false">
      <c r="A5193" s="331"/>
      <c r="B5193" s="331" t="s">
        <v>1491</v>
      </c>
      <c r="C5193" s="331" t="str">
        <f aca="false">IFERROR(VLOOKUP(B5193,'[1]#¡REF!'!$A$1:$C$15201,2,FALSE()),"")</f>
        <v/>
      </c>
      <c r="D5193" s="331" t="s">
        <v>991</v>
      </c>
      <c r="E5193" s="331" t="s">
        <v>1004</v>
      </c>
      <c r="F5193" s="331" t="s">
        <v>1134</v>
      </c>
      <c r="G5193" s="331" t="n">
        <v>500</v>
      </c>
      <c r="H5193" s="331" t="n">
        <v>389</v>
      </c>
      <c r="I5193" s="415" t="n">
        <v>7745</v>
      </c>
      <c r="J5193" s="390"/>
      <c r="K5193" s="331" t="s">
        <v>994</v>
      </c>
    </row>
    <row r="5194" customFormat="false" ht="15.75" hidden="true" customHeight="false" outlineLevel="0" collapsed="false">
      <c r="A5194" s="331"/>
      <c r="B5194" s="331" t="s">
        <v>1492</v>
      </c>
      <c r="C5194" s="331" t="str">
        <f aca="false">IFERROR(VLOOKUP(B5194,'[1]#¡REF!'!$A$1:$C$15201,2,FALSE()),"")</f>
        <v/>
      </c>
      <c r="D5194" s="331" t="s">
        <v>991</v>
      </c>
      <c r="E5194" s="331" t="s">
        <v>997</v>
      </c>
      <c r="F5194" s="331" t="s">
        <v>1130</v>
      </c>
      <c r="G5194" s="331" t="n">
        <v>120</v>
      </c>
      <c r="H5194" s="331" t="n">
        <v>601.33</v>
      </c>
      <c r="I5194" s="415" t="n">
        <v>11972.4</v>
      </c>
      <c r="J5194" s="388"/>
      <c r="K5194" s="331" t="s">
        <v>994</v>
      </c>
    </row>
    <row r="5195" customFormat="false" ht="15.75" hidden="true" customHeight="false" outlineLevel="0" collapsed="false">
      <c r="A5195" s="331"/>
      <c r="B5195" s="331" t="s">
        <v>1492</v>
      </c>
      <c r="C5195" s="331" t="str">
        <f aca="false">IFERROR(VLOOKUP(B5195,'[1]#¡REF!'!$A$1:$C$15201,2,FALSE()),"")</f>
        <v/>
      </c>
      <c r="D5195" s="331" t="s">
        <v>991</v>
      </c>
      <c r="E5195" s="331" t="s">
        <v>1032</v>
      </c>
      <c r="F5195" s="331" t="s">
        <v>1130</v>
      </c>
      <c r="G5195" s="331" t="n">
        <v>4</v>
      </c>
      <c r="H5195" s="331" t="n">
        <v>20.04</v>
      </c>
      <c r="I5195" s="331" t="n">
        <v>399.08</v>
      </c>
      <c r="J5195" s="389"/>
      <c r="K5195" s="331" t="s">
        <v>994</v>
      </c>
    </row>
    <row r="5196" customFormat="false" ht="15.75" hidden="true" customHeight="false" outlineLevel="0" collapsed="false">
      <c r="A5196" s="331"/>
      <c r="B5196" s="331" t="s">
        <v>1492</v>
      </c>
      <c r="C5196" s="331" t="str">
        <f aca="false">IFERROR(VLOOKUP(B5196,'[1]#¡REF!'!$A$1:$C$15201,2,FALSE()),"")</f>
        <v/>
      </c>
      <c r="D5196" s="331" t="s">
        <v>991</v>
      </c>
      <c r="E5196" s="331" t="s">
        <v>992</v>
      </c>
      <c r="F5196" s="354" t="s">
        <v>993</v>
      </c>
      <c r="G5196" s="405" t="n">
        <v>2500</v>
      </c>
      <c r="H5196" s="415" t="n">
        <v>12527.63</v>
      </c>
      <c r="I5196" s="415" t="n">
        <v>249425</v>
      </c>
      <c r="J5196" s="389"/>
      <c r="K5196" s="331" t="s">
        <v>994</v>
      </c>
    </row>
    <row r="5197" customFormat="false" ht="15.75" hidden="true" customHeight="false" outlineLevel="0" collapsed="false">
      <c r="A5197" s="331"/>
      <c r="B5197" s="331" t="s">
        <v>1492</v>
      </c>
      <c r="C5197" s="331" t="str">
        <f aca="false">IFERROR(VLOOKUP(B5197,'[1]#¡REF!'!$A$1:$C$15201,2,FALSE()),"")</f>
        <v/>
      </c>
      <c r="D5197" s="331" t="s">
        <v>991</v>
      </c>
      <c r="E5197" s="331" t="s">
        <v>1008</v>
      </c>
      <c r="F5197" s="354" t="s">
        <v>993</v>
      </c>
      <c r="G5197" s="405" t="n">
        <v>1500</v>
      </c>
      <c r="H5197" s="415" t="n">
        <v>7516.58</v>
      </c>
      <c r="I5197" s="415" t="n">
        <v>149655</v>
      </c>
      <c r="J5197" s="389"/>
      <c r="K5197" s="331" t="s">
        <v>994</v>
      </c>
    </row>
    <row r="5198" customFormat="false" ht="15.75" hidden="true" customHeight="false" outlineLevel="0" collapsed="false">
      <c r="A5198" s="331"/>
      <c r="B5198" s="331" t="s">
        <v>1492</v>
      </c>
      <c r="C5198" s="331" t="str">
        <f aca="false">IFERROR(VLOOKUP(B5198,'[1]#¡REF!'!$A$1:$C$15201,2,FALSE()),"")</f>
        <v/>
      </c>
      <c r="D5198" s="331" t="s">
        <v>991</v>
      </c>
      <c r="E5198" s="331" t="s">
        <v>1083</v>
      </c>
      <c r="F5198" s="354" t="s">
        <v>993</v>
      </c>
      <c r="G5198" s="405" t="n">
        <v>1662</v>
      </c>
      <c r="H5198" s="415" t="n">
        <v>8328.37</v>
      </c>
      <c r="I5198" s="415" t="n">
        <v>165817.74</v>
      </c>
      <c r="J5198" s="389"/>
      <c r="K5198" s="331" t="s">
        <v>994</v>
      </c>
    </row>
    <row r="5199" customFormat="false" ht="15.75" hidden="true" customHeight="false" outlineLevel="0" collapsed="false">
      <c r="A5199" s="331"/>
      <c r="B5199" s="331" t="s">
        <v>1492</v>
      </c>
      <c r="C5199" s="331" t="str">
        <f aca="false">IFERROR(VLOOKUP(B5199,'[1]#¡REF!'!$A$1:$C$15201,2,FALSE()),"")</f>
        <v/>
      </c>
      <c r="D5199" s="331" t="s">
        <v>991</v>
      </c>
      <c r="E5199" s="331" t="s">
        <v>1033</v>
      </c>
      <c r="F5199" s="354" t="s">
        <v>993</v>
      </c>
      <c r="G5199" s="331" t="n">
        <v>10</v>
      </c>
      <c r="H5199" s="331" t="n">
        <v>50.11</v>
      </c>
      <c r="I5199" s="331" t="n">
        <v>997.7</v>
      </c>
      <c r="J5199" s="389"/>
      <c r="K5199" s="331" t="s">
        <v>994</v>
      </c>
    </row>
    <row r="5200" customFormat="false" ht="15.75" hidden="true" customHeight="false" outlineLevel="0" collapsed="false">
      <c r="A5200" s="331"/>
      <c r="B5200" s="331" t="s">
        <v>1492</v>
      </c>
      <c r="C5200" s="331" t="str">
        <f aca="false">IFERROR(VLOOKUP(B5200,'[1]#¡REF!'!$A$1:$C$15201,2,FALSE()),"")</f>
        <v/>
      </c>
      <c r="D5200" s="331" t="s">
        <v>991</v>
      </c>
      <c r="E5200" s="331" t="s">
        <v>1034</v>
      </c>
      <c r="F5200" s="354" t="s">
        <v>993</v>
      </c>
      <c r="G5200" s="405" t="n">
        <v>2670</v>
      </c>
      <c r="H5200" s="415" t="n">
        <v>13379.5</v>
      </c>
      <c r="I5200" s="415" t="n">
        <v>266385.9</v>
      </c>
      <c r="J5200" s="389"/>
      <c r="K5200" s="331" t="s">
        <v>994</v>
      </c>
    </row>
    <row r="5201" customFormat="false" ht="15.75" hidden="true" customHeight="false" outlineLevel="0" collapsed="false">
      <c r="A5201" s="331"/>
      <c r="B5201" s="331" t="s">
        <v>1492</v>
      </c>
      <c r="C5201" s="331" t="str">
        <f aca="false">IFERROR(VLOOKUP(B5201,'[1]#¡REF!'!$A$1:$C$15201,2,FALSE()),"")</f>
        <v/>
      </c>
      <c r="D5201" s="331" t="s">
        <v>991</v>
      </c>
      <c r="E5201" s="331" t="s">
        <v>1009</v>
      </c>
      <c r="F5201" s="354" t="s">
        <v>993</v>
      </c>
      <c r="G5201" s="405" t="n">
        <v>8650</v>
      </c>
      <c r="H5201" s="415" t="n">
        <v>43345.58</v>
      </c>
      <c r="I5201" s="415" t="n">
        <v>863010.5</v>
      </c>
      <c r="J5201" s="389"/>
      <c r="K5201" s="331" t="s">
        <v>994</v>
      </c>
    </row>
    <row r="5202" customFormat="false" ht="15.75" hidden="true" customHeight="false" outlineLevel="0" collapsed="false">
      <c r="A5202" s="331"/>
      <c r="B5202" s="331" t="s">
        <v>1492</v>
      </c>
      <c r="C5202" s="331" t="str">
        <f aca="false">IFERROR(VLOOKUP(B5202,'[1]#¡REF!'!$A$1:$C$15201,2,FALSE()),"")</f>
        <v/>
      </c>
      <c r="D5202" s="331" t="s">
        <v>991</v>
      </c>
      <c r="E5202" s="331" t="s">
        <v>1011</v>
      </c>
      <c r="F5202" s="354" t="s">
        <v>993</v>
      </c>
      <c r="G5202" s="405" t="n">
        <v>1354</v>
      </c>
      <c r="H5202" s="415" t="n">
        <v>6784.96</v>
      </c>
      <c r="I5202" s="415" t="n">
        <v>135088.58</v>
      </c>
      <c r="J5202" s="389"/>
      <c r="K5202" s="331" t="s">
        <v>994</v>
      </c>
    </row>
    <row r="5203" customFormat="false" ht="15.75" hidden="true" customHeight="false" outlineLevel="0" collapsed="false">
      <c r="A5203" s="331"/>
      <c r="B5203" s="331" t="s">
        <v>1492</v>
      </c>
      <c r="C5203" s="331" t="str">
        <f aca="false">IFERROR(VLOOKUP(B5203,'[1]#¡REF!'!$A$1:$C$15201,2,FALSE()),"")</f>
        <v/>
      </c>
      <c r="D5203" s="331" t="s">
        <v>991</v>
      </c>
      <c r="E5203" s="331" t="s">
        <v>1001</v>
      </c>
      <c r="F5203" s="354" t="s">
        <v>993</v>
      </c>
      <c r="G5203" s="405" t="n">
        <v>4800</v>
      </c>
      <c r="H5203" s="415" t="n">
        <v>24053.04</v>
      </c>
      <c r="I5203" s="415" t="n">
        <v>478896</v>
      </c>
      <c r="J5203" s="389"/>
      <c r="K5203" s="331" t="s">
        <v>994</v>
      </c>
    </row>
    <row r="5204" customFormat="false" ht="15.75" hidden="true" customHeight="false" outlineLevel="0" collapsed="false">
      <c r="A5204" s="331"/>
      <c r="B5204" s="331" t="s">
        <v>1492</v>
      </c>
      <c r="C5204" s="331" t="str">
        <f aca="false">IFERROR(VLOOKUP(B5204,'[1]#¡REF!'!$A$1:$C$15201,2,FALSE()),"")</f>
        <v/>
      </c>
      <c r="D5204" s="331" t="s">
        <v>991</v>
      </c>
      <c r="E5204" s="331" t="s">
        <v>1012</v>
      </c>
      <c r="F5204" s="354" t="s">
        <v>993</v>
      </c>
      <c r="G5204" s="331" t="n">
        <v>340</v>
      </c>
      <c r="H5204" s="415" t="n">
        <v>1703.76</v>
      </c>
      <c r="I5204" s="415" t="n">
        <v>33921.8</v>
      </c>
      <c r="J5204" s="389"/>
      <c r="K5204" s="331" t="s">
        <v>994</v>
      </c>
    </row>
    <row r="5205" customFormat="false" ht="15.75" hidden="true" customHeight="false" outlineLevel="0" collapsed="false">
      <c r="A5205" s="331"/>
      <c r="B5205" s="331" t="s">
        <v>1492</v>
      </c>
      <c r="C5205" s="331" t="str">
        <f aca="false">IFERROR(VLOOKUP(B5205,'[1]#¡REF!'!$A$1:$C$15201,2,FALSE()),"")</f>
        <v/>
      </c>
      <c r="D5205" s="331" t="s">
        <v>991</v>
      </c>
      <c r="E5205" s="331" t="s">
        <v>1037</v>
      </c>
      <c r="F5205" s="331" t="s">
        <v>1131</v>
      </c>
      <c r="G5205" s="331" t="n">
        <v>842</v>
      </c>
      <c r="H5205" s="415" t="n">
        <v>4219.3</v>
      </c>
      <c r="I5205" s="415" t="n">
        <v>84006.34</v>
      </c>
      <c r="J5205" s="389"/>
      <c r="K5205" s="331" t="s">
        <v>994</v>
      </c>
    </row>
    <row r="5206" customFormat="false" ht="15.75" hidden="true" customHeight="false" outlineLevel="0" collapsed="false">
      <c r="A5206" s="331"/>
      <c r="B5206" s="331" t="s">
        <v>1492</v>
      </c>
      <c r="C5206" s="331" t="str">
        <f aca="false">IFERROR(VLOOKUP(B5206,'[1]#¡REF!'!$A$1:$C$15201,2,FALSE()),"")</f>
        <v/>
      </c>
      <c r="D5206" s="331" t="s">
        <v>991</v>
      </c>
      <c r="E5206" s="331" t="s">
        <v>1014</v>
      </c>
      <c r="F5206" s="331" t="s">
        <v>1132</v>
      </c>
      <c r="G5206" s="405" t="n">
        <v>1386</v>
      </c>
      <c r="H5206" s="415" t="n">
        <v>6945.32</v>
      </c>
      <c r="I5206" s="415" t="n">
        <v>138281.22</v>
      </c>
      <c r="J5206" s="389"/>
      <c r="K5206" s="331" t="s">
        <v>994</v>
      </c>
    </row>
    <row r="5207" customFormat="false" ht="15.75" hidden="true" customHeight="false" outlineLevel="0" collapsed="false">
      <c r="A5207" s="331"/>
      <c r="B5207" s="331" t="s">
        <v>1492</v>
      </c>
      <c r="C5207" s="331" t="str">
        <f aca="false">IFERROR(VLOOKUP(B5207,'[1]#¡REF!'!$A$1:$C$15201,2,FALSE()),"")</f>
        <v/>
      </c>
      <c r="D5207" s="331" t="s">
        <v>991</v>
      </c>
      <c r="E5207" s="331" t="s">
        <v>1002</v>
      </c>
      <c r="F5207" s="331" t="s">
        <v>1133</v>
      </c>
      <c r="G5207" s="331" t="n">
        <v>840</v>
      </c>
      <c r="H5207" s="415" t="n">
        <v>4209.28</v>
      </c>
      <c r="I5207" s="415" t="n">
        <v>83806.8</v>
      </c>
      <c r="J5207" s="389"/>
      <c r="K5207" s="331" t="s">
        <v>994</v>
      </c>
    </row>
    <row r="5208" customFormat="false" ht="15.75" hidden="true" customHeight="false" outlineLevel="0" collapsed="false">
      <c r="A5208" s="331"/>
      <c r="B5208" s="331" t="s">
        <v>1492</v>
      </c>
      <c r="C5208" s="331" t="str">
        <f aca="false">IFERROR(VLOOKUP(B5208,'[1]#¡REF!'!$A$1:$C$15201,2,FALSE()),"")</f>
        <v/>
      </c>
      <c r="D5208" s="331" t="s">
        <v>991</v>
      </c>
      <c r="E5208" s="331" t="s">
        <v>1004</v>
      </c>
      <c r="F5208" s="331" t="s">
        <v>1134</v>
      </c>
      <c r="G5208" s="331" t="n">
        <v>100</v>
      </c>
      <c r="H5208" s="331" t="n">
        <v>501.11</v>
      </c>
      <c r="I5208" s="415" t="n">
        <v>9977</v>
      </c>
      <c r="J5208" s="390"/>
      <c r="K5208" s="331" t="s">
        <v>994</v>
      </c>
    </row>
    <row r="5209" customFormat="false" ht="15.75" hidden="true" customHeight="false" outlineLevel="0" collapsed="false">
      <c r="A5209" s="331"/>
      <c r="B5209" s="331" t="s">
        <v>1493</v>
      </c>
      <c r="C5209" s="331" t="str">
        <f aca="false">IFERROR(VLOOKUP(B5209,'[1]#¡REF!'!$A$1:$C$15201,2,FALSE()),"")</f>
        <v/>
      </c>
      <c r="D5209" s="331" t="s">
        <v>991</v>
      </c>
      <c r="E5209" s="331" t="s">
        <v>1009</v>
      </c>
      <c r="F5209" s="354" t="s">
        <v>993</v>
      </c>
      <c r="G5209" s="331" t="n">
        <v>50</v>
      </c>
      <c r="H5209" s="331" t="n">
        <v>266</v>
      </c>
      <c r="I5209" s="415" t="n">
        <v>5296</v>
      </c>
      <c r="J5209" s="388"/>
      <c r="K5209" s="331" t="s">
        <v>994</v>
      </c>
    </row>
    <row r="5210" customFormat="false" ht="15.75" hidden="true" customHeight="false" outlineLevel="0" collapsed="false">
      <c r="A5210" s="331"/>
      <c r="B5210" s="331" t="s">
        <v>1493</v>
      </c>
      <c r="C5210" s="331" t="str">
        <f aca="false">IFERROR(VLOOKUP(B5210,'[1]#¡REF!'!$A$1:$C$15201,2,FALSE()),"")</f>
        <v/>
      </c>
      <c r="D5210" s="331" t="s">
        <v>991</v>
      </c>
      <c r="E5210" s="331" t="s">
        <v>1012</v>
      </c>
      <c r="F5210" s="354" t="s">
        <v>993</v>
      </c>
      <c r="G5210" s="331" t="n">
        <v>450</v>
      </c>
      <c r="H5210" s="415" t="n">
        <v>2393.97</v>
      </c>
      <c r="I5210" s="415" t="n">
        <v>47664</v>
      </c>
      <c r="J5210" s="389"/>
      <c r="K5210" s="331" t="s">
        <v>994</v>
      </c>
    </row>
    <row r="5211" customFormat="false" ht="15.75" hidden="true" customHeight="false" outlineLevel="0" collapsed="false">
      <c r="A5211" s="331"/>
      <c r="B5211" s="331" t="s">
        <v>1493</v>
      </c>
      <c r="C5211" s="331" t="str">
        <f aca="false">IFERROR(VLOOKUP(B5211,'[1]#¡REF!'!$A$1:$C$15201,2,FALSE()),"")</f>
        <v/>
      </c>
      <c r="D5211" s="331" t="s">
        <v>991</v>
      </c>
      <c r="E5211" s="331" t="s">
        <v>1036</v>
      </c>
      <c r="F5211" s="354" t="s">
        <v>993</v>
      </c>
      <c r="G5211" s="331" t="n">
        <v>20</v>
      </c>
      <c r="H5211" s="331" t="n">
        <v>106.4</v>
      </c>
      <c r="I5211" s="415" t="n">
        <v>2118.4</v>
      </c>
      <c r="J5211" s="389"/>
      <c r="K5211" s="331" t="s">
        <v>994</v>
      </c>
    </row>
    <row r="5212" customFormat="false" ht="15.75" hidden="true" customHeight="false" outlineLevel="0" collapsed="false">
      <c r="A5212" s="331"/>
      <c r="B5212" s="331" t="s">
        <v>1493</v>
      </c>
      <c r="C5212" s="331" t="str">
        <f aca="false">IFERROR(VLOOKUP(B5212,'[1]#¡REF!'!$A$1:$C$15201,2,FALSE()),"")</f>
        <v/>
      </c>
      <c r="D5212" s="331" t="s">
        <v>1016</v>
      </c>
      <c r="E5212" s="331" t="s">
        <v>1017</v>
      </c>
      <c r="F5212" s="331" t="s">
        <v>1130</v>
      </c>
      <c r="G5212" s="331" t="n">
        <v>29</v>
      </c>
      <c r="H5212" s="331" t="n">
        <v>154.28</v>
      </c>
      <c r="I5212" s="415" t="n">
        <v>3071.68</v>
      </c>
      <c r="J5212" s="389"/>
      <c r="K5212" s="331" t="s">
        <v>994</v>
      </c>
    </row>
    <row r="5213" customFormat="false" ht="15.75" hidden="true" customHeight="false" outlineLevel="0" collapsed="false">
      <c r="A5213" s="331"/>
      <c r="B5213" s="331" t="s">
        <v>1493</v>
      </c>
      <c r="C5213" s="331" t="str">
        <f aca="false">IFERROR(VLOOKUP(B5213,'[1]#¡REF!'!$A$1:$C$15201,2,FALSE()),"")</f>
        <v/>
      </c>
      <c r="D5213" s="331" t="s">
        <v>1016</v>
      </c>
      <c r="E5213" s="331" t="s">
        <v>1091</v>
      </c>
      <c r="F5213" s="354" t="s">
        <v>993</v>
      </c>
      <c r="G5213" s="331" t="n">
        <v>56</v>
      </c>
      <c r="H5213" s="331" t="n">
        <v>297.92</v>
      </c>
      <c r="I5213" s="415" t="n">
        <v>5931.52</v>
      </c>
      <c r="J5213" s="389"/>
      <c r="K5213" s="331" t="s">
        <v>994</v>
      </c>
    </row>
    <row r="5214" customFormat="false" ht="15.75" hidden="true" customHeight="false" outlineLevel="0" collapsed="false">
      <c r="A5214" s="331"/>
      <c r="B5214" s="331" t="s">
        <v>1493</v>
      </c>
      <c r="C5214" s="331" t="str">
        <f aca="false">IFERROR(VLOOKUP(B5214,'[1]#¡REF!'!$A$1:$C$15201,2,FALSE()),"")</f>
        <v/>
      </c>
      <c r="D5214" s="331" t="s">
        <v>1016</v>
      </c>
      <c r="E5214" s="331" t="s">
        <v>1018</v>
      </c>
      <c r="F5214" s="354" t="s">
        <v>993</v>
      </c>
      <c r="G5214" s="331" t="n">
        <v>12</v>
      </c>
      <c r="H5214" s="331" t="n">
        <v>63.84</v>
      </c>
      <c r="I5214" s="415" t="n">
        <v>1271.04</v>
      </c>
      <c r="J5214" s="389"/>
      <c r="K5214" s="331" t="s">
        <v>994</v>
      </c>
    </row>
    <row r="5215" customFormat="false" ht="15.75" hidden="true" customHeight="false" outlineLevel="0" collapsed="false">
      <c r="A5215" s="331"/>
      <c r="B5215" s="331" t="s">
        <v>1493</v>
      </c>
      <c r="C5215" s="331" t="str">
        <f aca="false">IFERROR(VLOOKUP(B5215,'[1]#¡REF!'!$A$1:$C$15201,2,FALSE()),"")</f>
        <v/>
      </c>
      <c r="D5215" s="331" t="s">
        <v>1016</v>
      </c>
      <c r="E5215" s="331" t="s">
        <v>1019</v>
      </c>
      <c r="F5215" s="354" t="s">
        <v>993</v>
      </c>
      <c r="G5215" s="331" t="n">
        <v>20</v>
      </c>
      <c r="H5215" s="331" t="n">
        <v>106.4</v>
      </c>
      <c r="I5215" s="415" t="n">
        <v>2118.4</v>
      </c>
      <c r="J5215" s="389"/>
      <c r="K5215" s="331" t="s">
        <v>994</v>
      </c>
    </row>
    <row r="5216" customFormat="false" ht="15.75" hidden="true" customHeight="false" outlineLevel="0" collapsed="false">
      <c r="A5216" s="331"/>
      <c r="B5216" s="331" t="s">
        <v>1493</v>
      </c>
      <c r="C5216" s="331" t="str">
        <f aca="false">IFERROR(VLOOKUP(B5216,'[1]#¡REF!'!$A$1:$C$15201,2,FALSE()),"")</f>
        <v/>
      </c>
      <c r="D5216" s="331" t="s">
        <v>1016</v>
      </c>
      <c r="E5216" s="331" t="s">
        <v>1020</v>
      </c>
      <c r="F5216" s="354" t="s">
        <v>993</v>
      </c>
      <c r="G5216" s="331" t="n">
        <v>409</v>
      </c>
      <c r="H5216" s="415" t="n">
        <v>2175.86</v>
      </c>
      <c r="I5216" s="415" t="n">
        <v>43321.28</v>
      </c>
      <c r="J5216" s="389"/>
      <c r="K5216" s="331" t="s">
        <v>994</v>
      </c>
    </row>
    <row r="5217" customFormat="false" ht="15.75" hidden="true" customHeight="false" outlineLevel="0" collapsed="false">
      <c r="A5217" s="331"/>
      <c r="B5217" s="331" t="s">
        <v>1493</v>
      </c>
      <c r="C5217" s="331" t="str">
        <f aca="false">IFERROR(VLOOKUP(B5217,'[1]#¡REF!'!$A$1:$C$15201,2,FALSE()),"")</f>
        <v/>
      </c>
      <c r="D5217" s="331" t="s">
        <v>1016</v>
      </c>
      <c r="E5217" s="331" t="s">
        <v>1021</v>
      </c>
      <c r="F5217" s="354" t="s">
        <v>993</v>
      </c>
      <c r="G5217" s="331" t="n">
        <v>5</v>
      </c>
      <c r="H5217" s="331" t="n">
        <v>26.6</v>
      </c>
      <c r="I5217" s="331" t="n">
        <v>529.6</v>
      </c>
      <c r="J5217" s="389"/>
      <c r="K5217" s="331" t="s">
        <v>994</v>
      </c>
    </row>
    <row r="5218" customFormat="false" ht="15.75" hidden="true" customHeight="false" outlineLevel="0" collapsed="false">
      <c r="A5218" s="331"/>
      <c r="B5218" s="331" t="s">
        <v>1493</v>
      </c>
      <c r="C5218" s="331" t="str">
        <f aca="false">IFERROR(VLOOKUP(B5218,'[1]#¡REF!'!$A$1:$C$15201,2,FALSE()),"")</f>
        <v/>
      </c>
      <c r="D5218" s="331" t="s">
        <v>1016</v>
      </c>
      <c r="E5218" s="331" t="s">
        <v>1041</v>
      </c>
      <c r="F5218" s="354" t="s">
        <v>993</v>
      </c>
      <c r="G5218" s="331" t="n">
        <v>8</v>
      </c>
      <c r="H5218" s="331" t="n">
        <v>42.56</v>
      </c>
      <c r="I5218" s="331" t="n">
        <v>847.36</v>
      </c>
      <c r="J5218" s="389"/>
      <c r="K5218" s="331" t="s">
        <v>994</v>
      </c>
    </row>
    <row r="5219" customFormat="false" ht="15.75" hidden="true" customHeight="false" outlineLevel="0" collapsed="false">
      <c r="A5219" s="331"/>
      <c r="B5219" s="331" t="s">
        <v>1493</v>
      </c>
      <c r="C5219" s="331" t="str">
        <f aca="false">IFERROR(VLOOKUP(B5219,'[1]#¡REF!'!$A$1:$C$15201,2,FALSE()),"")</f>
        <v/>
      </c>
      <c r="D5219" s="331" t="s">
        <v>1016</v>
      </c>
      <c r="E5219" s="331" t="s">
        <v>1023</v>
      </c>
      <c r="F5219" s="354" t="s">
        <v>993</v>
      </c>
      <c r="G5219" s="331" t="n">
        <v>113</v>
      </c>
      <c r="H5219" s="331" t="n">
        <v>601.15</v>
      </c>
      <c r="I5219" s="415" t="n">
        <v>11968.96</v>
      </c>
      <c r="J5219" s="389"/>
      <c r="K5219" s="331" t="s">
        <v>994</v>
      </c>
    </row>
    <row r="5220" customFormat="false" ht="15.75" hidden="true" customHeight="false" outlineLevel="0" collapsed="false">
      <c r="A5220" s="331"/>
      <c r="B5220" s="331" t="s">
        <v>1493</v>
      </c>
      <c r="C5220" s="331" t="str">
        <f aca="false">IFERROR(VLOOKUP(B5220,'[1]#¡REF!'!$A$1:$C$15201,2,FALSE()),"")</f>
        <v/>
      </c>
      <c r="D5220" s="331" t="s">
        <v>1016</v>
      </c>
      <c r="E5220" s="331" t="s">
        <v>1042</v>
      </c>
      <c r="F5220" s="354" t="s">
        <v>993</v>
      </c>
      <c r="G5220" s="331" t="n">
        <v>217</v>
      </c>
      <c r="H5220" s="415" t="n">
        <v>1154.43</v>
      </c>
      <c r="I5220" s="415" t="n">
        <v>22984.64</v>
      </c>
      <c r="J5220" s="389"/>
      <c r="K5220" s="331" t="s">
        <v>994</v>
      </c>
    </row>
    <row r="5221" customFormat="false" ht="15.75" hidden="true" customHeight="false" outlineLevel="0" collapsed="false">
      <c r="A5221" s="331"/>
      <c r="B5221" s="331" t="s">
        <v>1493</v>
      </c>
      <c r="C5221" s="331" t="str">
        <f aca="false">IFERROR(VLOOKUP(B5221,'[1]#¡REF!'!$A$1:$C$15201,2,FALSE()),"")</f>
        <v/>
      </c>
      <c r="D5221" s="331" t="s">
        <v>1016</v>
      </c>
      <c r="E5221" s="331" t="s">
        <v>1092</v>
      </c>
      <c r="F5221" s="354" t="s">
        <v>993</v>
      </c>
      <c r="G5221" s="331" t="n">
        <v>17</v>
      </c>
      <c r="H5221" s="331" t="n">
        <v>90.44</v>
      </c>
      <c r="I5221" s="415" t="n">
        <v>1800.64</v>
      </c>
      <c r="J5221" s="389"/>
      <c r="K5221" s="331" t="s">
        <v>994</v>
      </c>
    </row>
    <row r="5222" customFormat="false" ht="15.75" hidden="true" customHeight="false" outlineLevel="0" collapsed="false">
      <c r="A5222" s="331"/>
      <c r="B5222" s="331" t="s">
        <v>1493</v>
      </c>
      <c r="C5222" s="331" t="str">
        <f aca="false">IFERROR(VLOOKUP(B5222,'[1]#¡REF!'!$A$1:$C$15201,2,FALSE()),"")</f>
        <v/>
      </c>
      <c r="D5222" s="331" t="s">
        <v>1016</v>
      </c>
      <c r="E5222" s="331" t="s">
        <v>1025</v>
      </c>
      <c r="F5222" s="354" t="s">
        <v>993</v>
      </c>
      <c r="G5222" s="405" t="n">
        <v>1680</v>
      </c>
      <c r="H5222" s="415" t="n">
        <v>8937.5</v>
      </c>
      <c r="I5222" s="415" t="n">
        <v>177945.6</v>
      </c>
      <c r="J5222" s="389"/>
      <c r="K5222" s="331" t="s">
        <v>994</v>
      </c>
    </row>
    <row r="5223" customFormat="false" ht="15.75" hidden="true" customHeight="false" outlineLevel="0" collapsed="false">
      <c r="A5223" s="331"/>
      <c r="B5223" s="331" t="s">
        <v>1493</v>
      </c>
      <c r="C5223" s="331" t="str">
        <f aca="false">IFERROR(VLOOKUP(B5223,'[1]#¡REF!'!$A$1:$C$15201,2,FALSE()),"")</f>
        <v/>
      </c>
      <c r="D5223" s="331" t="s">
        <v>1016</v>
      </c>
      <c r="E5223" s="331" t="s">
        <v>1065</v>
      </c>
      <c r="F5223" s="354" t="s">
        <v>993</v>
      </c>
      <c r="G5223" s="331" t="n">
        <v>63</v>
      </c>
      <c r="H5223" s="331" t="n">
        <v>335.16</v>
      </c>
      <c r="I5223" s="415" t="n">
        <v>6672.96</v>
      </c>
      <c r="J5223" s="389"/>
      <c r="K5223" s="331" t="s">
        <v>994</v>
      </c>
    </row>
    <row r="5224" customFormat="false" ht="15.75" hidden="true" customHeight="false" outlineLevel="0" collapsed="false">
      <c r="A5224" s="331"/>
      <c r="B5224" s="331" t="s">
        <v>1493</v>
      </c>
      <c r="C5224" s="331" t="str">
        <f aca="false">IFERROR(VLOOKUP(B5224,'[1]#¡REF!'!$A$1:$C$15201,2,FALSE()),"")</f>
        <v/>
      </c>
      <c r="D5224" s="331" t="s">
        <v>1016</v>
      </c>
      <c r="E5224" s="331" t="s">
        <v>1093</v>
      </c>
      <c r="F5224" s="331" t="s">
        <v>1131</v>
      </c>
      <c r="G5224" s="331" t="n">
        <v>22</v>
      </c>
      <c r="H5224" s="331" t="n">
        <v>117.04</v>
      </c>
      <c r="I5224" s="415" t="n">
        <v>2330.24</v>
      </c>
      <c r="J5224" s="389"/>
      <c r="K5224" s="331" t="s">
        <v>994</v>
      </c>
    </row>
    <row r="5225" customFormat="false" ht="15.75" hidden="true" customHeight="false" outlineLevel="0" collapsed="false">
      <c r="A5225" s="331"/>
      <c r="B5225" s="331" t="s">
        <v>1493</v>
      </c>
      <c r="C5225" s="331" t="str">
        <f aca="false">IFERROR(VLOOKUP(B5225,'[1]#¡REF!'!$A$1:$C$15201,2,FALSE()),"")</f>
        <v/>
      </c>
      <c r="D5225" s="331" t="s">
        <v>1016</v>
      </c>
      <c r="E5225" s="331" t="s">
        <v>1027</v>
      </c>
      <c r="F5225" s="331" t="s">
        <v>1133</v>
      </c>
      <c r="G5225" s="331" t="n">
        <v>22</v>
      </c>
      <c r="H5225" s="331" t="n">
        <v>117.04</v>
      </c>
      <c r="I5225" s="415" t="n">
        <v>2330.24</v>
      </c>
      <c r="J5225" s="389"/>
      <c r="K5225" s="331" t="s">
        <v>994</v>
      </c>
    </row>
    <row r="5226" customFormat="false" ht="15.75" hidden="true" customHeight="false" outlineLevel="0" collapsed="false">
      <c r="A5226" s="331"/>
      <c r="B5226" s="331" t="s">
        <v>1493</v>
      </c>
      <c r="C5226" s="331" t="str">
        <f aca="false">IFERROR(VLOOKUP(B5226,'[1]#¡REF!'!$A$1:$C$15201,2,FALSE()),"")</f>
        <v/>
      </c>
      <c r="D5226" s="331" t="s">
        <v>1016</v>
      </c>
      <c r="E5226" s="331" t="s">
        <v>1028</v>
      </c>
      <c r="F5226" s="331" t="s">
        <v>1134</v>
      </c>
      <c r="G5226" s="331" t="n">
        <v>22</v>
      </c>
      <c r="H5226" s="331" t="n">
        <v>117.04</v>
      </c>
      <c r="I5226" s="415" t="n">
        <v>2330.24</v>
      </c>
      <c r="J5226" s="390"/>
      <c r="K5226" s="331" t="s">
        <v>994</v>
      </c>
    </row>
    <row r="5227" customFormat="false" ht="15.75" hidden="true" customHeight="false" outlineLevel="0" collapsed="false">
      <c r="A5227" s="331"/>
      <c r="B5227" s="331" t="s">
        <v>1494</v>
      </c>
      <c r="C5227" s="331" t="str">
        <f aca="false">IFERROR(VLOOKUP(B5227,'[1]#¡REF!'!$A$1:$C$15201,2,FALSE()),"")</f>
        <v/>
      </c>
      <c r="D5227" s="331" t="s">
        <v>991</v>
      </c>
      <c r="E5227" s="331" t="s">
        <v>992</v>
      </c>
      <c r="F5227" s="354" t="s">
        <v>993</v>
      </c>
      <c r="G5227" s="331" t="n">
        <v>30</v>
      </c>
      <c r="H5227" s="331" t="n">
        <v>998.24</v>
      </c>
      <c r="I5227" s="415" t="n">
        <v>19875</v>
      </c>
      <c r="J5227" s="388"/>
      <c r="K5227" s="331" t="s">
        <v>994</v>
      </c>
    </row>
    <row r="5228" customFormat="false" ht="15.75" hidden="true" customHeight="false" outlineLevel="0" collapsed="false">
      <c r="A5228" s="331"/>
      <c r="B5228" s="331" t="s">
        <v>1494</v>
      </c>
      <c r="C5228" s="331" t="str">
        <f aca="false">IFERROR(VLOOKUP(B5228,'[1]#¡REF!'!$A$1:$C$15201,2,FALSE()),"")</f>
        <v/>
      </c>
      <c r="D5228" s="331" t="s">
        <v>991</v>
      </c>
      <c r="E5228" s="331" t="s">
        <v>1083</v>
      </c>
      <c r="F5228" s="354" t="s">
        <v>993</v>
      </c>
      <c r="G5228" s="331" t="n">
        <v>52</v>
      </c>
      <c r="H5228" s="415" t="n">
        <v>1730.29</v>
      </c>
      <c r="I5228" s="415" t="n">
        <v>34450</v>
      </c>
      <c r="J5228" s="389"/>
      <c r="K5228" s="331" t="s">
        <v>994</v>
      </c>
    </row>
    <row r="5229" customFormat="false" ht="15.75" hidden="true" customHeight="false" outlineLevel="0" collapsed="false">
      <c r="A5229" s="331"/>
      <c r="B5229" s="331" t="s">
        <v>1494</v>
      </c>
      <c r="C5229" s="331" t="str">
        <f aca="false">IFERROR(VLOOKUP(B5229,'[1]#¡REF!'!$A$1:$C$15201,2,FALSE()),"")</f>
        <v/>
      </c>
      <c r="D5229" s="331" t="s">
        <v>991</v>
      </c>
      <c r="E5229" s="331" t="s">
        <v>1000</v>
      </c>
      <c r="F5229" s="354" t="s">
        <v>993</v>
      </c>
      <c r="G5229" s="331" t="n">
        <v>120</v>
      </c>
      <c r="H5229" s="415" t="n">
        <v>3992.97</v>
      </c>
      <c r="I5229" s="415" t="n">
        <v>79500</v>
      </c>
      <c r="J5229" s="389"/>
      <c r="K5229" s="331" t="s">
        <v>994</v>
      </c>
    </row>
    <row r="5230" customFormat="false" ht="15.75" hidden="true" customHeight="false" outlineLevel="0" collapsed="false">
      <c r="A5230" s="331"/>
      <c r="B5230" s="331" t="s">
        <v>1494</v>
      </c>
      <c r="C5230" s="331" t="str">
        <f aca="false">IFERROR(VLOOKUP(B5230,'[1]#¡REF!'!$A$1:$C$15201,2,FALSE()),"")</f>
        <v/>
      </c>
      <c r="D5230" s="331" t="s">
        <v>991</v>
      </c>
      <c r="E5230" s="331" t="s">
        <v>1034</v>
      </c>
      <c r="F5230" s="354" t="s">
        <v>993</v>
      </c>
      <c r="G5230" s="331" t="n">
        <v>6</v>
      </c>
      <c r="H5230" s="331" t="n">
        <v>199.65</v>
      </c>
      <c r="I5230" s="415" t="n">
        <v>3975</v>
      </c>
      <c r="J5230" s="389"/>
      <c r="K5230" s="331" t="s">
        <v>994</v>
      </c>
    </row>
    <row r="5231" customFormat="false" ht="15.75" hidden="true" customHeight="false" outlineLevel="0" collapsed="false">
      <c r="A5231" s="331"/>
      <c r="B5231" s="331" t="s">
        <v>1494</v>
      </c>
      <c r="C5231" s="331" t="str">
        <f aca="false">IFERROR(VLOOKUP(B5231,'[1]#¡REF!'!$A$1:$C$15201,2,FALSE()),"")</f>
        <v/>
      </c>
      <c r="D5231" s="331" t="s">
        <v>991</v>
      </c>
      <c r="E5231" s="331" t="s">
        <v>1011</v>
      </c>
      <c r="F5231" s="354" t="s">
        <v>993</v>
      </c>
      <c r="G5231" s="331" t="n">
        <v>72</v>
      </c>
      <c r="H5231" s="415" t="n">
        <v>2395.78</v>
      </c>
      <c r="I5231" s="415" t="n">
        <v>47700</v>
      </c>
      <c r="J5231" s="389"/>
      <c r="K5231" s="331" t="s">
        <v>994</v>
      </c>
    </row>
    <row r="5232" customFormat="false" ht="15.75" hidden="true" customHeight="false" outlineLevel="0" collapsed="false">
      <c r="A5232" s="331"/>
      <c r="B5232" s="331" t="s">
        <v>1494</v>
      </c>
      <c r="C5232" s="331" t="str">
        <f aca="false">IFERROR(VLOOKUP(B5232,'[1]#¡REF!'!$A$1:$C$15201,2,FALSE()),"")</f>
        <v/>
      </c>
      <c r="D5232" s="331" t="s">
        <v>991</v>
      </c>
      <c r="E5232" s="331" t="s">
        <v>1014</v>
      </c>
      <c r="F5232" s="331" t="s">
        <v>1132</v>
      </c>
      <c r="G5232" s="331" t="n">
        <v>108</v>
      </c>
      <c r="H5232" s="415" t="n">
        <v>3593.67</v>
      </c>
      <c r="I5232" s="415" t="n">
        <v>71550</v>
      </c>
      <c r="J5232" s="390"/>
      <c r="K5232" s="331" t="s">
        <v>994</v>
      </c>
    </row>
    <row r="5233" customFormat="false" ht="15.75" hidden="true" customHeight="false" outlineLevel="0" collapsed="false">
      <c r="A5233" s="331"/>
      <c r="B5233" s="331" t="s">
        <v>1494</v>
      </c>
      <c r="C5233" s="331" t="str">
        <f aca="false">IFERROR(VLOOKUP(B5233,'[1]#¡REF!'!$A$1:$C$15201,2,FALSE()),"")</f>
        <v/>
      </c>
      <c r="D5233" s="331" t="s">
        <v>1016</v>
      </c>
      <c r="E5233" s="331" t="s">
        <v>1019</v>
      </c>
      <c r="F5233" s="354" t="s">
        <v>993</v>
      </c>
      <c r="G5233" s="433" t="n">
        <v>42</v>
      </c>
      <c r="H5233" s="415" t="n">
        <v>1397.54</v>
      </c>
      <c r="I5233" s="415" t="n">
        <v>27825</v>
      </c>
      <c r="J5233" s="388"/>
      <c r="K5233" s="331" t="s">
        <v>994</v>
      </c>
    </row>
    <row r="5234" customFormat="false" ht="15.75" hidden="true" customHeight="false" outlineLevel="0" collapsed="false">
      <c r="A5234" s="331"/>
      <c r="B5234" s="331" t="s">
        <v>1494</v>
      </c>
      <c r="C5234" s="331" t="str">
        <f aca="false">IFERROR(VLOOKUP(B5234,'[1]#¡REF!'!$A$1:$C$15201,2,FALSE()),"")</f>
        <v/>
      </c>
      <c r="D5234" s="331" t="s">
        <v>1016</v>
      </c>
      <c r="E5234" s="331" t="s">
        <v>1024</v>
      </c>
      <c r="F5234" s="354" t="s">
        <v>993</v>
      </c>
      <c r="G5234" s="433" t="n">
        <v>14</v>
      </c>
      <c r="H5234" s="331" t="n">
        <v>465.85</v>
      </c>
      <c r="I5234" s="415" t="n">
        <v>9275</v>
      </c>
      <c r="J5234" s="389"/>
      <c r="K5234" s="331" t="s">
        <v>994</v>
      </c>
    </row>
    <row r="5235" customFormat="false" ht="15.75" hidden="true" customHeight="false" outlineLevel="0" collapsed="false">
      <c r="A5235" s="331"/>
      <c r="B5235" s="331" t="s">
        <v>1495</v>
      </c>
      <c r="C5235" s="331" t="str">
        <f aca="false">IFERROR(VLOOKUP(B5235,'[1]#¡REF!'!$A$1:$C$15201,2,FALSE()),"")</f>
        <v/>
      </c>
      <c r="D5235" s="331" t="s">
        <v>991</v>
      </c>
      <c r="E5235" s="331" t="s">
        <v>992</v>
      </c>
      <c r="F5235" s="354" t="s">
        <v>993</v>
      </c>
      <c r="G5235" s="433" t="n">
        <v>30</v>
      </c>
      <c r="H5235" s="331" t="n">
        <v>481.42</v>
      </c>
      <c r="I5235" s="415" t="n">
        <v>9585</v>
      </c>
      <c r="J5235" s="389"/>
      <c r="K5235" s="331" t="s">
        <v>994</v>
      </c>
    </row>
    <row r="5236" customFormat="false" ht="15.75" hidden="true" customHeight="false" outlineLevel="0" collapsed="false">
      <c r="A5236" s="331"/>
      <c r="B5236" s="331" t="s">
        <v>1495</v>
      </c>
      <c r="C5236" s="331" t="str">
        <f aca="false">IFERROR(VLOOKUP(B5236,'[1]#¡REF!'!$A$1:$C$15201,2,FALSE()),"")</f>
        <v/>
      </c>
      <c r="D5236" s="331" t="s">
        <v>991</v>
      </c>
      <c r="E5236" s="331" t="s">
        <v>1083</v>
      </c>
      <c r="F5236" s="354" t="s">
        <v>993</v>
      </c>
      <c r="G5236" s="433" t="n">
        <v>114</v>
      </c>
      <c r="H5236" s="415" t="n">
        <v>1829.38</v>
      </c>
      <c r="I5236" s="415" t="n">
        <v>36423</v>
      </c>
      <c r="J5236" s="389"/>
      <c r="K5236" s="331" t="s">
        <v>994</v>
      </c>
    </row>
    <row r="5237" customFormat="false" ht="15.75" hidden="true" customHeight="false" outlineLevel="0" collapsed="false">
      <c r="A5237" s="331"/>
      <c r="B5237" s="331" t="s">
        <v>1495</v>
      </c>
      <c r="C5237" s="331" t="str">
        <f aca="false">IFERROR(VLOOKUP(B5237,'[1]#¡REF!'!$A$1:$C$15201,2,FALSE()),"")</f>
        <v/>
      </c>
      <c r="D5237" s="331" t="s">
        <v>991</v>
      </c>
      <c r="E5237" s="331" t="s">
        <v>1011</v>
      </c>
      <c r="F5237" s="354" t="s">
        <v>993</v>
      </c>
      <c r="G5237" s="433" t="n">
        <v>101</v>
      </c>
      <c r="H5237" s="415" t="n">
        <v>1620.77</v>
      </c>
      <c r="I5237" s="415" t="n">
        <v>32269.5</v>
      </c>
      <c r="J5237" s="390"/>
      <c r="K5237" s="331" t="s">
        <v>994</v>
      </c>
    </row>
    <row r="5238" customFormat="false" ht="15.75" hidden="true" customHeight="false" outlineLevel="0" collapsed="false">
      <c r="A5238" s="331"/>
      <c r="B5238" s="331" t="s">
        <v>1495</v>
      </c>
      <c r="C5238" s="331" t="str">
        <f aca="false">IFERROR(VLOOKUP(B5238,'[1]#¡REF!'!$A$1:$C$15201,2,FALSE()),"")</f>
        <v/>
      </c>
      <c r="D5238" s="331" t="s">
        <v>1016</v>
      </c>
      <c r="E5238" s="331" t="s">
        <v>1019</v>
      </c>
      <c r="F5238" s="354" t="s">
        <v>993</v>
      </c>
      <c r="G5238" s="331" t="n">
        <v>42</v>
      </c>
      <c r="H5238" s="331" t="n">
        <v>673.98</v>
      </c>
      <c r="I5238" s="415" t="n">
        <v>13419</v>
      </c>
      <c r="J5238" s="388"/>
      <c r="K5238" s="331" t="s">
        <v>994</v>
      </c>
    </row>
    <row r="5239" customFormat="false" ht="15.75" hidden="true" customHeight="false" outlineLevel="0" collapsed="false">
      <c r="A5239" s="331"/>
      <c r="B5239" s="331" t="s">
        <v>1495</v>
      </c>
      <c r="C5239" s="331" t="str">
        <f aca="false">IFERROR(VLOOKUP(B5239,'[1]#¡REF!'!$A$1:$C$15201,2,FALSE()),"")</f>
        <v/>
      </c>
      <c r="D5239" s="331" t="s">
        <v>1016</v>
      </c>
      <c r="E5239" s="331" t="s">
        <v>1024</v>
      </c>
      <c r="F5239" s="354" t="s">
        <v>993</v>
      </c>
      <c r="G5239" s="331" t="n">
        <v>7</v>
      </c>
      <c r="H5239" s="331" t="n">
        <v>112.33</v>
      </c>
      <c r="I5239" s="415" t="n">
        <v>2236.5</v>
      </c>
      <c r="J5239" s="389"/>
      <c r="K5239" s="331" t="s">
        <v>994</v>
      </c>
    </row>
    <row r="5240" customFormat="false" ht="15.75" hidden="true" customHeight="false" outlineLevel="0" collapsed="false">
      <c r="A5240" s="331"/>
      <c r="B5240" s="331" t="s">
        <v>1496</v>
      </c>
      <c r="C5240" s="331" t="str">
        <f aca="false">IFERROR(VLOOKUP(B5240,'[1]#¡REF!'!$A$1:$C$15201,2,FALSE()),"")</f>
        <v/>
      </c>
      <c r="D5240" s="331" t="s">
        <v>1016</v>
      </c>
      <c r="E5240" s="331" t="s">
        <v>1017</v>
      </c>
      <c r="F5240" s="331" t="s">
        <v>1130</v>
      </c>
      <c r="G5240" s="331" t="n">
        <v>30</v>
      </c>
      <c r="H5240" s="415" t="n">
        <v>1091.66</v>
      </c>
      <c r="I5240" s="415" t="n">
        <v>21735</v>
      </c>
      <c r="J5240" s="389"/>
      <c r="K5240" s="331" t="s">
        <v>994</v>
      </c>
    </row>
    <row r="5241" customFormat="false" ht="15.75" hidden="true" customHeight="false" outlineLevel="0" collapsed="false">
      <c r="A5241" s="331"/>
      <c r="B5241" s="331" t="s">
        <v>1496</v>
      </c>
      <c r="C5241" s="331" t="str">
        <f aca="false">IFERROR(VLOOKUP(B5241,'[1]#¡REF!'!$A$1:$C$15201,2,FALSE()),"")</f>
        <v/>
      </c>
      <c r="D5241" s="331" t="s">
        <v>1016</v>
      </c>
      <c r="E5241" s="331" t="s">
        <v>1091</v>
      </c>
      <c r="F5241" s="354" t="s">
        <v>993</v>
      </c>
      <c r="G5241" s="331" t="n">
        <v>70</v>
      </c>
      <c r="H5241" s="415" t="n">
        <v>2547.21</v>
      </c>
      <c r="I5241" s="415" t="n">
        <v>50715</v>
      </c>
      <c r="J5241" s="389"/>
      <c r="K5241" s="331" t="s">
        <v>994</v>
      </c>
    </row>
    <row r="5242" customFormat="false" ht="15.75" hidden="true" customHeight="false" outlineLevel="0" collapsed="false">
      <c r="A5242" s="331"/>
      <c r="B5242" s="331" t="s">
        <v>1496</v>
      </c>
      <c r="C5242" s="331" t="str">
        <f aca="false">IFERROR(VLOOKUP(B5242,'[1]#¡REF!'!$A$1:$C$15201,2,FALSE()),"")</f>
        <v/>
      </c>
      <c r="D5242" s="331" t="s">
        <v>1016</v>
      </c>
      <c r="E5242" s="331" t="s">
        <v>1021</v>
      </c>
      <c r="F5242" s="354" t="s">
        <v>993</v>
      </c>
      <c r="G5242" s="331" t="n">
        <v>30</v>
      </c>
      <c r="H5242" s="415" t="n">
        <v>1091.66</v>
      </c>
      <c r="I5242" s="415" t="n">
        <v>21735</v>
      </c>
      <c r="J5242" s="389"/>
      <c r="K5242" s="331" t="s">
        <v>994</v>
      </c>
    </row>
    <row r="5243" customFormat="false" ht="15.75" hidden="true" customHeight="false" outlineLevel="0" collapsed="false">
      <c r="A5243" s="331"/>
      <c r="B5243" s="331" t="s">
        <v>1496</v>
      </c>
      <c r="C5243" s="331" t="str">
        <f aca="false">IFERROR(VLOOKUP(B5243,'[1]#¡REF!'!$A$1:$C$15201,2,FALSE()),"")</f>
        <v/>
      </c>
      <c r="D5243" s="331" t="s">
        <v>1016</v>
      </c>
      <c r="E5243" s="331" t="s">
        <v>1041</v>
      </c>
      <c r="F5243" s="354" t="s">
        <v>993</v>
      </c>
      <c r="G5243" s="331" t="n">
        <v>12</v>
      </c>
      <c r="H5243" s="331" t="n">
        <v>436.67</v>
      </c>
      <c r="I5243" s="415" t="n">
        <v>8694</v>
      </c>
      <c r="J5243" s="389"/>
      <c r="K5243" s="331" t="s">
        <v>994</v>
      </c>
    </row>
    <row r="5244" customFormat="false" ht="15.75" hidden="true" customHeight="false" outlineLevel="0" collapsed="false">
      <c r="A5244" s="331"/>
      <c r="B5244" s="331" t="s">
        <v>1496</v>
      </c>
      <c r="C5244" s="331" t="str">
        <f aca="false">IFERROR(VLOOKUP(B5244,'[1]#¡REF!'!$A$1:$C$15201,2,FALSE()),"")</f>
        <v/>
      </c>
      <c r="D5244" s="331" t="s">
        <v>1016</v>
      </c>
      <c r="E5244" s="331" t="s">
        <v>1092</v>
      </c>
      <c r="F5244" s="354" t="s">
        <v>993</v>
      </c>
      <c r="G5244" s="331" t="n">
        <v>88</v>
      </c>
      <c r="H5244" s="415" t="n">
        <v>3202.21</v>
      </c>
      <c r="I5244" s="415" t="n">
        <v>63756</v>
      </c>
      <c r="J5244" s="389"/>
      <c r="K5244" s="331" t="s">
        <v>994</v>
      </c>
    </row>
    <row r="5245" customFormat="false" ht="15.75" hidden="true" customHeight="false" outlineLevel="0" collapsed="false">
      <c r="A5245" s="331"/>
      <c r="B5245" s="331" t="s">
        <v>1496</v>
      </c>
      <c r="C5245" s="331" t="str">
        <f aca="false">IFERROR(VLOOKUP(B5245,'[1]#¡REF!'!$A$1:$C$15201,2,FALSE()),"")</f>
        <v/>
      </c>
      <c r="D5245" s="331" t="s">
        <v>1016</v>
      </c>
      <c r="E5245" s="331" t="s">
        <v>1024</v>
      </c>
      <c r="F5245" s="354" t="s">
        <v>993</v>
      </c>
      <c r="G5245" s="331" t="n">
        <v>12</v>
      </c>
      <c r="H5245" s="331" t="n">
        <v>436.67</v>
      </c>
      <c r="I5245" s="415" t="n">
        <v>8694</v>
      </c>
      <c r="J5245" s="389"/>
      <c r="K5245" s="331" t="s">
        <v>994</v>
      </c>
    </row>
    <row r="5246" customFormat="false" ht="15.75" hidden="true" customHeight="false" outlineLevel="0" collapsed="false">
      <c r="A5246" s="331"/>
      <c r="B5246" s="331" t="s">
        <v>1496</v>
      </c>
      <c r="C5246" s="331" t="str">
        <f aca="false">IFERROR(VLOOKUP(B5246,'[1]#¡REF!'!$A$1:$C$15201,2,FALSE()),"")</f>
        <v/>
      </c>
      <c r="D5246" s="331" t="s">
        <v>1016</v>
      </c>
      <c r="E5246" s="331" t="s">
        <v>1025</v>
      </c>
      <c r="F5246" s="354" t="s">
        <v>993</v>
      </c>
      <c r="G5246" s="331" t="n">
        <v>336</v>
      </c>
      <c r="H5246" s="415" t="n">
        <v>12226.62</v>
      </c>
      <c r="I5246" s="415" t="n">
        <v>243432</v>
      </c>
      <c r="J5246" s="389"/>
      <c r="K5246" s="331" t="s">
        <v>994</v>
      </c>
    </row>
    <row r="5247" customFormat="false" ht="15.75" hidden="true" customHeight="false" outlineLevel="0" collapsed="false">
      <c r="A5247" s="331"/>
      <c r="B5247" s="331" t="s">
        <v>1496</v>
      </c>
      <c r="C5247" s="331" t="str">
        <f aca="false">IFERROR(VLOOKUP(B5247,'[1]#¡REF!'!$A$1:$C$15201,2,FALSE()),"")</f>
        <v/>
      </c>
      <c r="D5247" s="331" t="s">
        <v>1016</v>
      </c>
      <c r="E5247" s="331" t="s">
        <v>1110</v>
      </c>
      <c r="F5247" s="354" t="s">
        <v>993</v>
      </c>
      <c r="G5247" s="331" t="n">
        <v>8</v>
      </c>
      <c r="H5247" s="331" t="n">
        <v>291.11</v>
      </c>
      <c r="I5247" s="415" t="n">
        <v>5796</v>
      </c>
      <c r="J5247" s="389"/>
      <c r="K5247" s="331" t="s">
        <v>994</v>
      </c>
    </row>
    <row r="5248" customFormat="false" ht="15.75" hidden="true" customHeight="false" outlineLevel="0" collapsed="false">
      <c r="A5248" s="331"/>
      <c r="B5248" s="331" t="s">
        <v>1496</v>
      </c>
      <c r="C5248" s="331" t="str">
        <f aca="false">IFERROR(VLOOKUP(B5248,'[1]#¡REF!'!$A$1:$C$15201,2,FALSE()),"")</f>
        <v/>
      </c>
      <c r="D5248" s="331" t="s">
        <v>1016</v>
      </c>
      <c r="E5248" s="331" t="s">
        <v>1065</v>
      </c>
      <c r="F5248" s="354" t="s">
        <v>993</v>
      </c>
      <c r="G5248" s="331" t="n">
        <v>10</v>
      </c>
      <c r="H5248" s="331" t="n">
        <v>363.89</v>
      </c>
      <c r="I5248" s="415" t="n">
        <v>7245</v>
      </c>
      <c r="J5248" s="389"/>
      <c r="K5248" s="331" t="s">
        <v>994</v>
      </c>
    </row>
    <row r="5249" customFormat="false" ht="15.75" hidden="true" customHeight="false" outlineLevel="0" collapsed="false">
      <c r="A5249" s="331"/>
      <c r="B5249" s="331" t="s">
        <v>1496</v>
      </c>
      <c r="C5249" s="331" t="str">
        <f aca="false">IFERROR(VLOOKUP(B5249,'[1]#¡REF!'!$A$1:$C$15201,2,FALSE()),"")</f>
        <v/>
      </c>
      <c r="D5249" s="331" t="s">
        <v>1016</v>
      </c>
      <c r="E5249" s="331" t="s">
        <v>1093</v>
      </c>
      <c r="F5249" s="331" t="s">
        <v>1131</v>
      </c>
      <c r="G5249" s="331" t="n">
        <v>9</v>
      </c>
      <c r="H5249" s="331" t="n">
        <v>327.5</v>
      </c>
      <c r="I5249" s="415" t="n">
        <v>6520.5</v>
      </c>
      <c r="J5249" s="389"/>
      <c r="K5249" s="331" t="s">
        <v>994</v>
      </c>
    </row>
    <row r="5250" customFormat="false" ht="15.75" hidden="true" customHeight="false" outlineLevel="0" collapsed="false">
      <c r="A5250" s="331"/>
      <c r="B5250" s="331" t="s">
        <v>1496</v>
      </c>
      <c r="C5250" s="331" t="str">
        <f aca="false">IFERROR(VLOOKUP(B5250,'[1]#¡REF!'!$A$1:$C$15201,2,FALSE()),"")</f>
        <v/>
      </c>
      <c r="D5250" s="331" t="s">
        <v>1016</v>
      </c>
      <c r="E5250" s="331" t="s">
        <v>1026</v>
      </c>
      <c r="F5250" s="331" t="s">
        <v>1132</v>
      </c>
      <c r="G5250" s="331" t="n">
        <v>170</v>
      </c>
      <c r="H5250" s="415" t="n">
        <v>6186.09</v>
      </c>
      <c r="I5250" s="415" t="n">
        <v>123165</v>
      </c>
      <c r="J5250" s="389"/>
      <c r="K5250" s="331" t="s">
        <v>994</v>
      </c>
    </row>
    <row r="5251" customFormat="false" ht="15.75" hidden="true" customHeight="false" outlineLevel="0" collapsed="false">
      <c r="A5251" s="331"/>
      <c r="B5251" s="331" t="s">
        <v>1496</v>
      </c>
      <c r="C5251" s="331" t="str">
        <f aca="false">IFERROR(VLOOKUP(B5251,'[1]#¡REF!'!$A$1:$C$15201,2,FALSE()),"")</f>
        <v/>
      </c>
      <c r="D5251" s="331" t="s">
        <v>1016</v>
      </c>
      <c r="E5251" s="331" t="s">
        <v>1027</v>
      </c>
      <c r="F5251" s="331" t="s">
        <v>1133</v>
      </c>
      <c r="G5251" s="331" t="n">
        <v>31</v>
      </c>
      <c r="H5251" s="415" t="n">
        <v>1128.05</v>
      </c>
      <c r="I5251" s="415" t="n">
        <v>22459.5</v>
      </c>
      <c r="J5251" s="389"/>
      <c r="K5251" s="331" t="s">
        <v>994</v>
      </c>
    </row>
    <row r="5252" customFormat="false" ht="15.75" hidden="true" customHeight="false" outlineLevel="0" collapsed="false">
      <c r="A5252" s="331"/>
      <c r="B5252" s="331" t="s">
        <v>1496</v>
      </c>
      <c r="C5252" s="331" t="str">
        <f aca="false">IFERROR(VLOOKUP(B5252,'[1]#¡REF!'!$A$1:$C$15201,2,FALSE()),"")</f>
        <v/>
      </c>
      <c r="D5252" s="331" t="s">
        <v>1016</v>
      </c>
      <c r="E5252" s="331" t="s">
        <v>1028</v>
      </c>
      <c r="F5252" s="331" t="s">
        <v>1134</v>
      </c>
      <c r="G5252" s="331" t="n">
        <v>11</v>
      </c>
      <c r="H5252" s="331" t="n">
        <v>400.28</v>
      </c>
      <c r="I5252" s="415" t="n">
        <v>7969.5</v>
      </c>
      <c r="J5252" s="390"/>
      <c r="K5252" s="331" t="s">
        <v>994</v>
      </c>
    </row>
    <row r="5253" customFormat="false" ht="15.75" hidden="true" customHeight="false" outlineLevel="0" collapsed="false">
      <c r="A5253" s="331"/>
      <c r="B5253" s="331" t="s">
        <v>1497</v>
      </c>
      <c r="C5253" s="331" t="str">
        <f aca="false">IFERROR(VLOOKUP(B5253,'[1]#¡REF!'!$A$1:$C$15201,2,FALSE()),"")</f>
        <v/>
      </c>
      <c r="D5253" s="331" t="s">
        <v>1016</v>
      </c>
      <c r="E5253" s="331" t="s">
        <v>1019</v>
      </c>
      <c r="F5253" s="354" t="s">
        <v>993</v>
      </c>
      <c r="G5253" s="331" t="n">
        <v>28</v>
      </c>
      <c r="H5253" s="331" t="n">
        <v>788.25</v>
      </c>
      <c r="I5253" s="415" t="n">
        <v>15694</v>
      </c>
      <c r="J5253" s="388"/>
      <c r="K5253" s="331" t="s">
        <v>994</v>
      </c>
    </row>
    <row r="5254" customFormat="false" ht="15.75" hidden="true" customHeight="false" outlineLevel="0" collapsed="false">
      <c r="A5254" s="331"/>
      <c r="B5254" s="331" t="s">
        <v>1498</v>
      </c>
      <c r="C5254" s="331" t="str">
        <f aca="false">IFERROR(VLOOKUP(B5254,'[1]#¡REF!'!$A$1:$C$15201,2,FALSE()),"")</f>
        <v/>
      </c>
      <c r="D5254" s="331" t="s">
        <v>1016</v>
      </c>
      <c r="E5254" s="331" t="s">
        <v>1019</v>
      </c>
      <c r="F5254" s="354" t="s">
        <v>993</v>
      </c>
      <c r="G5254" s="331" t="n">
        <v>28</v>
      </c>
      <c r="H5254" s="415" t="n">
        <v>1563.13</v>
      </c>
      <c r="I5254" s="415" t="n">
        <v>31122</v>
      </c>
      <c r="J5254" s="389"/>
      <c r="K5254" s="331" t="s">
        <v>994</v>
      </c>
    </row>
    <row r="5255" customFormat="false" ht="15.75" hidden="true" customHeight="false" outlineLevel="0" collapsed="false">
      <c r="A5255" s="331"/>
      <c r="B5255" s="331" t="s">
        <v>1499</v>
      </c>
      <c r="C5255" s="331" t="str">
        <f aca="false">IFERROR(VLOOKUP(B5255,'[1]#¡REF!'!$A$1:$C$15201,2,FALSE()),"")</f>
        <v/>
      </c>
      <c r="D5255" s="331" t="s">
        <v>991</v>
      </c>
      <c r="E5255" s="331" t="s">
        <v>997</v>
      </c>
      <c r="F5255" s="331" t="s">
        <v>1130</v>
      </c>
      <c r="G5255" s="331" t="n">
        <v>100</v>
      </c>
      <c r="H5255" s="331" t="n">
        <v>75.24</v>
      </c>
      <c r="I5255" s="415" t="n">
        <v>1498</v>
      </c>
      <c r="J5255" s="389"/>
      <c r="K5255" s="331" t="s">
        <v>994</v>
      </c>
    </row>
    <row r="5256" customFormat="false" ht="15.75" hidden="true" customHeight="false" outlineLevel="0" collapsed="false">
      <c r="A5256" s="331"/>
      <c r="B5256" s="331" t="s">
        <v>1499</v>
      </c>
      <c r="C5256" s="331" t="str">
        <f aca="false">IFERROR(VLOOKUP(B5256,'[1]#¡REF!'!$A$1:$C$15201,2,FALSE()),"")</f>
        <v/>
      </c>
      <c r="D5256" s="331" t="s">
        <v>991</v>
      </c>
      <c r="E5256" s="331" t="s">
        <v>992</v>
      </c>
      <c r="F5256" s="354" t="s">
        <v>993</v>
      </c>
      <c r="G5256" s="331" t="n">
        <v>750</v>
      </c>
      <c r="H5256" s="331" t="n">
        <v>564.29</v>
      </c>
      <c r="I5256" s="415" t="n">
        <v>11235</v>
      </c>
      <c r="J5256" s="389"/>
      <c r="K5256" s="331" t="s">
        <v>994</v>
      </c>
    </row>
    <row r="5257" customFormat="false" ht="15.75" hidden="true" customHeight="false" outlineLevel="0" collapsed="false">
      <c r="A5257" s="331"/>
      <c r="B5257" s="331" t="s">
        <v>1499</v>
      </c>
      <c r="C5257" s="331" t="str">
        <f aca="false">IFERROR(VLOOKUP(B5257,'[1]#¡REF!'!$A$1:$C$15201,2,FALSE()),"")</f>
        <v/>
      </c>
      <c r="D5257" s="331" t="s">
        <v>991</v>
      </c>
      <c r="E5257" s="331" t="s">
        <v>1009</v>
      </c>
      <c r="F5257" s="354" t="s">
        <v>993</v>
      </c>
      <c r="G5257" s="331" t="n">
        <v>100</v>
      </c>
      <c r="H5257" s="331" t="n">
        <v>75.24</v>
      </c>
      <c r="I5257" s="415" t="n">
        <v>1498</v>
      </c>
      <c r="J5257" s="389"/>
      <c r="K5257" s="331" t="s">
        <v>994</v>
      </c>
    </row>
    <row r="5258" customFormat="false" ht="15.75" hidden="true" customHeight="false" outlineLevel="0" collapsed="false">
      <c r="A5258" s="331"/>
      <c r="B5258" s="331" t="s">
        <v>1499</v>
      </c>
      <c r="C5258" s="331" t="str">
        <f aca="false">IFERROR(VLOOKUP(B5258,'[1]#¡REF!'!$A$1:$C$15201,2,FALSE()),"")</f>
        <v/>
      </c>
      <c r="D5258" s="331" t="s">
        <v>991</v>
      </c>
      <c r="E5258" s="331" t="s">
        <v>1037</v>
      </c>
      <c r="F5258" s="331" t="s">
        <v>1131</v>
      </c>
      <c r="G5258" s="331" t="n">
        <v>266</v>
      </c>
      <c r="H5258" s="331" t="n">
        <v>200.13</v>
      </c>
      <c r="I5258" s="415" t="n">
        <v>3984.68</v>
      </c>
      <c r="J5258" s="389"/>
      <c r="K5258" s="331" t="s">
        <v>994</v>
      </c>
    </row>
    <row r="5259" customFormat="false" ht="15.75" hidden="true" customHeight="false" outlineLevel="0" collapsed="false">
      <c r="A5259" s="331"/>
      <c r="B5259" s="331" t="s">
        <v>1499</v>
      </c>
      <c r="C5259" s="331" t="str">
        <f aca="false">IFERROR(VLOOKUP(B5259,'[1]#¡REF!'!$A$1:$C$15201,2,FALSE()),"")</f>
        <v/>
      </c>
      <c r="D5259" s="331" t="s">
        <v>991</v>
      </c>
      <c r="E5259" s="331" t="s">
        <v>1004</v>
      </c>
      <c r="F5259" s="331" t="s">
        <v>1134</v>
      </c>
      <c r="G5259" s="331" t="n">
        <v>50</v>
      </c>
      <c r="H5259" s="331" t="n">
        <v>37.62</v>
      </c>
      <c r="I5259" s="331" t="n">
        <v>749</v>
      </c>
      <c r="J5259" s="390"/>
      <c r="K5259" s="331" t="s">
        <v>994</v>
      </c>
    </row>
    <row r="5260" customFormat="false" ht="15.75" hidden="true" customHeight="false" outlineLevel="0" collapsed="false">
      <c r="A5260" s="331"/>
      <c r="B5260" s="331" t="s">
        <v>974</v>
      </c>
      <c r="C5260" s="331" t="str">
        <f aca="false">IFERROR(VLOOKUP(B5260,'[1]#¡REF!'!$A$1:$C$15201,2,FALSE()),"")</f>
        <v/>
      </c>
      <c r="D5260" s="331" t="s">
        <v>991</v>
      </c>
      <c r="E5260" s="331" t="s">
        <v>997</v>
      </c>
      <c r="F5260" s="331" t="s">
        <v>1130</v>
      </c>
      <c r="G5260" s="331" t="n">
        <v>500</v>
      </c>
      <c r="H5260" s="331" t="n">
        <v>288.8</v>
      </c>
      <c r="I5260" s="415" t="n">
        <v>5750</v>
      </c>
      <c r="J5260" s="388"/>
      <c r="K5260" s="331" t="s">
        <v>994</v>
      </c>
    </row>
    <row r="5261" customFormat="false" ht="15.75" hidden="true" customHeight="false" outlineLevel="0" collapsed="false">
      <c r="A5261" s="331"/>
      <c r="B5261" s="331" t="s">
        <v>974</v>
      </c>
      <c r="C5261" s="331" t="str">
        <f aca="false">IFERROR(VLOOKUP(B5261,'[1]#¡REF!'!$A$1:$C$15201,2,FALSE()),"")</f>
        <v/>
      </c>
      <c r="D5261" s="331" t="s">
        <v>991</v>
      </c>
      <c r="E5261" s="331" t="s">
        <v>1032</v>
      </c>
      <c r="F5261" s="331" t="s">
        <v>1130</v>
      </c>
      <c r="G5261" s="331" t="n">
        <v>960</v>
      </c>
      <c r="H5261" s="331" t="n">
        <v>554.5</v>
      </c>
      <c r="I5261" s="415" t="n">
        <v>11040</v>
      </c>
      <c r="J5261" s="389"/>
      <c r="K5261" s="331" t="s">
        <v>994</v>
      </c>
    </row>
    <row r="5262" customFormat="false" ht="15.75" hidden="true" customHeight="false" outlineLevel="0" collapsed="false">
      <c r="A5262" s="331"/>
      <c r="B5262" s="331" t="s">
        <v>974</v>
      </c>
      <c r="C5262" s="331" t="str">
        <f aca="false">IFERROR(VLOOKUP(B5262,'[1]#¡REF!'!$A$1:$C$15201,2,FALSE()),"")</f>
        <v/>
      </c>
      <c r="D5262" s="331" t="s">
        <v>991</v>
      </c>
      <c r="E5262" s="331" t="s">
        <v>992</v>
      </c>
      <c r="F5262" s="354" t="s">
        <v>993</v>
      </c>
      <c r="G5262" s="405" t="n">
        <v>34090</v>
      </c>
      <c r="H5262" s="415" t="n">
        <v>19690.36</v>
      </c>
      <c r="I5262" s="415" t="n">
        <v>392035</v>
      </c>
      <c r="J5262" s="389"/>
      <c r="K5262" s="331" t="s">
        <v>994</v>
      </c>
    </row>
    <row r="5263" customFormat="false" ht="15.75" hidden="true" customHeight="false" outlineLevel="0" collapsed="false">
      <c r="A5263" s="331"/>
      <c r="B5263" s="331" t="s">
        <v>974</v>
      </c>
      <c r="C5263" s="331" t="str">
        <f aca="false">IFERROR(VLOOKUP(B5263,'[1]#¡REF!'!$A$1:$C$15201,2,FALSE()),"")</f>
        <v/>
      </c>
      <c r="D5263" s="331" t="s">
        <v>991</v>
      </c>
      <c r="E5263" s="331" t="s">
        <v>1008</v>
      </c>
      <c r="F5263" s="354" t="s">
        <v>993</v>
      </c>
      <c r="G5263" s="331" t="n">
        <v>120</v>
      </c>
      <c r="H5263" s="331" t="n">
        <v>69.31</v>
      </c>
      <c r="I5263" s="415" t="n">
        <v>1380</v>
      </c>
      <c r="J5263" s="389"/>
      <c r="K5263" s="331" t="s">
        <v>994</v>
      </c>
    </row>
    <row r="5264" customFormat="false" ht="15.75" hidden="true" customHeight="false" outlineLevel="0" collapsed="false">
      <c r="A5264" s="331"/>
      <c r="B5264" s="331" t="s">
        <v>974</v>
      </c>
      <c r="C5264" s="331" t="str">
        <f aca="false">IFERROR(VLOOKUP(B5264,'[1]#¡REF!'!$A$1:$C$15201,2,FALSE()),"")</f>
        <v/>
      </c>
      <c r="D5264" s="331" t="s">
        <v>991</v>
      </c>
      <c r="E5264" s="331" t="s">
        <v>1083</v>
      </c>
      <c r="F5264" s="354" t="s">
        <v>993</v>
      </c>
      <c r="G5264" s="331" t="n">
        <v>150</v>
      </c>
      <c r="H5264" s="331" t="n">
        <v>86.64</v>
      </c>
      <c r="I5264" s="415" t="n">
        <v>1725</v>
      </c>
      <c r="J5264" s="389"/>
      <c r="K5264" s="331" t="s">
        <v>994</v>
      </c>
    </row>
    <row r="5265" customFormat="false" ht="15.75" hidden="true" customHeight="false" outlineLevel="0" collapsed="false">
      <c r="A5265" s="331"/>
      <c r="B5265" s="331" t="s">
        <v>974</v>
      </c>
      <c r="C5265" s="331" t="str">
        <f aca="false">IFERROR(VLOOKUP(B5265,'[1]#¡REF!'!$A$1:$C$15201,2,FALSE()),"")</f>
        <v/>
      </c>
      <c r="D5265" s="331" t="s">
        <v>991</v>
      </c>
      <c r="E5265" s="331" t="s">
        <v>1000</v>
      </c>
      <c r="F5265" s="354" t="s">
        <v>993</v>
      </c>
      <c r="G5265" s="405" t="n">
        <v>20974</v>
      </c>
      <c r="H5265" s="415" t="n">
        <v>12114.57</v>
      </c>
      <c r="I5265" s="415" t="n">
        <v>241201</v>
      </c>
      <c r="J5265" s="389"/>
      <c r="K5265" s="331" t="s">
        <v>994</v>
      </c>
    </row>
    <row r="5266" customFormat="false" ht="15.75" hidden="true" customHeight="false" outlineLevel="0" collapsed="false">
      <c r="A5266" s="331"/>
      <c r="B5266" s="331" t="s">
        <v>974</v>
      </c>
      <c r="C5266" s="331" t="str">
        <f aca="false">IFERROR(VLOOKUP(B5266,'[1]#¡REF!'!$A$1:$C$15201,2,FALSE()),"")</f>
        <v/>
      </c>
      <c r="D5266" s="331" t="s">
        <v>991</v>
      </c>
      <c r="E5266" s="331" t="s">
        <v>1033</v>
      </c>
      <c r="F5266" s="354" t="s">
        <v>993</v>
      </c>
      <c r="G5266" s="331" t="n">
        <v>500</v>
      </c>
      <c r="H5266" s="331" t="n">
        <v>288.8</v>
      </c>
      <c r="I5266" s="415" t="n">
        <v>5750</v>
      </c>
      <c r="J5266" s="389"/>
      <c r="K5266" s="331" t="s">
        <v>994</v>
      </c>
    </row>
    <row r="5267" customFormat="false" ht="15.75" hidden="true" customHeight="false" outlineLevel="0" collapsed="false">
      <c r="A5267" s="331"/>
      <c r="B5267" s="331" t="s">
        <v>974</v>
      </c>
      <c r="C5267" s="331" t="str">
        <f aca="false">IFERROR(VLOOKUP(B5267,'[1]#¡REF!'!$A$1:$C$15201,2,FALSE()),"")</f>
        <v/>
      </c>
      <c r="D5267" s="331" t="s">
        <v>991</v>
      </c>
      <c r="E5267" s="331" t="s">
        <v>1034</v>
      </c>
      <c r="F5267" s="354" t="s">
        <v>993</v>
      </c>
      <c r="G5267" s="405" t="n">
        <v>41509</v>
      </c>
      <c r="H5267" s="415" t="n">
        <v>23975.57</v>
      </c>
      <c r="I5267" s="415" t="n">
        <v>477353.5</v>
      </c>
      <c r="J5267" s="389"/>
      <c r="K5267" s="331" t="s">
        <v>994</v>
      </c>
    </row>
    <row r="5268" customFormat="false" ht="15.75" hidden="true" customHeight="false" outlineLevel="0" collapsed="false">
      <c r="A5268" s="331"/>
      <c r="B5268" s="331" t="s">
        <v>974</v>
      </c>
      <c r="C5268" s="331" t="str">
        <f aca="false">IFERROR(VLOOKUP(B5268,'[1]#¡REF!'!$A$1:$C$15201,2,FALSE()),"")</f>
        <v/>
      </c>
      <c r="D5268" s="331" t="s">
        <v>991</v>
      </c>
      <c r="E5268" s="331" t="s">
        <v>1009</v>
      </c>
      <c r="F5268" s="354" t="s">
        <v>993</v>
      </c>
      <c r="G5268" s="405" t="n">
        <v>2500</v>
      </c>
      <c r="H5268" s="415" t="n">
        <v>1444</v>
      </c>
      <c r="I5268" s="415" t="n">
        <v>28750</v>
      </c>
      <c r="J5268" s="389"/>
      <c r="K5268" s="331" t="s">
        <v>994</v>
      </c>
    </row>
    <row r="5269" customFormat="false" ht="15.75" hidden="true" customHeight="false" outlineLevel="0" collapsed="false">
      <c r="A5269" s="331"/>
      <c r="B5269" s="331" t="s">
        <v>974</v>
      </c>
      <c r="C5269" s="331" t="str">
        <f aca="false">IFERROR(VLOOKUP(B5269,'[1]#¡REF!'!$A$1:$C$15201,2,FALSE()),"")</f>
        <v/>
      </c>
      <c r="D5269" s="331" t="s">
        <v>991</v>
      </c>
      <c r="E5269" s="331" t="s">
        <v>1011</v>
      </c>
      <c r="F5269" s="354" t="s">
        <v>993</v>
      </c>
      <c r="G5269" s="405" t="n">
        <v>5385</v>
      </c>
      <c r="H5269" s="415" t="n">
        <v>3110.37</v>
      </c>
      <c r="I5269" s="415" t="n">
        <v>61927.5</v>
      </c>
      <c r="J5269" s="389"/>
      <c r="K5269" s="331" t="s">
        <v>994</v>
      </c>
    </row>
    <row r="5270" customFormat="false" ht="15.75" hidden="true" customHeight="false" outlineLevel="0" collapsed="false">
      <c r="A5270" s="331"/>
      <c r="B5270" s="331" t="s">
        <v>974</v>
      </c>
      <c r="C5270" s="331" t="str">
        <f aca="false">IFERROR(VLOOKUP(B5270,'[1]#¡REF!'!$A$1:$C$15201,2,FALSE()),"")</f>
        <v/>
      </c>
      <c r="D5270" s="331" t="s">
        <v>991</v>
      </c>
      <c r="E5270" s="331" t="s">
        <v>1001</v>
      </c>
      <c r="F5270" s="354" t="s">
        <v>993</v>
      </c>
      <c r="G5270" s="405" t="n">
        <v>6000</v>
      </c>
      <c r="H5270" s="415" t="n">
        <v>3465.6</v>
      </c>
      <c r="I5270" s="415" t="n">
        <v>69000</v>
      </c>
      <c r="J5270" s="389"/>
      <c r="K5270" s="331" t="s">
        <v>994</v>
      </c>
    </row>
    <row r="5271" customFormat="false" ht="15.75" hidden="true" customHeight="false" outlineLevel="0" collapsed="false">
      <c r="A5271" s="331"/>
      <c r="B5271" s="331" t="s">
        <v>974</v>
      </c>
      <c r="C5271" s="331" t="str">
        <f aca="false">IFERROR(VLOOKUP(B5271,'[1]#¡REF!'!$A$1:$C$15201,2,FALSE()),"")</f>
        <v/>
      </c>
      <c r="D5271" s="331" t="s">
        <v>991</v>
      </c>
      <c r="E5271" s="331" t="s">
        <v>1084</v>
      </c>
      <c r="F5271" s="354" t="s">
        <v>993</v>
      </c>
      <c r="G5271" s="331" t="n">
        <v>828</v>
      </c>
      <c r="H5271" s="331" t="n">
        <v>478.25</v>
      </c>
      <c r="I5271" s="415" t="n">
        <v>9522</v>
      </c>
      <c r="J5271" s="389"/>
      <c r="K5271" s="331" t="s">
        <v>994</v>
      </c>
    </row>
    <row r="5272" customFormat="false" ht="15.75" hidden="true" customHeight="false" outlineLevel="0" collapsed="false">
      <c r="A5272" s="331"/>
      <c r="B5272" s="331" t="s">
        <v>974</v>
      </c>
      <c r="C5272" s="331" t="str">
        <f aca="false">IFERROR(VLOOKUP(B5272,'[1]#¡REF!'!$A$1:$C$15201,2,FALSE()),"")</f>
        <v/>
      </c>
      <c r="D5272" s="331" t="s">
        <v>991</v>
      </c>
      <c r="E5272" s="331" t="s">
        <v>1046</v>
      </c>
      <c r="F5272" s="354" t="s">
        <v>993</v>
      </c>
      <c r="G5272" s="331" t="n">
        <v>8</v>
      </c>
      <c r="H5272" s="331" t="n">
        <v>4.62</v>
      </c>
      <c r="I5272" s="331" t="n">
        <v>92</v>
      </c>
      <c r="J5272" s="389"/>
      <c r="K5272" s="331" t="s">
        <v>994</v>
      </c>
    </row>
    <row r="5273" customFormat="false" ht="15.75" hidden="true" customHeight="false" outlineLevel="0" collapsed="false">
      <c r="A5273" s="331"/>
      <c r="B5273" s="331" t="s">
        <v>974</v>
      </c>
      <c r="C5273" s="331" t="str">
        <f aca="false">IFERROR(VLOOKUP(B5273,'[1]#¡REF!'!$A$1:$C$15201,2,FALSE()),"")</f>
        <v/>
      </c>
      <c r="D5273" s="331" t="s">
        <v>991</v>
      </c>
      <c r="E5273" s="331" t="s">
        <v>1012</v>
      </c>
      <c r="F5273" s="354" t="s">
        <v>993</v>
      </c>
      <c r="G5273" s="331" t="n">
        <v>350</v>
      </c>
      <c r="H5273" s="331" t="n">
        <v>202.16</v>
      </c>
      <c r="I5273" s="415" t="n">
        <v>4025</v>
      </c>
      <c r="J5273" s="389"/>
      <c r="K5273" s="331" t="s">
        <v>994</v>
      </c>
    </row>
    <row r="5274" customFormat="false" ht="15.75" hidden="true" customHeight="false" outlineLevel="0" collapsed="false">
      <c r="A5274" s="331"/>
      <c r="B5274" s="331" t="s">
        <v>974</v>
      </c>
      <c r="C5274" s="331" t="str">
        <f aca="false">IFERROR(VLOOKUP(B5274,'[1]#¡REF!'!$A$1:$C$15201,2,FALSE()),"")</f>
        <v/>
      </c>
      <c r="D5274" s="331" t="s">
        <v>991</v>
      </c>
      <c r="E5274" s="331" t="s">
        <v>1035</v>
      </c>
      <c r="F5274" s="354" t="s">
        <v>993</v>
      </c>
      <c r="G5274" s="405" t="n">
        <v>1970</v>
      </c>
      <c r="H5274" s="415" t="n">
        <v>1137.87</v>
      </c>
      <c r="I5274" s="415" t="n">
        <v>22655</v>
      </c>
      <c r="J5274" s="389"/>
      <c r="K5274" s="331" t="s">
        <v>994</v>
      </c>
    </row>
    <row r="5275" customFormat="false" ht="15.75" hidden="true" customHeight="false" outlineLevel="0" collapsed="false">
      <c r="A5275" s="331"/>
      <c r="B5275" s="331" t="s">
        <v>974</v>
      </c>
      <c r="C5275" s="331" t="str">
        <f aca="false">IFERROR(VLOOKUP(B5275,'[1]#¡REF!'!$A$1:$C$15201,2,FALSE()),"")</f>
        <v/>
      </c>
      <c r="D5275" s="331" t="s">
        <v>991</v>
      </c>
      <c r="E5275" s="331" t="s">
        <v>1036</v>
      </c>
      <c r="F5275" s="354" t="s">
        <v>993</v>
      </c>
      <c r="G5275" s="331" t="n">
        <v>15</v>
      </c>
      <c r="H5275" s="331" t="n">
        <v>8.66</v>
      </c>
      <c r="I5275" s="331" t="n">
        <v>172.5</v>
      </c>
      <c r="J5275" s="389"/>
      <c r="K5275" s="331" t="s">
        <v>994</v>
      </c>
    </row>
    <row r="5276" customFormat="false" ht="15.75" hidden="true" customHeight="false" outlineLevel="0" collapsed="false">
      <c r="A5276" s="331"/>
      <c r="B5276" s="331" t="s">
        <v>974</v>
      </c>
      <c r="C5276" s="331" t="str">
        <f aca="false">IFERROR(VLOOKUP(B5276,'[1]#¡REF!'!$A$1:$C$15201,2,FALSE()),"")</f>
        <v/>
      </c>
      <c r="D5276" s="331" t="s">
        <v>991</v>
      </c>
      <c r="E5276" s="331" t="s">
        <v>1013</v>
      </c>
      <c r="F5276" s="354" t="s">
        <v>993</v>
      </c>
      <c r="G5276" s="331" t="n">
        <v>80</v>
      </c>
      <c r="H5276" s="331" t="n">
        <v>46.21</v>
      </c>
      <c r="I5276" s="331" t="n">
        <v>920</v>
      </c>
      <c r="J5276" s="389"/>
      <c r="K5276" s="331" t="s">
        <v>994</v>
      </c>
    </row>
    <row r="5277" customFormat="false" ht="15.75" hidden="true" customHeight="false" outlineLevel="0" collapsed="false">
      <c r="A5277" s="331"/>
      <c r="B5277" s="331" t="s">
        <v>974</v>
      </c>
      <c r="C5277" s="331" t="str">
        <f aca="false">IFERROR(VLOOKUP(B5277,'[1]#¡REF!'!$A$1:$C$15201,2,FALSE()),"")</f>
        <v/>
      </c>
      <c r="D5277" s="331" t="s">
        <v>991</v>
      </c>
      <c r="E5277" s="331" t="s">
        <v>1037</v>
      </c>
      <c r="F5277" s="331" t="s">
        <v>1131</v>
      </c>
      <c r="G5277" s="405" t="n">
        <v>1126</v>
      </c>
      <c r="H5277" s="331" t="n">
        <v>650.38</v>
      </c>
      <c r="I5277" s="415" t="n">
        <v>12949</v>
      </c>
      <c r="J5277" s="389"/>
      <c r="K5277" s="331" t="s">
        <v>994</v>
      </c>
    </row>
    <row r="5278" customFormat="false" ht="15.75" hidden="true" customHeight="false" outlineLevel="0" collapsed="false">
      <c r="A5278" s="331"/>
      <c r="B5278" s="331" t="s">
        <v>974</v>
      </c>
      <c r="C5278" s="331" t="str">
        <f aca="false">IFERROR(VLOOKUP(B5278,'[1]#¡REF!'!$A$1:$C$15201,2,FALSE()),"")</f>
        <v/>
      </c>
      <c r="D5278" s="331" t="s">
        <v>991</v>
      </c>
      <c r="E5278" s="331" t="s">
        <v>1014</v>
      </c>
      <c r="F5278" s="331" t="s">
        <v>1132</v>
      </c>
      <c r="G5278" s="405" t="n">
        <v>6132</v>
      </c>
      <c r="H5278" s="415" t="n">
        <v>3541.84</v>
      </c>
      <c r="I5278" s="415" t="n">
        <v>70518</v>
      </c>
      <c r="J5278" s="389"/>
      <c r="K5278" s="331" t="s">
        <v>994</v>
      </c>
    </row>
    <row r="5279" customFormat="false" ht="15.75" hidden="true" customHeight="false" outlineLevel="0" collapsed="false">
      <c r="A5279" s="331"/>
      <c r="B5279" s="331" t="s">
        <v>974</v>
      </c>
      <c r="C5279" s="331" t="str">
        <f aca="false">IFERROR(VLOOKUP(B5279,'[1]#¡REF!'!$A$1:$C$15201,2,FALSE()),"")</f>
        <v/>
      </c>
      <c r="D5279" s="331" t="s">
        <v>991</v>
      </c>
      <c r="E5279" s="331" t="s">
        <v>1002</v>
      </c>
      <c r="F5279" s="331" t="s">
        <v>1133</v>
      </c>
      <c r="G5279" s="405" t="n">
        <v>8400</v>
      </c>
      <c r="H5279" s="415" t="n">
        <v>4851.83</v>
      </c>
      <c r="I5279" s="415" t="n">
        <v>96600</v>
      </c>
      <c r="J5279" s="389"/>
      <c r="K5279" s="331" t="s">
        <v>994</v>
      </c>
    </row>
    <row r="5280" customFormat="false" ht="15.75" hidden="true" customHeight="false" outlineLevel="0" collapsed="false">
      <c r="A5280" s="331"/>
      <c r="B5280" s="331" t="s">
        <v>974</v>
      </c>
      <c r="C5280" s="331" t="str">
        <f aca="false">IFERROR(VLOOKUP(B5280,'[1]#¡REF!'!$A$1:$C$15201,2,FALSE()),"")</f>
        <v/>
      </c>
      <c r="D5280" s="331" t="s">
        <v>991</v>
      </c>
      <c r="E5280" s="331" t="s">
        <v>1004</v>
      </c>
      <c r="F5280" s="331" t="s">
        <v>1134</v>
      </c>
      <c r="G5280" s="331" t="n">
        <v>200</v>
      </c>
      <c r="H5280" s="331" t="n">
        <v>115.52</v>
      </c>
      <c r="I5280" s="415" t="n">
        <v>2300</v>
      </c>
      <c r="J5280" s="390"/>
      <c r="K5280" s="331" t="s">
        <v>994</v>
      </c>
    </row>
    <row r="5281" customFormat="false" ht="15.75" hidden="true" customHeight="false" outlineLevel="0" collapsed="false">
      <c r="A5281" s="331"/>
      <c r="B5281" s="331" t="s">
        <v>1500</v>
      </c>
      <c r="C5281" s="331" t="str">
        <f aca="false">IFERROR(VLOOKUP(B5281,'[1]#¡REF!'!$A$1:$C$15201,2,FALSE()),"")</f>
        <v/>
      </c>
      <c r="D5281" s="331" t="s">
        <v>991</v>
      </c>
      <c r="E5281" s="331" t="s">
        <v>997</v>
      </c>
      <c r="F5281" s="331" t="s">
        <v>1130</v>
      </c>
      <c r="G5281" s="331" t="n">
        <v>100</v>
      </c>
      <c r="H5281" s="331" t="n">
        <v>24.11</v>
      </c>
      <c r="I5281" s="331" t="n">
        <v>480</v>
      </c>
      <c r="J5281" s="388"/>
      <c r="K5281" s="331" t="s">
        <v>994</v>
      </c>
    </row>
    <row r="5282" customFormat="false" ht="15.75" hidden="true" customHeight="false" outlineLevel="0" collapsed="false">
      <c r="A5282" s="331"/>
      <c r="B5282" s="331" t="s">
        <v>1500</v>
      </c>
      <c r="C5282" s="331" t="str">
        <f aca="false">IFERROR(VLOOKUP(B5282,'[1]#¡REF!'!$A$1:$C$15201,2,FALSE()),"")</f>
        <v/>
      </c>
      <c r="D5282" s="331" t="s">
        <v>991</v>
      </c>
      <c r="E5282" s="331" t="s">
        <v>1032</v>
      </c>
      <c r="F5282" s="331" t="s">
        <v>1130</v>
      </c>
      <c r="G5282" s="405" t="n">
        <v>9000</v>
      </c>
      <c r="H5282" s="415" t="n">
        <v>2169.76</v>
      </c>
      <c r="I5282" s="415" t="n">
        <v>43200</v>
      </c>
      <c r="J5282" s="389"/>
      <c r="K5282" s="331" t="s">
        <v>994</v>
      </c>
    </row>
    <row r="5283" customFormat="false" ht="15.75" hidden="true" customHeight="false" outlineLevel="0" collapsed="false">
      <c r="A5283" s="331"/>
      <c r="B5283" s="331" t="s">
        <v>1500</v>
      </c>
      <c r="C5283" s="331" t="str">
        <f aca="false">IFERROR(VLOOKUP(B5283,'[1]#¡REF!'!$A$1:$C$15201,2,FALSE()),"")</f>
        <v/>
      </c>
      <c r="D5283" s="331" t="s">
        <v>991</v>
      </c>
      <c r="E5283" s="331" t="s">
        <v>992</v>
      </c>
      <c r="F5283" s="354" t="s">
        <v>993</v>
      </c>
      <c r="G5283" s="405" t="n">
        <v>8635</v>
      </c>
      <c r="H5283" s="415" t="n">
        <v>2081.77</v>
      </c>
      <c r="I5283" s="415" t="n">
        <v>41448</v>
      </c>
      <c r="J5283" s="389"/>
      <c r="K5283" s="331" t="s">
        <v>994</v>
      </c>
    </row>
    <row r="5284" customFormat="false" ht="15.75" hidden="true" customHeight="false" outlineLevel="0" collapsed="false">
      <c r="A5284" s="331"/>
      <c r="B5284" s="331" t="s">
        <v>1500</v>
      </c>
      <c r="C5284" s="331" t="str">
        <f aca="false">IFERROR(VLOOKUP(B5284,'[1]#¡REF!'!$A$1:$C$15201,2,FALSE()),"")</f>
        <v/>
      </c>
      <c r="D5284" s="331" t="s">
        <v>991</v>
      </c>
      <c r="E5284" s="331" t="s">
        <v>1083</v>
      </c>
      <c r="F5284" s="354" t="s">
        <v>993</v>
      </c>
      <c r="G5284" s="405" t="n">
        <v>4000</v>
      </c>
      <c r="H5284" s="331" t="n">
        <v>964.34</v>
      </c>
      <c r="I5284" s="415" t="n">
        <v>19200</v>
      </c>
      <c r="J5284" s="389"/>
      <c r="K5284" s="331" t="s">
        <v>994</v>
      </c>
    </row>
    <row r="5285" customFormat="false" ht="15.75" hidden="true" customHeight="false" outlineLevel="0" collapsed="false">
      <c r="A5285" s="331"/>
      <c r="B5285" s="331" t="s">
        <v>1500</v>
      </c>
      <c r="C5285" s="331" t="str">
        <f aca="false">IFERROR(VLOOKUP(B5285,'[1]#¡REF!'!$A$1:$C$15201,2,FALSE()),"")</f>
        <v/>
      </c>
      <c r="D5285" s="331" t="s">
        <v>991</v>
      </c>
      <c r="E5285" s="331" t="s">
        <v>1034</v>
      </c>
      <c r="F5285" s="354" t="s">
        <v>993</v>
      </c>
      <c r="G5285" s="405" t="n">
        <v>4172</v>
      </c>
      <c r="H5285" s="415" t="n">
        <v>1005.81</v>
      </c>
      <c r="I5285" s="415" t="n">
        <v>20025.6</v>
      </c>
      <c r="J5285" s="389"/>
      <c r="K5285" s="331" t="s">
        <v>994</v>
      </c>
    </row>
    <row r="5286" customFormat="false" ht="15.75" hidden="true" customHeight="false" outlineLevel="0" collapsed="false">
      <c r="A5286" s="331"/>
      <c r="B5286" s="331" t="s">
        <v>1500</v>
      </c>
      <c r="C5286" s="331" t="str">
        <f aca="false">IFERROR(VLOOKUP(B5286,'[1]#¡REF!'!$A$1:$C$15201,2,FALSE()),"")</f>
        <v/>
      </c>
      <c r="D5286" s="331" t="s">
        <v>991</v>
      </c>
      <c r="E5286" s="331" t="s">
        <v>1010</v>
      </c>
      <c r="F5286" s="354" t="s">
        <v>993</v>
      </c>
      <c r="G5286" s="405" t="n">
        <v>3744</v>
      </c>
      <c r="H5286" s="331" t="n">
        <v>902.62</v>
      </c>
      <c r="I5286" s="415" t="n">
        <v>17971.2</v>
      </c>
      <c r="J5286" s="389"/>
      <c r="K5286" s="331" t="s">
        <v>994</v>
      </c>
    </row>
    <row r="5287" customFormat="false" ht="15.75" hidden="true" customHeight="false" outlineLevel="0" collapsed="false">
      <c r="A5287" s="331"/>
      <c r="B5287" s="331" t="s">
        <v>1500</v>
      </c>
      <c r="C5287" s="331" t="str">
        <f aca="false">IFERROR(VLOOKUP(B5287,'[1]#¡REF!'!$A$1:$C$15201,2,FALSE()),"")</f>
        <v/>
      </c>
      <c r="D5287" s="331" t="s">
        <v>991</v>
      </c>
      <c r="E5287" s="331" t="s">
        <v>1013</v>
      </c>
      <c r="F5287" s="354" t="s">
        <v>993</v>
      </c>
      <c r="G5287" s="331" t="n">
        <v>100</v>
      </c>
      <c r="H5287" s="331" t="n">
        <v>24.11</v>
      </c>
      <c r="I5287" s="331" t="n">
        <v>480</v>
      </c>
      <c r="J5287" s="389"/>
      <c r="K5287" s="331" t="s">
        <v>994</v>
      </c>
    </row>
    <row r="5288" customFormat="false" ht="15.75" hidden="true" customHeight="false" outlineLevel="0" collapsed="false">
      <c r="A5288" s="331"/>
      <c r="B5288" s="331" t="s">
        <v>1500</v>
      </c>
      <c r="C5288" s="331" t="str">
        <f aca="false">IFERROR(VLOOKUP(B5288,'[1]#¡REF!'!$A$1:$C$15201,2,FALSE()),"")</f>
        <v/>
      </c>
      <c r="D5288" s="331" t="s">
        <v>991</v>
      </c>
      <c r="E5288" s="331" t="s">
        <v>1037</v>
      </c>
      <c r="F5288" s="331" t="s">
        <v>1131</v>
      </c>
      <c r="G5288" s="405" t="n">
        <v>1862</v>
      </c>
      <c r="H5288" s="331" t="n">
        <v>448.9</v>
      </c>
      <c r="I5288" s="415" t="n">
        <v>8937.6</v>
      </c>
      <c r="J5288" s="389"/>
      <c r="K5288" s="331" t="s">
        <v>994</v>
      </c>
    </row>
    <row r="5289" customFormat="false" ht="15.75" hidden="true" customHeight="false" outlineLevel="0" collapsed="false">
      <c r="A5289" s="331"/>
      <c r="B5289" s="331" t="s">
        <v>1500</v>
      </c>
      <c r="C5289" s="331" t="str">
        <f aca="false">IFERROR(VLOOKUP(B5289,'[1]#¡REF!'!$A$1:$C$15201,2,FALSE()),"")</f>
        <v/>
      </c>
      <c r="D5289" s="331" t="s">
        <v>991</v>
      </c>
      <c r="E5289" s="331" t="s">
        <v>1014</v>
      </c>
      <c r="F5289" s="331" t="s">
        <v>1132</v>
      </c>
      <c r="G5289" s="405" t="n">
        <v>4823</v>
      </c>
      <c r="H5289" s="415" t="n">
        <v>1162.75</v>
      </c>
      <c r="I5289" s="415" t="n">
        <v>23150.4</v>
      </c>
      <c r="J5289" s="389"/>
      <c r="K5289" s="331" t="s">
        <v>994</v>
      </c>
    </row>
    <row r="5290" customFormat="false" ht="15.75" hidden="true" customHeight="false" outlineLevel="0" collapsed="false">
      <c r="A5290" s="331"/>
      <c r="B5290" s="331" t="s">
        <v>1500</v>
      </c>
      <c r="C5290" s="331" t="str">
        <f aca="false">IFERROR(VLOOKUP(B5290,'[1]#¡REF!'!$A$1:$C$15201,2,FALSE()),"")</f>
        <v/>
      </c>
      <c r="D5290" s="331" t="s">
        <v>991</v>
      </c>
      <c r="E5290" s="331" t="s">
        <v>1004</v>
      </c>
      <c r="F5290" s="331" t="s">
        <v>1134</v>
      </c>
      <c r="G5290" s="331" t="n">
        <v>50</v>
      </c>
      <c r="H5290" s="331" t="n">
        <v>12.05</v>
      </c>
      <c r="I5290" s="331" t="n">
        <v>240</v>
      </c>
      <c r="J5290" s="389"/>
      <c r="K5290" s="331" t="s">
        <v>994</v>
      </c>
    </row>
    <row r="5291" customFormat="false" ht="15.75" hidden="true" customHeight="false" outlineLevel="0" collapsed="false">
      <c r="A5291" s="331"/>
      <c r="B5291" s="331" t="s">
        <v>1501</v>
      </c>
      <c r="C5291" s="331" t="str">
        <f aca="false">IFERROR(VLOOKUP(B5291,'[1]#¡REF!'!$A$1:$C$15201,2,FALSE()),"")</f>
        <v/>
      </c>
      <c r="D5291" s="331" t="s">
        <v>991</v>
      </c>
      <c r="E5291" s="331" t="s">
        <v>997</v>
      </c>
      <c r="F5291" s="331" t="s">
        <v>1130</v>
      </c>
      <c r="G5291" s="405" t="n">
        <v>1000</v>
      </c>
      <c r="H5291" s="331" t="n">
        <v>250.63</v>
      </c>
      <c r="I5291" s="415" t="n">
        <v>4990</v>
      </c>
      <c r="J5291" s="389"/>
      <c r="K5291" s="331" t="s">
        <v>994</v>
      </c>
    </row>
    <row r="5292" customFormat="false" ht="15.75" hidden="true" customHeight="false" outlineLevel="0" collapsed="false">
      <c r="A5292" s="331"/>
      <c r="B5292" s="331" t="s">
        <v>1501</v>
      </c>
      <c r="C5292" s="331" t="str">
        <f aca="false">IFERROR(VLOOKUP(B5292,'[1]#¡REF!'!$A$1:$C$15201,2,FALSE()),"")</f>
        <v/>
      </c>
      <c r="D5292" s="331" t="s">
        <v>991</v>
      </c>
      <c r="E5292" s="331" t="s">
        <v>1032</v>
      </c>
      <c r="F5292" s="331" t="s">
        <v>1130</v>
      </c>
      <c r="G5292" s="405" t="n">
        <v>11000</v>
      </c>
      <c r="H5292" s="415" t="n">
        <v>2756.91</v>
      </c>
      <c r="I5292" s="415" t="n">
        <v>54890</v>
      </c>
      <c r="J5292" s="389"/>
      <c r="K5292" s="331" t="s">
        <v>994</v>
      </c>
    </row>
    <row r="5293" customFormat="false" ht="15.75" hidden="true" customHeight="false" outlineLevel="0" collapsed="false">
      <c r="A5293" s="331"/>
      <c r="B5293" s="331" t="s">
        <v>1501</v>
      </c>
      <c r="C5293" s="331" t="str">
        <f aca="false">IFERROR(VLOOKUP(B5293,'[1]#¡REF!'!$A$1:$C$15201,2,FALSE()),"")</f>
        <v/>
      </c>
      <c r="D5293" s="331" t="s">
        <v>991</v>
      </c>
      <c r="E5293" s="331" t="s">
        <v>992</v>
      </c>
      <c r="F5293" s="354" t="s">
        <v>993</v>
      </c>
      <c r="G5293" s="405" t="n">
        <v>12850</v>
      </c>
      <c r="H5293" s="415" t="n">
        <v>3220.57</v>
      </c>
      <c r="I5293" s="415" t="n">
        <v>64121.5</v>
      </c>
      <c r="J5293" s="389"/>
      <c r="K5293" s="331" t="s">
        <v>994</v>
      </c>
    </row>
    <row r="5294" customFormat="false" ht="15.75" hidden="true" customHeight="false" outlineLevel="0" collapsed="false">
      <c r="A5294" s="331"/>
      <c r="B5294" s="331" t="s">
        <v>1501</v>
      </c>
      <c r="C5294" s="331" t="str">
        <f aca="false">IFERROR(VLOOKUP(B5294,'[1]#¡REF!'!$A$1:$C$15201,2,FALSE()),"")</f>
        <v/>
      </c>
      <c r="D5294" s="331" t="s">
        <v>991</v>
      </c>
      <c r="E5294" s="331" t="s">
        <v>1083</v>
      </c>
      <c r="F5294" s="354" t="s">
        <v>993</v>
      </c>
      <c r="G5294" s="405" t="n">
        <v>17000</v>
      </c>
      <c r="H5294" s="415" t="n">
        <v>4260.67</v>
      </c>
      <c r="I5294" s="415" t="n">
        <v>84830</v>
      </c>
      <c r="J5294" s="389"/>
      <c r="K5294" s="331" t="s">
        <v>994</v>
      </c>
    </row>
    <row r="5295" customFormat="false" ht="15.75" hidden="true" customHeight="false" outlineLevel="0" collapsed="false">
      <c r="A5295" s="331"/>
      <c r="B5295" s="331" t="s">
        <v>1501</v>
      </c>
      <c r="C5295" s="331" t="str">
        <f aca="false">IFERROR(VLOOKUP(B5295,'[1]#¡REF!'!$A$1:$C$15201,2,FALSE()),"")</f>
        <v/>
      </c>
      <c r="D5295" s="331" t="s">
        <v>991</v>
      </c>
      <c r="E5295" s="331" t="s">
        <v>1033</v>
      </c>
      <c r="F5295" s="354" t="s">
        <v>993</v>
      </c>
      <c r="G5295" s="405" t="n">
        <v>10000</v>
      </c>
      <c r="H5295" s="415" t="n">
        <v>2506.28</v>
      </c>
      <c r="I5295" s="415" t="n">
        <v>49900</v>
      </c>
      <c r="J5295" s="389"/>
      <c r="K5295" s="331" t="s">
        <v>994</v>
      </c>
    </row>
    <row r="5296" customFormat="false" ht="15.75" hidden="true" customHeight="false" outlineLevel="0" collapsed="false">
      <c r="A5296" s="331"/>
      <c r="B5296" s="331" t="s">
        <v>1501</v>
      </c>
      <c r="C5296" s="331" t="str">
        <f aca="false">IFERROR(VLOOKUP(B5296,'[1]#¡REF!'!$A$1:$C$15201,2,FALSE()),"")</f>
        <v/>
      </c>
      <c r="D5296" s="331" t="s">
        <v>991</v>
      </c>
      <c r="E5296" s="331" t="s">
        <v>1009</v>
      </c>
      <c r="F5296" s="354" t="s">
        <v>993</v>
      </c>
      <c r="G5296" s="405" t="n">
        <v>81362</v>
      </c>
      <c r="H5296" s="415" t="n">
        <v>20391.58</v>
      </c>
      <c r="I5296" s="415" t="n">
        <v>405996.38</v>
      </c>
      <c r="J5296" s="389"/>
      <c r="K5296" s="331" t="s">
        <v>994</v>
      </c>
    </row>
    <row r="5297" customFormat="false" ht="15.75" hidden="true" customHeight="false" outlineLevel="0" collapsed="false">
      <c r="A5297" s="331"/>
      <c r="B5297" s="331" t="s">
        <v>1501</v>
      </c>
      <c r="C5297" s="331" t="str">
        <f aca="false">IFERROR(VLOOKUP(B5297,'[1]#¡REF!'!$A$1:$C$15201,2,FALSE()),"")</f>
        <v/>
      </c>
      <c r="D5297" s="331" t="s">
        <v>991</v>
      </c>
      <c r="E5297" s="331" t="s">
        <v>1010</v>
      </c>
      <c r="F5297" s="354" t="s">
        <v>993</v>
      </c>
      <c r="G5297" s="405" t="n">
        <v>9351</v>
      </c>
      <c r="H5297" s="415" t="n">
        <v>2343.62</v>
      </c>
      <c r="I5297" s="415" t="n">
        <v>46661.49</v>
      </c>
      <c r="J5297" s="389"/>
      <c r="K5297" s="331" t="s">
        <v>994</v>
      </c>
    </row>
    <row r="5298" customFormat="false" ht="15.75" hidden="true" customHeight="false" outlineLevel="0" collapsed="false">
      <c r="A5298" s="331"/>
      <c r="B5298" s="331" t="s">
        <v>1501</v>
      </c>
      <c r="C5298" s="331" t="str">
        <f aca="false">IFERROR(VLOOKUP(B5298,'[1]#¡REF!'!$A$1:$C$15201,2,FALSE()),"")</f>
        <v/>
      </c>
      <c r="D5298" s="331" t="s">
        <v>991</v>
      </c>
      <c r="E5298" s="331" t="s">
        <v>1011</v>
      </c>
      <c r="F5298" s="354" t="s">
        <v>993</v>
      </c>
      <c r="G5298" s="405" t="n">
        <v>42080</v>
      </c>
      <c r="H5298" s="415" t="n">
        <v>10546.42</v>
      </c>
      <c r="I5298" s="415" t="n">
        <v>209979.2</v>
      </c>
      <c r="J5298" s="389"/>
      <c r="K5298" s="331" t="s">
        <v>994</v>
      </c>
    </row>
    <row r="5299" customFormat="false" ht="15.75" hidden="true" customHeight="false" outlineLevel="0" collapsed="false">
      <c r="A5299" s="331"/>
      <c r="B5299" s="331" t="s">
        <v>1501</v>
      </c>
      <c r="C5299" s="331" t="str">
        <f aca="false">IFERROR(VLOOKUP(B5299,'[1]#¡REF!'!$A$1:$C$15201,2,FALSE()),"")</f>
        <v/>
      </c>
      <c r="D5299" s="331" t="s">
        <v>991</v>
      </c>
      <c r="E5299" s="331" t="s">
        <v>1001</v>
      </c>
      <c r="F5299" s="354" t="s">
        <v>993</v>
      </c>
      <c r="G5299" s="405" t="n">
        <v>48000</v>
      </c>
      <c r="H5299" s="415" t="n">
        <v>12030.14</v>
      </c>
      <c r="I5299" s="415" t="n">
        <v>239520</v>
      </c>
      <c r="J5299" s="389"/>
      <c r="K5299" s="331" t="s">
        <v>994</v>
      </c>
    </row>
    <row r="5300" customFormat="false" ht="15.75" hidden="true" customHeight="false" outlineLevel="0" collapsed="false">
      <c r="A5300" s="331"/>
      <c r="B5300" s="331" t="s">
        <v>1501</v>
      </c>
      <c r="C5300" s="331" t="str">
        <f aca="false">IFERROR(VLOOKUP(B5300,'[1]#¡REF!'!$A$1:$C$15201,2,FALSE()),"")</f>
        <v/>
      </c>
      <c r="D5300" s="331" t="s">
        <v>991</v>
      </c>
      <c r="E5300" s="331" t="s">
        <v>1036</v>
      </c>
      <c r="F5300" s="354" t="s">
        <v>993</v>
      </c>
      <c r="G5300" s="331" t="n">
        <v>2</v>
      </c>
      <c r="H5300" s="331" t="n">
        <v>0.5</v>
      </c>
      <c r="I5300" s="331" t="n">
        <v>9.98</v>
      </c>
      <c r="J5300" s="389"/>
      <c r="K5300" s="331" t="s">
        <v>994</v>
      </c>
    </row>
    <row r="5301" customFormat="false" ht="15.75" hidden="true" customHeight="false" outlineLevel="0" collapsed="false">
      <c r="A5301" s="331"/>
      <c r="B5301" s="331" t="s">
        <v>1501</v>
      </c>
      <c r="C5301" s="331" t="str">
        <f aca="false">IFERROR(VLOOKUP(B5301,'[1]#¡REF!'!$A$1:$C$15201,2,FALSE()),"")</f>
        <v/>
      </c>
      <c r="D5301" s="331" t="s">
        <v>991</v>
      </c>
      <c r="E5301" s="331" t="s">
        <v>1037</v>
      </c>
      <c r="F5301" s="331" t="s">
        <v>1131</v>
      </c>
      <c r="G5301" s="405" t="n">
        <v>3276</v>
      </c>
      <c r="H5301" s="331" t="n">
        <v>821.06</v>
      </c>
      <c r="I5301" s="415" t="n">
        <v>16347.24</v>
      </c>
      <c r="J5301" s="389"/>
      <c r="K5301" s="331" t="s">
        <v>994</v>
      </c>
    </row>
    <row r="5302" customFormat="false" ht="15.75" hidden="true" customHeight="false" outlineLevel="0" collapsed="false">
      <c r="A5302" s="331"/>
      <c r="B5302" s="331" t="s">
        <v>1501</v>
      </c>
      <c r="C5302" s="331" t="str">
        <f aca="false">IFERROR(VLOOKUP(B5302,'[1]#¡REF!'!$A$1:$C$15201,2,FALSE()),"")</f>
        <v/>
      </c>
      <c r="D5302" s="331" t="s">
        <v>991</v>
      </c>
      <c r="E5302" s="331" t="s">
        <v>1014</v>
      </c>
      <c r="F5302" s="331" t="s">
        <v>1132</v>
      </c>
      <c r="G5302" s="405" t="n">
        <v>7393</v>
      </c>
      <c r="H5302" s="415" t="n">
        <v>1852.89</v>
      </c>
      <c r="I5302" s="415" t="n">
        <v>36891.07</v>
      </c>
      <c r="J5302" s="389"/>
      <c r="K5302" s="331" t="s">
        <v>994</v>
      </c>
    </row>
    <row r="5303" customFormat="false" ht="15.75" hidden="true" customHeight="false" outlineLevel="0" collapsed="false">
      <c r="A5303" s="331"/>
      <c r="B5303" s="331" t="s">
        <v>1501</v>
      </c>
      <c r="C5303" s="331" t="str">
        <f aca="false">IFERROR(VLOOKUP(B5303,'[1]#¡REF!'!$A$1:$C$15201,2,FALSE()),"")</f>
        <v/>
      </c>
      <c r="D5303" s="331" t="s">
        <v>991</v>
      </c>
      <c r="E5303" s="331" t="s">
        <v>1002</v>
      </c>
      <c r="F5303" s="331" t="s">
        <v>1133</v>
      </c>
      <c r="G5303" s="405" t="n">
        <v>6758</v>
      </c>
      <c r="H5303" s="415" t="n">
        <v>1693.74</v>
      </c>
      <c r="I5303" s="415" t="n">
        <v>33722.42</v>
      </c>
      <c r="J5303" s="390"/>
      <c r="K5303" s="331" t="s">
        <v>994</v>
      </c>
    </row>
    <row r="5304" customFormat="false" ht="15.75" hidden="true" customHeight="false" outlineLevel="0" collapsed="false">
      <c r="A5304" s="331"/>
      <c r="B5304" s="331" t="s">
        <v>1502</v>
      </c>
      <c r="C5304" s="331" t="str">
        <f aca="false">IFERROR(VLOOKUP(B5304,'[1]#¡REF!'!$A$1:$C$15201,2,FALSE()),"")</f>
        <v/>
      </c>
      <c r="D5304" s="331" t="s">
        <v>991</v>
      </c>
      <c r="E5304" s="331" t="s">
        <v>997</v>
      </c>
      <c r="F5304" s="331" t="s">
        <v>1130</v>
      </c>
      <c r="G5304" s="405" t="n">
        <v>8500</v>
      </c>
      <c r="H5304" s="415" t="n">
        <v>1451.53</v>
      </c>
      <c r="I5304" s="415" t="n">
        <v>28900</v>
      </c>
      <c r="J5304" s="388"/>
      <c r="K5304" s="331" t="s">
        <v>994</v>
      </c>
    </row>
    <row r="5305" customFormat="false" ht="15.75" hidden="true" customHeight="false" outlineLevel="0" collapsed="false">
      <c r="A5305" s="331"/>
      <c r="B5305" s="331" t="s">
        <v>1502</v>
      </c>
      <c r="C5305" s="331" t="str">
        <f aca="false">IFERROR(VLOOKUP(B5305,'[1]#¡REF!'!$A$1:$C$15201,2,FALSE()),"")</f>
        <v/>
      </c>
      <c r="D5305" s="331" t="s">
        <v>991</v>
      </c>
      <c r="E5305" s="331" t="s">
        <v>1032</v>
      </c>
      <c r="F5305" s="331" t="s">
        <v>1130</v>
      </c>
      <c r="G5305" s="405" t="n">
        <v>26000</v>
      </c>
      <c r="H5305" s="415" t="n">
        <v>4439.98</v>
      </c>
      <c r="I5305" s="415" t="n">
        <v>88400</v>
      </c>
      <c r="J5305" s="389"/>
      <c r="K5305" s="331" t="s">
        <v>994</v>
      </c>
    </row>
    <row r="5306" customFormat="false" ht="15.75" hidden="true" customHeight="false" outlineLevel="0" collapsed="false">
      <c r="A5306" s="331"/>
      <c r="B5306" s="331" t="s">
        <v>1502</v>
      </c>
      <c r="C5306" s="331" t="str">
        <f aca="false">IFERROR(VLOOKUP(B5306,'[1]#¡REF!'!$A$1:$C$15201,2,FALSE()),"")</f>
        <v/>
      </c>
      <c r="D5306" s="331" t="s">
        <v>991</v>
      </c>
      <c r="E5306" s="331" t="s">
        <v>992</v>
      </c>
      <c r="F5306" s="354" t="s">
        <v>993</v>
      </c>
      <c r="G5306" s="405" t="n">
        <v>56750</v>
      </c>
      <c r="H5306" s="415" t="n">
        <v>9691.11</v>
      </c>
      <c r="I5306" s="415" t="n">
        <v>192950</v>
      </c>
      <c r="J5306" s="389"/>
      <c r="K5306" s="331" t="s">
        <v>994</v>
      </c>
    </row>
    <row r="5307" customFormat="false" ht="15.75" hidden="true" customHeight="false" outlineLevel="0" collapsed="false">
      <c r="A5307" s="331"/>
      <c r="B5307" s="331" t="s">
        <v>1502</v>
      </c>
      <c r="C5307" s="331" t="str">
        <f aca="false">IFERROR(VLOOKUP(B5307,'[1]#¡REF!'!$A$1:$C$15201,2,FALSE()),"")</f>
        <v/>
      </c>
      <c r="D5307" s="331" t="s">
        <v>991</v>
      </c>
      <c r="E5307" s="331" t="s">
        <v>1083</v>
      </c>
      <c r="F5307" s="354" t="s">
        <v>993</v>
      </c>
      <c r="G5307" s="405" t="n">
        <v>70000</v>
      </c>
      <c r="H5307" s="415" t="n">
        <v>11953.79</v>
      </c>
      <c r="I5307" s="415" t="n">
        <v>238000</v>
      </c>
      <c r="J5307" s="389"/>
      <c r="K5307" s="331" t="s">
        <v>994</v>
      </c>
    </row>
    <row r="5308" customFormat="false" ht="15.75" hidden="true" customHeight="false" outlineLevel="0" collapsed="false">
      <c r="A5308" s="331"/>
      <c r="B5308" s="331" t="s">
        <v>1502</v>
      </c>
      <c r="C5308" s="331" t="str">
        <f aca="false">IFERROR(VLOOKUP(B5308,'[1]#¡REF!'!$A$1:$C$15201,2,FALSE()),"")</f>
        <v/>
      </c>
      <c r="D5308" s="331" t="s">
        <v>991</v>
      </c>
      <c r="E5308" s="331" t="s">
        <v>1000</v>
      </c>
      <c r="F5308" s="354" t="s">
        <v>993</v>
      </c>
      <c r="G5308" s="405" t="n">
        <v>82463</v>
      </c>
      <c r="H5308" s="415" t="n">
        <v>14082.08</v>
      </c>
      <c r="I5308" s="415" t="n">
        <v>280374.2</v>
      </c>
      <c r="J5308" s="389"/>
      <c r="K5308" s="331" t="s">
        <v>994</v>
      </c>
    </row>
    <row r="5309" customFormat="false" ht="15.75" hidden="true" customHeight="false" outlineLevel="0" collapsed="false">
      <c r="A5309" s="331"/>
      <c r="B5309" s="331" t="s">
        <v>1502</v>
      </c>
      <c r="C5309" s="331" t="str">
        <f aca="false">IFERROR(VLOOKUP(B5309,'[1]#¡REF!'!$A$1:$C$15201,2,FALSE()),"")</f>
        <v/>
      </c>
      <c r="D5309" s="331" t="s">
        <v>991</v>
      </c>
      <c r="E5309" s="331" t="s">
        <v>1075</v>
      </c>
      <c r="F5309" s="354" t="s">
        <v>993</v>
      </c>
      <c r="G5309" s="405" t="n">
        <v>2048</v>
      </c>
      <c r="H5309" s="331" t="n">
        <v>349.73</v>
      </c>
      <c r="I5309" s="415" t="n">
        <v>6963.2</v>
      </c>
      <c r="J5309" s="389"/>
      <c r="K5309" s="331" t="s">
        <v>994</v>
      </c>
    </row>
    <row r="5310" customFormat="false" ht="15.75" hidden="true" customHeight="false" outlineLevel="0" collapsed="false">
      <c r="A5310" s="331"/>
      <c r="B5310" s="331" t="s">
        <v>1502</v>
      </c>
      <c r="C5310" s="331" t="str">
        <f aca="false">IFERROR(VLOOKUP(B5310,'[1]#¡REF!'!$A$1:$C$15201,2,FALSE()),"")</f>
        <v/>
      </c>
      <c r="D5310" s="331" t="s">
        <v>991</v>
      </c>
      <c r="E5310" s="331" t="s">
        <v>1033</v>
      </c>
      <c r="F5310" s="354" t="s">
        <v>993</v>
      </c>
      <c r="G5310" s="405" t="n">
        <v>10000</v>
      </c>
      <c r="H5310" s="415" t="n">
        <v>1707.68</v>
      </c>
      <c r="I5310" s="415" t="n">
        <v>34000</v>
      </c>
      <c r="J5310" s="389"/>
      <c r="K5310" s="331" t="s">
        <v>994</v>
      </c>
    </row>
    <row r="5311" customFormat="false" ht="15.75" hidden="true" customHeight="false" outlineLevel="0" collapsed="false">
      <c r="A5311" s="331"/>
      <c r="B5311" s="331" t="s">
        <v>1502</v>
      </c>
      <c r="C5311" s="331" t="str">
        <f aca="false">IFERROR(VLOOKUP(B5311,'[1]#¡REF!'!$A$1:$C$15201,2,FALSE()),"")</f>
        <v/>
      </c>
      <c r="D5311" s="331" t="s">
        <v>991</v>
      </c>
      <c r="E5311" s="331" t="s">
        <v>1034</v>
      </c>
      <c r="F5311" s="354" t="s">
        <v>993</v>
      </c>
      <c r="G5311" s="405" t="n">
        <v>5000</v>
      </c>
      <c r="H5311" s="331" t="n">
        <v>853.84</v>
      </c>
      <c r="I5311" s="415" t="n">
        <v>17000</v>
      </c>
      <c r="J5311" s="389"/>
      <c r="K5311" s="331" t="s">
        <v>994</v>
      </c>
    </row>
    <row r="5312" customFormat="false" ht="15.75" hidden="true" customHeight="false" outlineLevel="0" collapsed="false">
      <c r="A5312" s="331"/>
      <c r="B5312" s="331" t="s">
        <v>1502</v>
      </c>
      <c r="C5312" s="331" t="str">
        <f aca="false">IFERROR(VLOOKUP(B5312,'[1]#¡REF!'!$A$1:$C$15201,2,FALSE()),"")</f>
        <v/>
      </c>
      <c r="D5312" s="331" t="s">
        <v>991</v>
      </c>
      <c r="E5312" s="331" t="s">
        <v>1010</v>
      </c>
      <c r="F5312" s="354" t="s">
        <v>993</v>
      </c>
      <c r="G5312" s="405" t="n">
        <v>18639</v>
      </c>
      <c r="H5312" s="415" t="n">
        <v>3182.95</v>
      </c>
      <c r="I5312" s="415" t="n">
        <v>63372.6</v>
      </c>
      <c r="J5312" s="389"/>
      <c r="K5312" s="331" t="s">
        <v>994</v>
      </c>
    </row>
    <row r="5313" customFormat="false" ht="15.75" hidden="true" customHeight="false" outlineLevel="0" collapsed="false">
      <c r="A5313" s="331"/>
      <c r="B5313" s="331" t="s">
        <v>1502</v>
      </c>
      <c r="C5313" s="331" t="str">
        <f aca="false">IFERROR(VLOOKUP(B5313,'[1]#¡REF!'!$A$1:$C$15201,2,FALSE()),"")</f>
        <v/>
      </c>
      <c r="D5313" s="331" t="s">
        <v>991</v>
      </c>
      <c r="E5313" s="331" t="s">
        <v>1035</v>
      </c>
      <c r="F5313" s="354" t="s">
        <v>993</v>
      </c>
      <c r="G5313" s="405" t="n">
        <v>10085</v>
      </c>
      <c r="H5313" s="415" t="n">
        <v>1722.2</v>
      </c>
      <c r="I5313" s="415" t="n">
        <v>34289</v>
      </c>
      <c r="J5313" s="389"/>
      <c r="K5313" s="331" t="s">
        <v>994</v>
      </c>
    </row>
    <row r="5314" customFormat="false" ht="15.75" hidden="true" customHeight="false" outlineLevel="0" collapsed="false">
      <c r="A5314" s="331"/>
      <c r="B5314" s="331" t="s">
        <v>1502</v>
      </c>
      <c r="C5314" s="331" t="str">
        <f aca="false">IFERROR(VLOOKUP(B5314,'[1]#¡REF!'!$A$1:$C$15201,2,FALSE()),"")</f>
        <v/>
      </c>
      <c r="D5314" s="331" t="s">
        <v>991</v>
      </c>
      <c r="E5314" s="331" t="s">
        <v>1037</v>
      </c>
      <c r="F5314" s="331" t="s">
        <v>1131</v>
      </c>
      <c r="G5314" s="405" t="n">
        <v>27876</v>
      </c>
      <c r="H5314" s="415" t="n">
        <v>4760.34</v>
      </c>
      <c r="I5314" s="415" t="n">
        <v>94778.4</v>
      </c>
      <c r="J5314" s="389"/>
      <c r="K5314" s="331" t="s">
        <v>994</v>
      </c>
    </row>
    <row r="5315" customFormat="false" ht="15.75" hidden="true" customHeight="false" outlineLevel="0" collapsed="false">
      <c r="A5315" s="331"/>
      <c r="B5315" s="331" t="s">
        <v>1502</v>
      </c>
      <c r="C5315" s="331" t="str">
        <f aca="false">IFERROR(VLOOKUP(B5315,'[1]#¡REF!'!$A$1:$C$15201,2,FALSE()),"")</f>
        <v/>
      </c>
      <c r="D5315" s="331" t="s">
        <v>991</v>
      </c>
      <c r="E5315" s="331" t="s">
        <v>1014</v>
      </c>
      <c r="F5315" s="331" t="s">
        <v>1132</v>
      </c>
      <c r="G5315" s="405" t="n">
        <v>61319</v>
      </c>
      <c r="H5315" s="415" t="n">
        <v>10471.35</v>
      </c>
      <c r="I5315" s="415" t="n">
        <v>208484.6</v>
      </c>
      <c r="J5315" s="389"/>
      <c r="K5315" s="331" t="s">
        <v>994</v>
      </c>
    </row>
    <row r="5316" customFormat="false" ht="15.75" hidden="true" customHeight="false" outlineLevel="0" collapsed="false">
      <c r="A5316" s="331"/>
      <c r="B5316" s="331" t="s">
        <v>1502</v>
      </c>
      <c r="C5316" s="331" t="str">
        <f aca="false">IFERROR(VLOOKUP(B5316,'[1]#¡REF!'!$A$1:$C$15201,2,FALSE()),"")</f>
        <v/>
      </c>
      <c r="D5316" s="331" t="s">
        <v>991</v>
      </c>
      <c r="E5316" s="331" t="s">
        <v>1002</v>
      </c>
      <c r="F5316" s="331" t="s">
        <v>1133</v>
      </c>
      <c r="G5316" s="405" t="n">
        <v>126750</v>
      </c>
      <c r="H5316" s="415" t="n">
        <v>21644.9</v>
      </c>
      <c r="I5316" s="415" t="n">
        <v>430950</v>
      </c>
      <c r="J5316" s="389"/>
      <c r="K5316" s="331" t="s">
        <v>994</v>
      </c>
    </row>
    <row r="5317" customFormat="false" ht="15.75" hidden="true" customHeight="false" outlineLevel="0" collapsed="false">
      <c r="A5317" s="331"/>
      <c r="B5317" s="331" t="s">
        <v>1502</v>
      </c>
      <c r="C5317" s="331" t="str">
        <f aca="false">IFERROR(VLOOKUP(B5317,'[1]#¡REF!'!$A$1:$C$15201,2,FALSE()),"")</f>
        <v/>
      </c>
      <c r="D5317" s="331" t="s">
        <v>991</v>
      </c>
      <c r="E5317" s="331" t="s">
        <v>1004</v>
      </c>
      <c r="F5317" s="331" t="s">
        <v>1134</v>
      </c>
      <c r="G5317" s="405" t="n">
        <v>3000</v>
      </c>
      <c r="H5317" s="331" t="n">
        <v>512.31</v>
      </c>
      <c r="I5317" s="415" t="n">
        <v>10200</v>
      </c>
      <c r="J5317" s="390"/>
      <c r="K5317" s="331" t="s">
        <v>994</v>
      </c>
    </row>
    <row r="5318" customFormat="false" ht="15.75" hidden="true" customHeight="false" outlineLevel="0" collapsed="false">
      <c r="A5318" s="331"/>
      <c r="B5318" s="331" t="s">
        <v>1503</v>
      </c>
      <c r="C5318" s="331" t="str">
        <f aca="false">IFERROR(VLOOKUP(B5318,'[1]#¡REF!'!$A$1:$C$15201,2,FALSE()),"")</f>
        <v/>
      </c>
      <c r="D5318" s="331" t="s">
        <v>991</v>
      </c>
      <c r="E5318" s="331" t="s">
        <v>997</v>
      </c>
      <c r="F5318" s="331" t="s">
        <v>1130</v>
      </c>
      <c r="G5318" s="331" t="n">
        <v>60</v>
      </c>
      <c r="H5318" s="331" t="n">
        <v>358.64</v>
      </c>
      <c r="I5318" s="415" t="n">
        <v>7140.6</v>
      </c>
      <c r="J5318" s="388"/>
      <c r="K5318" s="331" t="s">
        <v>994</v>
      </c>
    </row>
    <row r="5319" customFormat="false" ht="15.75" hidden="true" customHeight="false" outlineLevel="0" collapsed="false">
      <c r="A5319" s="331"/>
      <c r="B5319" s="331" t="s">
        <v>1503</v>
      </c>
      <c r="C5319" s="331" t="str">
        <f aca="false">IFERROR(VLOOKUP(B5319,'[1]#¡REF!'!$A$1:$C$15201,2,FALSE()),"")</f>
        <v/>
      </c>
      <c r="D5319" s="331" t="s">
        <v>991</v>
      </c>
      <c r="E5319" s="331" t="s">
        <v>1032</v>
      </c>
      <c r="F5319" s="331" t="s">
        <v>1130</v>
      </c>
      <c r="G5319" s="331" t="n">
        <v>1</v>
      </c>
      <c r="H5319" s="331" t="n">
        <v>5.98</v>
      </c>
      <c r="I5319" s="331" t="n">
        <v>119.01</v>
      </c>
      <c r="J5319" s="389"/>
      <c r="K5319" s="331" t="s">
        <v>994</v>
      </c>
    </row>
    <row r="5320" customFormat="false" ht="15.75" hidden="true" customHeight="false" outlineLevel="0" collapsed="false">
      <c r="A5320" s="331"/>
      <c r="B5320" s="331" t="s">
        <v>1503</v>
      </c>
      <c r="C5320" s="331" t="str">
        <f aca="false">IFERROR(VLOOKUP(B5320,'[1]#¡REF!'!$A$1:$C$15201,2,FALSE()),"")</f>
        <v/>
      </c>
      <c r="D5320" s="331" t="s">
        <v>991</v>
      </c>
      <c r="E5320" s="331" t="s">
        <v>1008</v>
      </c>
      <c r="F5320" s="354" t="s">
        <v>993</v>
      </c>
      <c r="G5320" s="405" t="n">
        <v>1500</v>
      </c>
      <c r="H5320" s="415" t="n">
        <v>8966.1</v>
      </c>
      <c r="I5320" s="415" t="n">
        <v>178515</v>
      </c>
      <c r="J5320" s="389"/>
      <c r="K5320" s="331" t="s">
        <v>994</v>
      </c>
    </row>
    <row r="5321" customFormat="false" ht="15.75" hidden="true" customHeight="false" outlineLevel="0" collapsed="false">
      <c r="A5321" s="331"/>
      <c r="B5321" s="331" t="s">
        <v>1503</v>
      </c>
      <c r="C5321" s="331" t="str">
        <f aca="false">IFERROR(VLOOKUP(B5321,'[1]#¡REF!'!$A$1:$C$15201,2,FALSE()),"")</f>
        <v/>
      </c>
      <c r="D5321" s="331" t="s">
        <v>991</v>
      </c>
      <c r="E5321" s="331" t="s">
        <v>1083</v>
      </c>
      <c r="F5321" s="354" t="s">
        <v>993</v>
      </c>
      <c r="G5321" s="331" t="n">
        <v>550</v>
      </c>
      <c r="H5321" s="415" t="n">
        <v>3287.57</v>
      </c>
      <c r="I5321" s="415" t="n">
        <v>65455.5</v>
      </c>
      <c r="J5321" s="389"/>
      <c r="K5321" s="331" t="s">
        <v>994</v>
      </c>
    </row>
    <row r="5322" customFormat="false" ht="15.75" hidden="true" customHeight="false" outlineLevel="0" collapsed="false">
      <c r="A5322" s="331"/>
      <c r="B5322" s="331" t="s">
        <v>1503</v>
      </c>
      <c r="C5322" s="331" t="str">
        <f aca="false">IFERROR(VLOOKUP(B5322,'[1]#¡REF!'!$A$1:$C$15201,2,FALSE()),"")</f>
        <v/>
      </c>
      <c r="D5322" s="331" t="s">
        <v>991</v>
      </c>
      <c r="E5322" s="331" t="s">
        <v>1033</v>
      </c>
      <c r="F5322" s="354" t="s">
        <v>993</v>
      </c>
      <c r="G5322" s="331" t="n">
        <v>50</v>
      </c>
      <c r="H5322" s="331" t="n">
        <v>298.87</v>
      </c>
      <c r="I5322" s="415" t="n">
        <v>5950.5</v>
      </c>
      <c r="J5322" s="389"/>
      <c r="K5322" s="331" t="s">
        <v>994</v>
      </c>
    </row>
    <row r="5323" customFormat="false" ht="15.75" hidden="true" customHeight="false" outlineLevel="0" collapsed="false">
      <c r="A5323" s="331"/>
      <c r="B5323" s="331" t="s">
        <v>1503</v>
      </c>
      <c r="C5323" s="331" t="str">
        <f aca="false">IFERROR(VLOOKUP(B5323,'[1]#¡REF!'!$A$1:$C$15201,2,FALSE()),"")</f>
        <v/>
      </c>
      <c r="D5323" s="331" t="s">
        <v>991</v>
      </c>
      <c r="E5323" s="331" t="s">
        <v>1053</v>
      </c>
      <c r="F5323" s="354" t="s">
        <v>993</v>
      </c>
      <c r="G5323" s="331" t="n">
        <v>600</v>
      </c>
      <c r="H5323" s="415" t="n">
        <v>3586.44</v>
      </c>
      <c r="I5323" s="415" t="n">
        <v>71406</v>
      </c>
      <c r="J5323" s="389"/>
      <c r="K5323" s="331" t="s">
        <v>994</v>
      </c>
    </row>
    <row r="5324" customFormat="false" ht="15.75" hidden="true" customHeight="false" outlineLevel="0" collapsed="false">
      <c r="A5324" s="331"/>
      <c r="B5324" s="331" t="s">
        <v>1503</v>
      </c>
      <c r="C5324" s="331" t="str">
        <f aca="false">IFERROR(VLOOKUP(B5324,'[1]#¡REF!'!$A$1:$C$15201,2,FALSE()),"")</f>
        <v/>
      </c>
      <c r="D5324" s="331" t="s">
        <v>991</v>
      </c>
      <c r="E5324" s="331" t="s">
        <v>1034</v>
      </c>
      <c r="F5324" s="354" t="s">
        <v>993</v>
      </c>
      <c r="G5324" s="331" t="n">
        <v>5</v>
      </c>
      <c r="H5324" s="331" t="n">
        <v>29.89</v>
      </c>
      <c r="I5324" s="331" t="n">
        <v>595.05</v>
      </c>
      <c r="J5324" s="389"/>
      <c r="K5324" s="331" t="s">
        <v>994</v>
      </c>
    </row>
    <row r="5325" customFormat="false" ht="15.75" hidden="true" customHeight="false" outlineLevel="0" collapsed="false">
      <c r="A5325" s="331"/>
      <c r="B5325" s="331" t="s">
        <v>1503</v>
      </c>
      <c r="C5325" s="331" t="str">
        <f aca="false">IFERROR(VLOOKUP(B5325,'[1]#¡REF!'!$A$1:$C$15201,2,FALSE()),"")</f>
        <v/>
      </c>
      <c r="D5325" s="331" t="s">
        <v>991</v>
      </c>
      <c r="E5325" s="331" t="s">
        <v>1010</v>
      </c>
      <c r="F5325" s="354" t="s">
        <v>993</v>
      </c>
      <c r="G5325" s="331" t="n">
        <v>180</v>
      </c>
      <c r="H5325" s="415" t="n">
        <v>1075.93</v>
      </c>
      <c r="I5325" s="415" t="n">
        <v>21421.8</v>
      </c>
      <c r="J5325" s="389"/>
      <c r="K5325" s="331" t="s">
        <v>994</v>
      </c>
    </row>
    <row r="5326" customFormat="false" ht="15.75" hidden="true" customHeight="false" outlineLevel="0" collapsed="false">
      <c r="A5326" s="331"/>
      <c r="B5326" s="331" t="s">
        <v>1503</v>
      </c>
      <c r="C5326" s="331" t="str">
        <f aca="false">IFERROR(VLOOKUP(B5326,'[1]#¡REF!'!$A$1:$C$15201,2,FALSE()),"")</f>
        <v/>
      </c>
      <c r="D5326" s="331" t="s">
        <v>991</v>
      </c>
      <c r="E5326" s="331" t="s">
        <v>1011</v>
      </c>
      <c r="F5326" s="354" t="s">
        <v>993</v>
      </c>
      <c r="G5326" s="331" t="n">
        <v>980</v>
      </c>
      <c r="H5326" s="415" t="n">
        <v>5857.85</v>
      </c>
      <c r="I5326" s="415" t="n">
        <v>116629.8</v>
      </c>
      <c r="J5326" s="389"/>
      <c r="K5326" s="331" t="s">
        <v>994</v>
      </c>
    </row>
    <row r="5327" customFormat="false" ht="15.75" hidden="true" customHeight="false" outlineLevel="0" collapsed="false">
      <c r="A5327" s="331"/>
      <c r="B5327" s="331" t="s">
        <v>1503</v>
      </c>
      <c r="C5327" s="331" t="str">
        <f aca="false">IFERROR(VLOOKUP(B5327,'[1]#¡REF!'!$A$1:$C$15201,2,FALSE()),"")</f>
        <v/>
      </c>
      <c r="D5327" s="331" t="s">
        <v>991</v>
      </c>
      <c r="E5327" s="331" t="s">
        <v>1084</v>
      </c>
      <c r="F5327" s="354" t="s">
        <v>993</v>
      </c>
      <c r="G5327" s="331" t="n">
        <v>320</v>
      </c>
      <c r="H5327" s="415" t="n">
        <v>1912.77</v>
      </c>
      <c r="I5327" s="415" t="n">
        <v>38083.2</v>
      </c>
      <c r="J5327" s="389"/>
      <c r="K5327" s="331" t="s">
        <v>994</v>
      </c>
    </row>
    <row r="5328" customFormat="false" ht="15.75" hidden="true" customHeight="false" outlineLevel="0" collapsed="false">
      <c r="A5328" s="331"/>
      <c r="B5328" s="331" t="s">
        <v>1503</v>
      </c>
      <c r="C5328" s="331" t="str">
        <f aca="false">IFERROR(VLOOKUP(B5328,'[1]#¡REF!'!$A$1:$C$15201,2,FALSE()),"")</f>
        <v/>
      </c>
      <c r="D5328" s="331" t="s">
        <v>991</v>
      </c>
      <c r="E5328" s="331" t="s">
        <v>1035</v>
      </c>
      <c r="F5328" s="354" t="s">
        <v>993</v>
      </c>
      <c r="G5328" s="331" t="n">
        <v>103</v>
      </c>
      <c r="H5328" s="331" t="n">
        <v>615.67</v>
      </c>
      <c r="I5328" s="415" t="n">
        <v>12258.03</v>
      </c>
      <c r="J5328" s="389"/>
      <c r="K5328" s="331" t="s">
        <v>994</v>
      </c>
    </row>
    <row r="5329" customFormat="false" ht="15.75" hidden="true" customHeight="false" outlineLevel="0" collapsed="false">
      <c r="A5329" s="331"/>
      <c r="B5329" s="331" t="s">
        <v>1503</v>
      </c>
      <c r="C5329" s="331" t="str">
        <f aca="false">IFERROR(VLOOKUP(B5329,'[1]#¡REF!'!$A$1:$C$15201,2,FALSE()),"")</f>
        <v/>
      </c>
      <c r="D5329" s="331" t="s">
        <v>991</v>
      </c>
      <c r="E5329" s="331" t="s">
        <v>1014</v>
      </c>
      <c r="F5329" s="331" t="s">
        <v>1132</v>
      </c>
      <c r="G5329" s="331" t="n">
        <v>770</v>
      </c>
      <c r="H5329" s="415" t="n">
        <v>4602.6</v>
      </c>
      <c r="I5329" s="415" t="n">
        <v>91637.7</v>
      </c>
      <c r="J5329" s="389"/>
      <c r="K5329" s="331" t="s">
        <v>994</v>
      </c>
    </row>
    <row r="5330" customFormat="false" ht="15.75" hidden="true" customHeight="false" outlineLevel="0" collapsed="false">
      <c r="A5330" s="331"/>
      <c r="B5330" s="331" t="s">
        <v>1503</v>
      </c>
      <c r="C5330" s="331" t="str">
        <f aca="false">IFERROR(VLOOKUP(B5330,'[1]#¡REF!'!$A$1:$C$15201,2,FALSE()),"")</f>
        <v/>
      </c>
      <c r="D5330" s="331" t="s">
        <v>991</v>
      </c>
      <c r="E5330" s="331" t="s">
        <v>1002</v>
      </c>
      <c r="F5330" s="331" t="s">
        <v>1133</v>
      </c>
      <c r="G5330" s="331" t="n">
        <v>750</v>
      </c>
      <c r="H5330" s="415" t="n">
        <v>4483.05</v>
      </c>
      <c r="I5330" s="415" t="n">
        <v>89257.5</v>
      </c>
      <c r="J5330" s="389"/>
      <c r="K5330" s="331" t="s">
        <v>994</v>
      </c>
    </row>
    <row r="5331" customFormat="false" ht="15.75" hidden="true" customHeight="false" outlineLevel="0" collapsed="false">
      <c r="A5331" s="331"/>
      <c r="B5331" s="331" t="s">
        <v>1503</v>
      </c>
      <c r="C5331" s="331" t="str">
        <f aca="false">IFERROR(VLOOKUP(B5331,'[1]#¡REF!'!$A$1:$C$15201,2,FALSE()),"")</f>
        <v/>
      </c>
      <c r="D5331" s="331" t="s">
        <v>991</v>
      </c>
      <c r="E5331" s="331" t="s">
        <v>1004</v>
      </c>
      <c r="F5331" s="331" t="s">
        <v>1134</v>
      </c>
      <c r="G5331" s="331" t="n">
        <v>250</v>
      </c>
      <c r="H5331" s="415" t="n">
        <v>1494.35</v>
      </c>
      <c r="I5331" s="415" t="n">
        <v>29752.5</v>
      </c>
      <c r="J5331" s="390"/>
      <c r="K5331" s="331" t="s">
        <v>994</v>
      </c>
    </row>
    <row r="5332" customFormat="false" ht="15.75" hidden="true" customHeight="false" outlineLevel="0" collapsed="false">
      <c r="A5332" s="331"/>
      <c r="B5332" s="331" t="s">
        <v>1504</v>
      </c>
      <c r="C5332" s="331" t="str">
        <f aca="false">IFERROR(VLOOKUP(B5332,'[1]#¡REF!'!$A$1:$C$15201,2,FALSE()),"")</f>
        <v/>
      </c>
      <c r="D5332" s="331" t="s">
        <v>991</v>
      </c>
      <c r="E5332" s="331" t="s">
        <v>1032</v>
      </c>
      <c r="F5332" s="331" t="s">
        <v>1130</v>
      </c>
      <c r="G5332" s="331" t="n">
        <v>2</v>
      </c>
      <c r="H5332" s="331" t="n">
        <v>1.92</v>
      </c>
      <c r="I5332" s="331" t="n">
        <v>38.14</v>
      </c>
      <c r="J5332" s="388"/>
      <c r="K5332" s="331" t="s">
        <v>994</v>
      </c>
    </row>
    <row r="5333" customFormat="false" ht="15.75" hidden="true" customHeight="false" outlineLevel="0" collapsed="false">
      <c r="A5333" s="331"/>
      <c r="B5333" s="331" t="s">
        <v>1504</v>
      </c>
      <c r="C5333" s="331" t="str">
        <f aca="false">IFERROR(VLOOKUP(B5333,'[1]#¡REF!'!$A$1:$C$15201,2,FALSE()),"")</f>
        <v/>
      </c>
      <c r="D5333" s="331" t="s">
        <v>991</v>
      </c>
      <c r="E5333" s="331" t="s">
        <v>1000</v>
      </c>
      <c r="F5333" s="354" t="s">
        <v>993</v>
      </c>
      <c r="G5333" s="331" t="n">
        <v>3</v>
      </c>
      <c r="H5333" s="331" t="n">
        <v>2.87</v>
      </c>
      <c r="I5333" s="331" t="n">
        <v>57.21</v>
      </c>
      <c r="J5333" s="389"/>
      <c r="K5333" s="331" t="s">
        <v>994</v>
      </c>
    </row>
    <row r="5334" customFormat="false" ht="15.75" hidden="true" customHeight="false" outlineLevel="0" collapsed="false">
      <c r="A5334" s="331"/>
      <c r="B5334" s="331" t="s">
        <v>1504</v>
      </c>
      <c r="C5334" s="331" t="str">
        <f aca="false">IFERROR(VLOOKUP(B5334,'[1]#¡REF!'!$A$1:$C$15201,2,FALSE()),"")</f>
        <v/>
      </c>
      <c r="D5334" s="331" t="s">
        <v>991</v>
      </c>
      <c r="E5334" s="331" t="s">
        <v>1036</v>
      </c>
      <c r="F5334" s="354" t="s">
        <v>993</v>
      </c>
      <c r="G5334" s="331" t="n">
        <v>10</v>
      </c>
      <c r="H5334" s="331" t="n">
        <v>9.58</v>
      </c>
      <c r="I5334" s="331" t="n">
        <v>190.7</v>
      </c>
      <c r="J5334" s="389"/>
      <c r="K5334" s="331" t="s">
        <v>994</v>
      </c>
    </row>
    <row r="5335" customFormat="false" ht="15.75" hidden="true" customHeight="false" outlineLevel="0" collapsed="false">
      <c r="A5335" s="331"/>
      <c r="B5335" s="331" t="s">
        <v>1504</v>
      </c>
      <c r="C5335" s="331" t="str">
        <f aca="false">IFERROR(VLOOKUP(B5335,'[1]#¡REF!'!$A$1:$C$15201,2,FALSE()),"")</f>
        <v/>
      </c>
      <c r="D5335" s="331" t="s">
        <v>1016</v>
      </c>
      <c r="E5335" s="331" t="s">
        <v>1017</v>
      </c>
      <c r="F5335" s="331" t="s">
        <v>1130</v>
      </c>
      <c r="G5335" s="331" t="n">
        <v>20</v>
      </c>
      <c r="H5335" s="331" t="n">
        <v>19.16</v>
      </c>
      <c r="I5335" s="331" t="n">
        <v>381.4</v>
      </c>
      <c r="J5335" s="389"/>
      <c r="K5335" s="331" t="s">
        <v>994</v>
      </c>
    </row>
    <row r="5336" customFormat="false" ht="15.75" hidden="true" customHeight="false" outlineLevel="0" collapsed="false">
      <c r="A5336" s="331"/>
      <c r="B5336" s="331" t="s">
        <v>1504</v>
      </c>
      <c r="C5336" s="331" t="str">
        <f aca="false">IFERROR(VLOOKUP(B5336,'[1]#¡REF!'!$A$1:$C$15201,2,FALSE()),"")</f>
        <v/>
      </c>
      <c r="D5336" s="331" t="s">
        <v>1016</v>
      </c>
      <c r="E5336" s="331" t="s">
        <v>1091</v>
      </c>
      <c r="F5336" s="354" t="s">
        <v>993</v>
      </c>
      <c r="G5336" s="331" t="n">
        <v>14</v>
      </c>
      <c r="H5336" s="331" t="n">
        <v>13.41</v>
      </c>
      <c r="I5336" s="331" t="n">
        <v>266.98</v>
      </c>
      <c r="J5336" s="389"/>
      <c r="K5336" s="331" t="s">
        <v>994</v>
      </c>
    </row>
    <row r="5337" customFormat="false" ht="15.75" hidden="true" customHeight="false" outlineLevel="0" collapsed="false">
      <c r="A5337" s="331"/>
      <c r="B5337" s="331" t="s">
        <v>1504</v>
      </c>
      <c r="C5337" s="331" t="str">
        <f aca="false">IFERROR(VLOOKUP(B5337,'[1]#¡REF!'!$A$1:$C$15201,2,FALSE()),"")</f>
        <v/>
      </c>
      <c r="D5337" s="331" t="s">
        <v>1016</v>
      </c>
      <c r="E5337" s="331" t="s">
        <v>1020</v>
      </c>
      <c r="F5337" s="354" t="s">
        <v>993</v>
      </c>
      <c r="G5337" s="331" t="n">
        <v>372</v>
      </c>
      <c r="H5337" s="331" t="n">
        <v>356.31</v>
      </c>
      <c r="I5337" s="415" t="n">
        <v>7094.04</v>
      </c>
      <c r="J5337" s="389"/>
      <c r="K5337" s="331" t="s">
        <v>994</v>
      </c>
    </row>
    <row r="5338" customFormat="false" ht="15.75" hidden="true" customHeight="false" outlineLevel="0" collapsed="false">
      <c r="A5338" s="331"/>
      <c r="B5338" s="331" t="s">
        <v>1504</v>
      </c>
      <c r="C5338" s="331" t="str">
        <f aca="false">IFERROR(VLOOKUP(B5338,'[1]#¡REF!'!$A$1:$C$15201,2,FALSE()),"")</f>
        <v/>
      </c>
      <c r="D5338" s="331" t="s">
        <v>1016</v>
      </c>
      <c r="E5338" s="331" t="s">
        <v>1021</v>
      </c>
      <c r="F5338" s="354" t="s">
        <v>993</v>
      </c>
      <c r="G5338" s="331" t="n">
        <v>23</v>
      </c>
      <c r="H5338" s="331" t="n">
        <v>22.03</v>
      </c>
      <c r="I5338" s="331" t="n">
        <v>438.61</v>
      </c>
      <c r="J5338" s="389"/>
      <c r="K5338" s="331" t="s">
        <v>994</v>
      </c>
    </row>
    <row r="5339" customFormat="false" ht="15.75" hidden="true" customHeight="false" outlineLevel="0" collapsed="false">
      <c r="A5339" s="331"/>
      <c r="B5339" s="331" t="s">
        <v>1504</v>
      </c>
      <c r="C5339" s="331" t="str">
        <f aca="false">IFERROR(VLOOKUP(B5339,'[1]#¡REF!'!$A$1:$C$15201,2,FALSE()),"")</f>
        <v/>
      </c>
      <c r="D5339" s="331" t="s">
        <v>1016</v>
      </c>
      <c r="E5339" s="331" t="s">
        <v>1041</v>
      </c>
      <c r="F5339" s="354" t="s">
        <v>993</v>
      </c>
      <c r="G5339" s="331" t="n">
        <v>7</v>
      </c>
      <c r="H5339" s="331" t="n">
        <v>6.7</v>
      </c>
      <c r="I5339" s="331" t="n">
        <v>133.49</v>
      </c>
      <c r="J5339" s="389"/>
      <c r="K5339" s="331" t="s">
        <v>994</v>
      </c>
    </row>
    <row r="5340" customFormat="false" ht="15.75" hidden="true" customHeight="false" outlineLevel="0" collapsed="false">
      <c r="A5340" s="331"/>
      <c r="B5340" s="331" t="s">
        <v>1504</v>
      </c>
      <c r="C5340" s="331" t="str">
        <f aca="false">IFERROR(VLOOKUP(B5340,'[1]#¡REF!'!$A$1:$C$15201,2,FALSE()),"")</f>
        <v/>
      </c>
      <c r="D5340" s="331" t="s">
        <v>1016</v>
      </c>
      <c r="E5340" s="331" t="s">
        <v>1023</v>
      </c>
      <c r="F5340" s="354" t="s">
        <v>993</v>
      </c>
      <c r="G5340" s="331" t="n">
        <v>30</v>
      </c>
      <c r="H5340" s="331" t="n">
        <v>28.73</v>
      </c>
      <c r="I5340" s="331" t="n">
        <v>572.1</v>
      </c>
      <c r="J5340" s="389"/>
      <c r="K5340" s="331" t="s">
        <v>994</v>
      </c>
    </row>
    <row r="5341" customFormat="false" ht="15.75" hidden="true" customHeight="false" outlineLevel="0" collapsed="false">
      <c r="A5341" s="331"/>
      <c r="B5341" s="331" t="s">
        <v>1504</v>
      </c>
      <c r="C5341" s="331" t="str">
        <f aca="false">IFERROR(VLOOKUP(B5341,'[1]#¡REF!'!$A$1:$C$15201,2,FALSE()),"")</f>
        <v/>
      </c>
      <c r="D5341" s="331" t="s">
        <v>1016</v>
      </c>
      <c r="E5341" s="331" t="s">
        <v>1025</v>
      </c>
      <c r="F5341" s="354" t="s">
        <v>993</v>
      </c>
      <c r="G5341" s="331" t="n">
        <v>223</v>
      </c>
      <c r="H5341" s="331" t="n">
        <v>213.59</v>
      </c>
      <c r="I5341" s="415" t="n">
        <v>4252.61</v>
      </c>
      <c r="J5341" s="389"/>
      <c r="K5341" s="331" t="s">
        <v>994</v>
      </c>
    </row>
    <row r="5342" customFormat="false" ht="15.75" hidden="true" customHeight="false" outlineLevel="0" collapsed="false">
      <c r="A5342" s="331"/>
      <c r="B5342" s="331" t="s">
        <v>1504</v>
      </c>
      <c r="C5342" s="331" t="str">
        <f aca="false">IFERROR(VLOOKUP(B5342,'[1]#¡REF!'!$A$1:$C$15201,2,FALSE()),"")</f>
        <v/>
      </c>
      <c r="D5342" s="331" t="s">
        <v>1016</v>
      </c>
      <c r="E5342" s="331" t="s">
        <v>1093</v>
      </c>
      <c r="F5342" s="331" t="s">
        <v>1131</v>
      </c>
      <c r="G5342" s="331" t="n">
        <v>13</v>
      </c>
      <c r="H5342" s="331" t="n">
        <v>12.45</v>
      </c>
      <c r="I5342" s="331" t="n">
        <v>247.91</v>
      </c>
      <c r="J5342" s="389"/>
      <c r="K5342" s="331" t="s">
        <v>994</v>
      </c>
    </row>
    <row r="5343" customFormat="false" ht="15.75" hidden="true" customHeight="false" outlineLevel="0" collapsed="false">
      <c r="A5343" s="331"/>
      <c r="B5343" s="331" t="s">
        <v>1504</v>
      </c>
      <c r="C5343" s="331" t="str">
        <f aca="false">IFERROR(VLOOKUP(B5343,'[1]#¡REF!'!$A$1:$C$15201,2,FALSE()),"")</f>
        <v/>
      </c>
      <c r="D5343" s="331" t="s">
        <v>1016</v>
      </c>
      <c r="E5343" s="331" t="s">
        <v>1027</v>
      </c>
      <c r="F5343" s="331" t="s">
        <v>1133</v>
      </c>
      <c r="G5343" s="331" t="n">
        <v>18</v>
      </c>
      <c r="H5343" s="331" t="n">
        <v>17.24</v>
      </c>
      <c r="I5343" s="331" t="n">
        <v>343.26</v>
      </c>
      <c r="J5343" s="389"/>
      <c r="K5343" s="331" t="s">
        <v>994</v>
      </c>
    </row>
    <row r="5344" customFormat="false" ht="15.75" hidden="true" customHeight="false" outlineLevel="0" collapsed="false">
      <c r="A5344" s="331"/>
      <c r="B5344" s="331" t="s">
        <v>1504</v>
      </c>
      <c r="C5344" s="331" t="str">
        <f aca="false">IFERROR(VLOOKUP(B5344,'[1]#¡REF!'!$A$1:$C$15201,2,FALSE()),"")</f>
        <v/>
      </c>
      <c r="D5344" s="331" t="s">
        <v>1016</v>
      </c>
      <c r="E5344" s="331" t="s">
        <v>1028</v>
      </c>
      <c r="F5344" s="331" t="s">
        <v>1134</v>
      </c>
      <c r="G5344" s="331" t="n">
        <v>13</v>
      </c>
      <c r="H5344" s="331" t="n">
        <v>12.45</v>
      </c>
      <c r="I5344" s="331" t="n">
        <v>247.91</v>
      </c>
      <c r="J5344" s="390"/>
      <c r="K5344" s="331" t="s">
        <v>994</v>
      </c>
    </row>
    <row r="5345" customFormat="false" ht="15.75" hidden="true" customHeight="false" outlineLevel="0" collapsed="false">
      <c r="A5345" s="331"/>
      <c r="B5345" s="331" t="s">
        <v>1505</v>
      </c>
      <c r="C5345" s="331" t="str">
        <f aca="false">IFERROR(VLOOKUP(B5345,'[1]#¡REF!'!$A$1:$C$15201,2,FALSE()),"")</f>
        <v/>
      </c>
      <c r="D5345" s="331" t="s">
        <v>991</v>
      </c>
      <c r="E5345" s="331" t="s">
        <v>1011</v>
      </c>
      <c r="F5345" s="354" t="s">
        <v>993</v>
      </c>
      <c r="G5345" s="331" t="n">
        <v>101</v>
      </c>
      <c r="H5345" s="415" t="n">
        <v>23335.01</v>
      </c>
      <c r="I5345" s="415" t="n">
        <v>464600</v>
      </c>
      <c r="J5345" s="388"/>
      <c r="K5345" s="331" t="s">
        <v>994</v>
      </c>
    </row>
    <row r="5346" customFormat="false" ht="15.75" hidden="true" customHeight="false" outlineLevel="0" collapsed="false">
      <c r="A5346" s="331"/>
      <c r="B5346" s="331" t="s">
        <v>1505</v>
      </c>
      <c r="C5346" s="331" t="str">
        <f aca="false">IFERROR(VLOOKUP(B5346,'[1]#¡REF!'!$A$1:$C$15201,2,FALSE()),"")</f>
        <v/>
      </c>
      <c r="D5346" s="331" t="s">
        <v>991</v>
      </c>
      <c r="E5346" s="331" t="s">
        <v>1037</v>
      </c>
      <c r="F5346" s="331" t="s">
        <v>1131</v>
      </c>
      <c r="G5346" s="331" t="n">
        <v>9</v>
      </c>
      <c r="H5346" s="415" t="n">
        <v>2079.36</v>
      </c>
      <c r="I5346" s="415" t="n">
        <v>41400</v>
      </c>
      <c r="J5346" s="390"/>
      <c r="K5346" s="331" t="s">
        <v>994</v>
      </c>
    </row>
    <row r="5347" customFormat="false" ht="15.75" hidden="true" customHeight="false" outlineLevel="0" collapsed="false">
      <c r="A5347" s="331"/>
      <c r="B5347" s="331" t="s">
        <v>1506</v>
      </c>
      <c r="C5347" s="331" t="str">
        <f aca="false">IFERROR(VLOOKUP(B5347,'[1]#¡REF!'!$A$1:$C$15201,2,FALSE()),"")</f>
        <v/>
      </c>
      <c r="D5347" s="331" t="s">
        <v>991</v>
      </c>
      <c r="E5347" s="331" t="s">
        <v>1011</v>
      </c>
      <c r="F5347" s="354" t="s">
        <v>993</v>
      </c>
      <c r="G5347" s="331" t="n">
        <v>120</v>
      </c>
      <c r="H5347" s="415" t="n">
        <v>9221.5</v>
      </c>
      <c r="I5347" s="415" t="n">
        <v>183600</v>
      </c>
      <c r="J5347" s="388"/>
      <c r="K5347" s="331" t="s">
        <v>994</v>
      </c>
    </row>
    <row r="5348" customFormat="false" ht="15.75" hidden="true" customHeight="false" outlineLevel="0" collapsed="false">
      <c r="A5348" s="331"/>
      <c r="B5348" s="331" t="s">
        <v>1506</v>
      </c>
      <c r="C5348" s="331" t="str">
        <f aca="false">IFERROR(VLOOKUP(B5348,'[1]#¡REF!'!$A$1:$C$15201,2,FALSE()),"")</f>
        <v/>
      </c>
      <c r="D5348" s="331" t="s">
        <v>991</v>
      </c>
      <c r="E5348" s="331" t="s">
        <v>1037</v>
      </c>
      <c r="F5348" s="331" t="s">
        <v>1131</v>
      </c>
      <c r="G5348" s="331" t="n">
        <v>63</v>
      </c>
      <c r="H5348" s="415" t="n">
        <v>4841.29</v>
      </c>
      <c r="I5348" s="415" t="n">
        <v>96390</v>
      </c>
      <c r="J5348" s="390"/>
      <c r="K5348" s="331" t="s">
        <v>994</v>
      </c>
    </row>
    <row r="5349" customFormat="false" ht="15.75" hidden="true" customHeight="false" outlineLevel="0" collapsed="false">
      <c r="A5349" s="331"/>
      <c r="B5349" s="331" t="s">
        <v>1507</v>
      </c>
      <c r="C5349" s="331" t="str">
        <f aca="false">IFERROR(VLOOKUP(B5349,'[1]#¡REF!'!$A$1:$C$15201,2,FALSE()),"")</f>
        <v/>
      </c>
      <c r="D5349" s="331" t="s">
        <v>991</v>
      </c>
      <c r="E5349" s="331" t="s">
        <v>1046</v>
      </c>
      <c r="F5349" s="354" t="s">
        <v>993</v>
      </c>
      <c r="G5349" s="331" t="n">
        <v>400</v>
      </c>
      <c r="H5349" s="331" t="n">
        <v>195.08</v>
      </c>
      <c r="I5349" s="415" t="n">
        <v>3884</v>
      </c>
      <c r="J5349" s="388"/>
      <c r="K5349" s="331" t="s">
        <v>994</v>
      </c>
    </row>
    <row r="5350" customFormat="false" ht="15.75" hidden="true" customHeight="false" outlineLevel="0" collapsed="false">
      <c r="A5350" s="331"/>
      <c r="B5350" s="331" t="s">
        <v>1507</v>
      </c>
      <c r="C5350" s="331" t="str">
        <f aca="false">IFERROR(VLOOKUP(B5350,'[1]#¡REF!'!$A$1:$C$15201,2,FALSE()),"")</f>
        <v/>
      </c>
      <c r="D5350" s="331" t="s">
        <v>991</v>
      </c>
      <c r="E5350" s="331" t="s">
        <v>1165</v>
      </c>
      <c r="F5350" s="354" t="s">
        <v>993</v>
      </c>
      <c r="G5350" s="331" t="n">
        <v>800</v>
      </c>
      <c r="H5350" s="331" t="n">
        <v>390.16</v>
      </c>
      <c r="I5350" s="415" t="n">
        <v>7768</v>
      </c>
      <c r="J5350" s="389"/>
      <c r="K5350" s="331" t="s">
        <v>994</v>
      </c>
    </row>
    <row r="5351" customFormat="false" ht="15.75" hidden="true" customHeight="false" outlineLevel="0" collapsed="false">
      <c r="A5351" s="331"/>
      <c r="B5351" s="331" t="s">
        <v>1507</v>
      </c>
      <c r="C5351" s="331" t="str">
        <f aca="false">IFERROR(VLOOKUP(B5351,'[1]#¡REF!'!$A$1:$C$15201,2,FALSE()),"")</f>
        <v/>
      </c>
      <c r="D5351" s="331" t="s">
        <v>991</v>
      </c>
      <c r="E5351" s="331" t="s">
        <v>1175</v>
      </c>
      <c r="F5351" s="354" t="s">
        <v>993</v>
      </c>
      <c r="G5351" s="331" t="n">
        <v>800</v>
      </c>
      <c r="H5351" s="331" t="n">
        <v>390.16</v>
      </c>
      <c r="I5351" s="415" t="n">
        <v>7768</v>
      </c>
      <c r="J5351" s="389"/>
      <c r="K5351" s="331" t="s">
        <v>994</v>
      </c>
    </row>
    <row r="5352" customFormat="false" ht="15.75" hidden="true" customHeight="false" outlineLevel="0" collapsed="false">
      <c r="A5352" s="331"/>
      <c r="B5352" s="331" t="s">
        <v>1507</v>
      </c>
      <c r="C5352" s="331" t="str">
        <f aca="false">IFERROR(VLOOKUP(B5352,'[1]#¡REF!'!$A$1:$C$15201,2,FALSE()),"")</f>
        <v/>
      </c>
      <c r="D5352" s="331" t="s">
        <v>991</v>
      </c>
      <c r="E5352" s="331" t="s">
        <v>1036</v>
      </c>
      <c r="F5352" s="354" t="s">
        <v>993</v>
      </c>
      <c r="G5352" s="331" t="n">
        <v>25</v>
      </c>
      <c r="H5352" s="331" t="n">
        <v>12.19</v>
      </c>
      <c r="I5352" s="331" t="n">
        <v>242.75</v>
      </c>
      <c r="J5352" s="389"/>
      <c r="K5352" s="331" t="s">
        <v>994</v>
      </c>
    </row>
    <row r="5353" customFormat="false" ht="15.75" hidden="true" customHeight="false" outlineLevel="0" collapsed="false">
      <c r="A5353" s="331"/>
      <c r="B5353" s="331" t="s">
        <v>1507</v>
      </c>
      <c r="C5353" s="331" t="str">
        <f aca="false">IFERROR(VLOOKUP(B5353,'[1]#¡REF!'!$A$1:$C$15201,2,FALSE()),"")</f>
        <v/>
      </c>
      <c r="D5353" s="331" t="s">
        <v>991</v>
      </c>
      <c r="E5353" s="331" t="s">
        <v>995</v>
      </c>
      <c r="F5353" s="354" t="s">
        <v>993</v>
      </c>
      <c r="G5353" s="331" t="n">
        <v>100</v>
      </c>
      <c r="H5353" s="331" t="n">
        <v>48.77</v>
      </c>
      <c r="I5353" s="331" t="n">
        <v>971</v>
      </c>
      <c r="J5353" s="389"/>
      <c r="K5353" s="331" t="s">
        <v>994</v>
      </c>
    </row>
    <row r="5354" customFormat="false" ht="15.75" hidden="true" customHeight="false" outlineLevel="0" collapsed="false">
      <c r="A5354" s="331"/>
      <c r="B5354" s="331" t="s">
        <v>1507</v>
      </c>
      <c r="C5354" s="331" t="str">
        <f aca="false">IFERROR(VLOOKUP(B5354,'[1]#¡REF!'!$A$1:$C$15201,2,FALSE()),"")</f>
        <v/>
      </c>
      <c r="D5354" s="331" t="s">
        <v>991</v>
      </c>
      <c r="E5354" s="331" t="s">
        <v>1013</v>
      </c>
      <c r="F5354" s="354" t="s">
        <v>993</v>
      </c>
      <c r="G5354" s="331" t="n">
        <v>183</v>
      </c>
      <c r="H5354" s="331" t="n">
        <v>89.25</v>
      </c>
      <c r="I5354" s="415" t="n">
        <v>1776.93</v>
      </c>
      <c r="J5354" s="389"/>
      <c r="K5354" s="331" t="s">
        <v>994</v>
      </c>
    </row>
    <row r="5355" customFormat="false" ht="15.75" hidden="true" customHeight="false" outlineLevel="0" collapsed="false">
      <c r="A5355" s="331"/>
      <c r="B5355" s="331" t="s">
        <v>1507</v>
      </c>
      <c r="C5355" s="331" t="str">
        <f aca="false">IFERROR(VLOOKUP(B5355,'[1]#¡REF!'!$A$1:$C$15201,2,FALSE()),"")</f>
        <v/>
      </c>
      <c r="D5355" s="331" t="s">
        <v>991</v>
      </c>
      <c r="E5355" s="331" t="s">
        <v>1163</v>
      </c>
      <c r="F5355" s="354" t="s">
        <v>993</v>
      </c>
      <c r="G5355" s="405" t="n">
        <v>3000</v>
      </c>
      <c r="H5355" s="415" t="n">
        <v>1463.08</v>
      </c>
      <c r="I5355" s="415" t="n">
        <v>29130</v>
      </c>
      <c r="J5355" s="389"/>
      <c r="K5355" s="331" t="s">
        <v>994</v>
      </c>
    </row>
    <row r="5356" customFormat="false" ht="15.75" hidden="true" customHeight="false" outlineLevel="0" collapsed="false">
      <c r="A5356" s="331"/>
      <c r="B5356" s="331" t="s">
        <v>1507</v>
      </c>
      <c r="C5356" s="331" t="str">
        <f aca="false">IFERROR(VLOOKUP(B5356,'[1]#¡REF!'!$A$1:$C$15201,2,FALSE()),"")</f>
        <v/>
      </c>
      <c r="D5356" s="331" t="s">
        <v>991</v>
      </c>
      <c r="E5356" s="331" t="s">
        <v>1014</v>
      </c>
      <c r="F5356" s="331" t="s">
        <v>1132</v>
      </c>
      <c r="G5356" s="331" t="n">
        <v>15</v>
      </c>
      <c r="H5356" s="331" t="n">
        <v>7.32</v>
      </c>
      <c r="I5356" s="331" t="n">
        <v>145.65</v>
      </c>
      <c r="J5356" s="390"/>
      <c r="K5356" s="331" t="s">
        <v>994</v>
      </c>
    </row>
    <row r="5357" customFormat="false" ht="15.75" hidden="true" customHeight="false" outlineLevel="0" collapsed="false">
      <c r="A5357" s="356"/>
      <c r="B5357" s="356" t="s">
        <v>1507</v>
      </c>
      <c r="C5357" s="356" t="str">
        <f aca="false">IFERROR(VLOOKUP(B5357,'[1]#¡REF!'!$A$1:$C$15201,2,FALSE()),"")</f>
        <v/>
      </c>
      <c r="D5357" s="356" t="s">
        <v>991</v>
      </c>
      <c r="E5357" s="356" t="s">
        <v>612</v>
      </c>
      <c r="F5357" s="361" t="s">
        <v>1136</v>
      </c>
      <c r="G5357" s="361" t="n">
        <v>6</v>
      </c>
      <c r="H5357" s="356" t="n">
        <v>2.93</v>
      </c>
      <c r="I5357" s="356" t="n">
        <v>58.26</v>
      </c>
      <c r="J5357" s="394"/>
      <c r="K5357" s="356" t="s">
        <v>994</v>
      </c>
      <c r="L5357" s="379"/>
      <c r="M5357" s="379"/>
      <c r="N5357" s="379"/>
      <c r="O5357" s="379"/>
      <c r="P5357" s="279"/>
      <c r="Q5357" s="395"/>
      <c r="R5357" s="396"/>
      <c r="S5357" s="396"/>
      <c r="T5357" s="382"/>
    </row>
    <row r="5358" customFormat="false" ht="15.75" hidden="true" customHeight="false" outlineLevel="0" collapsed="false">
      <c r="A5358" s="331"/>
      <c r="B5358" s="331" t="s">
        <v>1507</v>
      </c>
      <c r="C5358" s="331" t="str">
        <f aca="false">IFERROR(VLOOKUP(B5358,'[1]#¡REF!'!$A$1:$C$15201,2,FALSE()),"")</f>
        <v/>
      </c>
      <c r="D5358" s="331" t="s">
        <v>1016</v>
      </c>
      <c r="E5358" s="331" t="s">
        <v>1017</v>
      </c>
      <c r="F5358" s="331" t="s">
        <v>1130</v>
      </c>
      <c r="G5358" s="331" t="n">
        <v>19</v>
      </c>
      <c r="H5358" s="331" t="n">
        <v>9.27</v>
      </c>
      <c r="I5358" s="331" t="n">
        <v>184.49</v>
      </c>
      <c r="J5358" s="388"/>
      <c r="K5358" s="331" t="s">
        <v>994</v>
      </c>
    </row>
    <row r="5359" customFormat="false" ht="15.75" hidden="true" customHeight="false" outlineLevel="0" collapsed="false">
      <c r="A5359" s="331"/>
      <c r="B5359" s="331" t="s">
        <v>1507</v>
      </c>
      <c r="C5359" s="331" t="str">
        <f aca="false">IFERROR(VLOOKUP(B5359,'[1]#¡REF!'!$A$1:$C$15201,2,FALSE()),"")</f>
        <v/>
      </c>
      <c r="D5359" s="331" t="s">
        <v>1016</v>
      </c>
      <c r="E5359" s="331" t="s">
        <v>1019</v>
      </c>
      <c r="F5359" s="354" t="s">
        <v>993</v>
      </c>
      <c r="G5359" s="331" t="n">
        <v>264</v>
      </c>
      <c r="H5359" s="331" t="n">
        <v>128.75</v>
      </c>
      <c r="I5359" s="415" t="n">
        <v>2563.44</v>
      </c>
      <c r="J5359" s="389"/>
      <c r="K5359" s="331" t="s">
        <v>994</v>
      </c>
    </row>
    <row r="5360" customFormat="false" ht="15.75" hidden="true" customHeight="false" outlineLevel="0" collapsed="false">
      <c r="A5360" s="331"/>
      <c r="B5360" s="331" t="s">
        <v>1507</v>
      </c>
      <c r="C5360" s="331" t="str">
        <f aca="false">IFERROR(VLOOKUP(B5360,'[1]#¡REF!'!$A$1:$C$15201,2,FALSE()),"")</f>
        <v/>
      </c>
      <c r="D5360" s="331" t="s">
        <v>1016</v>
      </c>
      <c r="E5360" s="331" t="s">
        <v>1020</v>
      </c>
      <c r="F5360" s="354" t="s">
        <v>993</v>
      </c>
      <c r="G5360" s="405" t="n">
        <v>2516</v>
      </c>
      <c r="H5360" s="415" t="n">
        <v>1227.04</v>
      </c>
      <c r="I5360" s="415" t="n">
        <v>24430.36</v>
      </c>
      <c r="J5360" s="389"/>
      <c r="K5360" s="331" t="s">
        <v>994</v>
      </c>
    </row>
    <row r="5361" customFormat="false" ht="15.75" hidden="true" customHeight="false" outlineLevel="0" collapsed="false">
      <c r="A5361" s="331"/>
      <c r="B5361" s="331" t="s">
        <v>1507</v>
      </c>
      <c r="C5361" s="331" t="str">
        <f aca="false">IFERROR(VLOOKUP(B5361,'[1]#¡REF!'!$A$1:$C$15201,2,FALSE()),"")</f>
        <v/>
      </c>
      <c r="D5361" s="331" t="s">
        <v>1016</v>
      </c>
      <c r="E5361" s="331" t="s">
        <v>1041</v>
      </c>
      <c r="F5361" s="354" t="s">
        <v>993</v>
      </c>
      <c r="G5361" s="331" t="n">
        <v>140</v>
      </c>
      <c r="H5361" s="331" t="n">
        <v>68.28</v>
      </c>
      <c r="I5361" s="415" t="n">
        <v>1359.4</v>
      </c>
      <c r="J5361" s="389"/>
      <c r="K5361" s="331" t="s">
        <v>994</v>
      </c>
    </row>
    <row r="5362" customFormat="false" ht="15.75" hidden="true" customHeight="false" outlineLevel="0" collapsed="false">
      <c r="A5362" s="331"/>
      <c r="B5362" s="331" t="s">
        <v>1507</v>
      </c>
      <c r="C5362" s="331" t="str">
        <f aca="false">IFERROR(VLOOKUP(B5362,'[1]#¡REF!'!$A$1:$C$15201,2,FALSE()),"")</f>
        <v/>
      </c>
      <c r="D5362" s="331" t="s">
        <v>1016</v>
      </c>
      <c r="E5362" s="331" t="s">
        <v>1025</v>
      </c>
      <c r="F5362" s="354" t="s">
        <v>993</v>
      </c>
      <c r="G5362" s="331" t="n">
        <v>504</v>
      </c>
      <c r="H5362" s="331" t="n">
        <v>245.8</v>
      </c>
      <c r="I5362" s="415" t="n">
        <v>4893.84</v>
      </c>
      <c r="J5362" s="389"/>
      <c r="K5362" s="331" t="s">
        <v>994</v>
      </c>
    </row>
    <row r="5363" customFormat="false" ht="15.75" hidden="true" customHeight="false" outlineLevel="0" collapsed="false">
      <c r="A5363" s="331"/>
      <c r="B5363" s="331" t="s">
        <v>1507</v>
      </c>
      <c r="C5363" s="331" t="str">
        <f aca="false">IFERROR(VLOOKUP(B5363,'[1]#¡REF!'!$A$1:$C$15201,2,FALSE()),"")</f>
        <v/>
      </c>
      <c r="D5363" s="331" t="s">
        <v>1016</v>
      </c>
      <c r="E5363" s="331" t="s">
        <v>1167</v>
      </c>
      <c r="F5363" s="354" t="s">
        <v>993</v>
      </c>
      <c r="G5363" s="405" t="n">
        <v>1883</v>
      </c>
      <c r="H5363" s="331" t="n">
        <v>918.33</v>
      </c>
      <c r="I5363" s="415" t="n">
        <v>18283.93</v>
      </c>
      <c r="J5363" s="389"/>
      <c r="K5363" s="331" t="s">
        <v>994</v>
      </c>
    </row>
    <row r="5364" customFormat="false" ht="15.75" hidden="true" customHeight="false" outlineLevel="0" collapsed="false">
      <c r="A5364" s="331"/>
      <c r="B5364" s="331" t="s">
        <v>1507</v>
      </c>
      <c r="C5364" s="331" t="str">
        <f aca="false">IFERROR(VLOOKUP(B5364,'[1]#¡REF!'!$A$1:$C$15201,2,FALSE()),"")</f>
        <v/>
      </c>
      <c r="D5364" s="331" t="s">
        <v>1016</v>
      </c>
      <c r="E5364" s="331" t="s">
        <v>1168</v>
      </c>
      <c r="F5364" s="354" t="s">
        <v>993</v>
      </c>
      <c r="G5364" s="331" t="n">
        <v>28</v>
      </c>
      <c r="H5364" s="331" t="n">
        <v>13.66</v>
      </c>
      <c r="I5364" s="331" t="n">
        <v>271.88</v>
      </c>
      <c r="J5364" s="389"/>
      <c r="K5364" s="331" t="s">
        <v>994</v>
      </c>
    </row>
    <row r="5365" customFormat="false" ht="15.75" hidden="true" customHeight="false" outlineLevel="0" collapsed="false">
      <c r="A5365" s="331"/>
      <c r="B5365" s="331" t="s">
        <v>1507</v>
      </c>
      <c r="C5365" s="331" t="str">
        <f aca="false">IFERROR(VLOOKUP(B5365,'[1]#¡REF!'!$A$1:$C$15201,2,FALSE()),"")</f>
        <v/>
      </c>
      <c r="D5365" s="331" t="s">
        <v>1016</v>
      </c>
      <c r="E5365" s="331" t="s">
        <v>1169</v>
      </c>
      <c r="F5365" s="354" t="s">
        <v>993</v>
      </c>
      <c r="G5365" s="331" t="n">
        <v>280</v>
      </c>
      <c r="H5365" s="331" t="n">
        <v>136.55</v>
      </c>
      <c r="I5365" s="415" t="n">
        <v>2718.8</v>
      </c>
      <c r="J5365" s="389"/>
      <c r="K5365" s="331" t="s">
        <v>994</v>
      </c>
    </row>
    <row r="5366" customFormat="false" ht="15.75" hidden="true" customHeight="false" outlineLevel="0" collapsed="false">
      <c r="A5366" s="331"/>
      <c r="B5366" s="331" t="s">
        <v>1507</v>
      </c>
      <c r="C5366" s="331" t="str">
        <f aca="false">IFERROR(VLOOKUP(B5366,'[1]#¡REF!'!$A$1:$C$15201,2,FALSE()),"")</f>
        <v/>
      </c>
      <c r="D5366" s="331" t="s">
        <v>1016</v>
      </c>
      <c r="E5366" s="331" t="s">
        <v>1121</v>
      </c>
      <c r="F5366" s="354" t="s">
        <v>993</v>
      </c>
      <c r="G5366" s="331" t="n">
        <v>56</v>
      </c>
      <c r="H5366" s="331" t="n">
        <v>27.31</v>
      </c>
      <c r="I5366" s="331" t="n">
        <v>543.76</v>
      </c>
      <c r="J5366" s="389"/>
      <c r="K5366" s="331" t="s">
        <v>994</v>
      </c>
    </row>
    <row r="5367" customFormat="false" ht="15.75" hidden="true" customHeight="false" outlineLevel="0" collapsed="false">
      <c r="A5367" s="331"/>
      <c r="B5367" s="331" t="s">
        <v>1507</v>
      </c>
      <c r="C5367" s="331" t="str">
        <f aca="false">IFERROR(VLOOKUP(B5367,'[1]#¡REF!'!$A$1:$C$15201,2,FALSE()),"")</f>
        <v/>
      </c>
      <c r="D5367" s="331" t="s">
        <v>1016</v>
      </c>
      <c r="E5367" s="331" t="s">
        <v>1044</v>
      </c>
      <c r="F5367" s="354" t="s">
        <v>993</v>
      </c>
      <c r="G5367" s="331" t="n">
        <v>14</v>
      </c>
      <c r="H5367" s="331" t="n">
        <v>6.83</v>
      </c>
      <c r="I5367" s="331" t="n">
        <v>135.94</v>
      </c>
      <c r="J5367" s="389"/>
      <c r="K5367" s="331" t="s">
        <v>994</v>
      </c>
    </row>
    <row r="5368" customFormat="false" ht="15.75" hidden="true" customHeight="false" outlineLevel="0" collapsed="false">
      <c r="A5368" s="331"/>
      <c r="B5368" s="331" t="s">
        <v>1507</v>
      </c>
      <c r="C5368" s="331" t="str">
        <f aca="false">IFERROR(VLOOKUP(B5368,'[1]#¡REF!'!$A$1:$C$15201,2,FALSE()),"")</f>
        <v/>
      </c>
      <c r="D5368" s="331" t="s">
        <v>1016</v>
      </c>
      <c r="E5368" s="331" t="s">
        <v>1122</v>
      </c>
      <c r="F5368" s="354" t="s">
        <v>993</v>
      </c>
      <c r="G5368" s="331" t="n">
        <v>166</v>
      </c>
      <c r="H5368" s="331" t="n">
        <v>80.96</v>
      </c>
      <c r="I5368" s="415" t="n">
        <v>1611.86</v>
      </c>
      <c r="J5368" s="389"/>
      <c r="K5368" s="331" t="s">
        <v>994</v>
      </c>
    </row>
    <row r="5369" customFormat="false" ht="15.75" hidden="true" customHeight="false" outlineLevel="0" collapsed="false">
      <c r="A5369" s="331"/>
      <c r="B5369" s="331" t="s">
        <v>1507</v>
      </c>
      <c r="C5369" s="331" t="str">
        <f aca="false">IFERROR(VLOOKUP(B5369,'[1]#¡REF!'!$A$1:$C$15201,2,FALSE()),"")</f>
        <v/>
      </c>
      <c r="D5369" s="331" t="s">
        <v>1016</v>
      </c>
      <c r="E5369" s="331" t="s">
        <v>1093</v>
      </c>
      <c r="F5369" s="331" t="s">
        <v>1131</v>
      </c>
      <c r="G5369" s="331" t="n">
        <v>19</v>
      </c>
      <c r="H5369" s="331" t="n">
        <v>9.27</v>
      </c>
      <c r="I5369" s="331" t="n">
        <v>184.49</v>
      </c>
      <c r="J5369" s="389"/>
      <c r="K5369" s="331" t="s">
        <v>994</v>
      </c>
    </row>
    <row r="5370" customFormat="false" ht="15.75" hidden="true" customHeight="false" outlineLevel="0" collapsed="false">
      <c r="A5370" s="331"/>
      <c r="B5370" s="331" t="s">
        <v>1507</v>
      </c>
      <c r="C5370" s="331" t="str">
        <f aca="false">IFERROR(VLOOKUP(B5370,'[1]#¡REF!'!$A$1:$C$15201,2,FALSE()),"")</f>
        <v/>
      </c>
      <c r="D5370" s="331" t="s">
        <v>1016</v>
      </c>
      <c r="E5370" s="331" t="s">
        <v>1027</v>
      </c>
      <c r="F5370" s="331" t="s">
        <v>1133</v>
      </c>
      <c r="G5370" s="331" t="n">
        <v>19</v>
      </c>
      <c r="H5370" s="331" t="n">
        <v>9.27</v>
      </c>
      <c r="I5370" s="331" t="n">
        <v>184.49</v>
      </c>
      <c r="J5370" s="389"/>
      <c r="K5370" s="331" t="s">
        <v>994</v>
      </c>
    </row>
    <row r="5371" customFormat="false" ht="15.75" hidden="true" customHeight="false" outlineLevel="0" collapsed="false">
      <c r="A5371" s="331"/>
      <c r="B5371" s="331" t="s">
        <v>1507</v>
      </c>
      <c r="C5371" s="331" t="str">
        <f aca="false">IFERROR(VLOOKUP(B5371,'[1]#¡REF!'!$A$1:$C$15201,2,FALSE()),"")</f>
        <v/>
      </c>
      <c r="D5371" s="331" t="s">
        <v>1016</v>
      </c>
      <c r="E5371" s="331" t="s">
        <v>1028</v>
      </c>
      <c r="F5371" s="331" t="s">
        <v>1134</v>
      </c>
      <c r="G5371" s="331" t="n">
        <v>56</v>
      </c>
      <c r="H5371" s="331" t="n">
        <v>27.31</v>
      </c>
      <c r="I5371" s="331" t="n">
        <v>543.76</v>
      </c>
      <c r="J5371" s="390"/>
      <c r="K5371" s="331" t="s">
        <v>994</v>
      </c>
    </row>
    <row r="5372" customFormat="false" ht="15.75" hidden="true" customHeight="false" outlineLevel="0" collapsed="false">
      <c r="A5372" s="399"/>
      <c r="B5372" s="356" t="s">
        <v>1507</v>
      </c>
      <c r="C5372" s="356" t="str">
        <f aca="false">IFERROR(VLOOKUP(B5372,'[1]#¡REF!'!$A$1:$C$15201,2,FALSE()),"")</f>
        <v/>
      </c>
      <c r="D5372" s="399" t="s">
        <v>1016</v>
      </c>
      <c r="E5372" s="399" t="s">
        <v>621</v>
      </c>
      <c r="F5372" s="361" t="s">
        <v>1136</v>
      </c>
      <c r="G5372" s="361" t="n">
        <v>91</v>
      </c>
      <c r="H5372" s="417" t="n">
        <v>44.38</v>
      </c>
      <c r="I5372" s="417" t="n">
        <v>883.61</v>
      </c>
      <c r="J5372" s="360"/>
      <c r="K5372" s="356" t="s">
        <v>994</v>
      </c>
      <c r="L5372" s="379"/>
      <c r="M5372" s="379"/>
      <c r="N5372" s="379"/>
      <c r="O5372" s="379"/>
      <c r="P5372" s="279"/>
      <c r="Q5372" s="395"/>
      <c r="R5372" s="396"/>
      <c r="S5372" s="396"/>
      <c r="T5372" s="382"/>
    </row>
    <row r="5373" customFormat="false" ht="15.75" hidden="true" customHeight="false" outlineLevel="0" collapsed="false">
      <c r="A5373" s="331"/>
      <c r="B5373" s="331" t="s">
        <v>1508</v>
      </c>
      <c r="C5373" s="331" t="str">
        <f aca="false">IFERROR(VLOOKUP(B5373,'[1]#¡REF!'!$A$1:$C$15201,2,FALSE()),"")</f>
        <v/>
      </c>
      <c r="D5373" s="331" t="s">
        <v>1016</v>
      </c>
      <c r="E5373" s="331" t="s">
        <v>1018</v>
      </c>
      <c r="F5373" s="354" t="s">
        <v>993</v>
      </c>
      <c r="G5373" s="331" t="n">
        <v>5</v>
      </c>
      <c r="H5373" s="331" t="n">
        <v>24.61</v>
      </c>
      <c r="I5373" s="331" t="n">
        <v>490</v>
      </c>
      <c r="J5373" s="388"/>
      <c r="K5373" s="331" t="s">
        <v>994</v>
      </c>
    </row>
    <row r="5374" customFormat="false" ht="15.75" hidden="true" customHeight="false" outlineLevel="0" collapsed="false">
      <c r="A5374" s="331"/>
      <c r="B5374" s="331" t="s">
        <v>1508</v>
      </c>
      <c r="C5374" s="331" t="str">
        <f aca="false">IFERROR(VLOOKUP(B5374,'[1]#¡REF!'!$A$1:$C$15201,2,FALSE()),"")</f>
        <v/>
      </c>
      <c r="D5374" s="331" t="s">
        <v>1016</v>
      </c>
      <c r="E5374" s="331" t="s">
        <v>1019</v>
      </c>
      <c r="F5374" s="354" t="s">
        <v>993</v>
      </c>
      <c r="G5374" s="331" t="n">
        <v>19</v>
      </c>
      <c r="H5374" s="331" t="n">
        <v>93.52</v>
      </c>
      <c r="I5374" s="415" t="n">
        <v>1862</v>
      </c>
      <c r="J5374" s="389"/>
      <c r="K5374" s="331" t="s">
        <v>994</v>
      </c>
    </row>
    <row r="5375" customFormat="false" ht="15.75" hidden="true" customHeight="false" outlineLevel="0" collapsed="false">
      <c r="A5375" s="331"/>
      <c r="B5375" s="331" t="s">
        <v>1509</v>
      </c>
      <c r="C5375" s="331" t="str">
        <f aca="false">IFERROR(VLOOKUP(B5375,'[1]#¡REF!'!$A$1:$C$15201,2,FALSE()),"")</f>
        <v/>
      </c>
      <c r="D5375" s="331" t="s">
        <v>991</v>
      </c>
      <c r="E5375" s="331" t="s">
        <v>1014</v>
      </c>
      <c r="F5375" s="331" t="s">
        <v>1132</v>
      </c>
      <c r="G5375" s="331" t="n">
        <v>80</v>
      </c>
      <c r="H5375" s="331" t="n">
        <v>502.26</v>
      </c>
      <c r="I5375" s="415" t="n">
        <v>10000</v>
      </c>
      <c r="J5375" s="389"/>
      <c r="K5375" s="331" t="s">
        <v>994</v>
      </c>
    </row>
    <row r="5376" customFormat="false" ht="15.75" hidden="true" customHeight="false" outlineLevel="0" collapsed="false">
      <c r="A5376" s="331"/>
      <c r="B5376" s="331" t="s">
        <v>1509</v>
      </c>
      <c r="C5376" s="331" t="str">
        <f aca="false">IFERROR(VLOOKUP(B5376,'[1]#¡REF!'!$A$1:$C$15201,2,FALSE()),"")</f>
        <v/>
      </c>
      <c r="D5376" s="331" t="s">
        <v>1016</v>
      </c>
      <c r="E5376" s="331" t="s">
        <v>1017</v>
      </c>
      <c r="F5376" s="331" t="s">
        <v>1130</v>
      </c>
      <c r="G5376" s="331" t="n">
        <v>173</v>
      </c>
      <c r="H5376" s="415" t="n">
        <v>1086.14</v>
      </c>
      <c r="I5376" s="415" t="n">
        <v>21625</v>
      </c>
      <c r="J5376" s="389"/>
      <c r="K5376" s="331" t="s">
        <v>994</v>
      </c>
    </row>
    <row r="5377" customFormat="false" ht="15.75" hidden="true" customHeight="false" outlineLevel="0" collapsed="false">
      <c r="A5377" s="331"/>
      <c r="B5377" s="331" t="s">
        <v>1509</v>
      </c>
      <c r="C5377" s="331" t="str">
        <f aca="false">IFERROR(VLOOKUP(B5377,'[1]#¡REF!'!$A$1:$C$15201,2,FALSE()),"")</f>
        <v/>
      </c>
      <c r="D5377" s="331" t="s">
        <v>1016</v>
      </c>
      <c r="E5377" s="331" t="s">
        <v>1040</v>
      </c>
      <c r="F5377" s="331" t="s">
        <v>1130</v>
      </c>
      <c r="G5377" s="331" t="n">
        <v>131</v>
      </c>
      <c r="H5377" s="331" t="n">
        <v>822.45</v>
      </c>
      <c r="I5377" s="415" t="n">
        <v>16375</v>
      </c>
      <c r="J5377" s="389"/>
      <c r="K5377" s="331" t="s">
        <v>994</v>
      </c>
    </row>
    <row r="5378" customFormat="false" ht="15.75" hidden="true" customHeight="false" outlineLevel="0" collapsed="false">
      <c r="A5378" s="331"/>
      <c r="B5378" s="331" t="s">
        <v>1509</v>
      </c>
      <c r="C5378" s="331" t="str">
        <f aca="false">IFERROR(VLOOKUP(B5378,'[1]#¡REF!'!$A$1:$C$15201,2,FALSE()),"")</f>
        <v/>
      </c>
      <c r="D5378" s="331" t="s">
        <v>1016</v>
      </c>
      <c r="E5378" s="331" t="s">
        <v>1019</v>
      </c>
      <c r="F5378" s="354" t="s">
        <v>993</v>
      </c>
      <c r="G5378" s="331" t="n">
        <v>34</v>
      </c>
      <c r="H5378" s="331" t="n">
        <v>213.46</v>
      </c>
      <c r="I5378" s="415" t="n">
        <v>4250</v>
      </c>
      <c r="J5378" s="389"/>
      <c r="K5378" s="331" t="s">
        <v>994</v>
      </c>
    </row>
    <row r="5379" customFormat="false" ht="15.75" hidden="true" customHeight="false" outlineLevel="0" collapsed="false">
      <c r="A5379" s="331"/>
      <c r="B5379" s="331" t="s">
        <v>1509</v>
      </c>
      <c r="C5379" s="331" t="str">
        <f aca="false">IFERROR(VLOOKUP(B5379,'[1]#¡REF!'!$A$1:$C$15201,2,FALSE()),"")</f>
        <v/>
      </c>
      <c r="D5379" s="331" t="s">
        <v>1016</v>
      </c>
      <c r="E5379" s="331" t="s">
        <v>1020</v>
      </c>
      <c r="F5379" s="354" t="s">
        <v>993</v>
      </c>
      <c r="G5379" s="405" t="n">
        <v>2000</v>
      </c>
      <c r="H5379" s="415" t="n">
        <v>12556.51</v>
      </c>
      <c r="I5379" s="415" t="n">
        <v>250000</v>
      </c>
      <c r="J5379" s="389"/>
      <c r="K5379" s="331" t="s">
        <v>994</v>
      </c>
    </row>
    <row r="5380" customFormat="false" ht="15.75" hidden="true" customHeight="false" outlineLevel="0" collapsed="false">
      <c r="A5380" s="331"/>
      <c r="B5380" s="331" t="s">
        <v>1509</v>
      </c>
      <c r="C5380" s="331" t="str">
        <f aca="false">IFERROR(VLOOKUP(B5380,'[1]#¡REF!'!$A$1:$C$15201,2,FALSE()),"")</f>
        <v/>
      </c>
      <c r="D5380" s="331" t="s">
        <v>1016</v>
      </c>
      <c r="E5380" s="331" t="s">
        <v>1025</v>
      </c>
      <c r="F5380" s="354" t="s">
        <v>993</v>
      </c>
      <c r="G5380" s="331" t="n">
        <v>574</v>
      </c>
      <c r="H5380" s="415" t="n">
        <v>3603.72</v>
      </c>
      <c r="I5380" s="415" t="n">
        <v>71750</v>
      </c>
      <c r="J5380" s="389"/>
      <c r="K5380" s="331" t="s">
        <v>994</v>
      </c>
    </row>
    <row r="5381" customFormat="false" ht="15.75" hidden="true" customHeight="false" outlineLevel="0" collapsed="false">
      <c r="A5381" s="331"/>
      <c r="B5381" s="331" t="s">
        <v>1509</v>
      </c>
      <c r="C5381" s="331" t="str">
        <f aca="false">IFERROR(VLOOKUP(B5381,'[1]#¡REF!'!$A$1:$C$15201,2,FALSE()),"")</f>
        <v/>
      </c>
      <c r="D5381" s="331" t="s">
        <v>1016</v>
      </c>
      <c r="E5381" s="331" t="s">
        <v>1065</v>
      </c>
      <c r="F5381" s="354" t="s">
        <v>993</v>
      </c>
      <c r="G5381" s="331" t="n">
        <v>281</v>
      </c>
      <c r="H5381" s="415" t="n">
        <v>1764.19</v>
      </c>
      <c r="I5381" s="415" t="n">
        <v>35125</v>
      </c>
      <c r="J5381" s="389"/>
      <c r="K5381" s="331" t="s">
        <v>994</v>
      </c>
    </row>
    <row r="5382" customFormat="false" ht="15.75" hidden="true" customHeight="false" outlineLevel="0" collapsed="false">
      <c r="A5382" s="331"/>
      <c r="B5382" s="331" t="s">
        <v>1509</v>
      </c>
      <c r="C5382" s="331" t="str">
        <f aca="false">IFERROR(VLOOKUP(B5382,'[1]#¡REF!'!$A$1:$C$15201,2,FALSE()),"")</f>
        <v/>
      </c>
      <c r="D5382" s="331" t="s">
        <v>1016</v>
      </c>
      <c r="E5382" s="331" t="s">
        <v>1043</v>
      </c>
      <c r="F5382" s="354" t="s">
        <v>993</v>
      </c>
      <c r="G5382" s="331" t="n">
        <v>43</v>
      </c>
      <c r="H5382" s="331" t="n">
        <v>269.96</v>
      </c>
      <c r="I5382" s="415" t="n">
        <v>5375</v>
      </c>
      <c r="J5382" s="389"/>
      <c r="K5382" s="331" t="s">
        <v>994</v>
      </c>
    </row>
    <row r="5383" customFormat="false" ht="15.75" hidden="true" customHeight="false" outlineLevel="0" collapsed="false">
      <c r="A5383" s="331"/>
      <c r="B5383" s="331" t="s">
        <v>1509</v>
      </c>
      <c r="C5383" s="331" t="str">
        <f aca="false">IFERROR(VLOOKUP(B5383,'[1]#¡REF!'!$A$1:$C$15201,2,FALSE()),"")</f>
        <v/>
      </c>
      <c r="D5383" s="331" t="s">
        <v>1016</v>
      </c>
      <c r="E5383" s="331" t="s">
        <v>1093</v>
      </c>
      <c r="F5383" s="331" t="s">
        <v>1131</v>
      </c>
      <c r="G5383" s="331" t="n">
        <v>87</v>
      </c>
      <c r="H5383" s="331" t="n">
        <v>546.21</v>
      </c>
      <c r="I5383" s="415" t="n">
        <v>10875</v>
      </c>
      <c r="J5383" s="389"/>
      <c r="K5383" s="331" t="s">
        <v>994</v>
      </c>
    </row>
    <row r="5384" customFormat="false" ht="15.75" hidden="true" customHeight="false" outlineLevel="0" collapsed="false">
      <c r="A5384" s="331"/>
      <c r="B5384" s="331" t="s">
        <v>1509</v>
      </c>
      <c r="C5384" s="331" t="str">
        <f aca="false">IFERROR(VLOOKUP(B5384,'[1]#¡REF!'!$A$1:$C$15201,2,FALSE()),"")</f>
        <v/>
      </c>
      <c r="D5384" s="331" t="s">
        <v>1016</v>
      </c>
      <c r="E5384" s="331" t="s">
        <v>1027</v>
      </c>
      <c r="F5384" s="331" t="s">
        <v>1133</v>
      </c>
      <c r="G5384" s="331" t="n">
        <v>58</v>
      </c>
      <c r="H5384" s="331" t="n">
        <v>364.14</v>
      </c>
      <c r="I5384" s="415" t="n">
        <v>7250</v>
      </c>
      <c r="J5384" s="389"/>
      <c r="K5384" s="331" t="s">
        <v>994</v>
      </c>
    </row>
    <row r="5385" customFormat="false" ht="15.75" hidden="true" customHeight="false" outlineLevel="0" collapsed="false">
      <c r="A5385" s="331"/>
      <c r="B5385" s="331" t="s">
        <v>1509</v>
      </c>
      <c r="C5385" s="331" t="str">
        <f aca="false">IFERROR(VLOOKUP(B5385,'[1]#¡REF!'!$A$1:$C$15201,2,FALSE()),"")</f>
        <v/>
      </c>
      <c r="D5385" s="331" t="s">
        <v>1016</v>
      </c>
      <c r="E5385" s="331" t="s">
        <v>1028</v>
      </c>
      <c r="F5385" s="331" t="s">
        <v>1134</v>
      </c>
      <c r="G5385" s="331" t="n">
        <v>116</v>
      </c>
      <c r="H5385" s="331" t="n">
        <v>728.28</v>
      </c>
      <c r="I5385" s="415" t="n">
        <v>14500</v>
      </c>
      <c r="J5385" s="390"/>
      <c r="K5385" s="331" t="s">
        <v>994</v>
      </c>
    </row>
    <row r="5386" customFormat="false" ht="15.75" hidden="true" customHeight="false" outlineLevel="0" collapsed="false">
      <c r="A5386" s="331"/>
      <c r="B5386" s="331" t="s">
        <v>1510</v>
      </c>
      <c r="C5386" s="331" t="str">
        <f aca="false">IFERROR(VLOOKUP(B5386,'[1]#¡REF!'!$A$1:$C$15201,2,FALSE()),"")</f>
        <v/>
      </c>
      <c r="D5386" s="331" t="s">
        <v>1016</v>
      </c>
      <c r="E5386" s="331" t="s">
        <v>1019</v>
      </c>
      <c r="F5386" s="354" t="s">
        <v>993</v>
      </c>
      <c r="G5386" s="331" t="n">
        <v>4</v>
      </c>
      <c r="H5386" s="331" t="n">
        <v>13.26</v>
      </c>
      <c r="I5386" s="331" t="n">
        <v>264</v>
      </c>
      <c r="J5386" s="388"/>
      <c r="K5386" s="331" t="s">
        <v>994</v>
      </c>
    </row>
    <row r="5387" customFormat="false" ht="15.75" hidden="true" customHeight="false" outlineLevel="0" collapsed="false">
      <c r="A5387" s="331"/>
      <c r="B5387" s="331" t="s">
        <v>1510</v>
      </c>
      <c r="C5387" s="331" t="str">
        <f aca="false">IFERROR(VLOOKUP(B5387,'[1]#¡REF!'!$A$1:$C$15201,2,FALSE()),"")</f>
        <v/>
      </c>
      <c r="D5387" s="331" t="s">
        <v>1016</v>
      </c>
      <c r="E5387" s="331" t="s">
        <v>1023</v>
      </c>
      <c r="F5387" s="354" t="s">
        <v>993</v>
      </c>
      <c r="G5387" s="331" t="n">
        <v>14</v>
      </c>
      <c r="H5387" s="331" t="n">
        <v>46.41</v>
      </c>
      <c r="I5387" s="331" t="n">
        <v>924</v>
      </c>
      <c r="J5387" s="389"/>
      <c r="K5387" s="331" t="s">
        <v>994</v>
      </c>
    </row>
    <row r="5388" customFormat="false" ht="15.75" hidden="true" customHeight="false" outlineLevel="0" collapsed="false">
      <c r="A5388" s="331"/>
      <c r="B5388" s="331" t="s">
        <v>1511</v>
      </c>
      <c r="C5388" s="331" t="str">
        <f aca="false">IFERROR(VLOOKUP(B5388,'[1]#¡REF!'!$A$1:$C$15201,2,FALSE()),"")</f>
        <v/>
      </c>
      <c r="D5388" s="331" t="s">
        <v>991</v>
      </c>
      <c r="E5388" s="331" t="s">
        <v>1083</v>
      </c>
      <c r="F5388" s="354" t="s">
        <v>993</v>
      </c>
      <c r="G5388" s="331" t="n">
        <v>5</v>
      </c>
      <c r="H5388" s="331" t="n">
        <v>11.9</v>
      </c>
      <c r="I5388" s="331" t="n">
        <v>236.93</v>
      </c>
      <c r="J5388" s="389"/>
      <c r="K5388" s="331" t="s">
        <v>994</v>
      </c>
    </row>
    <row r="5389" customFormat="false" ht="15.75" hidden="true" customHeight="false" outlineLevel="0" collapsed="false">
      <c r="A5389" s="331"/>
      <c r="B5389" s="331" t="s">
        <v>1511</v>
      </c>
      <c r="C5389" s="331" t="str">
        <f aca="false">IFERROR(VLOOKUP(B5389,'[1]#¡REF!'!$A$1:$C$15201,2,FALSE()),"")</f>
        <v/>
      </c>
      <c r="D5389" s="331" t="s">
        <v>991</v>
      </c>
      <c r="E5389" s="331" t="s">
        <v>1034</v>
      </c>
      <c r="F5389" s="354" t="s">
        <v>993</v>
      </c>
      <c r="G5389" s="331" t="n">
        <v>18</v>
      </c>
      <c r="H5389" s="331" t="n">
        <v>42.84</v>
      </c>
      <c r="I5389" s="331" t="n">
        <v>852.94</v>
      </c>
      <c r="J5389" s="389"/>
      <c r="K5389" s="331" t="s">
        <v>994</v>
      </c>
    </row>
    <row r="5390" customFormat="false" ht="15.75" hidden="true" customHeight="false" outlineLevel="0" collapsed="false">
      <c r="A5390" s="331"/>
      <c r="B5390" s="331" t="s">
        <v>1511</v>
      </c>
      <c r="C5390" s="331" t="str">
        <f aca="false">IFERROR(VLOOKUP(B5390,'[1]#¡REF!'!$A$1:$C$15201,2,FALSE()),"")</f>
        <v/>
      </c>
      <c r="D5390" s="331" t="s">
        <v>991</v>
      </c>
      <c r="E5390" s="331" t="s">
        <v>1084</v>
      </c>
      <c r="F5390" s="354" t="s">
        <v>993</v>
      </c>
      <c r="G5390" s="331" t="n">
        <v>12</v>
      </c>
      <c r="H5390" s="331" t="n">
        <v>28.56</v>
      </c>
      <c r="I5390" s="331" t="n">
        <v>568.63</v>
      </c>
      <c r="J5390" s="389"/>
      <c r="K5390" s="331" t="s">
        <v>994</v>
      </c>
    </row>
    <row r="5391" customFormat="false" ht="15.75" hidden="true" customHeight="false" outlineLevel="0" collapsed="false">
      <c r="A5391" s="331"/>
      <c r="B5391" s="331" t="s">
        <v>1511</v>
      </c>
      <c r="C5391" s="331" t="str">
        <f aca="false">IFERROR(VLOOKUP(B5391,'[1]#¡REF!'!$A$1:$C$15201,2,FALSE()),"")</f>
        <v/>
      </c>
      <c r="D5391" s="331" t="s">
        <v>991</v>
      </c>
      <c r="E5391" s="331" t="s">
        <v>1012</v>
      </c>
      <c r="F5391" s="354" t="s">
        <v>993</v>
      </c>
      <c r="G5391" s="331" t="n">
        <v>2</v>
      </c>
      <c r="H5391" s="331" t="n">
        <v>4.76</v>
      </c>
      <c r="I5391" s="331" t="n">
        <v>94.77</v>
      </c>
      <c r="J5391" s="389"/>
      <c r="K5391" s="331" t="s">
        <v>994</v>
      </c>
    </row>
    <row r="5392" customFormat="false" ht="15.75" hidden="true" customHeight="false" outlineLevel="0" collapsed="false">
      <c r="A5392" s="331"/>
      <c r="B5392" s="331" t="s">
        <v>1511</v>
      </c>
      <c r="C5392" s="331" t="str">
        <f aca="false">IFERROR(VLOOKUP(B5392,'[1]#¡REF!'!$A$1:$C$15201,2,FALSE()),"")</f>
        <v/>
      </c>
      <c r="D5392" s="331" t="s">
        <v>991</v>
      </c>
      <c r="E5392" s="331" t="s">
        <v>1035</v>
      </c>
      <c r="F5392" s="354" t="s">
        <v>993</v>
      </c>
      <c r="G5392" s="331" t="n">
        <v>2</v>
      </c>
      <c r="H5392" s="331" t="n">
        <v>4.76</v>
      </c>
      <c r="I5392" s="331" t="n">
        <v>94.77</v>
      </c>
      <c r="J5392" s="389"/>
      <c r="K5392" s="331" t="s">
        <v>994</v>
      </c>
    </row>
    <row r="5393" customFormat="false" ht="15.75" hidden="true" customHeight="false" outlineLevel="0" collapsed="false">
      <c r="A5393" s="331"/>
      <c r="B5393" s="331" t="s">
        <v>1511</v>
      </c>
      <c r="C5393" s="331" t="str">
        <f aca="false">IFERROR(VLOOKUP(B5393,'[1]#¡REF!'!$A$1:$C$15201,2,FALSE()),"")</f>
        <v/>
      </c>
      <c r="D5393" s="331" t="s">
        <v>991</v>
      </c>
      <c r="E5393" s="331" t="s">
        <v>1165</v>
      </c>
      <c r="F5393" s="354" t="s">
        <v>993</v>
      </c>
      <c r="G5393" s="331" t="n">
        <v>300</v>
      </c>
      <c r="H5393" s="331" t="n">
        <v>714</v>
      </c>
      <c r="I5393" s="415" t="n">
        <v>14215.74</v>
      </c>
      <c r="J5393" s="389"/>
      <c r="K5393" s="331" t="s">
        <v>994</v>
      </c>
    </row>
    <row r="5394" customFormat="false" ht="15.75" hidden="true" customHeight="false" outlineLevel="0" collapsed="false">
      <c r="A5394" s="331"/>
      <c r="B5394" s="331" t="s">
        <v>1511</v>
      </c>
      <c r="C5394" s="331" t="str">
        <f aca="false">IFERROR(VLOOKUP(B5394,'[1]#¡REF!'!$A$1:$C$15201,2,FALSE()),"")</f>
        <v/>
      </c>
      <c r="D5394" s="331" t="s">
        <v>991</v>
      </c>
      <c r="E5394" s="331" t="s">
        <v>1036</v>
      </c>
      <c r="F5394" s="354" t="s">
        <v>993</v>
      </c>
      <c r="G5394" s="331" t="n">
        <v>100</v>
      </c>
      <c r="H5394" s="331" t="n">
        <v>238</v>
      </c>
      <c r="I5394" s="415" t="n">
        <v>4738.58</v>
      </c>
      <c r="J5394" s="389"/>
      <c r="K5394" s="331" t="s">
        <v>994</v>
      </c>
    </row>
    <row r="5395" customFormat="false" ht="15.75" hidden="true" customHeight="false" outlineLevel="0" collapsed="false">
      <c r="A5395" s="331"/>
      <c r="B5395" s="331" t="s">
        <v>1511</v>
      </c>
      <c r="C5395" s="331" t="str">
        <f aca="false">IFERROR(VLOOKUP(B5395,'[1]#¡REF!'!$A$1:$C$15201,2,FALSE()),"")</f>
        <v/>
      </c>
      <c r="D5395" s="331" t="s">
        <v>991</v>
      </c>
      <c r="E5395" s="331" t="s">
        <v>995</v>
      </c>
      <c r="F5395" s="354" t="s">
        <v>993</v>
      </c>
      <c r="G5395" s="331" t="n">
        <v>100</v>
      </c>
      <c r="H5395" s="331" t="n">
        <v>238</v>
      </c>
      <c r="I5395" s="415" t="n">
        <v>4738.58</v>
      </c>
      <c r="J5395" s="389"/>
      <c r="K5395" s="331" t="s">
        <v>994</v>
      </c>
    </row>
    <row r="5396" customFormat="false" ht="15.75" hidden="true" customHeight="false" outlineLevel="0" collapsed="false">
      <c r="A5396" s="331"/>
      <c r="B5396" s="331" t="s">
        <v>1511</v>
      </c>
      <c r="C5396" s="331" t="str">
        <f aca="false">IFERROR(VLOOKUP(B5396,'[1]#¡REF!'!$A$1:$C$15201,2,FALSE()),"")</f>
        <v/>
      </c>
      <c r="D5396" s="331" t="s">
        <v>991</v>
      </c>
      <c r="E5396" s="331" t="s">
        <v>1013</v>
      </c>
      <c r="F5396" s="354" t="s">
        <v>993</v>
      </c>
      <c r="G5396" s="331" t="n">
        <v>243</v>
      </c>
      <c r="H5396" s="331" t="n">
        <v>578.34</v>
      </c>
      <c r="I5396" s="415" t="n">
        <v>11514.75</v>
      </c>
      <c r="J5396" s="389"/>
      <c r="K5396" s="331" t="s">
        <v>994</v>
      </c>
    </row>
    <row r="5397" customFormat="false" ht="15.75" hidden="true" customHeight="false" outlineLevel="0" collapsed="false">
      <c r="A5397" s="331"/>
      <c r="B5397" s="331" t="s">
        <v>1511</v>
      </c>
      <c r="C5397" s="331" t="str">
        <f aca="false">IFERROR(VLOOKUP(B5397,'[1]#¡REF!'!$A$1:$C$15201,2,FALSE()),"")</f>
        <v/>
      </c>
      <c r="D5397" s="331" t="s">
        <v>991</v>
      </c>
      <c r="E5397" s="331" t="s">
        <v>1037</v>
      </c>
      <c r="F5397" s="331" t="s">
        <v>1131</v>
      </c>
      <c r="G5397" s="331" t="n">
        <v>7</v>
      </c>
      <c r="H5397" s="331" t="n">
        <v>16.66</v>
      </c>
      <c r="I5397" s="331" t="n">
        <v>331.7</v>
      </c>
      <c r="J5397" s="389"/>
      <c r="K5397" s="331" t="s">
        <v>994</v>
      </c>
    </row>
    <row r="5398" customFormat="false" ht="15.75" hidden="true" customHeight="false" outlineLevel="0" collapsed="false">
      <c r="A5398" s="331"/>
      <c r="B5398" s="331" t="s">
        <v>1511</v>
      </c>
      <c r="C5398" s="331" t="str">
        <f aca="false">IFERROR(VLOOKUP(B5398,'[1]#¡REF!'!$A$1:$C$15201,2,FALSE()),"")</f>
        <v/>
      </c>
      <c r="D5398" s="331" t="s">
        <v>991</v>
      </c>
      <c r="E5398" s="331" t="s">
        <v>1014</v>
      </c>
      <c r="F5398" s="331" t="s">
        <v>1132</v>
      </c>
      <c r="G5398" s="331" t="n">
        <v>15</v>
      </c>
      <c r="H5398" s="331" t="n">
        <v>35.7</v>
      </c>
      <c r="I5398" s="331" t="n">
        <v>710.79</v>
      </c>
      <c r="J5398" s="389"/>
      <c r="K5398" s="331" t="s">
        <v>994</v>
      </c>
    </row>
    <row r="5399" customFormat="false" ht="15.75" hidden="true" customHeight="false" outlineLevel="0" collapsed="false">
      <c r="A5399" s="331"/>
      <c r="B5399" s="331" t="s">
        <v>1511</v>
      </c>
      <c r="C5399" s="331" t="str">
        <f aca="false">IFERROR(VLOOKUP(B5399,'[1]#¡REF!'!$A$1:$C$15201,2,FALSE()),"")</f>
        <v/>
      </c>
      <c r="D5399" s="331" t="s">
        <v>1016</v>
      </c>
      <c r="E5399" s="331" t="s">
        <v>1040</v>
      </c>
      <c r="F5399" s="331" t="s">
        <v>1130</v>
      </c>
      <c r="G5399" s="331" t="n">
        <v>5</v>
      </c>
      <c r="H5399" s="331" t="n">
        <v>11.9</v>
      </c>
      <c r="I5399" s="331" t="n">
        <v>236.93</v>
      </c>
      <c r="J5399" s="389"/>
      <c r="K5399" s="331" t="s">
        <v>994</v>
      </c>
    </row>
    <row r="5400" customFormat="false" ht="15.75" hidden="true" customHeight="false" outlineLevel="0" collapsed="false">
      <c r="A5400" s="331"/>
      <c r="B5400" s="331" t="s">
        <v>1511</v>
      </c>
      <c r="C5400" s="331" t="str">
        <f aca="false">IFERROR(VLOOKUP(B5400,'[1]#¡REF!'!$A$1:$C$15201,2,FALSE()),"")</f>
        <v/>
      </c>
      <c r="D5400" s="331" t="s">
        <v>1016</v>
      </c>
      <c r="E5400" s="331" t="s">
        <v>1019</v>
      </c>
      <c r="F5400" s="354" t="s">
        <v>993</v>
      </c>
      <c r="G5400" s="331" t="n">
        <v>28</v>
      </c>
      <c r="H5400" s="331" t="n">
        <v>66.64</v>
      </c>
      <c r="I5400" s="415" t="n">
        <v>1326.8</v>
      </c>
      <c r="J5400" s="389"/>
      <c r="K5400" s="331" t="s">
        <v>994</v>
      </c>
    </row>
    <row r="5401" customFormat="false" ht="15.75" hidden="true" customHeight="false" outlineLevel="0" collapsed="false">
      <c r="A5401" s="331"/>
      <c r="B5401" s="331" t="s">
        <v>1511</v>
      </c>
      <c r="C5401" s="331" t="str">
        <f aca="false">IFERROR(VLOOKUP(B5401,'[1]#¡REF!'!$A$1:$C$15201,2,FALSE()),"")</f>
        <v/>
      </c>
      <c r="D5401" s="331" t="s">
        <v>1016</v>
      </c>
      <c r="E5401" s="331" t="s">
        <v>1023</v>
      </c>
      <c r="F5401" s="354" t="s">
        <v>993</v>
      </c>
      <c r="G5401" s="331" t="n">
        <v>233</v>
      </c>
      <c r="H5401" s="331" t="n">
        <v>554.54</v>
      </c>
      <c r="I5401" s="415" t="n">
        <v>11040.89</v>
      </c>
      <c r="J5401" s="389"/>
      <c r="K5401" s="331" t="s">
        <v>994</v>
      </c>
    </row>
    <row r="5402" customFormat="false" ht="15.75" hidden="true" customHeight="false" outlineLevel="0" collapsed="false">
      <c r="A5402" s="331"/>
      <c r="B5402" s="331" t="s">
        <v>1511</v>
      </c>
      <c r="C5402" s="331" t="str">
        <f aca="false">IFERROR(VLOOKUP(B5402,'[1]#¡REF!'!$A$1:$C$15201,2,FALSE()),"")</f>
        <v/>
      </c>
      <c r="D5402" s="331" t="s">
        <v>1016</v>
      </c>
      <c r="E5402" s="331" t="s">
        <v>1025</v>
      </c>
      <c r="F5402" s="354" t="s">
        <v>993</v>
      </c>
      <c r="G5402" s="331" t="n">
        <v>101</v>
      </c>
      <c r="H5402" s="331" t="n">
        <v>240.38</v>
      </c>
      <c r="I5402" s="415" t="n">
        <v>4785.97</v>
      </c>
      <c r="J5402" s="389"/>
      <c r="K5402" s="331" t="s">
        <v>994</v>
      </c>
    </row>
    <row r="5403" customFormat="false" ht="15.75" hidden="true" customHeight="false" outlineLevel="0" collapsed="false">
      <c r="A5403" s="331"/>
      <c r="B5403" s="331" t="s">
        <v>1511</v>
      </c>
      <c r="C5403" s="331" t="str">
        <f aca="false">IFERROR(VLOOKUP(B5403,'[1]#¡REF!'!$A$1:$C$15201,2,FALSE()),"")</f>
        <v/>
      </c>
      <c r="D5403" s="331" t="s">
        <v>1016</v>
      </c>
      <c r="E5403" s="331" t="s">
        <v>1110</v>
      </c>
      <c r="F5403" s="354" t="s">
        <v>993</v>
      </c>
      <c r="G5403" s="331" t="n">
        <v>217</v>
      </c>
      <c r="H5403" s="331" t="n">
        <v>516.46</v>
      </c>
      <c r="I5403" s="415" t="n">
        <v>10282.72</v>
      </c>
      <c r="J5403" s="389"/>
      <c r="K5403" s="331" t="s">
        <v>994</v>
      </c>
    </row>
    <row r="5404" customFormat="false" ht="15.75" hidden="true" customHeight="false" outlineLevel="0" collapsed="false">
      <c r="A5404" s="331"/>
      <c r="B5404" s="331" t="s">
        <v>1511</v>
      </c>
      <c r="C5404" s="331" t="str">
        <f aca="false">IFERROR(VLOOKUP(B5404,'[1]#¡REF!'!$A$1:$C$15201,2,FALSE()),"")</f>
        <v/>
      </c>
      <c r="D5404" s="331" t="s">
        <v>1016</v>
      </c>
      <c r="E5404" s="331" t="s">
        <v>1167</v>
      </c>
      <c r="F5404" s="354" t="s">
        <v>993</v>
      </c>
      <c r="G5404" s="331" t="n">
        <v>52</v>
      </c>
      <c r="H5404" s="331" t="n">
        <v>123.76</v>
      </c>
      <c r="I5404" s="415" t="n">
        <v>2464.06</v>
      </c>
      <c r="J5404" s="389"/>
      <c r="K5404" s="331" t="s">
        <v>994</v>
      </c>
    </row>
    <row r="5405" customFormat="false" ht="15.75" hidden="true" customHeight="false" outlineLevel="0" collapsed="false">
      <c r="A5405" s="331"/>
      <c r="B5405" s="331" t="s">
        <v>1511</v>
      </c>
      <c r="C5405" s="331" t="str">
        <f aca="false">IFERROR(VLOOKUP(B5405,'[1]#¡REF!'!$A$1:$C$15201,2,FALSE()),"")</f>
        <v/>
      </c>
      <c r="D5405" s="331" t="s">
        <v>1016</v>
      </c>
      <c r="E5405" s="331" t="s">
        <v>1065</v>
      </c>
      <c r="F5405" s="354" t="s">
        <v>993</v>
      </c>
      <c r="G5405" s="331" t="n">
        <v>49</v>
      </c>
      <c r="H5405" s="331" t="n">
        <v>116.62</v>
      </c>
      <c r="I5405" s="415" t="n">
        <v>2321.9</v>
      </c>
      <c r="J5405" s="389"/>
      <c r="K5405" s="331" t="s">
        <v>994</v>
      </c>
    </row>
    <row r="5406" customFormat="false" ht="15.75" hidden="true" customHeight="false" outlineLevel="0" collapsed="false">
      <c r="A5406" s="331"/>
      <c r="B5406" s="331" t="s">
        <v>1511</v>
      </c>
      <c r="C5406" s="331" t="str">
        <f aca="false">IFERROR(VLOOKUP(B5406,'[1]#¡REF!'!$A$1:$C$15201,2,FALSE()),"")</f>
        <v/>
      </c>
      <c r="D5406" s="331" t="s">
        <v>1016</v>
      </c>
      <c r="E5406" s="331" t="s">
        <v>1044</v>
      </c>
      <c r="F5406" s="354" t="s">
        <v>993</v>
      </c>
      <c r="G5406" s="331" t="n">
        <v>14</v>
      </c>
      <c r="H5406" s="331" t="n">
        <v>33.32</v>
      </c>
      <c r="I5406" s="331" t="n">
        <v>663.4</v>
      </c>
      <c r="J5406" s="389"/>
      <c r="K5406" s="331" t="s">
        <v>994</v>
      </c>
    </row>
    <row r="5407" customFormat="false" ht="15.75" hidden="true" customHeight="false" outlineLevel="0" collapsed="false">
      <c r="A5407" s="331"/>
      <c r="B5407" s="331" t="s">
        <v>1511</v>
      </c>
      <c r="C5407" s="331" t="str">
        <f aca="false">IFERROR(VLOOKUP(B5407,'[1]#¡REF!'!$A$1:$C$15201,2,FALSE()),"")</f>
        <v/>
      </c>
      <c r="D5407" s="331" t="s">
        <v>1016</v>
      </c>
      <c r="E5407" s="331" t="s">
        <v>1093</v>
      </c>
      <c r="F5407" s="331" t="s">
        <v>1131</v>
      </c>
      <c r="G5407" s="331" t="n">
        <v>15</v>
      </c>
      <c r="H5407" s="331" t="n">
        <v>35.7</v>
      </c>
      <c r="I5407" s="331" t="n">
        <v>710.79</v>
      </c>
      <c r="J5407" s="389"/>
      <c r="K5407" s="331" t="s">
        <v>994</v>
      </c>
    </row>
    <row r="5408" customFormat="false" ht="15.75" hidden="true" customHeight="false" outlineLevel="0" collapsed="false">
      <c r="A5408" s="331"/>
      <c r="B5408" s="331" t="s">
        <v>1511</v>
      </c>
      <c r="C5408" s="331" t="str">
        <f aca="false">IFERROR(VLOOKUP(B5408,'[1]#¡REF!'!$A$1:$C$15201,2,FALSE()),"")</f>
        <v/>
      </c>
      <c r="D5408" s="331" t="s">
        <v>1016</v>
      </c>
      <c r="E5408" s="331" t="s">
        <v>1027</v>
      </c>
      <c r="F5408" s="331" t="s">
        <v>1133</v>
      </c>
      <c r="G5408" s="331" t="n">
        <v>3</v>
      </c>
      <c r="H5408" s="331" t="n">
        <v>7.14</v>
      </c>
      <c r="I5408" s="331" t="n">
        <v>142.16</v>
      </c>
      <c r="J5408" s="389"/>
      <c r="K5408" s="331" t="s">
        <v>994</v>
      </c>
    </row>
    <row r="5409" customFormat="false" ht="15.75" hidden="true" customHeight="false" outlineLevel="0" collapsed="false">
      <c r="A5409" s="331"/>
      <c r="B5409" s="331" t="s">
        <v>1511</v>
      </c>
      <c r="C5409" s="331" t="str">
        <f aca="false">IFERROR(VLOOKUP(B5409,'[1]#¡REF!'!$A$1:$C$15201,2,FALSE()),"")</f>
        <v/>
      </c>
      <c r="D5409" s="331" t="s">
        <v>1016</v>
      </c>
      <c r="E5409" s="331" t="s">
        <v>1028</v>
      </c>
      <c r="F5409" s="331" t="s">
        <v>1134</v>
      </c>
      <c r="G5409" s="331" t="n">
        <v>2</v>
      </c>
      <c r="H5409" s="331" t="n">
        <v>4.76</v>
      </c>
      <c r="I5409" s="331" t="n">
        <v>94.77</v>
      </c>
      <c r="J5409" s="390"/>
      <c r="K5409" s="331" t="s">
        <v>994</v>
      </c>
    </row>
    <row r="5410" customFormat="false" ht="15.75" hidden="true" customHeight="false" outlineLevel="0" collapsed="false">
      <c r="A5410" s="399"/>
      <c r="B5410" s="356" t="s">
        <v>1511</v>
      </c>
      <c r="C5410" s="356" t="str">
        <f aca="false">IFERROR(VLOOKUP(B5410,'[1]#¡REF!'!$A$1:$C$15201,2,FALSE()),"")</f>
        <v/>
      </c>
      <c r="D5410" s="399" t="s">
        <v>1016</v>
      </c>
      <c r="E5410" s="399" t="s">
        <v>621</v>
      </c>
      <c r="F5410" s="361" t="s">
        <v>1136</v>
      </c>
      <c r="G5410" s="361" t="n">
        <v>15</v>
      </c>
      <c r="H5410" s="417" t="n">
        <v>35.7</v>
      </c>
      <c r="I5410" s="417" t="n">
        <v>710.79</v>
      </c>
      <c r="J5410" s="360"/>
      <c r="K5410" s="356" t="s">
        <v>994</v>
      </c>
      <c r="L5410" s="379"/>
      <c r="M5410" s="379"/>
      <c r="N5410" s="379"/>
      <c r="O5410" s="379"/>
      <c r="P5410" s="279"/>
      <c r="Q5410" s="395"/>
      <c r="R5410" s="396"/>
      <c r="S5410" s="396"/>
      <c r="T5410" s="382"/>
    </row>
    <row r="5411" customFormat="false" ht="15.75" hidden="true" customHeight="false" outlineLevel="0" collapsed="false">
      <c r="A5411" s="331"/>
      <c r="B5411" s="331" t="s">
        <v>877</v>
      </c>
      <c r="C5411" s="331" t="str">
        <f aca="false">IFERROR(VLOOKUP(B5411,'[1]#¡REF!'!$A$1:$C$15201,2,FALSE()),"")</f>
        <v/>
      </c>
      <c r="D5411" s="331" t="s">
        <v>991</v>
      </c>
      <c r="E5411" s="331" t="s">
        <v>1032</v>
      </c>
      <c r="F5411" s="331" t="s">
        <v>1130</v>
      </c>
      <c r="G5411" s="331" t="n">
        <v>72</v>
      </c>
      <c r="H5411" s="331" t="n">
        <v>102.96</v>
      </c>
      <c r="I5411" s="415" t="n">
        <v>2049.93</v>
      </c>
      <c r="J5411" s="388"/>
      <c r="K5411" s="331" t="s">
        <v>994</v>
      </c>
    </row>
    <row r="5412" customFormat="false" ht="15.75" hidden="true" customHeight="false" outlineLevel="0" collapsed="false">
      <c r="A5412" s="331"/>
      <c r="B5412" s="331" t="s">
        <v>877</v>
      </c>
      <c r="C5412" s="331" t="str">
        <f aca="false">IFERROR(VLOOKUP(B5412,'[1]#¡REF!'!$A$1:$C$15201,2,FALSE()),"")</f>
        <v/>
      </c>
      <c r="D5412" s="331" t="s">
        <v>991</v>
      </c>
      <c r="E5412" s="331" t="s">
        <v>1083</v>
      </c>
      <c r="F5412" s="354" t="s">
        <v>993</v>
      </c>
      <c r="G5412" s="331" t="n">
        <v>5</v>
      </c>
      <c r="H5412" s="331" t="n">
        <v>7.15</v>
      </c>
      <c r="I5412" s="331" t="n">
        <v>142.36</v>
      </c>
      <c r="J5412" s="389"/>
      <c r="K5412" s="331" t="s">
        <v>994</v>
      </c>
    </row>
    <row r="5413" customFormat="false" ht="15.75" hidden="true" customHeight="false" outlineLevel="0" collapsed="false">
      <c r="A5413" s="331"/>
      <c r="B5413" s="331" t="s">
        <v>877</v>
      </c>
      <c r="C5413" s="331" t="str">
        <f aca="false">IFERROR(VLOOKUP(B5413,'[1]#¡REF!'!$A$1:$C$15201,2,FALSE()),"")</f>
        <v/>
      </c>
      <c r="D5413" s="331" t="s">
        <v>991</v>
      </c>
      <c r="E5413" s="331" t="s">
        <v>1034</v>
      </c>
      <c r="F5413" s="354" t="s">
        <v>993</v>
      </c>
      <c r="G5413" s="331" t="n">
        <v>52</v>
      </c>
      <c r="H5413" s="331" t="n">
        <v>74.36</v>
      </c>
      <c r="I5413" s="415" t="n">
        <v>1480.51</v>
      </c>
      <c r="J5413" s="389"/>
      <c r="K5413" s="331" t="s">
        <v>994</v>
      </c>
    </row>
    <row r="5414" customFormat="false" ht="15.75" hidden="true" customHeight="false" outlineLevel="0" collapsed="false">
      <c r="A5414" s="331"/>
      <c r="B5414" s="331" t="s">
        <v>877</v>
      </c>
      <c r="C5414" s="331" t="str">
        <f aca="false">IFERROR(VLOOKUP(B5414,'[1]#¡REF!'!$A$1:$C$15201,2,FALSE()),"")</f>
        <v/>
      </c>
      <c r="D5414" s="331" t="s">
        <v>991</v>
      </c>
      <c r="E5414" s="331" t="s">
        <v>1046</v>
      </c>
      <c r="F5414" s="354" t="s">
        <v>993</v>
      </c>
      <c r="G5414" s="331" t="n">
        <v>5</v>
      </c>
      <c r="H5414" s="331" t="n">
        <v>7.15</v>
      </c>
      <c r="I5414" s="331" t="n">
        <v>142.36</v>
      </c>
      <c r="J5414" s="389"/>
      <c r="K5414" s="331" t="s">
        <v>994</v>
      </c>
    </row>
    <row r="5415" customFormat="false" ht="15.75" hidden="true" customHeight="false" outlineLevel="0" collapsed="false">
      <c r="A5415" s="331"/>
      <c r="B5415" s="331" t="s">
        <v>877</v>
      </c>
      <c r="C5415" s="331" t="str">
        <f aca="false">IFERROR(VLOOKUP(B5415,'[1]#¡REF!'!$A$1:$C$15201,2,FALSE()),"")</f>
        <v/>
      </c>
      <c r="D5415" s="331" t="s">
        <v>991</v>
      </c>
      <c r="E5415" s="331" t="s">
        <v>1012</v>
      </c>
      <c r="F5415" s="354" t="s">
        <v>993</v>
      </c>
      <c r="G5415" s="331" t="n">
        <v>88</v>
      </c>
      <c r="H5415" s="331" t="n">
        <v>125.84</v>
      </c>
      <c r="I5415" s="415" t="n">
        <v>2505.47</v>
      </c>
      <c r="J5415" s="389"/>
      <c r="K5415" s="331" t="s">
        <v>994</v>
      </c>
    </row>
    <row r="5416" customFormat="false" ht="15.75" hidden="true" customHeight="false" outlineLevel="0" collapsed="false">
      <c r="A5416" s="331"/>
      <c r="B5416" s="331" t="s">
        <v>877</v>
      </c>
      <c r="C5416" s="331" t="str">
        <f aca="false">IFERROR(VLOOKUP(B5416,'[1]#¡REF!'!$A$1:$C$15201,2,FALSE()),"")</f>
        <v/>
      </c>
      <c r="D5416" s="331" t="s">
        <v>991</v>
      </c>
      <c r="E5416" s="331" t="s">
        <v>1165</v>
      </c>
      <c r="F5416" s="354" t="s">
        <v>993</v>
      </c>
      <c r="G5416" s="331" t="n">
        <v>100</v>
      </c>
      <c r="H5416" s="331" t="n">
        <v>143</v>
      </c>
      <c r="I5416" s="415" t="n">
        <v>2847.13</v>
      </c>
      <c r="J5416" s="389"/>
      <c r="K5416" s="331" t="s">
        <v>994</v>
      </c>
    </row>
    <row r="5417" customFormat="false" ht="15.75" hidden="true" customHeight="false" outlineLevel="0" collapsed="false">
      <c r="A5417" s="331"/>
      <c r="B5417" s="331" t="s">
        <v>877</v>
      </c>
      <c r="C5417" s="331" t="str">
        <f aca="false">IFERROR(VLOOKUP(B5417,'[1]#¡REF!'!$A$1:$C$15201,2,FALSE()),"")</f>
        <v/>
      </c>
      <c r="D5417" s="331" t="s">
        <v>991</v>
      </c>
      <c r="E5417" s="331" t="s">
        <v>1036</v>
      </c>
      <c r="F5417" s="354" t="s">
        <v>993</v>
      </c>
      <c r="G5417" s="331" t="n">
        <v>20</v>
      </c>
      <c r="H5417" s="331" t="n">
        <v>28.6</v>
      </c>
      <c r="I5417" s="331" t="n">
        <v>569.43</v>
      </c>
      <c r="J5417" s="389"/>
      <c r="K5417" s="331" t="s">
        <v>994</v>
      </c>
    </row>
    <row r="5418" customFormat="false" ht="15.75" hidden="true" customHeight="false" outlineLevel="0" collapsed="false">
      <c r="A5418" s="331"/>
      <c r="B5418" s="331" t="s">
        <v>877</v>
      </c>
      <c r="C5418" s="331" t="str">
        <f aca="false">IFERROR(VLOOKUP(B5418,'[1]#¡REF!'!$A$1:$C$15201,2,FALSE()),"")</f>
        <v/>
      </c>
      <c r="D5418" s="331" t="s">
        <v>991</v>
      </c>
      <c r="E5418" s="331" t="s">
        <v>1037</v>
      </c>
      <c r="F5418" s="331" t="s">
        <v>1131</v>
      </c>
      <c r="G5418" s="331" t="n">
        <v>2</v>
      </c>
      <c r="H5418" s="331" t="n">
        <v>2.86</v>
      </c>
      <c r="I5418" s="331" t="n">
        <v>56.94</v>
      </c>
      <c r="J5418" s="389"/>
      <c r="K5418" s="331" t="s">
        <v>994</v>
      </c>
    </row>
    <row r="5419" customFormat="false" ht="15.75" hidden="true" customHeight="false" outlineLevel="0" collapsed="false">
      <c r="A5419" s="331"/>
      <c r="B5419" s="331" t="s">
        <v>877</v>
      </c>
      <c r="C5419" s="331" t="str">
        <f aca="false">IFERROR(VLOOKUP(B5419,'[1]#¡REF!'!$A$1:$C$15201,2,FALSE()),"")</f>
        <v/>
      </c>
      <c r="D5419" s="331" t="s">
        <v>1016</v>
      </c>
      <c r="E5419" s="331" t="s">
        <v>1040</v>
      </c>
      <c r="F5419" s="331" t="s">
        <v>1130</v>
      </c>
      <c r="G5419" s="331" t="n">
        <v>5</v>
      </c>
      <c r="H5419" s="331" t="n">
        <v>7.15</v>
      </c>
      <c r="I5419" s="331" t="n">
        <v>142.36</v>
      </c>
      <c r="J5419" s="389"/>
      <c r="K5419" s="331" t="s">
        <v>994</v>
      </c>
    </row>
    <row r="5420" customFormat="false" ht="15.75" hidden="true" customHeight="false" outlineLevel="0" collapsed="false">
      <c r="A5420" s="331"/>
      <c r="B5420" s="331" t="s">
        <v>877</v>
      </c>
      <c r="C5420" s="331" t="str">
        <f aca="false">IFERROR(VLOOKUP(B5420,'[1]#¡REF!'!$A$1:$C$15201,2,FALSE()),"")</f>
        <v/>
      </c>
      <c r="D5420" s="331" t="s">
        <v>1016</v>
      </c>
      <c r="E5420" s="331" t="s">
        <v>1018</v>
      </c>
      <c r="F5420" s="354" t="s">
        <v>993</v>
      </c>
      <c r="G5420" s="331" t="n">
        <v>1</v>
      </c>
      <c r="H5420" s="331" t="n">
        <v>1.43</v>
      </c>
      <c r="I5420" s="331" t="n">
        <v>28.47</v>
      </c>
      <c r="J5420" s="389"/>
      <c r="K5420" s="331" t="s">
        <v>994</v>
      </c>
    </row>
    <row r="5421" customFormat="false" ht="15.75" hidden="true" customHeight="false" outlineLevel="0" collapsed="false">
      <c r="A5421" s="331"/>
      <c r="B5421" s="331" t="s">
        <v>877</v>
      </c>
      <c r="C5421" s="331" t="str">
        <f aca="false">IFERROR(VLOOKUP(B5421,'[1]#¡REF!'!$A$1:$C$15201,2,FALSE()),"")</f>
        <v/>
      </c>
      <c r="D5421" s="331" t="s">
        <v>1016</v>
      </c>
      <c r="E5421" s="331" t="s">
        <v>1019</v>
      </c>
      <c r="F5421" s="354" t="s">
        <v>993</v>
      </c>
      <c r="G5421" s="331" t="n">
        <v>12</v>
      </c>
      <c r="H5421" s="331" t="n">
        <v>17.16</v>
      </c>
      <c r="I5421" s="331" t="n">
        <v>341.66</v>
      </c>
      <c r="J5421" s="389"/>
      <c r="K5421" s="331" t="s">
        <v>994</v>
      </c>
    </row>
    <row r="5422" customFormat="false" ht="15.75" hidden="true" customHeight="false" outlineLevel="0" collapsed="false">
      <c r="A5422" s="331"/>
      <c r="B5422" s="331" t="s">
        <v>877</v>
      </c>
      <c r="C5422" s="331" t="str">
        <f aca="false">IFERROR(VLOOKUP(B5422,'[1]#¡REF!'!$A$1:$C$15201,2,FALSE()),"")</f>
        <v/>
      </c>
      <c r="D5422" s="331" t="s">
        <v>1016</v>
      </c>
      <c r="E5422" s="331" t="s">
        <v>1023</v>
      </c>
      <c r="F5422" s="354" t="s">
        <v>993</v>
      </c>
      <c r="G5422" s="331" t="n">
        <v>233</v>
      </c>
      <c r="H5422" s="331" t="n">
        <v>333.19</v>
      </c>
      <c r="I5422" s="415" t="n">
        <v>6633.81</v>
      </c>
      <c r="J5422" s="389"/>
      <c r="K5422" s="331" t="s">
        <v>994</v>
      </c>
    </row>
    <row r="5423" customFormat="false" ht="15.75" hidden="true" customHeight="false" outlineLevel="0" collapsed="false">
      <c r="A5423" s="331"/>
      <c r="B5423" s="331" t="s">
        <v>877</v>
      </c>
      <c r="C5423" s="331" t="str">
        <f aca="false">IFERROR(VLOOKUP(B5423,'[1]#¡REF!'!$A$1:$C$15201,2,FALSE()),"")</f>
        <v/>
      </c>
      <c r="D5423" s="331" t="s">
        <v>1016</v>
      </c>
      <c r="E5423" s="331" t="s">
        <v>1025</v>
      </c>
      <c r="F5423" s="354" t="s">
        <v>993</v>
      </c>
      <c r="G5423" s="331" t="n">
        <v>101</v>
      </c>
      <c r="H5423" s="331" t="n">
        <v>144.43</v>
      </c>
      <c r="I5423" s="415" t="n">
        <v>2875.6</v>
      </c>
      <c r="J5423" s="389"/>
      <c r="K5423" s="331" t="s">
        <v>994</v>
      </c>
    </row>
    <row r="5424" customFormat="false" ht="15.75" hidden="true" customHeight="false" outlineLevel="0" collapsed="false">
      <c r="A5424" s="331"/>
      <c r="B5424" s="331" t="s">
        <v>877</v>
      </c>
      <c r="C5424" s="331" t="str">
        <f aca="false">IFERROR(VLOOKUP(B5424,'[1]#¡REF!'!$A$1:$C$15201,2,FALSE()),"")</f>
        <v/>
      </c>
      <c r="D5424" s="331" t="s">
        <v>1016</v>
      </c>
      <c r="E5424" s="331" t="s">
        <v>1110</v>
      </c>
      <c r="F5424" s="354" t="s">
        <v>993</v>
      </c>
      <c r="G5424" s="331" t="n">
        <v>175</v>
      </c>
      <c r="H5424" s="331" t="n">
        <v>250.25</v>
      </c>
      <c r="I5424" s="415" t="n">
        <v>4982.48</v>
      </c>
      <c r="J5424" s="389"/>
      <c r="K5424" s="331" t="s">
        <v>994</v>
      </c>
    </row>
    <row r="5425" customFormat="false" ht="15.75" hidden="true" customHeight="false" outlineLevel="0" collapsed="false">
      <c r="A5425" s="331"/>
      <c r="B5425" s="331" t="s">
        <v>877</v>
      </c>
      <c r="C5425" s="331" t="str">
        <f aca="false">IFERROR(VLOOKUP(B5425,'[1]#¡REF!'!$A$1:$C$15201,2,FALSE()),"")</f>
        <v/>
      </c>
      <c r="D5425" s="331" t="s">
        <v>1016</v>
      </c>
      <c r="E5425" s="331" t="s">
        <v>1167</v>
      </c>
      <c r="F5425" s="354" t="s">
        <v>993</v>
      </c>
      <c r="G5425" s="331" t="n">
        <v>101</v>
      </c>
      <c r="H5425" s="331" t="n">
        <v>144.43</v>
      </c>
      <c r="I5425" s="415" t="n">
        <v>2875.6</v>
      </c>
      <c r="J5425" s="389"/>
      <c r="K5425" s="331" t="s">
        <v>994</v>
      </c>
    </row>
    <row r="5426" customFormat="false" ht="15.75" hidden="true" customHeight="false" outlineLevel="0" collapsed="false">
      <c r="A5426" s="331"/>
      <c r="B5426" s="331" t="s">
        <v>877</v>
      </c>
      <c r="C5426" s="331" t="str">
        <f aca="false">IFERROR(VLOOKUP(B5426,'[1]#¡REF!'!$A$1:$C$15201,2,FALSE()),"")</f>
        <v/>
      </c>
      <c r="D5426" s="331" t="s">
        <v>1016</v>
      </c>
      <c r="E5426" s="331" t="s">
        <v>1065</v>
      </c>
      <c r="F5426" s="354" t="s">
        <v>993</v>
      </c>
      <c r="G5426" s="331" t="n">
        <v>49</v>
      </c>
      <c r="H5426" s="331" t="n">
        <v>70.07</v>
      </c>
      <c r="I5426" s="415" t="n">
        <v>1395.09</v>
      </c>
      <c r="J5426" s="389"/>
      <c r="K5426" s="331" t="s">
        <v>994</v>
      </c>
    </row>
    <row r="5427" customFormat="false" ht="15.75" hidden="true" customHeight="false" outlineLevel="0" collapsed="false">
      <c r="A5427" s="331"/>
      <c r="B5427" s="331" t="s">
        <v>877</v>
      </c>
      <c r="C5427" s="331" t="str">
        <f aca="false">IFERROR(VLOOKUP(B5427,'[1]#¡REF!'!$A$1:$C$15201,2,FALSE()),"")</f>
        <v/>
      </c>
      <c r="D5427" s="331" t="s">
        <v>1016</v>
      </c>
      <c r="E5427" s="331" t="s">
        <v>1044</v>
      </c>
      <c r="F5427" s="354" t="s">
        <v>993</v>
      </c>
      <c r="G5427" s="331" t="n">
        <v>47</v>
      </c>
      <c r="H5427" s="331" t="n">
        <v>67.21</v>
      </c>
      <c r="I5427" s="415" t="n">
        <v>1338.15</v>
      </c>
      <c r="J5427" s="389"/>
      <c r="K5427" s="331" t="s">
        <v>994</v>
      </c>
    </row>
    <row r="5428" customFormat="false" ht="15.75" hidden="true" customHeight="false" outlineLevel="0" collapsed="false">
      <c r="A5428" s="331"/>
      <c r="B5428" s="331" t="s">
        <v>877</v>
      </c>
      <c r="C5428" s="331" t="str">
        <f aca="false">IFERROR(VLOOKUP(B5428,'[1]#¡REF!'!$A$1:$C$15201,2,FALSE()),"")</f>
        <v/>
      </c>
      <c r="D5428" s="331" t="s">
        <v>1016</v>
      </c>
      <c r="E5428" s="331" t="s">
        <v>1093</v>
      </c>
      <c r="F5428" s="331" t="s">
        <v>1131</v>
      </c>
      <c r="G5428" s="331" t="n">
        <v>15</v>
      </c>
      <c r="H5428" s="331" t="n">
        <v>21.45</v>
      </c>
      <c r="I5428" s="331" t="n">
        <v>427.07</v>
      </c>
      <c r="J5428" s="389"/>
      <c r="K5428" s="331" t="s">
        <v>994</v>
      </c>
    </row>
    <row r="5429" customFormat="false" ht="15.75" hidden="true" customHeight="false" outlineLevel="0" collapsed="false">
      <c r="A5429" s="331"/>
      <c r="B5429" s="331" t="s">
        <v>877</v>
      </c>
      <c r="C5429" s="331" t="str">
        <f aca="false">IFERROR(VLOOKUP(B5429,'[1]#¡REF!'!$A$1:$C$15201,2,FALSE()),"")</f>
        <v/>
      </c>
      <c r="D5429" s="331" t="s">
        <v>1016</v>
      </c>
      <c r="E5429" s="331" t="s">
        <v>1027</v>
      </c>
      <c r="F5429" s="331" t="s">
        <v>1133</v>
      </c>
      <c r="G5429" s="331" t="n">
        <v>3</v>
      </c>
      <c r="H5429" s="331" t="n">
        <v>4.29</v>
      </c>
      <c r="I5429" s="331" t="n">
        <v>85.41</v>
      </c>
      <c r="J5429" s="389"/>
      <c r="K5429" s="331" t="s">
        <v>994</v>
      </c>
    </row>
    <row r="5430" customFormat="false" ht="15.75" hidden="true" customHeight="false" outlineLevel="0" collapsed="false">
      <c r="A5430" s="331"/>
      <c r="B5430" s="331" t="s">
        <v>877</v>
      </c>
      <c r="C5430" s="331" t="str">
        <f aca="false">IFERROR(VLOOKUP(B5430,'[1]#¡REF!'!$A$1:$C$15201,2,FALSE()),"")</f>
        <v/>
      </c>
      <c r="D5430" s="331" t="s">
        <v>1016</v>
      </c>
      <c r="E5430" s="331" t="s">
        <v>1028</v>
      </c>
      <c r="F5430" s="331" t="s">
        <v>1134</v>
      </c>
      <c r="G5430" s="331" t="n">
        <v>2</v>
      </c>
      <c r="H5430" s="331" t="n">
        <v>2.86</v>
      </c>
      <c r="I5430" s="331" t="n">
        <v>56.94</v>
      </c>
      <c r="J5430" s="390"/>
      <c r="K5430" s="331" t="s">
        <v>994</v>
      </c>
    </row>
    <row r="5431" customFormat="false" ht="15.75" hidden="true" customHeight="false" outlineLevel="0" collapsed="false">
      <c r="A5431" s="399"/>
      <c r="B5431" s="356" t="s">
        <v>877</v>
      </c>
      <c r="C5431" s="356" t="str">
        <f aca="false">IFERROR(VLOOKUP(B5431,'[1]#¡REF!'!$A$1:$C$15201,2,FALSE()),"")</f>
        <v/>
      </c>
      <c r="D5431" s="399" t="s">
        <v>1016</v>
      </c>
      <c r="E5431" s="399" t="s">
        <v>621</v>
      </c>
      <c r="F5431" s="361" t="s">
        <v>1136</v>
      </c>
      <c r="G5431" s="361" t="n">
        <v>15</v>
      </c>
      <c r="H5431" s="417" t="n">
        <v>21.45</v>
      </c>
      <c r="I5431" s="417" t="n">
        <v>427.07</v>
      </c>
      <c r="J5431" s="360"/>
      <c r="K5431" s="356" t="s">
        <v>994</v>
      </c>
      <c r="L5431" s="379"/>
      <c r="M5431" s="379"/>
      <c r="N5431" s="379"/>
      <c r="O5431" s="379"/>
      <c r="P5431" s="279"/>
      <c r="Q5431" s="395"/>
      <c r="R5431" s="396"/>
      <c r="S5431" s="396"/>
      <c r="T5431" s="382"/>
    </row>
    <row r="5432" customFormat="false" ht="15.75" hidden="true" customHeight="false" outlineLevel="0" collapsed="false">
      <c r="A5432" s="331"/>
      <c r="B5432" s="331" t="s">
        <v>1512</v>
      </c>
      <c r="C5432" s="331" t="str">
        <f aca="false">IFERROR(VLOOKUP(B5432,'[1]#¡REF!'!$A$1:$C$15201,2,FALSE()),"")</f>
        <v/>
      </c>
      <c r="D5432" s="331" t="s">
        <v>991</v>
      </c>
      <c r="E5432" s="331" t="s">
        <v>1013</v>
      </c>
      <c r="F5432" s="354" t="s">
        <v>993</v>
      </c>
      <c r="G5432" s="331" t="n">
        <v>24</v>
      </c>
      <c r="H5432" s="415" t="n">
        <v>1174.82</v>
      </c>
      <c r="I5432" s="415" t="n">
        <v>23390.64</v>
      </c>
      <c r="J5432" s="388"/>
      <c r="K5432" s="331" t="s">
        <v>994</v>
      </c>
    </row>
    <row r="5433" customFormat="false" ht="15.75" hidden="true" customHeight="false" outlineLevel="0" collapsed="false">
      <c r="A5433" s="331"/>
      <c r="B5433" s="331" t="s">
        <v>1513</v>
      </c>
      <c r="C5433" s="331" t="str">
        <f aca="false">IFERROR(VLOOKUP(B5433,'[1]#¡REF!'!$A$1:$C$15201,2,FALSE()),"")</f>
        <v/>
      </c>
      <c r="D5433" s="331" t="s">
        <v>991</v>
      </c>
      <c r="E5433" s="331" t="s">
        <v>1000</v>
      </c>
      <c r="F5433" s="354" t="s">
        <v>993</v>
      </c>
      <c r="G5433" s="331" t="n">
        <v>3</v>
      </c>
      <c r="H5433" s="415" t="n">
        <v>1107.85</v>
      </c>
      <c r="I5433" s="415" t="n">
        <v>22057.26</v>
      </c>
      <c r="J5433" s="389"/>
      <c r="K5433" s="331" t="s">
        <v>994</v>
      </c>
    </row>
    <row r="5434" customFormat="false" ht="15.75" hidden="true" customHeight="false" outlineLevel="0" collapsed="false">
      <c r="A5434" s="331"/>
      <c r="B5434" s="331" t="s">
        <v>1513</v>
      </c>
      <c r="C5434" s="331" t="str">
        <f aca="false">IFERROR(VLOOKUP(B5434,'[1]#¡REF!'!$A$1:$C$15201,2,FALSE()),"")</f>
        <v/>
      </c>
      <c r="D5434" s="331" t="s">
        <v>991</v>
      </c>
      <c r="E5434" s="331" t="s">
        <v>1009</v>
      </c>
      <c r="F5434" s="354" t="s">
        <v>993</v>
      </c>
      <c r="G5434" s="331" t="n">
        <v>10</v>
      </c>
      <c r="H5434" s="415" t="n">
        <v>3692.83</v>
      </c>
      <c r="I5434" s="415" t="n">
        <v>73524.2</v>
      </c>
      <c r="J5434" s="390"/>
      <c r="K5434" s="331" t="s">
        <v>994</v>
      </c>
    </row>
    <row r="5435" customFormat="false" ht="15.75" hidden="true" customHeight="false" outlineLevel="0" collapsed="false">
      <c r="A5435" s="331"/>
      <c r="B5435" s="331" t="s">
        <v>1514</v>
      </c>
      <c r="C5435" s="331" t="str">
        <f aca="false">IFERROR(VLOOKUP(B5435,'[1]#¡REF!'!$A$1:$C$15201,2,FALSE()),"")</f>
        <v/>
      </c>
      <c r="D5435" s="331" t="s">
        <v>991</v>
      </c>
      <c r="E5435" s="331" t="s">
        <v>1012</v>
      </c>
      <c r="F5435" s="354" t="s">
        <v>993</v>
      </c>
      <c r="G5435" s="331" t="n">
        <v>500</v>
      </c>
      <c r="H5435" s="415" t="n">
        <v>1255.4</v>
      </c>
      <c r="I5435" s="415" t="n">
        <v>24995</v>
      </c>
      <c r="J5435" s="388"/>
      <c r="K5435" s="331" t="s">
        <v>994</v>
      </c>
    </row>
    <row r="5436" customFormat="false" ht="15.75" hidden="true" customHeight="false" outlineLevel="0" collapsed="false">
      <c r="A5436" s="331"/>
      <c r="B5436" s="331" t="s">
        <v>1514</v>
      </c>
      <c r="C5436" s="331" t="str">
        <f aca="false">IFERROR(VLOOKUP(B5436,'[1]#¡REF!'!$A$1:$C$15201,2,FALSE()),"")</f>
        <v/>
      </c>
      <c r="D5436" s="331" t="s">
        <v>1016</v>
      </c>
      <c r="E5436" s="331" t="s">
        <v>1023</v>
      </c>
      <c r="F5436" s="354" t="s">
        <v>993</v>
      </c>
      <c r="G5436" s="331" t="n">
        <v>14</v>
      </c>
      <c r="H5436" s="331" t="n">
        <v>35.15</v>
      </c>
      <c r="I5436" s="331" t="n">
        <v>699.86</v>
      </c>
      <c r="J5436" s="389"/>
      <c r="K5436" s="331" t="s">
        <v>994</v>
      </c>
    </row>
    <row r="5437" customFormat="false" ht="15.75" hidden="true" customHeight="false" outlineLevel="0" collapsed="false">
      <c r="A5437" s="331"/>
      <c r="B5437" s="331" t="s">
        <v>1514</v>
      </c>
      <c r="C5437" s="331" t="str">
        <f aca="false">IFERROR(VLOOKUP(B5437,'[1]#¡REF!'!$A$1:$C$15201,2,FALSE()),"")</f>
        <v/>
      </c>
      <c r="D5437" s="331" t="s">
        <v>1016</v>
      </c>
      <c r="E5437" s="331" t="s">
        <v>1065</v>
      </c>
      <c r="F5437" s="354" t="s">
        <v>993</v>
      </c>
      <c r="G5437" s="331" t="n">
        <v>70</v>
      </c>
      <c r="H5437" s="331" t="n">
        <v>175.76</v>
      </c>
      <c r="I5437" s="415" t="n">
        <v>3499.3</v>
      </c>
      <c r="J5437" s="389"/>
      <c r="K5437" s="331" t="s">
        <v>994</v>
      </c>
    </row>
    <row r="5438" customFormat="false" ht="15.75" hidden="true" customHeight="false" outlineLevel="0" collapsed="false">
      <c r="A5438" s="331"/>
      <c r="B5438" s="331" t="s">
        <v>1515</v>
      </c>
      <c r="C5438" s="331" t="str">
        <f aca="false">IFERROR(VLOOKUP(B5438,'[1]#¡REF!'!$A$1:$C$15201,2,FALSE()),"")</f>
        <v/>
      </c>
      <c r="D5438" s="331" t="s">
        <v>991</v>
      </c>
      <c r="E5438" s="331" t="s">
        <v>1032</v>
      </c>
      <c r="F5438" s="331" t="s">
        <v>1130</v>
      </c>
      <c r="G5438" s="405" t="n">
        <v>1244</v>
      </c>
      <c r="H5438" s="415" t="n">
        <v>1306652.44</v>
      </c>
      <c r="I5438" s="415" t="n">
        <v>26015448.56</v>
      </c>
      <c r="J5438" s="389"/>
      <c r="K5438" s="331" t="s">
        <v>994</v>
      </c>
    </row>
    <row r="5439" customFormat="false" ht="15.75" hidden="true" customHeight="false" outlineLevel="0" collapsed="false">
      <c r="A5439" s="331"/>
      <c r="B5439" s="331" t="s">
        <v>1515</v>
      </c>
      <c r="C5439" s="331" t="str">
        <f aca="false">IFERROR(VLOOKUP(B5439,'[1]#¡REF!'!$A$1:$C$15201,2,FALSE()),"")</f>
        <v/>
      </c>
      <c r="D5439" s="331" t="s">
        <v>991</v>
      </c>
      <c r="E5439" s="331" t="s">
        <v>1034</v>
      </c>
      <c r="F5439" s="354" t="s">
        <v>993</v>
      </c>
      <c r="G5439" s="331" t="n">
        <v>115</v>
      </c>
      <c r="H5439" s="415" t="n">
        <v>120791.83</v>
      </c>
      <c r="I5439" s="415" t="n">
        <v>2404965.1</v>
      </c>
      <c r="J5439" s="389"/>
      <c r="K5439" s="331" t="s">
        <v>994</v>
      </c>
    </row>
    <row r="5440" customFormat="false" ht="15.75" hidden="true" customHeight="false" outlineLevel="0" collapsed="false">
      <c r="A5440" s="331"/>
      <c r="B5440" s="331" t="s">
        <v>1516</v>
      </c>
      <c r="C5440" s="331" t="str">
        <f aca="false">IFERROR(VLOOKUP(B5440,'[1]#¡REF!'!$A$1:$C$15201,2,FALSE()),"")</f>
        <v/>
      </c>
      <c r="D5440" s="331" t="s">
        <v>991</v>
      </c>
      <c r="E5440" s="331" t="s">
        <v>1000</v>
      </c>
      <c r="F5440" s="354" t="s">
        <v>993</v>
      </c>
      <c r="G5440" s="331" t="n">
        <v>38</v>
      </c>
      <c r="H5440" s="415" t="n">
        <v>17113.44</v>
      </c>
      <c r="I5440" s="415" t="n">
        <v>340728.52</v>
      </c>
      <c r="J5440" s="389"/>
      <c r="K5440" s="331" t="s">
        <v>994</v>
      </c>
    </row>
    <row r="5441" customFormat="false" ht="15.75" hidden="true" customHeight="false" outlineLevel="0" collapsed="false">
      <c r="A5441" s="331"/>
      <c r="B5441" s="331" t="s">
        <v>1516</v>
      </c>
      <c r="C5441" s="331" t="str">
        <f aca="false">IFERROR(VLOOKUP(B5441,'[1]#¡REF!'!$A$1:$C$15201,2,FALSE()),"")</f>
        <v/>
      </c>
      <c r="D5441" s="331" t="s">
        <v>991</v>
      </c>
      <c r="E5441" s="331" t="s">
        <v>1034</v>
      </c>
      <c r="F5441" s="354" t="s">
        <v>993</v>
      </c>
      <c r="G5441" s="405" t="n">
        <v>1317</v>
      </c>
      <c r="H5441" s="415" t="n">
        <v>593115.71</v>
      </c>
      <c r="I5441" s="415" t="n">
        <v>11808933.18</v>
      </c>
      <c r="J5441" s="389"/>
      <c r="K5441" s="331" t="s">
        <v>994</v>
      </c>
    </row>
    <row r="5442" customFormat="false" ht="15.75" hidden="true" customHeight="false" outlineLevel="0" collapsed="false">
      <c r="A5442" s="331"/>
      <c r="B5442" s="331" t="s">
        <v>1516</v>
      </c>
      <c r="C5442" s="331" t="str">
        <f aca="false">IFERROR(VLOOKUP(B5442,'[1]#¡REF!'!$A$1:$C$15201,2,FALSE()),"")</f>
        <v/>
      </c>
      <c r="D5442" s="331" t="s">
        <v>991</v>
      </c>
      <c r="E5442" s="331" t="s">
        <v>1011</v>
      </c>
      <c r="F5442" s="354" t="s">
        <v>993</v>
      </c>
      <c r="G5442" s="331" t="n">
        <v>30</v>
      </c>
      <c r="H5442" s="415" t="n">
        <v>13510.61</v>
      </c>
      <c r="I5442" s="415" t="n">
        <v>268996.2</v>
      </c>
      <c r="J5442" s="389"/>
      <c r="K5442" s="331" t="s">
        <v>994</v>
      </c>
    </row>
    <row r="5443" customFormat="false" ht="15.75" hidden="true" customHeight="false" outlineLevel="0" collapsed="false">
      <c r="A5443" s="331"/>
      <c r="B5443" s="331" t="s">
        <v>1516</v>
      </c>
      <c r="C5443" s="331" t="str">
        <f aca="false">IFERROR(VLOOKUP(B5443,'[1]#¡REF!'!$A$1:$C$15201,2,FALSE()),"")</f>
        <v/>
      </c>
      <c r="D5443" s="331" t="s">
        <v>991</v>
      </c>
      <c r="E5443" s="331" t="s">
        <v>1012</v>
      </c>
      <c r="F5443" s="354" t="s">
        <v>993</v>
      </c>
      <c r="G5443" s="331" t="n">
        <v>450</v>
      </c>
      <c r="H5443" s="415" t="n">
        <v>202659.13</v>
      </c>
      <c r="I5443" s="415" t="n">
        <v>4034943</v>
      </c>
      <c r="J5443" s="389"/>
      <c r="K5443" s="331" t="s">
        <v>994</v>
      </c>
    </row>
    <row r="5444" customFormat="false" ht="15.75" hidden="true" customHeight="false" outlineLevel="0" collapsed="false">
      <c r="A5444" s="331"/>
      <c r="B5444" s="331" t="s">
        <v>1517</v>
      </c>
      <c r="C5444" s="331" t="str">
        <f aca="false">IFERROR(VLOOKUP(B5444,'[1]#¡REF!'!$A$1:$C$15201,2,FALSE()),"")</f>
        <v/>
      </c>
      <c r="D5444" s="331" t="s">
        <v>991</v>
      </c>
      <c r="E5444" s="331" t="s">
        <v>1032</v>
      </c>
      <c r="F5444" s="331" t="s">
        <v>1130</v>
      </c>
      <c r="G5444" s="331" t="n">
        <v>240</v>
      </c>
      <c r="H5444" s="415" t="n">
        <v>42234.58</v>
      </c>
      <c r="I5444" s="415" t="n">
        <v>840890.4</v>
      </c>
      <c r="J5444" s="389"/>
      <c r="K5444" s="331" t="s">
        <v>994</v>
      </c>
    </row>
    <row r="5445" customFormat="false" ht="15.75" hidden="true" customHeight="false" outlineLevel="0" collapsed="false">
      <c r="A5445" s="331"/>
      <c r="B5445" s="331" t="s">
        <v>1517</v>
      </c>
      <c r="C5445" s="331" t="str">
        <f aca="false">IFERROR(VLOOKUP(B5445,'[1]#¡REF!'!$A$1:$C$15201,2,FALSE()),"")</f>
        <v/>
      </c>
      <c r="D5445" s="331" t="s">
        <v>991</v>
      </c>
      <c r="E5445" s="331" t="s">
        <v>1053</v>
      </c>
      <c r="F5445" s="354" t="s">
        <v>993</v>
      </c>
      <c r="G5445" s="331" t="n">
        <v>10</v>
      </c>
      <c r="H5445" s="415" t="n">
        <v>1759.77</v>
      </c>
      <c r="I5445" s="415" t="n">
        <v>35037.1</v>
      </c>
      <c r="J5445" s="389"/>
      <c r="K5445" s="331" t="s">
        <v>994</v>
      </c>
    </row>
    <row r="5446" customFormat="false" ht="15.75" hidden="true" customHeight="false" outlineLevel="0" collapsed="false">
      <c r="A5446" s="331"/>
      <c r="B5446" s="331" t="s">
        <v>1517</v>
      </c>
      <c r="C5446" s="331" t="str">
        <f aca="false">IFERROR(VLOOKUP(B5446,'[1]#¡REF!'!$A$1:$C$15201,2,FALSE()),"")</f>
        <v/>
      </c>
      <c r="D5446" s="331" t="s">
        <v>991</v>
      </c>
      <c r="E5446" s="331" t="s">
        <v>1034</v>
      </c>
      <c r="F5446" s="354" t="s">
        <v>993</v>
      </c>
      <c r="G5446" s="405" t="n">
        <v>2793</v>
      </c>
      <c r="H5446" s="415" t="n">
        <v>491504.9</v>
      </c>
      <c r="I5446" s="415" t="n">
        <v>9785862.03</v>
      </c>
      <c r="J5446" s="389"/>
      <c r="K5446" s="331" t="s">
        <v>994</v>
      </c>
    </row>
    <row r="5447" customFormat="false" ht="15.75" hidden="true" customHeight="false" outlineLevel="0" collapsed="false">
      <c r="A5447" s="331"/>
      <c r="B5447" s="331" t="s">
        <v>1517</v>
      </c>
      <c r="C5447" s="331" t="str">
        <f aca="false">IFERROR(VLOOKUP(B5447,'[1]#¡REF!'!$A$1:$C$15201,2,FALSE()),"")</f>
        <v/>
      </c>
      <c r="D5447" s="331" t="s">
        <v>991</v>
      </c>
      <c r="E5447" s="331" t="s">
        <v>1009</v>
      </c>
      <c r="F5447" s="354" t="s">
        <v>993</v>
      </c>
      <c r="G5447" s="331" t="n">
        <v>10</v>
      </c>
      <c r="H5447" s="415" t="n">
        <v>1759.77</v>
      </c>
      <c r="I5447" s="415" t="n">
        <v>35037.1</v>
      </c>
      <c r="J5447" s="389"/>
      <c r="K5447" s="331" t="s">
        <v>994</v>
      </c>
    </row>
    <row r="5448" customFormat="false" ht="15.75" hidden="true" customHeight="false" outlineLevel="0" collapsed="false">
      <c r="A5448" s="331"/>
      <c r="B5448" s="331" t="s">
        <v>1517</v>
      </c>
      <c r="C5448" s="331" t="str">
        <f aca="false">IFERROR(VLOOKUP(B5448,'[1]#¡REF!'!$A$1:$C$15201,2,FALSE()),"")</f>
        <v/>
      </c>
      <c r="D5448" s="331" t="s">
        <v>991</v>
      </c>
      <c r="E5448" s="331" t="s">
        <v>1012</v>
      </c>
      <c r="F5448" s="354" t="s">
        <v>993</v>
      </c>
      <c r="G5448" s="405" t="n">
        <v>1900</v>
      </c>
      <c r="H5448" s="415" t="n">
        <v>334357.08</v>
      </c>
      <c r="I5448" s="415" t="n">
        <v>6657049</v>
      </c>
      <c r="J5448" s="389"/>
      <c r="K5448" s="331" t="s">
        <v>994</v>
      </c>
    </row>
    <row r="5449" customFormat="false" ht="15.75" hidden="true" customHeight="false" outlineLevel="0" collapsed="false">
      <c r="A5449" s="331"/>
      <c r="B5449" s="331" t="s">
        <v>1517</v>
      </c>
      <c r="C5449" s="331" t="str">
        <f aca="false">IFERROR(VLOOKUP(B5449,'[1]#¡REF!'!$A$1:$C$15201,2,FALSE()),"")</f>
        <v/>
      </c>
      <c r="D5449" s="331" t="s">
        <v>991</v>
      </c>
      <c r="E5449" s="331" t="s">
        <v>1035</v>
      </c>
      <c r="F5449" s="354" t="s">
        <v>993</v>
      </c>
      <c r="G5449" s="331" t="n">
        <v>21</v>
      </c>
      <c r="H5449" s="415" t="n">
        <v>3695.53</v>
      </c>
      <c r="I5449" s="415" t="n">
        <v>73577.91</v>
      </c>
      <c r="J5449" s="389"/>
      <c r="K5449" s="331" t="s">
        <v>994</v>
      </c>
    </row>
    <row r="5450" customFormat="false" ht="15.75" hidden="true" customHeight="false" outlineLevel="0" collapsed="false">
      <c r="A5450" s="331"/>
      <c r="B5450" s="331" t="s">
        <v>1517</v>
      </c>
      <c r="C5450" s="331" t="str">
        <f aca="false">IFERROR(VLOOKUP(B5450,'[1]#¡REF!'!$A$1:$C$15201,2,FALSE()),"")</f>
        <v/>
      </c>
      <c r="D5450" s="331" t="s">
        <v>991</v>
      </c>
      <c r="E5450" s="331" t="s">
        <v>1037</v>
      </c>
      <c r="F5450" s="331" t="s">
        <v>1131</v>
      </c>
      <c r="G5450" s="331" t="n">
        <v>120</v>
      </c>
      <c r="H5450" s="415" t="n">
        <v>21117.29</v>
      </c>
      <c r="I5450" s="415" t="n">
        <v>420445.2</v>
      </c>
      <c r="J5450" s="389"/>
      <c r="K5450" s="331" t="s">
        <v>994</v>
      </c>
    </row>
    <row r="5451" customFormat="false" ht="15.75" hidden="true" customHeight="false" outlineLevel="0" collapsed="false">
      <c r="A5451" s="331"/>
      <c r="B5451" s="331" t="s">
        <v>1517</v>
      </c>
      <c r="C5451" s="331" t="str">
        <f aca="false">IFERROR(VLOOKUP(B5451,'[1]#¡REF!'!$A$1:$C$15201,2,FALSE()),"")</f>
        <v/>
      </c>
      <c r="D5451" s="331" t="s">
        <v>991</v>
      </c>
      <c r="E5451" s="331" t="s">
        <v>1014</v>
      </c>
      <c r="F5451" s="331" t="s">
        <v>1132</v>
      </c>
      <c r="G5451" s="331" t="n">
        <v>2</v>
      </c>
      <c r="H5451" s="331" t="n">
        <v>351.95</v>
      </c>
      <c r="I5451" s="415" t="n">
        <v>7007.42</v>
      </c>
      <c r="J5451" s="389"/>
      <c r="K5451" s="331" t="s">
        <v>994</v>
      </c>
    </row>
    <row r="5452" customFormat="false" ht="15.75" hidden="true" customHeight="false" outlineLevel="0" collapsed="false">
      <c r="A5452" s="331"/>
      <c r="B5452" s="331" t="s">
        <v>1517</v>
      </c>
      <c r="C5452" s="331" t="str">
        <f aca="false">IFERROR(VLOOKUP(B5452,'[1]#¡REF!'!$A$1:$C$15201,2,FALSE()),"")</f>
        <v/>
      </c>
      <c r="D5452" s="331" t="s">
        <v>991</v>
      </c>
      <c r="E5452" s="331" t="s">
        <v>1004</v>
      </c>
      <c r="F5452" s="331" t="s">
        <v>1134</v>
      </c>
      <c r="G5452" s="331" t="n">
        <v>3</v>
      </c>
      <c r="H5452" s="331" t="n">
        <v>527.93</v>
      </c>
      <c r="I5452" s="415" t="n">
        <v>10511.13</v>
      </c>
      <c r="J5452" s="390"/>
      <c r="K5452" s="331" t="s">
        <v>994</v>
      </c>
    </row>
    <row r="5453" customFormat="false" ht="15.75" hidden="true" customHeight="false" outlineLevel="0" collapsed="false">
      <c r="A5453" s="331"/>
      <c r="B5453" s="331" t="s">
        <v>1517</v>
      </c>
      <c r="C5453" s="331" t="str">
        <f aca="false">IFERROR(VLOOKUP(B5453,'[1]#¡REF!'!$A$1:$C$15201,2,FALSE()),"")</f>
        <v/>
      </c>
      <c r="D5453" s="331" t="s">
        <v>1016</v>
      </c>
      <c r="E5453" s="331" t="s">
        <v>1023</v>
      </c>
      <c r="F5453" s="354" t="s">
        <v>993</v>
      </c>
      <c r="G5453" s="331" t="n">
        <v>387</v>
      </c>
      <c r="H5453" s="415" t="n">
        <v>68103.26</v>
      </c>
      <c r="I5453" s="415" t="n">
        <v>1355935.77</v>
      </c>
      <c r="J5453" s="388"/>
      <c r="K5453" s="331" t="s">
        <v>994</v>
      </c>
    </row>
    <row r="5454" customFormat="false" ht="15.75" hidden="true" customHeight="false" outlineLevel="0" collapsed="false">
      <c r="A5454" s="331"/>
      <c r="B5454" s="331" t="s">
        <v>1104</v>
      </c>
      <c r="C5454" s="331" t="str">
        <f aca="false">IFERROR(VLOOKUP(B5454,'[1]#¡REF!'!$A$1:$C$15201,2,FALSE()),"")</f>
        <v/>
      </c>
      <c r="D5454" s="331" t="s">
        <v>991</v>
      </c>
      <c r="E5454" s="331" t="s">
        <v>1032</v>
      </c>
      <c r="F5454" s="331" t="s">
        <v>1130</v>
      </c>
      <c r="G5454" s="331" t="n">
        <v>48</v>
      </c>
      <c r="H5454" s="415" t="n">
        <v>20058.26</v>
      </c>
      <c r="I5454" s="415" t="n">
        <v>399360</v>
      </c>
      <c r="J5454" s="389"/>
      <c r="K5454" s="331" t="s">
        <v>994</v>
      </c>
    </row>
    <row r="5455" customFormat="false" ht="15.75" hidden="true" customHeight="false" outlineLevel="0" collapsed="false">
      <c r="A5455" s="331"/>
      <c r="B5455" s="331" t="s">
        <v>1104</v>
      </c>
      <c r="C5455" s="331" t="str">
        <f aca="false">IFERROR(VLOOKUP(B5455,'[1]#¡REF!'!$A$1:$C$15201,2,FALSE()),"")</f>
        <v/>
      </c>
      <c r="D5455" s="331" t="s">
        <v>991</v>
      </c>
      <c r="E5455" s="331" t="s">
        <v>1034</v>
      </c>
      <c r="F5455" s="354" t="s">
        <v>993</v>
      </c>
      <c r="G5455" s="331" t="n">
        <v>100</v>
      </c>
      <c r="H5455" s="415" t="n">
        <v>41788.05</v>
      </c>
      <c r="I5455" s="415" t="n">
        <v>832000</v>
      </c>
      <c r="J5455" s="389"/>
      <c r="K5455" s="331" t="s">
        <v>994</v>
      </c>
    </row>
    <row r="5456" customFormat="false" ht="15.75" hidden="true" customHeight="false" outlineLevel="0" collapsed="false">
      <c r="A5456" s="331"/>
      <c r="B5456" s="331" t="s">
        <v>1104</v>
      </c>
      <c r="C5456" s="331" t="str">
        <f aca="false">IFERROR(VLOOKUP(B5456,'[1]#¡REF!'!$A$1:$C$15201,2,FALSE()),"")</f>
        <v/>
      </c>
      <c r="D5456" s="331" t="s">
        <v>991</v>
      </c>
      <c r="E5456" s="331" t="s">
        <v>1012</v>
      </c>
      <c r="F5456" s="354" t="s">
        <v>993</v>
      </c>
      <c r="G5456" s="331" t="n">
        <v>40</v>
      </c>
      <c r="H5456" s="415" t="n">
        <v>16715.22</v>
      </c>
      <c r="I5456" s="415" t="n">
        <v>332800</v>
      </c>
      <c r="J5456" s="389"/>
      <c r="K5456" s="331" t="s">
        <v>994</v>
      </c>
    </row>
    <row r="5457" customFormat="false" ht="15.75" hidden="true" customHeight="false" outlineLevel="0" collapsed="false">
      <c r="A5457" s="331"/>
      <c r="B5457" s="331" t="s">
        <v>1105</v>
      </c>
      <c r="C5457" s="331" t="str">
        <f aca="false">IFERROR(VLOOKUP(B5457,'[1]#¡REF!'!$A$1:$C$15201,2,FALSE()),"")</f>
        <v/>
      </c>
      <c r="D5457" s="331" t="s">
        <v>991</v>
      </c>
      <c r="E5457" s="331" t="s">
        <v>1034</v>
      </c>
      <c r="F5457" s="354" t="s">
        <v>993</v>
      </c>
      <c r="G5457" s="331" t="n">
        <v>100</v>
      </c>
      <c r="H5457" s="415" t="n">
        <v>83576.1</v>
      </c>
      <c r="I5457" s="415" t="n">
        <v>1664000</v>
      </c>
      <c r="J5457" s="389"/>
      <c r="K5457" s="331" t="s">
        <v>994</v>
      </c>
    </row>
    <row r="5458" customFormat="false" ht="15.75" hidden="true" customHeight="false" outlineLevel="0" collapsed="false">
      <c r="A5458" s="331"/>
      <c r="B5458" s="331" t="s">
        <v>1518</v>
      </c>
      <c r="C5458" s="331" t="str">
        <f aca="false">IFERROR(VLOOKUP(B5458,'[1]#¡REF!'!$A$1:$C$15201,2,FALSE()),"")</f>
        <v/>
      </c>
      <c r="D5458" s="331" t="s">
        <v>991</v>
      </c>
      <c r="E5458" s="331" t="s">
        <v>1034</v>
      </c>
      <c r="F5458" s="354" t="s">
        <v>993</v>
      </c>
      <c r="G5458" s="405" t="n">
        <v>1000</v>
      </c>
      <c r="H5458" s="415" t="n">
        <v>20545.46</v>
      </c>
      <c r="I5458" s="415" t="n">
        <v>409060</v>
      </c>
      <c r="J5458" s="389"/>
      <c r="K5458" s="331" t="s">
        <v>994</v>
      </c>
    </row>
    <row r="5459" customFormat="false" ht="15.75" hidden="true" customHeight="false" outlineLevel="0" collapsed="false">
      <c r="A5459" s="331"/>
      <c r="B5459" s="331" t="s">
        <v>1117</v>
      </c>
      <c r="C5459" s="331" t="str">
        <f aca="false">IFERROR(VLOOKUP(B5459,'[1]#¡REF!'!$A$1:$C$15201,2,FALSE()),"")</f>
        <v/>
      </c>
      <c r="D5459" s="331" t="s">
        <v>991</v>
      </c>
      <c r="E5459" s="331" t="s">
        <v>1000</v>
      </c>
      <c r="F5459" s="354" t="s">
        <v>993</v>
      </c>
      <c r="G5459" s="405" t="n">
        <v>1300</v>
      </c>
      <c r="H5459" s="415" t="n">
        <v>43910.1</v>
      </c>
      <c r="I5459" s="415" t="n">
        <v>874250</v>
      </c>
      <c r="J5459" s="389"/>
      <c r="K5459" s="331" t="s">
        <v>994</v>
      </c>
    </row>
    <row r="5460" customFormat="false" ht="15.75" hidden="true" customHeight="false" outlineLevel="0" collapsed="false">
      <c r="A5460" s="331"/>
      <c r="B5460" s="331" t="s">
        <v>1117</v>
      </c>
      <c r="C5460" s="331" t="str">
        <f aca="false">IFERROR(VLOOKUP(B5460,'[1]#¡REF!'!$A$1:$C$15201,2,FALSE()),"")</f>
        <v/>
      </c>
      <c r="D5460" s="331" t="s">
        <v>991</v>
      </c>
      <c r="E5460" s="331" t="s">
        <v>1012</v>
      </c>
      <c r="F5460" s="354" t="s">
        <v>993</v>
      </c>
      <c r="G5460" s="331" t="n">
        <v>500</v>
      </c>
      <c r="H5460" s="415" t="n">
        <v>16888.5</v>
      </c>
      <c r="I5460" s="415" t="n">
        <v>336250</v>
      </c>
      <c r="J5460" s="389"/>
      <c r="K5460" s="331" t="s">
        <v>994</v>
      </c>
    </row>
    <row r="5461" customFormat="false" ht="15.75" hidden="true" customHeight="false" outlineLevel="0" collapsed="false">
      <c r="A5461" s="331"/>
      <c r="B5461" s="331" t="s">
        <v>1118</v>
      </c>
      <c r="C5461" s="331" t="str">
        <f aca="false">IFERROR(VLOOKUP(B5461,'[1]#¡REF!'!$A$1:$C$15201,2,FALSE()),"")</f>
        <v/>
      </c>
      <c r="D5461" s="331" t="s">
        <v>991</v>
      </c>
      <c r="E5461" s="331" t="s">
        <v>1012</v>
      </c>
      <c r="F5461" s="354" t="s">
        <v>993</v>
      </c>
      <c r="G5461" s="331" t="n">
        <v>500</v>
      </c>
      <c r="H5461" s="415" t="n">
        <v>33777</v>
      </c>
      <c r="I5461" s="415" t="n">
        <v>672500</v>
      </c>
      <c r="J5461" s="389"/>
      <c r="K5461" s="331" t="s">
        <v>994</v>
      </c>
    </row>
    <row r="5462" customFormat="false" ht="15.75" hidden="true" customHeight="false" outlineLevel="0" collapsed="false">
      <c r="A5462" s="331"/>
      <c r="B5462" s="331" t="s">
        <v>867</v>
      </c>
      <c r="C5462" s="331" t="str">
        <f aca="false">IFERROR(VLOOKUP(B5462,'[1]#¡REF!'!$A$1:$C$15201,2,FALSE()),"")</f>
        <v/>
      </c>
      <c r="D5462" s="331" t="s">
        <v>991</v>
      </c>
      <c r="E5462" s="331" t="s">
        <v>1032</v>
      </c>
      <c r="F5462" s="331" t="s">
        <v>1130</v>
      </c>
      <c r="G5462" s="331" t="n">
        <v>360</v>
      </c>
      <c r="H5462" s="415" t="n">
        <v>1083.8</v>
      </c>
      <c r="I5462" s="415" t="n">
        <v>21578.4</v>
      </c>
      <c r="J5462" s="389"/>
      <c r="K5462" s="331" t="s">
        <v>994</v>
      </c>
    </row>
    <row r="5463" customFormat="false" ht="15.75" hidden="true" customHeight="false" outlineLevel="0" collapsed="false">
      <c r="A5463" s="331"/>
      <c r="B5463" s="331" t="s">
        <v>867</v>
      </c>
      <c r="C5463" s="331" t="str">
        <f aca="false">IFERROR(VLOOKUP(B5463,'[1]#¡REF!'!$A$1:$C$15201,2,FALSE()),"")</f>
        <v/>
      </c>
      <c r="D5463" s="331" t="s">
        <v>991</v>
      </c>
      <c r="E5463" s="331" t="s">
        <v>1000</v>
      </c>
      <c r="F5463" s="354" t="s">
        <v>993</v>
      </c>
      <c r="G5463" s="405" t="n">
        <v>2219</v>
      </c>
      <c r="H5463" s="415" t="n">
        <v>6680.41</v>
      </c>
      <c r="I5463" s="415" t="n">
        <v>133006.86</v>
      </c>
      <c r="J5463" s="389"/>
      <c r="K5463" s="331" t="s">
        <v>994</v>
      </c>
    </row>
    <row r="5464" customFormat="false" ht="15.75" hidden="true" customHeight="false" outlineLevel="0" collapsed="false">
      <c r="A5464" s="331"/>
      <c r="B5464" s="331" t="s">
        <v>867</v>
      </c>
      <c r="C5464" s="331" t="str">
        <f aca="false">IFERROR(VLOOKUP(B5464,'[1]#¡REF!'!$A$1:$C$15201,2,FALSE()),"")</f>
        <v/>
      </c>
      <c r="D5464" s="331" t="s">
        <v>991</v>
      </c>
      <c r="E5464" s="331" t="s">
        <v>1034</v>
      </c>
      <c r="F5464" s="354" t="s">
        <v>993</v>
      </c>
      <c r="G5464" s="331" t="n">
        <v>683</v>
      </c>
      <c r="H5464" s="415" t="n">
        <v>2056.2</v>
      </c>
      <c r="I5464" s="415" t="n">
        <v>40939.02</v>
      </c>
      <c r="J5464" s="389"/>
      <c r="K5464" s="331" t="s">
        <v>994</v>
      </c>
    </row>
    <row r="5465" customFormat="false" ht="15.75" hidden="true" customHeight="false" outlineLevel="0" collapsed="false">
      <c r="A5465" s="331"/>
      <c r="B5465" s="331" t="s">
        <v>867</v>
      </c>
      <c r="C5465" s="331" t="str">
        <f aca="false">IFERROR(VLOOKUP(B5465,'[1]#¡REF!'!$A$1:$C$15201,2,FALSE()),"")</f>
        <v/>
      </c>
      <c r="D5465" s="331" t="s">
        <v>991</v>
      </c>
      <c r="E5465" s="331" t="s">
        <v>1011</v>
      </c>
      <c r="F5465" s="354" t="s">
        <v>993</v>
      </c>
      <c r="G5465" s="405" t="n">
        <v>2117</v>
      </c>
      <c r="H5465" s="415" t="n">
        <v>6373.33</v>
      </c>
      <c r="I5465" s="415" t="n">
        <v>126892.98</v>
      </c>
      <c r="J5465" s="389"/>
      <c r="K5465" s="331" t="s">
        <v>994</v>
      </c>
    </row>
    <row r="5466" customFormat="false" ht="15.75" hidden="true" customHeight="false" outlineLevel="0" collapsed="false">
      <c r="A5466" s="331"/>
      <c r="B5466" s="331" t="s">
        <v>867</v>
      </c>
      <c r="C5466" s="331" t="str">
        <f aca="false">IFERROR(VLOOKUP(B5466,'[1]#¡REF!'!$A$1:$C$15201,2,FALSE()),"")</f>
        <v/>
      </c>
      <c r="D5466" s="331" t="s">
        <v>991</v>
      </c>
      <c r="E5466" s="331" t="s">
        <v>1012</v>
      </c>
      <c r="F5466" s="354" t="s">
        <v>993</v>
      </c>
      <c r="G5466" s="331" t="n">
        <v>745</v>
      </c>
      <c r="H5466" s="415" t="n">
        <v>2242.86</v>
      </c>
      <c r="I5466" s="415" t="n">
        <v>44655.3</v>
      </c>
      <c r="J5466" s="389"/>
      <c r="K5466" s="331" t="s">
        <v>994</v>
      </c>
    </row>
    <row r="5467" customFormat="false" ht="15.75" hidden="true" customHeight="false" outlineLevel="0" collapsed="false">
      <c r="A5467" s="331"/>
      <c r="B5467" s="331" t="s">
        <v>867</v>
      </c>
      <c r="C5467" s="331" t="str">
        <f aca="false">IFERROR(VLOOKUP(B5467,'[1]#¡REF!'!$A$1:$C$15201,2,FALSE()),"")</f>
        <v/>
      </c>
      <c r="D5467" s="331" t="s">
        <v>991</v>
      </c>
      <c r="E5467" s="331" t="s">
        <v>1037</v>
      </c>
      <c r="F5467" s="331" t="s">
        <v>1131</v>
      </c>
      <c r="G5467" s="405" t="n">
        <v>1039</v>
      </c>
      <c r="H5467" s="415" t="n">
        <v>3127.96</v>
      </c>
      <c r="I5467" s="415" t="n">
        <v>62277.66</v>
      </c>
      <c r="J5467" s="389"/>
      <c r="K5467" s="331" t="s">
        <v>994</v>
      </c>
    </row>
    <row r="5468" customFormat="false" ht="15.75" hidden="true" customHeight="false" outlineLevel="0" collapsed="false">
      <c r="A5468" s="331"/>
      <c r="B5468" s="331" t="s">
        <v>867</v>
      </c>
      <c r="C5468" s="331" t="str">
        <f aca="false">IFERROR(VLOOKUP(B5468,'[1]#¡REF!'!$A$1:$C$15201,2,FALSE()),"")</f>
        <v/>
      </c>
      <c r="D5468" s="331" t="s">
        <v>991</v>
      </c>
      <c r="E5468" s="331" t="s">
        <v>1004</v>
      </c>
      <c r="F5468" s="331" t="s">
        <v>1134</v>
      </c>
      <c r="G5468" s="331" t="n">
        <v>100</v>
      </c>
      <c r="H5468" s="331" t="n">
        <v>301.05</v>
      </c>
      <c r="I5468" s="415" t="n">
        <v>5994</v>
      </c>
      <c r="J5468" s="389"/>
      <c r="K5468" s="331" t="s">
        <v>994</v>
      </c>
    </row>
    <row r="5469" customFormat="false" ht="15.75" hidden="true" customHeight="false" outlineLevel="0" collapsed="false">
      <c r="A5469" s="331"/>
      <c r="B5469" s="331" t="s">
        <v>867</v>
      </c>
      <c r="C5469" s="331" t="str">
        <f aca="false">IFERROR(VLOOKUP(B5469,'[1]#¡REF!'!$A$1:$C$15201,2,FALSE()),"")</f>
        <v/>
      </c>
      <c r="D5469" s="331" t="s">
        <v>1016</v>
      </c>
      <c r="E5469" s="331" t="s">
        <v>1040</v>
      </c>
      <c r="F5469" s="331" t="s">
        <v>1130</v>
      </c>
      <c r="G5469" s="331" t="n">
        <v>5</v>
      </c>
      <c r="H5469" s="331" t="n">
        <v>15.05</v>
      </c>
      <c r="I5469" s="331" t="n">
        <v>299.7</v>
      </c>
      <c r="J5469" s="389"/>
      <c r="K5469" s="331" t="s">
        <v>994</v>
      </c>
    </row>
    <row r="5470" customFormat="false" ht="15.75" hidden="true" customHeight="false" outlineLevel="0" collapsed="false">
      <c r="A5470" s="331"/>
      <c r="B5470" s="331" t="s">
        <v>867</v>
      </c>
      <c r="C5470" s="331" t="str">
        <f aca="false">IFERROR(VLOOKUP(B5470,'[1]#¡REF!'!$A$1:$C$15201,2,FALSE()),"")</f>
        <v/>
      </c>
      <c r="D5470" s="331" t="s">
        <v>1016</v>
      </c>
      <c r="E5470" s="331" t="s">
        <v>1091</v>
      </c>
      <c r="F5470" s="354" t="s">
        <v>993</v>
      </c>
      <c r="G5470" s="331" t="n">
        <v>86</v>
      </c>
      <c r="H5470" s="331" t="n">
        <v>258.91</v>
      </c>
      <c r="I5470" s="415" t="n">
        <v>5154.84</v>
      </c>
      <c r="J5470" s="389"/>
      <c r="K5470" s="331" t="s">
        <v>994</v>
      </c>
    </row>
    <row r="5471" customFormat="false" ht="15.75" hidden="true" customHeight="false" outlineLevel="0" collapsed="false">
      <c r="A5471" s="331"/>
      <c r="B5471" s="331" t="s">
        <v>867</v>
      </c>
      <c r="C5471" s="331" t="str">
        <f aca="false">IFERROR(VLOOKUP(B5471,'[1]#¡REF!'!$A$1:$C$15201,2,FALSE()),"")</f>
        <v/>
      </c>
      <c r="D5471" s="331" t="s">
        <v>1016</v>
      </c>
      <c r="E5471" s="331" t="s">
        <v>1018</v>
      </c>
      <c r="F5471" s="354" t="s">
        <v>993</v>
      </c>
      <c r="G5471" s="331" t="n">
        <v>2</v>
      </c>
      <c r="H5471" s="331" t="n">
        <v>6.02</v>
      </c>
      <c r="I5471" s="331" t="n">
        <v>119.88</v>
      </c>
      <c r="J5471" s="389"/>
      <c r="K5471" s="331" t="s">
        <v>994</v>
      </c>
    </row>
    <row r="5472" customFormat="false" ht="15.75" hidden="true" customHeight="false" outlineLevel="0" collapsed="false">
      <c r="A5472" s="331"/>
      <c r="B5472" s="331" t="s">
        <v>867</v>
      </c>
      <c r="C5472" s="331" t="str">
        <f aca="false">IFERROR(VLOOKUP(B5472,'[1]#¡REF!'!$A$1:$C$15201,2,FALSE()),"")</f>
        <v/>
      </c>
      <c r="D5472" s="331" t="s">
        <v>1016</v>
      </c>
      <c r="E5472" s="331" t="s">
        <v>1019</v>
      </c>
      <c r="F5472" s="354" t="s">
        <v>993</v>
      </c>
      <c r="G5472" s="331" t="n">
        <v>48</v>
      </c>
      <c r="H5472" s="331" t="n">
        <v>144.51</v>
      </c>
      <c r="I5472" s="415" t="n">
        <v>2877.12</v>
      </c>
      <c r="J5472" s="389"/>
      <c r="K5472" s="331" t="s">
        <v>994</v>
      </c>
    </row>
    <row r="5473" customFormat="false" ht="15.75" hidden="true" customHeight="false" outlineLevel="0" collapsed="false">
      <c r="A5473" s="331"/>
      <c r="B5473" s="331" t="s">
        <v>867</v>
      </c>
      <c r="C5473" s="331" t="str">
        <f aca="false">IFERROR(VLOOKUP(B5473,'[1]#¡REF!'!$A$1:$C$15201,2,FALSE()),"")</f>
        <v/>
      </c>
      <c r="D5473" s="331" t="s">
        <v>1016</v>
      </c>
      <c r="E5473" s="331" t="s">
        <v>1023</v>
      </c>
      <c r="F5473" s="354" t="s">
        <v>993</v>
      </c>
      <c r="G5473" s="331" t="n">
        <v>786</v>
      </c>
      <c r="H5473" s="415" t="n">
        <v>2366.29</v>
      </c>
      <c r="I5473" s="415" t="n">
        <v>47112.84</v>
      </c>
      <c r="J5473" s="389"/>
      <c r="K5473" s="331" t="s">
        <v>994</v>
      </c>
    </row>
    <row r="5474" customFormat="false" ht="15.75" hidden="true" customHeight="false" outlineLevel="0" collapsed="false">
      <c r="A5474" s="331"/>
      <c r="B5474" s="331" t="s">
        <v>867</v>
      </c>
      <c r="C5474" s="331" t="str">
        <f aca="false">IFERROR(VLOOKUP(B5474,'[1]#¡REF!'!$A$1:$C$15201,2,FALSE()),"")</f>
        <v/>
      </c>
      <c r="D5474" s="331" t="s">
        <v>1016</v>
      </c>
      <c r="E5474" s="331" t="s">
        <v>1024</v>
      </c>
      <c r="F5474" s="354" t="s">
        <v>993</v>
      </c>
      <c r="G5474" s="331" t="n">
        <v>28</v>
      </c>
      <c r="H5474" s="331" t="n">
        <v>84.3</v>
      </c>
      <c r="I5474" s="415" t="n">
        <v>1678.32</v>
      </c>
      <c r="J5474" s="389"/>
      <c r="K5474" s="331" t="s">
        <v>994</v>
      </c>
    </row>
    <row r="5475" customFormat="false" ht="15.75" hidden="true" customHeight="false" outlineLevel="0" collapsed="false">
      <c r="A5475" s="331"/>
      <c r="B5475" s="331" t="s">
        <v>867</v>
      </c>
      <c r="C5475" s="331" t="str">
        <f aca="false">IFERROR(VLOOKUP(B5475,'[1]#¡REF!'!$A$1:$C$15201,2,FALSE()),"")</f>
        <v/>
      </c>
      <c r="D5475" s="331" t="s">
        <v>1016</v>
      </c>
      <c r="E5475" s="331" t="s">
        <v>1025</v>
      </c>
      <c r="F5475" s="354" t="s">
        <v>993</v>
      </c>
      <c r="G5475" s="331" t="n">
        <v>210</v>
      </c>
      <c r="H5475" s="331" t="n">
        <v>632.21</v>
      </c>
      <c r="I5475" s="415" t="n">
        <v>12587.4</v>
      </c>
      <c r="J5475" s="389"/>
      <c r="K5475" s="331" t="s">
        <v>994</v>
      </c>
    </row>
    <row r="5476" customFormat="false" ht="15.75" hidden="true" customHeight="false" outlineLevel="0" collapsed="false">
      <c r="A5476" s="331"/>
      <c r="B5476" s="331" t="s">
        <v>867</v>
      </c>
      <c r="C5476" s="331" t="str">
        <f aca="false">IFERROR(VLOOKUP(B5476,'[1]#¡REF!'!$A$1:$C$15201,2,FALSE()),"")</f>
        <v/>
      </c>
      <c r="D5476" s="331" t="s">
        <v>1016</v>
      </c>
      <c r="E5476" s="331" t="s">
        <v>1065</v>
      </c>
      <c r="F5476" s="354" t="s">
        <v>993</v>
      </c>
      <c r="G5476" s="331" t="n">
        <v>421</v>
      </c>
      <c r="H5476" s="415" t="n">
        <v>1267.44</v>
      </c>
      <c r="I5476" s="415" t="n">
        <v>25234.74</v>
      </c>
      <c r="J5476" s="389"/>
      <c r="K5476" s="331" t="s">
        <v>994</v>
      </c>
    </row>
    <row r="5477" customFormat="false" ht="15.75" hidden="true" customHeight="false" outlineLevel="0" collapsed="false">
      <c r="A5477" s="331"/>
      <c r="B5477" s="331" t="s">
        <v>867</v>
      </c>
      <c r="C5477" s="331" t="str">
        <f aca="false">IFERROR(VLOOKUP(B5477,'[1]#¡REF!'!$A$1:$C$15201,2,FALSE()),"")</f>
        <v/>
      </c>
      <c r="D5477" s="331" t="s">
        <v>1016</v>
      </c>
      <c r="E5477" s="331" t="s">
        <v>1093</v>
      </c>
      <c r="F5477" s="331" t="s">
        <v>1131</v>
      </c>
      <c r="G5477" s="331" t="n">
        <v>5</v>
      </c>
      <c r="H5477" s="331" t="n">
        <v>15.05</v>
      </c>
      <c r="I5477" s="331" t="n">
        <v>299.7</v>
      </c>
      <c r="J5477" s="389"/>
      <c r="K5477" s="331" t="s">
        <v>994</v>
      </c>
    </row>
    <row r="5478" customFormat="false" ht="15.75" hidden="true" customHeight="false" outlineLevel="0" collapsed="false">
      <c r="A5478" s="331"/>
      <c r="B5478" s="331" t="s">
        <v>867</v>
      </c>
      <c r="C5478" s="331" t="str">
        <f aca="false">IFERROR(VLOOKUP(B5478,'[1]#¡REF!'!$A$1:$C$15201,2,FALSE()),"")</f>
        <v/>
      </c>
      <c r="D5478" s="331" t="s">
        <v>1016</v>
      </c>
      <c r="E5478" s="331" t="s">
        <v>1026</v>
      </c>
      <c r="F5478" s="331" t="s">
        <v>1132</v>
      </c>
      <c r="G5478" s="331" t="n">
        <v>28</v>
      </c>
      <c r="H5478" s="331" t="n">
        <v>84.3</v>
      </c>
      <c r="I5478" s="415" t="n">
        <v>1678.32</v>
      </c>
      <c r="J5478" s="389"/>
      <c r="K5478" s="331" t="s">
        <v>994</v>
      </c>
    </row>
    <row r="5479" customFormat="false" ht="15.75" hidden="true" customHeight="false" outlineLevel="0" collapsed="false">
      <c r="A5479" s="331"/>
      <c r="B5479" s="331" t="s">
        <v>867</v>
      </c>
      <c r="C5479" s="331" t="str">
        <f aca="false">IFERROR(VLOOKUP(B5479,'[1]#¡REF!'!$A$1:$C$15201,2,FALSE()),"")</f>
        <v/>
      </c>
      <c r="D5479" s="331" t="s">
        <v>1016</v>
      </c>
      <c r="E5479" s="331" t="s">
        <v>1027</v>
      </c>
      <c r="F5479" s="331" t="s">
        <v>1133</v>
      </c>
      <c r="G5479" s="331" t="n">
        <v>5</v>
      </c>
      <c r="H5479" s="331" t="n">
        <v>15.05</v>
      </c>
      <c r="I5479" s="331" t="n">
        <v>299.7</v>
      </c>
      <c r="J5479" s="389"/>
      <c r="K5479" s="331" t="s">
        <v>994</v>
      </c>
    </row>
    <row r="5480" customFormat="false" ht="15.75" hidden="true" customHeight="false" outlineLevel="0" collapsed="false">
      <c r="A5480" s="331"/>
      <c r="B5480" s="331" t="s">
        <v>867</v>
      </c>
      <c r="C5480" s="331" t="str">
        <f aca="false">IFERROR(VLOOKUP(B5480,'[1]#¡REF!'!$A$1:$C$15201,2,FALSE()),"")</f>
        <v/>
      </c>
      <c r="D5480" s="331" t="s">
        <v>1016</v>
      </c>
      <c r="E5480" s="331" t="s">
        <v>1028</v>
      </c>
      <c r="F5480" s="331" t="s">
        <v>1134</v>
      </c>
      <c r="G5480" s="331" t="n">
        <v>5</v>
      </c>
      <c r="H5480" s="331" t="n">
        <v>15.05</v>
      </c>
      <c r="I5480" s="331" t="n">
        <v>299.7</v>
      </c>
      <c r="J5480" s="390"/>
      <c r="K5480" s="331" t="s">
        <v>994</v>
      </c>
    </row>
    <row r="5481" customFormat="false" ht="15.75" hidden="true" customHeight="false" outlineLevel="0" collapsed="false">
      <c r="A5481" s="331"/>
      <c r="B5481" s="331" t="s">
        <v>1519</v>
      </c>
      <c r="C5481" s="331" t="str">
        <f aca="false">IFERROR(VLOOKUP(B5481,'[1]#¡REF!'!$A$1:$C$15201,2,FALSE()),"")</f>
        <v/>
      </c>
      <c r="D5481" s="331" t="s">
        <v>991</v>
      </c>
      <c r="E5481" s="331" t="s">
        <v>997</v>
      </c>
      <c r="F5481" s="331" t="s">
        <v>1130</v>
      </c>
      <c r="G5481" s="405" t="n">
        <v>4200</v>
      </c>
      <c r="H5481" s="415" t="n">
        <v>101517.23</v>
      </c>
      <c r="I5481" s="415" t="n">
        <v>2021208</v>
      </c>
      <c r="J5481" s="388"/>
      <c r="K5481" s="331" t="s">
        <v>994</v>
      </c>
    </row>
    <row r="5482" customFormat="false" ht="15.75" hidden="true" customHeight="false" outlineLevel="0" collapsed="false">
      <c r="A5482" s="331"/>
      <c r="B5482" s="331" t="s">
        <v>1519</v>
      </c>
      <c r="C5482" s="331" t="str">
        <f aca="false">IFERROR(VLOOKUP(B5482,'[1]#¡REF!'!$A$1:$C$15201,2,FALSE()),"")</f>
        <v/>
      </c>
      <c r="D5482" s="331" t="s">
        <v>991</v>
      </c>
      <c r="E5482" s="331" t="s">
        <v>1032</v>
      </c>
      <c r="F5482" s="331" t="s">
        <v>1130</v>
      </c>
      <c r="G5482" s="331" t="n">
        <v>4</v>
      </c>
      <c r="H5482" s="331" t="n">
        <v>96.68</v>
      </c>
      <c r="I5482" s="415" t="n">
        <v>1924.96</v>
      </c>
      <c r="J5482" s="389"/>
      <c r="K5482" s="331" t="s">
        <v>994</v>
      </c>
    </row>
    <row r="5483" customFormat="false" ht="15.75" hidden="true" customHeight="false" outlineLevel="0" collapsed="false">
      <c r="A5483" s="331"/>
      <c r="B5483" s="331" t="s">
        <v>1519</v>
      </c>
      <c r="C5483" s="331" t="str">
        <f aca="false">IFERROR(VLOOKUP(B5483,'[1]#¡REF!'!$A$1:$C$15201,2,FALSE()),"")</f>
        <v/>
      </c>
      <c r="D5483" s="331" t="s">
        <v>991</v>
      </c>
      <c r="E5483" s="331" t="s">
        <v>992</v>
      </c>
      <c r="F5483" s="354" t="s">
        <v>993</v>
      </c>
      <c r="G5483" s="405" t="n">
        <v>1700</v>
      </c>
      <c r="H5483" s="415" t="n">
        <v>41090.31</v>
      </c>
      <c r="I5483" s="415" t="n">
        <v>818108</v>
      </c>
      <c r="J5483" s="389"/>
      <c r="K5483" s="331" t="s">
        <v>994</v>
      </c>
    </row>
    <row r="5484" customFormat="false" ht="15.75" hidden="true" customHeight="false" outlineLevel="0" collapsed="false">
      <c r="A5484" s="331"/>
      <c r="B5484" s="331" t="s">
        <v>1519</v>
      </c>
      <c r="C5484" s="331" t="str">
        <f aca="false">IFERROR(VLOOKUP(B5484,'[1]#¡REF!'!$A$1:$C$15201,2,FALSE()),"")</f>
        <v/>
      </c>
      <c r="D5484" s="331" t="s">
        <v>991</v>
      </c>
      <c r="E5484" s="331" t="s">
        <v>1008</v>
      </c>
      <c r="F5484" s="354" t="s">
        <v>993</v>
      </c>
      <c r="G5484" s="405" t="n">
        <v>5000</v>
      </c>
      <c r="H5484" s="415" t="n">
        <v>120853.85</v>
      </c>
      <c r="I5484" s="415" t="n">
        <v>2406200</v>
      </c>
      <c r="J5484" s="389"/>
      <c r="K5484" s="331" t="s">
        <v>994</v>
      </c>
    </row>
    <row r="5485" customFormat="false" ht="15.75" hidden="true" customHeight="false" outlineLevel="0" collapsed="false">
      <c r="A5485" s="331"/>
      <c r="B5485" s="331" t="s">
        <v>1519</v>
      </c>
      <c r="C5485" s="331" t="str">
        <f aca="false">IFERROR(VLOOKUP(B5485,'[1]#¡REF!'!$A$1:$C$15201,2,FALSE()),"")</f>
        <v/>
      </c>
      <c r="D5485" s="331" t="s">
        <v>991</v>
      </c>
      <c r="E5485" s="331" t="s">
        <v>1000</v>
      </c>
      <c r="F5485" s="354" t="s">
        <v>993</v>
      </c>
      <c r="G5485" s="405" t="n">
        <v>10700</v>
      </c>
      <c r="H5485" s="415" t="n">
        <v>258627.24</v>
      </c>
      <c r="I5485" s="415" t="n">
        <v>5149268</v>
      </c>
      <c r="J5485" s="389"/>
      <c r="K5485" s="331" t="s">
        <v>994</v>
      </c>
    </row>
    <row r="5486" customFormat="false" ht="15.75" hidden="true" customHeight="false" outlineLevel="0" collapsed="false">
      <c r="A5486" s="331"/>
      <c r="B5486" s="331" t="s">
        <v>1519</v>
      </c>
      <c r="C5486" s="331" t="str">
        <f aca="false">IFERROR(VLOOKUP(B5486,'[1]#¡REF!'!$A$1:$C$15201,2,FALSE()),"")</f>
        <v/>
      </c>
      <c r="D5486" s="331" t="s">
        <v>991</v>
      </c>
      <c r="E5486" s="331" t="s">
        <v>1033</v>
      </c>
      <c r="F5486" s="354" t="s">
        <v>993</v>
      </c>
      <c r="G5486" s="331" t="n">
        <v>700</v>
      </c>
      <c r="H5486" s="415" t="n">
        <v>16919.54</v>
      </c>
      <c r="I5486" s="415" t="n">
        <v>336868</v>
      </c>
      <c r="J5486" s="389"/>
      <c r="K5486" s="331" t="s">
        <v>994</v>
      </c>
    </row>
    <row r="5487" customFormat="false" ht="15.75" hidden="true" customHeight="false" outlineLevel="0" collapsed="false">
      <c r="A5487" s="331"/>
      <c r="B5487" s="331" t="s">
        <v>1519</v>
      </c>
      <c r="C5487" s="331" t="str">
        <f aca="false">IFERROR(VLOOKUP(B5487,'[1]#¡REF!'!$A$1:$C$15201,2,FALSE()),"")</f>
        <v/>
      </c>
      <c r="D5487" s="331" t="s">
        <v>991</v>
      </c>
      <c r="E5487" s="331" t="s">
        <v>1053</v>
      </c>
      <c r="F5487" s="354" t="s">
        <v>993</v>
      </c>
      <c r="G5487" s="331" t="n">
        <v>350</v>
      </c>
      <c r="H5487" s="415" t="n">
        <v>8459.77</v>
      </c>
      <c r="I5487" s="415" t="n">
        <v>168434</v>
      </c>
      <c r="J5487" s="389"/>
      <c r="K5487" s="331" t="s">
        <v>994</v>
      </c>
    </row>
    <row r="5488" customFormat="false" ht="15.75" hidden="true" customHeight="false" outlineLevel="0" collapsed="false">
      <c r="A5488" s="331"/>
      <c r="B5488" s="331" t="s">
        <v>1519</v>
      </c>
      <c r="C5488" s="331" t="str">
        <f aca="false">IFERROR(VLOOKUP(B5488,'[1]#¡REF!'!$A$1:$C$15201,2,FALSE()),"")</f>
        <v/>
      </c>
      <c r="D5488" s="331" t="s">
        <v>991</v>
      </c>
      <c r="E5488" s="331" t="s">
        <v>1034</v>
      </c>
      <c r="F5488" s="354" t="s">
        <v>993</v>
      </c>
      <c r="G5488" s="405" t="n">
        <v>5500</v>
      </c>
      <c r="H5488" s="415" t="n">
        <v>132939.23</v>
      </c>
      <c r="I5488" s="415" t="n">
        <v>2646820</v>
      </c>
      <c r="J5488" s="389"/>
      <c r="K5488" s="331" t="s">
        <v>994</v>
      </c>
    </row>
    <row r="5489" customFormat="false" ht="15.75" hidden="true" customHeight="false" outlineLevel="0" collapsed="false">
      <c r="A5489" s="331"/>
      <c r="B5489" s="331" t="s">
        <v>1519</v>
      </c>
      <c r="C5489" s="331" t="str">
        <f aca="false">IFERROR(VLOOKUP(B5489,'[1]#¡REF!'!$A$1:$C$15201,2,FALSE()),"")</f>
        <v/>
      </c>
      <c r="D5489" s="331" t="s">
        <v>991</v>
      </c>
      <c r="E5489" s="331" t="s">
        <v>1009</v>
      </c>
      <c r="F5489" s="354" t="s">
        <v>993</v>
      </c>
      <c r="G5489" s="405" t="n">
        <v>2350</v>
      </c>
      <c r="H5489" s="415" t="n">
        <v>56801.31</v>
      </c>
      <c r="I5489" s="415" t="n">
        <v>1130914</v>
      </c>
      <c r="J5489" s="389"/>
      <c r="K5489" s="331" t="s">
        <v>994</v>
      </c>
    </row>
    <row r="5490" customFormat="false" ht="15.75" hidden="true" customHeight="false" outlineLevel="0" collapsed="false">
      <c r="A5490" s="331"/>
      <c r="B5490" s="331" t="s">
        <v>1519</v>
      </c>
      <c r="C5490" s="331" t="str">
        <f aca="false">IFERROR(VLOOKUP(B5490,'[1]#¡REF!'!$A$1:$C$15201,2,FALSE()),"")</f>
        <v/>
      </c>
      <c r="D5490" s="331" t="s">
        <v>991</v>
      </c>
      <c r="E5490" s="331" t="s">
        <v>1010</v>
      </c>
      <c r="F5490" s="354" t="s">
        <v>993</v>
      </c>
      <c r="G5490" s="405" t="n">
        <v>6000</v>
      </c>
      <c r="H5490" s="415" t="n">
        <v>145024.62</v>
      </c>
      <c r="I5490" s="415" t="n">
        <v>2887440</v>
      </c>
      <c r="J5490" s="389"/>
      <c r="K5490" s="331" t="s">
        <v>994</v>
      </c>
    </row>
    <row r="5491" customFormat="false" ht="15.75" hidden="true" customHeight="false" outlineLevel="0" collapsed="false">
      <c r="A5491" s="331"/>
      <c r="B5491" s="331" t="s">
        <v>1519</v>
      </c>
      <c r="C5491" s="331" t="str">
        <f aca="false">IFERROR(VLOOKUP(B5491,'[1]#¡REF!'!$A$1:$C$15201,2,FALSE()),"")</f>
        <v/>
      </c>
      <c r="D5491" s="331" t="s">
        <v>991</v>
      </c>
      <c r="E5491" s="331" t="s">
        <v>1011</v>
      </c>
      <c r="F5491" s="354" t="s">
        <v>993</v>
      </c>
      <c r="G5491" s="405" t="n">
        <v>2213</v>
      </c>
      <c r="H5491" s="415" t="n">
        <v>53489.91</v>
      </c>
      <c r="I5491" s="415" t="n">
        <v>1064984.12</v>
      </c>
      <c r="J5491" s="389"/>
      <c r="K5491" s="331" t="s">
        <v>994</v>
      </c>
    </row>
    <row r="5492" customFormat="false" ht="15.75" hidden="true" customHeight="false" outlineLevel="0" collapsed="false">
      <c r="A5492" s="331"/>
      <c r="B5492" s="331" t="s">
        <v>1519</v>
      </c>
      <c r="C5492" s="331" t="str">
        <f aca="false">IFERROR(VLOOKUP(B5492,'[1]#¡REF!'!$A$1:$C$15201,2,FALSE()),"")</f>
        <v/>
      </c>
      <c r="D5492" s="331" t="s">
        <v>991</v>
      </c>
      <c r="E5492" s="331" t="s">
        <v>1012</v>
      </c>
      <c r="F5492" s="354" t="s">
        <v>993</v>
      </c>
      <c r="G5492" s="405" t="n">
        <v>10800</v>
      </c>
      <c r="H5492" s="415" t="n">
        <v>261044.31</v>
      </c>
      <c r="I5492" s="415" t="n">
        <v>5197392</v>
      </c>
      <c r="J5492" s="389"/>
      <c r="K5492" s="331" t="s">
        <v>994</v>
      </c>
    </row>
    <row r="5493" customFormat="false" ht="15.75" hidden="true" customHeight="false" outlineLevel="0" collapsed="false">
      <c r="A5493" s="331"/>
      <c r="B5493" s="331" t="s">
        <v>1519</v>
      </c>
      <c r="C5493" s="331" t="str">
        <f aca="false">IFERROR(VLOOKUP(B5493,'[1]#¡REF!'!$A$1:$C$15201,2,FALSE()),"")</f>
        <v/>
      </c>
      <c r="D5493" s="331" t="s">
        <v>991</v>
      </c>
      <c r="E5493" s="331" t="s">
        <v>1035</v>
      </c>
      <c r="F5493" s="354" t="s">
        <v>993</v>
      </c>
      <c r="G5493" s="331" t="n">
        <v>185</v>
      </c>
      <c r="H5493" s="415" t="n">
        <v>4471.59</v>
      </c>
      <c r="I5493" s="415" t="n">
        <v>89029.4</v>
      </c>
      <c r="J5493" s="389"/>
      <c r="K5493" s="331" t="s">
        <v>994</v>
      </c>
    </row>
    <row r="5494" customFormat="false" ht="15.75" hidden="true" customHeight="false" outlineLevel="0" collapsed="false">
      <c r="A5494" s="331"/>
      <c r="B5494" s="331" t="s">
        <v>1519</v>
      </c>
      <c r="C5494" s="331" t="str">
        <f aca="false">IFERROR(VLOOKUP(B5494,'[1]#¡REF!'!$A$1:$C$15201,2,FALSE()),"")</f>
        <v/>
      </c>
      <c r="D5494" s="331" t="s">
        <v>991</v>
      </c>
      <c r="E5494" s="331" t="s">
        <v>1037</v>
      </c>
      <c r="F5494" s="331" t="s">
        <v>1131</v>
      </c>
      <c r="G5494" s="405" t="n">
        <v>3646</v>
      </c>
      <c r="H5494" s="415" t="n">
        <v>88126.63</v>
      </c>
      <c r="I5494" s="415" t="n">
        <v>1754601.04</v>
      </c>
      <c r="J5494" s="389"/>
      <c r="K5494" s="331" t="s">
        <v>994</v>
      </c>
    </row>
    <row r="5495" customFormat="false" ht="15.75" hidden="true" customHeight="false" outlineLevel="0" collapsed="false">
      <c r="A5495" s="331"/>
      <c r="B5495" s="331" t="s">
        <v>1519</v>
      </c>
      <c r="C5495" s="331" t="str">
        <f aca="false">IFERROR(VLOOKUP(B5495,'[1]#¡REF!'!$A$1:$C$15201,2,FALSE()),"")</f>
        <v/>
      </c>
      <c r="D5495" s="331" t="s">
        <v>991</v>
      </c>
      <c r="E5495" s="331" t="s">
        <v>1014</v>
      </c>
      <c r="F5495" s="331" t="s">
        <v>1132</v>
      </c>
      <c r="G5495" s="405" t="n">
        <v>17695</v>
      </c>
      <c r="H5495" s="415" t="n">
        <v>427701.77</v>
      </c>
      <c r="I5495" s="415" t="n">
        <v>8515541.8</v>
      </c>
      <c r="J5495" s="389"/>
      <c r="K5495" s="331" t="s">
        <v>994</v>
      </c>
    </row>
    <row r="5496" customFormat="false" ht="15.75" hidden="true" customHeight="false" outlineLevel="0" collapsed="false">
      <c r="A5496" s="331"/>
      <c r="B5496" s="331" t="s">
        <v>1519</v>
      </c>
      <c r="C5496" s="331" t="str">
        <f aca="false">IFERROR(VLOOKUP(B5496,'[1]#¡REF!'!$A$1:$C$15201,2,FALSE()),"")</f>
        <v/>
      </c>
      <c r="D5496" s="331" t="s">
        <v>991</v>
      </c>
      <c r="E5496" s="331" t="s">
        <v>1002</v>
      </c>
      <c r="F5496" s="331" t="s">
        <v>1133</v>
      </c>
      <c r="G5496" s="405" t="n">
        <v>19148</v>
      </c>
      <c r="H5496" s="415" t="n">
        <v>462821.9</v>
      </c>
      <c r="I5496" s="415" t="n">
        <v>9214783.52</v>
      </c>
      <c r="J5496" s="389"/>
      <c r="K5496" s="331" t="s">
        <v>994</v>
      </c>
    </row>
    <row r="5497" customFormat="false" ht="15.75" hidden="true" customHeight="false" outlineLevel="0" collapsed="false">
      <c r="A5497" s="331"/>
      <c r="B5497" s="331" t="s">
        <v>1519</v>
      </c>
      <c r="C5497" s="331" t="str">
        <f aca="false">IFERROR(VLOOKUP(B5497,'[1]#¡REF!'!$A$1:$C$15201,2,FALSE()),"")</f>
        <v/>
      </c>
      <c r="D5497" s="331" t="s">
        <v>991</v>
      </c>
      <c r="E5497" s="331" t="s">
        <v>1004</v>
      </c>
      <c r="F5497" s="331" t="s">
        <v>1134</v>
      </c>
      <c r="G5497" s="405" t="n">
        <v>1500</v>
      </c>
      <c r="H5497" s="415" t="n">
        <v>36256.15</v>
      </c>
      <c r="I5497" s="415" t="n">
        <v>721860</v>
      </c>
      <c r="J5497" s="390"/>
      <c r="K5497" s="331" t="s">
        <v>994</v>
      </c>
    </row>
    <row r="5498" customFormat="false" ht="15.75" hidden="true" customHeight="false" outlineLevel="0" collapsed="false">
      <c r="A5498" s="331"/>
      <c r="B5498" s="331" t="s">
        <v>1520</v>
      </c>
      <c r="C5498" s="331" t="str">
        <f aca="false">IFERROR(VLOOKUP(B5498,'[1]#¡REF!'!$A$1:$C$15201,2,FALSE()),"")</f>
        <v/>
      </c>
      <c r="D5498" s="331" t="s">
        <v>1016</v>
      </c>
      <c r="E5498" s="331" t="s">
        <v>1044</v>
      </c>
      <c r="F5498" s="354" t="s">
        <v>993</v>
      </c>
      <c r="G5498" s="331" t="n">
        <v>47</v>
      </c>
      <c r="H5498" s="415" t="n">
        <v>1950.11</v>
      </c>
      <c r="I5498" s="415" t="n">
        <v>38826.7</v>
      </c>
      <c r="J5498" s="388"/>
      <c r="K5498" s="331" t="s">
        <v>994</v>
      </c>
    </row>
    <row r="5499" customFormat="false" ht="15.75" hidden="true" customHeight="false" outlineLevel="0" collapsed="false">
      <c r="A5499" s="331"/>
      <c r="B5499" s="331" t="s">
        <v>1521</v>
      </c>
      <c r="C5499" s="331" t="str">
        <f aca="false">IFERROR(VLOOKUP(B5499,'[1]#¡REF!'!$A$1:$C$15201,2,FALSE()),"")</f>
        <v/>
      </c>
      <c r="D5499" s="331" t="s">
        <v>991</v>
      </c>
      <c r="E5499" s="331" t="s">
        <v>997</v>
      </c>
      <c r="F5499" s="331" t="s">
        <v>1130</v>
      </c>
      <c r="G5499" s="331" t="n">
        <v>6</v>
      </c>
      <c r="H5499" s="331" t="n">
        <v>497.21</v>
      </c>
      <c r="I5499" s="415" t="n">
        <v>9899.4</v>
      </c>
      <c r="J5499" s="389"/>
      <c r="K5499" s="331" t="s">
        <v>994</v>
      </c>
    </row>
    <row r="5500" customFormat="false" ht="15.75" hidden="true" customHeight="false" outlineLevel="0" collapsed="false">
      <c r="A5500" s="331"/>
      <c r="B5500" s="331" t="s">
        <v>1521</v>
      </c>
      <c r="C5500" s="331" t="str">
        <f aca="false">IFERROR(VLOOKUP(B5500,'[1]#¡REF!'!$A$1:$C$15201,2,FALSE()),"")</f>
        <v/>
      </c>
      <c r="D5500" s="331" t="s">
        <v>991</v>
      </c>
      <c r="E5500" s="331" t="s">
        <v>1032</v>
      </c>
      <c r="F5500" s="331" t="s">
        <v>1130</v>
      </c>
      <c r="G5500" s="331" t="n">
        <v>12</v>
      </c>
      <c r="H5500" s="331" t="n">
        <v>994.41</v>
      </c>
      <c r="I5500" s="415" t="n">
        <v>19798.8</v>
      </c>
      <c r="J5500" s="389"/>
      <c r="K5500" s="331" t="s">
        <v>994</v>
      </c>
    </row>
    <row r="5501" customFormat="false" ht="15.75" hidden="true" customHeight="false" outlineLevel="0" collapsed="false">
      <c r="A5501" s="331"/>
      <c r="B5501" s="331" t="s">
        <v>1521</v>
      </c>
      <c r="C5501" s="331" t="str">
        <f aca="false">IFERROR(VLOOKUP(B5501,'[1]#¡REF!'!$A$1:$C$15201,2,FALSE()),"")</f>
        <v/>
      </c>
      <c r="D5501" s="331" t="s">
        <v>991</v>
      </c>
      <c r="E5501" s="331" t="s">
        <v>1008</v>
      </c>
      <c r="F5501" s="354" t="s">
        <v>993</v>
      </c>
      <c r="G5501" s="331" t="n">
        <v>18</v>
      </c>
      <c r="H5501" s="415" t="n">
        <v>1491.62</v>
      </c>
      <c r="I5501" s="415" t="n">
        <v>29698.2</v>
      </c>
      <c r="J5501" s="389"/>
      <c r="K5501" s="331" t="s">
        <v>994</v>
      </c>
    </row>
    <row r="5502" customFormat="false" ht="15.75" hidden="true" customHeight="false" outlineLevel="0" collapsed="false">
      <c r="A5502" s="331"/>
      <c r="B5502" s="331" t="s">
        <v>1521</v>
      </c>
      <c r="C5502" s="331" t="str">
        <f aca="false">IFERROR(VLOOKUP(B5502,'[1]#¡REF!'!$A$1:$C$15201,2,FALSE()),"")</f>
        <v/>
      </c>
      <c r="D5502" s="331" t="s">
        <v>991</v>
      </c>
      <c r="E5502" s="331" t="s">
        <v>1083</v>
      </c>
      <c r="F5502" s="354" t="s">
        <v>993</v>
      </c>
      <c r="G5502" s="331" t="n">
        <v>31</v>
      </c>
      <c r="H5502" s="415" t="n">
        <v>2568.91</v>
      </c>
      <c r="I5502" s="415" t="n">
        <v>51146.9</v>
      </c>
      <c r="J5502" s="389"/>
      <c r="K5502" s="331" t="s">
        <v>994</v>
      </c>
    </row>
    <row r="5503" customFormat="false" ht="15.75" hidden="true" customHeight="false" outlineLevel="0" collapsed="false">
      <c r="A5503" s="331"/>
      <c r="B5503" s="331" t="s">
        <v>1521</v>
      </c>
      <c r="C5503" s="331" t="str">
        <f aca="false">IFERROR(VLOOKUP(B5503,'[1]#¡REF!'!$A$1:$C$15201,2,FALSE()),"")</f>
        <v/>
      </c>
      <c r="D5503" s="331" t="s">
        <v>991</v>
      </c>
      <c r="E5503" s="331" t="s">
        <v>1000</v>
      </c>
      <c r="F5503" s="354" t="s">
        <v>993</v>
      </c>
      <c r="G5503" s="331" t="n">
        <v>106</v>
      </c>
      <c r="H5503" s="415" t="n">
        <v>8784</v>
      </c>
      <c r="I5503" s="415" t="n">
        <v>174889.4</v>
      </c>
      <c r="J5503" s="389"/>
      <c r="K5503" s="331" t="s">
        <v>994</v>
      </c>
    </row>
    <row r="5504" customFormat="false" ht="15.75" hidden="true" customHeight="false" outlineLevel="0" collapsed="false">
      <c r="A5504" s="331"/>
      <c r="B5504" s="331" t="s">
        <v>1521</v>
      </c>
      <c r="C5504" s="331" t="str">
        <f aca="false">IFERROR(VLOOKUP(B5504,'[1]#¡REF!'!$A$1:$C$15201,2,FALSE()),"")</f>
        <v/>
      </c>
      <c r="D5504" s="331" t="s">
        <v>991</v>
      </c>
      <c r="E5504" s="331" t="s">
        <v>1075</v>
      </c>
      <c r="F5504" s="354" t="s">
        <v>993</v>
      </c>
      <c r="G5504" s="331" t="n">
        <v>4</v>
      </c>
      <c r="H5504" s="331" t="n">
        <v>331.47</v>
      </c>
      <c r="I5504" s="415" t="n">
        <v>6599.6</v>
      </c>
      <c r="J5504" s="389"/>
      <c r="K5504" s="331" t="s">
        <v>994</v>
      </c>
    </row>
    <row r="5505" customFormat="false" ht="15.75" hidden="true" customHeight="false" outlineLevel="0" collapsed="false">
      <c r="A5505" s="331"/>
      <c r="B5505" s="331" t="s">
        <v>1521</v>
      </c>
      <c r="C5505" s="331" t="str">
        <f aca="false">IFERROR(VLOOKUP(B5505,'[1]#¡REF!'!$A$1:$C$15201,2,FALSE()),"")</f>
        <v/>
      </c>
      <c r="D5505" s="331" t="s">
        <v>991</v>
      </c>
      <c r="E5505" s="331" t="s">
        <v>1034</v>
      </c>
      <c r="F5505" s="354" t="s">
        <v>993</v>
      </c>
      <c r="G5505" s="331" t="n">
        <v>134</v>
      </c>
      <c r="H5505" s="415" t="n">
        <v>11104.3</v>
      </c>
      <c r="I5505" s="415" t="n">
        <v>221086.6</v>
      </c>
      <c r="J5505" s="389"/>
      <c r="K5505" s="331" t="s">
        <v>994</v>
      </c>
    </row>
    <row r="5506" customFormat="false" ht="15.75" hidden="true" customHeight="false" outlineLevel="0" collapsed="false">
      <c r="A5506" s="331"/>
      <c r="B5506" s="331" t="s">
        <v>1521</v>
      </c>
      <c r="C5506" s="331" t="str">
        <f aca="false">IFERROR(VLOOKUP(B5506,'[1]#¡REF!'!$A$1:$C$15201,2,FALSE()),"")</f>
        <v/>
      </c>
      <c r="D5506" s="331" t="s">
        <v>991</v>
      </c>
      <c r="E5506" s="331" t="s">
        <v>1009</v>
      </c>
      <c r="F5506" s="354" t="s">
        <v>993</v>
      </c>
      <c r="G5506" s="331" t="n">
        <v>10</v>
      </c>
      <c r="H5506" s="331" t="n">
        <v>828.68</v>
      </c>
      <c r="I5506" s="415" t="n">
        <v>16499</v>
      </c>
      <c r="J5506" s="389"/>
      <c r="K5506" s="331" t="s">
        <v>994</v>
      </c>
    </row>
    <row r="5507" customFormat="false" ht="15.75" hidden="true" customHeight="false" outlineLevel="0" collapsed="false">
      <c r="A5507" s="331"/>
      <c r="B5507" s="331" t="s">
        <v>1521</v>
      </c>
      <c r="C5507" s="331" t="str">
        <f aca="false">IFERROR(VLOOKUP(B5507,'[1]#¡REF!'!$A$1:$C$15201,2,FALSE()),"")</f>
        <v/>
      </c>
      <c r="D5507" s="331" t="s">
        <v>991</v>
      </c>
      <c r="E5507" s="331" t="s">
        <v>1011</v>
      </c>
      <c r="F5507" s="354" t="s">
        <v>993</v>
      </c>
      <c r="G5507" s="331" t="n">
        <v>15</v>
      </c>
      <c r="H5507" s="415" t="n">
        <v>1243.02</v>
      </c>
      <c r="I5507" s="415" t="n">
        <v>24748.5</v>
      </c>
      <c r="J5507" s="389"/>
      <c r="K5507" s="331" t="s">
        <v>994</v>
      </c>
    </row>
    <row r="5508" customFormat="false" ht="15.75" hidden="true" customHeight="false" outlineLevel="0" collapsed="false">
      <c r="A5508" s="331"/>
      <c r="B5508" s="331" t="s">
        <v>1521</v>
      </c>
      <c r="C5508" s="331" t="str">
        <f aca="false">IFERROR(VLOOKUP(B5508,'[1]#¡REF!'!$A$1:$C$15201,2,FALSE()),"")</f>
        <v/>
      </c>
      <c r="D5508" s="331" t="s">
        <v>991</v>
      </c>
      <c r="E5508" s="331" t="s">
        <v>1012</v>
      </c>
      <c r="F5508" s="354" t="s">
        <v>993</v>
      </c>
      <c r="G5508" s="331" t="n">
        <v>5</v>
      </c>
      <c r="H5508" s="331" t="n">
        <v>414.34</v>
      </c>
      <c r="I5508" s="415" t="n">
        <v>8249.5</v>
      </c>
      <c r="J5508" s="389"/>
      <c r="K5508" s="331" t="s">
        <v>994</v>
      </c>
    </row>
    <row r="5509" customFormat="false" ht="15.75" hidden="true" customHeight="false" outlineLevel="0" collapsed="false">
      <c r="A5509" s="331"/>
      <c r="B5509" s="331" t="s">
        <v>1521</v>
      </c>
      <c r="C5509" s="331" t="str">
        <f aca="false">IFERROR(VLOOKUP(B5509,'[1]#¡REF!'!$A$1:$C$15201,2,FALSE()),"")</f>
        <v/>
      </c>
      <c r="D5509" s="331" t="s">
        <v>991</v>
      </c>
      <c r="E5509" s="331" t="s">
        <v>1035</v>
      </c>
      <c r="F5509" s="354" t="s">
        <v>993</v>
      </c>
      <c r="G5509" s="331" t="n">
        <v>12</v>
      </c>
      <c r="H5509" s="331" t="n">
        <v>994.41</v>
      </c>
      <c r="I5509" s="415" t="n">
        <v>19798.8</v>
      </c>
      <c r="J5509" s="389"/>
      <c r="K5509" s="331" t="s">
        <v>994</v>
      </c>
    </row>
    <row r="5510" customFormat="false" ht="15.75" hidden="true" customHeight="false" outlineLevel="0" collapsed="false">
      <c r="A5510" s="331"/>
      <c r="B5510" s="331" t="s">
        <v>1521</v>
      </c>
      <c r="C5510" s="331" t="str">
        <f aca="false">IFERROR(VLOOKUP(B5510,'[1]#¡REF!'!$A$1:$C$15201,2,FALSE()),"")</f>
        <v/>
      </c>
      <c r="D5510" s="331" t="s">
        <v>991</v>
      </c>
      <c r="E5510" s="331" t="s">
        <v>1036</v>
      </c>
      <c r="F5510" s="354" t="s">
        <v>993</v>
      </c>
      <c r="G5510" s="331" t="n">
        <v>5</v>
      </c>
      <c r="H5510" s="331" t="n">
        <v>414.34</v>
      </c>
      <c r="I5510" s="415" t="n">
        <v>8249.5</v>
      </c>
      <c r="J5510" s="389"/>
      <c r="K5510" s="331" t="s">
        <v>994</v>
      </c>
    </row>
    <row r="5511" customFormat="false" ht="15.75" hidden="true" customHeight="false" outlineLevel="0" collapsed="false">
      <c r="A5511" s="331"/>
      <c r="B5511" s="331" t="s">
        <v>1521</v>
      </c>
      <c r="C5511" s="331" t="str">
        <f aca="false">IFERROR(VLOOKUP(B5511,'[1]#¡REF!'!$A$1:$C$15201,2,FALSE()),"")</f>
        <v/>
      </c>
      <c r="D5511" s="331" t="s">
        <v>991</v>
      </c>
      <c r="E5511" s="331" t="s">
        <v>1037</v>
      </c>
      <c r="F5511" s="331" t="s">
        <v>1131</v>
      </c>
      <c r="G5511" s="331" t="n">
        <v>67</v>
      </c>
      <c r="H5511" s="415" t="n">
        <v>5552.15</v>
      </c>
      <c r="I5511" s="415" t="n">
        <v>110543.3</v>
      </c>
      <c r="J5511" s="389"/>
      <c r="K5511" s="331" t="s">
        <v>994</v>
      </c>
    </row>
    <row r="5512" customFormat="false" ht="15.75" hidden="true" customHeight="false" outlineLevel="0" collapsed="false">
      <c r="A5512" s="331"/>
      <c r="B5512" s="331" t="s">
        <v>1521</v>
      </c>
      <c r="C5512" s="331" t="str">
        <f aca="false">IFERROR(VLOOKUP(B5512,'[1]#¡REF!'!$A$1:$C$15201,2,FALSE()),"")</f>
        <v/>
      </c>
      <c r="D5512" s="331" t="s">
        <v>991</v>
      </c>
      <c r="E5512" s="331" t="s">
        <v>1014</v>
      </c>
      <c r="F5512" s="331" t="s">
        <v>1132</v>
      </c>
      <c r="G5512" s="331" t="n">
        <v>364</v>
      </c>
      <c r="H5512" s="415" t="n">
        <v>30163.92</v>
      </c>
      <c r="I5512" s="415" t="n">
        <v>600563.6</v>
      </c>
      <c r="J5512" s="389"/>
      <c r="K5512" s="331" t="s">
        <v>994</v>
      </c>
    </row>
    <row r="5513" customFormat="false" ht="15.75" hidden="true" customHeight="false" outlineLevel="0" collapsed="false">
      <c r="A5513" s="331"/>
      <c r="B5513" s="331" t="s">
        <v>1521</v>
      </c>
      <c r="C5513" s="331" t="str">
        <f aca="false">IFERROR(VLOOKUP(B5513,'[1]#¡REF!'!$A$1:$C$15201,2,FALSE()),"")</f>
        <v/>
      </c>
      <c r="D5513" s="331" t="s">
        <v>991</v>
      </c>
      <c r="E5513" s="331" t="s">
        <v>1002</v>
      </c>
      <c r="F5513" s="331" t="s">
        <v>1133</v>
      </c>
      <c r="G5513" s="331" t="n">
        <v>123</v>
      </c>
      <c r="H5513" s="415" t="n">
        <v>10192.75</v>
      </c>
      <c r="I5513" s="415" t="n">
        <v>202937.7</v>
      </c>
      <c r="J5513" s="389"/>
      <c r="K5513" s="331" t="s">
        <v>994</v>
      </c>
    </row>
    <row r="5514" customFormat="false" ht="15.75" hidden="true" customHeight="false" outlineLevel="0" collapsed="false">
      <c r="A5514" s="331"/>
      <c r="B5514" s="331" t="s">
        <v>1521</v>
      </c>
      <c r="C5514" s="331" t="str">
        <f aca="false">IFERROR(VLOOKUP(B5514,'[1]#¡REF!'!$A$1:$C$15201,2,FALSE()),"")</f>
        <v/>
      </c>
      <c r="D5514" s="331" t="s">
        <v>991</v>
      </c>
      <c r="E5514" s="331" t="s">
        <v>1004</v>
      </c>
      <c r="F5514" s="331" t="s">
        <v>1134</v>
      </c>
      <c r="G5514" s="331" t="n">
        <v>6</v>
      </c>
      <c r="H5514" s="331" t="n">
        <v>497.21</v>
      </c>
      <c r="I5514" s="415" t="n">
        <v>9899.4</v>
      </c>
      <c r="J5514" s="390"/>
      <c r="K5514" s="331" t="s">
        <v>994</v>
      </c>
    </row>
    <row r="5515" customFormat="false" ht="15.75" hidden="true" customHeight="false" outlineLevel="0" collapsed="false">
      <c r="A5515" s="331"/>
      <c r="B5515" s="331" t="s">
        <v>1522</v>
      </c>
      <c r="C5515" s="331" t="str">
        <f aca="false">IFERROR(VLOOKUP(B5515,'[1]#¡REF!'!$A$1:$C$15201,2,FALSE()),"")</f>
        <v/>
      </c>
      <c r="D5515" s="331" t="s">
        <v>991</v>
      </c>
      <c r="E5515" s="331" t="s">
        <v>997</v>
      </c>
      <c r="F5515" s="331" t="s">
        <v>1130</v>
      </c>
      <c r="G5515" s="331" t="n">
        <v>1</v>
      </c>
      <c r="H5515" s="331" t="n">
        <v>2.19</v>
      </c>
      <c r="I5515" s="331" t="n">
        <v>43.63</v>
      </c>
      <c r="J5515" s="388"/>
      <c r="K5515" s="331" t="s">
        <v>994</v>
      </c>
    </row>
    <row r="5516" customFormat="false" ht="15.75" hidden="true" customHeight="false" outlineLevel="0" collapsed="false">
      <c r="A5516" s="331"/>
      <c r="B5516" s="331" t="s">
        <v>1522</v>
      </c>
      <c r="C5516" s="331" t="str">
        <f aca="false">IFERROR(VLOOKUP(B5516,'[1]#¡REF!'!$A$1:$C$15201,2,FALSE()),"")</f>
        <v/>
      </c>
      <c r="D5516" s="331" t="s">
        <v>991</v>
      </c>
      <c r="E5516" s="331" t="s">
        <v>992</v>
      </c>
      <c r="F5516" s="354" t="s">
        <v>993</v>
      </c>
      <c r="G5516" s="331" t="n">
        <v>12</v>
      </c>
      <c r="H5516" s="331" t="n">
        <v>26.3</v>
      </c>
      <c r="I5516" s="331" t="n">
        <v>523.56</v>
      </c>
      <c r="J5516" s="389"/>
      <c r="K5516" s="331" t="s">
        <v>994</v>
      </c>
    </row>
    <row r="5517" customFormat="false" ht="15.75" hidden="true" customHeight="false" outlineLevel="0" collapsed="false">
      <c r="A5517" s="331"/>
      <c r="B5517" s="331" t="s">
        <v>1522</v>
      </c>
      <c r="C5517" s="331" t="str">
        <f aca="false">IFERROR(VLOOKUP(B5517,'[1]#¡REF!'!$A$1:$C$15201,2,FALSE()),"")</f>
        <v/>
      </c>
      <c r="D5517" s="331" t="s">
        <v>991</v>
      </c>
      <c r="E5517" s="331" t="s">
        <v>1008</v>
      </c>
      <c r="F5517" s="354" t="s">
        <v>993</v>
      </c>
      <c r="G5517" s="331" t="n">
        <v>10</v>
      </c>
      <c r="H5517" s="331" t="n">
        <v>21.91</v>
      </c>
      <c r="I5517" s="331" t="n">
        <v>436.3</v>
      </c>
      <c r="J5517" s="389"/>
      <c r="K5517" s="331" t="s">
        <v>994</v>
      </c>
    </row>
    <row r="5518" customFormat="false" ht="15.75" hidden="true" customHeight="false" outlineLevel="0" collapsed="false">
      <c r="A5518" s="331"/>
      <c r="B5518" s="331" t="s">
        <v>1522</v>
      </c>
      <c r="C5518" s="331" t="str">
        <f aca="false">IFERROR(VLOOKUP(B5518,'[1]#¡REF!'!$A$1:$C$15201,2,FALSE()),"")</f>
        <v/>
      </c>
      <c r="D5518" s="331" t="s">
        <v>991</v>
      </c>
      <c r="E5518" s="331" t="s">
        <v>1083</v>
      </c>
      <c r="F5518" s="354" t="s">
        <v>993</v>
      </c>
      <c r="G5518" s="331" t="n">
        <v>1</v>
      </c>
      <c r="H5518" s="331" t="n">
        <v>2.19</v>
      </c>
      <c r="I5518" s="331" t="n">
        <v>43.63</v>
      </c>
      <c r="J5518" s="389"/>
      <c r="K5518" s="331" t="s">
        <v>994</v>
      </c>
    </row>
    <row r="5519" customFormat="false" ht="15.75" hidden="true" customHeight="false" outlineLevel="0" collapsed="false">
      <c r="A5519" s="331"/>
      <c r="B5519" s="331" t="s">
        <v>1522</v>
      </c>
      <c r="C5519" s="331" t="str">
        <f aca="false">IFERROR(VLOOKUP(B5519,'[1]#¡REF!'!$A$1:$C$15201,2,FALSE()),"")</f>
        <v/>
      </c>
      <c r="D5519" s="331" t="s">
        <v>991</v>
      </c>
      <c r="E5519" s="331" t="s">
        <v>1000</v>
      </c>
      <c r="F5519" s="354" t="s">
        <v>993</v>
      </c>
      <c r="G5519" s="331" t="n">
        <v>14</v>
      </c>
      <c r="H5519" s="331" t="n">
        <v>30.68</v>
      </c>
      <c r="I5519" s="331" t="n">
        <v>610.82</v>
      </c>
      <c r="J5519" s="389"/>
      <c r="K5519" s="331" t="s">
        <v>994</v>
      </c>
    </row>
    <row r="5520" customFormat="false" ht="15.75" hidden="true" customHeight="false" outlineLevel="0" collapsed="false">
      <c r="A5520" s="331"/>
      <c r="B5520" s="331" t="s">
        <v>1522</v>
      </c>
      <c r="C5520" s="331" t="str">
        <f aca="false">IFERROR(VLOOKUP(B5520,'[1]#¡REF!'!$A$1:$C$15201,2,FALSE()),"")</f>
        <v/>
      </c>
      <c r="D5520" s="331" t="s">
        <v>991</v>
      </c>
      <c r="E5520" s="331" t="s">
        <v>1053</v>
      </c>
      <c r="F5520" s="354" t="s">
        <v>993</v>
      </c>
      <c r="G5520" s="331" t="n">
        <v>10</v>
      </c>
      <c r="H5520" s="331" t="n">
        <v>21.91</v>
      </c>
      <c r="I5520" s="331" t="n">
        <v>436.3</v>
      </c>
      <c r="J5520" s="389"/>
      <c r="K5520" s="331" t="s">
        <v>994</v>
      </c>
    </row>
    <row r="5521" customFormat="false" ht="15.75" hidden="true" customHeight="false" outlineLevel="0" collapsed="false">
      <c r="A5521" s="331"/>
      <c r="B5521" s="331" t="s">
        <v>1522</v>
      </c>
      <c r="C5521" s="331" t="str">
        <f aca="false">IFERROR(VLOOKUP(B5521,'[1]#¡REF!'!$A$1:$C$15201,2,FALSE()),"")</f>
        <v/>
      </c>
      <c r="D5521" s="331" t="s">
        <v>991</v>
      </c>
      <c r="E5521" s="331" t="s">
        <v>1011</v>
      </c>
      <c r="F5521" s="354" t="s">
        <v>993</v>
      </c>
      <c r="G5521" s="331" t="n">
        <v>29</v>
      </c>
      <c r="H5521" s="331" t="n">
        <v>63.55</v>
      </c>
      <c r="I5521" s="415" t="n">
        <v>1265.27</v>
      </c>
      <c r="J5521" s="389"/>
      <c r="K5521" s="331" t="s">
        <v>994</v>
      </c>
    </row>
    <row r="5522" customFormat="false" ht="15.75" hidden="true" customHeight="false" outlineLevel="0" collapsed="false">
      <c r="A5522" s="331"/>
      <c r="B5522" s="331" t="s">
        <v>1522</v>
      </c>
      <c r="C5522" s="331" t="str">
        <f aca="false">IFERROR(VLOOKUP(B5522,'[1]#¡REF!'!$A$1:$C$15201,2,FALSE()),"")</f>
        <v/>
      </c>
      <c r="D5522" s="331" t="s">
        <v>991</v>
      </c>
      <c r="E5522" s="331" t="s">
        <v>1012</v>
      </c>
      <c r="F5522" s="354" t="s">
        <v>993</v>
      </c>
      <c r="G5522" s="331" t="n">
        <v>650</v>
      </c>
      <c r="H5522" s="415" t="n">
        <v>1424.38</v>
      </c>
      <c r="I5522" s="415" t="n">
        <v>28359.5</v>
      </c>
      <c r="J5522" s="389"/>
      <c r="K5522" s="331" t="s">
        <v>994</v>
      </c>
    </row>
    <row r="5523" customFormat="false" ht="15.75" hidden="true" customHeight="false" outlineLevel="0" collapsed="false">
      <c r="A5523" s="331"/>
      <c r="B5523" s="331" t="s">
        <v>1522</v>
      </c>
      <c r="C5523" s="331" t="str">
        <f aca="false">IFERROR(VLOOKUP(B5523,'[1]#¡REF!'!$A$1:$C$15201,2,FALSE()),"")</f>
        <v/>
      </c>
      <c r="D5523" s="331" t="s">
        <v>991</v>
      </c>
      <c r="E5523" s="331" t="s">
        <v>1035</v>
      </c>
      <c r="F5523" s="354" t="s">
        <v>993</v>
      </c>
      <c r="G5523" s="331" t="n">
        <v>13</v>
      </c>
      <c r="H5523" s="331" t="n">
        <v>28.49</v>
      </c>
      <c r="I5523" s="331" t="n">
        <v>567.19</v>
      </c>
      <c r="J5523" s="389"/>
      <c r="K5523" s="331" t="s">
        <v>994</v>
      </c>
    </row>
    <row r="5524" customFormat="false" ht="15.75" hidden="true" customHeight="false" outlineLevel="0" collapsed="false">
      <c r="A5524" s="331"/>
      <c r="B5524" s="331" t="s">
        <v>1522</v>
      </c>
      <c r="C5524" s="331" t="str">
        <f aca="false">IFERROR(VLOOKUP(B5524,'[1]#¡REF!'!$A$1:$C$15201,2,FALSE()),"")</f>
        <v/>
      </c>
      <c r="D5524" s="331" t="s">
        <v>991</v>
      </c>
      <c r="E5524" s="331" t="s">
        <v>1036</v>
      </c>
      <c r="F5524" s="354" t="s">
        <v>993</v>
      </c>
      <c r="G5524" s="331" t="n">
        <v>1</v>
      </c>
      <c r="H5524" s="331" t="n">
        <v>2.19</v>
      </c>
      <c r="I5524" s="331" t="n">
        <v>43.63</v>
      </c>
      <c r="J5524" s="389"/>
      <c r="K5524" s="331" t="s">
        <v>994</v>
      </c>
    </row>
    <row r="5525" customFormat="false" ht="15.75" hidden="true" customHeight="false" outlineLevel="0" collapsed="false">
      <c r="A5525" s="331"/>
      <c r="B5525" s="331" t="s">
        <v>1522</v>
      </c>
      <c r="C5525" s="331" t="str">
        <f aca="false">IFERROR(VLOOKUP(B5525,'[1]#¡REF!'!$A$1:$C$15201,2,FALSE()),"")</f>
        <v/>
      </c>
      <c r="D5525" s="331" t="s">
        <v>991</v>
      </c>
      <c r="E5525" s="331" t="s">
        <v>1037</v>
      </c>
      <c r="F5525" s="331" t="s">
        <v>1131</v>
      </c>
      <c r="G5525" s="331" t="n">
        <v>2</v>
      </c>
      <c r="H5525" s="331" t="n">
        <v>4.38</v>
      </c>
      <c r="I5525" s="331" t="n">
        <v>87.26</v>
      </c>
      <c r="J5525" s="389"/>
      <c r="K5525" s="331" t="s">
        <v>994</v>
      </c>
    </row>
    <row r="5526" customFormat="false" ht="15.75" hidden="true" customHeight="false" outlineLevel="0" collapsed="false">
      <c r="A5526" s="331"/>
      <c r="B5526" s="331" t="s">
        <v>1522</v>
      </c>
      <c r="C5526" s="331" t="str">
        <f aca="false">IFERROR(VLOOKUP(B5526,'[1]#¡REF!'!$A$1:$C$15201,2,FALSE()),"")</f>
        <v/>
      </c>
      <c r="D5526" s="331" t="s">
        <v>991</v>
      </c>
      <c r="E5526" s="331" t="s">
        <v>1014</v>
      </c>
      <c r="F5526" s="331" t="s">
        <v>1132</v>
      </c>
      <c r="G5526" s="331" t="n">
        <v>172</v>
      </c>
      <c r="H5526" s="331" t="n">
        <v>376.91</v>
      </c>
      <c r="I5526" s="415" t="n">
        <v>7504.36</v>
      </c>
      <c r="J5526" s="389"/>
      <c r="K5526" s="331" t="s">
        <v>994</v>
      </c>
    </row>
    <row r="5527" customFormat="false" ht="15.75" hidden="true" customHeight="false" outlineLevel="0" collapsed="false">
      <c r="A5527" s="331"/>
      <c r="B5527" s="331" t="s">
        <v>1522</v>
      </c>
      <c r="C5527" s="331" t="str">
        <f aca="false">IFERROR(VLOOKUP(B5527,'[1]#¡REF!'!$A$1:$C$15201,2,FALSE()),"")</f>
        <v/>
      </c>
      <c r="D5527" s="331" t="s">
        <v>991</v>
      </c>
      <c r="E5527" s="331" t="s">
        <v>1002</v>
      </c>
      <c r="F5527" s="331" t="s">
        <v>1133</v>
      </c>
      <c r="G5527" s="331" t="n">
        <v>40</v>
      </c>
      <c r="H5527" s="331" t="n">
        <v>87.65</v>
      </c>
      <c r="I5527" s="415" t="n">
        <v>1745.2</v>
      </c>
      <c r="J5527" s="389"/>
      <c r="K5527" s="331" t="s">
        <v>994</v>
      </c>
    </row>
    <row r="5528" customFormat="false" ht="15.75" hidden="true" customHeight="false" outlineLevel="0" collapsed="false">
      <c r="A5528" s="331"/>
      <c r="B5528" s="331" t="s">
        <v>1522</v>
      </c>
      <c r="C5528" s="331" t="str">
        <f aca="false">IFERROR(VLOOKUP(B5528,'[1]#¡REF!'!$A$1:$C$15201,2,FALSE()),"")</f>
        <v/>
      </c>
      <c r="D5528" s="331" t="s">
        <v>991</v>
      </c>
      <c r="E5528" s="331" t="s">
        <v>1004</v>
      </c>
      <c r="F5528" s="331" t="s">
        <v>1134</v>
      </c>
      <c r="G5528" s="331" t="n">
        <v>3</v>
      </c>
      <c r="H5528" s="331" t="n">
        <v>6.57</v>
      </c>
      <c r="I5528" s="331" t="n">
        <v>130.89</v>
      </c>
      <c r="J5528" s="390"/>
      <c r="K5528" s="331" t="s">
        <v>994</v>
      </c>
    </row>
    <row r="5529" customFormat="false" ht="15.75" hidden="true" customHeight="false" outlineLevel="0" collapsed="false">
      <c r="A5529" s="331"/>
      <c r="B5529" s="331" t="s">
        <v>1522</v>
      </c>
      <c r="C5529" s="331" t="str">
        <f aca="false">IFERROR(VLOOKUP(B5529,'[1]#¡REF!'!$A$1:$C$15201,2,FALSE()),"")</f>
        <v/>
      </c>
      <c r="D5529" s="331" t="s">
        <v>1016</v>
      </c>
      <c r="E5529" s="331" t="s">
        <v>1065</v>
      </c>
      <c r="F5529" s="354" t="s">
        <v>993</v>
      </c>
      <c r="G5529" s="331" t="n">
        <v>91</v>
      </c>
      <c r="H5529" s="331" t="n">
        <v>199.41</v>
      </c>
      <c r="I5529" s="415" t="n">
        <v>3970.33</v>
      </c>
      <c r="J5529" s="388"/>
      <c r="K5529" s="331" t="s">
        <v>994</v>
      </c>
    </row>
    <row r="5530" customFormat="false" ht="15.75" hidden="true" customHeight="false" outlineLevel="0" collapsed="false">
      <c r="A5530" s="331"/>
      <c r="B5530" s="331" t="s">
        <v>1523</v>
      </c>
      <c r="C5530" s="331" t="str">
        <f aca="false">IFERROR(VLOOKUP(B5530,'[1]#¡REF!'!$A$1:$C$15201,2,FALSE()),"")</f>
        <v/>
      </c>
      <c r="D5530" s="331" t="s">
        <v>991</v>
      </c>
      <c r="E5530" s="331" t="s">
        <v>997</v>
      </c>
      <c r="F5530" s="331" t="s">
        <v>1130</v>
      </c>
      <c r="G5530" s="331" t="n">
        <v>12</v>
      </c>
      <c r="H5530" s="331" t="n">
        <v>93.02</v>
      </c>
      <c r="I5530" s="415" t="n">
        <v>1852.08</v>
      </c>
      <c r="J5530" s="389"/>
      <c r="K5530" s="331" t="s">
        <v>994</v>
      </c>
    </row>
    <row r="5531" customFormat="false" ht="15.75" hidden="true" customHeight="false" outlineLevel="0" collapsed="false">
      <c r="A5531" s="331"/>
      <c r="B5531" s="331" t="s">
        <v>1523</v>
      </c>
      <c r="C5531" s="331" t="str">
        <f aca="false">IFERROR(VLOOKUP(B5531,'[1]#¡REF!'!$A$1:$C$15201,2,FALSE()),"")</f>
        <v/>
      </c>
      <c r="D5531" s="331" t="s">
        <v>991</v>
      </c>
      <c r="E5531" s="331" t="s">
        <v>1032</v>
      </c>
      <c r="F5531" s="331" t="s">
        <v>1130</v>
      </c>
      <c r="G5531" s="331" t="n">
        <v>360</v>
      </c>
      <c r="H5531" s="415" t="n">
        <v>2790.68</v>
      </c>
      <c r="I5531" s="415" t="n">
        <v>55562.4</v>
      </c>
      <c r="J5531" s="389"/>
      <c r="K5531" s="331" t="s">
        <v>994</v>
      </c>
    </row>
    <row r="5532" customFormat="false" ht="15.75" hidden="true" customHeight="false" outlineLevel="0" collapsed="false">
      <c r="A5532" s="331"/>
      <c r="B5532" s="331" t="s">
        <v>1523</v>
      </c>
      <c r="C5532" s="331" t="str">
        <f aca="false">IFERROR(VLOOKUP(B5532,'[1]#¡REF!'!$A$1:$C$15201,2,FALSE()),"")</f>
        <v/>
      </c>
      <c r="D5532" s="331" t="s">
        <v>991</v>
      </c>
      <c r="E5532" s="331" t="s">
        <v>992</v>
      </c>
      <c r="F5532" s="354" t="s">
        <v>993</v>
      </c>
      <c r="G5532" s="331" t="n">
        <v>20</v>
      </c>
      <c r="H5532" s="331" t="n">
        <v>155.04</v>
      </c>
      <c r="I5532" s="415" t="n">
        <v>3086.8</v>
      </c>
      <c r="J5532" s="389"/>
      <c r="K5532" s="331" t="s">
        <v>994</v>
      </c>
    </row>
    <row r="5533" customFormat="false" ht="15.75" hidden="true" customHeight="false" outlineLevel="0" collapsed="false">
      <c r="A5533" s="331"/>
      <c r="B5533" s="331" t="s">
        <v>1523</v>
      </c>
      <c r="C5533" s="331" t="str">
        <f aca="false">IFERROR(VLOOKUP(B5533,'[1]#¡REF!'!$A$1:$C$15201,2,FALSE()),"")</f>
        <v/>
      </c>
      <c r="D5533" s="331" t="s">
        <v>991</v>
      </c>
      <c r="E5533" s="331" t="s">
        <v>1008</v>
      </c>
      <c r="F5533" s="354" t="s">
        <v>993</v>
      </c>
      <c r="G5533" s="331" t="n">
        <v>126</v>
      </c>
      <c r="H5533" s="331" t="n">
        <v>976.74</v>
      </c>
      <c r="I5533" s="415" t="n">
        <v>19446.84</v>
      </c>
      <c r="J5533" s="389"/>
      <c r="K5533" s="331" t="s">
        <v>994</v>
      </c>
    </row>
    <row r="5534" customFormat="false" ht="15.75" hidden="true" customHeight="false" outlineLevel="0" collapsed="false">
      <c r="A5534" s="331"/>
      <c r="B5534" s="331" t="s">
        <v>1523</v>
      </c>
      <c r="C5534" s="331" t="str">
        <f aca="false">IFERROR(VLOOKUP(B5534,'[1]#¡REF!'!$A$1:$C$15201,2,FALSE()),"")</f>
        <v/>
      </c>
      <c r="D5534" s="331" t="s">
        <v>991</v>
      </c>
      <c r="E5534" s="331" t="s">
        <v>1053</v>
      </c>
      <c r="F5534" s="354" t="s">
        <v>993</v>
      </c>
      <c r="G5534" s="331" t="n">
        <v>170</v>
      </c>
      <c r="H5534" s="415" t="n">
        <v>1317.82</v>
      </c>
      <c r="I5534" s="415" t="n">
        <v>26237.8</v>
      </c>
      <c r="J5534" s="389"/>
      <c r="K5534" s="331" t="s">
        <v>994</v>
      </c>
    </row>
    <row r="5535" customFormat="false" ht="15.75" hidden="true" customHeight="false" outlineLevel="0" collapsed="false">
      <c r="A5535" s="331"/>
      <c r="B5535" s="331" t="s">
        <v>1523</v>
      </c>
      <c r="C5535" s="331" t="str">
        <f aca="false">IFERROR(VLOOKUP(B5535,'[1]#¡REF!'!$A$1:$C$15201,2,FALSE()),"")</f>
        <v/>
      </c>
      <c r="D5535" s="331" t="s">
        <v>991</v>
      </c>
      <c r="E5535" s="331" t="s">
        <v>1034</v>
      </c>
      <c r="F5535" s="354" t="s">
        <v>993</v>
      </c>
      <c r="G5535" s="405" t="n">
        <v>2260</v>
      </c>
      <c r="H5535" s="415" t="n">
        <v>17519.26</v>
      </c>
      <c r="I5535" s="415" t="n">
        <v>348808.4</v>
      </c>
      <c r="J5535" s="389"/>
      <c r="K5535" s="331" t="s">
        <v>994</v>
      </c>
    </row>
    <row r="5536" customFormat="false" ht="15.75" hidden="true" customHeight="false" outlineLevel="0" collapsed="false">
      <c r="A5536" s="331"/>
      <c r="B5536" s="331" t="s">
        <v>1523</v>
      </c>
      <c r="C5536" s="331" t="str">
        <f aca="false">IFERROR(VLOOKUP(B5536,'[1]#¡REF!'!$A$1:$C$15201,2,FALSE()),"")</f>
        <v/>
      </c>
      <c r="D5536" s="331" t="s">
        <v>991</v>
      </c>
      <c r="E5536" s="331" t="s">
        <v>1009</v>
      </c>
      <c r="F5536" s="354" t="s">
        <v>993</v>
      </c>
      <c r="G5536" s="331" t="n">
        <v>100</v>
      </c>
      <c r="H5536" s="331" t="n">
        <v>775.19</v>
      </c>
      <c r="I5536" s="415" t="n">
        <v>15434</v>
      </c>
      <c r="J5536" s="389"/>
      <c r="K5536" s="331" t="s">
        <v>994</v>
      </c>
    </row>
    <row r="5537" customFormat="false" ht="15.75" hidden="true" customHeight="false" outlineLevel="0" collapsed="false">
      <c r="A5537" s="331"/>
      <c r="B5537" s="331" t="s">
        <v>1523</v>
      </c>
      <c r="C5537" s="331" t="str">
        <f aca="false">IFERROR(VLOOKUP(B5537,'[1]#¡REF!'!$A$1:$C$15201,2,FALSE()),"")</f>
        <v/>
      </c>
      <c r="D5537" s="331" t="s">
        <v>991</v>
      </c>
      <c r="E5537" s="331" t="s">
        <v>1010</v>
      </c>
      <c r="F5537" s="354" t="s">
        <v>993</v>
      </c>
      <c r="G5537" s="331" t="n">
        <v>600</v>
      </c>
      <c r="H5537" s="415" t="n">
        <v>4651.13</v>
      </c>
      <c r="I5537" s="415" t="n">
        <v>92604</v>
      </c>
      <c r="J5537" s="389"/>
      <c r="K5537" s="331" t="s">
        <v>994</v>
      </c>
    </row>
    <row r="5538" customFormat="false" ht="15.75" hidden="true" customHeight="false" outlineLevel="0" collapsed="false">
      <c r="A5538" s="331"/>
      <c r="B5538" s="331" t="s">
        <v>1523</v>
      </c>
      <c r="C5538" s="331" t="str">
        <f aca="false">IFERROR(VLOOKUP(B5538,'[1]#¡REF!'!$A$1:$C$15201,2,FALSE()),"")</f>
        <v/>
      </c>
      <c r="D5538" s="331" t="s">
        <v>991</v>
      </c>
      <c r="E5538" s="331" t="s">
        <v>1011</v>
      </c>
      <c r="F5538" s="354" t="s">
        <v>993</v>
      </c>
      <c r="G5538" s="331" t="n">
        <v>188</v>
      </c>
      <c r="H5538" s="415" t="n">
        <v>1457.35</v>
      </c>
      <c r="I5538" s="415" t="n">
        <v>29015.92</v>
      </c>
      <c r="J5538" s="389"/>
      <c r="K5538" s="331" t="s">
        <v>994</v>
      </c>
    </row>
    <row r="5539" customFormat="false" ht="15.75" hidden="true" customHeight="false" outlineLevel="0" collapsed="false">
      <c r="A5539" s="331"/>
      <c r="B5539" s="331" t="s">
        <v>1523</v>
      </c>
      <c r="C5539" s="331" t="str">
        <f aca="false">IFERROR(VLOOKUP(B5539,'[1]#¡REF!'!$A$1:$C$15201,2,FALSE()),"")</f>
        <v/>
      </c>
      <c r="D5539" s="331" t="s">
        <v>991</v>
      </c>
      <c r="E5539" s="331" t="s">
        <v>1084</v>
      </c>
      <c r="F5539" s="354" t="s">
        <v>993</v>
      </c>
      <c r="G5539" s="331" t="n">
        <v>36</v>
      </c>
      <c r="H5539" s="331" t="n">
        <v>279.07</v>
      </c>
      <c r="I5539" s="415" t="n">
        <v>5556.24</v>
      </c>
      <c r="J5539" s="389"/>
      <c r="K5539" s="331" t="s">
        <v>994</v>
      </c>
    </row>
    <row r="5540" customFormat="false" ht="15.75" hidden="true" customHeight="false" outlineLevel="0" collapsed="false">
      <c r="A5540" s="331"/>
      <c r="B5540" s="331" t="s">
        <v>1523</v>
      </c>
      <c r="C5540" s="331" t="str">
        <f aca="false">IFERROR(VLOOKUP(B5540,'[1]#¡REF!'!$A$1:$C$15201,2,FALSE()),"")</f>
        <v/>
      </c>
      <c r="D5540" s="331" t="s">
        <v>991</v>
      </c>
      <c r="E5540" s="331" t="s">
        <v>1046</v>
      </c>
      <c r="F5540" s="354" t="s">
        <v>993</v>
      </c>
      <c r="G5540" s="331" t="n">
        <v>12</v>
      </c>
      <c r="H5540" s="331" t="n">
        <v>93.02</v>
      </c>
      <c r="I5540" s="415" t="n">
        <v>1852.08</v>
      </c>
      <c r="J5540" s="389"/>
      <c r="K5540" s="331" t="s">
        <v>994</v>
      </c>
    </row>
    <row r="5541" customFormat="false" ht="15.75" hidden="true" customHeight="false" outlineLevel="0" collapsed="false">
      <c r="A5541" s="331"/>
      <c r="B5541" s="331" t="s">
        <v>1523</v>
      </c>
      <c r="C5541" s="331" t="str">
        <f aca="false">IFERROR(VLOOKUP(B5541,'[1]#¡REF!'!$A$1:$C$15201,2,FALSE()),"")</f>
        <v/>
      </c>
      <c r="D5541" s="331" t="s">
        <v>991</v>
      </c>
      <c r="E5541" s="331" t="s">
        <v>1035</v>
      </c>
      <c r="F5541" s="354" t="s">
        <v>993</v>
      </c>
      <c r="G5541" s="331" t="n">
        <v>7</v>
      </c>
      <c r="H5541" s="331" t="n">
        <v>54.26</v>
      </c>
      <c r="I5541" s="415" t="n">
        <v>1080.38</v>
      </c>
      <c r="J5541" s="389"/>
      <c r="K5541" s="331" t="s">
        <v>994</v>
      </c>
    </row>
    <row r="5542" customFormat="false" ht="15.75" hidden="true" customHeight="false" outlineLevel="0" collapsed="false">
      <c r="A5542" s="331"/>
      <c r="B5542" s="331" t="s">
        <v>1523</v>
      </c>
      <c r="C5542" s="331" t="str">
        <f aca="false">IFERROR(VLOOKUP(B5542,'[1]#¡REF!'!$A$1:$C$15201,2,FALSE()),"")</f>
        <v/>
      </c>
      <c r="D5542" s="331" t="s">
        <v>991</v>
      </c>
      <c r="E5542" s="331" t="s">
        <v>995</v>
      </c>
      <c r="F5542" s="354" t="s">
        <v>993</v>
      </c>
      <c r="G5542" s="331" t="n">
        <v>50</v>
      </c>
      <c r="H5542" s="331" t="n">
        <v>387.59</v>
      </c>
      <c r="I5542" s="415" t="n">
        <v>7717</v>
      </c>
      <c r="J5542" s="389"/>
      <c r="K5542" s="331" t="s">
        <v>994</v>
      </c>
    </row>
    <row r="5543" customFormat="false" ht="15.75" hidden="true" customHeight="false" outlineLevel="0" collapsed="false">
      <c r="A5543" s="331"/>
      <c r="B5543" s="331" t="s">
        <v>1523</v>
      </c>
      <c r="C5543" s="331" t="str">
        <f aca="false">IFERROR(VLOOKUP(B5543,'[1]#¡REF!'!$A$1:$C$15201,2,FALSE()),"")</f>
        <v/>
      </c>
      <c r="D5543" s="331" t="s">
        <v>991</v>
      </c>
      <c r="E5543" s="331" t="s">
        <v>1013</v>
      </c>
      <c r="F5543" s="354" t="s">
        <v>993</v>
      </c>
      <c r="G5543" s="331" t="n">
        <v>15</v>
      </c>
      <c r="H5543" s="331" t="n">
        <v>116.28</v>
      </c>
      <c r="I5543" s="415" t="n">
        <v>2315.1</v>
      </c>
      <c r="J5543" s="389"/>
      <c r="K5543" s="331" t="s">
        <v>994</v>
      </c>
    </row>
    <row r="5544" customFormat="false" ht="15.75" hidden="true" customHeight="false" outlineLevel="0" collapsed="false">
      <c r="A5544" s="331"/>
      <c r="B5544" s="331" t="s">
        <v>1523</v>
      </c>
      <c r="C5544" s="331" t="str">
        <f aca="false">IFERROR(VLOOKUP(B5544,'[1]#¡REF!'!$A$1:$C$15201,2,FALSE()),"")</f>
        <v/>
      </c>
      <c r="D5544" s="331" t="s">
        <v>991</v>
      </c>
      <c r="E5544" s="331" t="s">
        <v>1037</v>
      </c>
      <c r="F5544" s="331" t="s">
        <v>1131</v>
      </c>
      <c r="G5544" s="331" t="n">
        <v>31</v>
      </c>
      <c r="H5544" s="331" t="n">
        <v>240.31</v>
      </c>
      <c r="I5544" s="415" t="n">
        <v>4784.54</v>
      </c>
      <c r="J5544" s="389"/>
      <c r="K5544" s="331" t="s">
        <v>994</v>
      </c>
    </row>
    <row r="5545" customFormat="false" ht="15.75" hidden="true" customHeight="false" outlineLevel="0" collapsed="false">
      <c r="A5545" s="331"/>
      <c r="B5545" s="331" t="s">
        <v>1523</v>
      </c>
      <c r="C5545" s="331" t="str">
        <f aca="false">IFERROR(VLOOKUP(B5545,'[1]#¡REF!'!$A$1:$C$15201,2,FALSE()),"")</f>
        <v/>
      </c>
      <c r="D5545" s="331" t="s">
        <v>991</v>
      </c>
      <c r="E5545" s="331" t="s">
        <v>1014</v>
      </c>
      <c r="F5545" s="331" t="s">
        <v>1132</v>
      </c>
      <c r="G5545" s="331" t="n">
        <v>6</v>
      </c>
      <c r="H5545" s="331" t="n">
        <v>46.51</v>
      </c>
      <c r="I5545" s="331" t="n">
        <v>926.04</v>
      </c>
      <c r="J5545" s="389"/>
      <c r="K5545" s="331" t="s">
        <v>994</v>
      </c>
    </row>
    <row r="5546" customFormat="false" ht="15.75" hidden="true" customHeight="false" outlineLevel="0" collapsed="false">
      <c r="A5546" s="331"/>
      <c r="B5546" s="331" t="s">
        <v>1523</v>
      </c>
      <c r="C5546" s="331" t="str">
        <f aca="false">IFERROR(VLOOKUP(B5546,'[1]#¡REF!'!$A$1:$C$15201,2,FALSE()),"")</f>
        <v/>
      </c>
      <c r="D5546" s="331" t="s">
        <v>991</v>
      </c>
      <c r="E5546" s="331" t="s">
        <v>1004</v>
      </c>
      <c r="F5546" s="331" t="s">
        <v>1134</v>
      </c>
      <c r="G5546" s="331" t="n">
        <v>10</v>
      </c>
      <c r="H5546" s="331" t="n">
        <v>77.52</v>
      </c>
      <c r="I5546" s="415" t="n">
        <v>1543.4</v>
      </c>
      <c r="J5546" s="389"/>
      <c r="K5546" s="331" t="s">
        <v>994</v>
      </c>
    </row>
    <row r="5547" customFormat="false" ht="15.75" hidden="true" customHeight="false" outlineLevel="0" collapsed="false">
      <c r="A5547" s="331"/>
      <c r="B5547" s="331" t="s">
        <v>1524</v>
      </c>
      <c r="C5547" s="331" t="str">
        <f aca="false">IFERROR(VLOOKUP(B5547,'[1]#¡REF!'!$A$1:$C$15201,2,FALSE()),"")</f>
        <v/>
      </c>
      <c r="D5547" s="331" t="s">
        <v>991</v>
      </c>
      <c r="E5547" s="331" t="s">
        <v>1034</v>
      </c>
      <c r="F5547" s="354" t="s">
        <v>993</v>
      </c>
      <c r="G5547" s="331" t="n">
        <v>811</v>
      </c>
      <c r="H5547" s="415" t="n">
        <v>37711.71</v>
      </c>
      <c r="I5547" s="415" t="n">
        <v>750840.02</v>
      </c>
      <c r="J5547" s="389"/>
      <c r="K5547" s="331" t="s">
        <v>994</v>
      </c>
    </row>
    <row r="5548" customFormat="false" ht="15.75" hidden="true" customHeight="false" outlineLevel="0" collapsed="false">
      <c r="A5548" s="331"/>
      <c r="B5548" s="331" t="s">
        <v>1525</v>
      </c>
      <c r="C5548" s="331" t="str">
        <f aca="false">IFERROR(VLOOKUP(B5548,'[1]#¡REF!'!$A$1:$C$15201,2,FALSE()),"")</f>
        <v/>
      </c>
      <c r="D5548" s="331" t="s">
        <v>991</v>
      </c>
      <c r="E5548" s="331" t="s">
        <v>997</v>
      </c>
      <c r="F5548" s="331" t="s">
        <v>1130</v>
      </c>
      <c r="G5548" s="331" t="n">
        <v>1</v>
      </c>
      <c r="H5548" s="331" t="n">
        <v>0.66</v>
      </c>
      <c r="I5548" s="331" t="n">
        <v>13.16</v>
      </c>
      <c r="J5548" s="389"/>
      <c r="K5548" s="331" t="s">
        <v>994</v>
      </c>
    </row>
    <row r="5549" customFormat="false" ht="15.75" hidden="true" customHeight="false" outlineLevel="0" collapsed="false">
      <c r="A5549" s="331"/>
      <c r="B5549" s="331" t="s">
        <v>1525</v>
      </c>
      <c r="C5549" s="331" t="str">
        <f aca="false">IFERROR(VLOOKUP(B5549,'[1]#¡REF!'!$A$1:$C$15201,2,FALSE()),"")</f>
        <v/>
      </c>
      <c r="D5549" s="331" t="s">
        <v>991</v>
      </c>
      <c r="E5549" s="331" t="s">
        <v>1046</v>
      </c>
      <c r="F5549" s="354" t="s">
        <v>993</v>
      </c>
      <c r="G5549" s="331" t="n">
        <v>5</v>
      </c>
      <c r="H5549" s="331" t="n">
        <v>3.3</v>
      </c>
      <c r="I5549" s="331" t="n">
        <v>65.8</v>
      </c>
      <c r="J5549" s="389"/>
      <c r="K5549" s="331" t="s">
        <v>994</v>
      </c>
    </row>
    <row r="5550" customFormat="false" ht="15.75" hidden="true" customHeight="false" outlineLevel="0" collapsed="false">
      <c r="A5550" s="331"/>
      <c r="B5550" s="331" t="s">
        <v>1525</v>
      </c>
      <c r="C5550" s="331" t="str">
        <f aca="false">IFERROR(VLOOKUP(B5550,'[1]#¡REF!'!$A$1:$C$15201,2,FALSE()),"")</f>
        <v/>
      </c>
      <c r="D5550" s="331" t="s">
        <v>991</v>
      </c>
      <c r="E5550" s="331" t="s">
        <v>1012</v>
      </c>
      <c r="F5550" s="354" t="s">
        <v>993</v>
      </c>
      <c r="G5550" s="331" t="n">
        <v>30</v>
      </c>
      <c r="H5550" s="331" t="n">
        <v>19.83</v>
      </c>
      <c r="I5550" s="331" t="n">
        <v>394.8</v>
      </c>
      <c r="J5550" s="389"/>
      <c r="K5550" s="331" t="s">
        <v>994</v>
      </c>
    </row>
    <row r="5551" customFormat="false" ht="15.75" hidden="true" customHeight="false" outlineLevel="0" collapsed="false">
      <c r="A5551" s="331"/>
      <c r="B5551" s="331" t="s">
        <v>1525</v>
      </c>
      <c r="C5551" s="331" t="str">
        <f aca="false">IFERROR(VLOOKUP(B5551,'[1]#¡REF!'!$A$1:$C$15201,2,FALSE()),"")</f>
        <v/>
      </c>
      <c r="D5551" s="331" t="s">
        <v>1016</v>
      </c>
      <c r="E5551" s="331" t="s">
        <v>1025</v>
      </c>
      <c r="F5551" s="354" t="s">
        <v>993</v>
      </c>
      <c r="G5551" s="405" t="n">
        <v>40461</v>
      </c>
      <c r="H5551" s="415" t="n">
        <v>26743.69</v>
      </c>
      <c r="I5551" s="415" t="n">
        <v>532466.76</v>
      </c>
      <c r="J5551" s="389"/>
      <c r="K5551" s="331" t="s">
        <v>994</v>
      </c>
    </row>
    <row r="5552" customFormat="false" ht="15.75" hidden="true" customHeight="false" outlineLevel="0" collapsed="false">
      <c r="A5552" s="331"/>
      <c r="B5552" s="331" t="s">
        <v>1525</v>
      </c>
      <c r="C5552" s="331" t="str">
        <f aca="false">IFERROR(VLOOKUP(B5552,'[1]#¡REF!'!$A$1:$C$15201,2,FALSE()),"")</f>
        <v/>
      </c>
      <c r="D5552" s="331" t="s">
        <v>1016</v>
      </c>
      <c r="E5552" s="331" t="s">
        <v>1065</v>
      </c>
      <c r="F5552" s="354" t="s">
        <v>993</v>
      </c>
      <c r="G5552" s="331" t="n">
        <v>5</v>
      </c>
      <c r="H5552" s="331" t="n">
        <v>3.3</v>
      </c>
      <c r="I5552" s="331" t="n">
        <v>65.8</v>
      </c>
      <c r="J5552" s="389"/>
      <c r="K5552" s="331" t="s">
        <v>994</v>
      </c>
    </row>
    <row r="5553" customFormat="false" ht="15.75" hidden="true" customHeight="false" outlineLevel="0" collapsed="false">
      <c r="A5553" s="331"/>
      <c r="B5553" s="331" t="s">
        <v>1525</v>
      </c>
      <c r="C5553" s="331" t="str">
        <f aca="false">IFERROR(VLOOKUP(B5553,'[1]#¡REF!'!$A$1:$C$15201,2,FALSE()),"")</f>
        <v/>
      </c>
      <c r="D5553" s="331" t="s">
        <v>1016</v>
      </c>
      <c r="E5553" s="331" t="s">
        <v>1026</v>
      </c>
      <c r="F5553" s="331" t="s">
        <v>1132</v>
      </c>
      <c r="G5553" s="331" t="n">
        <v>12</v>
      </c>
      <c r="H5553" s="331" t="n">
        <v>7.93</v>
      </c>
      <c r="I5553" s="331" t="n">
        <v>157.92</v>
      </c>
      <c r="J5553" s="389"/>
      <c r="K5553" s="331" t="s">
        <v>994</v>
      </c>
    </row>
    <row r="5554" customFormat="false" ht="15.75" hidden="true" customHeight="false" outlineLevel="0" collapsed="false">
      <c r="A5554" s="331"/>
      <c r="B5554" s="331" t="s">
        <v>1526</v>
      </c>
      <c r="C5554" s="331" t="str">
        <f aca="false">IFERROR(VLOOKUP(B5554,'[1]#¡REF!'!$A$1:$C$15201,2,FALSE()),"")</f>
        <v/>
      </c>
      <c r="D5554" s="331" t="s">
        <v>991</v>
      </c>
      <c r="E5554" s="331" t="s">
        <v>1036</v>
      </c>
      <c r="F5554" s="354" t="s">
        <v>993</v>
      </c>
      <c r="G5554" s="331" t="n">
        <v>80</v>
      </c>
      <c r="H5554" s="331" t="n">
        <v>207.49</v>
      </c>
      <c r="I5554" s="415" t="n">
        <v>4131.2</v>
      </c>
      <c r="J5554" s="389"/>
      <c r="K5554" s="331" t="s">
        <v>994</v>
      </c>
    </row>
    <row r="5555" customFormat="false" ht="15.75" hidden="true" customHeight="false" outlineLevel="0" collapsed="false">
      <c r="A5555" s="331"/>
      <c r="B5555" s="331" t="s">
        <v>1526</v>
      </c>
      <c r="C5555" s="331" t="str">
        <f aca="false">IFERROR(VLOOKUP(B5555,'[1]#¡REF!'!$A$1:$C$15201,2,FALSE()),"")</f>
        <v/>
      </c>
      <c r="D5555" s="331" t="s">
        <v>1016</v>
      </c>
      <c r="E5555" s="331" t="s">
        <v>1017</v>
      </c>
      <c r="F5555" s="331" t="s">
        <v>1130</v>
      </c>
      <c r="G5555" s="331" t="n">
        <v>10</v>
      </c>
      <c r="H5555" s="331" t="n">
        <v>25.94</v>
      </c>
      <c r="I5555" s="331" t="n">
        <v>516.4</v>
      </c>
      <c r="J5555" s="389"/>
      <c r="K5555" s="331" t="s">
        <v>994</v>
      </c>
    </row>
    <row r="5556" customFormat="false" ht="15.75" hidden="true" customHeight="false" outlineLevel="0" collapsed="false">
      <c r="A5556" s="331"/>
      <c r="B5556" s="331" t="s">
        <v>1526</v>
      </c>
      <c r="C5556" s="331" t="str">
        <f aca="false">IFERROR(VLOOKUP(B5556,'[1]#¡REF!'!$A$1:$C$15201,2,FALSE()),"")</f>
        <v/>
      </c>
      <c r="D5556" s="331" t="s">
        <v>1016</v>
      </c>
      <c r="E5556" s="331" t="s">
        <v>1091</v>
      </c>
      <c r="F5556" s="354" t="s">
        <v>993</v>
      </c>
      <c r="G5556" s="331" t="n">
        <v>398</v>
      </c>
      <c r="H5556" s="415" t="n">
        <v>1032.28</v>
      </c>
      <c r="I5556" s="415" t="n">
        <v>20552.72</v>
      </c>
      <c r="J5556" s="389"/>
      <c r="K5556" s="331" t="s">
        <v>994</v>
      </c>
    </row>
    <row r="5557" customFormat="false" ht="15.75" hidden="true" customHeight="false" outlineLevel="0" collapsed="false">
      <c r="A5557" s="331"/>
      <c r="B5557" s="331" t="s">
        <v>1526</v>
      </c>
      <c r="C5557" s="331" t="str">
        <f aca="false">IFERROR(VLOOKUP(B5557,'[1]#¡REF!'!$A$1:$C$15201,2,FALSE()),"")</f>
        <v/>
      </c>
      <c r="D5557" s="331" t="s">
        <v>1016</v>
      </c>
      <c r="E5557" s="331" t="s">
        <v>1019</v>
      </c>
      <c r="F5557" s="354" t="s">
        <v>993</v>
      </c>
      <c r="G5557" s="331" t="n">
        <v>291</v>
      </c>
      <c r="H5557" s="331" t="n">
        <v>754.76</v>
      </c>
      <c r="I5557" s="415" t="n">
        <v>15027.24</v>
      </c>
      <c r="J5557" s="389"/>
      <c r="K5557" s="331" t="s">
        <v>994</v>
      </c>
    </row>
    <row r="5558" customFormat="false" ht="15.75" hidden="true" customHeight="false" outlineLevel="0" collapsed="false">
      <c r="A5558" s="331"/>
      <c r="B5558" s="331" t="s">
        <v>1526</v>
      </c>
      <c r="C5558" s="331" t="str">
        <f aca="false">IFERROR(VLOOKUP(B5558,'[1]#¡REF!'!$A$1:$C$15201,2,FALSE()),"")</f>
        <v/>
      </c>
      <c r="D5558" s="331" t="s">
        <v>1016</v>
      </c>
      <c r="E5558" s="331" t="s">
        <v>1020</v>
      </c>
      <c r="F5558" s="354" t="s">
        <v>993</v>
      </c>
      <c r="G5558" s="405" t="n">
        <v>1846</v>
      </c>
      <c r="H5558" s="415" t="n">
        <v>4787.92</v>
      </c>
      <c r="I5558" s="415" t="n">
        <v>95327.44</v>
      </c>
      <c r="J5558" s="389"/>
      <c r="K5558" s="331" t="s">
        <v>994</v>
      </c>
    </row>
    <row r="5559" customFormat="false" ht="15.75" hidden="true" customHeight="false" outlineLevel="0" collapsed="false">
      <c r="A5559" s="331"/>
      <c r="B5559" s="331" t="s">
        <v>1526</v>
      </c>
      <c r="C5559" s="331" t="str">
        <f aca="false">IFERROR(VLOOKUP(B5559,'[1]#¡REF!'!$A$1:$C$15201,2,FALSE()),"")</f>
        <v/>
      </c>
      <c r="D5559" s="331" t="s">
        <v>1016</v>
      </c>
      <c r="E5559" s="331" t="s">
        <v>1041</v>
      </c>
      <c r="F5559" s="354" t="s">
        <v>993</v>
      </c>
      <c r="G5559" s="331" t="n">
        <v>399</v>
      </c>
      <c r="H5559" s="415" t="n">
        <v>1034.87</v>
      </c>
      <c r="I5559" s="415" t="n">
        <v>20604.36</v>
      </c>
      <c r="J5559" s="389"/>
      <c r="K5559" s="331" t="s">
        <v>994</v>
      </c>
    </row>
    <row r="5560" customFormat="false" ht="15.75" hidden="true" customHeight="false" outlineLevel="0" collapsed="false">
      <c r="A5560" s="331"/>
      <c r="B5560" s="331" t="s">
        <v>1526</v>
      </c>
      <c r="C5560" s="331" t="str">
        <f aca="false">IFERROR(VLOOKUP(B5560,'[1]#¡REF!'!$A$1:$C$15201,2,FALSE()),"")</f>
        <v/>
      </c>
      <c r="D5560" s="331" t="s">
        <v>1016</v>
      </c>
      <c r="E5560" s="331" t="s">
        <v>1025</v>
      </c>
      <c r="F5560" s="354" t="s">
        <v>993</v>
      </c>
      <c r="G5560" s="405" t="n">
        <v>37505</v>
      </c>
      <c r="H5560" s="415" t="n">
        <v>97275.66</v>
      </c>
      <c r="I5560" s="415" t="n">
        <v>1936758.2</v>
      </c>
      <c r="J5560" s="389"/>
      <c r="K5560" s="331" t="s">
        <v>994</v>
      </c>
    </row>
    <row r="5561" customFormat="false" ht="15.75" hidden="true" customHeight="false" outlineLevel="0" collapsed="false">
      <c r="A5561" s="331"/>
      <c r="B5561" s="331" t="s">
        <v>1526</v>
      </c>
      <c r="C5561" s="331" t="str">
        <f aca="false">IFERROR(VLOOKUP(B5561,'[1]#¡REF!'!$A$1:$C$15201,2,FALSE()),"")</f>
        <v/>
      </c>
      <c r="D5561" s="331" t="s">
        <v>1016</v>
      </c>
      <c r="E5561" s="331" t="s">
        <v>1065</v>
      </c>
      <c r="F5561" s="354" t="s">
        <v>993</v>
      </c>
      <c r="G5561" s="331" t="n">
        <v>26</v>
      </c>
      <c r="H5561" s="331" t="n">
        <v>67.44</v>
      </c>
      <c r="I5561" s="415" t="n">
        <v>1342.64</v>
      </c>
      <c r="J5561" s="389"/>
      <c r="K5561" s="331" t="s">
        <v>994</v>
      </c>
    </row>
    <row r="5562" customFormat="false" ht="15.75" hidden="true" customHeight="false" outlineLevel="0" collapsed="false">
      <c r="A5562" s="331"/>
      <c r="B5562" s="331" t="s">
        <v>1526</v>
      </c>
      <c r="C5562" s="331" t="str">
        <f aca="false">IFERROR(VLOOKUP(B5562,'[1]#¡REF!'!$A$1:$C$15201,2,FALSE()),"")</f>
        <v/>
      </c>
      <c r="D5562" s="331" t="s">
        <v>1016</v>
      </c>
      <c r="E5562" s="331" t="s">
        <v>1093</v>
      </c>
      <c r="F5562" s="331" t="s">
        <v>1131</v>
      </c>
      <c r="G5562" s="331" t="n">
        <v>10</v>
      </c>
      <c r="H5562" s="331" t="n">
        <v>25.94</v>
      </c>
      <c r="I5562" s="331" t="n">
        <v>516.4</v>
      </c>
      <c r="J5562" s="389"/>
      <c r="K5562" s="331" t="s">
        <v>994</v>
      </c>
    </row>
    <row r="5563" customFormat="false" ht="15.75" hidden="true" customHeight="false" outlineLevel="0" collapsed="false">
      <c r="A5563" s="331"/>
      <c r="B5563" s="331" t="s">
        <v>1526</v>
      </c>
      <c r="C5563" s="331" t="str">
        <f aca="false">IFERROR(VLOOKUP(B5563,'[1]#¡REF!'!$A$1:$C$15201,2,FALSE()),"")</f>
        <v/>
      </c>
      <c r="D5563" s="331" t="s">
        <v>1016</v>
      </c>
      <c r="E5563" s="331" t="s">
        <v>1026</v>
      </c>
      <c r="F5563" s="331" t="s">
        <v>1132</v>
      </c>
      <c r="G5563" s="331" t="n">
        <v>59</v>
      </c>
      <c r="H5563" s="331" t="n">
        <v>153.03</v>
      </c>
      <c r="I5563" s="415" t="n">
        <v>3046.76</v>
      </c>
      <c r="J5563" s="389"/>
      <c r="K5563" s="331" t="s">
        <v>994</v>
      </c>
    </row>
    <row r="5564" customFormat="false" ht="15.75" hidden="true" customHeight="false" outlineLevel="0" collapsed="false">
      <c r="A5564" s="331"/>
      <c r="B5564" s="331" t="s">
        <v>1526</v>
      </c>
      <c r="C5564" s="331" t="str">
        <f aca="false">IFERROR(VLOOKUP(B5564,'[1]#¡REF!'!$A$1:$C$15201,2,FALSE()),"")</f>
        <v/>
      </c>
      <c r="D5564" s="331" t="s">
        <v>1016</v>
      </c>
      <c r="E5564" s="331" t="s">
        <v>1027</v>
      </c>
      <c r="F5564" s="331" t="s">
        <v>1133</v>
      </c>
      <c r="G5564" s="331" t="n">
        <v>14</v>
      </c>
      <c r="H5564" s="331" t="n">
        <v>36.31</v>
      </c>
      <c r="I5564" s="331" t="n">
        <v>722.96</v>
      </c>
      <c r="J5564" s="389"/>
      <c r="K5564" s="331" t="s">
        <v>994</v>
      </c>
    </row>
    <row r="5565" customFormat="false" ht="15.75" hidden="true" customHeight="false" outlineLevel="0" collapsed="false">
      <c r="A5565" s="331"/>
      <c r="B5565" s="331" t="s">
        <v>1526</v>
      </c>
      <c r="C5565" s="331" t="str">
        <f aca="false">IFERROR(VLOOKUP(B5565,'[1]#¡REF!'!$A$1:$C$15201,2,FALSE()),"")</f>
        <v/>
      </c>
      <c r="D5565" s="331" t="s">
        <v>1016</v>
      </c>
      <c r="E5565" s="331" t="s">
        <v>1028</v>
      </c>
      <c r="F5565" s="331" t="s">
        <v>1134</v>
      </c>
      <c r="G5565" s="331" t="n">
        <v>28</v>
      </c>
      <c r="H5565" s="331" t="n">
        <v>72.62</v>
      </c>
      <c r="I5565" s="415" t="n">
        <v>1445.92</v>
      </c>
      <c r="J5565" s="390"/>
      <c r="K5565" s="331" t="s">
        <v>994</v>
      </c>
    </row>
    <row r="5566" customFormat="false" ht="15.75" hidden="true" customHeight="false" outlineLevel="0" collapsed="false">
      <c r="A5566" s="331"/>
      <c r="B5566" s="331" t="s">
        <v>1527</v>
      </c>
      <c r="C5566" s="331" t="str">
        <f aca="false">IFERROR(VLOOKUP(B5566,'[1]#¡REF!'!$A$1:$C$15201,2,FALSE()),"")</f>
        <v/>
      </c>
      <c r="D5566" s="331" t="s">
        <v>991</v>
      </c>
      <c r="E5566" s="331" t="s">
        <v>997</v>
      </c>
      <c r="F5566" s="331" t="s">
        <v>1130</v>
      </c>
      <c r="G5566" s="405" t="n">
        <v>1800</v>
      </c>
      <c r="H5566" s="331" t="n">
        <v>535.21</v>
      </c>
      <c r="I5566" s="415" t="n">
        <v>10656</v>
      </c>
      <c r="J5566" s="388"/>
      <c r="K5566" s="331" t="s">
        <v>994</v>
      </c>
    </row>
    <row r="5567" customFormat="false" ht="15.75" hidden="true" customHeight="false" outlineLevel="0" collapsed="false">
      <c r="A5567" s="331"/>
      <c r="B5567" s="331" t="s">
        <v>1527</v>
      </c>
      <c r="C5567" s="331" t="str">
        <f aca="false">IFERROR(VLOOKUP(B5567,'[1]#¡REF!'!$A$1:$C$15201,2,FALSE()),"")</f>
        <v/>
      </c>
      <c r="D5567" s="331" t="s">
        <v>991</v>
      </c>
      <c r="E5567" s="331" t="s">
        <v>1032</v>
      </c>
      <c r="F5567" s="331" t="s">
        <v>1130</v>
      </c>
      <c r="G5567" s="405" t="n">
        <v>1200</v>
      </c>
      <c r="H5567" s="331" t="n">
        <v>356.81</v>
      </c>
      <c r="I5567" s="415" t="n">
        <v>7104</v>
      </c>
      <c r="J5567" s="389"/>
      <c r="K5567" s="331" t="s">
        <v>994</v>
      </c>
    </row>
    <row r="5568" customFormat="false" ht="15.75" hidden="true" customHeight="false" outlineLevel="0" collapsed="false">
      <c r="A5568" s="331"/>
      <c r="B5568" s="331" t="s">
        <v>1527</v>
      </c>
      <c r="C5568" s="331" t="str">
        <f aca="false">IFERROR(VLOOKUP(B5568,'[1]#¡REF!'!$A$1:$C$15201,2,FALSE()),"")</f>
        <v/>
      </c>
      <c r="D5568" s="331" t="s">
        <v>991</v>
      </c>
      <c r="E5568" s="331" t="s">
        <v>992</v>
      </c>
      <c r="F5568" s="354" t="s">
        <v>993</v>
      </c>
      <c r="G5568" s="405" t="n">
        <v>6550</v>
      </c>
      <c r="H5568" s="415" t="n">
        <v>1947.56</v>
      </c>
      <c r="I5568" s="415" t="n">
        <v>38776</v>
      </c>
      <c r="J5568" s="389"/>
      <c r="K5568" s="331" t="s">
        <v>994</v>
      </c>
    </row>
    <row r="5569" customFormat="false" ht="15.75" hidden="true" customHeight="false" outlineLevel="0" collapsed="false">
      <c r="A5569" s="331"/>
      <c r="B5569" s="331" t="s">
        <v>1527</v>
      </c>
      <c r="C5569" s="331" t="str">
        <f aca="false">IFERROR(VLOOKUP(B5569,'[1]#¡REF!'!$A$1:$C$15201,2,FALSE()),"")</f>
        <v/>
      </c>
      <c r="D5569" s="331" t="s">
        <v>991</v>
      </c>
      <c r="E5569" s="331" t="s">
        <v>1008</v>
      </c>
      <c r="F5569" s="354" t="s">
        <v>993</v>
      </c>
      <c r="G5569" s="405" t="n">
        <v>3000</v>
      </c>
      <c r="H5569" s="331" t="n">
        <v>892.01</v>
      </c>
      <c r="I5569" s="415" t="n">
        <v>17760</v>
      </c>
      <c r="J5569" s="389"/>
      <c r="K5569" s="331" t="s">
        <v>994</v>
      </c>
    </row>
    <row r="5570" customFormat="false" ht="15.75" hidden="true" customHeight="false" outlineLevel="0" collapsed="false">
      <c r="A5570" s="331"/>
      <c r="B5570" s="331" t="s">
        <v>1527</v>
      </c>
      <c r="C5570" s="331" t="str">
        <f aca="false">IFERROR(VLOOKUP(B5570,'[1]#¡REF!'!$A$1:$C$15201,2,FALSE()),"")</f>
        <v/>
      </c>
      <c r="D5570" s="331" t="s">
        <v>991</v>
      </c>
      <c r="E5570" s="331" t="s">
        <v>1083</v>
      </c>
      <c r="F5570" s="354" t="s">
        <v>993</v>
      </c>
      <c r="G5570" s="405" t="n">
        <v>3594</v>
      </c>
      <c r="H5570" s="415" t="n">
        <v>1068.63</v>
      </c>
      <c r="I5570" s="415" t="n">
        <v>21276.48</v>
      </c>
      <c r="J5570" s="389"/>
      <c r="K5570" s="331" t="s">
        <v>994</v>
      </c>
    </row>
    <row r="5571" customFormat="false" ht="15.75" hidden="true" customHeight="false" outlineLevel="0" collapsed="false">
      <c r="A5571" s="331"/>
      <c r="B5571" s="331" t="s">
        <v>1527</v>
      </c>
      <c r="C5571" s="331" t="str">
        <f aca="false">IFERROR(VLOOKUP(B5571,'[1]#¡REF!'!$A$1:$C$15201,2,FALSE()),"")</f>
        <v/>
      </c>
      <c r="D5571" s="331" t="s">
        <v>991</v>
      </c>
      <c r="E5571" s="331" t="s">
        <v>1000</v>
      </c>
      <c r="F5571" s="354" t="s">
        <v>993</v>
      </c>
      <c r="G5571" s="405" t="n">
        <v>6812</v>
      </c>
      <c r="H5571" s="415" t="n">
        <v>2025.47</v>
      </c>
      <c r="I5571" s="415" t="n">
        <v>40327.04</v>
      </c>
      <c r="J5571" s="389"/>
      <c r="K5571" s="331" t="s">
        <v>994</v>
      </c>
    </row>
    <row r="5572" customFormat="false" ht="15.75" hidden="true" customHeight="false" outlineLevel="0" collapsed="false">
      <c r="A5572" s="331"/>
      <c r="B5572" s="331" t="s">
        <v>1527</v>
      </c>
      <c r="C5572" s="331" t="str">
        <f aca="false">IFERROR(VLOOKUP(B5572,'[1]#¡REF!'!$A$1:$C$15201,2,FALSE()),"")</f>
        <v/>
      </c>
      <c r="D5572" s="331" t="s">
        <v>991</v>
      </c>
      <c r="E5572" s="331" t="s">
        <v>1075</v>
      </c>
      <c r="F5572" s="354" t="s">
        <v>993</v>
      </c>
      <c r="G5572" s="331" t="n">
        <v>589</v>
      </c>
      <c r="H5572" s="331" t="n">
        <v>175.13</v>
      </c>
      <c r="I5572" s="415" t="n">
        <v>3486.88</v>
      </c>
      <c r="J5572" s="389"/>
      <c r="K5572" s="331" t="s">
        <v>994</v>
      </c>
    </row>
    <row r="5573" customFormat="false" ht="15.75" hidden="true" customHeight="false" outlineLevel="0" collapsed="false">
      <c r="A5573" s="331"/>
      <c r="B5573" s="331" t="s">
        <v>1527</v>
      </c>
      <c r="C5573" s="331" t="str">
        <f aca="false">IFERROR(VLOOKUP(B5573,'[1]#¡REF!'!$A$1:$C$15201,2,FALSE()),"")</f>
        <v/>
      </c>
      <c r="D5573" s="331" t="s">
        <v>991</v>
      </c>
      <c r="E5573" s="331" t="s">
        <v>1033</v>
      </c>
      <c r="F5573" s="354" t="s">
        <v>993</v>
      </c>
      <c r="G5573" s="405" t="n">
        <v>2000</v>
      </c>
      <c r="H5573" s="331" t="n">
        <v>594.68</v>
      </c>
      <c r="I5573" s="415" t="n">
        <v>11840</v>
      </c>
      <c r="J5573" s="389"/>
      <c r="K5573" s="331" t="s">
        <v>994</v>
      </c>
    </row>
    <row r="5574" customFormat="false" ht="15.75" hidden="true" customHeight="false" outlineLevel="0" collapsed="false">
      <c r="A5574" s="331"/>
      <c r="B5574" s="331" t="s">
        <v>1527</v>
      </c>
      <c r="C5574" s="331" t="str">
        <f aca="false">IFERROR(VLOOKUP(B5574,'[1]#¡REF!'!$A$1:$C$15201,2,FALSE()),"")</f>
        <v/>
      </c>
      <c r="D5574" s="331" t="s">
        <v>991</v>
      </c>
      <c r="E5574" s="331" t="s">
        <v>1053</v>
      </c>
      <c r="F5574" s="354" t="s">
        <v>993</v>
      </c>
      <c r="G5574" s="405" t="n">
        <v>4200</v>
      </c>
      <c r="H5574" s="415" t="n">
        <v>1248.82</v>
      </c>
      <c r="I5574" s="415" t="n">
        <v>24864</v>
      </c>
      <c r="J5574" s="389"/>
      <c r="K5574" s="331" t="s">
        <v>994</v>
      </c>
    </row>
    <row r="5575" customFormat="false" ht="15.75" hidden="true" customHeight="false" outlineLevel="0" collapsed="false">
      <c r="A5575" s="331"/>
      <c r="B5575" s="331" t="s">
        <v>1527</v>
      </c>
      <c r="C5575" s="331" t="str">
        <f aca="false">IFERROR(VLOOKUP(B5575,'[1]#¡REF!'!$A$1:$C$15201,2,FALSE()),"")</f>
        <v/>
      </c>
      <c r="D5575" s="331" t="s">
        <v>991</v>
      </c>
      <c r="E5575" s="331" t="s">
        <v>1034</v>
      </c>
      <c r="F5575" s="354" t="s">
        <v>993</v>
      </c>
      <c r="G5575" s="331" t="n">
        <v>867</v>
      </c>
      <c r="H5575" s="331" t="n">
        <v>257.79</v>
      </c>
      <c r="I5575" s="415" t="n">
        <v>5132.64</v>
      </c>
      <c r="J5575" s="389"/>
      <c r="K5575" s="331" t="s">
        <v>994</v>
      </c>
    </row>
    <row r="5576" customFormat="false" ht="15.75" hidden="true" customHeight="false" outlineLevel="0" collapsed="false">
      <c r="A5576" s="331"/>
      <c r="B5576" s="331" t="s">
        <v>1527</v>
      </c>
      <c r="C5576" s="331" t="str">
        <f aca="false">IFERROR(VLOOKUP(B5576,'[1]#¡REF!'!$A$1:$C$15201,2,FALSE()),"")</f>
        <v/>
      </c>
      <c r="D5576" s="331" t="s">
        <v>991</v>
      </c>
      <c r="E5576" s="331" t="s">
        <v>1009</v>
      </c>
      <c r="F5576" s="354" t="s">
        <v>993</v>
      </c>
      <c r="G5576" s="405" t="n">
        <v>1782</v>
      </c>
      <c r="H5576" s="331" t="n">
        <v>529.86</v>
      </c>
      <c r="I5576" s="415" t="n">
        <v>10549.44</v>
      </c>
      <c r="J5576" s="389"/>
      <c r="K5576" s="331" t="s">
        <v>994</v>
      </c>
    </row>
    <row r="5577" customFormat="false" ht="15.75" hidden="true" customHeight="false" outlineLevel="0" collapsed="false">
      <c r="A5577" s="331"/>
      <c r="B5577" s="331" t="s">
        <v>1527</v>
      </c>
      <c r="C5577" s="331" t="str">
        <f aca="false">IFERROR(VLOOKUP(B5577,'[1]#¡REF!'!$A$1:$C$15201,2,FALSE()),"")</f>
        <v/>
      </c>
      <c r="D5577" s="331" t="s">
        <v>991</v>
      </c>
      <c r="E5577" s="331" t="s">
        <v>1010</v>
      </c>
      <c r="F5577" s="354" t="s">
        <v>993</v>
      </c>
      <c r="G5577" s="331" t="n">
        <v>120</v>
      </c>
      <c r="H5577" s="331" t="n">
        <v>35.68</v>
      </c>
      <c r="I5577" s="331" t="n">
        <v>710.4</v>
      </c>
      <c r="J5577" s="389"/>
      <c r="K5577" s="331" t="s">
        <v>994</v>
      </c>
    </row>
    <row r="5578" customFormat="false" ht="15.75" hidden="true" customHeight="false" outlineLevel="0" collapsed="false">
      <c r="A5578" s="331"/>
      <c r="B5578" s="331" t="s">
        <v>1527</v>
      </c>
      <c r="C5578" s="331" t="str">
        <f aca="false">IFERROR(VLOOKUP(B5578,'[1]#¡REF!'!$A$1:$C$15201,2,FALSE()),"")</f>
        <v/>
      </c>
      <c r="D5578" s="331" t="s">
        <v>991</v>
      </c>
      <c r="E5578" s="331" t="s">
        <v>1011</v>
      </c>
      <c r="F5578" s="354" t="s">
        <v>993</v>
      </c>
      <c r="G5578" s="405" t="n">
        <v>3932</v>
      </c>
      <c r="H5578" s="415" t="n">
        <v>1169.13</v>
      </c>
      <c r="I5578" s="415" t="n">
        <v>23277.44</v>
      </c>
      <c r="J5578" s="389"/>
      <c r="K5578" s="331" t="s">
        <v>994</v>
      </c>
    </row>
    <row r="5579" customFormat="false" ht="15.75" hidden="true" customHeight="false" outlineLevel="0" collapsed="false">
      <c r="A5579" s="331"/>
      <c r="B5579" s="331" t="s">
        <v>1527</v>
      </c>
      <c r="C5579" s="331" t="str">
        <f aca="false">IFERROR(VLOOKUP(B5579,'[1]#¡REF!'!$A$1:$C$15201,2,FALSE()),"")</f>
        <v/>
      </c>
      <c r="D5579" s="331" t="s">
        <v>991</v>
      </c>
      <c r="E5579" s="331" t="s">
        <v>1084</v>
      </c>
      <c r="F5579" s="354" t="s">
        <v>993</v>
      </c>
      <c r="G5579" s="405" t="n">
        <v>1536</v>
      </c>
      <c r="H5579" s="331" t="n">
        <v>456.71</v>
      </c>
      <c r="I5579" s="415" t="n">
        <v>9093.12</v>
      </c>
      <c r="J5579" s="389"/>
      <c r="K5579" s="331" t="s">
        <v>994</v>
      </c>
    </row>
    <row r="5580" customFormat="false" ht="15.75" hidden="true" customHeight="false" outlineLevel="0" collapsed="false">
      <c r="A5580" s="331"/>
      <c r="B5580" s="331" t="s">
        <v>1527</v>
      </c>
      <c r="C5580" s="331" t="str">
        <f aca="false">IFERROR(VLOOKUP(B5580,'[1]#¡REF!'!$A$1:$C$15201,2,FALSE()),"")</f>
        <v/>
      </c>
      <c r="D5580" s="331" t="s">
        <v>991</v>
      </c>
      <c r="E5580" s="331" t="s">
        <v>1012</v>
      </c>
      <c r="F5580" s="354" t="s">
        <v>993</v>
      </c>
      <c r="G5580" s="331" t="n">
        <v>600</v>
      </c>
      <c r="H5580" s="331" t="n">
        <v>178.4</v>
      </c>
      <c r="I5580" s="415" t="n">
        <v>3552</v>
      </c>
      <c r="J5580" s="389"/>
      <c r="K5580" s="331" t="s">
        <v>994</v>
      </c>
    </row>
    <row r="5581" customFormat="false" ht="15.75" hidden="true" customHeight="false" outlineLevel="0" collapsed="false">
      <c r="A5581" s="331"/>
      <c r="B5581" s="331" t="s">
        <v>1527</v>
      </c>
      <c r="C5581" s="331" t="str">
        <f aca="false">IFERROR(VLOOKUP(B5581,'[1]#¡REF!'!$A$1:$C$15201,2,FALSE()),"")</f>
        <v/>
      </c>
      <c r="D5581" s="331" t="s">
        <v>991</v>
      </c>
      <c r="E5581" s="331" t="s">
        <v>1035</v>
      </c>
      <c r="F5581" s="354" t="s">
        <v>993</v>
      </c>
      <c r="G5581" s="331" t="n">
        <v>825</v>
      </c>
      <c r="H5581" s="331" t="n">
        <v>245.3</v>
      </c>
      <c r="I5581" s="415" t="n">
        <v>4884</v>
      </c>
      <c r="J5581" s="389"/>
      <c r="K5581" s="331" t="s">
        <v>994</v>
      </c>
    </row>
    <row r="5582" customFormat="false" ht="15.75" hidden="true" customHeight="false" outlineLevel="0" collapsed="false">
      <c r="A5582" s="331"/>
      <c r="B5582" s="331" t="s">
        <v>1527</v>
      </c>
      <c r="C5582" s="331" t="str">
        <f aca="false">IFERROR(VLOOKUP(B5582,'[1]#¡REF!'!$A$1:$C$15201,2,FALSE()),"")</f>
        <v/>
      </c>
      <c r="D5582" s="331" t="s">
        <v>991</v>
      </c>
      <c r="E5582" s="331" t="s">
        <v>1036</v>
      </c>
      <c r="F5582" s="354" t="s">
        <v>993</v>
      </c>
      <c r="G5582" s="331" t="n">
        <v>2</v>
      </c>
      <c r="H5582" s="331" t="n">
        <v>0.59</v>
      </c>
      <c r="I5582" s="331" t="n">
        <v>11.84</v>
      </c>
      <c r="J5582" s="389"/>
      <c r="K5582" s="331" t="s">
        <v>994</v>
      </c>
    </row>
    <row r="5583" customFormat="false" ht="15.75" hidden="true" customHeight="false" outlineLevel="0" collapsed="false">
      <c r="A5583" s="331"/>
      <c r="B5583" s="331" t="s">
        <v>1527</v>
      </c>
      <c r="C5583" s="331" t="str">
        <f aca="false">IFERROR(VLOOKUP(B5583,'[1]#¡REF!'!$A$1:$C$15201,2,FALSE()),"")</f>
        <v/>
      </c>
      <c r="D5583" s="331" t="s">
        <v>991</v>
      </c>
      <c r="E5583" s="331" t="s">
        <v>1037</v>
      </c>
      <c r="F5583" s="331" t="s">
        <v>1131</v>
      </c>
      <c r="G5583" s="405" t="n">
        <v>2103</v>
      </c>
      <c r="H5583" s="331" t="n">
        <v>625.3</v>
      </c>
      <c r="I5583" s="415" t="n">
        <v>12449.76</v>
      </c>
      <c r="J5583" s="389"/>
      <c r="K5583" s="331" t="s">
        <v>994</v>
      </c>
    </row>
    <row r="5584" customFormat="false" ht="15.75" hidden="true" customHeight="false" outlineLevel="0" collapsed="false">
      <c r="A5584" s="331"/>
      <c r="B5584" s="331" t="s">
        <v>1527</v>
      </c>
      <c r="C5584" s="331" t="str">
        <f aca="false">IFERROR(VLOOKUP(B5584,'[1]#¡REF!'!$A$1:$C$15201,2,FALSE()),"")</f>
        <v/>
      </c>
      <c r="D5584" s="331" t="s">
        <v>991</v>
      </c>
      <c r="E5584" s="331" t="s">
        <v>1014</v>
      </c>
      <c r="F5584" s="331" t="s">
        <v>1132</v>
      </c>
      <c r="G5584" s="405" t="n">
        <v>9240</v>
      </c>
      <c r="H5584" s="415" t="n">
        <v>2747.4</v>
      </c>
      <c r="I5584" s="415" t="n">
        <v>54700.8</v>
      </c>
      <c r="J5584" s="389"/>
      <c r="K5584" s="331" t="s">
        <v>994</v>
      </c>
    </row>
    <row r="5585" customFormat="false" ht="15.75" hidden="true" customHeight="false" outlineLevel="0" collapsed="false">
      <c r="A5585" s="331"/>
      <c r="B5585" s="331" t="s">
        <v>1527</v>
      </c>
      <c r="C5585" s="331" t="str">
        <f aca="false">IFERROR(VLOOKUP(B5585,'[1]#¡REF!'!$A$1:$C$15201,2,FALSE()),"")</f>
        <v/>
      </c>
      <c r="D5585" s="331" t="s">
        <v>991</v>
      </c>
      <c r="E5585" s="331" t="s">
        <v>1002</v>
      </c>
      <c r="F5585" s="331" t="s">
        <v>1133</v>
      </c>
      <c r="G5585" s="405" t="n">
        <v>13485</v>
      </c>
      <c r="H5585" s="415" t="n">
        <v>4009.6</v>
      </c>
      <c r="I5585" s="415" t="n">
        <v>79831.2</v>
      </c>
      <c r="J5585" s="389"/>
      <c r="K5585" s="331" t="s">
        <v>994</v>
      </c>
    </row>
    <row r="5586" customFormat="false" ht="15.75" hidden="true" customHeight="false" outlineLevel="0" collapsed="false">
      <c r="A5586" s="331"/>
      <c r="B5586" s="331" t="s">
        <v>1527</v>
      </c>
      <c r="C5586" s="331" t="str">
        <f aca="false">IFERROR(VLOOKUP(B5586,'[1]#¡REF!'!$A$1:$C$15201,2,FALSE()),"")</f>
        <v/>
      </c>
      <c r="D5586" s="331" t="s">
        <v>991</v>
      </c>
      <c r="E5586" s="331" t="s">
        <v>1004</v>
      </c>
      <c r="F5586" s="331" t="s">
        <v>1134</v>
      </c>
      <c r="G5586" s="405" t="n">
        <v>1000</v>
      </c>
      <c r="H5586" s="331" t="n">
        <v>297.34</v>
      </c>
      <c r="I5586" s="415" t="n">
        <v>5920</v>
      </c>
      <c r="J5586" s="390"/>
      <c r="K5586" s="331" t="s">
        <v>994</v>
      </c>
    </row>
    <row r="5587" customFormat="false" ht="15.75" hidden="true" customHeight="false" outlineLevel="0" collapsed="false">
      <c r="A5587" s="356"/>
      <c r="B5587" s="356" t="s">
        <v>1527</v>
      </c>
      <c r="C5587" s="356" t="str">
        <f aca="false">IFERROR(VLOOKUP(B5587,'[1]#¡REF!'!$A$1:$C$15201,2,FALSE()),"")</f>
        <v/>
      </c>
      <c r="D5587" s="356" t="s">
        <v>991</v>
      </c>
      <c r="E5587" s="356" t="s">
        <v>612</v>
      </c>
      <c r="F5587" s="361" t="s">
        <v>1136</v>
      </c>
      <c r="G5587" s="418" t="n">
        <v>1820</v>
      </c>
      <c r="H5587" s="356" t="n">
        <v>541.16</v>
      </c>
      <c r="I5587" s="416" t="n">
        <v>10774.4</v>
      </c>
      <c r="J5587" s="394"/>
      <c r="K5587" s="356" t="s">
        <v>994</v>
      </c>
      <c r="L5587" s="379"/>
      <c r="M5587" s="379"/>
      <c r="N5587" s="379"/>
      <c r="O5587" s="379"/>
      <c r="P5587" s="279"/>
      <c r="Q5587" s="395"/>
      <c r="R5587" s="396"/>
      <c r="S5587" s="396"/>
      <c r="T5587" s="382"/>
    </row>
    <row r="5588" customFormat="false" ht="15.75" hidden="true" customHeight="false" outlineLevel="0" collapsed="false">
      <c r="A5588" s="331"/>
      <c r="B5588" s="331" t="s">
        <v>1528</v>
      </c>
      <c r="C5588" s="331" t="str">
        <f aca="false">IFERROR(VLOOKUP(B5588,'[1]#¡REF!'!$A$1:$C$15201,2,FALSE()),"")</f>
        <v/>
      </c>
      <c r="D5588" s="331" t="s">
        <v>991</v>
      </c>
      <c r="E5588" s="331" t="s">
        <v>992</v>
      </c>
      <c r="F5588" s="354" t="s">
        <v>993</v>
      </c>
      <c r="G5588" s="331" t="n">
        <v>168</v>
      </c>
      <c r="H5588" s="331" t="n">
        <v>52.65</v>
      </c>
      <c r="I5588" s="415" t="n">
        <v>1048.32</v>
      </c>
      <c r="J5588" s="388"/>
      <c r="K5588" s="331" t="s">
        <v>994</v>
      </c>
    </row>
    <row r="5589" customFormat="false" ht="15.75" hidden="true" customHeight="false" outlineLevel="0" collapsed="false">
      <c r="A5589" s="331"/>
      <c r="B5589" s="331" t="s">
        <v>1528</v>
      </c>
      <c r="C5589" s="331" t="str">
        <f aca="false">IFERROR(VLOOKUP(B5589,'[1]#¡REF!'!$A$1:$C$15201,2,FALSE()),"")</f>
        <v/>
      </c>
      <c r="D5589" s="331" t="s">
        <v>991</v>
      </c>
      <c r="E5589" s="331" t="s">
        <v>1046</v>
      </c>
      <c r="F5589" s="354" t="s">
        <v>993</v>
      </c>
      <c r="G5589" s="331" t="n">
        <v>5</v>
      </c>
      <c r="H5589" s="331" t="n">
        <v>1.57</v>
      </c>
      <c r="I5589" s="331" t="n">
        <v>31.2</v>
      </c>
      <c r="J5589" s="389"/>
      <c r="K5589" s="331" t="s">
        <v>994</v>
      </c>
    </row>
    <row r="5590" customFormat="false" ht="15.75" hidden="true" customHeight="false" outlineLevel="0" collapsed="false">
      <c r="A5590" s="331"/>
      <c r="B5590" s="331" t="s">
        <v>1528</v>
      </c>
      <c r="C5590" s="331" t="str">
        <f aca="false">IFERROR(VLOOKUP(B5590,'[1]#¡REF!'!$A$1:$C$15201,2,FALSE()),"")</f>
        <v/>
      </c>
      <c r="D5590" s="331" t="s">
        <v>991</v>
      </c>
      <c r="E5590" s="331" t="s">
        <v>1036</v>
      </c>
      <c r="F5590" s="354" t="s">
        <v>993</v>
      </c>
      <c r="G5590" s="331" t="n">
        <v>30</v>
      </c>
      <c r="H5590" s="331" t="n">
        <v>9.4</v>
      </c>
      <c r="I5590" s="331" t="n">
        <v>187.2</v>
      </c>
      <c r="J5590" s="389"/>
      <c r="K5590" s="331" t="s">
        <v>994</v>
      </c>
    </row>
    <row r="5591" customFormat="false" ht="15.75" hidden="true" customHeight="false" outlineLevel="0" collapsed="false">
      <c r="A5591" s="331"/>
      <c r="B5591" s="331" t="s">
        <v>1528</v>
      </c>
      <c r="C5591" s="331" t="str">
        <f aca="false">IFERROR(VLOOKUP(B5591,'[1]#¡REF!'!$A$1:$C$15201,2,FALSE()),"")</f>
        <v/>
      </c>
      <c r="D5591" s="331" t="s">
        <v>991</v>
      </c>
      <c r="E5591" s="331" t="s">
        <v>1014</v>
      </c>
      <c r="F5591" s="331" t="s">
        <v>1132</v>
      </c>
      <c r="G5591" s="331" t="n">
        <v>500</v>
      </c>
      <c r="H5591" s="331" t="n">
        <v>156.71</v>
      </c>
      <c r="I5591" s="415" t="n">
        <v>3120</v>
      </c>
      <c r="J5591" s="389"/>
      <c r="K5591" s="331" t="s">
        <v>994</v>
      </c>
    </row>
    <row r="5592" customFormat="false" ht="15.75" hidden="true" customHeight="false" outlineLevel="0" collapsed="false">
      <c r="A5592" s="331"/>
      <c r="B5592" s="331" t="s">
        <v>1528</v>
      </c>
      <c r="C5592" s="331" t="str">
        <f aca="false">IFERROR(VLOOKUP(B5592,'[1]#¡REF!'!$A$1:$C$15201,2,FALSE()),"")</f>
        <v/>
      </c>
      <c r="D5592" s="331" t="s">
        <v>1016</v>
      </c>
      <c r="E5592" s="331" t="s">
        <v>1017</v>
      </c>
      <c r="F5592" s="331" t="s">
        <v>1130</v>
      </c>
      <c r="G5592" s="331" t="n">
        <v>7</v>
      </c>
      <c r="H5592" s="331" t="n">
        <v>2.19</v>
      </c>
      <c r="I5592" s="331" t="n">
        <v>43.68</v>
      </c>
      <c r="J5592" s="389"/>
      <c r="K5592" s="331" t="s">
        <v>994</v>
      </c>
    </row>
    <row r="5593" customFormat="false" ht="15.75" hidden="true" customHeight="false" outlineLevel="0" collapsed="false">
      <c r="A5593" s="331"/>
      <c r="B5593" s="331" t="s">
        <v>1528</v>
      </c>
      <c r="C5593" s="331" t="str">
        <f aca="false">IFERROR(VLOOKUP(B5593,'[1]#¡REF!'!$A$1:$C$15201,2,FALSE()),"")</f>
        <v/>
      </c>
      <c r="D5593" s="331" t="s">
        <v>1016</v>
      </c>
      <c r="E5593" s="331" t="s">
        <v>1040</v>
      </c>
      <c r="F5593" s="331" t="s">
        <v>1130</v>
      </c>
      <c r="G5593" s="331" t="n">
        <v>5</v>
      </c>
      <c r="H5593" s="331" t="n">
        <v>1.57</v>
      </c>
      <c r="I5593" s="331" t="n">
        <v>31.2</v>
      </c>
      <c r="J5593" s="389"/>
      <c r="K5593" s="331" t="s">
        <v>994</v>
      </c>
    </row>
    <row r="5594" customFormat="false" ht="15.75" hidden="true" customHeight="false" outlineLevel="0" collapsed="false">
      <c r="A5594" s="331"/>
      <c r="B5594" s="331" t="s">
        <v>1528</v>
      </c>
      <c r="C5594" s="331" t="str">
        <f aca="false">IFERROR(VLOOKUP(B5594,'[1]#¡REF!'!$A$1:$C$15201,2,FALSE()),"")</f>
        <v/>
      </c>
      <c r="D5594" s="331" t="s">
        <v>1016</v>
      </c>
      <c r="E5594" s="331" t="s">
        <v>1091</v>
      </c>
      <c r="F5594" s="354" t="s">
        <v>993</v>
      </c>
      <c r="G5594" s="331" t="n">
        <v>746</v>
      </c>
      <c r="H5594" s="331" t="n">
        <v>233.8</v>
      </c>
      <c r="I5594" s="415" t="n">
        <v>4655.04</v>
      </c>
      <c r="J5594" s="389"/>
      <c r="K5594" s="331" t="s">
        <v>994</v>
      </c>
    </row>
    <row r="5595" customFormat="false" ht="15.75" hidden="true" customHeight="false" outlineLevel="0" collapsed="false">
      <c r="A5595" s="331"/>
      <c r="B5595" s="331" t="s">
        <v>1528</v>
      </c>
      <c r="C5595" s="331" t="str">
        <f aca="false">IFERROR(VLOOKUP(B5595,'[1]#¡REF!'!$A$1:$C$15201,2,FALSE()),"")</f>
        <v/>
      </c>
      <c r="D5595" s="331" t="s">
        <v>1016</v>
      </c>
      <c r="E5595" s="331" t="s">
        <v>1018</v>
      </c>
      <c r="F5595" s="354" t="s">
        <v>993</v>
      </c>
      <c r="G5595" s="331" t="n">
        <v>2</v>
      </c>
      <c r="H5595" s="331" t="n">
        <v>0.63</v>
      </c>
      <c r="I5595" s="331" t="n">
        <v>12.48</v>
      </c>
      <c r="J5595" s="389"/>
      <c r="K5595" s="331" t="s">
        <v>994</v>
      </c>
    </row>
    <row r="5596" customFormat="false" ht="15.75" hidden="true" customHeight="false" outlineLevel="0" collapsed="false">
      <c r="A5596" s="331"/>
      <c r="B5596" s="331" t="s">
        <v>1528</v>
      </c>
      <c r="C5596" s="331" t="str">
        <f aca="false">IFERROR(VLOOKUP(B5596,'[1]#¡REF!'!$A$1:$C$15201,2,FALSE()),"")</f>
        <v/>
      </c>
      <c r="D5596" s="331" t="s">
        <v>1016</v>
      </c>
      <c r="E5596" s="331" t="s">
        <v>1019</v>
      </c>
      <c r="F5596" s="354" t="s">
        <v>993</v>
      </c>
      <c r="G5596" s="331" t="n">
        <v>858</v>
      </c>
      <c r="H5596" s="331" t="n">
        <v>268.91</v>
      </c>
      <c r="I5596" s="415" t="n">
        <v>5353.92</v>
      </c>
      <c r="J5596" s="389"/>
      <c r="K5596" s="331" t="s">
        <v>994</v>
      </c>
    </row>
    <row r="5597" customFormat="false" ht="15.75" hidden="true" customHeight="false" outlineLevel="0" collapsed="false">
      <c r="A5597" s="331"/>
      <c r="B5597" s="331" t="s">
        <v>1528</v>
      </c>
      <c r="C5597" s="331" t="str">
        <f aca="false">IFERROR(VLOOKUP(B5597,'[1]#¡REF!'!$A$1:$C$15201,2,FALSE()),"")</f>
        <v/>
      </c>
      <c r="D5597" s="331" t="s">
        <v>1016</v>
      </c>
      <c r="E5597" s="331" t="s">
        <v>1020</v>
      </c>
      <c r="F5597" s="354" t="s">
        <v>993</v>
      </c>
      <c r="G5597" s="405" t="n">
        <v>2067</v>
      </c>
      <c r="H5597" s="331" t="n">
        <v>647.82</v>
      </c>
      <c r="I5597" s="415" t="n">
        <v>12898.08</v>
      </c>
      <c r="J5597" s="389"/>
      <c r="K5597" s="331" t="s">
        <v>994</v>
      </c>
    </row>
    <row r="5598" customFormat="false" ht="15.75" hidden="true" customHeight="false" outlineLevel="0" collapsed="false">
      <c r="A5598" s="331"/>
      <c r="B5598" s="331" t="s">
        <v>1528</v>
      </c>
      <c r="C5598" s="331" t="str">
        <f aca="false">IFERROR(VLOOKUP(B5598,'[1]#¡REF!'!$A$1:$C$15201,2,FALSE()),"")</f>
        <v/>
      </c>
      <c r="D5598" s="331" t="s">
        <v>1016</v>
      </c>
      <c r="E5598" s="331" t="s">
        <v>1041</v>
      </c>
      <c r="F5598" s="354" t="s">
        <v>993</v>
      </c>
      <c r="G5598" s="331" t="n">
        <v>494</v>
      </c>
      <c r="H5598" s="331" t="n">
        <v>154.82</v>
      </c>
      <c r="I5598" s="415" t="n">
        <v>3082.56</v>
      </c>
      <c r="J5598" s="389"/>
      <c r="K5598" s="331" t="s">
        <v>994</v>
      </c>
    </row>
    <row r="5599" customFormat="false" ht="15.75" hidden="true" customHeight="false" outlineLevel="0" collapsed="false">
      <c r="A5599" s="331"/>
      <c r="B5599" s="331" t="s">
        <v>1528</v>
      </c>
      <c r="C5599" s="331" t="str">
        <f aca="false">IFERROR(VLOOKUP(B5599,'[1]#¡REF!'!$A$1:$C$15201,2,FALSE()),"")</f>
        <v/>
      </c>
      <c r="D5599" s="331" t="s">
        <v>1016</v>
      </c>
      <c r="E5599" s="331" t="s">
        <v>1025</v>
      </c>
      <c r="F5599" s="354" t="s">
        <v>993</v>
      </c>
      <c r="G5599" s="331" t="n">
        <v>359</v>
      </c>
      <c r="H5599" s="331" t="n">
        <v>112.51</v>
      </c>
      <c r="I5599" s="415" t="n">
        <v>2240.16</v>
      </c>
      <c r="J5599" s="389"/>
      <c r="K5599" s="331" t="s">
        <v>994</v>
      </c>
    </row>
    <row r="5600" customFormat="false" ht="15.75" hidden="true" customHeight="false" outlineLevel="0" collapsed="false">
      <c r="A5600" s="331"/>
      <c r="B5600" s="331" t="s">
        <v>1528</v>
      </c>
      <c r="C5600" s="331" t="str">
        <f aca="false">IFERROR(VLOOKUP(B5600,'[1]#¡REF!'!$A$1:$C$15201,2,FALSE()),"")</f>
        <v/>
      </c>
      <c r="D5600" s="331" t="s">
        <v>1016</v>
      </c>
      <c r="E5600" s="331" t="s">
        <v>1065</v>
      </c>
      <c r="F5600" s="354" t="s">
        <v>993</v>
      </c>
      <c r="G5600" s="331" t="n">
        <v>113</v>
      </c>
      <c r="H5600" s="331" t="n">
        <v>35.42</v>
      </c>
      <c r="I5600" s="331" t="n">
        <v>705.12</v>
      </c>
      <c r="J5600" s="389"/>
      <c r="K5600" s="331" t="s">
        <v>994</v>
      </c>
    </row>
    <row r="5601" customFormat="false" ht="15.75" hidden="true" customHeight="false" outlineLevel="0" collapsed="false">
      <c r="A5601" s="331"/>
      <c r="B5601" s="331" t="s">
        <v>1528</v>
      </c>
      <c r="C5601" s="331" t="str">
        <f aca="false">IFERROR(VLOOKUP(B5601,'[1]#¡REF!'!$A$1:$C$15201,2,FALSE()),"")</f>
        <v/>
      </c>
      <c r="D5601" s="331" t="s">
        <v>1016</v>
      </c>
      <c r="E5601" s="331" t="s">
        <v>1043</v>
      </c>
      <c r="F5601" s="354" t="s">
        <v>993</v>
      </c>
      <c r="G5601" s="331" t="n">
        <v>14</v>
      </c>
      <c r="H5601" s="331" t="n">
        <v>4.39</v>
      </c>
      <c r="I5601" s="331" t="n">
        <v>87.36</v>
      </c>
      <c r="J5601" s="389"/>
      <c r="K5601" s="331" t="s">
        <v>994</v>
      </c>
    </row>
    <row r="5602" customFormat="false" ht="15.75" hidden="true" customHeight="false" outlineLevel="0" collapsed="false">
      <c r="A5602" s="331"/>
      <c r="B5602" s="331" t="s">
        <v>1528</v>
      </c>
      <c r="C5602" s="331" t="str">
        <f aca="false">IFERROR(VLOOKUP(B5602,'[1]#¡REF!'!$A$1:$C$15201,2,FALSE()),"")</f>
        <v/>
      </c>
      <c r="D5602" s="331" t="s">
        <v>1016</v>
      </c>
      <c r="E5602" s="331" t="s">
        <v>1093</v>
      </c>
      <c r="F5602" s="331" t="s">
        <v>1131</v>
      </c>
      <c r="G5602" s="331" t="n">
        <v>4</v>
      </c>
      <c r="H5602" s="331" t="n">
        <v>1.25</v>
      </c>
      <c r="I5602" s="331" t="n">
        <v>24.96</v>
      </c>
      <c r="J5602" s="389"/>
      <c r="K5602" s="331" t="s">
        <v>994</v>
      </c>
    </row>
    <row r="5603" customFormat="false" ht="15.75" hidden="true" customHeight="false" outlineLevel="0" collapsed="false">
      <c r="A5603" s="331"/>
      <c r="B5603" s="331" t="s">
        <v>1528</v>
      </c>
      <c r="C5603" s="331" t="str">
        <f aca="false">IFERROR(VLOOKUP(B5603,'[1]#¡REF!'!$A$1:$C$15201,2,FALSE()),"")</f>
        <v/>
      </c>
      <c r="D5603" s="331" t="s">
        <v>1016</v>
      </c>
      <c r="E5603" s="331" t="s">
        <v>1026</v>
      </c>
      <c r="F5603" s="331" t="s">
        <v>1132</v>
      </c>
      <c r="G5603" s="331" t="n">
        <v>30</v>
      </c>
      <c r="H5603" s="331" t="n">
        <v>9.4</v>
      </c>
      <c r="I5603" s="331" t="n">
        <v>187.2</v>
      </c>
      <c r="J5603" s="389"/>
      <c r="K5603" s="331" t="s">
        <v>994</v>
      </c>
    </row>
    <row r="5604" customFormat="false" ht="15.75" hidden="true" customHeight="false" outlineLevel="0" collapsed="false">
      <c r="A5604" s="331"/>
      <c r="B5604" s="331" t="s">
        <v>1528</v>
      </c>
      <c r="C5604" s="331" t="str">
        <f aca="false">IFERROR(VLOOKUP(B5604,'[1]#¡REF!'!$A$1:$C$15201,2,FALSE()),"")</f>
        <v/>
      </c>
      <c r="D5604" s="331" t="s">
        <v>1016</v>
      </c>
      <c r="E5604" s="331" t="s">
        <v>1027</v>
      </c>
      <c r="F5604" s="331" t="s">
        <v>1133</v>
      </c>
      <c r="G5604" s="331" t="n">
        <v>3</v>
      </c>
      <c r="H5604" s="331" t="n">
        <v>0.94</v>
      </c>
      <c r="I5604" s="331" t="n">
        <v>18.72</v>
      </c>
      <c r="J5604" s="389"/>
      <c r="K5604" s="331" t="s">
        <v>994</v>
      </c>
    </row>
    <row r="5605" customFormat="false" ht="15.75" hidden="true" customHeight="false" outlineLevel="0" collapsed="false">
      <c r="A5605" s="331"/>
      <c r="B5605" s="331" t="s">
        <v>1528</v>
      </c>
      <c r="C5605" s="331" t="str">
        <f aca="false">IFERROR(VLOOKUP(B5605,'[1]#¡REF!'!$A$1:$C$15201,2,FALSE()),"")</f>
        <v/>
      </c>
      <c r="D5605" s="331" t="s">
        <v>1016</v>
      </c>
      <c r="E5605" s="331" t="s">
        <v>1028</v>
      </c>
      <c r="F5605" s="331" t="s">
        <v>1134</v>
      </c>
      <c r="G5605" s="331" t="n">
        <v>5</v>
      </c>
      <c r="H5605" s="331" t="n">
        <v>1.57</v>
      </c>
      <c r="I5605" s="331" t="n">
        <v>31.2</v>
      </c>
      <c r="J5605" s="390"/>
      <c r="K5605" s="331" t="s">
        <v>994</v>
      </c>
    </row>
    <row r="5606" customFormat="false" ht="15.75" hidden="true" customHeight="false" outlineLevel="0" collapsed="false">
      <c r="A5606" s="331"/>
      <c r="B5606" s="331" t="s">
        <v>1529</v>
      </c>
      <c r="C5606" s="331" t="str">
        <f aca="false">IFERROR(VLOOKUP(B5606,'[1]#¡REF!'!$A$1:$C$15201,2,FALSE()),"")</f>
        <v/>
      </c>
      <c r="D5606" s="331" t="s">
        <v>991</v>
      </c>
      <c r="E5606" s="331" t="s">
        <v>997</v>
      </c>
      <c r="F5606" s="331" t="s">
        <v>1130</v>
      </c>
      <c r="G5606" s="331" t="n">
        <v>90</v>
      </c>
      <c r="H5606" s="331" t="n">
        <v>86.88</v>
      </c>
      <c r="I5606" s="415" t="n">
        <v>1729.8</v>
      </c>
      <c r="J5606" s="388"/>
      <c r="K5606" s="331" t="s">
        <v>994</v>
      </c>
    </row>
    <row r="5607" customFormat="false" ht="15.75" hidden="true" customHeight="false" outlineLevel="0" collapsed="false">
      <c r="A5607" s="331"/>
      <c r="B5607" s="331" t="s">
        <v>1529</v>
      </c>
      <c r="C5607" s="331" t="str">
        <f aca="false">IFERROR(VLOOKUP(B5607,'[1]#¡REF!'!$A$1:$C$15201,2,FALSE()),"")</f>
        <v/>
      </c>
      <c r="D5607" s="331" t="s">
        <v>991</v>
      </c>
      <c r="E5607" s="331" t="s">
        <v>1032</v>
      </c>
      <c r="F5607" s="331" t="s">
        <v>1130</v>
      </c>
      <c r="G5607" s="331" t="n">
        <v>24</v>
      </c>
      <c r="H5607" s="331" t="n">
        <v>23.17</v>
      </c>
      <c r="I5607" s="331" t="n">
        <v>461.28</v>
      </c>
      <c r="J5607" s="389"/>
      <c r="K5607" s="331" t="s">
        <v>994</v>
      </c>
    </row>
    <row r="5608" customFormat="false" ht="15.75" hidden="true" customHeight="false" outlineLevel="0" collapsed="false">
      <c r="A5608" s="331"/>
      <c r="B5608" s="331" t="s">
        <v>1529</v>
      </c>
      <c r="C5608" s="331" t="str">
        <f aca="false">IFERROR(VLOOKUP(B5608,'[1]#¡REF!'!$A$1:$C$15201,2,FALSE()),"")</f>
        <v/>
      </c>
      <c r="D5608" s="331" t="s">
        <v>991</v>
      </c>
      <c r="E5608" s="331" t="s">
        <v>1083</v>
      </c>
      <c r="F5608" s="354" t="s">
        <v>993</v>
      </c>
      <c r="G5608" s="405" t="n">
        <v>1006</v>
      </c>
      <c r="H5608" s="331" t="n">
        <v>971.14</v>
      </c>
      <c r="I5608" s="415" t="n">
        <v>19335.32</v>
      </c>
      <c r="J5608" s="389"/>
      <c r="K5608" s="331" t="s">
        <v>994</v>
      </c>
    </row>
    <row r="5609" customFormat="false" ht="15.75" hidden="true" customHeight="false" outlineLevel="0" collapsed="false">
      <c r="A5609" s="331"/>
      <c r="B5609" s="331" t="s">
        <v>1529</v>
      </c>
      <c r="C5609" s="331" t="str">
        <f aca="false">IFERROR(VLOOKUP(B5609,'[1]#¡REF!'!$A$1:$C$15201,2,FALSE()),"")</f>
        <v/>
      </c>
      <c r="D5609" s="331" t="s">
        <v>991</v>
      </c>
      <c r="E5609" s="331" t="s">
        <v>1000</v>
      </c>
      <c r="F5609" s="354" t="s">
        <v>993</v>
      </c>
      <c r="G5609" s="405" t="n">
        <v>1114</v>
      </c>
      <c r="H5609" s="415" t="n">
        <v>1075.39</v>
      </c>
      <c r="I5609" s="415" t="n">
        <v>21411.08</v>
      </c>
      <c r="J5609" s="389"/>
      <c r="K5609" s="331" t="s">
        <v>994</v>
      </c>
    </row>
    <row r="5610" customFormat="false" ht="15.75" hidden="true" customHeight="false" outlineLevel="0" collapsed="false">
      <c r="A5610" s="331"/>
      <c r="B5610" s="331" t="s">
        <v>1529</v>
      </c>
      <c r="C5610" s="331" t="str">
        <f aca="false">IFERROR(VLOOKUP(B5610,'[1]#¡REF!'!$A$1:$C$15201,2,FALSE()),"")</f>
        <v/>
      </c>
      <c r="D5610" s="331" t="s">
        <v>991</v>
      </c>
      <c r="E5610" s="331" t="s">
        <v>1075</v>
      </c>
      <c r="F5610" s="354" t="s">
        <v>993</v>
      </c>
      <c r="G5610" s="331" t="n">
        <v>139</v>
      </c>
      <c r="H5610" s="331" t="n">
        <v>134.18</v>
      </c>
      <c r="I5610" s="415" t="n">
        <v>2671.58</v>
      </c>
      <c r="J5610" s="389"/>
      <c r="K5610" s="331" t="s">
        <v>994</v>
      </c>
    </row>
    <row r="5611" customFormat="false" ht="15.75" hidden="true" customHeight="false" outlineLevel="0" collapsed="false">
      <c r="A5611" s="331"/>
      <c r="B5611" s="331" t="s">
        <v>1529</v>
      </c>
      <c r="C5611" s="331" t="str">
        <f aca="false">IFERROR(VLOOKUP(B5611,'[1]#¡REF!'!$A$1:$C$15201,2,FALSE()),"")</f>
        <v/>
      </c>
      <c r="D5611" s="331" t="s">
        <v>991</v>
      </c>
      <c r="E5611" s="331" t="s">
        <v>1033</v>
      </c>
      <c r="F5611" s="354" t="s">
        <v>993</v>
      </c>
      <c r="G5611" s="331" t="n">
        <v>40</v>
      </c>
      <c r="H5611" s="331" t="n">
        <v>38.61</v>
      </c>
      <c r="I5611" s="331" t="n">
        <v>768.8</v>
      </c>
      <c r="J5611" s="389"/>
      <c r="K5611" s="331" t="s">
        <v>994</v>
      </c>
    </row>
    <row r="5612" customFormat="false" ht="15.75" hidden="true" customHeight="false" outlineLevel="0" collapsed="false">
      <c r="A5612" s="331"/>
      <c r="B5612" s="331" t="s">
        <v>1529</v>
      </c>
      <c r="C5612" s="331" t="str">
        <f aca="false">IFERROR(VLOOKUP(B5612,'[1]#¡REF!'!$A$1:$C$15201,2,FALSE()),"")</f>
        <v/>
      </c>
      <c r="D5612" s="331" t="s">
        <v>991</v>
      </c>
      <c r="E5612" s="331" t="s">
        <v>1053</v>
      </c>
      <c r="F5612" s="354" t="s">
        <v>993</v>
      </c>
      <c r="G5612" s="331" t="n">
        <v>450</v>
      </c>
      <c r="H5612" s="331" t="n">
        <v>434.4</v>
      </c>
      <c r="I5612" s="415" t="n">
        <v>8649</v>
      </c>
      <c r="J5612" s="389"/>
      <c r="K5612" s="331" t="s">
        <v>994</v>
      </c>
    </row>
    <row r="5613" customFormat="false" ht="15.75" hidden="true" customHeight="false" outlineLevel="0" collapsed="false">
      <c r="A5613" s="331"/>
      <c r="B5613" s="331" t="s">
        <v>1529</v>
      </c>
      <c r="C5613" s="331" t="str">
        <f aca="false">IFERROR(VLOOKUP(B5613,'[1]#¡REF!'!$A$1:$C$15201,2,FALSE()),"")</f>
        <v/>
      </c>
      <c r="D5613" s="331" t="s">
        <v>991</v>
      </c>
      <c r="E5613" s="331" t="s">
        <v>1009</v>
      </c>
      <c r="F5613" s="354" t="s">
        <v>993</v>
      </c>
      <c r="G5613" s="331" t="n">
        <v>5</v>
      </c>
      <c r="H5613" s="331" t="n">
        <v>4.83</v>
      </c>
      <c r="I5613" s="331" t="n">
        <v>96.1</v>
      </c>
      <c r="J5613" s="389"/>
      <c r="K5613" s="331" t="s">
        <v>994</v>
      </c>
    </row>
    <row r="5614" customFormat="false" ht="15.75" hidden="true" customHeight="false" outlineLevel="0" collapsed="false">
      <c r="A5614" s="331"/>
      <c r="B5614" s="331" t="s">
        <v>1529</v>
      </c>
      <c r="C5614" s="331" t="str">
        <f aca="false">IFERROR(VLOOKUP(B5614,'[1]#¡REF!'!$A$1:$C$15201,2,FALSE()),"")</f>
        <v/>
      </c>
      <c r="D5614" s="331" t="s">
        <v>991</v>
      </c>
      <c r="E5614" s="331" t="s">
        <v>1011</v>
      </c>
      <c r="F5614" s="354" t="s">
        <v>993</v>
      </c>
      <c r="G5614" s="331" t="n">
        <v>185</v>
      </c>
      <c r="H5614" s="331" t="n">
        <v>178.59</v>
      </c>
      <c r="I5614" s="415" t="n">
        <v>3555.7</v>
      </c>
      <c r="J5614" s="389"/>
      <c r="K5614" s="331" t="s">
        <v>994</v>
      </c>
    </row>
    <row r="5615" customFormat="false" ht="15.75" hidden="true" customHeight="false" outlineLevel="0" collapsed="false">
      <c r="A5615" s="331"/>
      <c r="B5615" s="331" t="s">
        <v>1529</v>
      </c>
      <c r="C5615" s="331" t="str">
        <f aca="false">IFERROR(VLOOKUP(B5615,'[1]#¡REF!'!$A$1:$C$15201,2,FALSE()),"")</f>
        <v/>
      </c>
      <c r="D5615" s="331" t="s">
        <v>991</v>
      </c>
      <c r="E5615" s="331" t="s">
        <v>1001</v>
      </c>
      <c r="F5615" s="354" t="s">
        <v>993</v>
      </c>
      <c r="G5615" s="331" t="n">
        <v>80</v>
      </c>
      <c r="H5615" s="331" t="n">
        <v>77.23</v>
      </c>
      <c r="I5615" s="415" t="n">
        <v>1537.6</v>
      </c>
      <c r="J5615" s="389"/>
      <c r="K5615" s="331" t="s">
        <v>994</v>
      </c>
    </row>
    <row r="5616" customFormat="false" ht="15.75" hidden="true" customHeight="false" outlineLevel="0" collapsed="false">
      <c r="A5616" s="331"/>
      <c r="B5616" s="331" t="s">
        <v>1529</v>
      </c>
      <c r="C5616" s="331" t="str">
        <f aca="false">IFERROR(VLOOKUP(B5616,'[1]#¡REF!'!$A$1:$C$15201,2,FALSE()),"")</f>
        <v/>
      </c>
      <c r="D5616" s="331" t="s">
        <v>991</v>
      </c>
      <c r="E5616" s="331" t="s">
        <v>1037</v>
      </c>
      <c r="F5616" s="331" t="s">
        <v>1131</v>
      </c>
      <c r="G5616" s="331" t="n">
        <v>109</v>
      </c>
      <c r="H5616" s="331" t="n">
        <v>105.22</v>
      </c>
      <c r="I5616" s="415" t="n">
        <v>2094.98</v>
      </c>
      <c r="J5616" s="389"/>
      <c r="K5616" s="331" t="s">
        <v>994</v>
      </c>
    </row>
    <row r="5617" customFormat="false" ht="15.75" hidden="true" customHeight="false" outlineLevel="0" collapsed="false">
      <c r="A5617" s="331"/>
      <c r="B5617" s="331" t="s">
        <v>1529</v>
      </c>
      <c r="C5617" s="331" t="str">
        <f aca="false">IFERROR(VLOOKUP(B5617,'[1]#¡REF!'!$A$1:$C$15201,2,FALSE()),"")</f>
        <v/>
      </c>
      <c r="D5617" s="331" t="s">
        <v>991</v>
      </c>
      <c r="E5617" s="331" t="s">
        <v>1014</v>
      </c>
      <c r="F5617" s="331" t="s">
        <v>1132</v>
      </c>
      <c r="G5617" s="331" t="n">
        <v>24</v>
      </c>
      <c r="H5617" s="331" t="n">
        <v>23.17</v>
      </c>
      <c r="I5617" s="331" t="n">
        <v>461.28</v>
      </c>
      <c r="J5617" s="389"/>
      <c r="K5617" s="331" t="s">
        <v>994</v>
      </c>
    </row>
    <row r="5618" customFormat="false" ht="15.75" hidden="true" customHeight="false" outlineLevel="0" collapsed="false">
      <c r="A5618" s="331"/>
      <c r="B5618" s="331" t="s">
        <v>1529</v>
      </c>
      <c r="C5618" s="331" t="str">
        <f aca="false">IFERROR(VLOOKUP(B5618,'[1]#¡REF!'!$A$1:$C$15201,2,FALSE()),"")</f>
        <v/>
      </c>
      <c r="D5618" s="331" t="s">
        <v>991</v>
      </c>
      <c r="E5618" s="331" t="s">
        <v>1002</v>
      </c>
      <c r="F5618" s="331" t="s">
        <v>1133</v>
      </c>
      <c r="G5618" s="331" t="n">
        <v>450</v>
      </c>
      <c r="H5618" s="331" t="n">
        <v>434.4</v>
      </c>
      <c r="I5618" s="415" t="n">
        <v>8649</v>
      </c>
      <c r="J5618" s="389"/>
      <c r="K5618" s="331" t="s">
        <v>994</v>
      </c>
    </row>
    <row r="5619" customFormat="false" ht="15.75" hidden="true" customHeight="false" outlineLevel="0" collapsed="false">
      <c r="A5619" s="331"/>
      <c r="B5619" s="331" t="s">
        <v>1529</v>
      </c>
      <c r="C5619" s="331" t="str">
        <f aca="false">IFERROR(VLOOKUP(B5619,'[1]#¡REF!'!$A$1:$C$15201,2,FALSE()),"")</f>
        <v/>
      </c>
      <c r="D5619" s="331" t="s">
        <v>991</v>
      </c>
      <c r="E5619" s="331" t="s">
        <v>1004</v>
      </c>
      <c r="F5619" s="331" t="s">
        <v>1134</v>
      </c>
      <c r="G5619" s="331" t="n">
        <v>60</v>
      </c>
      <c r="H5619" s="331" t="n">
        <v>57.92</v>
      </c>
      <c r="I5619" s="415" t="n">
        <v>1153.2</v>
      </c>
      <c r="J5619" s="390"/>
      <c r="K5619" s="331" t="s">
        <v>994</v>
      </c>
    </row>
    <row r="5620" customFormat="false" ht="15.75" hidden="true" customHeight="false" outlineLevel="0" collapsed="false">
      <c r="A5620" s="356"/>
      <c r="B5620" s="356" t="s">
        <v>1529</v>
      </c>
      <c r="C5620" s="356" t="str">
        <f aca="false">IFERROR(VLOOKUP(B5620,'[1]#¡REF!'!$A$1:$C$15201,2,FALSE()),"")</f>
        <v/>
      </c>
      <c r="D5620" s="356" t="s">
        <v>991</v>
      </c>
      <c r="E5620" s="356" t="s">
        <v>612</v>
      </c>
      <c r="F5620" s="361" t="s">
        <v>1136</v>
      </c>
      <c r="G5620" s="361" t="n">
        <v>352</v>
      </c>
      <c r="H5620" s="356" t="n">
        <v>339.8</v>
      </c>
      <c r="I5620" s="416" t="n">
        <v>6765.44</v>
      </c>
      <c r="J5620" s="394"/>
      <c r="K5620" s="356" t="s">
        <v>994</v>
      </c>
      <c r="L5620" s="379"/>
      <c r="M5620" s="379"/>
      <c r="N5620" s="379"/>
      <c r="O5620" s="379"/>
      <c r="P5620" s="279"/>
      <c r="Q5620" s="395"/>
      <c r="R5620" s="396"/>
      <c r="S5620" s="396"/>
      <c r="T5620" s="382"/>
    </row>
    <row r="5621" customFormat="false" ht="15.75" hidden="true" customHeight="false" outlineLevel="0" collapsed="false">
      <c r="A5621" s="331"/>
      <c r="B5621" s="331" t="s">
        <v>1530</v>
      </c>
      <c r="C5621" s="331" t="str">
        <f aca="false">IFERROR(VLOOKUP(B5621,'[1]#¡REF!'!$A$1:$C$15201,2,FALSE()),"")</f>
        <v/>
      </c>
      <c r="D5621" s="331" t="s">
        <v>1016</v>
      </c>
      <c r="E5621" s="331" t="s">
        <v>1017</v>
      </c>
      <c r="F5621" s="331" t="s">
        <v>1130</v>
      </c>
      <c r="G5621" s="331" t="n">
        <v>2</v>
      </c>
      <c r="H5621" s="331" t="n">
        <v>0.61</v>
      </c>
      <c r="I5621" s="331" t="n">
        <v>12.24</v>
      </c>
      <c r="J5621" s="388"/>
      <c r="K5621" s="331" t="s">
        <v>994</v>
      </c>
    </row>
    <row r="5622" customFormat="false" ht="15.75" hidden="true" customHeight="false" outlineLevel="0" collapsed="false">
      <c r="A5622" s="331"/>
      <c r="B5622" s="331" t="s">
        <v>1530</v>
      </c>
      <c r="C5622" s="331" t="str">
        <f aca="false">IFERROR(VLOOKUP(B5622,'[1]#¡REF!'!$A$1:$C$15201,2,FALSE()),"")</f>
        <v/>
      </c>
      <c r="D5622" s="331" t="s">
        <v>1016</v>
      </c>
      <c r="E5622" s="331" t="s">
        <v>1019</v>
      </c>
      <c r="F5622" s="354" t="s">
        <v>993</v>
      </c>
      <c r="G5622" s="331" t="n">
        <v>560</v>
      </c>
      <c r="H5622" s="331" t="n">
        <v>172.13</v>
      </c>
      <c r="I5622" s="415" t="n">
        <v>3427.2</v>
      </c>
      <c r="J5622" s="389"/>
      <c r="K5622" s="331" t="s">
        <v>994</v>
      </c>
    </row>
    <row r="5623" customFormat="false" ht="15.75" hidden="true" customHeight="false" outlineLevel="0" collapsed="false">
      <c r="A5623" s="331"/>
      <c r="B5623" s="331" t="s">
        <v>1530</v>
      </c>
      <c r="C5623" s="331" t="str">
        <f aca="false">IFERROR(VLOOKUP(B5623,'[1]#¡REF!'!$A$1:$C$15201,2,FALSE()),"")</f>
        <v/>
      </c>
      <c r="D5623" s="331" t="s">
        <v>1016</v>
      </c>
      <c r="E5623" s="331" t="s">
        <v>1020</v>
      </c>
      <c r="F5623" s="354" t="s">
        <v>993</v>
      </c>
      <c r="G5623" s="331" t="n">
        <v>1</v>
      </c>
      <c r="H5623" s="331" t="n">
        <v>0.31</v>
      </c>
      <c r="I5623" s="331" t="n">
        <v>6.12</v>
      </c>
      <c r="J5623" s="389"/>
      <c r="K5623" s="331" t="s">
        <v>994</v>
      </c>
    </row>
    <row r="5624" customFormat="false" ht="15.75" hidden="true" customHeight="false" outlineLevel="0" collapsed="false">
      <c r="A5624" s="331"/>
      <c r="B5624" s="331" t="s">
        <v>1530</v>
      </c>
      <c r="C5624" s="331" t="str">
        <f aca="false">IFERROR(VLOOKUP(B5624,'[1]#¡REF!'!$A$1:$C$15201,2,FALSE()),"")</f>
        <v/>
      </c>
      <c r="D5624" s="331" t="s">
        <v>1016</v>
      </c>
      <c r="E5624" s="331" t="s">
        <v>1041</v>
      </c>
      <c r="F5624" s="354" t="s">
        <v>993</v>
      </c>
      <c r="G5624" s="331" t="n">
        <v>1</v>
      </c>
      <c r="H5624" s="331" t="n">
        <v>0.31</v>
      </c>
      <c r="I5624" s="331" t="n">
        <v>6.12</v>
      </c>
      <c r="J5624" s="389"/>
      <c r="K5624" s="331" t="s">
        <v>994</v>
      </c>
    </row>
    <row r="5625" customFormat="false" ht="15.75" hidden="true" customHeight="false" outlineLevel="0" collapsed="false">
      <c r="A5625" s="331"/>
      <c r="B5625" s="331" t="s">
        <v>1530</v>
      </c>
      <c r="C5625" s="331" t="str">
        <f aca="false">IFERROR(VLOOKUP(B5625,'[1]#¡REF!'!$A$1:$C$15201,2,FALSE()),"")</f>
        <v/>
      </c>
      <c r="D5625" s="331" t="s">
        <v>1016</v>
      </c>
      <c r="E5625" s="331" t="s">
        <v>1092</v>
      </c>
      <c r="F5625" s="354" t="s">
        <v>993</v>
      </c>
      <c r="G5625" s="331" t="n">
        <v>8</v>
      </c>
      <c r="H5625" s="331" t="n">
        <v>2.46</v>
      </c>
      <c r="I5625" s="331" t="n">
        <v>48.96</v>
      </c>
      <c r="J5625" s="389"/>
      <c r="K5625" s="331" t="s">
        <v>994</v>
      </c>
    </row>
    <row r="5626" customFormat="false" ht="15.75" hidden="true" customHeight="false" outlineLevel="0" collapsed="false">
      <c r="A5626" s="331"/>
      <c r="B5626" s="331" t="s">
        <v>1530</v>
      </c>
      <c r="C5626" s="331" t="str">
        <f aca="false">IFERROR(VLOOKUP(B5626,'[1]#¡REF!'!$A$1:$C$15201,2,FALSE()),"")</f>
        <v/>
      </c>
      <c r="D5626" s="331" t="s">
        <v>1016</v>
      </c>
      <c r="E5626" s="331" t="s">
        <v>1025</v>
      </c>
      <c r="F5626" s="354" t="s">
        <v>993</v>
      </c>
      <c r="G5626" s="331" t="n">
        <v>29</v>
      </c>
      <c r="H5626" s="331" t="n">
        <v>8.91</v>
      </c>
      <c r="I5626" s="331" t="n">
        <v>177.48</v>
      </c>
      <c r="J5626" s="389"/>
      <c r="K5626" s="331" t="s">
        <v>994</v>
      </c>
    </row>
    <row r="5627" customFormat="false" ht="15.75" hidden="true" customHeight="false" outlineLevel="0" collapsed="false">
      <c r="A5627" s="331"/>
      <c r="B5627" s="331" t="s">
        <v>1530</v>
      </c>
      <c r="C5627" s="331" t="str">
        <f aca="false">IFERROR(VLOOKUP(B5627,'[1]#¡REF!'!$A$1:$C$15201,2,FALSE()),"")</f>
        <v/>
      </c>
      <c r="D5627" s="331" t="s">
        <v>1016</v>
      </c>
      <c r="E5627" s="331" t="s">
        <v>1065</v>
      </c>
      <c r="F5627" s="354" t="s">
        <v>993</v>
      </c>
      <c r="G5627" s="331" t="n">
        <v>1</v>
      </c>
      <c r="H5627" s="331" t="n">
        <v>0.31</v>
      </c>
      <c r="I5627" s="331" t="n">
        <v>6.12</v>
      </c>
      <c r="J5627" s="389"/>
      <c r="K5627" s="331" t="s">
        <v>994</v>
      </c>
    </row>
    <row r="5628" customFormat="false" ht="15.75" hidden="true" customHeight="false" outlineLevel="0" collapsed="false">
      <c r="A5628" s="331"/>
      <c r="B5628" s="331" t="s">
        <v>1530</v>
      </c>
      <c r="C5628" s="331" t="str">
        <f aca="false">IFERROR(VLOOKUP(B5628,'[1]#¡REF!'!$A$1:$C$15201,2,FALSE()),"")</f>
        <v/>
      </c>
      <c r="D5628" s="331" t="s">
        <v>1016</v>
      </c>
      <c r="E5628" s="331" t="s">
        <v>1093</v>
      </c>
      <c r="F5628" s="331" t="s">
        <v>1131</v>
      </c>
      <c r="G5628" s="331" t="n">
        <v>2</v>
      </c>
      <c r="H5628" s="331" t="n">
        <v>0.61</v>
      </c>
      <c r="I5628" s="331" t="n">
        <v>12.24</v>
      </c>
      <c r="J5628" s="389"/>
      <c r="K5628" s="331" t="s">
        <v>994</v>
      </c>
    </row>
    <row r="5629" customFormat="false" ht="15.75" hidden="true" customHeight="false" outlineLevel="0" collapsed="false">
      <c r="A5629" s="331"/>
      <c r="B5629" s="331" t="s">
        <v>1530</v>
      </c>
      <c r="C5629" s="331" t="str">
        <f aca="false">IFERROR(VLOOKUP(B5629,'[1]#¡REF!'!$A$1:$C$15201,2,FALSE()),"")</f>
        <v/>
      </c>
      <c r="D5629" s="331" t="s">
        <v>1016</v>
      </c>
      <c r="E5629" s="331" t="s">
        <v>1026</v>
      </c>
      <c r="F5629" s="331" t="s">
        <v>1132</v>
      </c>
      <c r="G5629" s="331" t="n">
        <v>23</v>
      </c>
      <c r="H5629" s="331" t="n">
        <v>7.07</v>
      </c>
      <c r="I5629" s="331" t="n">
        <v>140.76</v>
      </c>
      <c r="J5629" s="389"/>
      <c r="K5629" s="331" t="s">
        <v>994</v>
      </c>
    </row>
    <row r="5630" customFormat="false" ht="15.75" hidden="true" customHeight="false" outlineLevel="0" collapsed="false">
      <c r="A5630" s="331"/>
      <c r="B5630" s="331" t="s">
        <v>1530</v>
      </c>
      <c r="C5630" s="331" t="str">
        <f aca="false">IFERROR(VLOOKUP(B5630,'[1]#¡REF!'!$A$1:$C$15201,2,FALSE()),"")</f>
        <v/>
      </c>
      <c r="D5630" s="331" t="s">
        <v>1016</v>
      </c>
      <c r="E5630" s="331" t="s">
        <v>1027</v>
      </c>
      <c r="F5630" s="331" t="s">
        <v>1133</v>
      </c>
      <c r="G5630" s="331" t="n">
        <v>2</v>
      </c>
      <c r="H5630" s="331" t="n">
        <v>0.61</v>
      </c>
      <c r="I5630" s="331" t="n">
        <v>12.24</v>
      </c>
      <c r="J5630" s="389"/>
      <c r="K5630" s="331" t="s">
        <v>994</v>
      </c>
    </row>
    <row r="5631" customFormat="false" ht="15.75" hidden="true" customHeight="false" outlineLevel="0" collapsed="false">
      <c r="A5631" s="331"/>
      <c r="B5631" s="331" t="s">
        <v>1530</v>
      </c>
      <c r="C5631" s="331" t="str">
        <f aca="false">IFERROR(VLOOKUP(B5631,'[1]#¡REF!'!$A$1:$C$15201,2,FALSE()),"")</f>
        <v/>
      </c>
      <c r="D5631" s="331" t="s">
        <v>1016</v>
      </c>
      <c r="E5631" s="331" t="s">
        <v>1028</v>
      </c>
      <c r="F5631" s="331" t="s">
        <v>1134</v>
      </c>
      <c r="G5631" s="331" t="n">
        <v>2</v>
      </c>
      <c r="H5631" s="331" t="n">
        <v>0.61</v>
      </c>
      <c r="I5631" s="331" t="n">
        <v>12.24</v>
      </c>
      <c r="J5631" s="390"/>
      <c r="K5631" s="331" t="s">
        <v>994</v>
      </c>
    </row>
    <row r="5632" customFormat="false" ht="15.75" hidden="true" customHeight="false" outlineLevel="0" collapsed="false">
      <c r="A5632" s="399"/>
      <c r="B5632" s="356" t="s">
        <v>1530</v>
      </c>
      <c r="C5632" s="356" t="str">
        <f aca="false">IFERROR(VLOOKUP(B5632,'[1]#¡REF!'!$A$1:$C$15201,2,FALSE()),"")</f>
        <v/>
      </c>
      <c r="D5632" s="399" t="s">
        <v>1016</v>
      </c>
      <c r="E5632" s="399" t="s">
        <v>621</v>
      </c>
      <c r="F5632" s="361" t="s">
        <v>1136</v>
      </c>
      <c r="G5632" s="361" t="n">
        <v>4</v>
      </c>
      <c r="H5632" s="417" t="n">
        <v>1.23</v>
      </c>
      <c r="I5632" s="417" t="n">
        <v>24.48</v>
      </c>
      <c r="J5632" s="360"/>
      <c r="K5632" s="356" t="s">
        <v>994</v>
      </c>
      <c r="L5632" s="379"/>
      <c r="M5632" s="379"/>
      <c r="N5632" s="379"/>
      <c r="O5632" s="379"/>
      <c r="P5632" s="279"/>
      <c r="Q5632" s="395"/>
      <c r="R5632" s="396"/>
      <c r="S5632" s="396"/>
      <c r="T5632" s="382"/>
    </row>
    <row r="5633" customFormat="false" ht="15.75" hidden="true" customHeight="false" outlineLevel="0" collapsed="false">
      <c r="A5633" s="331"/>
      <c r="B5633" s="331" t="s">
        <v>1531</v>
      </c>
      <c r="C5633" s="331" t="str">
        <f aca="false">IFERROR(VLOOKUP(B5633,'[1]#¡REF!'!$A$1:$C$15201,2,FALSE()),"")</f>
        <v/>
      </c>
      <c r="D5633" s="331" t="s">
        <v>991</v>
      </c>
      <c r="E5633" s="331" t="s">
        <v>1032</v>
      </c>
      <c r="F5633" s="331" t="s">
        <v>1130</v>
      </c>
      <c r="G5633" s="331" t="n">
        <v>2</v>
      </c>
      <c r="H5633" s="331" t="n">
        <v>6.04</v>
      </c>
      <c r="I5633" s="331" t="n">
        <v>120.24</v>
      </c>
      <c r="J5633" s="388"/>
      <c r="K5633" s="331" t="s">
        <v>994</v>
      </c>
    </row>
    <row r="5634" customFormat="false" ht="15.75" hidden="true" customHeight="false" outlineLevel="0" collapsed="false">
      <c r="A5634" s="331"/>
      <c r="B5634" s="331" t="s">
        <v>1531</v>
      </c>
      <c r="C5634" s="331" t="str">
        <f aca="false">IFERROR(VLOOKUP(B5634,'[1]#¡REF!'!$A$1:$C$15201,2,FALSE()),"")</f>
        <v/>
      </c>
      <c r="D5634" s="331" t="s">
        <v>991</v>
      </c>
      <c r="E5634" s="331" t="s">
        <v>1033</v>
      </c>
      <c r="F5634" s="354" t="s">
        <v>993</v>
      </c>
      <c r="G5634" s="331" t="n">
        <v>30</v>
      </c>
      <c r="H5634" s="331" t="n">
        <v>90.59</v>
      </c>
      <c r="I5634" s="415" t="n">
        <v>1803.6</v>
      </c>
      <c r="J5634" s="389"/>
      <c r="K5634" s="331" t="s">
        <v>994</v>
      </c>
    </row>
    <row r="5635" customFormat="false" ht="15.75" hidden="true" customHeight="false" outlineLevel="0" collapsed="false">
      <c r="A5635" s="331"/>
      <c r="B5635" s="331" t="s">
        <v>1531</v>
      </c>
      <c r="C5635" s="331" t="str">
        <f aca="false">IFERROR(VLOOKUP(B5635,'[1]#¡REF!'!$A$1:$C$15201,2,FALSE()),"")</f>
        <v/>
      </c>
      <c r="D5635" s="331" t="s">
        <v>991</v>
      </c>
      <c r="E5635" s="331" t="s">
        <v>1034</v>
      </c>
      <c r="F5635" s="354" t="s">
        <v>993</v>
      </c>
      <c r="G5635" s="331" t="n">
        <v>103</v>
      </c>
      <c r="H5635" s="331" t="n">
        <v>311.02</v>
      </c>
      <c r="I5635" s="415" t="n">
        <v>6192.36</v>
      </c>
      <c r="J5635" s="389"/>
      <c r="K5635" s="331" t="s">
        <v>994</v>
      </c>
    </row>
    <row r="5636" customFormat="false" ht="15.75" hidden="true" customHeight="false" outlineLevel="0" collapsed="false">
      <c r="A5636" s="331"/>
      <c r="B5636" s="331" t="s">
        <v>1531</v>
      </c>
      <c r="C5636" s="331" t="str">
        <f aca="false">IFERROR(VLOOKUP(B5636,'[1]#¡REF!'!$A$1:$C$15201,2,FALSE()),"")</f>
        <v/>
      </c>
      <c r="D5636" s="331" t="s">
        <v>991</v>
      </c>
      <c r="E5636" s="331" t="s">
        <v>1009</v>
      </c>
      <c r="F5636" s="354" t="s">
        <v>993</v>
      </c>
      <c r="G5636" s="331" t="n">
        <v>100</v>
      </c>
      <c r="H5636" s="331" t="n">
        <v>301.96</v>
      </c>
      <c r="I5636" s="415" t="n">
        <v>6012</v>
      </c>
      <c r="J5636" s="389"/>
      <c r="K5636" s="331" t="s">
        <v>994</v>
      </c>
    </row>
    <row r="5637" customFormat="false" ht="15.75" hidden="true" customHeight="false" outlineLevel="0" collapsed="false">
      <c r="A5637" s="331"/>
      <c r="B5637" s="331" t="s">
        <v>1531</v>
      </c>
      <c r="C5637" s="331" t="str">
        <f aca="false">IFERROR(VLOOKUP(B5637,'[1]#¡REF!'!$A$1:$C$15201,2,FALSE()),"")</f>
        <v/>
      </c>
      <c r="D5637" s="331" t="s">
        <v>991</v>
      </c>
      <c r="E5637" s="331" t="s">
        <v>1046</v>
      </c>
      <c r="F5637" s="354" t="s">
        <v>993</v>
      </c>
      <c r="G5637" s="331" t="n">
        <v>5</v>
      </c>
      <c r="H5637" s="331" t="n">
        <v>15.1</v>
      </c>
      <c r="I5637" s="331" t="n">
        <v>300.6</v>
      </c>
      <c r="J5637" s="389"/>
      <c r="K5637" s="331" t="s">
        <v>994</v>
      </c>
    </row>
    <row r="5638" customFormat="false" ht="15.75" hidden="true" customHeight="false" outlineLevel="0" collapsed="false">
      <c r="A5638" s="331"/>
      <c r="B5638" s="331" t="s">
        <v>1531</v>
      </c>
      <c r="C5638" s="331" t="str">
        <f aca="false">IFERROR(VLOOKUP(B5638,'[1]#¡REF!'!$A$1:$C$15201,2,FALSE()),"")</f>
        <v/>
      </c>
      <c r="D5638" s="331" t="s">
        <v>991</v>
      </c>
      <c r="E5638" s="331" t="s">
        <v>1014</v>
      </c>
      <c r="F5638" s="331" t="s">
        <v>1132</v>
      </c>
      <c r="G5638" s="331" t="n">
        <v>10</v>
      </c>
      <c r="H5638" s="331" t="n">
        <v>30.2</v>
      </c>
      <c r="I5638" s="331" t="n">
        <v>601.2</v>
      </c>
      <c r="J5638" s="389"/>
      <c r="K5638" s="331" t="s">
        <v>994</v>
      </c>
    </row>
    <row r="5639" customFormat="false" ht="15.75" hidden="true" customHeight="false" outlineLevel="0" collapsed="false">
      <c r="A5639" s="331"/>
      <c r="B5639" s="331" t="s">
        <v>1531</v>
      </c>
      <c r="C5639" s="331" t="str">
        <f aca="false">IFERROR(VLOOKUP(B5639,'[1]#¡REF!'!$A$1:$C$15201,2,FALSE()),"")</f>
        <v/>
      </c>
      <c r="D5639" s="331" t="s">
        <v>991</v>
      </c>
      <c r="E5639" s="331" t="s">
        <v>1004</v>
      </c>
      <c r="F5639" s="331" t="s">
        <v>1134</v>
      </c>
      <c r="G5639" s="331" t="n">
        <v>5</v>
      </c>
      <c r="H5639" s="331" t="n">
        <v>15.1</v>
      </c>
      <c r="I5639" s="331" t="n">
        <v>300.6</v>
      </c>
      <c r="J5639" s="389"/>
      <c r="K5639" s="331" t="s">
        <v>994</v>
      </c>
    </row>
    <row r="5640" customFormat="false" ht="15.75" hidden="true" customHeight="false" outlineLevel="0" collapsed="false">
      <c r="A5640" s="331"/>
      <c r="B5640" s="331" t="s">
        <v>1531</v>
      </c>
      <c r="C5640" s="331" t="str">
        <f aca="false">IFERROR(VLOOKUP(B5640,'[1]#¡REF!'!$A$1:$C$15201,2,FALSE()),"")</f>
        <v/>
      </c>
      <c r="D5640" s="331" t="s">
        <v>1016</v>
      </c>
      <c r="E5640" s="331" t="s">
        <v>1017</v>
      </c>
      <c r="F5640" s="331" t="s">
        <v>1130</v>
      </c>
      <c r="G5640" s="331" t="n">
        <v>5</v>
      </c>
      <c r="H5640" s="331" t="n">
        <v>15.1</v>
      </c>
      <c r="I5640" s="331" t="n">
        <v>300.6</v>
      </c>
      <c r="J5640" s="389"/>
      <c r="K5640" s="331" t="s">
        <v>994</v>
      </c>
    </row>
    <row r="5641" customFormat="false" ht="15.75" hidden="true" customHeight="false" outlineLevel="0" collapsed="false">
      <c r="A5641" s="331"/>
      <c r="B5641" s="331" t="s">
        <v>1531</v>
      </c>
      <c r="C5641" s="331" t="str">
        <f aca="false">IFERROR(VLOOKUP(B5641,'[1]#¡REF!'!$A$1:$C$15201,2,FALSE()),"")</f>
        <v/>
      </c>
      <c r="D5641" s="331" t="s">
        <v>1016</v>
      </c>
      <c r="E5641" s="331" t="s">
        <v>1091</v>
      </c>
      <c r="F5641" s="354" t="s">
        <v>993</v>
      </c>
      <c r="G5641" s="331" t="n">
        <v>30</v>
      </c>
      <c r="H5641" s="331" t="n">
        <v>90.59</v>
      </c>
      <c r="I5641" s="415" t="n">
        <v>1803.6</v>
      </c>
      <c r="J5641" s="389"/>
      <c r="K5641" s="331" t="s">
        <v>994</v>
      </c>
    </row>
    <row r="5642" customFormat="false" ht="15.75" hidden="true" customHeight="false" outlineLevel="0" collapsed="false">
      <c r="A5642" s="331"/>
      <c r="B5642" s="331" t="s">
        <v>1531</v>
      </c>
      <c r="C5642" s="331" t="str">
        <f aca="false">IFERROR(VLOOKUP(B5642,'[1]#¡REF!'!$A$1:$C$15201,2,FALSE()),"")</f>
        <v/>
      </c>
      <c r="D5642" s="331" t="s">
        <v>1016</v>
      </c>
      <c r="E5642" s="331" t="s">
        <v>1018</v>
      </c>
      <c r="F5642" s="354" t="s">
        <v>993</v>
      </c>
      <c r="G5642" s="331" t="n">
        <v>2</v>
      </c>
      <c r="H5642" s="331" t="n">
        <v>6.04</v>
      </c>
      <c r="I5642" s="331" t="n">
        <v>120.24</v>
      </c>
      <c r="J5642" s="389"/>
      <c r="K5642" s="331" t="s">
        <v>994</v>
      </c>
    </row>
    <row r="5643" customFormat="false" ht="15.75" hidden="true" customHeight="false" outlineLevel="0" collapsed="false">
      <c r="A5643" s="331"/>
      <c r="B5643" s="331" t="s">
        <v>1531</v>
      </c>
      <c r="C5643" s="331" t="str">
        <f aca="false">IFERROR(VLOOKUP(B5643,'[1]#¡REF!'!$A$1:$C$15201,2,FALSE()),"")</f>
        <v/>
      </c>
      <c r="D5643" s="331" t="s">
        <v>1016</v>
      </c>
      <c r="E5643" s="331" t="s">
        <v>1019</v>
      </c>
      <c r="F5643" s="354" t="s">
        <v>993</v>
      </c>
      <c r="G5643" s="331" t="n">
        <v>457</v>
      </c>
      <c r="H5643" s="415" t="n">
        <v>1379.95</v>
      </c>
      <c r="I5643" s="415" t="n">
        <v>27474.84</v>
      </c>
      <c r="J5643" s="389"/>
      <c r="K5643" s="331" t="s">
        <v>994</v>
      </c>
    </row>
    <row r="5644" customFormat="false" ht="15.75" hidden="true" customHeight="false" outlineLevel="0" collapsed="false">
      <c r="A5644" s="331"/>
      <c r="B5644" s="331" t="s">
        <v>1531</v>
      </c>
      <c r="C5644" s="331" t="str">
        <f aca="false">IFERROR(VLOOKUP(B5644,'[1]#¡REF!'!$A$1:$C$15201,2,FALSE()),"")</f>
        <v/>
      </c>
      <c r="D5644" s="331" t="s">
        <v>1016</v>
      </c>
      <c r="E5644" s="331" t="s">
        <v>1025</v>
      </c>
      <c r="F5644" s="354" t="s">
        <v>993</v>
      </c>
      <c r="G5644" s="331" t="n">
        <v>373</v>
      </c>
      <c r="H5644" s="415" t="n">
        <v>1126.31</v>
      </c>
      <c r="I5644" s="415" t="n">
        <v>22424.76</v>
      </c>
      <c r="J5644" s="389"/>
      <c r="K5644" s="331" t="s">
        <v>994</v>
      </c>
    </row>
    <row r="5645" customFormat="false" ht="15.75" hidden="true" customHeight="false" outlineLevel="0" collapsed="false">
      <c r="A5645" s="331"/>
      <c r="B5645" s="331" t="s">
        <v>1531</v>
      </c>
      <c r="C5645" s="331" t="str">
        <f aca="false">IFERROR(VLOOKUP(B5645,'[1]#¡REF!'!$A$1:$C$15201,2,FALSE()),"")</f>
        <v/>
      </c>
      <c r="D5645" s="331" t="s">
        <v>1016</v>
      </c>
      <c r="E5645" s="331" t="s">
        <v>1110</v>
      </c>
      <c r="F5645" s="354" t="s">
        <v>993</v>
      </c>
      <c r="G5645" s="331" t="n">
        <v>50</v>
      </c>
      <c r="H5645" s="331" t="n">
        <v>150.98</v>
      </c>
      <c r="I5645" s="415" t="n">
        <v>3006</v>
      </c>
      <c r="J5645" s="389"/>
      <c r="K5645" s="331" t="s">
        <v>994</v>
      </c>
    </row>
    <row r="5646" customFormat="false" ht="15.75" hidden="true" customHeight="false" outlineLevel="0" collapsed="false">
      <c r="A5646" s="331"/>
      <c r="B5646" s="331" t="s">
        <v>1531</v>
      </c>
      <c r="C5646" s="331" t="str">
        <f aca="false">IFERROR(VLOOKUP(B5646,'[1]#¡REF!'!$A$1:$C$15201,2,FALSE()),"")</f>
        <v/>
      </c>
      <c r="D5646" s="331" t="s">
        <v>1016</v>
      </c>
      <c r="E5646" s="331" t="s">
        <v>1043</v>
      </c>
      <c r="F5646" s="354" t="s">
        <v>993</v>
      </c>
      <c r="G5646" s="331" t="n">
        <v>3</v>
      </c>
      <c r="H5646" s="331" t="n">
        <v>9.06</v>
      </c>
      <c r="I5646" s="331" t="n">
        <v>180.36</v>
      </c>
      <c r="J5646" s="389"/>
      <c r="K5646" s="331" t="s">
        <v>994</v>
      </c>
    </row>
    <row r="5647" customFormat="false" ht="15.75" hidden="true" customHeight="false" outlineLevel="0" collapsed="false">
      <c r="A5647" s="331"/>
      <c r="B5647" s="331" t="s">
        <v>1531</v>
      </c>
      <c r="C5647" s="331" t="str">
        <f aca="false">IFERROR(VLOOKUP(B5647,'[1]#¡REF!'!$A$1:$C$15201,2,FALSE()),"")</f>
        <v/>
      </c>
      <c r="D5647" s="331" t="s">
        <v>1016</v>
      </c>
      <c r="E5647" s="331" t="s">
        <v>1121</v>
      </c>
      <c r="F5647" s="354" t="s">
        <v>993</v>
      </c>
      <c r="G5647" s="331" t="n">
        <v>7</v>
      </c>
      <c r="H5647" s="331" t="n">
        <v>21.14</v>
      </c>
      <c r="I5647" s="331" t="n">
        <v>420.84</v>
      </c>
      <c r="J5647" s="389"/>
      <c r="K5647" s="331" t="s">
        <v>994</v>
      </c>
    </row>
    <row r="5648" customFormat="false" ht="15.75" hidden="true" customHeight="false" outlineLevel="0" collapsed="false">
      <c r="A5648" s="331"/>
      <c r="B5648" s="331" t="s">
        <v>1531</v>
      </c>
      <c r="C5648" s="331" t="str">
        <f aca="false">IFERROR(VLOOKUP(B5648,'[1]#¡REF!'!$A$1:$C$15201,2,FALSE()),"")</f>
        <v/>
      </c>
      <c r="D5648" s="331" t="s">
        <v>1016</v>
      </c>
      <c r="E5648" s="331" t="s">
        <v>1044</v>
      </c>
      <c r="F5648" s="354" t="s">
        <v>993</v>
      </c>
      <c r="G5648" s="331" t="n">
        <v>77</v>
      </c>
      <c r="H5648" s="331" t="n">
        <v>232.51</v>
      </c>
      <c r="I5648" s="415" t="n">
        <v>4629.24</v>
      </c>
      <c r="J5648" s="389"/>
      <c r="K5648" s="331" t="s">
        <v>994</v>
      </c>
    </row>
    <row r="5649" customFormat="false" ht="15.75" hidden="true" customHeight="false" outlineLevel="0" collapsed="false">
      <c r="A5649" s="331"/>
      <c r="B5649" s="331" t="s">
        <v>1531</v>
      </c>
      <c r="C5649" s="331" t="str">
        <f aca="false">IFERROR(VLOOKUP(B5649,'[1]#¡REF!'!$A$1:$C$15201,2,FALSE()),"")</f>
        <v/>
      </c>
      <c r="D5649" s="331" t="s">
        <v>1016</v>
      </c>
      <c r="E5649" s="331" t="s">
        <v>1093</v>
      </c>
      <c r="F5649" s="331" t="s">
        <v>1131</v>
      </c>
      <c r="G5649" s="331" t="n">
        <v>14</v>
      </c>
      <c r="H5649" s="331" t="n">
        <v>42.27</v>
      </c>
      <c r="I5649" s="331" t="n">
        <v>841.68</v>
      </c>
      <c r="J5649" s="389"/>
      <c r="K5649" s="331" t="s">
        <v>994</v>
      </c>
    </row>
    <row r="5650" customFormat="false" ht="15.75" hidden="true" customHeight="false" outlineLevel="0" collapsed="false">
      <c r="A5650" s="331"/>
      <c r="B5650" s="331" t="s">
        <v>1531</v>
      </c>
      <c r="C5650" s="331" t="str">
        <f aca="false">IFERROR(VLOOKUP(B5650,'[1]#¡REF!'!$A$1:$C$15201,2,FALSE()),"")</f>
        <v/>
      </c>
      <c r="D5650" s="331" t="s">
        <v>1016</v>
      </c>
      <c r="E5650" s="331" t="s">
        <v>1026</v>
      </c>
      <c r="F5650" s="331" t="s">
        <v>1132</v>
      </c>
      <c r="G5650" s="331" t="n">
        <v>119</v>
      </c>
      <c r="H5650" s="331" t="n">
        <v>359.33</v>
      </c>
      <c r="I5650" s="415" t="n">
        <v>7154.28</v>
      </c>
      <c r="J5650" s="389"/>
      <c r="K5650" s="331" t="s">
        <v>994</v>
      </c>
    </row>
    <row r="5651" customFormat="false" ht="15.75" hidden="true" customHeight="false" outlineLevel="0" collapsed="false">
      <c r="A5651" s="331"/>
      <c r="B5651" s="331" t="s">
        <v>1531</v>
      </c>
      <c r="C5651" s="331" t="str">
        <f aca="false">IFERROR(VLOOKUP(B5651,'[1]#¡REF!'!$A$1:$C$15201,2,FALSE()),"")</f>
        <v/>
      </c>
      <c r="D5651" s="331" t="s">
        <v>1016</v>
      </c>
      <c r="E5651" s="331" t="s">
        <v>1027</v>
      </c>
      <c r="F5651" s="331" t="s">
        <v>1133</v>
      </c>
      <c r="G5651" s="331" t="n">
        <v>3</v>
      </c>
      <c r="H5651" s="331" t="n">
        <v>9.06</v>
      </c>
      <c r="I5651" s="331" t="n">
        <v>180.36</v>
      </c>
      <c r="J5651" s="389"/>
      <c r="K5651" s="331" t="s">
        <v>994</v>
      </c>
    </row>
    <row r="5652" customFormat="false" ht="15.75" hidden="true" customHeight="false" outlineLevel="0" collapsed="false">
      <c r="A5652" s="331"/>
      <c r="B5652" s="331" t="s">
        <v>1531</v>
      </c>
      <c r="C5652" s="331" t="str">
        <f aca="false">IFERROR(VLOOKUP(B5652,'[1]#¡REF!'!$A$1:$C$15201,2,FALSE()),"")</f>
        <v/>
      </c>
      <c r="D5652" s="331" t="s">
        <v>1016</v>
      </c>
      <c r="E5652" s="331" t="s">
        <v>1028</v>
      </c>
      <c r="F5652" s="331" t="s">
        <v>1134</v>
      </c>
      <c r="G5652" s="331" t="n">
        <v>2</v>
      </c>
      <c r="H5652" s="331" t="n">
        <v>6.04</v>
      </c>
      <c r="I5652" s="331" t="n">
        <v>120.24</v>
      </c>
      <c r="J5652" s="390"/>
      <c r="K5652" s="331" t="s">
        <v>994</v>
      </c>
    </row>
    <row r="5653" customFormat="false" ht="15.75" hidden="true" customHeight="false" outlineLevel="0" collapsed="false">
      <c r="A5653" s="331"/>
      <c r="B5653" s="331" t="s">
        <v>1532</v>
      </c>
      <c r="C5653" s="331" t="str">
        <f aca="false">IFERROR(VLOOKUP(B5653,'[1]#¡REF!'!$A$1:$C$15201,2,FALSE()),"")</f>
        <v/>
      </c>
      <c r="D5653" s="331" t="s">
        <v>991</v>
      </c>
      <c r="E5653" s="331" t="s">
        <v>1036</v>
      </c>
      <c r="F5653" s="354" t="s">
        <v>993</v>
      </c>
      <c r="G5653" s="331" t="n">
        <v>10</v>
      </c>
      <c r="H5653" s="331" t="n">
        <v>10.91</v>
      </c>
      <c r="I5653" s="331" t="n">
        <v>217.3</v>
      </c>
      <c r="J5653" s="388"/>
      <c r="K5653" s="331" t="s">
        <v>994</v>
      </c>
    </row>
    <row r="5654" customFormat="false" ht="15.75" hidden="true" customHeight="false" outlineLevel="0" collapsed="false">
      <c r="A5654" s="331"/>
      <c r="B5654" s="331" t="s">
        <v>1532</v>
      </c>
      <c r="C5654" s="331" t="str">
        <f aca="false">IFERROR(VLOOKUP(B5654,'[1]#¡REF!'!$A$1:$C$15201,2,FALSE()),"")</f>
        <v/>
      </c>
      <c r="D5654" s="331" t="s">
        <v>991</v>
      </c>
      <c r="E5654" s="331" t="s">
        <v>1014</v>
      </c>
      <c r="F5654" s="331" t="s">
        <v>1132</v>
      </c>
      <c r="G5654" s="331" t="n">
        <v>600</v>
      </c>
      <c r="H5654" s="331" t="n">
        <v>654.85</v>
      </c>
      <c r="I5654" s="415" t="n">
        <v>13038</v>
      </c>
      <c r="J5654" s="390"/>
      <c r="K5654" s="331" t="s">
        <v>994</v>
      </c>
    </row>
    <row r="5655" customFormat="false" ht="15.75" hidden="true" customHeight="false" outlineLevel="0" collapsed="false">
      <c r="A5655" s="331"/>
      <c r="B5655" s="331" t="s">
        <v>1532</v>
      </c>
      <c r="C5655" s="331" t="str">
        <f aca="false">IFERROR(VLOOKUP(B5655,'[1]#¡REF!'!$A$1:$C$15201,2,FALSE()),"")</f>
        <v/>
      </c>
      <c r="D5655" s="331" t="s">
        <v>1016</v>
      </c>
      <c r="E5655" s="331" t="s">
        <v>1017</v>
      </c>
      <c r="F5655" s="331" t="s">
        <v>1130</v>
      </c>
      <c r="G5655" s="331" t="n">
        <v>165</v>
      </c>
      <c r="H5655" s="331" t="n">
        <v>180.08</v>
      </c>
      <c r="I5655" s="415" t="n">
        <v>3585.45</v>
      </c>
      <c r="J5655" s="388"/>
      <c r="K5655" s="331" t="s">
        <v>994</v>
      </c>
    </row>
    <row r="5656" customFormat="false" ht="15.75" hidden="true" customHeight="false" outlineLevel="0" collapsed="false">
      <c r="A5656" s="331"/>
      <c r="B5656" s="331" t="s">
        <v>1532</v>
      </c>
      <c r="C5656" s="331" t="str">
        <f aca="false">IFERROR(VLOOKUP(B5656,'[1]#¡REF!'!$A$1:$C$15201,2,FALSE()),"")</f>
        <v/>
      </c>
      <c r="D5656" s="331" t="s">
        <v>1016</v>
      </c>
      <c r="E5656" s="331" t="s">
        <v>1040</v>
      </c>
      <c r="F5656" s="331" t="s">
        <v>1130</v>
      </c>
      <c r="G5656" s="331" t="n">
        <v>12</v>
      </c>
      <c r="H5656" s="331" t="n">
        <v>13.1</v>
      </c>
      <c r="I5656" s="331" t="n">
        <v>260.76</v>
      </c>
      <c r="J5656" s="389"/>
      <c r="K5656" s="331" t="s">
        <v>994</v>
      </c>
    </row>
    <row r="5657" customFormat="false" ht="15.75" hidden="true" customHeight="false" outlineLevel="0" collapsed="false">
      <c r="A5657" s="331"/>
      <c r="B5657" s="331" t="s">
        <v>1532</v>
      </c>
      <c r="C5657" s="331" t="str">
        <f aca="false">IFERROR(VLOOKUP(B5657,'[1]#¡REF!'!$A$1:$C$15201,2,FALSE()),"")</f>
        <v/>
      </c>
      <c r="D5657" s="331" t="s">
        <v>1016</v>
      </c>
      <c r="E5657" s="331" t="s">
        <v>1091</v>
      </c>
      <c r="F5657" s="354" t="s">
        <v>993</v>
      </c>
      <c r="G5657" s="331" t="n">
        <v>341</v>
      </c>
      <c r="H5657" s="331" t="n">
        <v>372.17</v>
      </c>
      <c r="I5657" s="415" t="n">
        <v>7409.93</v>
      </c>
      <c r="J5657" s="389"/>
      <c r="K5657" s="331" t="s">
        <v>994</v>
      </c>
    </row>
    <row r="5658" customFormat="false" ht="15.75" hidden="true" customHeight="false" outlineLevel="0" collapsed="false">
      <c r="A5658" s="331"/>
      <c r="B5658" s="331" t="s">
        <v>1532</v>
      </c>
      <c r="C5658" s="331" t="str">
        <f aca="false">IFERROR(VLOOKUP(B5658,'[1]#¡REF!'!$A$1:$C$15201,2,FALSE()),"")</f>
        <v/>
      </c>
      <c r="D5658" s="331" t="s">
        <v>1016</v>
      </c>
      <c r="E5658" s="331" t="s">
        <v>1019</v>
      </c>
      <c r="F5658" s="354" t="s">
        <v>993</v>
      </c>
      <c r="G5658" s="331" t="n">
        <v>682</v>
      </c>
      <c r="H5658" s="331" t="n">
        <v>744.34</v>
      </c>
      <c r="I5658" s="415" t="n">
        <v>14819.86</v>
      </c>
      <c r="J5658" s="389"/>
      <c r="K5658" s="331" t="s">
        <v>994</v>
      </c>
    </row>
    <row r="5659" customFormat="false" ht="15.75" hidden="true" customHeight="false" outlineLevel="0" collapsed="false">
      <c r="A5659" s="331"/>
      <c r="B5659" s="331" t="s">
        <v>1532</v>
      </c>
      <c r="C5659" s="331" t="str">
        <f aca="false">IFERROR(VLOOKUP(B5659,'[1]#¡REF!'!$A$1:$C$15201,2,FALSE()),"")</f>
        <v/>
      </c>
      <c r="D5659" s="331" t="s">
        <v>1016</v>
      </c>
      <c r="E5659" s="331" t="s">
        <v>1020</v>
      </c>
      <c r="F5659" s="354" t="s">
        <v>993</v>
      </c>
      <c r="G5659" s="405" t="n">
        <v>2311</v>
      </c>
      <c r="H5659" s="415" t="n">
        <v>2522.25</v>
      </c>
      <c r="I5659" s="415" t="n">
        <v>50218.03</v>
      </c>
      <c r="J5659" s="389"/>
      <c r="K5659" s="331" t="s">
        <v>994</v>
      </c>
    </row>
    <row r="5660" customFormat="false" ht="15.75" hidden="true" customHeight="false" outlineLevel="0" collapsed="false">
      <c r="A5660" s="331"/>
      <c r="B5660" s="331" t="s">
        <v>1532</v>
      </c>
      <c r="C5660" s="331" t="str">
        <f aca="false">IFERROR(VLOOKUP(B5660,'[1]#¡REF!'!$A$1:$C$15201,2,FALSE()),"")</f>
        <v/>
      </c>
      <c r="D5660" s="331" t="s">
        <v>1016</v>
      </c>
      <c r="E5660" s="331" t="s">
        <v>1021</v>
      </c>
      <c r="F5660" s="354" t="s">
        <v>993</v>
      </c>
      <c r="G5660" s="331" t="n">
        <v>6</v>
      </c>
      <c r="H5660" s="331" t="n">
        <v>6.55</v>
      </c>
      <c r="I5660" s="331" t="n">
        <v>130.38</v>
      </c>
      <c r="J5660" s="389"/>
      <c r="K5660" s="331" t="s">
        <v>994</v>
      </c>
    </row>
    <row r="5661" customFormat="false" ht="15.75" hidden="true" customHeight="false" outlineLevel="0" collapsed="false">
      <c r="A5661" s="331"/>
      <c r="B5661" s="331" t="s">
        <v>1532</v>
      </c>
      <c r="C5661" s="331" t="str">
        <f aca="false">IFERROR(VLOOKUP(B5661,'[1]#¡REF!'!$A$1:$C$15201,2,FALSE()),"")</f>
        <v/>
      </c>
      <c r="D5661" s="331" t="s">
        <v>1016</v>
      </c>
      <c r="E5661" s="331" t="s">
        <v>1041</v>
      </c>
      <c r="F5661" s="354" t="s">
        <v>993</v>
      </c>
      <c r="G5661" s="331" t="n">
        <v>22</v>
      </c>
      <c r="H5661" s="331" t="n">
        <v>24.01</v>
      </c>
      <c r="I5661" s="331" t="n">
        <v>478.06</v>
      </c>
      <c r="J5661" s="389"/>
      <c r="K5661" s="331" t="s">
        <v>994</v>
      </c>
    </row>
    <row r="5662" customFormat="false" ht="15.75" hidden="true" customHeight="false" outlineLevel="0" collapsed="false">
      <c r="A5662" s="331"/>
      <c r="B5662" s="331" t="s">
        <v>1532</v>
      </c>
      <c r="C5662" s="331" t="str">
        <f aca="false">IFERROR(VLOOKUP(B5662,'[1]#¡REF!'!$A$1:$C$15201,2,FALSE()),"")</f>
        <v/>
      </c>
      <c r="D5662" s="331" t="s">
        <v>1016</v>
      </c>
      <c r="E5662" s="331" t="s">
        <v>1022</v>
      </c>
      <c r="F5662" s="354" t="s">
        <v>993</v>
      </c>
      <c r="G5662" s="331" t="n">
        <v>13</v>
      </c>
      <c r="H5662" s="331" t="n">
        <v>14.19</v>
      </c>
      <c r="I5662" s="331" t="n">
        <v>282.49</v>
      </c>
      <c r="J5662" s="389"/>
      <c r="K5662" s="331" t="s">
        <v>994</v>
      </c>
    </row>
    <row r="5663" customFormat="false" ht="15.75" hidden="true" customHeight="false" outlineLevel="0" collapsed="false">
      <c r="A5663" s="331"/>
      <c r="B5663" s="331" t="s">
        <v>1532</v>
      </c>
      <c r="C5663" s="331" t="str">
        <f aca="false">IFERROR(VLOOKUP(B5663,'[1]#¡REF!'!$A$1:$C$15201,2,FALSE()),"")</f>
        <v/>
      </c>
      <c r="D5663" s="331" t="s">
        <v>1016</v>
      </c>
      <c r="E5663" s="331" t="s">
        <v>1023</v>
      </c>
      <c r="F5663" s="354" t="s">
        <v>993</v>
      </c>
      <c r="G5663" s="331" t="n">
        <v>212</v>
      </c>
      <c r="H5663" s="331" t="n">
        <v>231.38</v>
      </c>
      <c r="I5663" s="415" t="n">
        <v>4606.76</v>
      </c>
      <c r="J5663" s="389"/>
      <c r="K5663" s="331" t="s">
        <v>994</v>
      </c>
    </row>
    <row r="5664" customFormat="false" ht="15.75" hidden="true" customHeight="false" outlineLevel="0" collapsed="false">
      <c r="A5664" s="331"/>
      <c r="B5664" s="331" t="s">
        <v>1532</v>
      </c>
      <c r="C5664" s="331" t="str">
        <f aca="false">IFERROR(VLOOKUP(B5664,'[1]#¡REF!'!$A$1:$C$15201,2,FALSE()),"")</f>
        <v/>
      </c>
      <c r="D5664" s="331" t="s">
        <v>1016</v>
      </c>
      <c r="E5664" s="331" t="s">
        <v>1042</v>
      </c>
      <c r="F5664" s="354" t="s">
        <v>993</v>
      </c>
      <c r="G5664" s="331" t="n">
        <v>5</v>
      </c>
      <c r="H5664" s="331" t="n">
        <v>5.46</v>
      </c>
      <c r="I5664" s="331" t="n">
        <v>108.65</v>
      </c>
      <c r="J5664" s="389"/>
      <c r="K5664" s="331" t="s">
        <v>994</v>
      </c>
    </row>
    <row r="5665" customFormat="false" ht="15.75" hidden="true" customHeight="false" outlineLevel="0" collapsed="false">
      <c r="A5665" s="331"/>
      <c r="B5665" s="331" t="s">
        <v>1532</v>
      </c>
      <c r="C5665" s="331" t="str">
        <f aca="false">IFERROR(VLOOKUP(B5665,'[1]#¡REF!'!$A$1:$C$15201,2,FALSE()),"")</f>
        <v/>
      </c>
      <c r="D5665" s="331" t="s">
        <v>1016</v>
      </c>
      <c r="E5665" s="331" t="s">
        <v>1092</v>
      </c>
      <c r="F5665" s="354" t="s">
        <v>993</v>
      </c>
      <c r="G5665" s="405" t="n">
        <v>2889</v>
      </c>
      <c r="H5665" s="415" t="n">
        <v>3153.09</v>
      </c>
      <c r="I5665" s="415" t="n">
        <v>62777.97</v>
      </c>
      <c r="J5665" s="389"/>
      <c r="K5665" s="331" t="s">
        <v>994</v>
      </c>
    </row>
    <row r="5666" customFormat="false" ht="15.75" hidden="true" customHeight="false" outlineLevel="0" collapsed="false">
      <c r="A5666" s="331"/>
      <c r="B5666" s="331" t="s">
        <v>1532</v>
      </c>
      <c r="C5666" s="331" t="str">
        <f aca="false">IFERROR(VLOOKUP(B5666,'[1]#¡REF!'!$A$1:$C$15201,2,FALSE()),"")</f>
        <v/>
      </c>
      <c r="D5666" s="331" t="s">
        <v>1016</v>
      </c>
      <c r="E5666" s="331" t="s">
        <v>1025</v>
      </c>
      <c r="F5666" s="354" t="s">
        <v>993</v>
      </c>
      <c r="G5666" s="405" t="n">
        <v>1644</v>
      </c>
      <c r="H5666" s="415" t="n">
        <v>1794.28</v>
      </c>
      <c r="I5666" s="415" t="n">
        <v>35724.12</v>
      </c>
      <c r="J5666" s="389"/>
      <c r="K5666" s="331" t="s">
        <v>994</v>
      </c>
    </row>
    <row r="5667" customFormat="false" ht="15.75" hidden="true" customHeight="false" outlineLevel="0" collapsed="false">
      <c r="A5667" s="331"/>
      <c r="B5667" s="331" t="s">
        <v>1532</v>
      </c>
      <c r="C5667" s="331" t="str">
        <f aca="false">IFERROR(VLOOKUP(B5667,'[1]#¡REF!'!$A$1:$C$15201,2,FALSE()),"")</f>
        <v/>
      </c>
      <c r="D5667" s="331" t="s">
        <v>1016</v>
      </c>
      <c r="E5667" s="331" t="s">
        <v>1110</v>
      </c>
      <c r="F5667" s="354" t="s">
        <v>993</v>
      </c>
      <c r="G5667" s="331" t="n">
        <v>8</v>
      </c>
      <c r="H5667" s="331" t="n">
        <v>8.73</v>
      </c>
      <c r="I5667" s="331" t="n">
        <v>173.84</v>
      </c>
      <c r="J5667" s="389"/>
      <c r="K5667" s="331" t="s">
        <v>994</v>
      </c>
    </row>
    <row r="5668" customFormat="false" ht="15.75" hidden="true" customHeight="false" outlineLevel="0" collapsed="false">
      <c r="A5668" s="331"/>
      <c r="B5668" s="331" t="s">
        <v>1532</v>
      </c>
      <c r="C5668" s="331" t="str">
        <f aca="false">IFERROR(VLOOKUP(B5668,'[1]#¡REF!'!$A$1:$C$15201,2,FALSE()),"")</f>
        <v/>
      </c>
      <c r="D5668" s="331" t="s">
        <v>1016</v>
      </c>
      <c r="E5668" s="331" t="s">
        <v>1065</v>
      </c>
      <c r="F5668" s="354" t="s">
        <v>993</v>
      </c>
      <c r="G5668" s="331" t="n">
        <v>150</v>
      </c>
      <c r="H5668" s="331" t="n">
        <v>163.71</v>
      </c>
      <c r="I5668" s="415" t="n">
        <v>3259.5</v>
      </c>
      <c r="J5668" s="389"/>
      <c r="K5668" s="331" t="s">
        <v>994</v>
      </c>
    </row>
    <row r="5669" customFormat="false" ht="15.75" hidden="true" customHeight="false" outlineLevel="0" collapsed="false">
      <c r="A5669" s="331"/>
      <c r="B5669" s="331" t="s">
        <v>1532</v>
      </c>
      <c r="C5669" s="331" t="str">
        <f aca="false">IFERROR(VLOOKUP(B5669,'[1]#¡REF!'!$A$1:$C$15201,2,FALSE()),"")</f>
        <v/>
      </c>
      <c r="D5669" s="331" t="s">
        <v>1016</v>
      </c>
      <c r="E5669" s="331" t="s">
        <v>1093</v>
      </c>
      <c r="F5669" s="331" t="s">
        <v>1131</v>
      </c>
      <c r="G5669" s="331" t="n">
        <v>42</v>
      </c>
      <c r="H5669" s="331" t="n">
        <v>45.84</v>
      </c>
      <c r="I5669" s="331" t="n">
        <v>912.66</v>
      </c>
      <c r="J5669" s="389"/>
      <c r="K5669" s="331" t="s">
        <v>994</v>
      </c>
    </row>
    <row r="5670" customFormat="false" ht="15.75" hidden="true" customHeight="false" outlineLevel="0" collapsed="false">
      <c r="A5670" s="331"/>
      <c r="B5670" s="331" t="s">
        <v>1532</v>
      </c>
      <c r="C5670" s="331" t="str">
        <f aca="false">IFERROR(VLOOKUP(B5670,'[1]#¡REF!'!$A$1:$C$15201,2,FALSE()),"")</f>
        <v/>
      </c>
      <c r="D5670" s="331" t="s">
        <v>1016</v>
      </c>
      <c r="E5670" s="331" t="s">
        <v>1026</v>
      </c>
      <c r="F5670" s="331" t="s">
        <v>1132</v>
      </c>
      <c r="G5670" s="331" t="n">
        <v>173</v>
      </c>
      <c r="H5670" s="331" t="n">
        <v>188.81</v>
      </c>
      <c r="I5670" s="415" t="n">
        <v>3759.29</v>
      </c>
      <c r="J5670" s="389"/>
      <c r="K5670" s="331" t="s">
        <v>994</v>
      </c>
    </row>
    <row r="5671" customFormat="false" ht="15.75" hidden="true" customHeight="false" outlineLevel="0" collapsed="false">
      <c r="A5671" s="331"/>
      <c r="B5671" s="331" t="s">
        <v>1532</v>
      </c>
      <c r="C5671" s="331" t="str">
        <f aca="false">IFERROR(VLOOKUP(B5671,'[1]#¡REF!'!$A$1:$C$15201,2,FALSE()),"")</f>
        <v/>
      </c>
      <c r="D5671" s="331" t="s">
        <v>1016</v>
      </c>
      <c r="E5671" s="331" t="s">
        <v>1027</v>
      </c>
      <c r="F5671" s="331" t="s">
        <v>1133</v>
      </c>
      <c r="G5671" s="331" t="n">
        <v>38</v>
      </c>
      <c r="H5671" s="331" t="n">
        <v>41.47</v>
      </c>
      <c r="I5671" s="331" t="n">
        <v>825.74</v>
      </c>
      <c r="J5671" s="389"/>
      <c r="K5671" s="331" t="s">
        <v>994</v>
      </c>
    </row>
    <row r="5672" customFormat="false" ht="15.75" hidden="true" customHeight="false" outlineLevel="0" collapsed="false">
      <c r="A5672" s="331"/>
      <c r="B5672" s="331" t="s">
        <v>1532</v>
      </c>
      <c r="C5672" s="331" t="str">
        <f aca="false">IFERROR(VLOOKUP(B5672,'[1]#¡REF!'!$A$1:$C$15201,2,FALSE()),"")</f>
        <v/>
      </c>
      <c r="D5672" s="331" t="s">
        <v>1016</v>
      </c>
      <c r="E5672" s="331" t="s">
        <v>1028</v>
      </c>
      <c r="F5672" s="331" t="s">
        <v>1134</v>
      </c>
      <c r="G5672" s="331" t="n">
        <v>55</v>
      </c>
      <c r="H5672" s="331" t="n">
        <v>60.03</v>
      </c>
      <c r="I5672" s="415" t="n">
        <v>1195.15</v>
      </c>
      <c r="J5672" s="390"/>
      <c r="K5672" s="331" t="s">
        <v>994</v>
      </c>
    </row>
    <row r="5673" customFormat="false" ht="15.75" hidden="true" customHeight="false" outlineLevel="0" collapsed="false">
      <c r="A5673" s="399"/>
      <c r="B5673" s="356" t="s">
        <v>1532</v>
      </c>
      <c r="C5673" s="356" t="str">
        <f aca="false">IFERROR(VLOOKUP(B5673,'[1]#¡REF!'!$A$1:$C$15201,2,FALSE()),"")</f>
        <v/>
      </c>
      <c r="D5673" s="399" t="s">
        <v>1016</v>
      </c>
      <c r="E5673" s="399" t="s">
        <v>621</v>
      </c>
      <c r="F5673" s="361" t="s">
        <v>1136</v>
      </c>
      <c r="G5673" s="361" t="n">
        <v>163</v>
      </c>
      <c r="H5673" s="417" t="n">
        <v>177.9</v>
      </c>
      <c r="I5673" s="419" t="n">
        <v>3541.99</v>
      </c>
      <c r="J5673" s="360"/>
      <c r="K5673" s="356" t="s">
        <v>994</v>
      </c>
      <c r="L5673" s="379"/>
      <c r="M5673" s="379"/>
      <c r="N5673" s="379"/>
      <c r="O5673" s="379"/>
      <c r="P5673" s="279"/>
      <c r="Q5673" s="395"/>
      <c r="R5673" s="396"/>
      <c r="S5673" s="396"/>
      <c r="T5673" s="382"/>
    </row>
    <row r="5674" customFormat="false" ht="15.75" hidden="true" customHeight="false" outlineLevel="0" collapsed="false">
      <c r="A5674" s="331"/>
      <c r="B5674" s="331" t="s">
        <v>1533</v>
      </c>
      <c r="C5674" s="331" t="str">
        <f aca="false">IFERROR(VLOOKUP(B5674,'[1]#¡REF!'!$A$1:$C$15201,2,FALSE()),"")</f>
        <v/>
      </c>
      <c r="D5674" s="331" t="s">
        <v>991</v>
      </c>
      <c r="E5674" s="331" t="s">
        <v>1012</v>
      </c>
      <c r="F5674" s="354" t="s">
        <v>993</v>
      </c>
      <c r="G5674" s="331" t="n">
        <v>65</v>
      </c>
      <c r="H5674" s="331" t="n">
        <v>82.04</v>
      </c>
      <c r="I5674" s="415" t="n">
        <v>1633.45</v>
      </c>
      <c r="J5674" s="388"/>
      <c r="K5674" s="331" t="s">
        <v>994</v>
      </c>
    </row>
    <row r="5675" customFormat="false" ht="15.75" hidden="true" customHeight="false" outlineLevel="0" collapsed="false">
      <c r="A5675" s="331"/>
      <c r="B5675" s="331" t="s">
        <v>1533</v>
      </c>
      <c r="C5675" s="331" t="str">
        <f aca="false">IFERROR(VLOOKUP(B5675,'[1]#¡REF!'!$A$1:$C$15201,2,FALSE()),"")</f>
        <v/>
      </c>
      <c r="D5675" s="331" t="s">
        <v>1016</v>
      </c>
      <c r="E5675" s="331" t="s">
        <v>1017</v>
      </c>
      <c r="F5675" s="331" t="s">
        <v>1130</v>
      </c>
      <c r="G5675" s="331" t="n">
        <v>41</v>
      </c>
      <c r="H5675" s="331" t="n">
        <v>51.75</v>
      </c>
      <c r="I5675" s="415" t="n">
        <v>1030.33</v>
      </c>
      <c r="J5675" s="389"/>
      <c r="K5675" s="331" t="s">
        <v>994</v>
      </c>
    </row>
    <row r="5676" customFormat="false" ht="15.75" hidden="true" customHeight="false" outlineLevel="0" collapsed="false">
      <c r="A5676" s="331"/>
      <c r="B5676" s="331" t="s">
        <v>1533</v>
      </c>
      <c r="C5676" s="331" t="str">
        <f aca="false">IFERROR(VLOOKUP(B5676,'[1]#¡REF!'!$A$1:$C$15201,2,FALSE()),"")</f>
        <v/>
      </c>
      <c r="D5676" s="331" t="s">
        <v>1016</v>
      </c>
      <c r="E5676" s="331" t="s">
        <v>1091</v>
      </c>
      <c r="F5676" s="354" t="s">
        <v>993</v>
      </c>
      <c r="G5676" s="331" t="n">
        <v>138</v>
      </c>
      <c r="H5676" s="331" t="n">
        <v>174.18</v>
      </c>
      <c r="I5676" s="415" t="n">
        <v>3467.94</v>
      </c>
      <c r="J5676" s="389"/>
      <c r="K5676" s="331" t="s">
        <v>994</v>
      </c>
    </row>
    <row r="5677" customFormat="false" ht="15.75" hidden="true" customHeight="false" outlineLevel="0" collapsed="false">
      <c r="A5677" s="331"/>
      <c r="B5677" s="331" t="s">
        <v>1533</v>
      </c>
      <c r="C5677" s="331" t="str">
        <f aca="false">IFERROR(VLOOKUP(B5677,'[1]#¡REF!'!$A$1:$C$15201,2,FALSE()),"")</f>
        <v/>
      </c>
      <c r="D5677" s="331" t="s">
        <v>1016</v>
      </c>
      <c r="E5677" s="331" t="s">
        <v>1019</v>
      </c>
      <c r="F5677" s="354" t="s">
        <v>993</v>
      </c>
      <c r="G5677" s="331" t="n">
        <v>215</v>
      </c>
      <c r="H5677" s="331" t="n">
        <v>271.37</v>
      </c>
      <c r="I5677" s="415" t="n">
        <v>5402.95</v>
      </c>
      <c r="J5677" s="389"/>
      <c r="K5677" s="331" t="s">
        <v>994</v>
      </c>
    </row>
    <row r="5678" customFormat="false" ht="15.75" hidden="true" customHeight="false" outlineLevel="0" collapsed="false">
      <c r="A5678" s="331"/>
      <c r="B5678" s="331" t="s">
        <v>1533</v>
      </c>
      <c r="C5678" s="331" t="str">
        <f aca="false">IFERROR(VLOOKUP(B5678,'[1]#¡REF!'!$A$1:$C$15201,2,FALSE()),"")</f>
        <v/>
      </c>
      <c r="D5678" s="331" t="s">
        <v>1016</v>
      </c>
      <c r="E5678" s="331" t="s">
        <v>1020</v>
      </c>
      <c r="F5678" s="354" t="s">
        <v>993</v>
      </c>
      <c r="G5678" s="331" t="n">
        <v>34</v>
      </c>
      <c r="H5678" s="331" t="n">
        <v>42.91</v>
      </c>
      <c r="I5678" s="331" t="n">
        <v>854.42</v>
      </c>
      <c r="J5678" s="389"/>
      <c r="K5678" s="331" t="s">
        <v>994</v>
      </c>
    </row>
    <row r="5679" customFormat="false" ht="15.75" hidden="true" customHeight="false" outlineLevel="0" collapsed="false">
      <c r="A5679" s="331"/>
      <c r="B5679" s="331" t="s">
        <v>1533</v>
      </c>
      <c r="C5679" s="331" t="str">
        <f aca="false">IFERROR(VLOOKUP(B5679,'[1]#¡REF!'!$A$1:$C$15201,2,FALSE()),"")</f>
        <v/>
      </c>
      <c r="D5679" s="331" t="s">
        <v>1016</v>
      </c>
      <c r="E5679" s="331" t="s">
        <v>1023</v>
      </c>
      <c r="F5679" s="354" t="s">
        <v>993</v>
      </c>
      <c r="G5679" s="331" t="n">
        <v>7</v>
      </c>
      <c r="H5679" s="331" t="n">
        <v>8.84</v>
      </c>
      <c r="I5679" s="331" t="n">
        <v>175.91</v>
      </c>
      <c r="J5679" s="389"/>
      <c r="K5679" s="331" t="s">
        <v>994</v>
      </c>
    </row>
    <row r="5680" customFormat="false" ht="15.75" hidden="true" customHeight="false" outlineLevel="0" collapsed="false">
      <c r="A5680" s="331"/>
      <c r="B5680" s="331" t="s">
        <v>1533</v>
      </c>
      <c r="C5680" s="331" t="str">
        <f aca="false">IFERROR(VLOOKUP(B5680,'[1]#¡REF!'!$A$1:$C$15201,2,FALSE()),"")</f>
        <v/>
      </c>
      <c r="D5680" s="331" t="s">
        <v>1016</v>
      </c>
      <c r="E5680" s="331" t="s">
        <v>1092</v>
      </c>
      <c r="F5680" s="354" t="s">
        <v>993</v>
      </c>
      <c r="G5680" s="331" t="n">
        <v>809</v>
      </c>
      <c r="H5680" s="415" t="n">
        <v>1021.1</v>
      </c>
      <c r="I5680" s="415" t="n">
        <v>20330.17</v>
      </c>
      <c r="J5680" s="389"/>
      <c r="K5680" s="331" t="s">
        <v>994</v>
      </c>
    </row>
    <row r="5681" customFormat="false" ht="15.75" hidden="true" customHeight="false" outlineLevel="0" collapsed="false">
      <c r="A5681" s="331"/>
      <c r="B5681" s="331" t="s">
        <v>1533</v>
      </c>
      <c r="C5681" s="331" t="str">
        <f aca="false">IFERROR(VLOOKUP(B5681,'[1]#¡REF!'!$A$1:$C$15201,2,FALSE()),"")</f>
        <v/>
      </c>
      <c r="D5681" s="331" t="s">
        <v>1016</v>
      </c>
      <c r="E5681" s="331" t="s">
        <v>1025</v>
      </c>
      <c r="F5681" s="354" t="s">
        <v>993</v>
      </c>
      <c r="G5681" s="331" t="n">
        <v>819</v>
      </c>
      <c r="H5681" s="415" t="n">
        <v>1033.73</v>
      </c>
      <c r="I5681" s="415" t="n">
        <v>20581.47</v>
      </c>
      <c r="J5681" s="389"/>
      <c r="K5681" s="331" t="s">
        <v>994</v>
      </c>
    </row>
    <row r="5682" customFormat="false" ht="15.75" hidden="true" customHeight="false" outlineLevel="0" collapsed="false">
      <c r="A5682" s="331"/>
      <c r="B5682" s="331" t="s">
        <v>1533</v>
      </c>
      <c r="C5682" s="331" t="str">
        <f aca="false">IFERROR(VLOOKUP(B5682,'[1]#¡REF!'!$A$1:$C$15201,2,FALSE()),"")</f>
        <v/>
      </c>
      <c r="D5682" s="331" t="s">
        <v>1016</v>
      </c>
      <c r="E5682" s="331" t="s">
        <v>1065</v>
      </c>
      <c r="F5682" s="354" t="s">
        <v>993</v>
      </c>
      <c r="G5682" s="331" t="n">
        <v>10</v>
      </c>
      <c r="H5682" s="331" t="n">
        <v>12.62</v>
      </c>
      <c r="I5682" s="331" t="n">
        <v>251.3</v>
      </c>
      <c r="J5682" s="389"/>
      <c r="K5682" s="331" t="s">
        <v>994</v>
      </c>
    </row>
    <row r="5683" customFormat="false" ht="15.75" hidden="true" customHeight="false" outlineLevel="0" collapsed="false">
      <c r="A5683" s="331"/>
      <c r="B5683" s="331" t="s">
        <v>1533</v>
      </c>
      <c r="C5683" s="331" t="str">
        <f aca="false">IFERROR(VLOOKUP(B5683,'[1]#¡REF!'!$A$1:$C$15201,2,FALSE()),"")</f>
        <v/>
      </c>
      <c r="D5683" s="331" t="s">
        <v>1016</v>
      </c>
      <c r="E5683" s="331" t="s">
        <v>1093</v>
      </c>
      <c r="F5683" s="331" t="s">
        <v>1131</v>
      </c>
      <c r="G5683" s="331" t="n">
        <v>39</v>
      </c>
      <c r="H5683" s="331" t="n">
        <v>49.23</v>
      </c>
      <c r="I5683" s="331" t="n">
        <v>980.07</v>
      </c>
      <c r="J5683" s="389"/>
      <c r="K5683" s="331" t="s">
        <v>994</v>
      </c>
    </row>
    <row r="5684" customFormat="false" ht="15.75" hidden="true" customHeight="false" outlineLevel="0" collapsed="false">
      <c r="A5684" s="331"/>
      <c r="B5684" s="331" t="s">
        <v>1533</v>
      </c>
      <c r="C5684" s="331" t="str">
        <f aca="false">IFERROR(VLOOKUP(B5684,'[1]#¡REF!'!$A$1:$C$15201,2,FALSE()),"")</f>
        <v/>
      </c>
      <c r="D5684" s="331" t="s">
        <v>1016</v>
      </c>
      <c r="E5684" s="331" t="s">
        <v>1026</v>
      </c>
      <c r="F5684" s="331" t="s">
        <v>1132</v>
      </c>
      <c r="G5684" s="331" t="n">
        <v>69</v>
      </c>
      <c r="H5684" s="331" t="n">
        <v>87.09</v>
      </c>
      <c r="I5684" s="415" t="n">
        <v>1733.97</v>
      </c>
      <c r="J5684" s="389"/>
      <c r="K5684" s="331" t="s">
        <v>994</v>
      </c>
    </row>
    <row r="5685" customFormat="false" ht="15.75" hidden="true" customHeight="false" outlineLevel="0" collapsed="false">
      <c r="A5685" s="331"/>
      <c r="B5685" s="331" t="s">
        <v>1533</v>
      </c>
      <c r="C5685" s="331" t="str">
        <f aca="false">IFERROR(VLOOKUP(B5685,'[1]#¡REF!'!$A$1:$C$15201,2,FALSE()),"")</f>
        <v/>
      </c>
      <c r="D5685" s="331" t="s">
        <v>1016</v>
      </c>
      <c r="E5685" s="331" t="s">
        <v>1027</v>
      </c>
      <c r="F5685" s="331" t="s">
        <v>1133</v>
      </c>
      <c r="G5685" s="331" t="n">
        <v>63</v>
      </c>
      <c r="H5685" s="331" t="n">
        <v>79.52</v>
      </c>
      <c r="I5685" s="415" t="n">
        <v>1583.19</v>
      </c>
      <c r="J5685" s="389"/>
      <c r="K5685" s="331" t="s">
        <v>994</v>
      </c>
    </row>
    <row r="5686" customFormat="false" ht="15.75" hidden="true" customHeight="false" outlineLevel="0" collapsed="false">
      <c r="A5686" s="331"/>
      <c r="B5686" s="331" t="s">
        <v>1533</v>
      </c>
      <c r="C5686" s="331" t="str">
        <f aca="false">IFERROR(VLOOKUP(B5686,'[1]#¡REF!'!$A$1:$C$15201,2,FALSE()),"")</f>
        <v/>
      </c>
      <c r="D5686" s="331" t="s">
        <v>1016</v>
      </c>
      <c r="E5686" s="331" t="s">
        <v>1028</v>
      </c>
      <c r="F5686" s="331" t="s">
        <v>1134</v>
      </c>
      <c r="G5686" s="331" t="n">
        <v>23</v>
      </c>
      <c r="H5686" s="331" t="n">
        <v>29.03</v>
      </c>
      <c r="I5686" s="331" t="n">
        <v>577.99</v>
      </c>
      <c r="J5686" s="390"/>
      <c r="K5686" s="331" t="s">
        <v>994</v>
      </c>
    </row>
    <row r="5687" customFormat="false" ht="15.75" hidden="true" customHeight="false" outlineLevel="0" collapsed="false">
      <c r="A5687" s="331"/>
      <c r="B5687" s="331" t="s">
        <v>1534</v>
      </c>
      <c r="C5687" s="331" t="str">
        <f aca="false">IFERROR(VLOOKUP(B5687,'[1]#¡REF!'!$A$1:$C$15201,2,FALSE()),"")</f>
        <v/>
      </c>
      <c r="D5687" s="331" t="s">
        <v>991</v>
      </c>
      <c r="E5687" s="331" t="s">
        <v>997</v>
      </c>
      <c r="F5687" s="331" t="s">
        <v>1130</v>
      </c>
      <c r="G5687" s="405" t="n">
        <v>6000</v>
      </c>
      <c r="H5687" s="415" t="n">
        <v>1431.44</v>
      </c>
      <c r="I5687" s="415" t="n">
        <v>28500</v>
      </c>
      <c r="J5687" s="388"/>
      <c r="K5687" s="331" t="s">
        <v>994</v>
      </c>
    </row>
    <row r="5688" customFormat="false" ht="15.75" hidden="true" customHeight="false" outlineLevel="0" collapsed="false">
      <c r="A5688" s="331"/>
      <c r="B5688" s="331" t="s">
        <v>1534</v>
      </c>
      <c r="C5688" s="331" t="str">
        <f aca="false">IFERROR(VLOOKUP(B5688,'[1]#¡REF!'!$A$1:$C$15201,2,FALSE()),"")</f>
        <v/>
      </c>
      <c r="D5688" s="331" t="s">
        <v>991</v>
      </c>
      <c r="E5688" s="331" t="s">
        <v>1032</v>
      </c>
      <c r="F5688" s="331" t="s">
        <v>1130</v>
      </c>
      <c r="G5688" s="405" t="n">
        <v>6000</v>
      </c>
      <c r="H5688" s="415" t="n">
        <v>1431.44</v>
      </c>
      <c r="I5688" s="415" t="n">
        <v>28500</v>
      </c>
      <c r="J5688" s="389"/>
      <c r="K5688" s="331" t="s">
        <v>994</v>
      </c>
    </row>
    <row r="5689" customFormat="false" ht="15.75" hidden="true" customHeight="false" outlineLevel="0" collapsed="false">
      <c r="A5689" s="331"/>
      <c r="B5689" s="331" t="s">
        <v>1534</v>
      </c>
      <c r="C5689" s="331" t="str">
        <f aca="false">IFERROR(VLOOKUP(B5689,'[1]#¡REF!'!$A$1:$C$15201,2,FALSE()),"")</f>
        <v/>
      </c>
      <c r="D5689" s="331" t="s">
        <v>991</v>
      </c>
      <c r="E5689" s="331" t="s">
        <v>992</v>
      </c>
      <c r="F5689" s="354" t="s">
        <v>993</v>
      </c>
      <c r="G5689" s="405" t="n">
        <v>43335</v>
      </c>
      <c r="H5689" s="415" t="n">
        <v>10338.59</v>
      </c>
      <c r="I5689" s="415" t="n">
        <v>205841.25</v>
      </c>
      <c r="J5689" s="389"/>
      <c r="K5689" s="331" t="s">
        <v>994</v>
      </c>
    </row>
    <row r="5690" customFormat="false" ht="15.75" hidden="true" customHeight="false" outlineLevel="0" collapsed="false">
      <c r="A5690" s="331"/>
      <c r="B5690" s="331" t="s">
        <v>1534</v>
      </c>
      <c r="C5690" s="331" t="str">
        <f aca="false">IFERROR(VLOOKUP(B5690,'[1]#¡REF!'!$A$1:$C$15201,2,FALSE()),"")</f>
        <v/>
      </c>
      <c r="D5690" s="331" t="s">
        <v>991</v>
      </c>
      <c r="E5690" s="331" t="s">
        <v>1008</v>
      </c>
      <c r="F5690" s="354" t="s">
        <v>993</v>
      </c>
      <c r="G5690" s="405" t="n">
        <v>14000</v>
      </c>
      <c r="H5690" s="415" t="n">
        <v>3340.03</v>
      </c>
      <c r="I5690" s="415" t="n">
        <v>66500</v>
      </c>
      <c r="J5690" s="389"/>
      <c r="K5690" s="331" t="s">
        <v>994</v>
      </c>
    </row>
    <row r="5691" customFormat="false" ht="15.75" hidden="true" customHeight="false" outlineLevel="0" collapsed="false">
      <c r="A5691" s="331"/>
      <c r="B5691" s="331" t="s">
        <v>1534</v>
      </c>
      <c r="C5691" s="331" t="str">
        <f aca="false">IFERROR(VLOOKUP(B5691,'[1]#¡REF!'!$A$1:$C$15201,2,FALSE()),"")</f>
        <v/>
      </c>
      <c r="D5691" s="331" t="s">
        <v>991</v>
      </c>
      <c r="E5691" s="331" t="s">
        <v>1083</v>
      </c>
      <c r="F5691" s="354" t="s">
        <v>993</v>
      </c>
      <c r="G5691" s="405" t="n">
        <v>1300</v>
      </c>
      <c r="H5691" s="331" t="n">
        <v>310.15</v>
      </c>
      <c r="I5691" s="415" t="n">
        <v>6175</v>
      </c>
      <c r="J5691" s="389"/>
      <c r="K5691" s="331" t="s">
        <v>994</v>
      </c>
    </row>
    <row r="5692" customFormat="false" ht="15.75" hidden="true" customHeight="false" outlineLevel="0" collapsed="false">
      <c r="A5692" s="331"/>
      <c r="B5692" s="331" t="s">
        <v>1534</v>
      </c>
      <c r="C5692" s="331" t="str">
        <f aca="false">IFERROR(VLOOKUP(B5692,'[1]#¡REF!'!$A$1:$C$15201,2,FALSE()),"")</f>
        <v/>
      </c>
      <c r="D5692" s="331" t="s">
        <v>991</v>
      </c>
      <c r="E5692" s="331" t="s">
        <v>1000</v>
      </c>
      <c r="F5692" s="354" t="s">
        <v>993</v>
      </c>
      <c r="G5692" s="405" t="n">
        <v>49630</v>
      </c>
      <c r="H5692" s="415" t="n">
        <v>11840.41</v>
      </c>
      <c r="I5692" s="415" t="n">
        <v>235742.5</v>
      </c>
      <c r="J5692" s="389"/>
      <c r="K5692" s="331" t="s">
        <v>994</v>
      </c>
    </row>
    <row r="5693" customFormat="false" ht="15.75" hidden="true" customHeight="false" outlineLevel="0" collapsed="false">
      <c r="A5693" s="331"/>
      <c r="B5693" s="331" t="s">
        <v>1534</v>
      </c>
      <c r="C5693" s="331" t="str">
        <f aca="false">IFERROR(VLOOKUP(B5693,'[1]#¡REF!'!$A$1:$C$15201,2,FALSE()),"")</f>
        <v/>
      </c>
      <c r="D5693" s="331" t="s">
        <v>991</v>
      </c>
      <c r="E5693" s="331" t="s">
        <v>1033</v>
      </c>
      <c r="F5693" s="354" t="s">
        <v>993</v>
      </c>
      <c r="G5693" s="405" t="n">
        <v>5250</v>
      </c>
      <c r="H5693" s="415" t="n">
        <v>1252.51</v>
      </c>
      <c r="I5693" s="415" t="n">
        <v>24937.5</v>
      </c>
      <c r="J5693" s="389"/>
      <c r="K5693" s="331" t="s">
        <v>994</v>
      </c>
    </row>
    <row r="5694" customFormat="false" ht="15.75" hidden="true" customHeight="false" outlineLevel="0" collapsed="false">
      <c r="A5694" s="331"/>
      <c r="B5694" s="331" t="s">
        <v>1534</v>
      </c>
      <c r="C5694" s="331" t="str">
        <f aca="false">IFERROR(VLOOKUP(B5694,'[1]#¡REF!'!$A$1:$C$15201,2,FALSE()),"")</f>
        <v/>
      </c>
      <c r="D5694" s="331" t="s">
        <v>991</v>
      </c>
      <c r="E5694" s="331" t="s">
        <v>1053</v>
      </c>
      <c r="F5694" s="354" t="s">
        <v>993</v>
      </c>
      <c r="G5694" s="405" t="n">
        <v>13000</v>
      </c>
      <c r="H5694" s="415" t="n">
        <v>3101.46</v>
      </c>
      <c r="I5694" s="415" t="n">
        <v>61750</v>
      </c>
      <c r="J5694" s="389"/>
      <c r="K5694" s="331" t="s">
        <v>994</v>
      </c>
    </row>
    <row r="5695" customFormat="false" ht="15.75" hidden="true" customHeight="false" outlineLevel="0" collapsed="false">
      <c r="A5695" s="331"/>
      <c r="B5695" s="331" t="s">
        <v>1534</v>
      </c>
      <c r="C5695" s="331" t="str">
        <f aca="false">IFERROR(VLOOKUP(B5695,'[1]#¡REF!'!$A$1:$C$15201,2,FALSE()),"")</f>
        <v/>
      </c>
      <c r="D5695" s="331" t="s">
        <v>991</v>
      </c>
      <c r="E5695" s="331" t="s">
        <v>1034</v>
      </c>
      <c r="F5695" s="354" t="s">
        <v>993</v>
      </c>
      <c r="G5695" s="405" t="n">
        <v>11896</v>
      </c>
      <c r="H5695" s="415" t="n">
        <v>2838.07</v>
      </c>
      <c r="I5695" s="415" t="n">
        <v>56506</v>
      </c>
      <c r="J5695" s="389"/>
      <c r="K5695" s="331" t="s">
        <v>994</v>
      </c>
    </row>
    <row r="5696" customFormat="false" ht="15.75" hidden="true" customHeight="false" outlineLevel="0" collapsed="false">
      <c r="A5696" s="331"/>
      <c r="B5696" s="331" t="s">
        <v>1534</v>
      </c>
      <c r="C5696" s="331" t="str">
        <f aca="false">IFERROR(VLOOKUP(B5696,'[1]#¡REF!'!$A$1:$C$15201,2,FALSE()),"")</f>
        <v/>
      </c>
      <c r="D5696" s="331" t="s">
        <v>991</v>
      </c>
      <c r="E5696" s="331" t="s">
        <v>1012</v>
      </c>
      <c r="F5696" s="354" t="s">
        <v>993</v>
      </c>
      <c r="G5696" s="405" t="n">
        <v>13200</v>
      </c>
      <c r="H5696" s="415" t="n">
        <v>3149.17</v>
      </c>
      <c r="I5696" s="415" t="n">
        <v>62700</v>
      </c>
      <c r="J5696" s="389"/>
      <c r="K5696" s="331" t="s">
        <v>994</v>
      </c>
    </row>
    <row r="5697" customFormat="false" ht="15.75" hidden="true" customHeight="false" outlineLevel="0" collapsed="false">
      <c r="A5697" s="331"/>
      <c r="B5697" s="331" t="s">
        <v>1534</v>
      </c>
      <c r="C5697" s="331" t="str">
        <f aca="false">IFERROR(VLOOKUP(B5697,'[1]#¡REF!'!$A$1:$C$15201,2,FALSE()),"")</f>
        <v/>
      </c>
      <c r="D5697" s="331" t="s">
        <v>991</v>
      </c>
      <c r="E5697" s="331" t="s">
        <v>1035</v>
      </c>
      <c r="F5697" s="354" t="s">
        <v>993</v>
      </c>
      <c r="G5697" s="405" t="n">
        <v>5706</v>
      </c>
      <c r="H5697" s="415" t="n">
        <v>1361.3</v>
      </c>
      <c r="I5697" s="415" t="n">
        <v>27103.5</v>
      </c>
      <c r="J5697" s="389"/>
      <c r="K5697" s="331" t="s">
        <v>994</v>
      </c>
    </row>
    <row r="5698" customFormat="false" ht="15.75" hidden="true" customHeight="false" outlineLevel="0" collapsed="false">
      <c r="A5698" s="331"/>
      <c r="B5698" s="331" t="s">
        <v>1534</v>
      </c>
      <c r="C5698" s="331" t="str">
        <f aca="false">IFERROR(VLOOKUP(B5698,'[1]#¡REF!'!$A$1:$C$15201,2,FALSE()),"")</f>
        <v/>
      </c>
      <c r="D5698" s="331" t="s">
        <v>991</v>
      </c>
      <c r="E5698" s="331" t="s">
        <v>1036</v>
      </c>
      <c r="F5698" s="354" t="s">
        <v>993</v>
      </c>
      <c r="G5698" s="331" t="n">
        <v>10</v>
      </c>
      <c r="H5698" s="331" t="n">
        <v>2.39</v>
      </c>
      <c r="I5698" s="331" t="n">
        <v>47.5</v>
      </c>
      <c r="J5698" s="389"/>
      <c r="K5698" s="331" t="s">
        <v>994</v>
      </c>
    </row>
    <row r="5699" customFormat="false" ht="15.75" hidden="true" customHeight="false" outlineLevel="0" collapsed="false">
      <c r="A5699" s="331"/>
      <c r="B5699" s="331" t="s">
        <v>1534</v>
      </c>
      <c r="C5699" s="331" t="str">
        <f aca="false">IFERROR(VLOOKUP(B5699,'[1]#¡REF!'!$A$1:$C$15201,2,FALSE()),"")</f>
        <v/>
      </c>
      <c r="D5699" s="331" t="s">
        <v>991</v>
      </c>
      <c r="E5699" s="331" t="s">
        <v>1013</v>
      </c>
      <c r="F5699" s="354" t="s">
        <v>993</v>
      </c>
      <c r="G5699" s="331" t="n">
        <v>21</v>
      </c>
      <c r="H5699" s="331" t="n">
        <v>5.01</v>
      </c>
      <c r="I5699" s="331" t="n">
        <v>99.75</v>
      </c>
      <c r="J5699" s="389"/>
      <c r="K5699" s="331" t="s">
        <v>994</v>
      </c>
    </row>
    <row r="5700" customFormat="false" ht="15.75" hidden="true" customHeight="false" outlineLevel="0" collapsed="false">
      <c r="A5700" s="331"/>
      <c r="B5700" s="331" t="s">
        <v>1534</v>
      </c>
      <c r="C5700" s="331" t="str">
        <f aca="false">IFERROR(VLOOKUP(B5700,'[1]#¡REF!'!$A$1:$C$15201,2,FALSE()),"")</f>
        <v/>
      </c>
      <c r="D5700" s="331" t="s">
        <v>991</v>
      </c>
      <c r="E5700" s="331" t="s">
        <v>1037</v>
      </c>
      <c r="F5700" s="331" t="s">
        <v>1131</v>
      </c>
      <c r="G5700" s="405" t="n">
        <v>10000</v>
      </c>
      <c r="H5700" s="415" t="n">
        <v>2385.74</v>
      </c>
      <c r="I5700" s="415" t="n">
        <v>47500</v>
      </c>
      <c r="J5700" s="389"/>
      <c r="K5700" s="331" t="s">
        <v>994</v>
      </c>
    </row>
    <row r="5701" customFormat="false" ht="15.75" hidden="true" customHeight="false" outlineLevel="0" collapsed="false">
      <c r="A5701" s="331"/>
      <c r="B5701" s="331" t="s">
        <v>1534</v>
      </c>
      <c r="C5701" s="331" t="str">
        <f aca="false">IFERROR(VLOOKUP(B5701,'[1]#¡REF!'!$A$1:$C$15201,2,FALSE()),"")</f>
        <v/>
      </c>
      <c r="D5701" s="331" t="s">
        <v>991</v>
      </c>
      <c r="E5701" s="331" t="s">
        <v>1014</v>
      </c>
      <c r="F5701" s="331" t="s">
        <v>1132</v>
      </c>
      <c r="G5701" s="405" t="n">
        <v>4108</v>
      </c>
      <c r="H5701" s="331" t="n">
        <v>980.06</v>
      </c>
      <c r="I5701" s="415" t="n">
        <v>19513</v>
      </c>
      <c r="J5701" s="389"/>
      <c r="K5701" s="331" t="s">
        <v>994</v>
      </c>
    </row>
    <row r="5702" customFormat="false" ht="15.75" hidden="true" customHeight="false" outlineLevel="0" collapsed="false">
      <c r="A5702" s="331"/>
      <c r="B5702" s="331" t="s">
        <v>1534</v>
      </c>
      <c r="C5702" s="331" t="str">
        <f aca="false">IFERROR(VLOOKUP(B5702,'[1]#¡REF!'!$A$1:$C$15201,2,FALSE()),"")</f>
        <v/>
      </c>
      <c r="D5702" s="331" t="s">
        <v>991</v>
      </c>
      <c r="E5702" s="331" t="s">
        <v>1002</v>
      </c>
      <c r="F5702" s="331" t="s">
        <v>1133</v>
      </c>
      <c r="G5702" s="405" t="n">
        <v>20320</v>
      </c>
      <c r="H5702" s="415" t="n">
        <v>4847.82</v>
      </c>
      <c r="I5702" s="415" t="n">
        <v>96520</v>
      </c>
      <c r="J5702" s="389"/>
      <c r="K5702" s="331" t="s">
        <v>994</v>
      </c>
    </row>
    <row r="5703" customFormat="false" ht="15.75" hidden="true" customHeight="false" outlineLevel="0" collapsed="false">
      <c r="A5703" s="331"/>
      <c r="B5703" s="331" t="s">
        <v>1534</v>
      </c>
      <c r="C5703" s="331" t="str">
        <f aca="false">IFERROR(VLOOKUP(B5703,'[1]#¡REF!'!$A$1:$C$15201,2,FALSE()),"")</f>
        <v/>
      </c>
      <c r="D5703" s="331" t="s">
        <v>991</v>
      </c>
      <c r="E5703" s="331" t="s">
        <v>1004</v>
      </c>
      <c r="F5703" s="331" t="s">
        <v>1134</v>
      </c>
      <c r="G5703" s="405" t="n">
        <v>1000</v>
      </c>
      <c r="H5703" s="331" t="n">
        <v>238.57</v>
      </c>
      <c r="I5703" s="415" t="n">
        <v>4750</v>
      </c>
      <c r="J5703" s="390"/>
      <c r="K5703" s="331" t="s">
        <v>994</v>
      </c>
    </row>
    <row r="5704" customFormat="false" ht="15.75" hidden="true" customHeight="false" outlineLevel="0" collapsed="false">
      <c r="A5704" s="356"/>
      <c r="B5704" s="356" t="s">
        <v>1534</v>
      </c>
      <c r="C5704" s="356" t="str">
        <f aca="false">IFERROR(VLOOKUP(B5704,'[1]#¡REF!'!$A$1:$C$15201,2,FALSE()),"")</f>
        <v/>
      </c>
      <c r="D5704" s="356" t="s">
        <v>991</v>
      </c>
      <c r="E5704" s="356" t="s">
        <v>612</v>
      </c>
      <c r="F5704" s="361" t="s">
        <v>1136</v>
      </c>
      <c r="G5704" s="418" t="n">
        <v>8127</v>
      </c>
      <c r="H5704" s="416" t="n">
        <v>1938.89</v>
      </c>
      <c r="I5704" s="416" t="n">
        <v>38603.25</v>
      </c>
      <c r="J5704" s="394"/>
      <c r="K5704" s="356" t="s">
        <v>994</v>
      </c>
      <c r="L5704" s="379"/>
      <c r="M5704" s="379"/>
      <c r="N5704" s="379"/>
      <c r="O5704" s="379"/>
      <c r="P5704" s="279"/>
      <c r="Q5704" s="395"/>
      <c r="R5704" s="396"/>
      <c r="S5704" s="396"/>
      <c r="T5704" s="382"/>
    </row>
    <row r="5705" customFormat="false" ht="15.75" hidden="true" customHeight="false" outlineLevel="0" collapsed="false">
      <c r="A5705" s="331"/>
      <c r="B5705" s="331" t="s">
        <v>1534</v>
      </c>
      <c r="C5705" s="331" t="str">
        <f aca="false">IFERROR(VLOOKUP(B5705,'[1]#¡REF!'!$A$1:$C$15201,2,FALSE()),"")</f>
        <v/>
      </c>
      <c r="D5705" s="331" t="s">
        <v>1016</v>
      </c>
      <c r="E5705" s="331" t="s">
        <v>1018</v>
      </c>
      <c r="F5705" s="354" t="s">
        <v>993</v>
      </c>
      <c r="G5705" s="331" t="n">
        <v>2</v>
      </c>
      <c r="H5705" s="331" t="n">
        <v>0.48</v>
      </c>
      <c r="I5705" s="331" t="n">
        <v>9.5</v>
      </c>
      <c r="J5705" s="388"/>
      <c r="K5705" s="331" t="s">
        <v>994</v>
      </c>
    </row>
    <row r="5706" customFormat="false" ht="15.75" hidden="true" customHeight="false" outlineLevel="0" collapsed="false">
      <c r="A5706" s="331"/>
      <c r="B5706" s="331" t="s">
        <v>1534</v>
      </c>
      <c r="C5706" s="331" t="str">
        <f aca="false">IFERROR(VLOOKUP(B5706,'[1]#¡REF!'!$A$1:$C$15201,2,FALSE()),"")</f>
        <v/>
      </c>
      <c r="D5706" s="331" t="s">
        <v>1016</v>
      </c>
      <c r="E5706" s="331" t="s">
        <v>1019</v>
      </c>
      <c r="F5706" s="354" t="s">
        <v>993</v>
      </c>
      <c r="G5706" s="331" t="n">
        <v>13</v>
      </c>
      <c r="H5706" s="331" t="n">
        <v>3.1</v>
      </c>
      <c r="I5706" s="331" t="n">
        <v>61.75</v>
      </c>
      <c r="J5706" s="389"/>
      <c r="K5706" s="331" t="s">
        <v>994</v>
      </c>
    </row>
    <row r="5707" customFormat="false" ht="15.75" hidden="true" customHeight="false" outlineLevel="0" collapsed="false">
      <c r="A5707" s="331"/>
      <c r="B5707" s="331" t="s">
        <v>1123</v>
      </c>
      <c r="C5707" s="331" t="str">
        <f aca="false">IFERROR(VLOOKUP(B5707,'[1]#¡REF!'!$A$1:$C$15201,2,FALSE()),"")</f>
        <v/>
      </c>
      <c r="D5707" s="331" t="s">
        <v>991</v>
      </c>
      <c r="E5707" s="331" t="s">
        <v>997</v>
      </c>
      <c r="F5707" s="331" t="s">
        <v>1130</v>
      </c>
      <c r="G5707" s="331" t="n">
        <v>6</v>
      </c>
      <c r="H5707" s="331" t="n">
        <v>0.91</v>
      </c>
      <c r="I5707" s="331" t="n">
        <v>18.18</v>
      </c>
      <c r="J5707" s="389"/>
      <c r="K5707" s="331" t="s">
        <v>994</v>
      </c>
    </row>
    <row r="5708" customFormat="false" ht="15.75" hidden="true" customHeight="false" outlineLevel="0" collapsed="false">
      <c r="A5708" s="331"/>
      <c r="B5708" s="331" t="s">
        <v>1123</v>
      </c>
      <c r="C5708" s="331" t="str">
        <f aca="false">IFERROR(VLOOKUP(B5708,'[1]#¡REF!'!$A$1:$C$15201,2,FALSE()),"")</f>
        <v/>
      </c>
      <c r="D5708" s="331" t="s">
        <v>991</v>
      </c>
      <c r="E5708" s="331" t="s">
        <v>1032</v>
      </c>
      <c r="F5708" s="331" t="s">
        <v>1130</v>
      </c>
      <c r="G5708" s="331" t="n">
        <v>72</v>
      </c>
      <c r="H5708" s="331" t="n">
        <v>10.96</v>
      </c>
      <c r="I5708" s="331" t="n">
        <v>218.16</v>
      </c>
      <c r="J5708" s="389"/>
      <c r="K5708" s="331" t="s">
        <v>994</v>
      </c>
    </row>
    <row r="5709" customFormat="false" ht="15.75" hidden="true" customHeight="false" outlineLevel="0" collapsed="false">
      <c r="A5709" s="331"/>
      <c r="B5709" s="331" t="s">
        <v>1123</v>
      </c>
      <c r="C5709" s="331" t="str">
        <f aca="false">IFERROR(VLOOKUP(B5709,'[1]#¡REF!'!$A$1:$C$15201,2,FALSE()),"")</f>
        <v/>
      </c>
      <c r="D5709" s="331" t="s">
        <v>991</v>
      </c>
      <c r="E5709" s="331" t="s">
        <v>992</v>
      </c>
      <c r="F5709" s="354" t="s">
        <v>993</v>
      </c>
      <c r="G5709" s="331" t="n">
        <v>60</v>
      </c>
      <c r="H5709" s="331" t="n">
        <v>9.13</v>
      </c>
      <c r="I5709" s="331" t="n">
        <v>181.8</v>
      </c>
      <c r="J5709" s="389"/>
      <c r="K5709" s="331" t="s">
        <v>994</v>
      </c>
    </row>
    <row r="5710" customFormat="false" ht="15.75" hidden="true" customHeight="false" outlineLevel="0" collapsed="false">
      <c r="A5710" s="331"/>
      <c r="B5710" s="331" t="s">
        <v>1123</v>
      </c>
      <c r="C5710" s="331" t="str">
        <f aca="false">IFERROR(VLOOKUP(B5710,'[1]#¡REF!'!$A$1:$C$15201,2,FALSE()),"")</f>
        <v/>
      </c>
      <c r="D5710" s="331" t="s">
        <v>991</v>
      </c>
      <c r="E5710" s="331" t="s">
        <v>1053</v>
      </c>
      <c r="F5710" s="354" t="s">
        <v>993</v>
      </c>
      <c r="G5710" s="331" t="n">
        <v>80</v>
      </c>
      <c r="H5710" s="331" t="n">
        <v>12.17</v>
      </c>
      <c r="I5710" s="331" t="n">
        <v>242.4</v>
      </c>
      <c r="J5710" s="389"/>
      <c r="K5710" s="331" t="s">
        <v>994</v>
      </c>
    </row>
    <row r="5711" customFormat="false" ht="15.75" hidden="true" customHeight="false" outlineLevel="0" collapsed="false">
      <c r="A5711" s="331"/>
      <c r="B5711" s="331" t="s">
        <v>1123</v>
      </c>
      <c r="C5711" s="331" t="str">
        <f aca="false">IFERROR(VLOOKUP(B5711,'[1]#¡REF!'!$A$1:$C$15201,2,FALSE()),"")</f>
        <v/>
      </c>
      <c r="D5711" s="331" t="s">
        <v>991</v>
      </c>
      <c r="E5711" s="331" t="s">
        <v>1034</v>
      </c>
      <c r="F5711" s="354" t="s">
        <v>993</v>
      </c>
      <c r="G5711" s="331" t="n">
        <v>361</v>
      </c>
      <c r="H5711" s="331" t="n">
        <v>54.94</v>
      </c>
      <c r="I5711" s="415" t="n">
        <v>1093.83</v>
      </c>
      <c r="J5711" s="389"/>
      <c r="K5711" s="331" t="s">
        <v>994</v>
      </c>
    </row>
    <row r="5712" customFormat="false" ht="15.75" hidden="true" customHeight="false" outlineLevel="0" collapsed="false">
      <c r="A5712" s="331"/>
      <c r="B5712" s="331" t="s">
        <v>1123</v>
      </c>
      <c r="C5712" s="331" t="str">
        <f aca="false">IFERROR(VLOOKUP(B5712,'[1]#¡REF!'!$A$1:$C$15201,2,FALSE()),"")</f>
        <v/>
      </c>
      <c r="D5712" s="331" t="s">
        <v>991</v>
      </c>
      <c r="E5712" s="331" t="s">
        <v>1009</v>
      </c>
      <c r="F5712" s="354" t="s">
        <v>993</v>
      </c>
      <c r="G5712" s="331" t="n">
        <v>100</v>
      </c>
      <c r="H5712" s="331" t="n">
        <v>15.22</v>
      </c>
      <c r="I5712" s="331" t="n">
        <v>303</v>
      </c>
      <c r="J5712" s="389"/>
      <c r="K5712" s="331" t="s">
        <v>994</v>
      </c>
    </row>
    <row r="5713" customFormat="false" ht="15.75" hidden="true" customHeight="false" outlineLevel="0" collapsed="false">
      <c r="A5713" s="331"/>
      <c r="B5713" s="331" t="s">
        <v>1123</v>
      </c>
      <c r="C5713" s="331" t="str">
        <f aca="false">IFERROR(VLOOKUP(B5713,'[1]#¡REF!'!$A$1:$C$15201,2,FALSE()),"")</f>
        <v/>
      </c>
      <c r="D5713" s="331" t="s">
        <v>991</v>
      </c>
      <c r="E5713" s="331" t="s">
        <v>1010</v>
      </c>
      <c r="F5713" s="354" t="s">
        <v>993</v>
      </c>
      <c r="G5713" s="331" t="n">
        <v>120</v>
      </c>
      <c r="H5713" s="331" t="n">
        <v>18.26</v>
      </c>
      <c r="I5713" s="331" t="n">
        <v>363.6</v>
      </c>
      <c r="J5713" s="389"/>
      <c r="K5713" s="331" t="s">
        <v>994</v>
      </c>
    </row>
    <row r="5714" customFormat="false" ht="15.75" hidden="true" customHeight="false" outlineLevel="0" collapsed="false">
      <c r="A5714" s="331"/>
      <c r="B5714" s="331" t="s">
        <v>1123</v>
      </c>
      <c r="C5714" s="331" t="str">
        <f aca="false">IFERROR(VLOOKUP(B5714,'[1]#¡REF!'!$A$1:$C$15201,2,FALSE()),"")</f>
        <v/>
      </c>
      <c r="D5714" s="331" t="s">
        <v>991</v>
      </c>
      <c r="E5714" s="331" t="s">
        <v>1084</v>
      </c>
      <c r="F5714" s="354" t="s">
        <v>993</v>
      </c>
      <c r="G5714" s="331" t="n">
        <v>16</v>
      </c>
      <c r="H5714" s="331" t="n">
        <v>2.43</v>
      </c>
      <c r="I5714" s="331" t="n">
        <v>48.48</v>
      </c>
      <c r="J5714" s="389"/>
      <c r="K5714" s="331" t="s">
        <v>994</v>
      </c>
    </row>
    <row r="5715" customFormat="false" ht="15.75" hidden="true" customHeight="false" outlineLevel="0" collapsed="false">
      <c r="A5715" s="331"/>
      <c r="B5715" s="331" t="s">
        <v>1123</v>
      </c>
      <c r="C5715" s="331" t="str">
        <f aca="false">IFERROR(VLOOKUP(B5715,'[1]#¡REF!'!$A$1:$C$15201,2,FALSE()),"")</f>
        <v/>
      </c>
      <c r="D5715" s="331" t="s">
        <v>991</v>
      </c>
      <c r="E5715" s="331" t="s">
        <v>1046</v>
      </c>
      <c r="F5715" s="354" t="s">
        <v>993</v>
      </c>
      <c r="G5715" s="331" t="n">
        <v>5</v>
      </c>
      <c r="H5715" s="331" t="n">
        <v>0.76</v>
      </c>
      <c r="I5715" s="331" t="n">
        <v>15.15</v>
      </c>
      <c r="J5715" s="389"/>
      <c r="K5715" s="331" t="s">
        <v>994</v>
      </c>
    </row>
    <row r="5716" customFormat="false" ht="15.75" hidden="true" customHeight="false" outlineLevel="0" collapsed="false">
      <c r="A5716" s="331"/>
      <c r="B5716" s="331" t="s">
        <v>1123</v>
      </c>
      <c r="C5716" s="331" t="str">
        <f aca="false">IFERROR(VLOOKUP(B5716,'[1]#¡REF!'!$A$1:$C$15201,2,FALSE()),"")</f>
        <v/>
      </c>
      <c r="D5716" s="331" t="s">
        <v>991</v>
      </c>
      <c r="E5716" s="331" t="s">
        <v>1012</v>
      </c>
      <c r="F5716" s="354" t="s">
        <v>993</v>
      </c>
      <c r="G5716" s="331" t="n">
        <v>210</v>
      </c>
      <c r="H5716" s="331" t="n">
        <v>31.96</v>
      </c>
      <c r="I5716" s="331" t="n">
        <v>636.3</v>
      </c>
      <c r="J5716" s="389"/>
      <c r="K5716" s="331" t="s">
        <v>994</v>
      </c>
    </row>
    <row r="5717" customFormat="false" ht="15.75" hidden="true" customHeight="false" outlineLevel="0" collapsed="false">
      <c r="A5717" s="331"/>
      <c r="B5717" s="331" t="s">
        <v>1123</v>
      </c>
      <c r="C5717" s="331" t="str">
        <f aca="false">IFERROR(VLOOKUP(B5717,'[1]#¡REF!'!$A$1:$C$15201,2,FALSE()),"")</f>
        <v/>
      </c>
      <c r="D5717" s="331" t="s">
        <v>991</v>
      </c>
      <c r="E5717" s="331" t="s">
        <v>1035</v>
      </c>
      <c r="F5717" s="354" t="s">
        <v>993</v>
      </c>
      <c r="G5717" s="331" t="n">
        <v>81</v>
      </c>
      <c r="H5717" s="331" t="n">
        <v>12.33</v>
      </c>
      <c r="I5717" s="331" t="n">
        <v>245.43</v>
      </c>
      <c r="J5717" s="389"/>
      <c r="K5717" s="331" t="s">
        <v>994</v>
      </c>
    </row>
    <row r="5718" customFormat="false" ht="15.75" hidden="true" customHeight="false" outlineLevel="0" collapsed="false">
      <c r="A5718" s="331"/>
      <c r="B5718" s="331" t="s">
        <v>1123</v>
      </c>
      <c r="C5718" s="331" t="str">
        <f aca="false">IFERROR(VLOOKUP(B5718,'[1]#¡REF!'!$A$1:$C$15201,2,FALSE()),"")</f>
        <v/>
      </c>
      <c r="D5718" s="331" t="s">
        <v>991</v>
      </c>
      <c r="E5718" s="331" t="s">
        <v>1013</v>
      </c>
      <c r="F5718" s="354" t="s">
        <v>993</v>
      </c>
      <c r="G5718" s="331" t="n">
        <v>50</v>
      </c>
      <c r="H5718" s="331" t="n">
        <v>7.61</v>
      </c>
      <c r="I5718" s="331" t="n">
        <v>151.5</v>
      </c>
      <c r="J5718" s="389"/>
      <c r="K5718" s="331" t="s">
        <v>994</v>
      </c>
    </row>
    <row r="5719" customFormat="false" ht="15.75" hidden="true" customHeight="false" outlineLevel="0" collapsed="false">
      <c r="A5719" s="331"/>
      <c r="B5719" s="331" t="s">
        <v>1123</v>
      </c>
      <c r="C5719" s="331" t="str">
        <f aca="false">IFERROR(VLOOKUP(B5719,'[1]#¡REF!'!$A$1:$C$15201,2,FALSE()),"")</f>
        <v/>
      </c>
      <c r="D5719" s="331" t="s">
        <v>991</v>
      </c>
      <c r="E5719" s="331" t="s">
        <v>1037</v>
      </c>
      <c r="F5719" s="331" t="s">
        <v>1131</v>
      </c>
      <c r="G5719" s="331" t="n">
        <v>14</v>
      </c>
      <c r="H5719" s="331" t="n">
        <v>2.13</v>
      </c>
      <c r="I5719" s="331" t="n">
        <v>42.42</v>
      </c>
      <c r="J5719" s="389"/>
      <c r="K5719" s="331" t="s">
        <v>994</v>
      </c>
    </row>
    <row r="5720" customFormat="false" ht="15.75" hidden="true" customHeight="false" outlineLevel="0" collapsed="false">
      <c r="A5720" s="331"/>
      <c r="B5720" s="331" t="s">
        <v>1123</v>
      </c>
      <c r="C5720" s="331" t="str">
        <f aca="false">IFERROR(VLOOKUP(B5720,'[1]#¡REF!'!$A$1:$C$15201,2,FALSE()),"")</f>
        <v/>
      </c>
      <c r="D5720" s="331" t="s">
        <v>991</v>
      </c>
      <c r="E5720" s="331" t="s">
        <v>1014</v>
      </c>
      <c r="F5720" s="331" t="s">
        <v>1132</v>
      </c>
      <c r="G5720" s="331" t="n">
        <v>50</v>
      </c>
      <c r="H5720" s="331" t="n">
        <v>7.61</v>
      </c>
      <c r="I5720" s="331" t="n">
        <v>151.5</v>
      </c>
      <c r="J5720" s="390"/>
      <c r="K5720" s="331" t="s">
        <v>994</v>
      </c>
    </row>
    <row r="5721" customFormat="false" ht="15.75" hidden="true" customHeight="false" outlineLevel="0" collapsed="false">
      <c r="A5721" s="331"/>
      <c r="B5721" s="331" t="s">
        <v>1123</v>
      </c>
      <c r="C5721" s="331" t="str">
        <f aca="false">IFERROR(VLOOKUP(B5721,'[1]#¡REF!'!$A$1:$C$15201,2,FALSE()),"")</f>
        <v/>
      </c>
      <c r="D5721" s="331" t="s">
        <v>1016</v>
      </c>
      <c r="E5721" s="331" t="s">
        <v>1017</v>
      </c>
      <c r="F5721" s="331" t="s">
        <v>1130</v>
      </c>
      <c r="G5721" s="331" t="n">
        <v>65</v>
      </c>
      <c r="H5721" s="331" t="n">
        <v>9.89</v>
      </c>
      <c r="I5721" s="331" t="n">
        <v>196.95</v>
      </c>
      <c r="J5721" s="388"/>
      <c r="K5721" s="331" t="s">
        <v>994</v>
      </c>
    </row>
    <row r="5722" customFormat="false" ht="15.75" hidden="true" customHeight="false" outlineLevel="0" collapsed="false">
      <c r="A5722" s="331"/>
      <c r="B5722" s="331" t="s">
        <v>1123</v>
      </c>
      <c r="C5722" s="331" t="str">
        <f aca="false">IFERROR(VLOOKUP(B5722,'[1]#¡REF!'!$A$1:$C$15201,2,FALSE()),"")</f>
        <v/>
      </c>
      <c r="D5722" s="331" t="s">
        <v>1016</v>
      </c>
      <c r="E5722" s="331" t="s">
        <v>1040</v>
      </c>
      <c r="F5722" s="331" t="s">
        <v>1130</v>
      </c>
      <c r="G5722" s="331" t="n">
        <v>21</v>
      </c>
      <c r="H5722" s="331" t="n">
        <v>3.2</v>
      </c>
      <c r="I5722" s="331" t="n">
        <v>63.63</v>
      </c>
      <c r="J5722" s="389"/>
      <c r="K5722" s="331" t="s">
        <v>994</v>
      </c>
    </row>
    <row r="5723" customFormat="false" ht="15.75" hidden="true" customHeight="false" outlineLevel="0" collapsed="false">
      <c r="A5723" s="331"/>
      <c r="B5723" s="331" t="s">
        <v>1123</v>
      </c>
      <c r="C5723" s="331" t="str">
        <f aca="false">IFERROR(VLOOKUP(B5723,'[1]#¡REF!'!$A$1:$C$15201,2,FALSE()),"")</f>
        <v/>
      </c>
      <c r="D5723" s="331" t="s">
        <v>1016</v>
      </c>
      <c r="E5723" s="331" t="s">
        <v>1091</v>
      </c>
      <c r="F5723" s="354" t="s">
        <v>993</v>
      </c>
      <c r="G5723" s="331" t="n">
        <v>452</v>
      </c>
      <c r="H5723" s="331" t="n">
        <v>68.79</v>
      </c>
      <c r="I5723" s="415" t="n">
        <v>1369.56</v>
      </c>
      <c r="J5723" s="389"/>
      <c r="K5723" s="331" t="s">
        <v>994</v>
      </c>
    </row>
    <row r="5724" customFormat="false" ht="15.75" hidden="true" customHeight="false" outlineLevel="0" collapsed="false">
      <c r="A5724" s="331"/>
      <c r="B5724" s="331" t="s">
        <v>1123</v>
      </c>
      <c r="C5724" s="331" t="str">
        <f aca="false">IFERROR(VLOOKUP(B5724,'[1]#¡REF!'!$A$1:$C$15201,2,FALSE()),"")</f>
        <v/>
      </c>
      <c r="D5724" s="331" t="s">
        <v>1016</v>
      </c>
      <c r="E5724" s="331" t="s">
        <v>1018</v>
      </c>
      <c r="F5724" s="354" t="s">
        <v>993</v>
      </c>
      <c r="G5724" s="331" t="n">
        <v>42</v>
      </c>
      <c r="H5724" s="331" t="n">
        <v>6.39</v>
      </c>
      <c r="I5724" s="331" t="n">
        <v>127.26</v>
      </c>
      <c r="J5724" s="389"/>
      <c r="K5724" s="331" t="s">
        <v>994</v>
      </c>
    </row>
    <row r="5725" customFormat="false" ht="15.75" hidden="true" customHeight="false" outlineLevel="0" collapsed="false">
      <c r="A5725" s="331"/>
      <c r="B5725" s="331" t="s">
        <v>1123</v>
      </c>
      <c r="C5725" s="331" t="str">
        <f aca="false">IFERROR(VLOOKUP(B5725,'[1]#¡REF!'!$A$1:$C$15201,2,FALSE()),"")</f>
        <v/>
      </c>
      <c r="D5725" s="331" t="s">
        <v>1016</v>
      </c>
      <c r="E5725" s="331" t="s">
        <v>1019</v>
      </c>
      <c r="F5725" s="354" t="s">
        <v>993</v>
      </c>
      <c r="G5725" s="331" t="n">
        <v>721</v>
      </c>
      <c r="H5725" s="331" t="n">
        <v>109.73</v>
      </c>
      <c r="I5725" s="415" t="n">
        <v>2184.63</v>
      </c>
      <c r="J5725" s="389"/>
      <c r="K5725" s="331" t="s">
        <v>994</v>
      </c>
    </row>
    <row r="5726" customFormat="false" ht="15.75" hidden="true" customHeight="false" outlineLevel="0" collapsed="false">
      <c r="A5726" s="331"/>
      <c r="B5726" s="331" t="s">
        <v>1123</v>
      </c>
      <c r="C5726" s="331" t="str">
        <f aca="false">IFERROR(VLOOKUP(B5726,'[1]#¡REF!'!$A$1:$C$15201,2,FALSE()),"")</f>
        <v/>
      </c>
      <c r="D5726" s="331" t="s">
        <v>1016</v>
      </c>
      <c r="E5726" s="331" t="s">
        <v>1020</v>
      </c>
      <c r="F5726" s="354" t="s">
        <v>993</v>
      </c>
      <c r="G5726" s="405" t="n">
        <v>4964</v>
      </c>
      <c r="H5726" s="331" t="n">
        <v>755.45</v>
      </c>
      <c r="I5726" s="415" t="n">
        <v>15040.92</v>
      </c>
      <c r="J5726" s="389"/>
      <c r="K5726" s="331" t="s">
        <v>994</v>
      </c>
    </row>
    <row r="5727" customFormat="false" ht="15.75" hidden="true" customHeight="false" outlineLevel="0" collapsed="false">
      <c r="A5727" s="331"/>
      <c r="B5727" s="331" t="s">
        <v>1123</v>
      </c>
      <c r="C5727" s="331" t="str">
        <f aca="false">IFERROR(VLOOKUP(B5727,'[1]#¡REF!'!$A$1:$C$15201,2,FALSE()),"")</f>
        <v/>
      </c>
      <c r="D5727" s="331" t="s">
        <v>1016</v>
      </c>
      <c r="E5727" s="331" t="s">
        <v>1041</v>
      </c>
      <c r="F5727" s="354" t="s">
        <v>993</v>
      </c>
      <c r="G5727" s="331" t="n">
        <v>23</v>
      </c>
      <c r="H5727" s="331" t="n">
        <v>3.5</v>
      </c>
      <c r="I5727" s="331" t="n">
        <v>69.69</v>
      </c>
      <c r="J5727" s="389"/>
      <c r="K5727" s="331" t="s">
        <v>994</v>
      </c>
    </row>
    <row r="5728" customFormat="false" ht="15.75" hidden="true" customHeight="false" outlineLevel="0" collapsed="false">
      <c r="A5728" s="331"/>
      <c r="B5728" s="331" t="s">
        <v>1123</v>
      </c>
      <c r="C5728" s="331" t="str">
        <f aca="false">IFERROR(VLOOKUP(B5728,'[1]#¡REF!'!$A$1:$C$15201,2,FALSE()),"")</f>
        <v/>
      </c>
      <c r="D5728" s="331" t="s">
        <v>1016</v>
      </c>
      <c r="E5728" s="331" t="s">
        <v>1092</v>
      </c>
      <c r="F5728" s="354" t="s">
        <v>993</v>
      </c>
      <c r="G5728" s="331" t="n">
        <v>444</v>
      </c>
      <c r="H5728" s="331" t="n">
        <v>67.57</v>
      </c>
      <c r="I5728" s="415" t="n">
        <v>1345.32</v>
      </c>
      <c r="J5728" s="389"/>
      <c r="K5728" s="331" t="s">
        <v>994</v>
      </c>
    </row>
    <row r="5729" customFormat="false" ht="15.75" hidden="true" customHeight="false" outlineLevel="0" collapsed="false">
      <c r="A5729" s="331"/>
      <c r="B5729" s="331" t="s">
        <v>1123</v>
      </c>
      <c r="C5729" s="331" t="str">
        <f aca="false">IFERROR(VLOOKUP(B5729,'[1]#¡REF!'!$A$1:$C$15201,2,FALSE()),"")</f>
        <v/>
      </c>
      <c r="D5729" s="331" t="s">
        <v>1016</v>
      </c>
      <c r="E5729" s="331" t="s">
        <v>1025</v>
      </c>
      <c r="F5729" s="354" t="s">
        <v>993</v>
      </c>
      <c r="G5729" s="405" t="n">
        <v>47932</v>
      </c>
      <c r="H5729" s="415" t="n">
        <v>7294.52</v>
      </c>
      <c r="I5729" s="415" t="n">
        <v>145233.96</v>
      </c>
      <c r="J5729" s="389"/>
      <c r="K5729" s="331" t="s">
        <v>994</v>
      </c>
    </row>
    <row r="5730" customFormat="false" ht="15.75" hidden="true" customHeight="false" outlineLevel="0" collapsed="false">
      <c r="A5730" s="331"/>
      <c r="B5730" s="331" t="s">
        <v>1123</v>
      </c>
      <c r="C5730" s="331" t="str">
        <f aca="false">IFERROR(VLOOKUP(B5730,'[1]#¡REF!'!$A$1:$C$15201,2,FALSE()),"")</f>
        <v/>
      </c>
      <c r="D5730" s="331" t="s">
        <v>1016</v>
      </c>
      <c r="E5730" s="331" t="s">
        <v>1065</v>
      </c>
      <c r="F5730" s="354" t="s">
        <v>993</v>
      </c>
      <c r="G5730" s="331" t="n">
        <v>226</v>
      </c>
      <c r="H5730" s="331" t="n">
        <v>34.39</v>
      </c>
      <c r="I5730" s="331" t="n">
        <v>684.78</v>
      </c>
      <c r="J5730" s="389"/>
      <c r="K5730" s="331" t="s">
        <v>994</v>
      </c>
    </row>
    <row r="5731" customFormat="false" ht="15.75" hidden="true" customHeight="false" outlineLevel="0" collapsed="false">
      <c r="A5731" s="331"/>
      <c r="B5731" s="331" t="s">
        <v>1123</v>
      </c>
      <c r="C5731" s="331" t="str">
        <f aca="false">IFERROR(VLOOKUP(B5731,'[1]#¡REF!'!$A$1:$C$15201,2,FALSE()),"")</f>
        <v/>
      </c>
      <c r="D5731" s="331" t="s">
        <v>1016</v>
      </c>
      <c r="E5731" s="331" t="s">
        <v>1043</v>
      </c>
      <c r="F5731" s="354" t="s">
        <v>993</v>
      </c>
      <c r="G5731" s="331" t="n">
        <v>5</v>
      </c>
      <c r="H5731" s="331" t="n">
        <v>0.76</v>
      </c>
      <c r="I5731" s="331" t="n">
        <v>15.15</v>
      </c>
      <c r="J5731" s="389"/>
      <c r="K5731" s="331" t="s">
        <v>994</v>
      </c>
    </row>
    <row r="5732" customFormat="false" ht="15.75" hidden="true" customHeight="false" outlineLevel="0" collapsed="false">
      <c r="A5732" s="331"/>
      <c r="B5732" s="331" t="s">
        <v>1123</v>
      </c>
      <c r="C5732" s="331" t="str">
        <f aca="false">IFERROR(VLOOKUP(B5732,'[1]#¡REF!'!$A$1:$C$15201,2,FALSE()),"")</f>
        <v/>
      </c>
      <c r="D5732" s="331" t="s">
        <v>1016</v>
      </c>
      <c r="E5732" s="331" t="s">
        <v>1093</v>
      </c>
      <c r="F5732" s="331" t="s">
        <v>1131</v>
      </c>
      <c r="G5732" s="331" t="n">
        <v>72</v>
      </c>
      <c r="H5732" s="331" t="n">
        <v>10.96</v>
      </c>
      <c r="I5732" s="331" t="n">
        <v>218.16</v>
      </c>
      <c r="J5732" s="389"/>
      <c r="K5732" s="331" t="s">
        <v>994</v>
      </c>
    </row>
    <row r="5733" customFormat="false" ht="15.75" hidden="true" customHeight="false" outlineLevel="0" collapsed="false">
      <c r="A5733" s="331"/>
      <c r="B5733" s="331" t="s">
        <v>1123</v>
      </c>
      <c r="C5733" s="331" t="str">
        <f aca="false">IFERROR(VLOOKUP(B5733,'[1]#¡REF!'!$A$1:$C$15201,2,FALSE()),"")</f>
        <v/>
      </c>
      <c r="D5733" s="331" t="s">
        <v>1016</v>
      </c>
      <c r="E5733" s="331" t="s">
        <v>1026</v>
      </c>
      <c r="F5733" s="331" t="s">
        <v>1132</v>
      </c>
      <c r="G5733" s="331" t="n">
        <v>193</v>
      </c>
      <c r="H5733" s="331" t="n">
        <v>29.37</v>
      </c>
      <c r="I5733" s="331" t="n">
        <v>584.79</v>
      </c>
      <c r="J5733" s="389"/>
      <c r="K5733" s="331" t="s">
        <v>994</v>
      </c>
    </row>
    <row r="5734" customFormat="false" ht="15.75" hidden="true" customHeight="false" outlineLevel="0" collapsed="false">
      <c r="A5734" s="331"/>
      <c r="B5734" s="331" t="s">
        <v>1123</v>
      </c>
      <c r="C5734" s="331" t="str">
        <f aca="false">IFERROR(VLOOKUP(B5734,'[1]#¡REF!'!$A$1:$C$15201,2,FALSE()),"")</f>
        <v/>
      </c>
      <c r="D5734" s="331" t="s">
        <v>1016</v>
      </c>
      <c r="E5734" s="331" t="s">
        <v>1027</v>
      </c>
      <c r="F5734" s="331" t="s">
        <v>1133</v>
      </c>
      <c r="G5734" s="331" t="n">
        <v>49</v>
      </c>
      <c r="H5734" s="331" t="n">
        <v>7.46</v>
      </c>
      <c r="I5734" s="331" t="n">
        <v>148.47</v>
      </c>
      <c r="J5734" s="389"/>
      <c r="K5734" s="331" t="s">
        <v>994</v>
      </c>
    </row>
    <row r="5735" customFormat="false" ht="15.75" hidden="true" customHeight="false" outlineLevel="0" collapsed="false">
      <c r="A5735" s="331"/>
      <c r="B5735" s="331" t="s">
        <v>1123</v>
      </c>
      <c r="C5735" s="331" t="str">
        <f aca="false">IFERROR(VLOOKUP(B5735,'[1]#¡REF!'!$A$1:$C$15201,2,FALSE()),"")</f>
        <v/>
      </c>
      <c r="D5735" s="331" t="s">
        <v>1016</v>
      </c>
      <c r="E5735" s="331" t="s">
        <v>1028</v>
      </c>
      <c r="F5735" s="331" t="s">
        <v>1134</v>
      </c>
      <c r="G5735" s="331" t="n">
        <v>79</v>
      </c>
      <c r="H5735" s="331" t="n">
        <v>12.02</v>
      </c>
      <c r="I5735" s="331" t="n">
        <v>239.37</v>
      </c>
      <c r="J5735" s="390"/>
      <c r="K5735" s="331" t="s">
        <v>994</v>
      </c>
    </row>
    <row r="5736" customFormat="false" ht="15.75" hidden="true" customHeight="false" outlineLevel="0" collapsed="false">
      <c r="A5736" s="399"/>
      <c r="B5736" s="356" t="s">
        <v>1123</v>
      </c>
      <c r="C5736" s="434" t="str">
        <f aca="false">IFERROR(VLOOKUP(B5736,'[1]#¡REF!'!$A$1:$C$15201,2,FALSE()),"")</f>
        <v/>
      </c>
      <c r="D5736" s="399" t="s">
        <v>1016</v>
      </c>
      <c r="E5736" s="399" t="s">
        <v>621</v>
      </c>
      <c r="F5736" s="361" t="s">
        <v>1136</v>
      </c>
      <c r="G5736" s="361" t="n">
        <v>177</v>
      </c>
      <c r="H5736" s="417" t="n">
        <v>26.94</v>
      </c>
      <c r="I5736" s="417" t="n">
        <v>536.31</v>
      </c>
      <c r="J5736" s="360"/>
      <c r="K5736" s="356" t="s">
        <v>994</v>
      </c>
      <c r="L5736" s="435"/>
      <c r="M5736" s="435"/>
      <c r="N5736" s="435"/>
      <c r="O5736" s="379"/>
      <c r="P5736" s="279"/>
      <c r="Q5736" s="395"/>
      <c r="R5736" s="396"/>
      <c r="S5736" s="396"/>
      <c r="T5736" s="382"/>
    </row>
    <row r="5737" customFormat="false" ht="15.75" hidden="true" customHeight="false" outlineLevel="0" collapsed="false">
      <c r="A5737" s="331"/>
      <c r="B5737" s="331" t="s">
        <v>849</v>
      </c>
      <c r="C5737" s="331" t="str">
        <f aca="false">IFERROR(VLOOKUP(B5737,'[1]#¡REF!'!$A$1:$C$15201,2,FALSE()),"")</f>
        <v/>
      </c>
      <c r="D5737" s="331" t="s">
        <v>991</v>
      </c>
      <c r="E5737" s="331" t="s">
        <v>997</v>
      </c>
      <c r="F5737" s="331" t="s">
        <v>1130</v>
      </c>
      <c r="G5737" s="331" t="n">
        <v>60</v>
      </c>
      <c r="H5737" s="331" t="n">
        <v>18.99</v>
      </c>
      <c r="I5737" s="331" t="n">
        <v>378</v>
      </c>
      <c r="J5737" s="388"/>
      <c r="K5737" s="331" t="s">
        <v>994</v>
      </c>
    </row>
    <row r="5738" customFormat="false" ht="15.75" hidden="true" customHeight="false" outlineLevel="0" collapsed="false">
      <c r="A5738" s="331"/>
      <c r="B5738" s="331" t="s">
        <v>849</v>
      </c>
      <c r="C5738" s="331" t="str">
        <f aca="false">IFERROR(VLOOKUP(B5738,'[1]#¡REF!'!$A$1:$C$15201,2,FALSE()),"")</f>
        <v/>
      </c>
      <c r="D5738" s="331" t="s">
        <v>991</v>
      </c>
      <c r="E5738" s="331" t="s">
        <v>992</v>
      </c>
      <c r="F5738" s="354" t="s">
        <v>993</v>
      </c>
      <c r="G5738" s="331" t="n">
        <v>650</v>
      </c>
      <c r="H5738" s="331" t="n">
        <v>205.68</v>
      </c>
      <c r="I5738" s="415" t="n">
        <v>4095</v>
      </c>
      <c r="J5738" s="389"/>
      <c r="K5738" s="331" t="s">
        <v>994</v>
      </c>
    </row>
    <row r="5739" customFormat="false" ht="15.75" hidden="true" customHeight="false" outlineLevel="0" collapsed="false">
      <c r="A5739" s="331"/>
      <c r="B5739" s="331" t="s">
        <v>849</v>
      </c>
      <c r="C5739" s="331" t="str">
        <f aca="false">IFERROR(VLOOKUP(B5739,'[1]#¡REF!'!$A$1:$C$15201,2,FALSE()),"")</f>
        <v/>
      </c>
      <c r="D5739" s="331" t="s">
        <v>991</v>
      </c>
      <c r="E5739" s="331" t="s">
        <v>1008</v>
      </c>
      <c r="F5739" s="354" t="s">
        <v>993</v>
      </c>
      <c r="G5739" s="331" t="n">
        <v>300</v>
      </c>
      <c r="H5739" s="331" t="n">
        <v>94.93</v>
      </c>
      <c r="I5739" s="415" t="n">
        <v>1890</v>
      </c>
      <c r="J5739" s="389"/>
      <c r="K5739" s="331" t="s">
        <v>994</v>
      </c>
    </row>
    <row r="5740" customFormat="false" ht="15.75" hidden="true" customHeight="false" outlineLevel="0" collapsed="false">
      <c r="A5740" s="331"/>
      <c r="B5740" s="331" t="s">
        <v>849</v>
      </c>
      <c r="C5740" s="331" t="str">
        <f aca="false">IFERROR(VLOOKUP(B5740,'[1]#¡REF!'!$A$1:$C$15201,2,FALSE()),"")</f>
        <v/>
      </c>
      <c r="D5740" s="331" t="s">
        <v>991</v>
      </c>
      <c r="E5740" s="331" t="s">
        <v>1000</v>
      </c>
      <c r="F5740" s="354" t="s">
        <v>993</v>
      </c>
      <c r="G5740" s="331" t="n">
        <v>152</v>
      </c>
      <c r="H5740" s="331" t="n">
        <v>48.1</v>
      </c>
      <c r="I5740" s="331" t="n">
        <v>957.6</v>
      </c>
      <c r="J5740" s="389"/>
      <c r="K5740" s="331" t="s">
        <v>994</v>
      </c>
    </row>
    <row r="5741" customFormat="false" ht="15.75" hidden="true" customHeight="false" outlineLevel="0" collapsed="false">
      <c r="A5741" s="331"/>
      <c r="B5741" s="331" t="s">
        <v>849</v>
      </c>
      <c r="C5741" s="331" t="str">
        <f aca="false">IFERROR(VLOOKUP(B5741,'[1]#¡REF!'!$A$1:$C$15201,2,FALSE()),"")</f>
        <v/>
      </c>
      <c r="D5741" s="331" t="s">
        <v>991</v>
      </c>
      <c r="E5741" s="331" t="s">
        <v>1009</v>
      </c>
      <c r="F5741" s="354" t="s">
        <v>993</v>
      </c>
      <c r="G5741" s="331" t="n">
        <v>40</v>
      </c>
      <c r="H5741" s="331" t="n">
        <v>12.66</v>
      </c>
      <c r="I5741" s="331" t="n">
        <v>252</v>
      </c>
      <c r="J5741" s="389"/>
      <c r="K5741" s="331" t="s">
        <v>994</v>
      </c>
    </row>
    <row r="5742" customFormat="false" ht="15.75" hidden="true" customHeight="false" outlineLevel="0" collapsed="false">
      <c r="A5742" s="331"/>
      <c r="B5742" s="331" t="s">
        <v>849</v>
      </c>
      <c r="C5742" s="331" t="str">
        <f aca="false">IFERROR(VLOOKUP(B5742,'[1]#¡REF!'!$A$1:$C$15201,2,FALSE()),"")</f>
        <v/>
      </c>
      <c r="D5742" s="331" t="s">
        <v>991</v>
      </c>
      <c r="E5742" s="331" t="s">
        <v>1010</v>
      </c>
      <c r="F5742" s="354" t="s">
        <v>993</v>
      </c>
      <c r="G5742" s="331" t="n">
        <v>200</v>
      </c>
      <c r="H5742" s="331" t="n">
        <v>63.28</v>
      </c>
      <c r="I5742" s="415" t="n">
        <v>1260</v>
      </c>
      <c r="J5742" s="389"/>
      <c r="K5742" s="331" t="s">
        <v>994</v>
      </c>
    </row>
    <row r="5743" customFormat="false" ht="15.75" hidden="true" customHeight="false" outlineLevel="0" collapsed="false">
      <c r="A5743" s="331"/>
      <c r="B5743" s="331" t="s">
        <v>849</v>
      </c>
      <c r="C5743" s="331" t="str">
        <f aca="false">IFERROR(VLOOKUP(B5743,'[1]#¡REF!'!$A$1:$C$15201,2,FALSE()),"")</f>
        <v/>
      </c>
      <c r="D5743" s="331" t="s">
        <v>991</v>
      </c>
      <c r="E5743" s="331" t="s">
        <v>1011</v>
      </c>
      <c r="F5743" s="354" t="s">
        <v>993</v>
      </c>
      <c r="G5743" s="331" t="n">
        <v>476</v>
      </c>
      <c r="H5743" s="331" t="n">
        <v>150.62</v>
      </c>
      <c r="I5743" s="415" t="n">
        <v>2998.8</v>
      </c>
      <c r="J5743" s="389"/>
      <c r="K5743" s="331" t="s">
        <v>994</v>
      </c>
    </row>
    <row r="5744" customFormat="false" ht="15.75" hidden="true" customHeight="false" outlineLevel="0" collapsed="false">
      <c r="A5744" s="331"/>
      <c r="B5744" s="331" t="s">
        <v>849</v>
      </c>
      <c r="C5744" s="331" t="str">
        <f aca="false">IFERROR(VLOOKUP(B5744,'[1]#¡REF!'!$A$1:$C$15201,2,FALSE()),"")</f>
        <v/>
      </c>
      <c r="D5744" s="331" t="s">
        <v>991</v>
      </c>
      <c r="E5744" s="331" t="s">
        <v>1084</v>
      </c>
      <c r="F5744" s="354" t="s">
        <v>993</v>
      </c>
      <c r="G5744" s="331" t="n">
        <v>142</v>
      </c>
      <c r="H5744" s="331" t="n">
        <v>44.93</v>
      </c>
      <c r="I5744" s="331" t="n">
        <v>894.6</v>
      </c>
      <c r="J5744" s="389"/>
      <c r="K5744" s="331" t="s">
        <v>994</v>
      </c>
    </row>
    <row r="5745" customFormat="false" ht="15.75" hidden="true" customHeight="false" outlineLevel="0" collapsed="false">
      <c r="A5745" s="331"/>
      <c r="B5745" s="331" t="s">
        <v>849</v>
      </c>
      <c r="C5745" s="331" t="str">
        <f aca="false">IFERROR(VLOOKUP(B5745,'[1]#¡REF!'!$A$1:$C$15201,2,FALSE()),"")</f>
        <v/>
      </c>
      <c r="D5745" s="331" t="s">
        <v>991</v>
      </c>
      <c r="E5745" s="331" t="s">
        <v>1046</v>
      </c>
      <c r="F5745" s="354" t="s">
        <v>993</v>
      </c>
      <c r="G5745" s="331" t="n">
        <v>5</v>
      </c>
      <c r="H5745" s="331" t="n">
        <v>1.58</v>
      </c>
      <c r="I5745" s="331" t="n">
        <v>31.5</v>
      </c>
      <c r="J5745" s="389"/>
      <c r="K5745" s="331" t="s">
        <v>994</v>
      </c>
    </row>
    <row r="5746" customFormat="false" ht="15.75" hidden="true" customHeight="false" outlineLevel="0" collapsed="false">
      <c r="A5746" s="331"/>
      <c r="B5746" s="331" t="s">
        <v>849</v>
      </c>
      <c r="C5746" s="331" t="str">
        <f aca="false">IFERROR(VLOOKUP(B5746,'[1]#¡REF!'!$A$1:$C$15201,2,FALSE()),"")</f>
        <v/>
      </c>
      <c r="D5746" s="331" t="s">
        <v>991</v>
      </c>
      <c r="E5746" s="331" t="s">
        <v>1012</v>
      </c>
      <c r="F5746" s="354" t="s">
        <v>993</v>
      </c>
      <c r="G5746" s="331" t="n">
        <v>92</v>
      </c>
      <c r="H5746" s="331" t="n">
        <v>29.11</v>
      </c>
      <c r="I5746" s="331" t="n">
        <v>579.6</v>
      </c>
      <c r="J5746" s="389"/>
      <c r="K5746" s="331" t="s">
        <v>994</v>
      </c>
    </row>
    <row r="5747" customFormat="false" ht="15.75" hidden="true" customHeight="false" outlineLevel="0" collapsed="false">
      <c r="A5747" s="331"/>
      <c r="B5747" s="331" t="s">
        <v>849</v>
      </c>
      <c r="C5747" s="331" t="str">
        <f aca="false">IFERROR(VLOOKUP(B5747,'[1]#¡REF!'!$A$1:$C$15201,2,FALSE()),"")</f>
        <v/>
      </c>
      <c r="D5747" s="331" t="s">
        <v>991</v>
      </c>
      <c r="E5747" s="331" t="s">
        <v>1036</v>
      </c>
      <c r="F5747" s="354" t="s">
        <v>993</v>
      </c>
      <c r="G5747" s="331" t="n">
        <v>150</v>
      </c>
      <c r="H5747" s="331" t="n">
        <v>47.46</v>
      </c>
      <c r="I5747" s="331" t="n">
        <v>945</v>
      </c>
      <c r="J5747" s="389"/>
      <c r="K5747" s="331" t="s">
        <v>994</v>
      </c>
    </row>
    <row r="5748" customFormat="false" ht="15.75" hidden="true" customHeight="false" outlineLevel="0" collapsed="false">
      <c r="A5748" s="331"/>
      <c r="B5748" s="331" t="s">
        <v>849</v>
      </c>
      <c r="C5748" s="331" t="str">
        <f aca="false">IFERROR(VLOOKUP(B5748,'[1]#¡REF!'!$A$1:$C$15201,2,FALSE()),"")</f>
        <v/>
      </c>
      <c r="D5748" s="331" t="s">
        <v>991</v>
      </c>
      <c r="E5748" s="331" t="s">
        <v>1013</v>
      </c>
      <c r="F5748" s="354" t="s">
        <v>993</v>
      </c>
      <c r="G5748" s="331" t="n">
        <v>70</v>
      </c>
      <c r="H5748" s="331" t="n">
        <v>22.15</v>
      </c>
      <c r="I5748" s="331" t="n">
        <v>441</v>
      </c>
      <c r="J5748" s="389"/>
      <c r="K5748" s="331" t="s">
        <v>994</v>
      </c>
    </row>
    <row r="5749" customFormat="false" ht="15.75" hidden="true" customHeight="false" outlineLevel="0" collapsed="false">
      <c r="A5749" s="331"/>
      <c r="B5749" s="331" t="s">
        <v>849</v>
      </c>
      <c r="C5749" s="331" t="str">
        <f aca="false">IFERROR(VLOOKUP(B5749,'[1]#¡REF!'!$A$1:$C$15201,2,FALSE()),"")</f>
        <v/>
      </c>
      <c r="D5749" s="331" t="s">
        <v>991</v>
      </c>
      <c r="E5749" s="331" t="s">
        <v>1037</v>
      </c>
      <c r="F5749" s="331" t="s">
        <v>1131</v>
      </c>
      <c r="G5749" s="331" t="n">
        <v>100</v>
      </c>
      <c r="H5749" s="331" t="n">
        <v>31.64</v>
      </c>
      <c r="I5749" s="331" t="n">
        <v>630</v>
      </c>
      <c r="J5749" s="389"/>
      <c r="K5749" s="331" t="s">
        <v>994</v>
      </c>
    </row>
    <row r="5750" customFormat="false" ht="15.75" hidden="true" customHeight="false" outlineLevel="0" collapsed="false">
      <c r="A5750" s="331"/>
      <c r="B5750" s="331" t="s">
        <v>849</v>
      </c>
      <c r="C5750" s="331" t="str">
        <f aca="false">IFERROR(VLOOKUP(B5750,'[1]#¡REF!'!$A$1:$C$15201,2,FALSE()),"")</f>
        <v/>
      </c>
      <c r="D5750" s="331" t="s">
        <v>991</v>
      </c>
      <c r="E5750" s="331" t="s">
        <v>1002</v>
      </c>
      <c r="F5750" s="331" t="s">
        <v>1133</v>
      </c>
      <c r="G5750" s="405" t="n">
        <v>1225</v>
      </c>
      <c r="H5750" s="331" t="n">
        <v>387.62</v>
      </c>
      <c r="I5750" s="415" t="n">
        <v>7717.5</v>
      </c>
      <c r="J5750" s="389"/>
      <c r="K5750" s="331" t="s">
        <v>994</v>
      </c>
    </row>
    <row r="5751" customFormat="false" ht="15.75" hidden="true" customHeight="false" outlineLevel="0" collapsed="false">
      <c r="A5751" s="331"/>
      <c r="B5751" s="331" t="s">
        <v>849</v>
      </c>
      <c r="C5751" s="331" t="str">
        <f aca="false">IFERROR(VLOOKUP(B5751,'[1]#¡REF!'!$A$1:$C$15201,2,FALSE()),"")</f>
        <v/>
      </c>
      <c r="D5751" s="331" t="s">
        <v>991</v>
      </c>
      <c r="E5751" s="331" t="s">
        <v>1004</v>
      </c>
      <c r="F5751" s="331" t="s">
        <v>1134</v>
      </c>
      <c r="G5751" s="331" t="n">
        <v>20</v>
      </c>
      <c r="H5751" s="331" t="n">
        <v>6.33</v>
      </c>
      <c r="I5751" s="331" t="n">
        <v>126</v>
      </c>
      <c r="J5751" s="390"/>
      <c r="K5751" s="331" t="s">
        <v>994</v>
      </c>
    </row>
    <row r="5752" customFormat="false" ht="15.75" hidden="true" customHeight="false" outlineLevel="0" collapsed="false">
      <c r="A5752" s="331"/>
      <c r="B5752" s="331" t="s">
        <v>849</v>
      </c>
      <c r="C5752" s="331" t="str">
        <f aca="false">IFERROR(VLOOKUP(B5752,'[1]#¡REF!'!$A$1:$C$15201,2,FALSE()),"")</f>
        <v/>
      </c>
      <c r="D5752" s="331" t="s">
        <v>1016</v>
      </c>
      <c r="E5752" s="331" t="s">
        <v>1017</v>
      </c>
      <c r="F5752" s="331" t="s">
        <v>1130</v>
      </c>
      <c r="G5752" s="331" t="n">
        <v>21</v>
      </c>
      <c r="H5752" s="331" t="n">
        <v>6.64</v>
      </c>
      <c r="I5752" s="331" t="n">
        <v>132.3</v>
      </c>
      <c r="J5752" s="388"/>
      <c r="K5752" s="331" t="s">
        <v>994</v>
      </c>
    </row>
    <row r="5753" customFormat="false" ht="15.75" hidden="true" customHeight="false" outlineLevel="0" collapsed="false">
      <c r="A5753" s="331"/>
      <c r="B5753" s="331" t="s">
        <v>849</v>
      </c>
      <c r="C5753" s="331" t="str">
        <f aca="false">IFERROR(VLOOKUP(B5753,'[1]#¡REF!'!$A$1:$C$15201,2,FALSE()),"")</f>
        <v/>
      </c>
      <c r="D5753" s="331" t="s">
        <v>1016</v>
      </c>
      <c r="E5753" s="331" t="s">
        <v>1091</v>
      </c>
      <c r="F5753" s="354" t="s">
        <v>993</v>
      </c>
      <c r="G5753" s="331" t="n">
        <v>100</v>
      </c>
      <c r="H5753" s="331" t="n">
        <v>31.64</v>
      </c>
      <c r="I5753" s="331" t="n">
        <v>630</v>
      </c>
      <c r="J5753" s="389"/>
      <c r="K5753" s="331" t="s">
        <v>994</v>
      </c>
    </row>
    <row r="5754" customFormat="false" ht="15.75" hidden="true" customHeight="false" outlineLevel="0" collapsed="false">
      <c r="A5754" s="331"/>
      <c r="B5754" s="331" t="s">
        <v>849</v>
      </c>
      <c r="C5754" s="331" t="str">
        <f aca="false">IFERROR(VLOOKUP(B5754,'[1]#¡REF!'!$A$1:$C$15201,2,FALSE()),"")</f>
        <v/>
      </c>
      <c r="D5754" s="331" t="s">
        <v>1016</v>
      </c>
      <c r="E5754" s="331" t="s">
        <v>1018</v>
      </c>
      <c r="F5754" s="354" t="s">
        <v>993</v>
      </c>
      <c r="G5754" s="331" t="n">
        <v>1</v>
      </c>
      <c r="H5754" s="331" t="n">
        <v>0.32</v>
      </c>
      <c r="I5754" s="331" t="n">
        <v>6.3</v>
      </c>
      <c r="J5754" s="389"/>
      <c r="K5754" s="331" t="s">
        <v>994</v>
      </c>
    </row>
    <row r="5755" customFormat="false" ht="15.75" hidden="true" customHeight="false" outlineLevel="0" collapsed="false">
      <c r="A5755" s="331"/>
      <c r="B5755" s="331" t="s">
        <v>849</v>
      </c>
      <c r="C5755" s="331" t="str">
        <f aca="false">IFERROR(VLOOKUP(B5755,'[1]#¡REF!'!$A$1:$C$15201,2,FALSE()),"")</f>
        <v/>
      </c>
      <c r="D5755" s="331" t="s">
        <v>1016</v>
      </c>
      <c r="E5755" s="331" t="s">
        <v>1019</v>
      </c>
      <c r="F5755" s="354" t="s">
        <v>993</v>
      </c>
      <c r="G5755" s="331" t="n">
        <v>718</v>
      </c>
      <c r="H5755" s="331" t="n">
        <v>227.19</v>
      </c>
      <c r="I5755" s="415" t="n">
        <v>4523.4</v>
      </c>
      <c r="J5755" s="389"/>
      <c r="K5755" s="331" t="s">
        <v>994</v>
      </c>
    </row>
    <row r="5756" customFormat="false" ht="15.75" hidden="true" customHeight="false" outlineLevel="0" collapsed="false">
      <c r="A5756" s="331"/>
      <c r="B5756" s="331" t="s">
        <v>849</v>
      </c>
      <c r="C5756" s="331" t="str">
        <f aca="false">IFERROR(VLOOKUP(B5756,'[1]#¡REF!'!$A$1:$C$15201,2,FALSE()),"")</f>
        <v/>
      </c>
      <c r="D5756" s="331" t="s">
        <v>1016</v>
      </c>
      <c r="E5756" s="331" t="s">
        <v>1020</v>
      </c>
      <c r="F5756" s="354" t="s">
        <v>993</v>
      </c>
      <c r="G5756" s="331" t="n">
        <v>375</v>
      </c>
      <c r="H5756" s="331" t="n">
        <v>118.66</v>
      </c>
      <c r="I5756" s="415" t="n">
        <v>2362.5</v>
      </c>
      <c r="J5756" s="389"/>
      <c r="K5756" s="331" t="s">
        <v>994</v>
      </c>
    </row>
    <row r="5757" customFormat="false" ht="15.75" hidden="true" customHeight="false" outlineLevel="0" collapsed="false">
      <c r="A5757" s="331"/>
      <c r="B5757" s="331" t="s">
        <v>849</v>
      </c>
      <c r="C5757" s="331" t="str">
        <f aca="false">IFERROR(VLOOKUP(B5757,'[1]#¡REF!'!$A$1:$C$15201,2,FALSE()),"")</f>
        <v/>
      </c>
      <c r="D5757" s="331" t="s">
        <v>1016</v>
      </c>
      <c r="E5757" s="331" t="s">
        <v>1021</v>
      </c>
      <c r="F5757" s="354" t="s">
        <v>993</v>
      </c>
      <c r="G5757" s="331" t="n">
        <v>7</v>
      </c>
      <c r="H5757" s="331" t="n">
        <v>2.21</v>
      </c>
      <c r="I5757" s="331" t="n">
        <v>44.1</v>
      </c>
      <c r="J5757" s="389"/>
      <c r="K5757" s="331" t="s">
        <v>994</v>
      </c>
    </row>
    <row r="5758" customFormat="false" ht="15.75" hidden="true" customHeight="false" outlineLevel="0" collapsed="false">
      <c r="A5758" s="331"/>
      <c r="B5758" s="331" t="s">
        <v>849</v>
      </c>
      <c r="C5758" s="331" t="str">
        <f aca="false">IFERROR(VLOOKUP(B5758,'[1]#¡REF!'!$A$1:$C$15201,2,FALSE()),"")</f>
        <v/>
      </c>
      <c r="D5758" s="331" t="s">
        <v>1016</v>
      </c>
      <c r="E5758" s="331" t="s">
        <v>1041</v>
      </c>
      <c r="F5758" s="354" t="s">
        <v>993</v>
      </c>
      <c r="G5758" s="331" t="n">
        <v>19</v>
      </c>
      <c r="H5758" s="331" t="n">
        <v>6.01</v>
      </c>
      <c r="I5758" s="331" t="n">
        <v>119.7</v>
      </c>
      <c r="J5758" s="389"/>
      <c r="K5758" s="331" t="s">
        <v>994</v>
      </c>
    </row>
    <row r="5759" customFormat="false" ht="15.75" hidden="true" customHeight="false" outlineLevel="0" collapsed="false">
      <c r="A5759" s="331"/>
      <c r="B5759" s="331" t="s">
        <v>849</v>
      </c>
      <c r="C5759" s="331" t="str">
        <f aca="false">IFERROR(VLOOKUP(B5759,'[1]#¡REF!'!$A$1:$C$15201,2,FALSE()),"")</f>
        <v/>
      </c>
      <c r="D5759" s="331" t="s">
        <v>1016</v>
      </c>
      <c r="E5759" s="331" t="s">
        <v>1022</v>
      </c>
      <c r="F5759" s="354" t="s">
        <v>993</v>
      </c>
      <c r="G5759" s="331" t="n">
        <v>14</v>
      </c>
      <c r="H5759" s="331" t="n">
        <v>4.43</v>
      </c>
      <c r="I5759" s="331" t="n">
        <v>88.2</v>
      </c>
      <c r="J5759" s="389"/>
      <c r="K5759" s="331" t="s">
        <v>994</v>
      </c>
    </row>
    <row r="5760" customFormat="false" ht="15.75" hidden="true" customHeight="false" outlineLevel="0" collapsed="false">
      <c r="A5760" s="331"/>
      <c r="B5760" s="331" t="s">
        <v>849</v>
      </c>
      <c r="C5760" s="331" t="str">
        <f aca="false">IFERROR(VLOOKUP(B5760,'[1]#¡REF!'!$A$1:$C$15201,2,FALSE()),"")</f>
        <v/>
      </c>
      <c r="D5760" s="331" t="s">
        <v>1016</v>
      </c>
      <c r="E5760" s="331" t="s">
        <v>1023</v>
      </c>
      <c r="F5760" s="354" t="s">
        <v>993</v>
      </c>
      <c r="G5760" s="331" t="n">
        <v>143</v>
      </c>
      <c r="H5760" s="331" t="n">
        <v>45.25</v>
      </c>
      <c r="I5760" s="331" t="n">
        <v>900.9</v>
      </c>
      <c r="J5760" s="389"/>
      <c r="K5760" s="331" t="s">
        <v>994</v>
      </c>
    </row>
    <row r="5761" customFormat="false" ht="15.75" hidden="true" customHeight="false" outlineLevel="0" collapsed="false">
      <c r="A5761" s="331"/>
      <c r="B5761" s="331" t="s">
        <v>849</v>
      </c>
      <c r="C5761" s="331" t="str">
        <f aca="false">IFERROR(VLOOKUP(B5761,'[1]#¡REF!'!$A$1:$C$15201,2,FALSE()),"")</f>
        <v/>
      </c>
      <c r="D5761" s="331" t="s">
        <v>1016</v>
      </c>
      <c r="E5761" s="331" t="s">
        <v>1042</v>
      </c>
      <c r="F5761" s="354" t="s">
        <v>993</v>
      </c>
      <c r="G5761" s="331" t="n">
        <v>5</v>
      </c>
      <c r="H5761" s="331" t="n">
        <v>1.58</v>
      </c>
      <c r="I5761" s="331" t="n">
        <v>31.5</v>
      </c>
      <c r="J5761" s="389"/>
      <c r="K5761" s="331" t="s">
        <v>994</v>
      </c>
    </row>
    <row r="5762" customFormat="false" ht="15.75" hidden="true" customHeight="false" outlineLevel="0" collapsed="false">
      <c r="A5762" s="331"/>
      <c r="B5762" s="331" t="s">
        <v>849</v>
      </c>
      <c r="C5762" s="331" t="str">
        <f aca="false">IFERROR(VLOOKUP(B5762,'[1]#¡REF!'!$A$1:$C$15201,2,FALSE()),"")</f>
        <v/>
      </c>
      <c r="D5762" s="331" t="s">
        <v>1016</v>
      </c>
      <c r="E5762" s="331" t="s">
        <v>1092</v>
      </c>
      <c r="F5762" s="354" t="s">
        <v>993</v>
      </c>
      <c r="G5762" s="331" t="n">
        <v>511</v>
      </c>
      <c r="H5762" s="331" t="n">
        <v>161.69</v>
      </c>
      <c r="I5762" s="415" t="n">
        <v>3219.3</v>
      </c>
      <c r="J5762" s="389"/>
      <c r="K5762" s="331" t="s">
        <v>994</v>
      </c>
    </row>
    <row r="5763" customFormat="false" ht="15.75" hidden="true" customHeight="false" outlineLevel="0" collapsed="false">
      <c r="A5763" s="331"/>
      <c r="B5763" s="331" t="s">
        <v>849</v>
      </c>
      <c r="C5763" s="331" t="str">
        <f aca="false">IFERROR(VLOOKUP(B5763,'[1]#¡REF!'!$A$1:$C$15201,2,FALSE()),"")</f>
        <v/>
      </c>
      <c r="D5763" s="331" t="s">
        <v>1016</v>
      </c>
      <c r="E5763" s="331" t="s">
        <v>1024</v>
      </c>
      <c r="F5763" s="354" t="s">
        <v>993</v>
      </c>
      <c r="G5763" s="331" t="n">
        <v>2</v>
      </c>
      <c r="H5763" s="331" t="n">
        <v>0.63</v>
      </c>
      <c r="I5763" s="331" t="n">
        <v>12.6</v>
      </c>
      <c r="J5763" s="389"/>
      <c r="K5763" s="331" t="s">
        <v>994</v>
      </c>
    </row>
    <row r="5764" customFormat="false" ht="15.75" hidden="true" customHeight="false" outlineLevel="0" collapsed="false">
      <c r="A5764" s="331"/>
      <c r="B5764" s="331" t="s">
        <v>849</v>
      </c>
      <c r="C5764" s="331" t="str">
        <f aca="false">IFERROR(VLOOKUP(B5764,'[1]#¡REF!'!$A$1:$C$15201,2,FALSE()),"")</f>
        <v/>
      </c>
      <c r="D5764" s="331" t="s">
        <v>1016</v>
      </c>
      <c r="E5764" s="331" t="s">
        <v>1025</v>
      </c>
      <c r="F5764" s="354" t="s">
        <v>993</v>
      </c>
      <c r="G5764" s="405" t="n">
        <v>95864</v>
      </c>
      <c r="H5764" s="415" t="n">
        <v>30333.66</v>
      </c>
      <c r="I5764" s="415" t="n">
        <v>603943.2</v>
      </c>
      <c r="J5764" s="389"/>
      <c r="K5764" s="331" t="s">
        <v>994</v>
      </c>
    </row>
    <row r="5765" customFormat="false" ht="15.75" hidden="true" customHeight="false" outlineLevel="0" collapsed="false">
      <c r="A5765" s="331"/>
      <c r="B5765" s="331" t="s">
        <v>849</v>
      </c>
      <c r="C5765" s="331" t="str">
        <f aca="false">IFERROR(VLOOKUP(B5765,'[1]#¡REF!'!$A$1:$C$15201,2,FALSE()),"")</f>
        <v/>
      </c>
      <c r="D5765" s="331" t="s">
        <v>1016</v>
      </c>
      <c r="E5765" s="331" t="s">
        <v>1110</v>
      </c>
      <c r="F5765" s="354" t="s">
        <v>993</v>
      </c>
      <c r="G5765" s="331" t="n">
        <v>9</v>
      </c>
      <c r="H5765" s="331" t="n">
        <v>2.85</v>
      </c>
      <c r="I5765" s="331" t="n">
        <v>56.7</v>
      </c>
      <c r="J5765" s="389"/>
      <c r="K5765" s="331" t="s">
        <v>994</v>
      </c>
    </row>
    <row r="5766" customFormat="false" ht="15.75" hidden="true" customHeight="false" outlineLevel="0" collapsed="false">
      <c r="A5766" s="331"/>
      <c r="B5766" s="331" t="s">
        <v>849</v>
      </c>
      <c r="C5766" s="331" t="str">
        <f aca="false">IFERROR(VLOOKUP(B5766,'[1]#¡REF!'!$A$1:$C$15201,2,FALSE()),"")</f>
        <v/>
      </c>
      <c r="D5766" s="331" t="s">
        <v>1016</v>
      </c>
      <c r="E5766" s="331" t="s">
        <v>1065</v>
      </c>
      <c r="F5766" s="354" t="s">
        <v>993</v>
      </c>
      <c r="G5766" s="331" t="n">
        <v>46</v>
      </c>
      <c r="H5766" s="331" t="n">
        <v>14.56</v>
      </c>
      <c r="I5766" s="331" t="n">
        <v>289.8</v>
      </c>
      <c r="J5766" s="389"/>
      <c r="K5766" s="331" t="s">
        <v>994</v>
      </c>
    </row>
    <row r="5767" customFormat="false" ht="15.75" hidden="true" customHeight="false" outlineLevel="0" collapsed="false">
      <c r="A5767" s="331"/>
      <c r="B5767" s="331" t="s">
        <v>849</v>
      </c>
      <c r="C5767" s="331" t="str">
        <f aca="false">IFERROR(VLOOKUP(B5767,'[1]#¡REF!'!$A$1:$C$15201,2,FALSE()),"")</f>
        <v/>
      </c>
      <c r="D5767" s="331" t="s">
        <v>1016</v>
      </c>
      <c r="E5767" s="331" t="s">
        <v>1043</v>
      </c>
      <c r="F5767" s="354" t="s">
        <v>993</v>
      </c>
      <c r="G5767" s="331" t="n">
        <v>108</v>
      </c>
      <c r="H5767" s="331" t="n">
        <v>34.17</v>
      </c>
      <c r="I5767" s="331" t="n">
        <v>680.4</v>
      </c>
      <c r="J5767" s="389"/>
      <c r="K5767" s="331" t="s">
        <v>994</v>
      </c>
    </row>
    <row r="5768" customFormat="false" ht="15.75" hidden="true" customHeight="false" outlineLevel="0" collapsed="false">
      <c r="A5768" s="331"/>
      <c r="B5768" s="331" t="s">
        <v>849</v>
      </c>
      <c r="C5768" s="331" t="str">
        <f aca="false">IFERROR(VLOOKUP(B5768,'[1]#¡REF!'!$A$1:$C$15201,2,FALSE()),"")</f>
        <v/>
      </c>
      <c r="D5768" s="331" t="s">
        <v>1016</v>
      </c>
      <c r="E5768" s="331" t="s">
        <v>1093</v>
      </c>
      <c r="F5768" s="331" t="s">
        <v>1131</v>
      </c>
      <c r="G5768" s="331" t="n">
        <v>4</v>
      </c>
      <c r="H5768" s="331" t="n">
        <v>1.27</v>
      </c>
      <c r="I5768" s="331" t="n">
        <v>25.2</v>
      </c>
      <c r="J5768" s="389"/>
      <c r="K5768" s="331" t="s">
        <v>994</v>
      </c>
    </row>
    <row r="5769" customFormat="false" ht="15.75" hidden="true" customHeight="false" outlineLevel="0" collapsed="false">
      <c r="A5769" s="331"/>
      <c r="B5769" s="331" t="s">
        <v>849</v>
      </c>
      <c r="C5769" s="331" t="str">
        <f aca="false">IFERROR(VLOOKUP(B5769,'[1]#¡REF!'!$A$1:$C$15201,2,FALSE()),"")</f>
        <v/>
      </c>
      <c r="D5769" s="331" t="s">
        <v>1016</v>
      </c>
      <c r="E5769" s="331" t="s">
        <v>1026</v>
      </c>
      <c r="F5769" s="331" t="s">
        <v>1132</v>
      </c>
      <c r="G5769" s="331" t="n">
        <v>86</v>
      </c>
      <c r="H5769" s="331" t="n">
        <v>27.21</v>
      </c>
      <c r="I5769" s="331" t="n">
        <v>541.8</v>
      </c>
      <c r="J5769" s="389"/>
      <c r="K5769" s="331" t="s">
        <v>994</v>
      </c>
    </row>
    <row r="5770" customFormat="false" ht="15.75" hidden="true" customHeight="false" outlineLevel="0" collapsed="false">
      <c r="A5770" s="331"/>
      <c r="B5770" s="331" t="s">
        <v>849</v>
      </c>
      <c r="C5770" s="331" t="str">
        <f aca="false">IFERROR(VLOOKUP(B5770,'[1]#¡REF!'!$A$1:$C$15201,2,FALSE()),"")</f>
        <v/>
      </c>
      <c r="D5770" s="331" t="s">
        <v>1016</v>
      </c>
      <c r="E5770" s="331" t="s">
        <v>1027</v>
      </c>
      <c r="F5770" s="331" t="s">
        <v>1133</v>
      </c>
      <c r="G5770" s="331" t="n">
        <v>13</v>
      </c>
      <c r="H5770" s="331" t="n">
        <v>4.11</v>
      </c>
      <c r="I5770" s="331" t="n">
        <v>81.9</v>
      </c>
      <c r="J5770" s="389"/>
      <c r="K5770" s="331" t="s">
        <v>994</v>
      </c>
    </row>
    <row r="5771" customFormat="false" ht="15.75" hidden="true" customHeight="false" outlineLevel="0" collapsed="false">
      <c r="A5771" s="331"/>
      <c r="B5771" s="331" t="s">
        <v>849</v>
      </c>
      <c r="C5771" s="331" t="str">
        <f aca="false">IFERROR(VLOOKUP(B5771,'[1]#¡REF!'!$A$1:$C$15201,2,FALSE()),"")</f>
        <v/>
      </c>
      <c r="D5771" s="331" t="s">
        <v>1016</v>
      </c>
      <c r="E5771" s="331" t="s">
        <v>1028</v>
      </c>
      <c r="F5771" s="331" t="s">
        <v>1134</v>
      </c>
      <c r="G5771" s="331" t="n">
        <v>36</v>
      </c>
      <c r="H5771" s="331" t="n">
        <v>11.39</v>
      </c>
      <c r="I5771" s="331" t="n">
        <v>226.8</v>
      </c>
      <c r="J5771" s="390"/>
      <c r="K5771" s="331" t="s">
        <v>994</v>
      </c>
    </row>
    <row r="5772" customFormat="false" ht="15.75" hidden="true" customHeight="false" outlineLevel="0" collapsed="false">
      <c r="A5772" s="331"/>
      <c r="B5772" s="331" t="s">
        <v>1535</v>
      </c>
      <c r="C5772" s="331" t="str">
        <f aca="false">IFERROR(VLOOKUP(B5772,'[1]#¡REF!'!$A$1:$C$15201,2,FALSE()),"")</f>
        <v/>
      </c>
      <c r="D5772" s="331" t="s">
        <v>991</v>
      </c>
      <c r="E5772" s="331" t="s">
        <v>997</v>
      </c>
      <c r="F5772" s="331" t="s">
        <v>1130</v>
      </c>
      <c r="G5772" s="331" t="n">
        <v>30</v>
      </c>
      <c r="H5772" s="331" t="n">
        <v>97.94</v>
      </c>
      <c r="I5772" s="415" t="n">
        <v>1950</v>
      </c>
      <c r="J5772" s="388"/>
      <c r="K5772" s="331" t="s">
        <v>994</v>
      </c>
    </row>
    <row r="5773" customFormat="false" ht="15.75" hidden="true" customHeight="false" outlineLevel="0" collapsed="false">
      <c r="A5773" s="331"/>
      <c r="B5773" s="331" t="s">
        <v>1535</v>
      </c>
      <c r="C5773" s="331" t="str">
        <f aca="false">IFERROR(VLOOKUP(B5773,'[1]#¡REF!'!$A$1:$C$15201,2,FALSE()),"")</f>
        <v/>
      </c>
      <c r="D5773" s="331" t="s">
        <v>991</v>
      </c>
      <c r="E5773" s="331" t="s">
        <v>992</v>
      </c>
      <c r="F5773" s="354" t="s">
        <v>993</v>
      </c>
      <c r="G5773" s="331" t="n">
        <v>25</v>
      </c>
      <c r="H5773" s="331" t="n">
        <v>81.62</v>
      </c>
      <c r="I5773" s="415" t="n">
        <v>1625</v>
      </c>
      <c r="J5773" s="389"/>
      <c r="K5773" s="331" t="s">
        <v>994</v>
      </c>
    </row>
    <row r="5774" customFormat="false" ht="15.75" hidden="true" customHeight="false" outlineLevel="0" collapsed="false">
      <c r="A5774" s="331"/>
      <c r="B5774" s="331" t="s">
        <v>1535</v>
      </c>
      <c r="C5774" s="331" t="str">
        <f aca="false">IFERROR(VLOOKUP(B5774,'[1]#¡REF!'!$A$1:$C$15201,2,FALSE()),"")</f>
        <v/>
      </c>
      <c r="D5774" s="331" t="s">
        <v>991</v>
      </c>
      <c r="E5774" s="331" t="s">
        <v>1000</v>
      </c>
      <c r="F5774" s="354" t="s">
        <v>993</v>
      </c>
      <c r="G5774" s="331" t="n">
        <v>240</v>
      </c>
      <c r="H5774" s="331" t="n">
        <v>783.53</v>
      </c>
      <c r="I5774" s="415" t="n">
        <v>15600</v>
      </c>
      <c r="J5774" s="389"/>
      <c r="K5774" s="331" t="s">
        <v>994</v>
      </c>
    </row>
    <row r="5775" customFormat="false" ht="15.75" hidden="true" customHeight="false" outlineLevel="0" collapsed="false">
      <c r="A5775" s="331"/>
      <c r="B5775" s="331" t="s">
        <v>1535</v>
      </c>
      <c r="C5775" s="331" t="str">
        <f aca="false">IFERROR(VLOOKUP(B5775,'[1]#¡REF!'!$A$1:$C$15201,2,FALSE()),"")</f>
        <v/>
      </c>
      <c r="D5775" s="331" t="s">
        <v>991</v>
      </c>
      <c r="E5775" s="331" t="s">
        <v>1034</v>
      </c>
      <c r="F5775" s="354" t="s">
        <v>993</v>
      </c>
      <c r="G5775" s="331" t="n">
        <v>150</v>
      </c>
      <c r="H5775" s="331" t="n">
        <v>489.7</v>
      </c>
      <c r="I5775" s="415" t="n">
        <v>9750</v>
      </c>
      <c r="J5775" s="389"/>
      <c r="K5775" s="331" t="s">
        <v>994</v>
      </c>
    </row>
    <row r="5776" customFormat="false" ht="15.75" hidden="true" customHeight="false" outlineLevel="0" collapsed="false">
      <c r="A5776" s="331"/>
      <c r="B5776" s="331" t="s">
        <v>1535</v>
      </c>
      <c r="C5776" s="331" t="str">
        <f aca="false">IFERROR(VLOOKUP(B5776,'[1]#¡REF!'!$A$1:$C$15201,2,FALSE()),"")</f>
        <v/>
      </c>
      <c r="D5776" s="331" t="s">
        <v>991</v>
      </c>
      <c r="E5776" s="331" t="s">
        <v>1084</v>
      </c>
      <c r="F5776" s="354" t="s">
        <v>993</v>
      </c>
      <c r="G5776" s="331" t="n">
        <v>287</v>
      </c>
      <c r="H5776" s="331" t="n">
        <v>936.97</v>
      </c>
      <c r="I5776" s="415" t="n">
        <v>18655</v>
      </c>
      <c r="J5776" s="389"/>
      <c r="K5776" s="331" t="s">
        <v>994</v>
      </c>
    </row>
    <row r="5777" customFormat="false" ht="15.75" hidden="true" customHeight="false" outlineLevel="0" collapsed="false">
      <c r="A5777" s="331"/>
      <c r="B5777" s="331" t="s">
        <v>1535</v>
      </c>
      <c r="C5777" s="331" t="str">
        <f aca="false">IFERROR(VLOOKUP(B5777,'[1]#¡REF!'!$A$1:$C$15201,2,FALSE()),"")</f>
        <v/>
      </c>
      <c r="D5777" s="331" t="s">
        <v>991</v>
      </c>
      <c r="E5777" s="331" t="s">
        <v>1012</v>
      </c>
      <c r="F5777" s="354" t="s">
        <v>993</v>
      </c>
      <c r="G5777" s="331" t="n">
        <v>393</v>
      </c>
      <c r="H5777" s="415" t="n">
        <v>1283.02</v>
      </c>
      <c r="I5777" s="415" t="n">
        <v>25545</v>
      </c>
      <c r="J5777" s="389"/>
      <c r="K5777" s="331" t="s">
        <v>994</v>
      </c>
    </row>
    <row r="5778" customFormat="false" ht="15.75" hidden="true" customHeight="false" outlineLevel="0" collapsed="false">
      <c r="A5778" s="331"/>
      <c r="B5778" s="331" t="s">
        <v>1535</v>
      </c>
      <c r="C5778" s="331" t="str">
        <f aca="false">IFERROR(VLOOKUP(B5778,'[1]#¡REF!'!$A$1:$C$15201,2,FALSE()),"")</f>
        <v/>
      </c>
      <c r="D5778" s="331" t="s">
        <v>991</v>
      </c>
      <c r="E5778" s="331" t="s">
        <v>1037</v>
      </c>
      <c r="F5778" s="331" t="s">
        <v>1131</v>
      </c>
      <c r="G5778" s="331" t="n">
        <v>139</v>
      </c>
      <c r="H5778" s="331" t="n">
        <v>453.79</v>
      </c>
      <c r="I5778" s="415" t="n">
        <v>9035</v>
      </c>
      <c r="J5778" s="389"/>
      <c r="K5778" s="331" t="s">
        <v>994</v>
      </c>
    </row>
    <row r="5779" customFormat="false" ht="15.75" hidden="true" customHeight="false" outlineLevel="0" collapsed="false">
      <c r="A5779" s="331"/>
      <c r="B5779" s="331" t="s">
        <v>1535</v>
      </c>
      <c r="C5779" s="331" t="str">
        <f aca="false">IFERROR(VLOOKUP(B5779,'[1]#¡REF!'!$A$1:$C$15201,2,FALSE()),"")</f>
        <v/>
      </c>
      <c r="D5779" s="331" t="s">
        <v>991</v>
      </c>
      <c r="E5779" s="331" t="s">
        <v>1014</v>
      </c>
      <c r="F5779" s="331" t="s">
        <v>1132</v>
      </c>
      <c r="G5779" s="331" t="n">
        <v>156</v>
      </c>
      <c r="H5779" s="331" t="n">
        <v>509.29</v>
      </c>
      <c r="I5779" s="415" t="n">
        <v>10140</v>
      </c>
      <c r="J5779" s="389"/>
      <c r="K5779" s="331" t="s">
        <v>994</v>
      </c>
    </row>
    <row r="5780" customFormat="false" ht="15.75" hidden="true" customHeight="false" outlineLevel="0" collapsed="false">
      <c r="A5780" s="331"/>
      <c r="B5780" s="331" t="s">
        <v>1535</v>
      </c>
      <c r="C5780" s="331" t="str">
        <f aca="false">IFERROR(VLOOKUP(B5780,'[1]#¡REF!'!$A$1:$C$15201,2,FALSE()),"")</f>
        <v/>
      </c>
      <c r="D5780" s="331" t="s">
        <v>991</v>
      </c>
      <c r="E5780" s="331" t="s">
        <v>1002</v>
      </c>
      <c r="F5780" s="331" t="s">
        <v>1133</v>
      </c>
      <c r="G5780" s="331" t="n">
        <v>125</v>
      </c>
      <c r="H5780" s="331" t="n">
        <v>408.09</v>
      </c>
      <c r="I5780" s="415" t="n">
        <v>8125</v>
      </c>
      <c r="J5780" s="390"/>
      <c r="K5780" s="331" t="s">
        <v>994</v>
      </c>
    </row>
    <row r="5781" customFormat="false" ht="15.75" hidden="true" customHeight="false" outlineLevel="0" collapsed="false">
      <c r="A5781" s="356"/>
      <c r="B5781" s="356" t="s">
        <v>1535</v>
      </c>
      <c r="C5781" s="356" t="str">
        <f aca="false">IFERROR(VLOOKUP(B5781,'[1]#¡REF!'!$A$1:$C$15201,2,FALSE()),"")</f>
        <v/>
      </c>
      <c r="D5781" s="356" t="s">
        <v>991</v>
      </c>
      <c r="E5781" s="356" t="s">
        <v>612</v>
      </c>
      <c r="F5781" s="361" t="s">
        <v>1136</v>
      </c>
      <c r="G5781" s="361" t="n">
        <v>36</v>
      </c>
      <c r="H5781" s="356" t="n">
        <v>117.53</v>
      </c>
      <c r="I5781" s="416" t="n">
        <v>2340</v>
      </c>
      <c r="J5781" s="394"/>
      <c r="K5781" s="356" t="s">
        <v>994</v>
      </c>
      <c r="L5781" s="379"/>
      <c r="M5781" s="379"/>
      <c r="N5781" s="379"/>
      <c r="O5781" s="379"/>
      <c r="P5781" s="279"/>
      <c r="Q5781" s="395"/>
      <c r="R5781" s="396"/>
      <c r="S5781" s="396"/>
      <c r="T5781" s="382"/>
    </row>
    <row r="5782" customFormat="false" ht="15.75" hidden="true" customHeight="false" outlineLevel="0" collapsed="false">
      <c r="A5782" s="331"/>
      <c r="B5782" s="331" t="s">
        <v>1535</v>
      </c>
      <c r="C5782" s="331" t="str">
        <f aca="false">IFERROR(VLOOKUP(B5782,'[1]#¡REF!'!$A$1:$C$15201,2,FALSE()),"")</f>
        <v/>
      </c>
      <c r="D5782" s="331" t="s">
        <v>1016</v>
      </c>
      <c r="E5782" s="331" t="s">
        <v>1019</v>
      </c>
      <c r="F5782" s="354" t="s">
        <v>993</v>
      </c>
      <c r="G5782" s="331" t="n">
        <v>38</v>
      </c>
      <c r="H5782" s="331" t="n">
        <v>124.06</v>
      </c>
      <c r="I5782" s="415" t="n">
        <v>2470</v>
      </c>
      <c r="J5782" s="388"/>
      <c r="K5782" s="331" t="s">
        <v>994</v>
      </c>
    </row>
    <row r="5783" customFormat="false" ht="15.75" hidden="true" customHeight="false" outlineLevel="0" collapsed="false">
      <c r="A5783" s="331"/>
      <c r="B5783" s="331" t="s">
        <v>1535</v>
      </c>
      <c r="C5783" s="331" t="str">
        <f aca="false">IFERROR(VLOOKUP(B5783,'[1]#¡REF!'!$A$1:$C$15201,2,FALSE()),"")</f>
        <v/>
      </c>
      <c r="D5783" s="331" t="s">
        <v>1016</v>
      </c>
      <c r="E5783" s="331" t="s">
        <v>1023</v>
      </c>
      <c r="F5783" s="354" t="s">
        <v>993</v>
      </c>
      <c r="G5783" s="331" t="n">
        <v>84</v>
      </c>
      <c r="H5783" s="331" t="n">
        <v>274.23</v>
      </c>
      <c r="I5783" s="415" t="n">
        <v>5460</v>
      </c>
      <c r="J5783" s="389"/>
      <c r="K5783" s="331" t="s">
        <v>994</v>
      </c>
    </row>
    <row r="5784" customFormat="false" ht="15.75" hidden="true" customHeight="false" outlineLevel="0" collapsed="false">
      <c r="A5784" s="331"/>
      <c r="B5784" s="331" t="s">
        <v>1535</v>
      </c>
      <c r="C5784" s="331" t="str">
        <f aca="false">IFERROR(VLOOKUP(B5784,'[1]#¡REF!'!$A$1:$C$15201,2,FALSE()),"")</f>
        <v/>
      </c>
      <c r="D5784" s="331" t="s">
        <v>1016</v>
      </c>
      <c r="E5784" s="331" t="s">
        <v>1065</v>
      </c>
      <c r="F5784" s="354" t="s">
        <v>993</v>
      </c>
      <c r="G5784" s="331" t="n">
        <v>49</v>
      </c>
      <c r="H5784" s="331" t="n">
        <v>159.97</v>
      </c>
      <c r="I5784" s="415" t="n">
        <v>3185</v>
      </c>
      <c r="J5784" s="389"/>
      <c r="K5784" s="331" t="s">
        <v>994</v>
      </c>
    </row>
    <row r="5785" customFormat="false" ht="15.75" hidden="true" customHeight="false" outlineLevel="0" collapsed="false">
      <c r="A5785" s="331"/>
      <c r="B5785" s="331" t="s">
        <v>1535</v>
      </c>
      <c r="C5785" s="331" t="str">
        <f aca="false">IFERROR(VLOOKUP(B5785,'[1]#¡REF!'!$A$1:$C$15201,2,FALSE()),"")</f>
        <v/>
      </c>
      <c r="D5785" s="331" t="s">
        <v>1016</v>
      </c>
      <c r="E5785" s="331" t="s">
        <v>1093</v>
      </c>
      <c r="F5785" s="331" t="s">
        <v>1131</v>
      </c>
      <c r="G5785" s="331" t="n">
        <v>20</v>
      </c>
      <c r="H5785" s="331" t="n">
        <v>65.29</v>
      </c>
      <c r="I5785" s="415" t="n">
        <v>1300</v>
      </c>
      <c r="J5785" s="389"/>
      <c r="K5785" s="331" t="s">
        <v>994</v>
      </c>
    </row>
    <row r="5786" customFormat="false" ht="15.75" hidden="true" customHeight="false" outlineLevel="0" collapsed="false">
      <c r="A5786" s="331"/>
      <c r="B5786" s="331" t="s">
        <v>1535</v>
      </c>
      <c r="C5786" s="331" t="str">
        <f aca="false">IFERROR(VLOOKUP(B5786,'[1]#¡REF!'!$A$1:$C$15201,2,FALSE()),"")</f>
        <v/>
      </c>
      <c r="D5786" s="331" t="s">
        <v>1016</v>
      </c>
      <c r="E5786" s="331" t="s">
        <v>1026</v>
      </c>
      <c r="F5786" s="331" t="s">
        <v>1132</v>
      </c>
      <c r="G5786" s="331" t="n">
        <v>23</v>
      </c>
      <c r="H5786" s="331" t="n">
        <v>75.09</v>
      </c>
      <c r="I5786" s="415" t="n">
        <v>1495</v>
      </c>
      <c r="J5786" s="389"/>
      <c r="K5786" s="331" t="s">
        <v>994</v>
      </c>
    </row>
    <row r="5787" customFormat="false" ht="15.75" hidden="true" customHeight="false" outlineLevel="0" collapsed="false">
      <c r="A5787" s="331"/>
      <c r="B5787" s="331" t="s">
        <v>1535</v>
      </c>
      <c r="C5787" s="331" t="str">
        <f aca="false">IFERROR(VLOOKUP(B5787,'[1]#¡REF!'!$A$1:$C$15201,2,FALSE()),"")</f>
        <v/>
      </c>
      <c r="D5787" s="331" t="s">
        <v>1016</v>
      </c>
      <c r="E5787" s="331" t="s">
        <v>1027</v>
      </c>
      <c r="F5787" s="331" t="s">
        <v>1133</v>
      </c>
      <c r="G5787" s="331" t="n">
        <v>5</v>
      </c>
      <c r="H5787" s="331" t="n">
        <v>16.32</v>
      </c>
      <c r="I5787" s="331" t="n">
        <v>325</v>
      </c>
      <c r="J5787" s="389"/>
      <c r="K5787" s="331" t="s">
        <v>994</v>
      </c>
    </row>
    <row r="5788" customFormat="false" ht="15.75" hidden="true" customHeight="false" outlineLevel="0" collapsed="false">
      <c r="A5788" s="331"/>
      <c r="B5788" s="331" t="s">
        <v>1535</v>
      </c>
      <c r="C5788" s="331" t="str">
        <f aca="false">IFERROR(VLOOKUP(B5788,'[1]#¡REF!'!$A$1:$C$15201,2,FALSE()),"")</f>
        <v/>
      </c>
      <c r="D5788" s="331" t="s">
        <v>1016</v>
      </c>
      <c r="E5788" s="331" t="s">
        <v>1028</v>
      </c>
      <c r="F5788" s="331" t="s">
        <v>1134</v>
      </c>
      <c r="G5788" s="331" t="n">
        <v>3</v>
      </c>
      <c r="H5788" s="331" t="n">
        <v>9.79</v>
      </c>
      <c r="I5788" s="331" t="n">
        <v>195</v>
      </c>
      <c r="J5788" s="389"/>
      <c r="K5788" s="331" t="s">
        <v>994</v>
      </c>
    </row>
    <row r="5789" customFormat="false" ht="15.75" hidden="true" customHeight="false" outlineLevel="0" collapsed="false">
      <c r="A5789" s="331"/>
      <c r="B5789" s="331" t="s">
        <v>1536</v>
      </c>
      <c r="C5789" s="331" t="str">
        <f aca="false">IFERROR(VLOOKUP(B5789,'[1]#¡REF!'!$A$1:$C$15201,2,FALSE()),"")</f>
        <v/>
      </c>
      <c r="D5789" s="331" t="s">
        <v>1016</v>
      </c>
      <c r="E5789" s="331" t="s">
        <v>1018</v>
      </c>
      <c r="F5789" s="354" t="s">
        <v>993</v>
      </c>
      <c r="G5789" s="331" t="n">
        <v>27</v>
      </c>
      <c r="H5789" s="331" t="n">
        <v>57.91</v>
      </c>
      <c r="I5789" s="415" t="n">
        <v>1152.9</v>
      </c>
      <c r="J5789" s="389"/>
      <c r="K5789" s="331" t="s">
        <v>994</v>
      </c>
    </row>
    <row r="5790" customFormat="false" ht="15.75" hidden="true" customHeight="false" outlineLevel="0" collapsed="false">
      <c r="A5790" s="331"/>
      <c r="B5790" s="331" t="s">
        <v>1537</v>
      </c>
      <c r="C5790" s="331" t="str">
        <f aca="false">IFERROR(VLOOKUP(B5790,'[1]#¡REF!'!$A$1:$C$15201,2,FALSE()),"")</f>
        <v/>
      </c>
      <c r="D5790" s="331" t="s">
        <v>1016</v>
      </c>
      <c r="E5790" s="331" t="s">
        <v>1019</v>
      </c>
      <c r="F5790" s="354" t="s">
        <v>993</v>
      </c>
      <c r="G5790" s="331" t="n">
        <v>91</v>
      </c>
      <c r="H5790" s="331" t="n">
        <v>320.26</v>
      </c>
      <c r="I5790" s="415" t="n">
        <v>6376.37</v>
      </c>
      <c r="J5790" s="389"/>
      <c r="K5790" s="331" t="s">
        <v>994</v>
      </c>
    </row>
    <row r="5791" customFormat="false" ht="15.75" hidden="true" customHeight="false" outlineLevel="0" collapsed="false">
      <c r="A5791" s="331"/>
      <c r="B5791" s="331" t="s">
        <v>1537</v>
      </c>
      <c r="C5791" s="331" t="str">
        <f aca="false">IFERROR(VLOOKUP(B5791,'[1]#¡REF!'!$A$1:$C$15201,2,FALSE()),"")</f>
        <v/>
      </c>
      <c r="D5791" s="331" t="s">
        <v>1016</v>
      </c>
      <c r="E5791" s="331" t="s">
        <v>1025</v>
      </c>
      <c r="F5791" s="354" t="s">
        <v>993</v>
      </c>
      <c r="G5791" s="405" t="n">
        <v>5315</v>
      </c>
      <c r="H5791" s="415" t="n">
        <v>18705.28</v>
      </c>
      <c r="I5791" s="415" t="n">
        <v>372422.05</v>
      </c>
      <c r="J5791" s="389"/>
      <c r="K5791" s="331" t="s">
        <v>994</v>
      </c>
    </row>
    <row r="5792" customFormat="false" ht="15.75" hidden="true" customHeight="false" outlineLevel="0" collapsed="false">
      <c r="A5792" s="331"/>
      <c r="B5792" s="331" t="s">
        <v>1537</v>
      </c>
      <c r="C5792" s="331" t="str">
        <f aca="false">IFERROR(VLOOKUP(B5792,'[1]#¡REF!'!$A$1:$C$15201,2,FALSE()),"")</f>
        <v/>
      </c>
      <c r="D5792" s="331" t="s">
        <v>1016</v>
      </c>
      <c r="E5792" s="331" t="s">
        <v>1028</v>
      </c>
      <c r="F5792" s="331" t="s">
        <v>1134</v>
      </c>
      <c r="G5792" s="331" t="n">
        <v>7</v>
      </c>
      <c r="H5792" s="331" t="n">
        <v>24.64</v>
      </c>
      <c r="I5792" s="331" t="n">
        <v>490.49</v>
      </c>
      <c r="J5792" s="389"/>
      <c r="K5792" s="331" t="s">
        <v>994</v>
      </c>
    </row>
    <row r="5793" customFormat="false" ht="15.75" hidden="true" customHeight="false" outlineLevel="0" collapsed="false">
      <c r="A5793" s="331"/>
      <c r="B5793" s="331" t="s">
        <v>1538</v>
      </c>
      <c r="C5793" s="331" t="str">
        <f aca="false">IFERROR(VLOOKUP(B5793,'[1]#¡REF!'!$A$1:$C$15201,2,FALSE()),"")</f>
        <v/>
      </c>
      <c r="D5793" s="331" t="s">
        <v>991</v>
      </c>
      <c r="E5793" s="331" t="s">
        <v>1032</v>
      </c>
      <c r="F5793" s="331" t="s">
        <v>1130</v>
      </c>
      <c r="G5793" s="331" t="n">
        <v>200</v>
      </c>
      <c r="H5793" s="331" t="n">
        <v>331.19</v>
      </c>
      <c r="I5793" s="415" t="n">
        <v>6594</v>
      </c>
      <c r="J5793" s="389"/>
      <c r="K5793" s="331" t="s">
        <v>994</v>
      </c>
    </row>
    <row r="5794" customFormat="false" ht="15.75" hidden="true" customHeight="false" outlineLevel="0" collapsed="false">
      <c r="A5794" s="331"/>
      <c r="B5794" s="331" t="s">
        <v>1538</v>
      </c>
      <c r="C5794" s="331" t="str">
        <f aca="false">IFERROR(VLOOKUP(B5794,'[1]#¡REF!'!$A$1:$C$15201,2,FALSE()),"")</f>
        <v/>
      </c>
      <c r="D5794" s="331" t="s">
        <v>991</v>
      </c>
      <c r="E5794" s="331" t="s">
        <v>992</v>
      </c>
      <c r="F5794" s="354" t="s">
        <v>993</v>
      </c>
      <c r="G5794" s="331" t="n">
        <v>220</v>
      </c>
      <c r="H5794" s="331" t="n">
        <v>364.31</v>
      </c>
      <c r="I5794" s="415" t="n">
        <v>7253.4</v>
      </c>
      <c r="J5794" s="389"/>
      <c r="K5794" s="331" t="s">
        <v>994</v>
      </c>
    </row>
    <row r="5795" customFormat="false" ht="15.75" hidden="true" customHeight="false" outlineLevel="0" collapsed="false">
      <c r="A5795" s="331"/>
      <c r="B5795" s="331" t="s">
        <v>1538</v>
      </c>
      <c r="C5795" s="331" t="str">
        <f aca="false">IFERROR(VLOOKUP(B5795,'[1]#¡REF!'!$A$1:$C$15201,2,FALSE()),"")</f>
        <v/>
      </c>
      <c r="D5795" s="331" t="s">
        <v>991</v>
      </c>
      <c r="E5795" s="331" t="s">
        <v>1083</v>
      </c>
      <c r="F5795" s="354" t="s">
        <v>993</v>
      </c>
      <c r="G5795" s="331" t="n">
        <v>66</v>
      </c>
      <c r="H5795" s="331" t="n">
        <v>109.29</v>
      </c>
      <c r="I5795" s="415" t="n">
        <v>2176.02</v>
      </c>
      <c r="J5795" s="389"/>
      <c r="K5795" s="331" t="s">
        <v>994</v>
      </c>
    </row>
    <row r="5796" customFormat="false" ht="15.75" hidden="true" customHeight="false" outlineLevel="0" collapsed="false">
      <c r="A5796" s="331"/>
      <c r="B5796" s="331" t="s">
        <v>1538</v>
      </c>
      <c r="C5796" s="331" t="str">
        <f aca="false">IFERROR(VLOOKUP(B5796,'[1]#¡REF!'!$A$1:$C$15201,2,FALSE()),"")</f>
        <v/>
      </c>
      <c r="D5796" s="331" t="s">
        <v>991</v>
      </c>
      <c r="E5796" s="331" t="s">
        <v>1000</v>
      </c>
      <c r="F5796" s="354" t="s">
        <v>993</v>
      </c>
      <c r="G5796" s="331" t="n">
        <v>13</v>
      </c>
      <c r="H5796" s="331" t="n">
        <v>21.53</v>
      </c>
      <c r="I5796" s="331" t="n">
        <v>428.61</v>
      </c>
      <c r="J5796" s="389"/>
      <c r="K5796" s="331" t="s">
        <v>994</v>
      </c>
    </row>
    <row r="5797" customFormat="false" ht="15.75" hidden="true" customHeight="false" outlineLevel="0" collapsed="false">
      <c r="A5797" s="331"/>
      <c r="B5797" s="331" t="s">
        <v>1538</v>
      </c>
      <c r="C5797" s="331" t="str">
        <f aca="false">IFERROR(VLOOKUP(B5797,'[1]#¡REF!'!$A$1:$C$15201,2,FALSE()),"")</f>
        <v/>
      </c>
      <c r="D5797" s="331" t="s">
        <v>991</v>
      </c>
      <c r="E5797" s="331" t="s">
        <v>1033</v>
      </c>
      <c r="F5797" s="354" t="s">
        <v>993</v>
      </c>
      <c r="G5797" s="331" t="n">
        <v>50</v>
      </c>
      <c r="H5797" s="331" t="n">
        <v>82.8</v>
      </c>
      <c r="I5797" s="415" t="n">
        <v>1648.5</v>
      </c>
      <c r="J5797" s="389"/>
      <c r="K5797" s="331" t="s">
        <v>994</v>
      </c>
    </row>
    <row r="5798" customFormat="false" ht="15.75" hidden="true" customHeight="false" outlineLevel="0" collapsed="false">
      <c r="A5798" s="331"/>
      <c r="B5798" s="331" t="s">
        <v>1538</v>
      </c>
      <c r="C5798" s="331" t="str">
        <f aca="false">IFERROR(VLOOKUP(B5798,'[1]#¡REF!'!$A$1:$C$15201,2,FALSE()),"")</f>
        <v/>
      </c>
      <c r="D5798" s="331" t="s">
        <v>991</v>
      </c>
      <c r="E5798" s="331" t="s">
        <v>1053</v>
      </c>
      <c r="F5798" s="354" t="s">
        <v>993</v>
      </c>
      <c r="G5798" s="331" t="n">
        <v>90</v>
      </c>
      <c r="H5798" s="331" t="n">
        <v>149.04</v>
      </c>
      <c r="I5798" s="415" t="n">
        <v>2967.3</v>
      </c>
      <c r="J5798" s="389"/>
      <c r="K5798" s="331" t="s">
        <v>994</v>
      </c>
    </row>
    <row r="5799" customFormat="false" ht="15.75" hidden="true" customHeight="false" outlineLevel="0" collapsed="false">
      <c r="A5799" s="331"/>
      <c r="B5799" s="331" t="s">
        <v>1538</v>
      </c>
      <c r="C5799" s="331" t="str">
        <f aca="false">IFERROR(VLOOKUP(B5799,'[1]#¡REF!'!$A$1:$C$15201,2,FALSE()),"")</f>
        <v/>
      </c>
      <c r="D5799" s="331" t="s">
        <v>991</v>
      </c>
      <c r="E5799" s="331" t="s">
        <v>1012</v>
      </c>
      <c r="F5799" s="354" t="s">
        <v>993</v>
      </c>
      <c r="G5799" s="331" t="n">
        <v>800</v>
      </c>
      <c r="H5799" s="415" t="n">
        <v>1324.76</v>
      </c>
      <c r="I5799" s="415" t="n">
        <v>26376</v>
      </c>
      <c r="J5799" s="389"/>
      <c r="K5799" s="331" t="s">
        <v>994</v>
      </c>
    </row>
    <row r="5800" customFormat="false" ht="15.75" hidden="true" customHeight="false" outlineLevel="0" collapsed="false">
      <c r="A5800" s="331"/>
      <c r="B5800" s="331" t="s">
        <v>1538</v>
      </c>
      <c r="C5800" s="331" t="str">
        <f aca="false">IFERROR(VLOOKUP(B5800,'[1]#¡REF!'!$A$1:$C$15201,2,FALSE()),"")</f>
        <v/>
      </c>
      <c r="D5800" s="331" t="s">
        <v>991</v>
      </c>
      <c r="E5800" s="331" t="s">
        <v>1035</v>
      </c>
      <c r="F5800" s="354" t="s">
        <v>993</v>
      </c>
      <c r="G5800" s="331" t="n">
        <v>12</v>
      </c>
      <c r="H5800" s="331" t="n">
        <v>19.87</v>
      </c>
      <c r="I5800" s="331" t="n">
        <v>395.64</v>
      </c>
      <c r="J5800" s="389"/>
      <c r="K5800" s="331" t="s">
        <v>994</v>
      </c>
    </row>
    <row r="5801" customFormat="false" ht="15.75" hidden="true" customHeight="false" outlineLevel="0" collapsed="false">
      <c r="A5801" s="331"/>
      <c r="B5801" s="331" t="s">
        <v>1538</v>
      </c>
      <c r="C5801" s="331" t="str">
        <f aca="false">IFERROR(VLOOKUP(B5801,'[1]#¡REF!'!$A$1:$C$15201,2,FALSE()),"")</f>
        <v/>
      </c>
      <c r="D5801" s="331" t="s">
        <v>991</v>
      </c>
      <c r="E5801" s="331" t="s">
        <v>1037</v>
      </c>
      <c r="F5801" s="331" t="s">
        <v>1131</v>
      </c>
      <c r="G5801" s="331" t="n">
        <v>299</v>
      </c>
      <c r="H5801" s="331" t="n">
        <v>495.13</v>
      </c>
      <c r="I5801" s="415" t="n">
        <v>9858.03</v>
      </c>
      <c r="J5801" s="389"/>
      <c r="K5801" s="331" t="s">
        <v>994</v>
      </c>
    </row>
    <row r="5802" customFormat="false" ht="15.75" hidden="true" customHeight="false" outlineLevel="0" collapsed="false">
      <c r="A5802" s="331"/>
      <c r="B5802" s="331" t="s">
        <v>1538</v>
      </c>
      <c r="C5802" s="331" t="str">
        <f aca="false">IFERROR(VLOOKUP(B5802,'[1]#¡REF!'!$A$1:$C$15201,2,FALSE()),"")</f>
        <v/>
      </c>
      <c r="D5802" s="331" t="s">
        <v>991</v>
      </c>
      <c r="E5802" s="331" t="s">
        <v>1014</v>
      </c>
      <c r="F5802" s="331" t="s">
        <v>1132</v>
      </c>
      <c r="G5802" s="331" t="n">
        <v>410</v>
      </c>
      <c r="H5802" s="331" t="n">
        <v>678.94</v>
      </c>
      <c r="I5802" s="415" t="n">
        <v>13517.7</v>
      </c>
      <c r="J5802" s="389"/>
      <c r="K5802" s="331" t="s">
        <v>994</v>
      </c>
    </row>
    <row r="5803" customFormat="false" ht="15.75" hidden="true" customHeight="false" outlineLevel="0" collapsed="false">
      <c r="A5803" s="331"/>
      <c r="B5803" s="331" t="s">
        <v>1538</v>
      </c>
      <c r="C5803" s="331" t="str">
        <f aca="false">IFERROR(VLOOKUP(B5803,'[1]#¡REF!'!$A$1:$C$15201,2,FALSE()),"")</f>
        <v/>
      </c>
      <c r="D5803" s="331" t="s">
        <v>991</v>
      </c>
      <c r="E5803" s="331" t="s">
        <v>1004</v>
      </c>
      <c r="F5803" s="331" t="s">
        <v>1134</v>
      </c>
      <c r="G5803" s="331" t="n">
        <v>25</v>
      </c>
      <c r="H5803" s="331" t="n">
        <v>41.4</v>
      </c>
      <c r="I5803" s="331" t="n">
        <v>824.25</v>
      </c>
      <c r="J5803" s="390"/>
      <c r="K5803" s="331" t="s">
        <v>994</v>
      </c>
    </row>
    <row r="5804" customFormat="false" ht="15.75" hidden="true" customHeight="false" outlineLevel="0" collapsed="false">
      <c r="A5804" s="356"/>
      <c r="B5804" s="356" t="s">
        <v>1538</v>
      </c>
      <c r="C5804" s="356" t="str">
        <f aca="false">IFERROR(VLOOKUP(B5804,'[1]#¡REF!'!$A$1:$C$15201,2,FALSE()),"")</f>
        <v/>
      </c>
      <c r="D5804" s="356" t="s">
        <v>991</v>
      </c>
      <c r="E5804" s="356" t="s">
        <v>612</v>
      </c>
      <c r="F5804" s="361" t="s">
        <v>1136</v>
      </c>
      <c r="G5804" s="361" t="n">
        <v>27</v>
      </c>
      <c r="H5804" s="356" t="n">
        <v>44.71</v>
      </c>
      <c r="I5804" s="356" t="n">
        <v>890.19</v>
      </c>
      <c r="J5804" s="394"/>
      <c r="K5804" s="356" t="s">
        <v>994</v>
      </c>
      <c r="L5804" s="379"/>
      <c r="M5804" s="379"/>
      <c r="N5804" s="379"/>
      <c r="O5804" s="379"/>
      <c r="P5804" s="279"/>
      <c r="Q5804" s="395"/>
      <c r="R5804" s="436"/>
      <c r="S5804" s="436"/>
      <c r="T5804" s="437"/>
    </row>
    <row r="5805" customFormat="false" ht="15.75" hidden="true" customHeight="false" outlineLevel="0" collapsed="false">
      <c r="A5805" s="331"/>
      <c r="B5805" s="331" t="s">
        <v>1539</v>
      </c>
      <c r="C5805" s="331" t="str">
        <f aca="false">IFERROR(VLOOKUP(B5805,'[1]#¡REF!'!$A$1:$C$15201,2,FALSE()),"")</f>
        <v/>
      </c>
      <c r="D5805" s="331" t="s">
        <v>1016</v>
      </c>
      <c r="E5805" s="331" t="s">
        <v>1018</v>
      </c>
      <c r="F5805" s="354" t="s">
        <v>993</v>
      </c>
      <c r="G5805" s="331" t="n">
        <v>4</v>
      </c>
      <c r="H5805" s="331" t="n">
        <v>3.34</v>
      </c>
      <c r="I5805" s="331" t="n">
        <v>66.4</v>
      </c>
      <c r="J5805" s="388"/>
      <c r="K5805" s="331" t="s">
        <v>994</v>
      </c>
    </row>
    <row r="5806" customFormat="false" ht="15.75" hidden="true" customHeight="false" outlineLevel="0" collapsed="false">
      <c r="A5806" s="331"/>
      <c r="B5806" s="331" t="s">
        <v>1539</v>
      </c>
      <c r="C5806" s="331" t="str">
        <f aca="false">IFERROR(VLOOKUP(B5806,'[1]#¡REF!'!$A$1:$C$15201,2,FALSE()),"")</f>
        <v/>
      </c>
      <c r="D5806" s="331" t="s">
        <v>1016</v>
      </c>
      <c r="E5806" s="331" t="s">
        <v>1019</v>
      </c>
      <c r="F5806" s="354" t="s">
        <v>993</v>
      </c>
      <c r="G5806" s="331" t="n">
        <v>168</v>
      </c>
      <c r="H5806" s="331" t="n">
        <v>140.07</v>
      </c>
      <c r="I5806" s="415" t="n">
        <v>2788.8</v>
      </c>
      <c r="J5806" s="389"/>
      <c r="K5806" s="331" t="s">
        <v>994</v>
      </c>
    </row>
    <row r="5807" customFormat="false" ht="15.75" hidden="true" customHeight="false" outlineLevel="0" collapsed="false">
      <c r="A5807" s="331"/>
      <c r="B5807" s="331" t="s">
        <v>1539</v>
      </c>
      <c r="C5807" s="331" t="str">
        <f aca="false">IFERROR(VLOOKUP(B5807,'[1]#¡REF!'!$A$1:$C$15201,2,FALSE()),"")</f>
        <v/>
      </c>
      <c r="D5807" s="331" t="s">
        <v>1016</v>
      </c>
      <c r="E5807" s="331" t="s">
        <v>1023</v>
      </c>
      <c r="F5807" s="354" t="s">
        <v>993</v>
      </c>
      <c r="G5807" s="331" t="n">
        <v>28</v>
      </c>
      <c r="H5807" s="331" t="n">
        <v>23.35</v>
      </c>
      <c r="I5807" s="331" t="n">
        <v>464.8</v>
      </c>
      <c r="J5807" s="389"/>
      <c r="K5807" s="331" t="s">
        <v>994</v>
      </c>
    </row>
    <row r="5808" customFormat="false" ht="15.75" hidden="true" customHeight="false" outlineLevel="0" collapsed="false">
      <c r="A5808" s="331"/>
      <c r="B5808" s="331" t="s">
        <v>1539</v>
      </c>
      <c r="C5808" s="331" t="str">
        <f aca="false">IFERROR(VLOOKUP(B5808,'[1]#¡REF!'!$A$1:$C$15201,2,FALSE()),"")</f>
        <v/>
      </c>
      <c r="D5808" s="331" t="s">
        <v>1016</v>
      </c>
      <c r="E5808" s="331" t="s">
        <v>1028</v>
      </c>
      <c r="F5808" s="331" t="s">
        <v>1134</v>
      </c>
      <c r="G5808" s="331" t="n">
        <v>7</v>
      </c>
      <c r="H5808" s="331" t="n">
        <v>5.84</v>
      </c>
      <c r="I5808" s="331" t="n">
        <v>116.2</v>
      </c>
      <c r="J5808" s="389"/>
      <c r="K5808" s="331" t="s">
        <v>994</v>
      </c>
    </row>
    <row r="5809" customFormat="false" ht="15.75" hidden="true" customHeight="false" outlineLevel="0" collapsed="false">
      <c r="A5809" s="331"/>
      <c r="B5809" s="331" t="s">
        <v>1540</v>
      </c>
      <c r="C5809" s="331" t="str">
        <f aca="false">IFERROR(VLOOKUP(B5809,'[1]#¡REF!'!$A$1:$C$15201,2,FALSE()),"")</f>
        <v/>
      </c>
      <c r="D5809" s="331" t="s">
        <v>991</v>
      </c>
      <c r="E5809" s="331" t="s">
        <v>1053</v>
      </c>
      <c r="F5809" s="354" t="s">
        <v>993</v>
      </c>
      <c r="G5809" s="331" t="n">
        <v>60</v>
      </c>
      <c r="H5809" s="331" t="n">
        <v>333.6</v>
      </c>
      <c r="I5809" s="415" t="n">
        <v>6642</v>
      </c>
      <c r="J5809" s="389"/>
      <c r="K5809" s="331" t="s">
        <v>994</v>
      </c>
    </row>
    <row r="5810" customFormat="false" ht="15.75" hidden="true" customHeight="false" outlineLevel="0" collapsed="false">
      <c r="A5810" s="331"/>
      <c r="B5810" s="331" t="s">
        <v>1540</v>
      </c>
      <c r="C5810" s="331" t="str">
        <f aca="false">IFERROR(VLOOKUP(B5810,'[1]#¡REF!'!$A$1:$C$15201,2,FALSE()),"")</f>
        <v/>
      </c>
      <c r="D5810" s="331" t="s">
        <v>991</v>
      </c>
      <c r="E5810" s="331" t="s">
        <v>1009</v>
      </c>
      <c r="F5810" s="354" t="s">
        <v>993</v>
      </c>
      <c r="G5810" s="331" t="n">
        <v>10</v>
      </c>
      <c r="H5810" s="331" t="n">
        <v>55.6</v>
      </c>
      <c r="I5810" s="415" t="n">
        <v>1107</v>
      </c>
      <c r="J5810" s="389"/>
      <c r="K5810" s="331" t="s">
        <v>994</v>
      </c>
    </row>
    <row r="5811" customFormat="false" ht="15.75" hidden="true" customHeight="false" outlineLevel="0" collapsed="false">
      <c r="A5811" s="331"/>
      <c r="B5811" s="331" t="s">
        <v>1540</v>
      </c>
      <c r="C5811" s="331" t="str">
        <f aca="false">IFERROR(VLOOKUP(B5811,'[1]#¡REF!'!$A$1:$C$15201,2,FALSE()),"")</f>
        <v/>
      </c>
      <c r="D5811" s="331" t="s">
        <v>991</v>
      </c>
      <c r="E5811" s="331" t="s">
        <v>1036</v>
      </c>
      <c r="F5811" s="354" t="s">
        <v>993</v>
      </c>
      <c r="G5811" s="331" t="n">
        <v>3</v>
      </c>
      <c r="H5811" s="331" t="n">
        <v>16.68</v>
      </c>
      <c r="I5811" s="331" t="n">
        <v>332.1</v>
      </c>
      <c r="J5811" s="389"/>
      <c r="K5811" s="331" t="s">
        <v>994</v>
      </c>
    </row>
    <row r="5812" customFormat="false" ht="15.75" hidden="true" customHeight="false" outlineLevel="0" collapsed="false">
      <c r="A5812" s="331"/>
      <c r="B5812" s="331" t="s">
        <v>1540</v>
      </c>
      <c r="C5812" s="331" t="str">
        <f aca="false">IFERROR(VLOOKUP(B5812,'[1]#¡REF!'!$A$1:$C$15201,2,FALSE()),"")</f>
        <v/>
      </c>
      <c r="D5812" s="331" t="s">
        <v>1016</v>
      </c>
      <c r="E5812" s="331" t="s">
        <v>1017</v>
      </c>
      <c r="F5812" s="331" t="s">
        <v>1130</v>
      </c>
      <c r="G5812" s="331" t="n">
        <v>3</v>
      </c>
      <c r="H5812" s="331" t="n">
        <v>16.68</v>
      </c>
      <c r="I5812" s="331" t="n">
        <v>332.1</v>
      </c>
      <c r="J5812" s="389"/>
      <c r="K5812" s="331" t="s">
        <v>994</v>
      </c>
    </row>
    <row r="5813" customFormat="false" ht="15.75" hidden="true" customHeight="false" outlineLevel="0" collapsed="false">
      <c r="A5813" s="331"/>
      <c r="B5813" s="331" t="s">
        <v>1540</v>
      </c>
      <c r="C5813" s="331" t="str">
        <f aca="false">IFERROR(VLOOKUP(B5813,'[1]#¡REF!'!$A$1:$C$15201,2,FALSE()),"")</f>
        <v/>
      </c>
      <c r="D5813" s="331" t="s">
        <v>1016</v>
      </c>
      <c r="E5813" s="331" t="s">
        <v>1091</v>
      </c>
      <c r="F5813" s="354" t="s">
        <v>993</v>
      </c>
      <c r="G5813" s="331" t="n">
        <v>112</v>
      </c>
      <c r="H5813" s="331" t="n">
        <v>622.72</v>
      </c>
      <c r="I5813" s="415" t="n">
        <v>12398.4</v>
      </c>
      <c r="J5813" s="389"/>
      <c r="K5813" s="331" t="s">
        <v>994</v>
      </c>
    </row>
    <row r="5814" customFormat="false" ht="15.75" hidden="true" customHeight="false" outlineLevel="0" collapsed="false">
      <c r="A5814" s="331"/>
      <c r="B5814" s="331" t="s">
        <v>1540</v>
      </c>
      <c r="C5814" s="331" t="str">
        <f aca="false">IFERROR(VLOOKUP(B5814,'[1]#¡REF!'!$A$1:$C$15201,2,FALSE()),"")</f>
        <v/>
      </c>
      <c r="D5814" s="331" t="s">
        <v>1016</v>
      </c>
      <c r="E5814" s="331" t="s">
        <v>1019</v>
      </c>
      <c r="F5814" s="354" t="s">
        <v>993</v>
      </c>
      <c r="G5814" s="331" t="n">
        <v>7</v>
      </c>
      <c r="H5814" s="331" t="n">
        <v>38.92</v>
      </c>
      <c r="I5814" s="331" t="n">
        <v>774.9</v>
      </c>
      <c r="J5814" s="389"/>
      <c r="K5814" s="331" t="s">
        <v>994</v>
      </c>
    </row>
    <row r="5815" customFormat="false" ht="15.75" hidden="true" customHeight="false" outlineLevel="0" collapsed="false">
      <c r="A5815" s="331"/>
      <c r="B5815" s="331" t="s">
        <v>1540</v>
      </c>
      <c r="C5815" s="331" t="str">
        <f aca="false">IFERROR(VLOOKUP(B5815,'[1]#¡REF!'!$A$1:$C$15201,2,FALSE()),"")</f>
        <v/>
      </c>
      <c r="D5815" s="331" t="s">
        <v>1016</v>
      </c>
      <c r="E5815" s="331" t="s">
        <v>1020</v>
      </c>
      <c r="F5815" s="354" t="s">
        <v>993</v>
      </c>
      <c r="G5815" s="331" t="n">
        <v>814</v>
      </c>
      <c r="H5815" s="415" t="n">
        <v>4525.86</v>
      </c>
      <c r="I5815" s="415" t="n">
        <v>90109.8</v>
      </c>
      <c r="J5815" s="389"/>
      <c r="K5815" s="331" t="s">
        <v>994</v>
      </c>
    </row>
    <row r="5816" customFormat="false" ht="15.75" hidden="true" customHeight="false" outlineLevel="0" collapsed="false">
      <c r="A5816" s="331"/>
      <c r="B5816" s="331" t="s">
        <v>1540</v>
      </c>
      <c r="C5816" s="331" t="str">
        <f aca="false">IFERROR(VLOOKUP(B5816,'[1]#¡REF!'!$A$1:$C$15201,2,FALSE()),"")</f>
        <v/>
      </c>
      <c r="D5816" s="331" t="s">
        <v>1016</v>
      </c>
      <c r="E5816" s="331" t="s">
        <v>1021</v>
      </c>
      <c r="F5816" s="354" t="s">
        <v>993</v>
      </c>
      <c r="G5816" s="331" t="n">
        <v>5</v>
      </c>
      <c r="H5816" s="331" t="n">
        <v>27.8</v>
      </c>
      <c r="I5816" s="331" t="n">
        <v>553.5</v>
      </c>
      <c r="J5816" s="389"/>
      <c r="K5816" s="331" t="s">
        <v>994</v>
      </c>
    </row>
    <row r="5817" customFormat="false" ht="15.75" hidden="true" customHeight="false" outlineLevel="0" collapsed="false">
      <c r="A5817" s="331"/>
      <c r="B5817" s="331" t="s">
        <v>1540</v>
      </c>
      <c r="C5817" s="331" t="str">
        <f aca="false">IFERROR(VLOOKUP(B5817,'[1]#¡REF!'!$A$1:$C$15201,2,FALSE()),"")</f>
        <v/>
      </c>
      <c r="D5817" s="331" t="s">
        <v>1016</v>
      </c>
      <c r="E5817" s="331" t="s">
        <v>1041</v>
      </c>
      <c r="F5817" s="354" t="s">
        <v>993</v>
      </c>
      <c r="G5817" s="331" t="n">
        <v>22</v>
      </c>
      <c r="H5817" s="331" t="n">
        <v>122.32</v>
      </c>
      <c r="I5817" s="415" t="n">
        <v>2435.4</v>
      </c>
      <c r="J5817" s="389"/>
      <c r="K5817" s="331" t="s">
        <v>994</v>
      </c>
    </row>
    <row r="5818" customFormat="false" ht="15.75" hidden="true" customHeight="false" outlineLevel="0" collapsed="false">
      <c r="A5818" s="331"/>
      <c r="B5818" s="331" t="s">
        <v>1540</v>
      </c>
      <c r="C5818" s="331" t="str">
        <f aca="false">IFERROR(VLOOKUP(B5818,'[1]#¡REF!'!$A$1:$C$15201,2,FALSE()),"")</f>
        <v/>
      </c>
      <c r="D5818" s="331" t="s">
        <v>1016</v>
      </c>
      <c r="E5818" s="331" t="s">
        <v>1023</v>
      </c>
      <c r="F5818" s="354" t="s">
        <v>993</v>
      </c>
      <c r="G5818" s="331" t="n">
        <v>3</v>
      </c>
      <c r="H5818" s="331" t="n">
        <v>16.68</v>
      </c>
      <c r="I5818" s="331" t="n">
        <v>332.1</v>
      </c>
      <c r="J5818" s="389"/>
      <c r="K5818" s="331" t="s">
        <v>994</v>
      </c>
    </row>
    <row r="5819" customFormat="false" ht="15.75" hidden="true" customHeight="false" outlineLevel="0" collapsed="false">
      <c r="A5819" s="331"/>
      <c r="B5819" s="331" t="s">
        <v>1540</v>
      </c>
      <c r="C5819" s="331" t="str">
        <f aca="false">IFERROR(VLOOKUP(B5819,'[1]#¡REF!'!$A$1:$C$15201,2,FALSE()),"")</f>
        <v/>
      </c>
      <c r="D5819" s="331" t="s">
        <v>1016</v>
      </c>
      <c r="E5819" s="331" t="s">
        <v>1042</v>
      </c>
      <c r="F5819" s="354" t="s">
        <v>993</v>
      </c>
      <c r="G5819" s="331" t="n">
        <v>157</v>
      </c>
      <c r="H5819" s="331" t="n">
        <v>872.92</v>
      </c>
      <c r="I5819" s="415" t="n">
        <v>17379.9</v>
      </c>
      <c r="J5819" s="389"/>
      <c r="K5819" s="331" t="s">
        <v>994</v>
      </c>
    </row>
    <row r="5820" customFormat="false" ht="15.75" hidden="true" customHeight="false" outlineLevel="0" collapsed="false">
      <c r="A5820" s="331"/>
      <c r="B5820" s="331" t="s">
        <v>1540</v>
      </c>
      <c r="C5820" s="331" t="str">
        <f aca="false">IFERROR(VLOOKUP(B5820,'[1]#¡REF!'!$A$1:$C$15201,2,FALSE()),"")</f>
        <v/>
      </c>
      <c r="D5820" s="331" t="s">
        <v>1016</v>
      </c>
      <c r="E5820" s="331" t="s">
        <v>1092</v>
      </c>
      <c r="F5820" s="354" t="s">
        <v>993</v>
      </c>
      <c r="G5820" s="331" t="n">
        <v>35</v>
      </c>
      <c r="H5820" s="331" t="n">
        <v>194.6</v>
      </c>
      <c r="I5820" s="415" t="n">
        <v>3874.5</v>
      </c>
      <c r="J5820" s="389"/>
      <c r="K5820" s="331" t="s">
        <v>994</v>
      </c>
    </row>
    <row r="5821" customFormat="false" ht="15.75" hidden="true" customHeight="false" outlineLevel="0" collapsed="false">
      <c r="A5821" s="331"/>
      <c r="B5821" s="331" t="s">
        <v>1540</v>
      </c>
      <c r="C5821" s="331" t="str">
        <f aca="false">IFERROR(VLOOKUP(B5821,'[1]#¡REF!'!$A$1:$C$15201,2,FALSE()),"")</f>
        <v/>
      </c>
      <c r="D5821" s="331" t="s">
        <v>1016</v>
      </c>
      <c r="E5821" s="331" t="s">
        <v>1025</v>
      </c>
      <c r="F5821" s="354" t="s">
        <v>993</v>
      </c>
      <c r="G5821" s="405" t="n">
        <v>64245</v>
      </c>
      <c r="H5821" s="415" t="n">
        <v>357203.51</v>
      </c>
      <c r="I5821" s="415" t="n">
        <v>7111921.5</v>
      </c>
      <c r="J5821" s="389"/>
      <c r="K5821" s="331" t="s">
        <v>994</v>
      </c>
    </row>
    <row r="5822" customFormat="false" ht="15.75" hidden="true" customHeight="false" outlineLevel="0" collapsed="false">
      <c r="A5822" s="331"/>
      <c r="B5822" s="331" t="s">
        <v>1540</v>
      </c>
      <c r="C5822" s="331" t="str">
        <f aca="false">IFERROR(VLOOKUP(B5822,'[1]#¡REF!'!$A$1:$C$15201,2,FALSE()),"")</f>
        <v/>
      </c>
      <c r="D5822" s="331" t="s">
        <v>1016</v>
      </c>
      <c r="E5822" s="331" t="s">
        <v>1093</v>
      </c>
      <c r="F5822" s="331" t="s">
        <v>1131</v>
      </c>
      <c r="G5822" s="331" t="n">
        <v>3</v>
      </c>
      <c r="H5822" s="331" t="n">
        <v>16.68</v>
      </c>
      <c r="I5822" s="331" t="n">
        <v>332.1</v>
      </c>
      <c r="J5822" s="389"/>
      <c r="K5822" s="331" t="s">
        <v>994</v>
      </c>
    </row>
    <row r="5823" customFormat="false" ht="15.75" hidden="true" customHeight="false" outlineLevel="0" collapsed="false">
      <c r="A5823" s="331"/>
      <c r="B5823" s="331" t="s">
        <v>1540</v>
      </c>
      <c r="C5823" s="331" t="str">
        <f aca="false">IFERROR(VLOOKUP(B5823,'[1]#¡REF!'!$A$1:$C$15201,2,FALSE()),"")</f>
        <v/>
      </c>
      <c r="D5823" s="331" t="s">
        <v>1016</v>
      </c>
      <c r="E5823" s="331" t="s">
        <v>1026</v>
      </c>
      <c r="F5823" s="331" t="s">
        <v>1132</v>
      </c>
      <c r="G5823" s="331" t="n">
        <v>29</v>
      </c>
      <c r="H5823" s="331" t="n">
        <v>161.24</v>
      </c>
      <c r="I5823" s="415" t="n">
        <v>3210.3</v>
      </c>
      <c r="J5823" s="389"/>
      <c r="K5823" s="331" t="s">
        <v>994</v>
      </c>
    </row>
    <row r="5824" customFormat="false" ht="15.75" hidden="true" customHeight="false" outlineLevel="0" collapsed="false">
      <c r="A5824" s="331"/>
      <c r="B5824" s="331" t="s">
        <v>1540</v>
      </c>
      <c r="C5824" s="331" t="str">
        <f aca="false">IFERROR(VLOOKUP(B5824,'[1]#¡REF!'!$A$1:$C$15201,2,FALSE()),"")</f>
        <v/>
      </c>
      <c r="D5824" s="331" t="s">
        <v>1016</v>
      </c>
      <c r="E5824" s="331" t="s">
        <v>1027</v>
      </c>
      <c r="F5824" s="331" t="s">
        <v>1133</v>
      </c>
      <c r="G5824" s="331" t="n">
        <v>10</v>
      </c>
      <c r="H5824" s="331" t="n">
        <v>55.6</v>
      </c>
      <c r="I5824" s="415" t="n">
        <v>1107</v>
      </c>
      <c r="J5824" s="389"/>
      <c r="K5824" s="331" t="s">
        <v>994</v>
      </c>
    </row>
    <row r="5825" customFormat="false" ht="15.75" hidden="true" customHeight="false" outlineLevel="0" collapsed="false">
      <c r="A5825" s="331"/>
      <c r="B5825" s="331" t="s">
        <v>1540</v>
      </c>
      <c r="C5825" s="331" t="str">
        <f aca="false">IFERROR(VLOOKUP(B5825,'[1]#¡REF!'!$A$1:$C$15201,2,FALSE()),"")</f>
        <v/>
      </c>
      <c r="D5825" s="331" t="s">
        <v>1016</v>
      </c>
      <c r="E5825" s="331" t="s">
        <v>1028</v>
      </c>
      <c r="F5825" s="331" t="s">
        <v>1134</v>
      </c>
      <c r="G5825" s="331" t="n">
        <v>9</v>
      </c>
      <c r="H5825" s="331" t="n">
        <v>50.04</v>
      </c>
      <c r="I5825" s="331" t="n">
        <v>996.3</v>
      </c>
      <c r="J5825" s="390"/>
      <c r="K5825" s="331" t="s">
        <v>994</v>
      </c>
    </row>
    <row r="5826" customFormat="false" ht="15.75" hidden="true" customHeight="false" outlineLevel="0" collapsed="false">
      <c r="A5826" s="331"/>
      <c r="B5826" s="331" t="s">
        <v>1115</v>
      </c>
      <c r="C5826" s="331" t="str">
        <f aca="false">IFERROR(VLOOKUP(B5826,'[1]#¡REF!'!$A$1:$C$15201,2,FALSE()),"")</f>
        <v/>
      </c>
      <c r="D5826" s="331" t="s">
        <v>991</v>
      </c>
      <c r="E5826" s="331" t="s">
        <v>1032</v>
      </c>
      <c r="F5826" s="331" t="s">
        <v>1130</v>
      </c>
      <c r="G5826" s="331" t="n">
        <v>1</v>
      </c>
      <c r="H5826" s="331" t="n">
        <v>2.17</v>
      </c>
      <c r="I5826" s="331" t="n">
        <v>43.3</v>
      </c>
      <c r="J5826" s="388"/>
      <c r="K5826" s="331" t="s">
        <v>994</v>
      </c>
    </row>
    <row r="5827" customFormat="false" ht="15.75" hidden="true" customHeight="false" outlineLevel="0" collapsed="false">
      <c r="A5827" s="331"/>
      <c r="B5827" s="331" t="s">
        <v>1115</v>
      </c>
      <c r="C5827" s="331" t="str">
        <f aca="false">IFERROR(VLOOKUP(B5827,'[1]#¡REF!'!$A$1:$C$15201,2,FALSE()),"")</f>
        <v/>
      </c>
      <c r="D5827" s="331" t="s">
        <v>991</v>
      </c>
      <c r="E5827" s="331" t="s">
        <v>1009</v>
      </c>
      <c r="F5827" s="354" t="s">
        <v>993</v>
      </c>
      <c r="G5827" s="331" t="n">
        <v>50</v>
      </c>
      <c r="H5827" s="331" t="n">
        <v>108.74</v>
      </c>
      <c r="I5827" s="415" t="n">
        <v>2165</v>
      </c>
      <c r="J5827" s="389"/>
      <c r="K5827" s="331" t="s">
        <v>994</v>
      </c>
    </row>
    <row r="5828" customFormat="false" ht="15.75" hidden="true" customHeight="false" outlineLevel="0" collapsed="false">
      <c r="A5828" s="331"/>
      <c r="B5828" s="331" t="s">
        <v>1115</v>
      </c>
      <c r="C5828" s="331" t="str">
        <f aca="false">IFERROR(VLOOKUP(B5828,'[1]#¡REF!'!$A$1:$C$15201,2,FALSE()),"")</f>
        <v/>
      </c>
      <c r="D5828" s="331" t="s">
        <v>991</v>
      </c>
      <c r="E5828" s="331" t="s">
        <v>1012</v>
      </c>
      <c r="F5828" s="354" t="s">
        <v>993</v>
      </c>
      <c r="G5828" s="405" t="n">
        <v>1560</v>
      </c>
      <c r="H5828" s="415" t="n">
        <v>3392.67</v>
      </c>
      <c r="I5828" s="415" t="n">
        <v>67548</v>
      </c>
      <c r="J5828" s="389"/>
      <c r="K5828" s="331" t="s">
        <v>994</v>
      </c>
    </row>
    <row r="5829" customFormat="false" ht="15.75" hidden="true" customHeight="false" outlineLevel="0" collapsed="false">
      <c r="A5829" s="331"/>
      <c r="B5829" s="331" t="s">
        <v>1115</v>
      </c>
      <c r="C5829" s="331" t="str">
        <f aca="false">IFERROR(VLOOKUP(B5829,'[1]#¡REF!'!$A$1:$C$15201,2,FALSE()),"")</f>
        <v/>
      </c>
      <c r="D5829" s="331" t="s">
        <v>991</v>
      </c>
      <c r="E5829" s="331" t="s">
        <v>1036</v>
      </c>
      <c r="F5829" s="354" t="s">
        <v>993</v>
      </c>
      <c r="G5829" s="331" t="n">
        <v>10</v>
      </c>
      <c r="H5829" s="331" t="n">
        <v>21.75</v>
      </c>
      <c r="I5829" s="331" t="n">
        <v>433</v>
      </c>
      <c r="J5829" s="389"/>
      <c r="K5829" s="331" t="s">
        <v>994</v>
      </c>
    </row>
    <row r="5830" customFormat="false" ht="15.75" hidden="true" customHeight="false" outlineLevel="0" collapsed="false">
      <c r="A5830" s="331"/>
      <c r="B5830" s="331" t="s">
        <v>1115</v>
      </c>
      <c r="C5830" s="331" t="str">
        <f aca="false">IFERROR(VLOOKUP(B5830,'[1]#¡REF!'!$A$1:$C$15201,2,FALSE()),"")</f>
        <v/>
      </c>
      <c r="D5830" s="331" t="s">
        <v>1016</v>
      </c>
      <c r="E5830" s="331" t="s">
        <v>1017</v>
      </c>
      <c r="F5830" s="331" t="s">
        <v>1130</v>
      </c>
      <c r="G5830" s="331" t="n">
        <v>22</v>
      </c>
      <c r="H5830" s="331" t="n">
        <v>47.85</v>
      </c>
      <c r="I5830" s="331" t="n">
        <v>952.6</v>
      </c>
      <c r="J5830" s="389"/>
      <c r="K5830" s="331" t="s">
        <v>994</v>
      </c>
    </row>
    <row r="5831" customFormat="false" ht="15.75" hidden="true" customHeight="false" outlineLevel="0" collapsed="false">
      <c r="A5831" s="331"/>
      <c r="B5831" s="331" t="s">
        <v>1115</v>
      </c>
      <c r="C5831" s="331" t="str">
        <f aca="false">IFERROR(VLOOKUP(B5831,'[1]#¡REF!'!$A$1:$C$15201,2,FALSE()),"")</f>
        <v/>
      </c>
      <c r="D5831" s="331" t="s">
        <v>1016</v>
      </c>
      <c r="E5831" s="331" t="s">
        <v>1091</v>
      </c>
      <c r="F5831" s="354" t="s">
        <v>993</v>
      </c>
      <c r="G5831" s="331" t="n">
        <v>70</v>
      </c>
      <c r="H5831" s="331" t="n">
        <v>152.24</v>
      </c>
      <c r="I5831" s="415" t="n">
        <v>3031</v>
      </c>
      <c r="J5831" s="389"/>
      <c r="K5831" s="331" t="s">
        <v>994</v>
      </c>
    </row>
    <row r="5832" customFormat="false" ht="15.75" hidden="true" customHeight="false" outlineLevel="0" collapsed="false">
      <c r="A5832" s="331"/>
      <c r="B5832" s="331" t="s">
        <v>1115</v>
      </c>
      <c r="C5832" s="331" t="str">
        <f aca="false">IFERROR(VLOOKUP(B5832,'[1]#¡REF!'!$A$1:$C$15201,2,FALSE()),"")</f>
        <v/>
      </c>
      <c r="D5832" s="331" t="s">
        <v>1016</v>
      </c>
      <c r="E5832" s="331" t="s">
        <v>1019</v>
      </c>
      <c r="F5832" s="354" t="s">
        <v>993</v>
      </c>
      <c r="G5832" s="331" t="n">
        <v>108</v>
      </c>
      <c r="H5832" s="331" t="n">
        <v>234.88</v>
      </c>
      <c r="I5832" s="415" t="n">
        <v>4676.4</v>
      </c>
      <c r="J5832" s="389"/>
      <c r="K5832" s="331" t="s">
        <v>994</v>
      </c>
    </row>
    <row r="5833" customFormat="false" ht="15.75" hidden="true" customHeight="false" outlineLevel="0" collapsed="false">
      <c r="A5833" s="331"/>
      <c r="B5833" s="331" t="s">
        <v>1115</v>
      </c>
      <c r="C5833" s="331" t="str">
        <f aca="false">IFERROR(VLOOKUP(B5833,'[1]#¡REF!'!$A$1:$C$15201,2,FALSE()),"")</f>
        <v/>
      </c>
      <c r="D5833" s="331" t="s">
        <v>1016</v>
      </c>
      <c r="E5833" s="331" t="s">
        <v>1020</v>
      </c>
      <c r="F5833" s="354" t="s">
        <v>993</v>
      </c>
      <c r="G5833" s="331" t="n">
        <v>409</v>
      </c>
      <c r="H5833" s="331" t="n">
        <v>889.49</v>
      </c>
      <c r="I5833" s="415" t="n">
        <v>17709.7</v>
      </c>
      <c r="J5833" s="389"/>
      <c r="K5833" s="331" t="s">
        <v>994</v>
      </c>
    </row>
    <row r="5834" customFormat="false" ht="15.75" hidden="true" customHeight="false" outlineLevel="0" collapsed="false">
      <c r="A5834" s="331"/>
      <c r="B5834" s="331" t="s">
        <v>1115</v>
      </c>
      <c r="C5834" s="331" t="str">
        <f aca="false">IFERROR(VLOOKUP(B5834,'[1]#¡REF!'!$A$1:$C$15201,2,FALSE()),"")</f>
        <v/>
      </c>
      <c r="D5834" s="331" t="s">
        <v>1016</v>
      </c>
      <c r="E5834" s="331" t="s">
        <v>1021</v>
      </c>
      <c r="F5834" s="354" t="s">
        <v>993</v>
      </c>
      <c r="G5834" s="331" t="n">
        <v>5</v>
      </c>
      <c r="H5834" s="331" t="n">
        <v>10.87</v>
      </c>
      <c r="I5834" s="331" t="n">
        <v>216.5</v>
      </c>
      <c r="J5834" s="389"/>
      <c r="K5834" s="331" t="s">
        <v>994</v>
      </c>
    </row>
    <row r="5835" customFormat="false" ht="15.75" hidden="true" customHeight="false" outlineLevel="0" collapsed="false">
      <c r="A5835" s="331"/>
      <c r="B5835" s="331" t="s">
        <v>1115</v>
      </c>
      <c r="C5835" s="331" t="str">
        <f aca="false">IFERROR(VLOOKUP(B5835,'[1]#¡REF!'!$A$1:$C$15201,2,FALSE()),"")</f>
        <v/>
      </c>
      <c r="D5835" s="331" t="s">
        <v>1016</v>
      </c>
      <c r="E5835" s="331" t="s">
        <v>1041</v>
      </c>
      <c r="F5835" s="354" t="s">
        <v>993</v>
      </c>
      <c r="G5835" s="331" t="n">
        <v>25</v>
      </c>
      <c r="H5835" s="331" t="n">
        <v>54.37</v>
      </c>
      <c r="I5835" s="415" t="n">
        <v>1082.5</v>
      </c>
      <c r="J5835" s="389"/>
      <c r="K5835" s="331" t="s">
        <v>994</v>
      </c>
    </row>
    <row r="5836" customFormat="false" ht="15.75" hidden="true" customHeight="false" outlineLevel="0" collapsed="false">
      <c r="A5836" s="331"/>
      <c r="B5836" s="331" t="s">
        <v>1115</v>
      </c>
      <c r="C5836" s="331" t="str">
        <f aca="false">IFERROR(VLOOKUP(B5836,'[1]#¡REF!'!$A$1:$C$15201,2,FALSE()),"")</f>
        <v/>
      </c>
      <c r="D5836" s="331" t="s">
        <v>1016</v>
      </c>
      <c r="E5836" s="331" t="s">
        <v>1023</v>
      </c>
      <c r="F5836" s="354" t="s">
        <v>993</v>
      </c>
      <c r="G5836" s="331" t="n">
        <v>33</v>
      </c>
      <c r="H5836" s="331" t="n">
        <v>71.77</v>
      </c>
      <c r="I5836" s="415" t="n">
        <v>1428.9</v>
      </c>
      <c r="J5836" s="389"/>
      <c r="K5836" s="331" t="s">
        <v>994</v>
      </c>
    </row>
    <row r="5837" customFormat="false" ht="15.75" hidden="true" customHeight="false" outlineLevel="0" collapsed="false">
      <c r="A5837" s="331"/>
      <c r="B5837" s="331" t="s">
        <v>1115</v>
      </c>
      <c r="C5837" s="331" t="str">
        <f aca="false">IFERROR(VLOOKUP(B5837,'[1]#¡REF!'!$A$1:$C$15201,2,FALSE()),"")</f>
        <v/>
      </c>
      <c r="D5837" s="331" t="s">
        <v>1016</v>
      </c>
      <c r="E5837" s="331" t="s">
        <v>1042</v>
      </c>
      <c r="F5837" s="354" t="s">
        <v>993</v>
      </c>
      <c r="G5837" s="331" t="n">
        <v>217</v>
      </c>
      <c r="H5837" s="331" t="n">
        <v>471.93</v>
      </c>
      <c r="I5837" s="415" t="n">
        <v>9396.1</v>
      </c>
      <c r="J5837" s="389"/>
      <c r="K5837" s="331" t="s">
        <v>994</v>
      </c>
    </row>
    <row r="5838" customFormat="false" ht="15.75" hidden="true" customHeight="false" outlineLevel="0" collapsed="false">
      <c r="A5838" s="331"/>
      <c r="B5838" s="331" t="s">
        <v>1115</v>
      </c>
      <c r="C5838" s="331" t="str">
        <f aca="false">IFERROR(VLOOKUP(B5838,'[1]#¡REF!'!$A$1:$C$15201,2,FALSE()),"")</f>
        <v/>
      </c>
      <c r="D5838" s="331" t="s">
        <v>1016</v>
      </c>
      <c r="E5838" s="331" t="s">
        <v>1092</v>
      </c>
      <c r="F5838" s="354" t="s">
        <v>993</v>
      </c>
      <c r="G5838" s="331" t="n">
        <v>17</v>
      </c>
      <c r="H5838" s="331" t="n">
        <v>36.97</v>
      </c>
      <c r="I5838" s="331" t="n">
        <v>736.1</v>
      </c>
      <c r="J5838" s="389"/>
      <c r="K5838" s="331" t="s">
        <v>994</v>
      </c>
    </row>
    <row r="5839" customFormat="false" ht="15.75" hidden="true" customHeight="false" outlineLevel="0" collapsed="false">
      <c r="A5839" s="331"/>
      <c r="B5839" s="331" t="s">
        <v>1115</v>
      </c>
      <c r="C5839" s="331" t="str">
        <f aca="false">IFERROR(VLOOKUP(B5839,'[1]#¡REF!'!$A$1:$C$15201,2,FALSE()),"")</f>
        <v/>
      </c>
      <c r="D5839" s="331" t="s">
        <v>1016</v>
      </c>
      <c r="E5839" s="331" t="s">
        <v>1025</v>
      </c>
      <c r="F5839" s="354" t="s">
        <v>993</v>
      </c>
      <c r="G5839" s="405" t="n">
        <v>4774</v>
      </c>
      <c r="H5839" s="415" t="n">
        <v>10382.43</v>
      </c>
      <c r="I5839" s="415" t="n">
        <v>206714.2</v>
      </c>
      <c r="J5839" s="389"/>
      <c r="K5839" s="331" t="s">
        <v>994</v>
      </c>
    </row>
    <row r="5840" customFormat="false" ht="15.75" hidden="true" customHeight="false" outlineLevel="0" collapsed="false">
      <c r="A5840" s="331"/>
      <c r="B5840" s="331" t="s">
        <v>1115</v>
      </c>
      <c r="C5840" s="331" t="str">
        <f aca="false">IFERROR(VLOOKUP(B5840,'[1]#¡REF!'!$A$1:$C$15201,2,FALSE()),"")</f>
        <v/>
      </c>
      <c r="D5840" s="331" t="s">
        <v>1016</v>
      </c>
      <c r="E5840" s="331" t="s">
        <v>1065</v>
      </c>
      <c r="F5840" s="354" t="s">
        <v>993</v>
      </c>
      <c r="G5840" s="331" t="n">
        <v>210</v>
      </c>
      <c r="H5840" s="331" t="n">
        <v>456.71</v>
      </c>
      <c r="I5840" s="415" t="n">
        <v>9093</v>
      </c>
      <c r="J5840" s="389"/>
      <c r="K5840" s="331" t="s">
        <v>994</v>
      </c>
    </row>
    <row r="5841" customFormat="false" ht="15.75" hidden="true" customHeight="false" outlineLevel="0" collapsed="false">
      <c r="A5841" s="331"/>
      <c r="B5841" s="331" t="s">
        <v>1115</v>
      </c>
      <c r="C5841" s="331" t="str">
        <f aca="false">IFERROR(VLOOKUP(B5841,'[1]#¡REF!'!$A$1:$C$15201,2,FALSE()),"")</f>
        <v/>
      </c>
      <c r="D5841" s="331" t="s">
        <v>1016</v>
      </c>
      <c r="E5841" s="331" t="s">
        <v>1043</v>
      </c>
      <c r="F5841" s="354" t="s">
        <v>993</v>
      </c>
      <c r="G5841" s="331" t="n">
        <v>14</v>
      </c>
      <c r="H5841" s="331" t="n">
        <v>30.45</v>
      </c>
      <c r="I5841" s="331" t="n">
        <v>606.2</v>
      </c>
      <c r="J5841" s="389"/>
      <c r="K5841" s="331" t="s">
        <v>994</v>
      </c>
    </row>
    <row r="5842" customFormat="false" ht="15.75" hidden="true" customHeight="false" outlineLevel="0" collapsed="false">
      <c r="A5842" s="331"/>
      <c r="B5842" s="331" t="s">
        <v>1115</v>
      </c>
      <c r="C5842" s="331" t="str">
        <f aca="false">IFERROR(VLOOKUP(B5842,'[1]#¡REF!'!$A$1:$C$15201,2,FALSE()),"")</f>
        <v/>
      </c>
      <c r="D5842" s="331" t="s">
        <v>1016</v>
      </c>
      <c r="E5842" s="331" t="s">
        <v>1093</v>
      </c>
      <c r="F5842" s="331" t="s">
        <v>1131</v>
      </c>
      <c r="G5842" s="331" t="n">
        <v>22</v>
      </c>
      <c r="H5842" s="331" t="n">
        <v>47.85</v>
      </c>
      <c r="I5842" s="331" t="n">
        <v>952.6</v>
      </c>
      <c r="J5842" s="389"/>
      <c r="K5842" s="331" t="s">
        <v>994</v>
      </c>
    </row>
    <row r="5843" customFormat="false" ht="15.75" hidden="true" customHeight="false" outlineLevel="0" collapsed="false">
      <c r="A5843" s="331"/>
      <c r="B5843" s="331" t="s">
        <v>1115</v>
      </c>
      <c r="C5843" s="331" t="str">
        <f aca="false">IFERROR(VLOOKUP(B5843,'[1]#¡REF!'!$A$1:$C$15201,2,FALSE()),"")</f>
        <v/>
      </c>
      <c r="D5843" s="331" t="s">
        <v>1016</v>
      </c>
      <c r="E5843" s="331" t="s">
        <v>1026</v>
      </c>
      <c r="F5843" s="331" t="s">
        <v>1132</v>
      </c>
      <c r="G5843" s="331" t="n">
        <v>12</v>
      </c>
      <c r="H5843" s="331" t="n">
        <v>26.1</v>
      </c>
      <c r="I5843" s="331" t="n">
        <v>519.6</v>
      </c>
      <c r="J5843" s="389"/>
      <c r="K5843" s="331" t="s">
        <v>994</v>
      </c>
    </row>
    <row r="5844" customFormat="false" ht="15.75" hidden="true" customHeight="false" outlineLevel="0" collapsed="false">
      <c r="A5844" s="331"/>
      <c r="B5844" s="331" t="s">
        <v>1115</v>
      </c>
      <c r="C5844" s="331" t="str">
        <f aca="false">IFERROR(VLOOKUP(B5844,'[1]#¡REF!'!$A$1:$C$15201,2,FALSE()),"")</f>
        <v/>
      </c>
      <c r="D5844" s="331" t="s">
        <v>1016</v>
      </c>
      <c r="E5844" s="331" t="s">
        <v>1027</v>
      </c>
      <c r="F5844" s="331" t="s">
        <v>1133</v>
      </c>
      <c r="G5844" s="331" t="n">
        <v>29</v>
      </c>
      <c r="H5844" s="331" t="n">
        <v>63.07</v>
      </c>
      <c r="I5844" s="415" t="n">
        <v>1255.7</v>
      </c>
      <c r="J5844" s="389"/>
      <c r="K5844" s="331" t="s">
        <v>994</v>
      </c>
    </row>
    <row r="5845" customFormat="false" ht="15.75" hidden="true" customHeight="false" outlineLevel="0" collapsed="false">
      <c r="A5845" s="331"/>
      <c r="B5845" s="331" t="s">
        <v>1115</v>
      </c>
      <c r="C5845" s="331" t="str">
        <f aca="false">IFERROR(VLOOKUP(B5845,'[1]#¡REF!'!$A$1:$C$15201,2,FALSE()),"")</f>
        <v/>
      </c>
      <c r="D5845" s="331" t="s">
        <v>1016</v>
      </c>
      <c r="E5845" s="331" t="s">
        <v>1028</v>
      </c>
      <c r="F5845" s="331" t="s">
        <v>1134</v>
      </c>
      <c r="G5845" s="331" t="n">
        <v>22</v>
      </c>
      <c r="H5845" s="331" t="n">
        <v>47.85</v>
      </c>
      <c r="I5845" s="331" t="n">
        <v>952.6</v>
      </c>
      <c r="J5845" s="390"/>
      <c r="K5845" s="331" t="s">
        <v>994</v>
      </c>
    </row>
    <row r="5846" customFormat="false" ht="15.75" hidden="true" customHeight="false" outlineLevel="0" collapsed="false">
      <c r="A5846" s="331"/>
      <c r="B5846" s="331" t="s">
        <v>1541</v>
      </c>
      <c r="C5846" s="331" t="str">
        <f aca="false">IFERROR(VLOOKUP(B5846,'[1]#¡REF!'!$A$1:$C$15201,2,FALSE()),"")</f>
        <v/>
      </c>
      <c r="D5846" s="331" t="s">
        <v>991</v>
      </c>
      <c r="E5846" s="331" t="s">
        <v>1053</v>
      </c>
      <c r="F5846" s="354" t="s">
        <v>993</v>
      </c>
      <c r="G5846" s="331" t="n">
        <v>35</v>
      </c>
      <c r="H5846" s="331" t="n">
        <v>90.13</v>
      </c>
      <c r="I5846" s="415" t="n">
        <v>1794.45</v>
      </c>
      <c r="J5846" s="388"/>
      <c r="K5846" s="331" t="s">
        <v>994</v>
      </c>
    </row>
    <row r="5847" customFormat="false" ht="15.75" hidden="true" customHeight="false" outlineLevel="0" collapsed="false">
      <c r="A5847" s="331"/>
      <c r="B5847" s="331" t="s">
        <v>1541</v>
      </c>
      <c r="C5847" s="331" t="str">
        <f aca="false">IFERROR(VLOOKUP(B5847,'[1]#¡REF!'!$A$1:$C$15201,2,FALSE()),"")</f>
        <v/>
      </c>
      <c r="D5847" s="331" t="s">
        <v>991</v>
      </c>
      <c r="E5847" s="331" t="s">
        <v>1034</v>
      </c>
      <c r="F5847" s="354" t="s">
        <v>993</v>
      </c>
      <c r="G5847" s="331" t="n">
        <v>239</v>
      </c>
      <c r="H5847" s="331" t="n">
        <v>615.45</v>
      </c>
      <c r="I5847" s="415" t="n">
        <v>12253.53</v>
      </c>
      <c r="J5847" s="389"/>
      <c r="K5847" s="331" t="s">
        <v>994</v>
      </c>
    </row>
    <row r="5848" customFormat="false" ht="15.75" hidden="true" customHeight="false" outlineLevel="0" collapsed="false">
      <c r="A5848" s="331"/>
      <c r="B5848" s="331" t="s">
        <v>1541</v>
      </c>
      <c r="C5848" s="331" t="str">
        <f aca="false">IFERROR(VLOOKUP(B5848,'[1]#¡REF!'!$A$1:$C$15201,2,FALSE()),"")</f>
        <v/>
      </c>
      <c r="D5848" s="331" t="s">
        <v>991</v>
      </c>
      <c r="E5848" s="331" t="s">
        <v>1009</v>
      </c>
      <c r="F5848" s="354" t="s">
        <v>993</v>
      </c>
      <c r="G5848" s="331" t="n">
        <v>10</v>
      </c>
      <c r="H5848" s="331" t="n">
        <v>25.75</v>
      </c>
      <c r="I5848" s="331" t="n">
        <v>512.7</v>
      </c>
      <c r="J5848" s="389"/>
      <c r="K5848" s="331" t="s">
        <v>994</v>
      </c>
    </row>
    <row r="5849" customFormat="false" ht="15.75" hidden="true" customHeight="false" outlineLevel="0" collapsed="false">
      <c r="A5849" s="331"/>
      <c r="B5849" s="331" t="s">
        <v>1541</v>
      </c>
      <c r="C5849" s="331" t="str">
        <f aca="false">IFERROR(VLOOKUP(B5849,'[1]#¡REF!'!$A$1:$C$15201,2,FALSE()),"")</f>
        <v/>
      </c>
      <c r="D5849" s="331" t="s">
        <v>991</v>
      </c>
      <c r="E5849" s="331" t="s">
        <v>1012</v>
      </c>
      <c r="F5849" s="354" t="s">
        <v>993</v>
      </c>
      <c r="G5849" s="331" t="n">
        <v>695</v>
      </c>
      <c r="H5849" s="415" t="n">
        <v>1789.69</v>
      </c>
      <c r="I5849" s="415" t="n">
        <v>35632.65</v>
      </c>
      <c r="J5849" s="389"/>
      <c r="K5849" s="331" t="s">
        <v>994</v>
      </c>
    </row>
    <row r="5850" customFormat="false" ht="15.75" hidden="true" customHeight="false" outlineLevel="0" collapsed="false">
      <c r="A5850" s="331"/>
      <c r="B5850" s="331" t="s">
        <v>1541</v>
      </c>
      <c r="C5850" s="331" t="str">
        <f aca="false">IFERROR(VLOOKUP(B5850,'[1]#¡REF!'!$A$1:$C$15201,2,FALSE()),"")</f>
        <v/>
      </c>
      <c r="D5850" s="331" t="s">
        <v>1016</v>
      </c>
      <c r="E5850" s="331" t="s">
        <v>1017</v>
      </c>
      <c r="F5850" s="331" t="s">
        <v>1130</v>
      </c>
      <c r="G5850" s="331" t="n">
        <v>37</v>
      </c>
      <c r="H5850" s="331" t="n">
        <v>95.28</v>
      </c>
      <c r="I5850" s="415" t="n">
        <v>1896.99</v>
      </c>
      <c r="J5850" s="389"/>
      <c r="K5850" s="331" t="s">
        <v>994</v>
      </c>
    </row>
    <row r="5851" customFormat="false" ht="15.75" hidden="true" customHeight="false" outlineLevel="0" collapsed="false">
      <c r="A5851" s="331"/>
      <c r="B5851" s="331" t="s">
        <v>1541</v>
      </c>
      <c r="C5851" s="331" t="str">
        <f aca="false">IFERROR(VLOOKUP(B5851,'[1]#¡REF!'!$A$1:$C$15201,2,FALSE()),"")</f>
        <v/>
      </c>
      <c r="D5851" s="331" t="s">
        <v>1016</v>
      </c>
      <c r="E5851" s="331" t="s">
        <v>1091</v>
      </c>
      <c r="F5851" s="354" t="s">
        <v>993</v>
      </c>
      <c r="G5851" s="331" t="n">
        <v>184</v>
      </c>
      <c r="H5851" s="331" t="n">
        <v>473.82</v>
      </c>
      <c r="I5851" s="415" t="n">
        <v>9433.68</v>
      </c>
      <c r="J5851" s="389"/>
      <c r="K5851" s="331" t="s">
        <v>994</v>
      </c>
    </row>
    <row r="5852" customFormat="false" ht="15.75" hidden="true" customHeight="false" outlineLevel="0" collapsed="false">
      <c r="A5852" s="331"/>
      <c r="B5852" s="331" t="s">
        <v>1541</v>
      </c>
      <c r="C5852" s="331" t="str">
        <f aca="false">IFERROR(VLOOKUP(B5852,'[1]#¡REF!'!$A$1:$C$15201,2,FALSE()),"")</f>
        <v/>
      </c>
      <c r="D5852" s="331" t="s">
        <v>1016</v>
      </c>
      <c r="E5852" s="331" t="s">
        <v>1019</v>
      </c>
      <c r="F5852" s="354" t="s">
        <v>993</v>
      </c>
      <c r="G5852" s="331" t="n">
        <v>56</v>
      </c>
      <c r="H5852" s="331" t="n">
        <v>144.2</v>
      </c>
      <c r="I5852" s="415" t="n">
        <v>2871.12</v>
      </c>
      <c r="J5852" s="389"/>
      <c r="K5852" s="331" t="s">
        <v>994</v>
      </c>
    </row>
    <row r="5853" customFormat="false" ht="15.75" hidden="true" customHeight="false" outlineLevel="0" collapsed="false">
      <c r="A5853" s="331"/>
      <c r="B5853" s="331" t="s">
        <v>1541</v>
      </c>
      <c r="C5853" s="331" t="str">
        <f aca="false">IFERROR(VLOOKUP(B5853,'[1]#¡REF!'!$A$1:$C$15201,2,FALSE()),"")</f>
        <v/>
      </c>
      <c r="D5853" s="331" t="s">
        <v>1016</v>
      </c>
      <c r="E5853" s="331" t="s">
        <v>1020</v>
      </c>
      <c r="F5853" s="354" t="s">
        <v>993</v>
      </c>
      <c r="G5853" s="405" t="n">
        <v>1363</v>
      </c>
      <c r="H5853" s="415" t="n">
        <v>3509.85</v>
      </c>
      <c r="I5853" s="415" t="n">
        <v>69881.01</v>
      </c>
      <c r="J5853" s="389"/>
      <c r="K5853" s="331" t="s">
        <v>994</v>
      </c>
    </row>
    <row r="5854" customFormat="false" ht="15.75" hidden="true" customHeight="false" outlineLevel="0" collapsed="false">
      <c r="A5854" s="331"/>
      <c r="B5854" s="331" t="s">
        <v>1541</v>
      </c>
      <c r="C5854" s="331" t="str">
        <f aca="false">IFERROR(VLOOKUP(B5854,'[1]#¡REF!'!$A$1:$C$15201,2,FALSE()),"")</f>
        <v/>
      </c>
      <c r="D5854" s="331" t="s">
        <v>1016</v>
      </c>
      <c r="E5854" s="331" t="s">
        <v>1041</v>
      </c>
      <c r="F5854" s="354" t="s">
        <v>993</v>
      </c>
      <c r="G5854" s="331" t="n">
        <v>61</v>
      </c>
      <c r="H5854" s="331" t="n">
        <v>157.08</v>
      </c>
      <c r="I5854" s="415" t="n">
        <v>3127.47</v>
      </c>
      <c r="J5854" s="389"/>
      <c r="K5854" s="331" t="s">
        <v>994</v>
      </c>
    </row>
    <row r="5855" customFormat="false" ht="15.75" hidden="true" customHeight="false" outlineLevel="0" collapsed="false">
      <c r="A5855" s="331"/>
      <c r="B5855" s="331" t="s">
        <v>1541</v>
      </c>
      <c r="C5855" s="331" t="str">
        <f aca="false">IFERROR(VLOOKUP(B5855,'[1]#¡REF!'!$A$1:$C$15201,2,FALSE()),"")</f>
        <v/>
      </c>
      <c r="D5855" s="331" t="s">
        <v>1016</v>
      </c>
      <c r="E5855" s="331" t="s">
        <v>1023</v>
      </c>
      <c r="F5855" s="354" t="s">
        <v>993</v>
      </c>
      <c r="G5855" s="331" t="n">
        <v>13</v>
      </c>
      <c r="H5855" s="331" t="n">
        <v>33.48</v>
      </c>
      <c r="I5855" s="331" t="n">
        <v>666.51</v>
      </c>
      <c r="J5855" s="389"/>
      <c r="K5855" s="331" t="s">
        <v>994</v>
      </c>
    </row>
    <row r="5856" customFormat="false" ht="15.75" hidden="true" customHeight="false" outlineLevel="0" collapsed="false">
      <c r="A5856" s="331"/>
      <c r="B5856" s="331" t="s">
        <v>1541</v>
      </c>
      <c r="C5856" s="331" t="str">
        <f aca="false">IFERROR(VLOOKUP(B5856,'[1]#¡REF!'!$A$1:$C$15201,2,FALSE()),"")</f>
        <v/>
      </c>
      <c r="D5856" s="331" t="s">
        <v>1016</v>
      </c>
      <c r="E5856" s="331" t="s">
        <v>1042</v>
      </c>
      <c r="F5856" s="354" t="s">
        <v>993</v>
      </c>
      <c r="G5856" s="331" t="n">
        <v>383</v>
      </c>
      <c r="H5856" s="331" t="n">
        <v>986.26</v>
      </c>
      <c r="I5856" s="415" t="n">
        <v>19636.41</v>
      </c>
      <c r="J5856" s="389"/>
      <c r="K5856" s="331" t="s">
        <v>994</v>
      </c>
    </row>
    <row r="5857" customFormat="false" ht="15.75" hidden="true" customHeight="false" outlineLevel="0" collapsed="false">
      <c r="A5857" s="331"/>
      <c r="B5857" s="331" t="s">
        <v>1541</v>
      </c>
      <c r="C5857" s="331" t="str">
        <f aca="false">IFERROR(VLOOKUP(B5857,'[1]#¡REF!'!$A$1:$C$15201,2,FALSE()),"")</f>
        <v/>
      </c>
      <c r="D5857" s="331" t="s">
        <v>1016</v>
      </c>
      <c r="E5857" s="331" t="s">
        <v>1092</v>
      </c>
      <c r="F5857" s="354" t="s">
        <v>993</v>
      </c>
      <c r="G5857" s="331" t="n">
        <v>56</v>
      </c>
      <c r="H5857" s="331" t="n">
        <v>144.2</v>
      </c>
      <c r="I5857" s="415" t="n">
        <v>2871.12</v>
      </c>
      <c r="J5857" s="389"/>
      <c r="K5857" s="331" t="s">
        <v>994</v>
      </c>
    </row>
    <row r="5858" customFormat="false" ht="15.75" hidden="true" customHeight="false" outlineLevel="0" collapsed="false">
      <c r="A5858" s="331"/>
      <c r="B5858" s="331" t="s">
        <v>1541</v>
      </c>
      <c r="C5858" s="331" t="str">
        <f aca="false">IFERROR(VLOOKUP(B5858,'[1]#¡REF!'!$A$1:$C$15201,2,FALSE()),"")</f>
        <v/>
      </c>
      <c r="D5858" s="331" t="s">
        <v>1016</v>
      </c>
      <c r="E5858" s="331" t="s">
        <v>1025</v>
      </c>
      <c r="F5858" s="354" t="s">
        <v>993</v>
      </c>
      <c r="G5858" s="405" t="n">
        <v>3222</v>
      </c>
      <c r="H5858" s="415" t="n">
        <v>8296.93</v>
      </c>
      <c r="I5858" s="415" t="n">
        <v>165191.94</v>
      </c>
      <c r="J5858" s="389"/>
      <c r="K5858" s="331" t="s">
        <v>994</v>
      </c>
    </row>
    <row r="5859" customFormat="false" ht="15.75" hidden="true" customHeight="false" outlineLevel="0" collapsed="false">
      <c r="A5859" s="331"/>
      <c r="B5859" s="331" t="s">
        <v>1541</v>
      </c>
      <c r="C5859" s="331" t="str">
        <f aca="false">IFERROR(VLOOKUP(B5859,'[1]#¡REF!'!$A$1:$C$15201,2,FALSE()),"")</f>
        <v/>
      </c>
      <c r="D5859" s="331" t="s">
        <v>1016</v>
      </c>
      <c r="E5859" s="331" t="s">
        <v>1065</v>
      </c>
      <c r="F5859" s="354" t="s">
        <v>993</v>
      </c>
      <c r="G5859" s="331" t="n">
        <v>70</v>
      </c>
      <c r="H5859" s="331" t="n">
        <v>180.26</v>
      </c>
      <c r="I5859" s="415" t="n">
        <v>3588.9</v>
      </c>
      <c r="J5859" s="389"/>
      <c r="K5859" s="331" t="s">
        <v>994</v>
      </c>
    </row>
    <row r="5860" customFormat="false" ht="15.75" hidden="true" customHeight="false" outlineLevel="0" collapsed="false">
      <c r="A5860" s="331"/>
      <c r="B5860" s="331" t="s">
        <v>1541</v>
      </c>
      <c r="C5860" s="331" t="str">
        <f aca="false">IFERROR(VLOOKUP(B5860,'[1]#¡REF!'!$A$1:$C$15201,2,FALSE()),"")</f>
        <v/>
      </c>
      <c r="D5860" s="331" t="s">
        <v>1016</v>
      </c>
      <c r="E5860" s="331" t="s">
        <v>1093</v>
      </c>
      <c r="F5860" s="331" t="s">
        <v>1131</v>
      </c>
      <c r="G5860" s="331" t="n">
        <v>30</v>
      </c>
      <c r="H5860" s="331" t="n">
        <v>77.25</v>
      </c>
      <c r="I5860" s="415" t="n">
        <v>1538.1</v>
      </c>
      <c r="J5860" s="389"/>
      <c r="K5860" s="331" t="s">
        <v>994</v>
      </c>
    </row>
    <row r="5861" customFormat="false" ht="15.75" hidden="true" customHeight="false" outlineLevel="0" collapsed="false">
      <c r="A5861" s="331"/>
      <c r="B5861" s="331" t="s">
        <v>1541</v>
      </c>
      <c r="C5861" s="331" t="str">
        <f aca="false">IFERROR(VLOOKUP(B5861,'[1]#¡REF!'!$A$1:$C$15201,2,FALSE()),"")</f>
        <v/>
      </c>
      <c r="D5861" s="331" t="s">
        <v>1016</v>
      </c>
      <c r="E5861" s="331" t="s">
        <v>1027</v>
      </c>
      <c r="F5861" s="331" t="s">
        <v>1133</v>
      </c>
      <c r="G5861" s="331" t="n">
        <v>37</v>
      </c>
      <c r="H5861" s="331" t="n">
        <v>95.28</v>
      </c>
      <c r="I5861" s="415" t="n">
        <v>1896.99</v>
      </c>
      <c r="J5861" s="389"/>
      <c r="K5861" s="331" t="s">
        <v>994</v>
      </c>
    </row>
    <row r="5862" customFormat="false" ht="15.75" hidden="true" customHeight="false" outlineLevel="0" collapsed="false">
      <c r="A5862" s="331"/>
      <c r="B5862" s="331" t="s">
        <v>1541</v>
      </c>
      <c r="C5862" s="331" t="str">
        <f aca="false">IFERROR(VLOOKUP(B5862,'[1]#¡REF!'!$A$1:$C$15201,2,FALSE()),"")</f>
        <v/>
      </c>
      <c r="D5862" s="331" t="s">
        <v>1016</v>
      </c>
      <c r="E5862" s="331" t="s">
        <v>1028</v>
      </c>
      <c r="F5862" s="331" t="s">
        <v>1134</v>
      </c>
      <c r="G5862" s="331" t="n">
        <v>30</v>
      </c>
      <c r="H5862" s="331" t="n">
        <v>77.25</v>
      </c>
      <c r="I5862" s="415" t="n">
        <v>1538.1</v>
      </c>
      <c r="J5862" s="390"/>
      <c r="K5862" s="331" t="s">
        <v>994</v>
      </c>
    </row>
    <row r="5863" customFormat="false" ht="15.75" hidden="true" customHeight="false" outlineLevel="0" collapsed="false">
      <c r="A5863" s="331"/>
      <c r="B5863" s="331" t="s">
        <v>1542</v>
      </c>
      <c r="C5863" s="331" t="str">
        <f aca="false">IFERROR(VLOOKUP(B5863,'[1]#¡REF!'!$A$1:$C$15201,2,FALSE()),"")</f>
        <v/>
      </c>
      <c r="D5863" s="331" t="s">
        <v>991</v>
      </c>
      <c r="E5863" s="331" t="s">
        <v>1032</v>
      </c>
      <c r="F5863" s="331" t="s">
        <v>1130</v>
      </c>
      <c r="G5863" s="331" t="n">
        <v>2</v>
      </c>
      <c r="H5863" s="331" t="n">
        <v>2.36</v>
      </c>
      <c r="I5863" s="331" t="n">
        <v>46.94</v>
      </c>
      <c r="J5863" s="388"/>
      <c r="K5863" s="331" t="s">
        <v>994</v>
      </c>
    </row>
    <row r="5864" customFormat="false" ht="15.75" hidden="true" customHeight="false" outlineLevel="0" collapsed="false">
      <c r="A5864" s="331"/>
      <c r="B5864" s="331" t="s">
        <v>1542</v>
      </c>
      <c r="C5864" s="331" t="str">
        <f aca="false">IFERROR(VLOOKUP(B5864,'[1]#¡REF!'!$A$1:$C$15201,2,FALSE()),"")</f>
        <v/>
      </c>
      <c r="D5864" s="331" t="s">
        <v>991</v>
      </c>
      <c r="E5864" s="331" t="s">
        <v>1000</v>
      </c>
      <c r="F5864" s="354" t="s">
        <v>993</v>
      </c>
      <c r="G5864" s="331" t="n">
        <v>106</v>
      </c>
      <c r="H5864" s="331" t="n">
        <v>124.95</v>
      </c>
      <c r="I5864" s="415" t="n">
        <v>2487.82</v>
      </c>
      <c r="J5864" s="389"/>
      <c r="K5864" s="331" t="s">
        <v>994</v>
      </c>
    </row>
    <row r="5865" customFormat="false" ht="15.75" hidden="true" customHeight="false" outlineLevel="0" collapsed="false">
      <c r="A5865" s="331"/>
      <c r="B5865" s="331" t="s">
        <v>1542</v>
      </c>
      <c r="C5865" s="331" t="str">
        <f aca="false">IFERROR(VLOOKUP(B5865,'[1]#¡REF!'!$A$1:$C$15201,2,FALSE()),"")</f>
        <v/>
      </c>
      <c r="D5865" s="331" t="s">
        <v>991</v>
      </c>
      <c r="E5865" s="331" t="s">
        <v>1033</v>
      </c>
      <c r="F5865" s="354" t="s">
        <v>993</v>
      </c>
      <c r="G5865" s="331" t="n">
        <v>20</v>
      </c>
      <c r="H5865" s="331" t="n">
        <v>23.58</v>
      </c>
      <c r="I5865" s="331" t="n">
        <v>469.4</v>
      </c>
      <c r="J5865" s="389"/>
      <c r="K5865" s="331" t="s">
        <v>994</v>
      </c>
    </row>
    <row r="5866" customFormat="false" ht="15.75" hidden="true" customHeight="false" outlineLevel="0" collapsed="false">
      <c r="A5866" s="331"/>
      <c r="B5866" s="331" t="s">
        <v>1542</v>
      </c>
      <c r="C5866" s="331" t="str">
        <f aca="false">IFERROR(VLOOKUP(B5866,'[1]#¡REF!'!$A$1:$C$15201,2,FALSE()),"")</f>
        <v/>
      </c>
      <c r="D5866" s="331" t="s">
        <v>991</v>
      </c>
      <c r="E5866" s="331" t="s">
        <v>1012</v>
      </c>
      <c r="F5866" s="354" t="s">
        <v>993</v>
      </c>
      <c r="G5866" s="405" t="n">
        <v>1200</v>
      </c>
      <c r="H5866" s="415" t="n">
        <v>1414.57</v>
      </c>
      <c r="I5866" s="415" t="n">
        <v>28164</v>
      </c>
      <c r="J5866" s="389"/>
      <c r="K5866" s="331" t="s">
        <v>994</v>
      </c>
    </row>
    <row r="5867" customFormat="false" ht="15.75" hidden="true" customHeight="false" outlineLevel="0" collapsed="false">
      <c r="A5867" s="331"/>
      <c r="B5867" s="331" t="s">
        <v>1542</v>
      </c>
      <c r="C5867" s="331" t="str">
        <f aca="false">IFERROR(VLOOKUP(B5867,'[1]#¡REF!'!$A$1:$C$15201,2,FALSE()),"")</f>
        <v/>
      </c>
      <c r="D5867" s="331" t="s">
        <v>991</v>
      </c>
      <c r="E5867" s="331" t="s">
        <v>1035</v>
      </c>
      <c r="F5867" s="354" t="s">
        <v>993</v>
      </c>
      <c r="G5867" s="331" t="n">
        <v>2</v>
      </c>
      <c r="H5867" s="331" t="n">
        <v>2.36</v>
      </c>
      <c r="I5867" s="331" t="n">
        <v>46.94</v>
      </c>
      <c r="J5867" s="389"/>
      <c r="K5867" s="331" t="s">
        <v>994</v>
      </c>
    </row>
    <row r="5868" customFormat="false" ht="15.75" hidden="true" customHeight="false" outlineLevel="0" collapsed="false">
      <c r="A5868" s="331"/>
      <c r="B5868" s="331" t="s">
        <v>1542</v>
      </c>
      <c r="C5868" s="331" t="str">
        <f aca="false">IFERROR(VLOOKUP(B5868,'[1]#¡REF!'!$A$1:$C$15201,2,FALSE()),"")</f>
        <v/>
      </c>
      <c r="D5868" s="331" t="s">
        <v>991</v>
      </c>
      <c r="E5868" s="331" t="s">
        <v>1013</v>
      </c>
      <c r="F5868" s="354" t="s">
        <v>993</v>
      </c>
      <c r="G5868" s="331" t="n">
        <v>10</v>
      </c>
      <c r="H5868" s="331" t="n">
        <v>11.79</v>
      </c>
      <c r="I5868" s="331" t="n">
        <v>234.7</v>
      </c>
      <c r="J5868" s="389"/>
      <c r="K5868" s="331" t="s">
        <v>994</v>
      </c>
    </row>
    <row r="5869" customFormat="false" ht="15.75" hidden="true" customHeight="false" outlineLevel="0" collapsed="false">
      <c r="A5869" s="331"/>
      <c r="B5869" s="331" t="s">
        <v>1542</v>
      </c>
      <c r="C5869" s="331" t="str">
        <f aca="false">IFERROR(VLOOKUP(B5869,'[1]#¡REF!'!$A$1:$C$15201,2,FALSE()),"")</f>
        <v/>
      </c>
      <c r="D5869" s="331" t="s">
        <v>991</v>
      </c>
      <c r="E5869" s="331" t="s">
        <v>1014</v>
      </c>
      <c r="F5869" s="331" t="s">
        <v>1132</v>
      </c>
      <c r="G5869" s="331" t="n">
        <v>15</v>
      </c>
      <c r="H5869" s="331" t="n">
        <v>17.68</v>
      </c>
      <c r="I5869" s="331" t="n">
        <v>352.05</v>
      </c>
      <c r="J5869" s="389"/>
      <c r="K5869" s="331" t="s">
        <v>994</v>
      </c>
    </row>
    <row r="5870" customFormat="false" ht="15.75" hidden="true" customHeight="false" outlineLevel="0" collapsed="false">
      <c r="A5870" s="331"/>
      <c r="B5870" s="331" t="s">
        <v>1542</v>
      </c>
      <c r="C5870" s="331" t="str">
        <f aca="false">IFERROR(VLOOKUP(B5870,'[1]#¡REF!'!$A$1:$C$15201,2,FALSE()),"")</f>
        <v/>
      </c>
      <c r="D5870" s="331" t="s">
        <v>991</v>
      </c>
      <c r="E5870" s="331" t="s">
        <v>1002</v>
      </c>
      <c r="F5870" s="331" t="s">
        <v>1133</v>
      </c>
      <c r="G5870" s="331" t="n">
        <v>100</v>
      </c>
      <c r="H5870" s="331" t="n">
        <v>117.88</v>
      </c>
      <c r="I5870" s="415" t="n">
        <v>2347</v>
      </c>
      <c r="J5870" s="389"/>
      <c r="K5870" s="331" t="s">
        <v>994</v>
      </c>
    </row>
    <row r="5871" customFormat="false" ht="15.75" hidden="true" customHeight="false" outlineLevel="0" collapsed="false">
      <c r="A5871" s="331"/>
      <c r="B5871" s="331" t="s">
        <v>1542</v>
      </c>
      <c r="C5871" s="331" t="str">
        <f aca="false">IFERROR(VLOOKUP(B5871,'[1]#¡REF!'!$A$1:$C$15201,2,FALSE()),"")</f>
        <v/>
      </c>
      <c r="D5871" s="331" t="s">
        <v>991</v>
      </c>
      <c r="E5871" s="331" t="s">
        <v>1004</v>
      </c>
      <c r="F5871" s="331" t="s">
        <v>1134</v>
      </c>
      <c r="G5871" s="331" t="n">
        <v>30</v>
      </c>
      <c r="H5871" s="331" t="n">
        <v>35.36</v>
      </c>
      <c r="I5871" s="331" t="n">
        <v>704.1</v>
      </c>
      <c r="J5871" s="390"/>
      <c r="K5871" s="331" t="s">
        <v>994</v>
      </c>
    </row>
    <row r="5872" customFormat="false" ht="15.75" hidden="true" customHeight="false" outlineLevel="0" collapsed="false">
      <c r="A5872" s="331"/>
      <c r="B5872" s="331" t="s">
        <v>1542</v>
      </c>
      <c r="C5872" s="331" t="str">
        <f aca="false">IFERROR(VLOOKUP(B5872,'[1]#¡REF!'!$A$1:$C$15201,2,FALSE()),"")</f>
        <v/>
      </c>
      <c r="D5872" s="331" t="s">
        <v>1016</v>
      </c>
      <c r="E5872" s="331" t="s">
        <v>1017</v>
      </c>
      <c r="F5872" s="331" t="s">
        <v>1130</v>
      </c>
      <c r="G5872" s="331" t="n">
        <v>73</v>
      </c>
      <c r="H5872" s="331" t="n">
        <v>86.05</v>
      </c>
      <c r="I5872" s="415" t="n">
        <v>1713.31</v>
      </c>
      <c r="J5872" s="388"/>
      <c r="K5872" s="331" t="s">
        <v>994</v>
      </c>
    </row>
    <row r="5873" customFormat="false" ht="15.75" hidden="true" customHeight="false" outlineLevel="0" collapsed="false">
      <c r="A5873" s="331"/>
      <c r="B5873" s="331" t="s">
        <v>1542</v>
      </c>
      <c r="C5873" s="331" t="str">
        <f aca="false">IFERROR(VLOOKUP(B5873,'[1]#¡REF!'!$A$1:$C$15201,2,FALSE()),"")</f>
        <v/>
      </c>
      <c r="D5873" s="331" t="s">
        <v>1016</v>
      </c>
      <c r="E5873" s="331" t="s">
        <v>1091</v>
      </c>
      <c r="F5873" s="354" t="s">
        <v>993</v>
      </c>
      <c r="G5873" s="331" t="n">
        <v>147</v>
      </c>
      <c r="H5873" s="331" t="n">
        <v>173.28</v>
      </c>
      <c r="I5873" s="415" t="n">
        <v>3450.09</v>
      </c>
      <c r="J5873" s="389"/>
      <c r="K5873" s="331" t="s">
        <v>994</v>
      </c>
    </row>
    <row r="5874" customFormat="false" ht="15.75" hidden="true" customHeight="false" outlineLevel="0" collapsed="false">
      <c r="A5874" s="331"/>
      <c r="B5874" s="331" t="s">
        <v>1542</v>
      </c>
      <c r="C5874" s="331" t="str">
        <f aca="false">IFERROR(VLOOKUP(B5874,'[1]#¡REF!'!$A$1:$C$15201,2,FALSE()),"")</f>
        <v/>
      </c>
      <c r="D5874" s="331" t="s">
        <v>1016</v>
      </c>
      <c r="E5874" s="331" t="s">
        <v>1018</v>
      </c>
      <c r="F5874" s="354" t="s">
        <v>993</v>
      </c>
      <c r="G5874" s="331" t="n">
        <v>140</v>
      </c>
      <c r="H5874" s="331" t="n">
        <v>165.03</v>
      </c>
      <c r="I5874" s="415" t="n">
        <v>3285.8</v>
      </c>
      <c r="J5874" s="389"/>
      <c r="K5874" s="331" t="s">
        <v>994</v>
      </c>
    </row>
    <row r="5875" customFormat="false" ht="15.75" hidden="true" customHeight="false" outlineLevel="0" collapsed="false">
      <c r="A5875" s="331"/>
      <c r="B5875" s="331" t="s">
        <v>1542</v>
      </c>
      <c r="C5875" s="331" t="str">
        <f aca="false">IFERROR(VLOOKUP(B5875,'[1]#¡REF!'!$A$1:$C$15201,2,FALSE()),"")</f>
        <v/>
      </c>
      <c r="D5875" s="331" t="s">
        <v>1016</v>
      </c>
      <c r="E5875" s="331" t="s">
        <v>1019</v>
      </c>
      <c r="F5875" s="354" t="s">
        <v>993</v>
      </c>
      <c r="G5875" s="331" t="n">
        <v>44</v>
      </c>
      <c r="H5875" s="331" t="n">
        <v>51.87</v>
      </c>
      <c r="I5875" s="415" t="n">
        <v>1032.68</v>
      </c>
      <c r="J5875" s="389"/>
      <c r="K5875" s="331" t="s">
        <v>994</v>
      </c>
    </row>
    <row r="5876" customFormat="false" ht="15.75" hidden="true" customHeight="false" outlineLevel="0" collapsed="false">
      <c r="A5876" s="331"/>
      <c r="B5876" s="331" t="s">
        <v>1542</v>
      </c>
      <c r="C5876" s="331" t="str">
        <f aca="false">IFERROR(VLOOKUP(B5876,'[1]#¡REF!'!$A$1:$C$15201,2,FALSE()),"")</f>
        <v/>
      </c>
      <c r="D5876" s="331" t="s">
        <v>1016</v>
      </c>
      <c r="E5876" s="331" t="s">
        <v>1020</v>
      </c>
      <c r="F5876" s="354" t="s">
        <v>993</v>
      </c>
      <c r="G5876" s="405" t="n">
        <v>1091</v>
      </c>
      <c r="H5876" s="415" t="n">
        <v>1286.08</v>
      </c>
      <c r="I5876" s="415" t="n">
        <v>25605.77</v>
      </c>
      <c r="J5876" s="389"/>
      <c r="K5876" s="331" t="s">
        <v>994</v>
      </c>
    </row>
    <row r="5877" customFormat="false" ht="15.75" hidden="true" customHeight="false" outlineLevel="0" collapsed="false">
      <c r="A5877" s="331"/>
      <c r="B5877" s="331" t="s">
        <v>1542</v>
      </c>
      <c r="C5877" s="331" t="str">
        <f aca="false">IFERROR(VLOOKUP(B5877,'[1]#¡REF!'!$A$1:$C$15201,2,FALSE()),"")</f>
        <v/>
      </c>
      <c r="D5877" s="331" t="s">
        <v>1016</v>
      </c>
      <c r="E5877" s="331" t="s">
        <v>1041</v>
      </c>
      <c r="F5877" s="354" t="s">
        <v>993</v>
      </c>
      <c r="G5877" s="331" t="n">
        <v>28</v>
      </c>
      <c r="H5877" s="331" t="n">
        <v>33.01</v>
      </c>
      <c r="I5877" s="331" t="n">
        <v>657.16</v>
      </c>
      <c r="J5877" s="389"/>
      <c r="K5877" s="331" t="s">
        <v>994</v>
      </c>
    </row>
    <row r="5878" customFormat="false" ht="15.75" hidden="true" customHeight="false" outlineLevel="0" collapsed="false">
      <c r="A5878" s="331"/>
      <c r="B5878" s="331" t="s">
        <v>1542</v>
      </c>
      <c r="C5878" s="331" t="str">
        <f aca="false">IFERROR(VLOOKUP(B5878,'[1]#¡REF!'!$A$1:$C$15201,2,FALSE()),"")</f>
        <v/>
      </c>
      <c r="D5878" s="331" t="s">
        <v>1016</v>
      </c>
      <c r="E5878" s="331" t="s">
        <v>1042</v>
      </c>
      <c r="F5878" s="354" t="s">
        <v>993</v>
      </c>
      <c r="G5878" s="331" t="n">
        <v>304</v>
      </c>
      <c r="H5878" s="331" t="n">
        <v>358.36</v>
      </c>
      <c r="I5878" s="415" t="n">
        <v>7134.88</v>
      </c>
      <c r="J5878" s="389"/>
      <c r="K5878" s="331" t="s">
        <v>994</v>
      </c>
    </row>
    <row r="5879" customFormat="false" ht="15.75" hidden="true" customHeight="false" outlineLevel="0" collapsed="false">
      <c r="A5879" s="331"/>
      <c r="B5879" s="331" t="s">
        <v>1542</v>
      </c>
      <c r="C5879" s="331" t="str">
        <f aca="false">IFERROR(VLOOKUP(B5879,'[1]#¡REF!'!$A$1:$C$15201,2,FALSE()),"")</f>
        <v/>
      </c>
      <c r="D5879" s="331" t="s">
        <v>1016</v>
      </c>
      <c r="E5879" s="331" t="s">
        <v>1092</v>
      </c>
      <c r="F5879" s="354" t="s">
        <v>993</v>
      </c>
      <c r="G5879" s="331" t="n">
        <v>45</v>
      </c>
      <c r="H5879" s="331" t="n">
        <v>53.05</v>
      </c>
      <c r="I5879" s="415" t="n">
        <v>1056.15</v>
      </c>
      <c r="J5879" s="389"/>
      <c r="K5879" s="331" t="s">
        <v>994</v>
      </c>
    </row>
    <row r="5880" customFormat="false" ht="15.75" hidden="true" customHeight="false" outlineLevel="0" collapsed="false">
      <c r="A5880" s="331"/>
      <c r="B5880" s="331" t="s">
        <v>1542</v>
      </c>
      <c r="C5880" s="331" t="str">
        <f aca="false">IFERROR(VLOOKUP(B5880,'[1]#¡REF!'!$A$1:$C$15201,2,FALSE()),"")</f>
        <v/>
      </c>
      <c r="D5880" s="331" t="s">
        <v>1016</v>
      </c>
      <c r="E5880" s="331" t="s">
        <v>1025</v>
      </c>
      <c r="F5880" s="354" t="s">
        <v>993</v>
      </c>
      <c r="G5880" s="331" t="n">
        <v>324</v>
      </c>
      <c r="H5880" s="331" t="n">
        <v>381.93</v>
      </c>
      <c r="I5880" s="415" t="n">
        <v>7604.28</v>
      </c>
      <c r="J5880" s="389"/>
      <c r="K5880" s="331" t="s">
        <v>994</v>
      </c>
    </row>
    <row r="5881" customFormat="false" ht="15.75" hidden="true" customHeight="false" outlineLevel="0" collapsed="false">
      <c r="A5881" s="331"/>
      <c r="B5881" s="331" t="s">
        <v>1542</v>
      </c>
      <c r="C5881" s="331" t="str">
        <f aca="false">IFERROR(VLOOKUP(B5881,'[1]#¡REF!'!$A$1:$C$15201,2,FALSE()),"")</f>
        <v/>
      </c>
      <c r="D5881" s="331" t="s">
        <v>1016</v>
      </c>
      <c r="E5881" s="331" t="s">
        <v>1065</v>
      </c>
      <c r="F5881" s="354" t="s">
        <v>993</v>
      </c>
      <c r="G5881" s="331" t="n">
        <v>168</v>
      </c>
      <c r="H5881" s="331" t="n">
        <v>198.04</v>
      </c>
      <c r="I5881" s="415" t="n">
        <v>3942.96</v>
      </c>
      <c r="J5881" s="389"/>
      <c r="K5881" s="331" t="s">
        <v>994</v>
      </c>
    </row>
    <row r="5882" customFormat="false" ht="15.75" hidden="true" customHeight="false" outlineLevel="0" collapsed="false">
      <c r="A5882" s="331"/>
      <c r="B5882" s="331" t="s">
        <v>1542</v>
      </c>
      <c r="C5882" s="331" t="str">
        <f aca="false">IFERROR(VLOOKUP(B5882,'[1]#¡REF!'!$A$1:$C$15201,2,FALSE()),"")</f>
        <v/>
      </c>
      <c r="D5882" s="331" t="s">
        <v>1016</v>
      </c>
      <c r="E5882" s="331" t="s">
        <v>1093</v>
      </c>
      <c r="F5882" s="331" t="s">
        <v>1131</v>
      </c>
      <c r="G5882" s="331" t="n">
        <v>59</v>
      </c>
      <c r="H5882" s="331" t="n">
        <v>69.55</v>
      </c>
      <c r="I5882" s="415" t="n">
        <v>1384.73</v>
      </c>
      <c r="J5882" s="389"/>
      <c r="K5882" s="331" t="s">
        <v>994</v>
      </c>
    </row>
    <row r="5883" customFormat="false" ht="15.75" hidden="true" customHeight="false" outlineLevel="0" collapsed="false">
      <c r="A5883" s="331"/>
      <c r="B5883" s="331" t="s">
        <v>1542</v>
      </c>
      <c r="C5883" s="331" t="str">
        <f aca="false">IFERROR(VLOOKUP(B5883,'[1]#¡REF!'!$A$1:$C$15201,2,FALSE()),"")</f>
        <v/>
      </c>
      <c r="D5883" s="331" t="s">
        <v>1016</v>
      </c>
      <c r="E5883" s="331" t="s">
        <v>1026</v>
      </c>
      <c r="F5883" s="331" t="s">
        <v>1132</v>
      </c>
      <c r="G5883" s="331" t="n">
        <v>12</v>
      </c>
      <c r="H5883" s="331" t="n">
        <v>14.15</v>
      </c>
      <c r="I5883" s="331" t="n">
        <v>281.64</v>
      </c>
      <c r="J5883" s="389"/>
      <c r="K5883" s="331" t="s">
        <v>994</v>
      </c>
    </row>
    <row r="5884" customFormat="false" ht="15.75" hidden="true" customHeight="false" outlineLevel="0" collapsed="false">
      <c r="A5884" s="331"/>
      <c r="B5884" s="331" t="s">
        <v>1542</v>
      </c>
      <c r="C5884" s="331" t="str">
        <f aca="false">IFERROR(VLOOKUP(B5884,'[1]#¡REF!'!$A$1:$C$15201,2,FALSE()),"")</f>
        <v/>
      </c>
      <c r="D5884" s="331" t="s">
        <v>1016</v>
      </c>
      <c r="E5884" s="331" t="s">
        <v>1027</v>
      </c>
      <c r="F5884" s="331" t="s">
        <v>1133</v>
      </c>
      <c r="G5884" s="331" t="n">
        <v>59</v>
      </c>
      <c r="H5884" s="331" t="n">
        <v>69.55</v>
      </c>
      <c r="I5884" s="415" t="n">
        <v>1384.73</v>
      </c>
      <c r="J5884" s="389"/>
      <c r="K5884" s="331" t="s">
        <v>994</v>
      </c>
    </row>
    <row r="5885" customFormat="false" ht="15.75" hidden="true" customHeight="false" outlineLevel="0" collapsed="false">
      <c r="A5885" s="331"/>
      <c r="B5885" s="331" t="s">
        <v>1542</v>
      </c>
      <c r="C5885" s="331" t="str">
        <f aca="false">IFERROR(VLOOKUP(B5885,'[1]#¡REF!'!$A$1:$C$15201,2,FALSE()),"")</f>
        <v/>
      </c>
      <c r="D5885" s="331" t="s">
        <v>1016</v>
      </c>
      <c r="E5885" s="331" t="s">
        <v>1028</v>
      </c>
      <c r="F5885" s="331" t="s">
        <v>1134</v>
      </c>
      <c r="G5885" s="331" t="n">
        <v>59</v>
      </c>
      <c r="H5885" s="331" t="n">
        <v>69.55</v>
      </c>
      <c r="I5885" s="415" t="n">
        <v>1384.73</v>
      </c>
      <c r="J5885" s="390"/>
      <c r="K5885" s="331" t="s">
        <v>994</v>
      </c>
    </row>
    <row r="5886" customFormat="false" ht="15.75" hidden="true" customHeight="false" outlineLevel="0" collapsed="false">
      <c r="A5886" s="331"/>
      <c r="B5886" s="331" t="s">
        <v>1543</v>
      </c>
      <c r="C5886" s="331" t="str">
        <f aca="false">IFERROR(VLOOKUP(B5886,'[1]#¡REF!'!$A$1:$C$15201,2,FALSE()),"")</f>
        <v/>
      </c>
      <c r="D5886" s="331" t="s">
        <v>991</v>
      </c>
      <c r="E5886" s="331" t="s">
        <v>997</v>
      </c>
      <c r="F5886" s="331" t="s">
        <v>1130</v>
      </c>
      <c r="G5886" s="331" t="n">
        <v>1</v>
      </c>
      <c r="H5886" s="331" t="n">
        <v>1.87</v>
      </c>
      <c r="I5886" s="331" t="n">
        <v>37.2</v>
      </c>
      <c r="J5886" s="388"/>
      <c r="K5886" s="331" t="s">
        <v>994</v>
      </c>
    </row>
    <row r="5887" customFormat="false" ht="15.75" hidden="true" customHeight="false" outlineLevel="0" collapsed="false">
      <c r="A5887" s="331"/>
      <c r="B5887" s="331" t="s">
        <v>1543</v>
      </c>
      <c r="C5887" s="331" t="str">
        <f aca="false">IFERROR(VLOOKUP(B5887,'[1]#¡REF!'!$A$1:$C$15201,2,FALSE()),"")</f>
        <v/>
      </c>
      <c r="D5887" s="331" t="s">
        <v>991</v>
      </c>
      <c r="E5887" s="331" t="s">
        <v>1032</v>
      </c>
      <c r="F5887" s="331" t="s">
        <v>1130</v>
      </c>
      <c r="G5887" s="331" t="n">
        <v>1</v>
      </c>
      <c r="H5887" s="331" t="n">
        <v>1.87</v>
      </c>
      <c r="I5887" s="331" t="n">
        <v>37.2</v>
      </c>
      <c r="J5887" s="389"/>
      <c r="K5887" s="331" t="s">
        <v>994</v>
      </c>
    </row>
    <row r="5888" customFormat="false" ht="15.75" hidden="true" customHeight="false" outlineLevel="0" collapsed="false">
      <c r="A5888" s="331"/>
      <c r="B5888" s="331" t="s">
        <v>1543</v>
      </c>
      <c r="C5888" s="331" t="str">
        <f aca="false">IFERROR(VLOOKUP(B5888,'[1]#¡REF!'!$A$1:$C$15201,2,FALSE()),"")</f>
        <v/>
      </c>
      <c r="D5888" s="331" t="s">
        <v>991</v>
      </c>
      <c r="E5888" s="331" t="s">
        <v>992</v>
      </c>
      <c r="F5888" s="354" t="s">
        <v>993</v>
      </c>
      <c r="G5888" s="331" t="n">
        <v>95</v>
      </c>
      <c r="H5888" s="331" t="n">
        <v>177.5</v>
      </c>
      <c r="I5888" s="415" t="n">
        <v>3534</v>
      </c>
      <c r="J5888" s="389"/>
      <c r="K5888" s="331" t="s">
        <v>994</v>
      </c>
    </row>
    <row r="5889" customFormat="false" ht="15.75" hidden="true" customHeight="false" outlineLevel="0" collapsed="false">
      <c r="A5889" s="331"/>
      <c r="B5889" s="331" t="s">
        <v>1543</v>
      </c>
      <c r="C5889" s="331" t="str">
        <f aca="false">IFERROR(VLOOKUP(B5889,'[1]#¡REF!'!$A$1:$C$15201,2,FALSE()),"")</f>
        <v/>
      </c>
      <c r="D5889" s="331" t="s">
        <v>991</v>
      </c>
      <c r="E5889" s="331" t="s">
        <v>1083</v>
      </c>
      <c r="F5889" s="354" t="s">
        <v>993</v>
      </c>
      <c r="G5889" s="331" t="n">
        <v>390</v>
      </c>
      <c r="H5889" s="331" t="n">
        <v>728.68</v>
      </c>
      <c r="I5889" s="415" t="n">
        <v>14508</v>
      </c>
      <c r="J5889" s="389"/>
      <c r="K5889" s="331" t="s">
        <v>994</v>
      </c>
    </row>
    <row r="5890" customFormat="false" ht="15.75" hidden="true" customHeight="false" outlineLevel="0" collapsed="false">
      <c r="A5890" s="331"/>
      <c r="B5890" s="331" t="s">
        <v>1543</v>
      </c>
      <c r="C5890" s="331" t="str">
        <f aca="false">IFERROR(VLOOKUP(B5890,'[1]#¡REF!'!$A$1:$C$15201,2,FALSE()),"")</f>
        <v/>
      </c>
      <c r="D5890" s="331" t="s">
        <v>991</v>
      </c>
      <c r="E5890" s="331" t="s">
        <v>1033</v>
      </c>
      <c r="F5890" s="354" t="s">
        <v>993</v>
      </c>
      <c r="G5890" s="331" t="n">
        <v>20</v>
      </c>
      <c r="H5890" s="331" t="n">
        <v>37.37</v>
      </c>
      <c r="I5890" s="331" t="n">
        <v>744</v>
      </c>
      <c r="J5890" s="389"/>
      <c r="K5890" s="331" t="s">
        <v>994</v>
      </c>
    </row>
    <row r="5891" customFormat="false" ht="15.75" hidden="true" customHeight="false" outlineLevel="0" collapsed="false">
      <c r="A5891" s="331"/>
      <c r="B5891" s="331" t="s">
        <v>1543</v>
      </c>
      <c r="C5891" s="331" t="str">
        <f aca="false">IFERROR(VLOOKUP(B5891,'[1]#¡REF!'!$A$1:$C$15201,2,FALSE()),"")</f>
        <v/>
      </c>
      <c r="D5891" s="331" t="s">
        <v>991</v>
      </c>
      <c r="E5891" s="331" t="s">
        <v>1053</v>
      </c>
      <c r="F5891" s="354" t="s">
        <v>993</v>
      </c>
      <c r="G5891" s="331" t="n">
        <v>50</v>
      </c>
      <c r="H5891" s="331" t="n">
        <v>93.42</v>
      </c>
      <c r="I5891" s="415" t="n">
        <v>1860</v>
      </c>
      <c r="J5891" s="389"/>
      <c r="K5891" s="331" t="s">
        <v>994</v>
      </c>
    </row>
    <row r="5892" customFormat="false" ht="15.75" hidden="true" customHeight="false" outlineLevel="0" collapsed="false">
      <c r="A5892" s="331"/>
      <c r="B5892" s="331" t="s">
        <v>1543</v>
      </c>
      <c r="C5892" s="331" t="str">
        <f aca="false">IFERROR(VLOOKUP(B5892,'[1]#¡REF!'!$A$1:$C$15201,2,FALSE()),"")</f>
        <v/>
      </c>
      <c r="D5892" s="331" t="s">
        <v>991</v>
      </c>
      <c r="E5892" s="331" t="s">
        <v>1011</v>
      </c>
      <c r="F5892" s="354" t="s">
        <v>993</v>
      </c>
      <c r="G5892" s="331" t="n">
        <v>15</v>
      </c>
      <c r="H5892" s="331" t="n">
        <v>28.03</v>
      </c>
      <c r="I5892" s="331" t="n">
        <v>558</v>
      </c>
      <c r="J5892" s="389"/>
      <c r="K5892" s="331" t="s">
        <v>994</v>
      </c>
    </row>
    <row r="5893" customFormat="false" ht="15.75" hidden="true" customHeight="false" outlineLevel="0" collapsed="false">
      <c r="A5893" s="331"/>
      <c r="B5893" s="331" t="s">
        <v>1543</v>
      </c>
      <c r="C5893" s="331" t="str">
        <f aca="false">IFERROR(VLOOKUP(B5893,'[1]#¡REF!'!$A$1:$C$15201,2,FALSE()),"")</f>
        <v/>
      </c>
      <c r="D5893" s="331" t="s">
        <v>991</v>
      </c>
      <c r="E5893" s="331" t="s">
        <v>1012</v>
      </c>
      <c r="F5893" s="354" t="s">
        <v>993</v>
      </c>
      <c r="G5893" s="331" t="n">
        <v>300</v>
      </c>
      <c r="H5893" s="331" t="n">
        <v>560.52</v>
      </c>
      <c r="I5893" s="415" t="n">
        <v>11160</v>
      </c>
      <c r="J5893" s="389"/>
      <c r="K5893" s="331" t="s">
        <v>994</v>
      </c>
    </row>
    <row r="5894" customFormat="false" ht="15.75" hidden="true" customHeight="false" outlineLevel="0" collapsed="false">
      <c r="A5894" s="331"/>
      <c r="B5894" s="331" t="s">
        <v>1543</v>
      </c>
      <c r="C5894" s="331" t="str">
        <f aca="false">IFERROR(VLOOKUP(B5894,'[1]#¡REF!'!$A$1:$C$15201,2,FALSE()),"")</f>
        <v/>
      </c>
      <c r="D5894" s="331" t="s">
        <v>991</v>
      </c>
      <c r="E5894" s="331" t="s">
        <v>1035</v>
      </c>
      <c r="F5894" s="354" t="s">
        <v>993</v>
      </c>
      <c r="G5894" s="331" t="n">
        <v>4</v>
      </c>
      <c r="H5894" s="331" t="n">
        <v>7.47</v>
      </c>
      <c r="I5894" s="331" t="n">
        <v>148.8</v>
      </c>
      <c r="J5894" s="389"/>
      <c r="K5894" s="331" t="s">
        <v>994</v>
      </c>
    </row>
    <row r="5895" customFormat="false" ht="15.75" hidden="true" customHeight="false" outlineLevel="0" collapsed="false">
      <c r="A5895" s="331"/>
      <c r="B5895" s="331" t="s">
        <v>1543</v>
      </c>
      <c r="C5895" s="331" t="str">
        <f aca="false">IFERROR(VLOOKUP(B5895,'[1]#¡REF!'!$A$1:$C$15201,2,FALSE()),"")</f>
        <v/>
      </c>
      <c r="D5895" s="331" t="s">
        <v>991</v>
      </c>
      <c r="E5895" s="331" t="s">
        <v>1036</v>
      </c>
      <c r="F5895" s="354" t="s">
        <v>993</v>
      </c>
      <c r="G5895" s="331" t="n">
        <v>2</v>
      </c>
      <c r="H5895" s="331" t="n">
        <v>3.74</v>
      </c>
      <c r="I5895" s="331" t="n">
        <v>74.4</v>
      </c>
      <c r="J5895" s="389"/>
      <c r="K5895" s="331" t="s">
        <v>994</v>
      </c>
    </row>
    <row r="5896" customFormat="false" ht="15.75" hidden="true" customHeight="false" outlineLevel="0" collapsed="false">
      <c r="A5896" s="331"/>
      <c r="B5896" s="331" t="s">
        <v>1543</v>
      </c>
      <c r="C5896" s="331" t="str">
        <f aca="false">IFERROR(VLOOKUP(B5896,'[1]#¡REF!'!$A$1:$C$15201,2,FALSE()),"")</f>
        <v/>
      </c>
      <c r="D5896" s="331" t="s">
        <v>991</v>
      </c>
      <c r="E5896" s="331" t="s">
        <v>1037</v>
      </c>
      <c r="F5896" s="331" t="s">
        <v>1131</v>
      </c>
      <c r="G5896" s="331" t="n">
        <v>30</v>
      </c>
      <c r="H5896" s="331" t="n">
        <v>56.05</v>
      </c>
      <c r="I5896" s="415" t="n">
        <v>1116</v>
      </c>
      <c r="J5896" s="389"/>
      <c r="K5896" s="331" t="s">
        <v>994</v>
      </c>
    </row>
    <row r="5897" customFormat="false" ht="15.75" hidden="true" customHeight="false" outlineLevel="0" collapsed="false">
      <c r="A5897" s="331"/>
      <c r="B5897" s="331" t="s">
        <v>1543</v>
      </c>
      <c r="C5897" s="331" t="str">
        <f aca="false">IFERROR(VLOOKUP(B5897,'[1]#¡REF!'!$A$1:$C$15201,2,FALSE()),"")</f>
        <v/>
      </c>
      <c r="D5897" s="331" t="s">
        <v>991</v>
      </c>
      <c r="E5897" s="331" t="s">
        <v>1014</v>
      </c>
      <c r="F5897" s="331" t="s">
        <v>1132</v>
      </c>
      <c r="G5897" s="331" t="n">
        <v>4</v>
      </c>
      <c r="H5897" s="331" t="n">
        <v>7.47</v>
      </c>
      <c r="I5897" s="331" t="n">
        <v>148.8</v>
      </c>
      <c r="J5897" s="389"/>
      <c r="K5897" s="331" t="s">
        <v>994</v>
      </c>
    </row>
    <row r="5898" customFormat="false" ht="15.75" hidden="true" customHeight="false" outlineLevel="0" collapsed="false">
      <c r="A5898" s="331"/>
      <c r="B5898" s="331" t="s">
        <v>1543</v>
      </c>
      <c r="C5898" s="331" t="str">
        <f aca="false">IFERROR(VLOOKUP(B5898,'[1]#¡REF!'!$A$1:$C$15201,2,FALSE()),"")</f>
        <v/>
      </c>
      <c r="D5898" s="331" t="s">
        <v>991</v>
      </c>
      <c r="E5898" s="331" t="s">
        <v>1004</v>
      </c>
      <c r="F5898" s="331" t="s">
        <v>1134</v>
      </c>
      <c r="G5898" s="331" t="n">
        <v>60</v>
      </c>
      <c r="H5898" s="331" t="n">
        <v>112.1</v>
      </c>
      <c r="I5898" s="415" t="n">
        <v>2232</v>
      </c>
      <c r="J5898" s="390"/>
      <c r="K5898" s="331" t="s">
        <v>994</v>
      </c>
    </row>
    <row r="5899" customFormat="false" ht="15.75" hidden="true" customHeight="false" outlineLevel="0" collapsed="false">
      <c r="A5899" s="331"/>
      <c r="B5899" s="331" t="s">
        <v>1543</v>
      </c>
      <c r="C5899" s="331" t="str">
        <f aca="false">IFERROR(VLOOKUP(B5899,'[1]#¡REF!'!$A$1:$C$15201,2,FALSE()),"")</f>
        <v/>
      </c>
      <c r="D5899" s="331" t="s">
        <v>1016</v>
      </c>
      <c r="E5899" s="331" t="s">
        <v>1017</v>
      </c>
      <c r="F5899" s="331" t="s">
        <v>1130</v>
      </c>
      <c r="G5899" s="331" t="n">
        <v>14</v>
      </c>
      <c r="H5899" s="331" t="n">
        <v>26.16</v>
      </c>
      <c r="I5899" s="331" t="n">
        <v>520.8</v>
      </c>
      <c r="J5899" s="388"/>
      <c r="K5899" s="331" t="s">
        <v>994</v>
      </c>
    </row>
    <row r="5900" customFormat="false" ht="15.75" hidden="true" customHeight="false" outlineLevel="0" collapsed="false">
      <c r="A5900" s="331"/>
      <c r="B5900" s="331" t="s">
        <v>1543</v>
      </c>
      <c r="C5900" s="331" t="str">
        <f aca="false">IFERROR(VLOOKUP(B5900,'[1]#¡REF!'!$A$1:$C$15201,2,FALSE()),"")</f>
        <v/>
      </c>
      <c r="D5900" s="331" t="s">
        <v>1016</v>
      </c>
      <c r="E5900" s="331" t="s">
        <v>1019</v>
      </c>
      <c r="F5900" s="354" t="s">
        <v>993</v>
      </c>
      <c r="G5900" s="331" t="n">
        <v>168</v>
      </c>
      <c r="H5900" s="331" t="n">
        <v>313.89</v>
      </c>
      <c r="I5900" s="415" t="n">
        <v>6249.6</v>
      </c>
      <c r="J5900" s="389"/>
      <c r="K5900" s="331" t="s">
        <v>994</v>
      </c>
    </row>
    <row r="5901" customFormat="false" ht="15.75" hidden="true" customHeight="false" outlineLevel="0" collapsed="false">
      <c r="A5901" s="331"/>
      <c r="B5901" s="331" t="s">
        <v>1543</v>
      </c>
      <c r="C5901" s="331" t="str">
        <f aca="false">IFERROR(VLOOKUP(B5901,'[1]#¡REF!'!$A$1:$C$15201,2,FALSE()),"")</f>
        <v/>
      </c>
      <c r="D5901" s="331" t="s">
        <v>1016</v>
      </c>
      <c r="E5901" s="331" t="s">
        <v>1021</v>
      </c>
      <c r="F5901" s="354" t="s">
        <v>993</v>
      </c>
      <c r="G5901" s="331" t="n">
        <v>6</v>
      </c>
      <c r="H5901" s="331" t="n">
        <v>11.21</v>
      </c>
      <c r="I5901" s="331" t="n">
        <v>223.2</v>
      </c>
      <c r="J5901" s="389"/>
      <c r="K5901" s="331" t="s">
        <v>994</v>
      </c>
    </row>
    <row r="5902" customFormat="false" ht="15.75" hidden="true" customHeight="false" outlineLevel="0" collapsed="false">
      <c r="A5902" s="331"/>
      <c r="B5902" s="331" t="s">
        <v>1543</v>
      </c>
      <c r="C5902" s="331" t="str">
        <f aca="false">IFERROR(VLOOKUP(B5902,'[1]#¡REF!'!$A$1:$C$15201,2,FALSE()),"")</f>
        <v/>
      </c>
      <c r="D5902" s="331" t="s">
        <v>1016</v>
      </c>
      <c r="E5902" s="331" t="s">
        <v>1065</v>
      </c>
      <c r="F5902" s="354" t="s">
        <v>993</v>
      </c>
      <c r="G5902" s="331" t="n">
        <v>42</v>
      </c>
      <c r="H5902" s="331" t="n">
        <v>78.47</v>
      </c>
      <c r="I5902" s="415" t="n">
        <v>1562.4</v>
      </c>
      <c r="J5902" s="389"/>
      <c r="K5902" s="331" t="s">
        <v>994</v>
      </c>
    </row>
    <row r="5903" customFormat="false" ht="15.75" hidden="true" customHeight="false" outlineLevel="0" collapsed="false">
      <c r="A5903" s="331"/>
      <c r="B5903" s="331" t="s">
        <v>1543</v>
      </c>
      <c r="C5903" s="331" t="str">
        <f aca="false">IFERROR(VLOOKUP(B5903,'[1]#¡REF!'!$A$1:$C$15201,2,FALSE()),"")</f>
        <v/>
      </c>
      <c r="D5903" s="331" t="s">
        <v>1016</v>
      </c>
      <c r="E5903" s="331" t="s">
        <v>1028</v>
      </c>
      <c r="F5903" s="331" t="s">
        <v>1134</v>
      </c>
      <c r="G5903" s="331" t="n">
        <v>14</v>
      </c>
      <c r="H5903" s="331" t="n">
        <v>26.16</v>
      </c>
      <c r="I5903" s="331" t="n">
        <v>520.8</v>
      </c>
      <c r="J5903" s="389"/>
      <c r="K5903" s="331" t="s">
        <v>994</v>
      </c>
    </row>
    <row r="5904" customFormat="false" ht="15.75" hidden="true" customHeight="false" outlineLevel="0" collapsed="false">
      <c r="A5904" s="331"/>
      <c r="B5904" s="331" t="s">
        <v>1544</v>
      </c>
      <c r="C5904" s="331" t="str">
        <f aca="false">IFERROR(VLOOKUP(B5904,'[1]#¡REF!'!$A$1:$C$15201,2,FALSE()),"")</f>
        <v/>
      </c>
      <c r="D5904" s="331" t="s">
        <v>991</v>
      </c>
      <c r="E5904" s="331" t="s">
        <v>1032</v>
      </c>
      <c r="F5904" s="331" t="s">
        <v>1130</v>
      </c>
      <c r="G5904" s="331" t="n">
        <v>1</v>
      </c>
      <c r="H5904" s="331" t="n">
        <v>2.51</v>
      </c>
      <c r="I5904" s="331" t="n">
        <v>49.9</v>
      </c>
      <c r="J5904" s="389"/>
      <c r="K5904" s="331" t="s">
        <v>994</v>
      </c>
    </row>
    <row r="5905" customFormat="false" ht="15.75" hidden="true" customHeight="false" outlineLevel="0" collapsed="false">
      <c r="A5905" s="331"/>
      <c r="B5905" s="331" t="s">
        <v>1544</v>
      </c>
      <c r="C5905" s="331" t="str">
        <f aca="false">IFERROR(VLOOKUP(B5905,'[1]#¡REF!'!$A$1:$C$15201,2,FALSE()),"")</f>
        <v/>
      </c>
      <c r="D5905" s="331" t="s">
        <v>991</v>
      </c>
      <c r="E5905" s="331" t="s">
        <v>1036</v>
      </c>
      <c r="F5905" s="354" t="s">
        <v>993</v>
      </c>
      <c r="G5905" s="331" t="n">
        <v>5</v>
      </c>
      <c r="H5905" s="331" t="n">
        <v>12.53</v>
      </c>
      <c r="I5905" s="331" t="n">
        <v>249.5</v>
      </c>
      <c r="J5905" s="390"/>
      <c r="K5905" s="331" t="s">
        <v>994</v>
      </c>
    </row>
    <row r="5906" customFormat="false" ht="15.75" hidden="true" customHeight="false" outlineLevel="0" collapsed="false">
      <c r="A5906" s="331"/>
      <c r="B5906" s="331" t="s">
        <v>1544</v>
      </c>
      <c r="C5906" s="331" t="str">
        <f aca="false">IFERROR(VLOOKUP(B5906,'[1]#¡REF!'!$A$1:$C$15201,2,FALSE()),"")</f>
        <v/>
      </c>
      <c r="D5906" s="331" t="s">
        <v>1016</v>
      </c>
      <c r="E5906" s="331" t="s">
        <v>1040</v>
      </c>
      <c r="F5906" s="331" t="s">
        <v>1130</v>
      </c>
      <c r="G5906" s="331" t="n">
        <v>2</v>
      </c>
      <c r="H5906" s="331" t="n">
        <v>5.01</v>
      </c>
      <c r="I5906" s="331" t="n">
        <v>99.8</v>
      </c>
      <c r="J5906" s="388"/>
      <c r="K5906" s="331" t="s">
        <v>994</v>
      </c>
    </row>
    <row r="5907" customFormat="false" ht="15.75" hidden="true" customHeight="false" outlineLevel="0" collapsed="false">
      <c r="A5907" s="331"/>
      <c r="B5907" s="331" t="s">
        <v>1544</v>
      </c>
      <c r="C5907" s="331" t="str">
        <f aca="false">IFERROR(VLOOKUP(B5907,'[1]#¡REF!'!$A$1:$C$15201,2,FALSE()),"")</f>
        <v/>
      </c>
      <c r="D5907" s="331" t="s">
        <v>1016</v>
      </c>
      <c r="E5907" s="331" t="s">
        <v>1091</v>
      </c>
      <c r="F5907" s="354" t="s">
        <v>993</v>
      </c>
      <c r="G5907" s="331" t="n">
        <v>19</v>
      </c>
      <c r="H5907" s="331" t="n">
        <v>47.62</v>
      </c>
      <c r="I5907" s="331" t="n">
        <v>948.1</v>
      </c>
      <c r="J5907" s="389"/>
      <c r="K5907" s="331" t="s">
        <v>994</v>
      </c>
    </row>
    <row r="5908" customFormat="false" ht="15.75" hidden="true" customHeight="false" outlineLevel="0" collapsed="false">
      <c r="A5908" s="331"/>
      <c r="B5908" s="331" t="s">
        <v>1544</v>
      </c>
      <c r="C5908" s="331" t="str">
        <f aca="false">IFERROR(VLOOKUP(B5908,'[1]#¡REF!'!$A$1:$C$15201,2,FALSE()),"")</f>
        <v/>
      </c>
      <c r="D5908" s="331" t="s">
        <v>1016</v>
      </c>
      <c r="E5908" s="331" t="s">
        <v>1019</v>
      </c>
      <c r="F5908" s="354" t="s">
        <v>993</v>
      </c>
      <c r="G5908" s="331" t="n">
        <v>138</v>
      </c>
      <c r="H5908" s="331" t="n">
        <v>345.87</v>
      </c>
      <c r="I5908" s="415" t="n">
        <v>6886.2</v>
      </c>
      <c r="J5908" s="389"/>
      <c r="K5908" s="331" t="s">
        <v>994</v>
      </c>
    </row>
    <row r="5909" customFormat="false" ht="15.75" hidden="true" customHeight="false" outlineLevel="0" collapsed="false">
      <c r="A5909" s="331"/>
      <c r="B5909" s="331" t="s">
        <v>1544</v>
      </c>
      <c r="C5909" s="331" t="str">
        <f aca="false">IFERROR(VLOOKUP(B5909,'[1]#¡REF!'!$A$1:$C$15201,2,FALSE()),"")</f>
        <v/>
      </c>
      <c r="D5909" s="331" t="s">
        <v>1016</v>
      </c>
      <c r="E5909" s="331" t="s">
        <v>1020</v>
      </c>
      <c r="F5909" s="354" t="s">
        <v>993</v>
      </c>
      <c r="G5909" s="331" t="n">
        <v>116</v>
      </c>
      <c r="H5909" s="331" t="n">
        <v>290.73</v>
      </c>
      <c r="I5909" s="415" t="n">
        <v>5788.4</v>
      </c>
      <c r="J5909" s="389"/>
      <c r="K5909" s="331" t="s">
        <v>994</v>
      </c>
    </row>
    <row r="5910" customFormat="false" ht="15.75" hidden="true" customHeight="false" outlineLevel="0" collapsed="false">
      <c r="A5910" s="331"/>
      <c r="B5910" s="331" t="s">
        <v>1544</v>
      </c>
      <c r="C5910" s="331" t="str">
        <f aca="false">IFERROR(VLOOKUP(B5910,'[1]#¡REF!'!$A$1:$C$15201,2,FALSE()),"")</f>
        <v/>
      </c>
      <c r="D5910" s="331" t="s">
        <v>1016</v>
      </c>
      <c r="E5910" s="331" t="s">
        <v>1021</v>
      </c>
      <c r="F5910" s="354" t="s">
        <v>993</v>
      </c>
      <c r="G5910" s="331" t="n">
        <v>5</v>
      </c>
      <c r="H5910" s="331" t="n">
        <v>12.53</v>
      </c>
      <c r="I5910" s="331" t="n">
        <v>249.5</v>
      </c>
      <c r="J5910" s="389"/>
      <c r="K5910" s="331" t="s">
        <v>994</v>
      </c>
    </row>
    <row r="5911" customFormat="false" ht="15.75" hidden="true" customHeight="false" outlineLevel="0" collapsed="false">
      <c r="A5911" s="331"/>
      <c r="B5911" s="331" t="s">
        <v>1544</v>
      </c>
      <c r="C5911" s="331" t="str">
        <f aca="false">IFERROR(VLOOKUP(B5911,'[1]#¡REF!'!$A$1:$C$15201,2,FALSE()),"")</f>
        <v/>
      </c>
      <c r="D5911" s="331" t="s">
        <v>1016</v>
      </c>
      <c r="E5911" s="331" t="s">
        <v>1041</v>
      </c>
      <c r="F5911" s="354" t="s">
        <v>993</v>
      </c>
      <c r="G5911" s="331" t="n">
        <v>4</v>
      </c>
      <c r="H5911" s="331" t="n">
        <v>10.03</v>
      </c>
      <c r="I5911" s="331" t="n">
        <v>199.6</v>
      </c>
      <c r="J5911" s="389"/>
      <c r="K5911" s="331" t="s">
        <v>994</v>
      </c>
    </row>
    <row r="5912" customFormat="false" ht="15.75" hidden="true" customHeight="false" outlineLevel="0" collapsed="false">
      <c r="A5912" s="331"/>
      <c r="B5912" s="331" t="s">
        <v>1544</v>
      </c>
      <c r="C5912" s="331" t="str">
        <f aca="false">IFERROR(VLOOKUP(B5912,'[1]#¡REF!'!$A$1:$C$15201,2,FALSE()),"")</f>
        <v/>
      </c>
      <c r="D5912" s="331" t="s">
        <v>1016</v>
      </c>
      <c r="E5912" s="331" t="s">
        <v>1023</v>
      </c>
      <c r="F5912" s="354" t="s">
        <v>993</v>
      </c>
      <c r="G5912" s="331" t="n">
        <v>141</v>
      </c>
      <c r="H5912" s="331" t="n">
        <v>353.39</v>
      </c>
      <c r="I5912" s="415" t="n">
        <v>7035.9</v>
      </c>
      <c r="J5912" s="389"/>
      <c r="K5912" s="331" t="s">
        <v>994</v>
      </c>
    </row>
    <row r="5913" customFormat="false" ht="15.75" hidden="true" customHeight="false" outlineLevel="0" collapsed="false">
      <c r="A5913" s="331"/>
      <c r="B5913" s="331" t="s">
        <v>1544</v>
      </c>
      <c r="C5913" s="331" t="str">
        <f aca="false">IFERROR(VLOOKUP(B5913,'[1]#¡REF!'!$A$1:$C$15201,2,FALSE()),"")</f>
        <v/>
      </c>
      <c r="D5913" s="331" t="s">
        <v>1016</v>
      </c>
      <c r="E5913" s="331" t="s">
        <v>1042</v>
      </c>
      <c r="F5913" s="354" t="s">
        <v>993</v>
      </c>
      <c r="G5913" s="331" t="n">
        <v>10</v>
      </c>
      <c r="H5913" s="331" t="n">
        <v>25.06</v>
      </c>
      <c r="I5913" s="331" t="n">
        <v>499</v>
      </c>
      <c r="J5913" s="389"/>
      <c r="K5913" s="331" t="s">
        <v>994</v>
      </c>
    </row>
    <row r="5914" customFormat="false" ht="15.75" hidden="true" customHeight="false" outlineLevel="0" collapsed="false">
      <c r="A5914" s="331"/>
      <c r="B5914" s="331" t="s">
        <v>1544</v>
      </c>
      <c r="C5914" s="331" t="str">
        <f aca="false">IFERROR(VLOOKUP(B5914,'[1]#¡REF!'!$A$1:$C$15201,2,FALSE()),"")</f>
        <v/>
      </c>
      <c r="D5914" s="331" t="s">
        <v>1016</v>
      </c>
      <c r="E5914" s="331" t="s">
        <v>1025</v>
      </c>
      <c r="F5914" s="354" t="s">
        <v>993</v>
      </c>
      <c r="G5914" s="331" t="n">
        <v>17</v>
      </c>
      <c r="H5914" s="331" t="n">
        <v>42.61</v>
      </c>
      <c r="I5914" s="331" t="n">
        <v>848.3</v>
      </c>
      <c r="J5914" s="389"/>
      <c r="K5914" s="331" t="s">
        <v>994</v>
      </c>
    </row>
    <row r="5915" customFormat="false" ht="15.75" hidden="true" customHeight="false" outlineLevel="0" collapsed="false">
      <c r="A5915" s="331"/>
      <c r="B5915" s="331" t="s">
        <v>1544</v>
      </c>
      <c r="C5915" s="331" t="str">
        <f aca="false">IFERROR(VLOOKUP(B5915,'[1]#¡REF!'!$A$1:$C$15201,2,FALSE()),"")</f>
        <v/>
      </c>
      <c r="D5915" s="331" t="s">
        <v>1016</v>
      </c>
      <c r="E5915" s="331" t="s">
        <v>1065</v>
      </c>
      <c r="F5915" s="354" t="s">
        <v>993</v>
      </c>
      <c r="G5915" s="331" t="n">
        <v>27</v>
      </c>
      <c r="H5915" s="331" t="n">
        <v>67.67</v>
      </c>
      <c r="I5915" s="415" t="n">
        <v>1347.3</v>
      </c>
      <c r="J5915" s="389"/>
      <c r="K5915" s="331" t="s">
        <v>994</v>
      </c>
    </row>
    <row r="5916" customFormat="false" ht="15.75" hidden="true" customHeight="false" outlineLevel="0" collapsed="false">
      <c r="A5916" s="331"/>
      <c r="B5916" s="331" t="s">
        <v>1544</v>
      </c>
      <c r="C5916" s="331" t="str">
        <f aca="false">IFERROR(VLOOKUP(B5916,'[1]#¡REF!'!$A$1:$C$15201,2,FALSE()),"")</f>
        <v/>
      </c>
      <c r="D5916" s="331" t="s">
        <v>1016</v>
      </c>
      <c r="E5916" s="331" t="s">
        <v>1093</v>
      </c>
      <c r="F5916" s="331" t="s">
        <v>1131</v>
      </c>
      <c r="G5916" s="331" t="n">
        <v>3</v>
      </c>
      <c r="H5916" s="331" t="n">
        <v>7.52</v>
      </c>
      <c r="I5916" s="331" t="n">
        <v>149.7</v>
      </c>
      <c r="J5916" s="389"/>
      <c r="K5916" s="331" t="s">
        <v>994</v>
      </c>
    </row>
    <row r="5917" customFormat="false" ht="15.75" hidden="true" customHeight="false" outlineLevel="0" collapsed="false">
      <c r="A5917" s="331"/>
      <c r="B5917" s="331" t="s">
        <v>1544</v>
      </c>
      <c r="C5917" s="331" t="str">
        <f aca="false">IFERROR(VLOOKUP(B5917,'[1]#¡REF!'!$A$1:$C$15201,2,FALSE()),"")</f>
        <v/>
      </c>
      <c r="D5917" s="331" t="s">
        <v>1016</v>
      </c>
      <c r="E5917" s="331" t="s">
        <v>1026</v>
      </c>
      <c r="F5917" s="331" t="s">
        <v>1132</v>
      </c>
      <c r="G5917" s="331" t="n">
        <v>12</v>
      </c>
      <c r="H5917" s="331" t="n">
        <v>30.08</v>
      </c>
      <c r="I5917" s="331" t="n">
        <v>598.8</v>
      </c>
      <c r="J5917" s="389"/>
      <c r="K5917" s="331" t="s">
        <v>994</v>
      </c>
    </row>
    <row r="5918" customFormat="false" ht="15.75" hidden="true" customHeight="false" outlineLevel="0" collapsed="false">
      <c r="A5918" s="331"/>
      <c r="B5918" s="331" t="s">
        <v>1544</v>
      </c>
      <c r="C5918" s="331" t="str">
        <f aca="false">IFERROR(VLOOKUP(B5918,'[1]#¡REF!'!$A$1:$C$15201,2,FALSE()),"")</f>
        <v/>
      </c>
      <c r="D5918" s="331" t="s">
        <v>1016</v>
      </c>
      <c r="E5918" s="331" t="s">
        <v>1027</v>
      </c>
      <c r="F5918" s="331" t="s">
        <v>1133</v>
      </c>
      <c r="G5918" s="331" t="n">
        <v>2</v>
      </c>
      <c r="H5918" s="331" t="n">
        <v>5.01</v>
      </c>
      <c r="I5918" s="331" t="n">
        <v>99.8</v>
      </c>
      <c r="J5918" s="389"/>
      <c r="K5918" s="331" t="s">
        <v>994</v>
      </c>
    </row>
    <row r="5919" customFormat="false" ht="15.75" hidden="true" customHeight="false" outlineLevel="0" collapsed="false">
      <c r="A5919" s="331"/>
      <c r="B5919" s="331" t="s">
        <v>1544</v>
      </c>
      <c r="C5919" s="331" t="str">
        <f aca="false">IFERROR(VLOOKUP(B5919,'[1]#¡REF!'!$A$1:$C$15201,2,FALSE()),"")</f>
        <v/>
      </c>
      <c r="D5919" s="331" t="s">
        <v>1016</v>
      </c>
      <c r="E5919" s="331" t="s">
        <v>1028</v>
      </c>
      <c r="F5919" s="331" t="s">
        <v>1134</v>
      </c>
      <c r="G5919" s="331" t="n">
        <v>3</v>
      </c>
      <c r="H5919" s="331" t="n">
        <v>7.52</v>
      </c>
      <c r="I5919" s="331" t="n">
        <v>149.7</v>
      </c>
      <c r="J5919" s="390"/>
      <c r="K5919" s="331" t="s">
        <v>994</v>
      </c>
    </row>
    <row r="5920" customFormat="false" ht="15.75" hidden="true" customHeight="false" outlineLevel="0" collapsed="false">
      <c r="A5920" s="399"/>
      <c r="B5920" s="356" t="s">
        <v>1544</v>
      </c>
      <c r="C5920" s="356" t="str">
        <f aca="false">IFERROR(VLOOKUP(B5920,'[1]#¡REF!'!$A$1:$C$15201,2,FALSE()),"")</f>
        <v/>
      </c>
      <c r="D5920" s="399" t="s">
        <v>1016</v>
      </c>
      <c r="E5920" s="399" t="s">
        <v>621</v>
      </c>
      <c r="F5920" s="361" t="s">
        <v>1136</v>
      </c>
      <c r="G5920" s="361" t="n">
        <v>4</v>
      </c>
      <c r="H5920" s="417" t="n">
        <v>10.03</v>
      </c>
      <c r="I5920" s="417" t="n">
        <v>199.6</v>
      </c>
      <c r="J5920" s="360"/>
      <c r="K5920" s="356" t="s">
        <v>994</v>
      </c>
      <c r="L5920" s="379"/>
      <c r="M5920" s="379"/>
      <c r="N5920" s="379"/>
      <c r="O5920" s="379"/>
      <c r="P5920" s="279"/>
      <c r="Q5920" s="395"/>
      <c r="R5920" s="396"/>
      <c r="S5920" s="396"/>
      <c r="T5920" s="382"/>
    </row>
    <row r="5921" customFormat="false" ht="15.75" hidden="true" customHeight="false" outlineLevel="0" collapsed="false">
      <c r="A5921" s="331"/>
      <c r="B5921" s="331" t="s">
        <v>1545</v>
      </c>
      <c r="C5921" s="331" t="str">
        <f aca="false">IFERROR(VLOOKUP(B5921,'[1]#¡REF!'!$A$1:$C$15201,2,FALSE()),"")</f>
        <v/>
      </c>
      <c r="D5921" s="331" t="s">
        <v>991</v>
      </c>
      <c r="E5921" s="331" t="s">
        <v>997</v>
      </c>
      <c r="F5921" s="331" t="s">
        <v>1130</v>
      </c>
      <c r="G5921" s="331" t="n">
        <v>420</v>
      </c>
      <c r="H5921" s="415" t="n">
        <v>2730.32</v>
      </c>
      <c r="I5921" s="415" t="n">
        <v>54360.6</v>
      </c>
      <c r="J5921" s="388"/>
      <c r="K5921" s="331" t="s">
        <v>994</v>
      </c>
    </row>
    <row r="5922" customFormat="false" ht="15.75" hidden="true" customHeight="false" outlineLevel="0" collapsed="false">
      <c r="A5922" s="331"/>
      <c r="B5922" s="331" t="s">
        <v>1545</v>
      </c>
      <c r="C5922" s="331" t="str">
        <f aca="false">IFERROR(VLOOKUP(B5922,'[1]#¡REF!'!$A$1:$C$15201,2,FALSE()),"")</f>
        <v/>
      </c>
      <c r="D5922" s="331" t="s">
        <v>991</v>
      </c>
      <c r="E5922" s="331" t="s">
        <v>992</v>
      </c>
      <c r="F5922" s="354" t="s">
        <v>993</v>
      </c>
      <c r="G5922" s="405" t="n">
        <v>1500</v>
      </c>
      <c r="H5922" s="415" t="n">
        <v>9751.13</v>
      </c>
      <c r="I5922" s="415" t="n">
        <v>194145</v>
      </c>
      <c r="J5922" s="389"/>
      <c r="K5922" s="331" t="s">
        <v>994</v>
      </c>
    </row>
    <row r="5923" customFormat="false" ht="15.75" hidden="true" customHeight="false" outlineLevel="0" collapsed="false">
      <c r="A5923" s="331"/>
      <c r="B5923" s="331" t="s">
        <v>1545</v>
      </c>
      <c r="C5923" s="331" t="str">
        <f aca="false">IFERROR(VLOOKUP(B5923,'[1]#¡REF!'!$A$1:$C$15201,2,FALSE()),"")</f>
        <v/>
      </c>
      <c r="D5923" s="331" t="s">
        <v>991</v>
      </c>
      <c r="E5923" s="331" t="s">
        <v>1008</v>
      </c>
      <c r="F5923" s="354" t="s">
        <v>993</v>
      </c>
      <c r="G5923" s="331" t="n">
        <v>250</v>
      </c>
      <c r="H5923" s="415" t="n">
        <v>1625.19</v>
      </c>
      <c r="I5923" s="415" t="n">
        <v>32357.5</v>
      </c>
      <c r="J5923" s="389"/>
      <c r="K5923" s="331" t="s">
        <v>994</v>
      </c>
    </row>
    <row r="5924" customFormat="false" ht="15.75" hidden="true" customHeight="false" outlineLevel="0" collapsed="false">
      <c r="A5924" s="331"/>
      <c r="B5924" s="331" t="s">
        <v>1545</v>
      </c>
      <c r="C5924" s="331" t="str">
        <f aca="false">IFERROR(VLOOKUP(B5924,'[1]#¡REF!'!$A$1:$C$15201,2,FALSE()),"")</f>
        <v/>
      </c>
      <c r="D5924" s="331" t="s">
        <v>991</v>
      </c>
      <c r="E5924" s="331" t="s">
        <v>1083</v>
      </c>
      <c r="F5924" s="354" t="s">
        <v>993</v>
      </c>
      <c r="G5924" s="331" t="n">
        <v>378</v>
      </c>
      <c r="H5924" s="415" t="n">
        <v>2457.28</v>
      </c>
      <c r="I5924" s="415" t="n">
        <v>48924.54</v>
      </c>
      <c r="J5924" s="389"/>
      <c r="K5924" s="331" t="s">
        <v>994</v>
      </c>
    </row>
    <row r="5925" customFormat="false" ht="15.75" hidden="true" customHeight="false" outlineLevel="0" collapsed="false">
      <c r="A5925" s="331"/>
      <c r="B5925" s="331" t="s">
        <v>1545</v>
      </c>
      <c r="C5925" s="331" t="str">
        <f aca="false">IFERROR(VLOOKUP(B5925,'[1]#¡REF!'!$A$1:$C$15201,2,FALSE()),"")</f>
        <v/>
      </c>
      <c r="D5925" s="331" t="s">
        <v>991</v>
      </c>
      <c r="E5925" s="331" t="s">
        <v>1000</v>
      </c>
      <c r="F5925" s="354" t="s">
        <v>993</v>
      </c>
      <c r="G5925" s="405" t="n">
        <v>2548</v>
      </c>
      <c r="H5925" s="415" t="n">
        <v>16563.92</v>
      </c>
      <c r="I5925" s="415" t="n">
        <v>329787.64</v>
      </c>
      <c r="J5925" s="389"/>
      <c r="K5925" s="331" t="s">
        <v>994</v>
      </c>
    </row>
    <row r="5926" customFormat="false" ht="15.75" hidden="true" customHeight="false" outlineLevel="0" collapsed="false">
      <c r="A5926" s="331"/>
      <c r="B5926" s="331" t="s">
        <v>1545</v>
      </c>
      <c r="C5926" s="331" t="str">
        <f aca="false">IFERROR(VLOOKUP(B5926,'[1]#¡REF!'!$A$1:$C$15201,2,FALSE()),"")</f>
        <v/>
      </c>
      <c r="D5926" s="331" t="s">
        <v>991</v>
      </c>
      <c r="E5926" s="331" t="s">
        <v>1033</v>
      </c>
      <c r="F5926" s="354" t="s">
        <v>993</v>
      </c>
      <c r="G5926" s="331" t="n">
        <v>60</v>
      </c>
      <c r="H5926" s="331" t="n">
        <v>390.05</v>
      </c>
      <c r="I5926" s="415" t="n">
        <v>7765.8</v>
      </c>
      <c r="J5926" s="389"/>
      <c r="K5926" s="331" t="s">
        <v>994</v>
      </c>
    </row>
    <row r="5927" customFormat="false" ht="15.75" hidden="true" customHeight="false" outlineLevel="0" collapsed="false">
      <c r="A5927" s="331"/>
      <c r="B5927" s="331" t="s">
        <v>1545</v>
      </c>
      <c r="C5927" s="331" t="str">
        <f aca="false">IFERROR(VLOOKUP(B5927,'[1]#¡REF!'!$A$1:$C$15201,2,FALSE()),"")</f>
        <v/>
      </c>
      <c r="D5927" s="331" t="s">
        <v>991</v>
      </c>
      <c r="E5927" s="331" t="s">
        <v>1034</v>
      </c>
      <c r="F5927" s="354" t="s">
        <v>993</v>
      </c>
      <c r="G5927" s="331" t="n">
        <v>100</v>
      </c>
      <c r="H5927" s="331" t="n">
        <v>650.08</v>
      </c>
      <c r="I5927" s="415" t="n">
        <v>12943</v>
      </c>
      <c r="J5927" s="389"/>
      <c r="K5927" s="331" t="s">
        <v>994</v>
      </c>
    </row>
    <row r="5928" customFormat="false" ht="15.75" hidden="true" customHeight="false" outlineLevel="0" collapsed="false">
      <c r="A5928" s="331"/>
      <c r="B5928" s="331" t="s">
        <v>1545</v>
      </c>
      <c r="C5928" s="331" t="str">
        <f aca="false">IFERROR(VLOOKUP(B5928,'[1]#¡REF!'!$A$1:$C$15201,2,FALSE()),"")</f>
        <v/>
      </c>
      <c r="D5928" s="331" t="s">
        <v>991</v>
      </c>
      <c r="E5928" s="331" t="s">
        <v>1010</v>
      </c>
      <c r="F5928" s="354" t="s">
        <v>993</v>
      </c>
      <c r="G5928" s="405" t="n">
        <v>1200</v>
      </c>
      <c r="H5928" s="415" t="n">
        <v>7800.9</v>
      </c>
      <c r="I5928" s="415" t="n">
        <v>155316</v>
      </c>
      <c r="J5928" s="389"/>
      <c r="K5928" s="331" t="s">
        <v>994</v>
      </c>
    </row>
    <row r="5929" customFormat="false" ht="15.75" hidden="true" customHeight="false" outlineLevel="0" collapsed="false">
      <c r="A5929" s="331"/>
      <c r="B5929" s="331" t="s">
        <v>1545</v>
      </c>
      <c r="C5929" s="331" t="str">
        <f aca="false">IFERROR(VLOOKUP(B5929,'[1]#¡REF!'!$A$1:$C$15201,2,FALSE()),"")</f>
        <v/>
      </c>
      <c r="D5929" s="331" t="s">
        <v>991</v>
      </c>
      <c r="E5929" s="331" t="s">
        <v>1001</v>
      </c>
      <c r="F5929" s="354" t="s">
        <v>993</v>
      </c>
      <c r="G5929" s="331" t="n">
        <v>600</v>
      </c>
      <c r="H5929" s="415" t="n">
        <v>3900.45</v>
      </c>
      <c r="I5929" s="415" t="n">
        <v>77658</v>
      </c>
      <c r="J5929" s="389"/>
      <c r="K5929" s="331" t="s">
        <v>994</v>
      </c>
    </row>
    <row r="5930" customFormat="false" ht="15.75" hidden="true" customHeight="false" outlineLevel="0" collapsed="false">
      <c r="A5930" s="331"/>
      <c r="B5930" s="331" t="s">
        <v>1545</v>
      </c>
      <c r="C5930" s="331" t="str">
        <f aca="false">IFERROR(VLOOKUP(B5930,'[1]#¡REF!'!$A$1:$C$15201,2,FALSE()),"")</f>
        <v/>
      </c>
      <c r="D5930" s="331" t="s">
        <v>991</v>
      </c>
      <c r="E5930" s="331" t="s">
        <v>1084</v>
      </c>
      <c r="F5930" s="354" t="s">
        <v>993</v>
      </c>
      <c r="G5930" s="405" t="n">
        <v>2600</v>
      </c>
      <c r="H5930" s="415" t="n">
        <v>16901.96</v>
      </c>
      <c r="I5930" s="415" t="n">
        <v>336518</v>
      </c>
      <c r="J5930" s="389"/>
      <c r="K5930" s="331" t="s">
        <v>994</v>
      </c>
    </row>
    <row r="5931" customFormat="false" ht="15.75" hidden="true" customHeight="false" outlineLevel="0" collapsed="false">
      <c r="A5931" s="331"/>
      <c r="B5931" s="331" t="s">
        <v>1545</v>
      </c>
      <c r="C5931" s="331" t="str">
        <f aca="false">IFERROR(VLOOKUP(B5931,'[1]#¡REF!'!$A$1:$C$15201,2,FALSE()),"")</f>
        <v/>
      </c>
      <c r="D5931" s="331" t="s">
        <v>991</v>
      </c>
      <c r="E5931" s="331" t="s">
        <v>1037</v>
      </c>
      <c r="F5931" s="331" t="s">
        <v>1131</v>
      </c>
      <c r="G5931" s="405" t="n">
        <v>1400</v>
      </c>
      <c r="H5931" s="415" t="n">
        <v>9101.06</v>
      </c>
      <c r="I5931" s="415" t="n">
        <v>181202</v>
      </c>
      <c r="J5931" s="389"/>
      <c r="K5931" s="331" t="s">
        <v>994</v>
      </c>
    </row>
    <row r="5932" customFormat="false" ht="15.75" hidden="true" customHeight="false" outlineLevel="0" collapsed="false">
      <c r="A5932" s="331"/>
      <c r="B5932" s="331" t="s">
        <v>1545</v>
      </c>
      <c r="C5932" s="331" t="str">
        <f aca="false">IFERROR(VLOOKUP(B5932,'[1]#¡REF!'!$A$1:$C$15201,2,FALSE()),"")</f>
        <v/>
      </c>
      <c r="D5932" s="331" t="s">
        <v>991</v>
      </c>
      <c r="E5932" s="331" t="s">
        <v>1014</v>
      </c>
      <c r="F5932" s="331" t="s">
        <v>1132</v>
      </c>
      <c r="G5932" s="405" t="n">
        <v>1694</v>
      </c>
      <c r="H5932" s="415" t="n">
        <v>11012.28</v>
      </c>
      <c r="I5932" s="415" t="n">
        <v>219254.42</v>
      </c>
      <c r="J5932" s="389"/>
      <c r="K5932" s="331" t="s">
        <v>994</v>
      </c>
    </row>
    <row r="5933" customFormat="false" ht="15.75" hidden="true" customHeight="false" outlineLevel="0" collapsed="false">
      <c r="A5933" s="331"/>
      <c r="B5933" s="331" t="s">
        <v>1545</v>
      </c>
      <c r="C5933" s="331" t="str">
        <f aca="false">IFERROR(VLOOKUP(B5933,'[1]#¡REF!'!$A$1:$C$15201,2,FALSE()),"")</f>
        <v/>
      </c>
      <c r="D5933" s="331" t="s">
        <v>991</v>
      </c>
      <c r="E5933" s="331" t="s">
        <v>1004</v>
      </c>
      <c r="F5933" s="331" t="s">
        <v>1134</v>
      </c>
      <c r="G5933" s="331" t="n">
        <v>250</v>
      </c>
      <c r="H5933" s="415" t="n">
        <v>1625.19</v>
      </c>
      <c r="I5933" s="415" t="n">
        <v>32357.5</v>
      </c>
      <c r="J5933" s="390"/>
      <c r="K5933" s="331" t="s">
        <v>994</v>
      </c>
    </row>
    <row r="5934" customFormat="false" ht="15.75" hidden="true" customHeight="false" outlineLevel="0" collapsed="false">
      <c r="A5934" s="331"/>
      <c r="B5934" s="331" t="s">
        <v>1546</v>
      </c>
      <c r="C5934" s="331" t="str">
        <f aca="false">IFERROR(VLOOKUP(B5934,'[1]#¡REF!'!$A$1:$C$15201,2,FALSE()),"")</f>
        <v/>
      </c>
      <c r="D5934" s="331" t="s">
        <v>991</v>
      </c>
      <c r="E5934" s="331" t="s">
        <v>1011</v>
      </c>
      <c r="F5934" s="354" t="s">
        <v>993</v>
      </c>
      <c r="G5934" s="331" t="n">
        <v>72</v>
      </c>
      <c r="H5934" s="415" t="n">
        <v>40139.84</v>
      </c>
      <c r="I5934" s="415" t="n">
        <v>799184.16</v>
      </c>
      <c r="J5934" s="388"/>
      <c r="K5934" s="331" t="s">
        <v>994</v>
      </c>
    </row>
    <row r="5935" customFormat="false" ht="15.75" hidden="true" customHeight="false" outlineLevel="0" collapsed="false">
      <c r="A5935" s="331"/>
      <c r="B5935" s="331" t="s">
        <v>1547</v>
      </c>
      <c r="C5935" s="331" t="str">
        <f aca="false">IFERROR(VLOOKUP(B5935,'[1]#¡REF!'!$A$1:$C$15201,2,FALSE()),"")</f>
        <v/>
      </c>
      <c r="D5935" s="331" t="s">
        <v>991</v>
      </c>
      <c r="E5935" s="331" t="s">
        <v>1034</v>
      </c>
      <c r="F5935" s="354" t="s">
        <v>993</v>
      </c>
      <c r="G5935" s="331" t="n">
        <v>542</v>
      </c>
      <c r="H5935" s="415" t="n">
        <v>13298.19</v>
      </c>
      <c r="I5935" s="415" t="n">
        <v>264767</v>
      </c>
      <c r="J5935" s="389"/>
      <c r="K5935" s="331" t="s">
        <v>994</v>
      </c>
    </row>
    <row r="5936" customFormat="false" ht="15.75" hidden="true" customHeight="false" outlineLevel="0" collapsed="false">
      <c r="A5936" s="331"/>
      <c r="B5936" s="331" t="s">
        <v>1547</v>
      </c>
      <c r="C5936" s="331" t="str">
        <f aca="false">IFERROR(VLOOKUP(B5936,'[1]#¡REF!'!$A$1:$C$15201,2,FALSE()),"")</f>
        <v/>
      </c>
      <c r="D5936" s="331" t="s">
        <v>991</v>
      </c>
      <c r="E5936" s="331" t="s">
        <v>1012</v>
      </c>
      <c r="F5936" s="354" t="s">
        <v>993</v>
      </c>
      <c r="G5936" s="331" t="n">
        <v>17</v>
      </c>
      <c r="H5936" s="331" t="n">
        <v>417.1</v>
      </c>
      <c r="I5936" s="415" t="n">
        <v>8304.5</v>
      </c>
      <c r="J5936" s="389"/>
      <c r="K5936" s="331" t="s">
        <v>994</v>
      </c>
    </row>
    <row r="5937" customFormat="false" ht="15.75" hidden="true" customHeight="false" outlineLevel="0" collapsed="false">
      <c r="A5937" s="331"/>
      <c r="B5937" s="331" t="s">
        <v>935</v>
      </c>
      <c r="C5937" s="331" t="str">
        <f aca="false">IFERROR(VLOOKUP(B5937,'[1]#¡REF!'!$A$1:$C$15201,2,FALSE()),"")</f>
        <v/>
      </c>
      <c r="D5937" s="331" t="s">
        <v>991</v>
      </c>
      <c r="E5937" s="331" t="s">
        <v>1032</v>
      </c>
      <c r="F5937" s="331" t="s">
        <v>1130</v>
      </c>
      <c r="G5937" s="331" t="n">
        <v>48</v>
      </c>
      <c r="H5937" s="331" t="n">
        <v>397.04</v>
      </c>
      <c r="I5937" s="415" t="n">
        <v>7905.12</v>
      </c>
      <c r="J5937" s="389"/>
      <c r="K5937" s="331" t="s">
        <v>994</v>
      </c>
    </row>
    <row r="5938" customFormat="false" ht="15.75" hidden="true" customHeight="false" outlineLevel="0" collapsed="false">
      <c r="A5938" s="331"/>
      <c r="B5938" s="331" t="s">
        <v>935</v>
      </c>
      <c r="C5938" s="331" t="str">
        <f aca="false">IFERROR(VLOOKUP(B5938,'[1]#¡REF!'!$A$1:$C$15201,2,FALSE()),"")</f>
        <v/>
      </c>
      <c r="D5938" s="331" t="s">
        <v>991</v>
      </c>
      <c r="E5938" s="331" t="s">
        <v>992</v>
      </c>
      <c r="F5938" s="354" t="s">
        <v>993</v>
      </c>
      <c r="G5938" s="331" t="n">
        <v>60</v>
      </c>
      <c r="H5938" s="331" t="n">
        <v>496.3</v>
      </c>
      <c r="I5938" s="415" t="n">
        <v>9881.4</v>
      </c>
      <c r="J5938" s="389"/>
      <c r="K5938" s="331" t="s">
        <v>994</v>
      </c>
    </row>
    <row r="5939" customFormat="false" ht="15.75" hidden="true" customHeight="false" outlineLevel="0" collapsed="false">
      <c r="A5939" s="331"/>
      <c r="B5939" s="331" t="s">
        <v>935</v>
      </c>
      <c r="C5939" s="331" t="str">
        <f aca="false">IFERROR(VLOOKUP(B5939,'[1]#¡REF!'!$A$1:$C$15201,2,FALSE()),"")</f>
        <v/>
      </c>
      <c r="D5939" s="331" t="s">
        <v>991</v>
      </c>
      <c r="E5939" s="331" t="s">
        <v>1000</v>
      </c>
      <c r="F5939" s="354" t="s">
        <v>993</v>
      </c>
      <c r="G5939" s="331" t="n">
        <v>42</v>
      </c>
      <c r="H5939" s="331" t="n">
        <v>347.41</v>
      </c>
      <c r="I5939" s="415" t="n">
        <v>6916.98</v>
      </c>
      <c r="J5939" s="389"/>
      <c r="K5939" s="331" t="s">
        <v>994</v>
      </c>
    </row>
    <row r="5940" customFormat="false" ht="15.75" hidden="true" customHeight="false" outlineLevel="0" collapsed="false">
      <c r="A5940" s="331"/>
      <c r="B5940" s="331" t="s">
        <v>935</v>
      </c>
      <c r="C5940" s="331" t="str">
        <f aca="false">IFERROR(VLOOKUP(B5940,'[1]#¡REF!'!$A$1:$C$15201,2,FALSE()),"")</f>
        <v/>
      </c>
      <c r="D5940" s="331" t="s">
        <v>991</v>
      </c>
      <c r="E5940" s="331" t="s">
        <v>1034</v>
      </c>
      <c r="F5940" s="354" t="s">
        <v>993</v>
      </c>
      <c r="G5940" s="331" t="n">
        <v>542</v>
      </c>
      <c r="H5940" s="415" t="n">
        <v>4483.27</v>
      </c>
      <c r="I5940" s="415" t="n">
        <v>89261.98</v>
      </c>
      <c r="J5940" s="389"/>
      <c r="K5940" s="331" t="s">
        <v>994</v>
      </c>
    </row>
    <row r="5941" customFormat="false" ht="15.75" hidden="true" customHeight="false" outlineLevel="0" collapsed="false">
      <c r="A5941" s="331"/>
      <c r="B5941" s="331" t="s">
        <v>935</v>
      </c>
      <c r="C5941" s="331" t="str">
        <f aca="false">IFERROR(VLOOKUP(B5941,'[1]#¡REF!'!$A$1:$C$15201,2,FALSE()),"")</f>
        <v/>
      </c>
      <c r="D5941" s="331" t="s">
        <v>991</v>
      </c>
      <c r="E5941" s="331" t="s">
        <v>1011</v>
      </c>
      <c r="F5941" s="354" t="s">
        <v>993</v>
      </c>
      <c r="G5941" s="331" t="n">
        <v>432</v>
      </c>
      <c r="H5941" s="415" t="n">
        <v>3573.38</v>
      </c>
      <c r="I5941" s="415" t="n">
        <v>71146.08</v>
      </c>
      <c r="J5941" s="389"/>
      <c r="K5941" s="331" t="s">
        <v>994</v>
      </c>
    </row>
    <row r="5942" customFormat="false" ht="15.75" hidden="true" customHeight="false" outlineLevel="0" collapsed="false">
      <c r="A5942" s="331"/>
      <c r="B5942" s="331" t="s">
        <v>935</v>
      </c>
      <c r="C5942" s="331" t="str">
        <f aca="false">IFERROR(VLOOKUP(B5942,'[1]#¡REF!'!$A$1:$C$15201,2,FALSE()),"")</f>
        <v/>
      </c>
      <c r="D5942" s="331" t="s">
        <v>991</v>
      </c>
      <c r="E5942" s="331" t="s">
        <v>1001</v>
      </c>
      <c r="F5942" s="354" t="s">
        <v>993</v>
      </c>
      <c r="G5942" s="331" t="n">
        <v>15</v>
      </c>
      <c r="H5942" s="331" t="n">
        <v>124.08</v>
      </c>
      <c r="I5942" s="415" t="n">
        <v>2470.35</v>
      </c>
      <c r="J5942" s="389"/>
      <c r="K5942" s="331" t="s">
        <v>994</v>
      </c>
    </row>
    <row r="5943" customFormat="false" ht="15.75" hidden="true" customHeight="false" outlineLevel="0" collapsed="false">
      <c r="A5943" s="331"/>
      <c r="B5943" s="331" t="s">
        <v>935</v>
      </c>
      <c r="C5943" s="331" t="str">
        <f aca="false">IFERROR(VLOOKUP(B5943,'[1]#¡REF!'!$A$1:$C$15201,2,FALSE()),"")</f>
        <v/>
      </c>
      <c r="D5943" s="331" t="s">
        <v>991</v>
      </c>
      <c r="E5943" s="331" t="s">
        <v>1012</v>
      </c>
      <c r="F5943" s="354" t="s">
        <v>993</v>
      </c>
      <c r="G5943" s="331" t="n">
        <v>80</v>
      </c>
      <c r="H5943" s="331" t="n">
        <v>661.74</v>
      </c>
      <c r="I5943" s="415" t="n">
        <v>13175.2</v>
      </c>
      <c r="J5943" s="389"/>
      <c r="K5943" s="331" t="s">
        <v>994</v>
      </c>
    </row>
    <row r="5944" customFormat="false" ht="15.75" hidden="true" customHeight="false" outlineLevel="0" collapsed="false">
      <c r="A5944" s="331"/>
      <c r="B5944" s="331" t="s">
        <v>935</v>
      </c>
      <c r="C5944" s="331" t="str">
        <f aca="false">IFERROR(VLOOKUP(B5944,'[1]#¡REF!'!$A$1:$C$15201,2,FALSE()),"")</f>
        <v/>
      </c>
      <c r="D5944" s="331" t="s">
        <v>991</v>
      </c>
      <c r="E5944" s="331" t="s">
        <v>1037</v>
      </c>
      <c r="F5944" s="331" t="s">
        <v>1131</v>
      </c>
      <c r="G5944" s="331" t="n">
        <v>257</v>
      </c>
      <c r="H5944" s="415" t="n">
        <v>2125.83</v>
      </c>
      <c r="I5944" s="415" t="n">
        <v>42325.33</v>
      </c>
      <c r="J5944" s="389"/>
      <c r="K5944" s="331" t="s">
        <v>994</v>
      </c>
    </row>
    <row r="5945" customFormat="false" ht="15.75" hidden="true" customHeight="false" outlineLevel="0" collapsed="false">
      <c r="A5945" s="331"/>
      <c r="B5945" s="331" t="s">
        <v>935</v>
      </c>
      <c r="C5945" s="331" t="str">
        <f aca="false">IFERROR(VLOOKUP(B5945,'[1]#¡REF!'!$A$1:$C$15201,2,FALSE()),"")</f>
        <v/>
      </c>
      <c r="D5945" s="331" t="s">
        <v>991</v>
      </c>
      <c r="E5945" s="331" t="s">
        <v>1014</v>
      </c>
      <c r="F5945" s="331" t="s">
        <v>1132</v>
      </c>
      <c r="G5945" s="331" t="n">
        <v>16</v>
      </c>
      <c r="H5945" s="331" t="n">
        <v>132.35</v>
      </c>
      <c r="I5945" s="415" t="n">
        <v>2635.04</v>
      </c>
      <c r="J5945" s="389"/>
      <c r="K5945" s="331" t="s">
        <v>994</v>
      </c>
    </row>
    <row r="5946" customFormat="false" ht="15.75" hidden="true" customHeight="false" outlineLevel="0" collapsed="false">
      <c r="A5946" s="331"/>
      <c r="B5946" s="331" t="s">
        <v>935</v>
      </c>
      <c r="C5946" s="331" t="str">
        <f aca="false">IFERROR(VLOOKUP(B5946,'[1]#¡REF!'!$A$1:$C$15201,2,FALSE()),"")</f>
        <v/>
      </c>
      <c r="D5946" s="331" t="s">
        <v>991</v>
      </c>
      <c r="E5946" s="331" t="s">
        <v>1002</v>
      </c>
      <c r="F5946" s="331" t="s">
        <v>1133</v>
      </c>
      <c r="G5946" s="331" t="n">
        <v>500</v>
      </c>
      <c r="H5946" s="415" t="n">
        <v>4135.86</v>
      </c>
      <c r="I5946" s="415" t="n">
        <v>82345</v>
      </c>
      <c r="J5946" s="389"/>
      <c r="K5946" s="331" t="s">
        <v>994</v>
      </c>
    </row>
    <row r="5947" customFormat="false" ht="15.75" hidden="true" customHeight="false" outlineLevel="0" collapsed="false">
      <c r="A5947" s="331"/>
      <c r="B5947" s="331" t="s">
        <v>935</v>
      </c>
      <c r="C5947" s="331" t="str">
        <f aca="false">IFERROR(VLOOKUP(B5947,'[1]#¡REF!'!$A$1:$C$15201,2,FALSE()),"")</f>
        <v/>
      </c>
      <c r="D5947" s="331" t="s">
        <v>1016</v>
      </c>
      <c r="E5947" s="331" t="s">
        <v>1017</v>
      </c>
      <c r="F5947" s="331" t="s">
        <v>1130</v>
      </c>
      <c r="G5947" s="331" t="n">
        <v>6</v>
      </c>
      <c r="H5947" s="331" t="n">
        <v>49.63</v>
      </c>
      <c r="I5947" s="331" t="n">
        <v>988.14</v>
      </c>
      <c r="J5947" s="389"/>
      <c r="K5947" s="331" t="s">
        <v>994</v>
      </c>
    </row>
    <row r="5948" customFormat="false" ht="15.75" hidden="true" customHeight="false" outlineLevel="0" collapsed="false">
      <c r="A5948" s="331"/>
      <c r="B5948" s="331" t="s">
        <v>935</v>
      </c>
      <c r="C5948" s="331" t="str">
        <f aca="false">IFERROR(VLOOKUP(B5948,'[1]#¡REF!'!$A$1:$C$15201,2,FALSE()),"")</f>
        <v/>
      </c>
      <c r="D5948" s="331" t="s">
        <v>1016</v>
      </c>
      <c r="E5948" s="331" t="s">
        <v>1091</v>
      </c>
      <c r="F5948" s="354" t="s">
        <v>993</v>
      </c>
      <c r="G5948" s="331" t="n">
        <v>24</v>
      </c>
      <c r="H5948" s="331" t="n">
        <v>198.52</v>
      </c>
      <c r="I5948" s="415" t="n">
        <v>3952.56</v>
      </c>
      <c r="J5948" s="389"/>
      <c r="K5948" s="331" t="s">
        <v>994</v>
      </c>
    </row>
    <row r="5949" customFormat="false" ht="15.75" hidden="true" customHeight="false" outlineLevel="0" collapsed="false">
      <c r="A5949" s="331"/>
      <c r="B5949" s="331" t="s">
        <v>935</v>
      </c>
      <c r="C5949" s="331" t="str">
        <f aca="false">IFERROR(VLOOKUP(B5949,'[1]#¡REF!'!$A$1:$C$15201,2,FALSE()),"")</f>
        <v/>
      </c>
      <c r="D5949" s="331" t="s">
        <v>1016</v>
      </c>
      <c r="E5949" s="331" t="s">
        <v>1018</v>
      </c>
      <c r="F5949" s="354" t="s">
        <v>993</v>
      </c>
      <c r="G5949" s="331" t="n">
        <v>84</v>
      </c>
      <c r="H5949" s="331" t="n">
        <v>694.82</v>
      </c>
      <c r="I5949" s="415" t="n">
        <v>13833.96</v>
      </c>
      <c r="J5949" s="389"/>
      <c r="K5949" s="331" t="s">
        <v>994</v>
      </c>
    </row>
    <row r="5950" customFormat="false" ht="15.75" hidden="true" customHeight="false" outlineLevel="0" collapsed="false">
      <c r="A5950" s="331"/>
      <c r="B5950" s="331" t="s">
        <v>935</v>
      </c>
      <c r="C5950" s="331" t="str">
        <f aca="false">IFERROR(VLOOKUP(B5950,'[1]#¡REF!'!$A$1:$C$15201,2,FALSE()),"")</f>
        <v/>
      </c>
      <c r="D5950" s="331" t="s">
        <v>1016</v>
      </c>
      <c r="E5950" s="331" t="s">
        <v>1020</v>
      </c>
      <c r="F5950" s="354" t="s">
        <v>993</v>
      </c>
      <c r="G5950" s="331" t="n">
        <v>106</v>
      </c>
      <c r="H5950" s="331" t="n">
        <v>876.8</v>
      </c>
      <c r="I5950" s="415" t="n">
        <v>17457.14</v>
      </c>
      <c r="J5950" s="389"/>
      <c r="K5950" s="331" t="s">
        <v>994</v>
      </c>
    </row>
    <row r="5951" customFormat="false" ht="15.75" hidden="true" customHeight="false" outlineLevel="0" collapsed="false">
      <c r="A5951" s="331"/>
      <c r="B5951" s="331" t="s">
        <v>935</v>
      </c>
      <c r="C5951" s="331" t="str">
        <f aca="false">IFERROR(VLOOKUP(B5951,'[1]#¡REF!'!$A$1:$C$15201,2,FALSE()),"")</f>
        <v/>
      </c>
      <c r="D5951" s="331" t="s">
        <v>1016</v>
      </c>
      <c r="E5951" s="331" t="s">
        <v>1023</v>
      </c>
      <c r="F5951" s="354" t="s">
        <v>993</v>
      </c>
      <c r="G5951" s="331" t="n">
        <v>154</v>
      </c>
      <c r="H5951" s="415" t="n">
        <v>1273.85</v>
      </c>
      <c r="I5951" s="415" t="n">
        <v>25362.26</v>
      </c>
      <c r="J5951" s="389"/>
      <c r="K5951" s="331" t="s">
        <v>994</v>
      </c>
    </row>
    <row r="5952" customFormat="false" ht="15.75" hidden="true" customHeight="false" outlineLevel="0" collapsed="false">
      <c r="A5952" s="331"/>
      <c r="B5952" s="331" t="s">
        <v>935</v>
      </c>
      <c r="C5952" s="331" t="str">
        <f aca="false">IFERROR(VLOOKUP(B5952,'[1]#¡REF!'!$A$1:$C$15201,2,FALSE()),"")</f>
        <v/>
      </c>
      <c r="D5952" s="331" t="s">
        <v>1016</v>
      </c>
      <c r="E5952" s="331" t="s">
        <v>1025</v>
      </c>
      <c r="F5952" s="354" t="s">
        <v>993</v>
      </c>
      <c r="G5952" s="331" t="n">
        <v>84</v>
      </c>
      <c r="H5952" s="331" t="n">
        <v>694.82</v>
      </c>
      <c r="I5952" s="415" t="n">
        <v>13833.96</v>
      </c>
      <c r="J5952" s="389"/>
      <c r="K5952" s="331" t="s">
        <v>994</v>
      </c>
    </row>
    <row r="5953" customFormat="false" ht="15.75" hidden="true" customHeight="false" outlineLevel="0" collapsed="false">
      <c r="A5953" s="331"/>
      <c r="B5953" s="331" t="s">
        <v>935</v>
      </c>
      <c r="C5953" s="331" t="str">
        <f aca="false">IFERROR(VLOOKUP(B5953,'[1]#¡REF!'!$A$1:$C$15201,2,FALSE()),"")</f>
        <v/>
      </c>
      <c r="D5953" s="331" t="s">
        <v>1016</v>
      </c>
      <c r="E5953" s="331" t="s">
        <v>1065</v>
      </c>
      <c r="F5953" s="354" t="s">
        <v>993</v>
      </c>
      <c r="G5953" s="331" t="n">
        <v>12</v>
      </c>
      <c r="H5953" s="331" t="n">
        <v>99.26</v>
      </c>
      <c r="I5953" s="415" t="n">
        <v>1976.28</v>
      </c>
      <c r="J5953" s="389"/>
      <c r="K5953" s="331" t="s">
        <v>994</v>
      </c>
    </row>
    <row r="5954" customFormat="false" ht="15.75" hidden="true" customHeight="false" outlineLevel="0" collapsed="false">
      <c r="A5954" s="331"/>
      <c r="B5954" s="331" t="s">
        <v>935</v>
      </c>
      <c r="C5954" s="331" t="str">
        <f aca="false">IFERROR(VLOOKUP(B5954,'[1]#¡REF!'!$A$1:$C$15201,2,FALSE()),"")</f>
        <v/>
      </c>
      <c r="D5954" s="331" t="s">
        <v>1016</v>
      </c>
      <c r="E5954" s="331" t="s">
        <v>1093</v>
      </c>
      <c r="F5954" s="331" t="s">
        <v>1131</v>
      </c>
      <c r="G5954" s="331" t="n">
        <v>6</v>
      </c>
      <c r="H5954" s="331" t="n">
        <v>49.63</v>
      </c>
      <c r="I5954" s="331" t="n">
        <v>988.14</v>
      </c>
      <c r="J5954" s="389"/>
      <c r="K5954" s="331" t="s">
        <v>994</v>
      </c>
    </row>
    <row r="5955" customFormat="false" ht="15.75" hidden="true" customHeight="false" outlineLevel="0" collapsed="false">
      <c r="A5955" s="331"/>
      <c r="B5955" s="331" t="s">
        <v>935</v>
      </c>
      <c r="C5955" s="331" t="str">
        <f aca="false">IFERROR(VLOOKUP(B5955,'[1]#¡REF!'!$A$1:$C$15201,2,FALSE()),"")</f>
        <v/>
      </c>
      <c r="D5955" s="331" t="s">
        <v>1016</v>
      </c>
      <c r="E5955" s="331" t="s">
        <v>1027</v>
      </c>
      <c r="F5955" s="331" t="s">
        <v>1133</v>
      </c>
      <c r="G5955" s="331" t="n">
        <v>6</v>
      </c>
      <c r="H5955" s="331" t="n">
        <v>49.63</v>
      </c>
      <c r="I5955" s="331" t="n">
        <v>988.14</v>
      </c>
      <c r="J5955" s="389"/>
      <c r="K5955" s="331" t="s">
        <v>994</v>
      </c>
    </row>
    <row r="5956" customFormat="false" ht="15.75" hidden="true" customHeight="false" outlineLevel="0" collapsed="false">
      <c r="A5956" s="331"/>
      <c r="B5956" s="331" t="s">
        <v>935</v>
      </c>
      <c r="C5956" s="331" t="str">
        <f aca="false">IFERROR(VLOOKUP(B5956,'[1]#¡REF!'!$A$1:$C$15201,2,FALSE()),"")</f>
        <v/>
      </c>
      <c r="D5956" s="331" t="s">
        <v>1016</v>
      </c>
      <c r="E5956" s="331" t="s">
        <v>1028</v>
      </c>
      <c r="F5956" s="331" t="s">
        <v>1134</v>
      </c>
      <c r="G5956" s="331" t="n">
        <v>6</v>
      </c>
      <c r="H5956" s="331" t="n">
        <v>49.63</v>
      </c>
      <c r="I5956" s="331" t="n">
        <v>988.14</v>
      </c>
      <c r="J5956" s="390"/>
      <c r="K5956" s="331" t="s">
        <v>994</v>
      </c>
    </row>
    <row r="5957" customFormat="false" ht="15.75" hidden="true" customHeight="false" outlineLevel="0" collapsed="false">
      <c r="A5957" s="331"/>
      <c r="B5957" s="331" t="s">
        <v>1096</v>
      </c>
      <c r="C5957" s="331" t="str">
        <f aca="false">IFERROR(VLOOKUP(B5957,'[1]#¡REF!'!$A$1:$C$15201,2,FALSE()),"")</f>
        <v/>
      </c>
      <c r="D5957" s="331" t="s">
        <v>991</v>
      </c>
      <c r="E5957" s="331" t="s">
        <v>997</v>
      </c>
      <c r="F5957" s="331" t="s">
        <v>1130</v>
      </c>
      <c r="G5957" s="331" t="n">
        <v>5</v>
      </c>
      <c r="H5957" s="415" t="n">
        <v>7029.6</v>
      </c>
      <c r="I5957" s="415" t="n">
        <v>139959.25</v>
      </c>
      <c r="J5957" s="388"/>
      <c r="K5957" s="331" t="s">
        <v>994</v>
      </c>
    </row>
    <row r="5958" customFormat="false" ht="15.75" hidden="true" customHeight="false" outlineLevel="0" collapsed="false">
      <c r="A5958" s="331"/>
      <c r="B5958" s="331" t="s">
        <v>1096</v>
      </c>
      <c r="C5958" s="331" t="str">
        <f aca="false">IFERROR(VLOOKUP(B5958,'[1]#¡REF!'!$A$1:$C$15201,2,FALSE()),"")</f>
        <v/>
      </c>
      <c r="D5958" s="331" t="s">
        <v>991</v>
      </c>
      <c r="E5958" s="331" t="s">
        <v>1032</v>
      </c>
      <c r="F5958" s="331" t="s">
        <v>1130</v>
      </c>
      <c r="G5958" s="331" t="n">
        <v>2</v>
      </c>
      <c r="H5958" s="415" t="n">
        <v>2811.84</v>
      </c>
      <c r="I5958" s="415" t="n">
        <v>55983.7</v>
      </c>
      <c r="J5958" s="389"/>
      <c r="K5958" s="331" t="s">
        <v>994</v>
      </c>
    </row>
    <row r="5959" customFormat="false" ht="15.75" hidden="true" customHeight="false" outlineLevel="0" collapsed="false">
      <c r="A5959" s="331"/>
      <c r="B5959" s="331" t="s">
        <v>1096</v>
      </c>
      <c r="C5959" s="331" t="str">
        <f aca="false">IFERROR(VLOOKUP(B5959,'[1]#¡REF!'!$A$1:$C$15201,2,FALSE()),"")</f>
        <v/>
      </c>
      <c r="D5959" s="331" t="s">
        <v>991</v>
      </c>
      <c r="E5959" s="331" t="s">
        <v>1034</v>
      </c>
      <c r="F5959" s="354" t="s">
        <v>993</v>
      </c>
      <c r="G5959" s="331" t="n">
        <v>18</v>
      </c>
      <c r="H5959" s="415" t="n">
        <v>25306.55</v>
      </c>
      <c r="I5959" s="415" t="n">
        <v>503853.3</v>
      </c>
      <c r="J5959" s="389"/>
      <c r="K5959" s="331" t="s">
        <v>994</v>
      </c>
    </row>
    <row r="5960" customFormat="false" ht="15.75" hidden="true" customHeight="false" outlineLevel="0" collapsed="false">
      <c r="A5960" s="331"/>
      <c r="B5960" s="331" t="s">
        <v>1096</v>
      </c>
      <c r="C5960" s="331" t="str">
        <f aca="false">IFERROR(VLOOKUP(B5960,'[1]#¡REF!'!$A$1:$C$15201,2,FALSE()),"")</f>
        <v/>
      </c>
      <c r="D5960" s="331" t="s">
        <v>991</v>
      </c>
      <c r="E5960" s="331" t="s">
        <v>1010</v>
      </c>
      <c r="F5960" s="354" t="s">
        <v>993</v>
      </c>
      <c r="G5960" s="331" t="n">
        <v>48</v>
      </c>
      <c r="H5960" s="415" t="n">
        <v>67484.12</v>
      </c>
      <c r="I5960" s="415" t="n">
        <v>1343608.8</v>
      </c>
      <c r="J5960" s="389"/>
      <c r="K5960" s="331" t="s">
        <v>994</v>
      </c>
    </row>
    <row r="5961" customFormat="false" ht="15.75" hidden="true" customHeight="false" outlineLevel="0" collapsed="false">
      <c r="A5961" s="331"/>
      <c r="B5961" s="331" t="s">
        <v>1096</v>
      </c>
      <c r="C5961" s="331" t="str">
        <f aca="false">IFERROR(VLOOKUP(B5961,'[1]#¡REF!'!$A$1:$C$15201,2,FALSE()),"")</f>
        <v/>
      </c>
      <c r="D5961" s="331" t="s">
        <v>991</v>
      </c>
      <c r="E5961" s="331" t="s">
        <v>1001</v>
      </c>
      <c r="F5961" s="354" t="s">
        <v>993</v>
      </c>
      <c r="G5961" s="331" t="n">
        <v>25</v>
      </c>
      <c r="H5961" s="415" t="n">
        <v>35147.98</v>
      </c>
      <c r="I5961" s="415" t="n">
        <v>699796.25</v>
      </c>
      <c r="J5961" s="389"/>
      <c r="K5961" s="331" t="s">
        <v>994</v>
      </c>
    </row>
    <row r="5962" customFormat="false" ht="15.75" hidden="true" customHeight="false" outlineLevel="0" collapsed="false">
      <c r="A5962" s="331"/>
      <c r="B5962" s="331" t="s">
        <v>1096</v>
      </c>
      <c r="C5962" s="331" t="str">
        <f aca="false">IFERROR(VLOOKUP(B5962,'[1]#¡REF!'!$A$1:$C$15201,2,FALSE()),"")</f>
        <v/>
      </c>
      <c r="D5962" s="331" t="s">
        <v>991</v>
      </c>
      <c r="E5962" s="331" t="s">
        <v>1012</v>
      </c>
      <c r="F5962" s="354" t="s">
        <v>993</v>
      </c>
      <c r="G5962" s="331" t="n">
        <v>18</v>
      </c>
      <c r="H5962" s="415" t="n">
        <v>25306.55</v>
      </c>
      <c r="I5962" s="415" t="n">
        <v>503853.3</v>
      </c>
      <c r="J5962" s="390"/>
      <c r="K5962" s="331" t="s">
        <v>994</v>
      </c>
    </row>
    <row r="5963" s="158" customFormat="true" ht="15" hidden="false" customHeight="false" outlineLevel="0" collapsed="false">
      <c r="A5963" s="366" t="s">
        <v>1548</v>
      </c>
      <c r="B5963" s="366" t="s">
        <v>1096</v>
      </c>
      <c r="C5963" s="74" t="str">
        <f aca="false">IFERROR(VLOOKUP(B5963,'[1]#¡REF!'!$A$1:$C$15201,2,FALSE()),"")</f>
        <v/>
      </c>
      <c r="D5963" s="406" t="s">
        <v>991</v>
      </c>
      <c r="E5963" s="366" t="s">
        <v>612</v>
      </c>
      <c r="F5963" s="421" t="s">
        <v>1136</v>
      </c>
      <c r="G5963" s="368" t="n">
        <v>27</v>
      </c>
      <c r="H5963" s="426" t="n">
        <v>37959.82</v>
      </c>
      <c r="I5963" s="426" t="n">
        <v>755779.95</v>
      </c>
      <c r="J5963" s="408" t="n">
        <v>27991.85</v>
      </c>
      <c r="K5963" s="366" t="s">
        <v>994</v>
      </c>
      <c r="L5963" s="375" t="s">
        <v>1549</v>
      </c>
      <c r="M5963" s="375" t="s">
        <v>1550</v>
      </c>
      <c r="N5963" s="375"/>
      <c r="O5963" s="371" t="n">
        <v>3137775</v>
      </c>
      <c r="P5963" s="375" t="s">
        <v>1551</v>
      </c>
      <c r="Q5963" s="409" t="n">
        <v>44511</v>
      </c>
      <c r="R5963" s="409" t="n">
        <v>44511</v>
      </c>
      <c r="S5963" s="409"/>
      <c r="T5963" s="273" t="n">
        <f aca="false">2+2</f>
        <v>4</v>
      </c>
      <c r="U5963" s="163" t="n">
        <f aca="false">T5963*J5963</f>
        <v>111967.4</v>
      </c>
    </row>
    <row r="5964" customFormat="false" ht="15.75" hidden="true" customHeight="false" outlineLevel="0" collapsed="false">
      <c r="A5964" s="331"/>
      <c r="B5964" s="331" t="s">
        <v>1552</v>
      </c>
      <c r="C5964" s="331" t="str">
        <f aca="false">IFERROR(VLOOKUP(B5964,'[1]#¡REF!'!$A$1:$C$15201,2,FALSE()),"")</f>
        <v/>
      </c>
      <c r="D5964" s="331" t="s">
        <v>991</v>
      </c>
      <c r="E5964" s="331" t="s">
        <v>997</v>
      </c>
      <c r="F5964" s="331" t="s">
        <v>1130</v>
      </c>
      <c r="G5964" s="331" t="n">
        <v>1</v>
      </c>
      <c r="H5964" s="331" t="n">
        <v>14.77</v>
      </c>
      <c r="I5964" s="331" t="n">
        <v>294</v>
      </c>
      <c r="J5964" s="388"/>
      <c r="K5964" s="331" t="s">
        <v>994</v>
      </c>
    </row>
    <row r="5965" customFormat="false" ht="15.75" hidden="true" customHeight="false" outlineLevel="0" collapsed="false">
      <c r="A5965" s="331"/>
      <c r="B5965" s="331" t="s">
        <v>1552</v>
      </c>
      <c r="C5965" s="331" t="str">
        <f aca="false">IFERROR(VLOOKUP(B5965,'[1]#¡REF!'!$A$1:$C$15201,2,FALSE()),"")</f>
        <v/>
      </c>
      <c r="D5965" s="331" t="s">
        <v>991</v>
      </c>
      <c r="E5965" s="331" t="s">
        <v>992</v>
      </c>
      <c r="F5965" s="354" t="s">
        <v>993</v>
      </c>
      <c r="G5965" s="331" t="n">
        <v>30</v>
      </c>
      <c r="H5965" s="331" t="n">
        <v>442.99</v>
      </c>
      <c r="I5965" s="415" t="n">
        <v>8820</v>
      </c>
      <c r="J5965" s="389"/>
      <c r="K5965" s="331" t="s">
        <v>994</v>
      </c>
    </row>
    <row r="5966" customFormat="false" ht="15.75" hidden="true" customHeight="false" outlineLevel="0" collapsed="false">
      <c r="A5966" s="331"/>
      <c r="B5966" s="331" t="s">
        <v>1552</v>
      </c>
      <c r="C5966" s="331" t="str">
        <f aca="false">IFERROR(VLOOKUP(B5966,'[1]#¡REF!'!$A$1:$C$15201,2,FALSE()),"")</f>
        <v/>
      </c>
      <c r="D5966" s="331" t="s">
        <v>1016</v>
      </c>
      <c r="E5966" s="331" t="s">
        <v>1023</v>
      </c>
      <c r="F5966" s="354" t="s">
        <v>993</v>
      </c>
      <c r="G5966" s="331" t="n">
        <v>35</v>
      </c>
      <c r="H5966" s="331" t="n">
        <v>516.83</v>
      </c>
      <c r="I5966" s="415" t="n">
        <v>10290</v>
      </c>
      <c r="J5966" s="389"/>
      <c r="K5966" s="331" t="s">
        <v>994</v>
      </c>
    </row>
    <row r="5967" customFormat="false" ht="15.75" hidden="true" customHeight="false" outlineLevel="0" collapsed="false">
      <c r="A5967" s="331"/>
      <c r="B5967" s="331" t="s">
        <v>1553</v>
      </c>
      <c r="C5967" s="331" t="str">
        <f aca="false">IFERROR(VLOOKUP(B5967,'[1]#¡REF!'!$A$1:$C$15201,2,FALSE()),"")</f>
        <v/>
      </c>
      <c r="D5967" s="331" t="s">
        <v>991</v>
      </c>
      <c r="E5967" s="331" t="s">
        <v>997</v>
      </c>
      <c r="F5967" s="331" t="s">
        <v>1130</v>
      </c>
      <c r="G5967" s="331" t="n">
        <v>3</v>
      </c>
      <c r="H5967" s="331" t="n">
        <v>188.35</v>
      </c>
      <c r="I5967" s="415" t="n">
        <v>3750</v>
      </c>
      <c r="J5967" s="389"/>
      <c r="K5967" s="331" t="s">
        <v>994</v>
      </c>
    </row>
    <row r="5968" customFormat="false" ht="15.75" hidden="true" customHeight="false" outlineLevel="0" collapsed="false">
      <c r="A5968" s="331"/>
      <c r="B5968" s="331" t="s">
        <v>1553</v>
      </c>
      <c r="C5968" s="331" t="str">
        <f aca="false">IFERROR(VLOOKUP(B5968,'[1]#¡REF!'!$A$1:$C$15201,2,FALSE()),"")</f>
        <v/>
      </c>
      <c r="D5968" s="331" t="s">
        <v>991</v>
      </c>
      <c r="E5968" s="331" t="s">
        <v>1083</v>
      </c>
      <c r="F5968" s="354" t="s">
        <v>993</v>
      </c>
      <c r="G5968" s="331" t="n">
        <v>12</v>
      </c>
      <c r="H5968" s="331" t="n">
        <v>753.39</v>
      </c>
      <c r="I5968" s="415" t="n">
        <v>15000</v>
      </c>
      <c r="J5968" s="389"/>
      <c r="K5968" s="331" t="s">
        <v>994</v>
      </c>
    </row>
    <row r="5969" customFormat="false" ht="15.75" hidden="true" customHeight="false" outlineLevel="0" collapsed="false">
      <c r="A5969" s="331"/>
      <c r="B5969" s="331" t="s">
        <v>1553</v>
      </c>
      <c r="C5969" s="331" t="str">
        <f aca="false">IFERROR(VLOOKUP(B5969,'[1]#¡REF!'!$A$1:$C$15201,2,FALSE()),"")</f>
        <v/>
      </c>
      <c r="D5969" s="331" t="s">
        <v>991</v>
      </c>
      <c r="E5969" s="331" t="s">
        <v>1000</v>
      </c>
      <c r="F5969" s="354" t="s">
        <v>993</v>
      </c>
      <c r="G5969" s="331" t="n">
        <v>12</v>
      </c>
      <c r="H5969" s="331" t="n">
        <v>753.39</v>
      </c>
      <c r="I5969" s="415" t="n">
        <v>15000</v>
      </c>
      <c r="J5969" s="389"/>
      <c r="K5969" s="331" t="s">
        <v>994</v>
      </c>
    </row>
    <row r="5970" customFormat="false" ht="15.75" hidden="true" customHeight="false" outlineLevel="0" collapsed="false">
      <c r="A5970" s="331"/>
      <c r="B5970" s="331" t="s">
        <v>1553</v>
      </c>
      <c r="C5970" s="331" t="str">
        <f aca="false">IFERROR(VLOOKUP(B5970,'[1]#¡REF!'!$A$1:$C$15201,2,FALSE()),"")</f>
        <v/>
      </c>
      <c r="D5970" s="331" t="s">
        <v>991</v>
      </c>
      <c r="E5970" s="331" t="s">
        <v>1034</v>
      </c>
      <c r="F5970" s="354" t="s">
        <v>993</v>
      </c>
      <c r="G5970" s="331" t="n">
        <v>20</v>
      </c>
      <c r="H5970" s="415" t="n">
        <v>1255.65</v>
      </c>
      <c r="I5970" s="415" t="n">
        <v>25000</v>
      </c>
      <c r="J5970" s="389"/>
      <c r="K5970" s="331" t="s">
        <v>994</v>
      </c>
    </row>
    <row r="5971" customFormat="false" ht="15.75" hidden="true" customHeight="false" outlineLevel="0" collapsed="false">
      <c r="A5971" s="331"/>
      <c r="B5971" s="331" t="s">
        <v>1553</v>
      </c>
      <c r="C5971" s="331" t="str">
        <f aca="false">IFERROR(VLOOKUP(B5971,'[1]#¡REF!'!$A$1:$C$15201,2,FALSE()),"")</f>
        <v/>
      </c>
      <c r="D5971" s="331" t="s">
        <v>991</v>
      </c>
      <c r="E5971" s="331" t="s">
        <v>1010</v>
      </c>
      <c r="F5971" s="354" t="s">
        <v>993</v>
      </c>
      <c r="G5971" s="331" t="n">
        <v>240</v>
      </c>
      <c r="H5971" s="415" t="n">
        <v>15067.81</v>
      </c>
      <c r="I5971" s="415" t="n">
        <v>300000</v>
      </c>
      <c r="J5971" s="389"/>
      <c r="K5971" s="331" t="s">
        <v>994</v>
      </c>
    </row>
    <row r="5972" customFormat="false" ht="15.75" hidden="true" customHeight="false" outlineLevel="0" collapsed="false">
      <c r="A5972" s="331"/>
      <c r="B5972" s="331" t="s">
        <v>1553</v>
      </c>
      <c r="C5972" s="331" t="str">
        <f aca="false">IFERROR(VLOOKUP(B5972,'[1]#¡REF!'!$A$1:$C$15201,2,FALSE()),"")</f>
        <v/>
      </c>
      <c r="D5972" s="331" t="s">
        <v>991</v>
      </c>
      <c r="E5972" s="331" t="s">
        <v>1001</v>
      </c>
      <c r="F5972" s="354" t="s">
        <v>993</v>
      </c>
      <c r="G5972" s="331" t="n">
        <v>30</v>
      </c>
      <c r="H5972" s="415" t="n">
        <v>1883.48</v>
      </c>
      <c r="I5972" s="415" t="n">
        <v>37500</v>
      </c>
      <c r="J5972" s="389"/>
      <c r="K5972" s="331" t="s">
        <v>994</v>
      </c>
    </row>
    <row r="5973" customFormat="false" ht="15.75" hidden="true" customHeight="false" outlineLevel="0" collapsed="false">
      <c r="A5973" s="331"/>
      <c r="B5973" s="331" t="s">
        <v>1553</v>
      </c>
      <c r="C5973" s="331" t="str">
        <f aca="false">IFERROR(VLOOKUP(B5973,'[1]#¡REF!'!$A$1:$C$15201,2,FALSE()),"")</f>
        <v/>
      </c>
      <c r="D5973" s="331" t="s">
        <v>991</v>
      </c>
      <c r="E5973" s="331" t="s">
        <v>1084</v>
      </c>
      <c r="F5973" s="354" t="s">
        <v>993</v>
      </c>
      <c r="G5973" s="331" t="n">
        <v>189</v>
      </c>
      <c r="H5973" s="415" t="n">
        <v>11865.9</v>
      </c>
      <c r="I5973" s="415" t="n">
        <v>236250</v>
      </c>
      <c r="J5973" s="389"/>
      <c r="K5973" s="331" t="s">
        <v>994</v>
      </c>
    </row>
    <row r="5974" customFormat="false" ht="15.75" hidden="true" customHeight="false" outlineLevel="0" collapsed="false">
      <c r="A5974" s="331"/>
      <c r="B5974" s="331" t="s">
        <v>1553</v>
      </c>
      <c r="C5974" s="331" t="str">
        <f aca="false">IFERROR(VLOOKUP(B5974,'[1]#¡REF!'!$A$1:$C$15201,2,FALSE()),"")</f>
        <v/>
      </c>
      <c r="D5974" s="331" t="s">
        <v>991</v>
      </c>
      <c r="E5974" s="331" t="s">
        <v>1035</v>
      </c>
      <c r="F5974" s="354" t="s">
        <v>993</v>
      </c>
      <c r="G5974" s="331" t="n">
        <v>12</v>
      </c>
      <c r="H5974" s="331" t="n">
        <v>753.39</v>
      </c>
      <c r="I5974" s="415" t="n">
        <v>15000</v>
      </c>
      <c r="J5974" s="389"/>
      <c r="K5974" s="331" t="s">
        <v>994</v>
      </c>
    </row>
    <row r="5975" customFormat="false" ht="15.75" hidden="true" customHeight="false" outlineLevel="0" collapsed="false">
      <c r="A5975" s="331"/>
      <c r="B5975" s="331" t="s">
        <v>1553</v>
      </c>
      <c r="C5975" s="331" t="str">
        <f aca="false">IFERROR(VLOOKUP(B5975,'[1]#¡REF!'!$A$1:$C$15201,2,FALSE()),"")</f>
        <v/>
      </c>
      <c r="D5975" s="331" t="s">
        <v>991</v>
      </c>
      <c r="E5975" s="331" t="s">
        <v>1037</v>
      </c>
      <c r="F5975" s="331" t="s">
        <v>1131</v>
      </c>
      <c r="G5975" s="331" t="n">
        <v>21</v>
      </c>
      <c r="H5975" s="415" t="n">
        <v>1318.43</v>
      </c>
      <c r="I5975" s="415" t="n">
        <v>26250</v>
      </c>
      <c r="J5975" s="389"/>
      <c r="K5975" s="331" t="s">
        <v>994</v>
      </c>
    </row>
    <row r="5976" customFormat="false" ht="15.75" hidden="true" customHeight="false" outlineLevel="0" collapsed="false">
      <c r="A5976" s="331"/>
      <c r="B5976" s="331" t="s">
        <v>1553</v>
      </c>
      <c r="C5976" s="331" t="str">
        <f aca="false">IFERROR(VLOOKUP(B5976,'[1]#¡REF!'!$A$1:$C$15201,2,FALSE()),"")</f>
        <v/>
      </c>
      <c r="D5976" s="331" t="s">
        <v>991</v>
      </c>
      <c r="E5976" s="331" t="s">
        <v>1014</v>
      </c>
      <c r="F5976" s="331" t="s">
        <v>1132</v>
      </c>
      <c r="G5976" s="331" t="n">
        <v>24</v>
      </c>
      <c r="H5976" s="415" t="n">
        <v>1506.78</v>
      </c>
      <c r="I5976" s="415" t="n">
        <v>30000</v>
      </c>
      <c r="J5976" s="389"/>
      <c r="K5976" s="331" t="s">
        <v>994</v>
      </c>
    </row>
    <row r="5977" customFormat="false" ht="15.75" hidden="true" customHeight="false" outlineLevel="0" collapsed="false">
      <c r="A5977" s="331"/>
      <c r="B5977" s="331" t="s">
        <v>1553</v>
      </c>
      <c r="C5977" s="331" t="str">
        <f aca="false">IFERROR(VLOOKUP(B5977,'[1]#¡REF!'!$A$1:$C$15201,2,FALSE()),"")</f>
        <v/>
      </c>
      <c r="D5977" s="331" t="s">
        <v>991</v>
      </c>
      <c r="E5977" s="331" t="s">
        <v>1004</v>
      </c>
      <c r="F5977" s="331" t="s">
        <v>1134</v>
      </c>
      <c r="G5977" s="331" t="n">
        <v>2</v>
      </c>
      <c r="H5977" s="331" t="n">
        <v>125.57</v>
      </c>
      <c r="I5977" s="415" t="n">
        <v>2500</v>
      </c>
      <c r="J5977" s="390"/>
      <c r="K5977" s="331" t="s">
        <v>994</v>
      </c>
    </row>
    <row r="5978" customFormat="false" ht="15.75" hidden="true" customHeight="false" outlineLevel="0" collapsed="false">
      <c r="A5978" s="331"/>
      <c r="B5978" s="331" t="s">
        <v>1554</v>
      </c>
      <c r="C5978" s="331" t="str">
        <f aca="false">IFERROR(VLOOKUP(B5978,'[1]#¡REF!'!$A$1:$C$15201,2,FALSE()),"")</f>
        <v/>
      </c>
      <c r="D5978" s="331" t="s">
        <v>991</v>
      </c>
      <c r="E5978" s="331" t="s">
        <v>992</v>
      </c>
      <c r="F5978" s="354" t="s">
        <v>993</v>
      </c>
      <c r="G5978" s="405" t="n">
        <v>1750</v>
      </c>
      <c r="H5978" s="415" t="n">
        <v>29796.59</v>
      </c>
      <c r="I5978" s="415" t="n">
        <v>593250</v>
      </c>
      <c r="J5978" s="388"/>
      <c r="K5978" s="331" t="s">
        <v>994</v>
      </c>
    </row>
    <row r="5979" customFormat="false" ht="15.75" hidden="true" customHeight="false" outlineLevel="0" collapsed="false">
      <c r="A5979" s="331"/>
      <c r="B5979" s="331" t="s">
        <v>1554</v>
      </c>
      <c r="C5979" s="331" t="str">
        <f aca="false">IFERROR(VLOOKUP(B5979,'[1]#¡REF!'!$A$1:$C$15201,2,FALSE()),"")</f>
        <v/>
      </c>
      <c r="D5979" s="331" t="s">
        <v>991</v>
      </c>
      <c r="E5979" s="331" t="s">
        <v>1083</v>
      </c>
      <c r="F5979" s="354" t="s">
        <v>993</v>
      </c>
      <c r="G5979" s="405" t="n">
        <v>4248</v>
      </c>
      <c r="H5979" s="415" t="n">
        <v>72329.09</v>
      </c>
      <c r="I5979" s="415" t="n">
        <v>1440072</v>
      </c>
      <c r="J5979" s="389"/>
      <c r="K5979" s="331" t="s">
        <v>994</v>
      </c>
    </row>
    <row r="5980" customFormat="false" ht="15.75" hidden="true" customHeight="false" outlineLevel="0" collapsed="false">
      <c r="A5980" s="331"/>
      <c r="B5980" s="331" t="s">
        <v>1554</v>
      </c>
      <c r="C5980" s="331" t="str">
        <f aca="false">IFERROR(VLOOKUP(B5980,'[1]#¡REF!'!$A$1:$C$15201,2,FALSE()),"")</f>
        <v/>
      </c>
      <c r="D5980" s="331" t="s">
        <v>991</v>
      </c>
      <c r="E5980" s="331" t="s">
        <v>1000</v>
      </c>
      <c r="F5980" s="354" t="s">
        <v>993</v>
      </c>
      <c r="G5980" s="331" t="n">
        <v>932</v>
      </c>
      <c r="H5980" s="415" t="n">
        <v>15868.81</v>
      </c>
      <c r="I5980" s="415" t="n">
        <v>315948</v>
      </c>
      <c r="J5980" s="389"/>
      <c r="K5980" s="331" t="s">
        <v>994</v>
      </c>
    </row>
    <row r="5981" customFormat="false" ht="15.75" hidden="true" customHeight="false" outlineLevel="0" collapsed="false">
      <c r="A5981" s="331"/>
      <c r="B5981" s="331" t="s">
        <v>1554</v>
      </c>
      <c r="C5981" s="331" t="str">
        <f aca="false">IFERROR(VLOOKUP(B5981,'[1]#¡REF!'!$A$1:$C$15201,2,FALSE()),"")</f>
        <v/>
      </c>
      <c r="D5981" s="331" t="s">
        <v>991</v>
      </c>
      <c r="E5981" s="331" t="s">
        <v>1033</v>
      </c>
      <c r="F5981" s="354" t="s">
        <v>993</v>
      </c>
      <c r="G5981" s="331" t="n">
        <v>100</v>
      </c>
      <c r="H5981" s="415" t="n">
        <v>1702.66</v>
      </c>
      <c r="I5981" s="415" t="n">
        <v>33900</v>
      </c>
      <c r="J5981" s="389"/>
      <c r="K5981" s="331" t="s">
        <v>994</v>
      </c>
    </row>
    <row r="5982" customFormat="false" ht="15.75" hidden="true" customHeight="false" outlineLevel="0" collapsed="false">
      <c r="A5982" s="331"/>
      <c r="B5982" s="331" t="s">
        <v>1554</v>
      </c>
      <c r="C5982" s="331" t="str">
        <f aca="false">IFERROR(VLOOKUP(B5982,'[1]#¡REF!'!$A$1:$C$15201,2,FALSE()),"")</f>
        <v/>
      </c>
      <c r="D5982" s="331" t="s">
        <v>991</v>
      </c>
      <c r="E5982" s="331" t="s">
        <v>1001</v>
      </c>
      <c r="F5982" s="354" t="s">
        <v>993</v>
      </c>
      <c r="G5982" s="331" t="n">
        <v>200</v>
      </c>
      <c r="H5982" s="415" t="n">
        <v>3405.32</v>
      </c>
      <c r="I5982" s="415" t="n">
        <v>67800</v>
      </c>
      <c r="J5982" s="389"/>
      <c r="K5982" s="331" t="s">
        <v>994</v>
      </c>
    </row>
    <row r="5983" customFormat="false" ht="15.75" hidden="true" customHeight="false" outlineLevel="0" collapsed="false">
      <c r="A5983" s="331"/>
      <c r="B5983" s="331" t="s">
        <v>1554</v>
      </c>
      <c r="C5983" s="331" t="str">
        <f aca="false">IFERROR(VLOOKUP(B5983,'[1]#¡REF!'!$A$1:$C$15201,2,FALSE()),"")</f>
        <v/>
      </c>
      <c r="D5983" s="331" t="s">
        <v>991</v>
      </c>
      <c r="E5983" s="331" t="s">
        <v>1037</v>
      </c>
      <c r="F5983" s="331" t="s">
        <v>1131</v>
      </c>
      <c r="G5983" s="331" t="n">
        <v>530</v>
      </c>
      <c r="H5983" s="415" t="n">
        <v>9024.11</v>
      </c>
      <c r="I5983" s="415" t="n">
        <v>179670</v>
      </c>
      <c r="J5983" s="389"/>
      <c r="K5983" s="331" t="s">
        <v>994</v>
      </c>
    </row>
    <row r="5984" customFormat="false" ht="15.75" hidden="true" customHeight="false" outlineLevel="0" collapsed="false">
      <c r="A5984" s="331"/>
      <c r="B5984" s="331" t="s">
        <v>1554</v>
      </c>
      <c r="C5984" s="331" t="str">
        <f aca="false">IFERROR(VLOOKUP(B5984,'[1]#¡REF!'!$A$1:$C$15201,2,FALSE()),"")</f>
        <v/>
      </c>
      <c r="D5984" s="331" t="s">
        <v>991</v>
      </c>
      <c r="E5984" s="331" t="s">
        <v>1014</v>
      </c>
      <c r="F5984" s="331" t="s">
        <v>1132</v>
      </c>
      <c r="G5984" s="405" t="n">
        <v>3080</v>
      </c>
      <c r="H5984" s="415" t="n">
        <v>52441.99</v>
      </c>
      <c r="I5984" s="415" t="n">
        <v>1044120</v>
      </c>
      <c r="J5984" s="389"/>
      <c r="K5984" s="331" t="s">
        <v>994</v>
      </c>
    </row>
    <row r="5985" customFormat="false" ht="15.75" hidden="true" customHeight="false" outlineLevel="0" collapsed="false">
      <c r="A5985" s="331"/>
      <c r="B5985" s="331" t="s">
        <v>1554</v>
      </c>
      <c r="C5985" s="331" t="str">
        <f aca="false">IFERROR(VLOOKUP(B5985,'[1]#¡REF!'!$A$1:$C$15201,2,FALSE()),"")</f>
        <v/>
      </c>
      <c r="D5985" s="331" t="s">
        <v>991</v>
      </c>
      <c r="E5985" s="331" t="s">
        <v>1002</v>
      </c>
      <c r="F5985" s="331" t="s">
        <v>1133</v>
      </c>
      <c r="G5985" s="331" t="n">
        <v>963</v>
      </c>
      <c r="H5985" s="415" t="n">
        <v>16396.64</v>
      </c>
      <c r="I5985" s="415" t="n">
        <v>326457</v>
      </c>
      <c r="J5985" s="389"/>
      <c r="K5985" s="331" t="s">
        <v>994</v>
      </c>
    </row>
    <row r="5986" customFormat="false" ht="15.75" hidden="true" customHeight="false" outlineLevel="0" collapsed="false">
      <c r="A5986" s="331"/>
      <c r="B5986" s="331" t="s">
        <v>1554</v>
      </c>
      <c r="C5986" s="331" t="str">
        <f aca="false">IFERROR(VLOOKUP(B5986,'[1]#¡REF!'!$A$1:$C$15201,2,FALSE()),"")</f>
        <v/>
      </c>
      <c r="D5986" s="331" t="s">
        <v>991</v>
      </c>
      <c r="E5986" s="331" t="s">
        <v>1004</v>
      </c>
      <c r="F5986" s="331" t="s">
        <v>1134</v>
      </c>
      <c r="G5986" s="331" t="n">
        <v>40</v>
      </c>
      <c r="H5986" s="331" t="n">
        <v>681.06</v>
      </c>
      <c r="I5986" s="415" t="n">
        <v>13560</v>
      </c>
      <c r="J5986" s="390"/>
      <c r="K5986" s="331" t="s">
        <v>994</v>
      </c>
    </row>
    <row r="5987" customFormat="false" ht="15.75" hidden="true" customHeight="false" outlineLevel="0" collapsed="false">
      <c r="A5987" s="331"/>
      <c r="B5987" s="331" t="s">
        <v>1555</v>
      </c>
      <c r="C5987" s="331" t="str">
        <f aca="false">IFERROR(VLOOKUP(B5987,'[1]#¡REF!'!$A$1:$C$15201,2,FALSE()),"")</f>
        <v/>
      </c>
      <c r="D5987" s="331" t="s">
        <v>1016</v>
      </c>
      <c r="E5987" s="331" t="s">
        <v>1092</v>
      </c>
      <c r="F5987" s="354" t="s">
        <v>993</v>
      </c>
      <c r="G5987" s="331" t="n">
        <v>14</v>
      </c>
      <c r="H5987" s="331" t="n">
        <v>118.13</v>
      </c>
      <c r="I5987" s="415" t="n">
        <v>2352</v>
      </c>
      <c r="J5987" s="388"/>
      <c r="K5987" s="331" t="s">
        <v>994</v>
      </c>
    </row>
    <row r="5988" customFormat="false" ht="15.75" hidden="true" customHeight="false" outlineLevel="0" collapsed="false">
      <c r="A5988" s="331"/>
      <c r="B5988" s="331" t="s">
        <v>1556</v>
      </c>
      <c r="C5988" s="331" t="str">
        <f aca="false">IFERROR(VLOOKUP(B5988,'[1]#¡REF!'!$A$1:$C$15201,2,FALSE()),"")</f>
        <v/>
      </c>
      <c r="D5988" s="331" t="s">
        <v>991</v>
      </c>
      <c r="E5988" s="331" t="s">
        <v>997</v>
      </c>
      <c r="F5988" s="331" t="s">
        <v>1130</v>
      </c>
      <c r="G5988" s="331" t="n">
        <v>600</v>
      </c>
      <c r="H5988" s="415" t="n">
        <v>2082.97</v>
      </c>
      <c r="I5988" s="415" t="n">
        <v>41472</v>
      </c>
      <c r="J5988" s="389"/>
      <c r="K5988" s="331" t="s">
        <v>994</v>
      </c>
    </row>
    <row r="5989" customFormat="false" ht="15.75" hidden="true" customHeight="false" outlineLevel="0" collapsed="false">
      <c r="A5989" s="331"/>
      <c r="B5989" s="331" t="s">
        <v>1556</v>
      </c>
      <c r="C5989" s="331" t="str">
        <f aca="false">IFERROR(VLOOKUP(B5989,'[1]#¡REF!'!$A$1:$C$15201,2,FALSE()),"")</f>
        <v/>
      </c>
      <c r="D5989" s="331" t="s">
        <v>991</v>
      </c>
      <c r="E5989" s="331" t="s">
        <v>1032</v>
      </c>
      <c r="F5989" s="331" t="s">
        <v>1130</v>
      </c>
      <c r="G5989" s="331" t="n">
        <v>360</v>
      </c>
      <c r="H5989" s="415" t="n">
        <v>1249.78</v>
      </c>
      <c r="I5989" s="415" t="n">
        <v>24883.2</v>
      </c>
      <c r="J5989" s="389"/>
      <c r="K5989" s="331" t="s">
        <v>994</v>
      </c>
    </row>
    <row r="5990" customFormat="false" ht="15.75" hidden="true" customHeight="false" outlineLevel="0" collapsed="false">
      <c r="A5990" s="331"/>
      <c r="B5990" s="331" t="s">
        <v>1556</v>
      </c>
      <c r="C5990" s="331" t="str">
        <f aca="false">IFERROR(VLOOKUP(B5990,'[1]#¡REF!'!$A$1:$C$15201,2,FALSE()),"")</f>
        <v/>
      </c>
      <c r="D5990" s="331" t="s">
        <v>991</v>
      </c>
      <c r="E5990" s="331" t="s">
        <v>992</v>
      </c>
      <c r="F5990" s="354" t="s">
        <v>993</v>
      </c>
      <c r="G5990" s="405" t="n">
        <v>11650</v>
      </c>
      <c r="H5990" s="415" t="n">
        <v>40444.4</v>
      </c>
      <c r="I5990" s="415" t="n">
        <v>805248</v>
      </c>
      <c r="J5990" s="389"/>
      <c r="K5990" s="331" t="s">
        <v>994</v>
      </c>
    </row>
    <row r="5991" customFormat="false" ht="15.75" hidden="true" customHeight="false" outlineLevel="0" collapsed="false">
      <c r="A5991" s="331"/>
      <c r="B5991" s="331" t="s">
        <v>1556</v>
      </c>
      <c r="C5991" s="331" t="str">
        <f aca="false">IFERROR(VLOOKUP(B5991,'[1]#¡REF!'!$A$1:$C$15201,2,FALSE()),"")</f>
        <v/>
      </c>
      <c r="D5991" s="331" t="s">
        <v>991</v>
      </c>
      <c r="E5991" s="331" t="s">
        <v>1008</v>
      </c>
      <c r="F5991" s="354" t="s">
        <v>993</v>
      </c>
      <c r="G5991" s="331" t="n">
        <v>80</v>
      </c>
      <c r="H5991" s="331" t="n">
        <v>277.73</v>
      </c>
      <c r="I5991" s="415" t="n">
        <v>5529.6</v>
      </c>
      <c r="J5991" s="389"/>
      <c r="K5991" s="331" t="s">
        <v>994</v>
      </c>
    </row>
    <row r="5992" customFormat="false" ht="15.75" hidden="true" customHeight="false" outlineLevel="0" collapsed="false">
      <c r="A5992" s="331"/>
      <c r="B5992" s="331" t="s">
        <v>1556</v>
      </c>
      <c r="C5992" s="331" t="str">
        <f aca="false">IFERROR(VLOOKUP(B5992,'[1]#¡REF!'!$A$1:$C$15201,2,FALSE()),"")</f>
        <v/>
      </c>
      <c r="D5992" s="331" t="s">
        <v>991</v>
      </c>
      <c r="E5992" s="331" t="s">
        <v>1083</v>
      </c>
      <c r="F5992" s="354" t="s">
        <v>993</v>
      </c>
      <c r="G5992" s="331" t="n">
        <v>812</v>
      </c>
      <c r="H5992" s="415" t="n">
        <v>2818.96</v>
      </c>
      <c r="I5992" s="415" t="n">
        <v>56125.44</v>
      </c>
      <c r="J5992" s="389"/>
      <c r="K5992" s="331" t="s">
        <v>994</v>
      </c>
    </row>
    <row r="5993" customFormat="false" ht="15.75" hidden="true" customHeight="false" outlineLevel="0" collapsed="false">
      <c r="A5993" s="331"/>
      <c r="B5993" s="331" t="s">
        <v>1556</v>
      </c>
      <c r="C5993" s="331" t="str">
        <f aca="false">IFERROR(VLOOKUP(B5993,'[1]#¡REF!'!$A$1:$C$15201,2,FALSE()),"")</f>
        <v/>
      </c>
      <c r="D5993" s="331" t="s">
        <v>991</v>
      </c>
      <c r="E5993" s="331" t="s">
        <v>1000</v>
      </c>
      <c r="F5993" s="354" t="s">
        <v>993</v>
      </c>
      <c r="G5993" s="405" t="n">
        <v>2889</v>
      </c>
      <c r="H5993" s="415" t="n">
        <v>10029.52</v>
      </c>
      <c r="I5993" s="415" t="n">
        <v>199687.68</v>
      </c>
      <c r="J5993" s="389"/>
      <c r="K5993" s="331" t="s">
        <v>994</v>
      </c>
    </row>
    <row r="5994" customFormat="false" ht="15.75" hidden="true" customHeight="false" outlineLevel="0" collapsed="false">
      <c r="A5994" s="331"/>
      <c r="B5994" s="331" t="s">
        <v>1556</v>
      </c>
      <c r="C5994" s="331" t="str">
        <f aca="false">IFERROR(VLOOKUP(B5994,'[1]#¡REF!'!$A$1:$C$15201,2,FALSE()),"")</f>
        <v/>
      </c>
      <c r="D5994" s="331" t="s">
        <v>991</v>
      </c>
      <c r="E5994" s="331" t="s">
        <v>1033</v>
      </c>
      <c r="F5994" s="354" t="s">
        <v>993</v>
      </c>
      <c r="G5994" s="331" t="n">
        <v>80</v>
      </c>
      <c r="H5994" s="331" t="n">
        <v>277.73</v>
      </c>
      <c r="I5994" s="415" t="n">
        <v>5529.6</v>
      </c>
      <c r="J5994" s="389"/>
      <c r="K5994" s="331" t="s">
        <v>994</v>
      </c>
    </row>
    <row r="5995" customFormat="false" ht="15.75" hidden="true" customHeight="false" outlineLevel="0" collapsed="false">
      <c r="A5995" s="331"/>
      <c r="B5995" s="331" t="s">
        <v>1556</v>
      </c>
      <c r="C5995" s="331" t="str">
        <f aca="false">IFERROR(VLOOKUP(B5995,'[1]#¡REF!'!$A$1:$C$15201,2,FALSE()),"")</f>
        <v/>
      </c>
      <c r="D5995" s="331" t="s">
        <v>991</v>
      </c>
      <c r="E5995" s="331" t="s">
        <v>1053</v>
      </c>
      <c r="F5995" s="354" t="s">
        <v>993</v>
      </c>
      <c r="G5995" s="331" t="n">
        <v>88</v>
      </c>
      <c r="H5995" s="331" t="n">
        <v>305.5</v>
      </c>
      <c r="I5995" s="415" t="n">
        <v>6082.56</v>
      </c>
      <c r="J5995" s="389"/>
      <c r="K5995" s="331" t="s">
        <v>994</v>
      </c>
    </row>
    <row r="5996" customFormat="false" ht="15.75" hidden="true" customHeight="false" outlineLevel="0" collapsed="false">
      <c r="A5996" s="331"/>
      <c r="B5996" s="331" t="s">
        <v>1556</v>
      </c>
      <c r="C5996" s="331" t="str">
        <f aca="false">IFERROR(VLOOKUP(B5996,'[1]#¡REF!'!$A$1:$C$15201,2,FALSE()),"")</f>
        <v/>
      </c>
      <c r="D5996" s="331" t="s">
        <v>991</v>
      </c>
      <c r="E5996" s="331" t="s">
        <v>1034</v>
      </c>
      <c r="F5996" s="354" t="s">
        <v>993</v>
      </c>
      <c r="G5996" s="405" t="n">
        <v>2000</v>
      </c>
      <c r="H5996" s="415" t="n">
        <v>6943.25</v>
      </c>
      <c r="I5996" s="415" t="n">
        <v>138240</v>
      </c>
      <c r="J5996" s="389"/>
      <c r="K5996" s="331" t="s">
        <v>994</v>
      </c>
    </row>
    <row r="5997" customFormat="false" ht="15.75" hidden="true" customHeight="false" outlineLevel="0" collapsed="false">
      <c r="A5997" s="331"/>
      <c r="B5997" s="331" t="s">
        <v>1556</v>
      </c>
      <c r="C5997" s="331" t="str">
        <f aca="false">IFERROR(VLOOKUP(B5997,'[1]#¡REF!'!$A$1:$C$15201,2,FALSE()),"")</f>
        <v/>
      </c>
      <c r="D5997" s="331" t="s">
        <v>991</v>
      </c>
      <c r="E5997" s="331" t="s">
        <v>1009</v>
      </c>
      <c r="F5997" s="354" t="s">
        <v>993</v>
      </c>
      <c r="G5997" s="331" t="n">
        <v>554</v>
      </c>
      <c r="H5997" s="415" t="n">
        <v>1923.28</v>
      </c>
      <c r="I5997" s="415" t="n">
        <v>38292.48</v>
      </c>
      <c r="J5997" s="389"/>
      <c r="K5997" s="331" t="s">
        <v>994</v>
      </c>
    </row>
    <row r="5998" customFormat="false" ht="15.75" hidden="true" customHeight="false" outlineLevel="0" collapsed="false">
      <c r="A5998" s="331"/>
      <c r="B5998" s="331" t="s">
        <v>1556</v>
      </c>
      <c r="C5998" s="331" t="str">
        <f aca="false">IFERROR(VLOOKUP(B5998,'[1]#¡REF!'!$A$1:$C$15201,2,FALSE()),"")</f>
        <v/>
      </c>
      <c r="D5998" s="331" t="s">
        <v>991</v>
      </c>
      <c r="E5998" s="331" t="s">
        <v>1010</v>
      </c>
      <c r="F5998" s="354" t="s">
        <v>993</v>
      </c>
      <c r="G5998" s="331" t="n">
        <v>240</v>
      </c>
      <c r="H5998" s="331" t="n">
        <v>833.19</v>
      </c>
      <c r="I5998" s="415" t="n">
        <v>16588.8</v>
      </c>
      <c r="J5998" s="389"/>
      <c r="K5998" s="331" t="s">
        <v>994</v>
      </c>
    </row>
    <row r="5999" customFormat="false" ht="15.75" hidden="true" customHeight="false" outlineLevel="0" collapsed="false">
      <c r="A5999" s="331"/>
      <c r="B5999" s="331" t="s">
        <v>1556</v>
      </c>
      <c r="C5999" s="331" t="str">
        <f aca="false">IFERROR(VLOOKUP(B5999,'[1]#¡REF!'!$A$1:$C$15201,2,FALSE()),"")</f>
        <v/>
      </c>
      <c r="D5999" s="331" t="s">
        <v>991</v>
      </c>
      <c r="E5999" s="331" t="s">
        <v>1011</v>
      </c>
      <c r="F5999" s="354" t="s">
        <v>993</v>
      </c>
      <c r="G5999" s="331" t="n">
        <v>540</v>
      </c>
      <c r="H5999" s="415" t="n">
        <v>1874.68</v>
      </c>
      <c r="I5999" s="415" t="n">
        <v>37324.8</v>
      </c>
      <c r="J5999" s="389"/>
      <c r="K5999" s="331" t="s">
        <v>994</v>
      </c>
    </row>
    <row r="6000" customFormat="false" ht="15.75" hidden="true" customHeight="false" outlineLevel="0" collapsed="false">
      <c r="A6000" s="331"/>
      <c r="B6000" s="331" t="s">
        <v>1556</v>
      </c>
      <c r="C6000" s="331" t="str">
        <f aca="false">IFERROR(VLOOKUP(B6000,'[1]#¡REF!'!$A$1:$C$15201,2,FALSE()),"")</f>
        <v/>
      </c>
      <c r="D6000" s="331" t="s">
        <v>991</v>
      </c>
      <c r="E6000" s="331" t="s">
        <v>1084</v>
      </c>
      <c r="F6000" s="354" t="s">
        <v>993</v>
      </c>
      <c r="G6000" s="331" t="n">
        <v>390</v>
      </c>
      <c r="H6000" s="415" t="n">
        <v>1353.93</v>
      </c>
      <c r="I6000" s="415" t="n">
        <v>26956.8</v>
      </c>
      <c r="J6000" s="389"/>
      <c r="K6000" s="331" t="s">
        <v>994</v>
      </c>
    </row>
    <row r="6001" customFormat="false" ht="15.75" hidden="true" customHeight="false" outlineLevel="0" collapsed="false">
      <c r="A6001" s="331"/>
      <c r="B6001" s="331" t="s">
        <v>1556</v>
      </c>
      <c r="C6001" s="331" t="str">
        <f aca="false">IFERROR(VLOOKUP(B6001,'[1]#¡REF!'!$A$1:$C$15201,2,FALSE()),"")</f>
        <v/>
      </c>
      <c r="D6001" s="331" t="s">
        <v>991</v>
      </c>
      <c r="E6001" s="331" t="s">
        <v>1046</v>
      </c>
      <c r="F6001" s="354" t="s">
        <v>993</v>
      </c>
      <c r="G6001" s="331" t="n">
        <v>1</v>
      </c>
      <c r="H6001" s="331" t="n">
        <v>3.47</v>
      </c>
      <c r="I6001" s="331" t="n">
        <v>69.12</v>
      </c>
      <c r="J6001" s="389"/>
      <c r="K6001" s="331" t="s">
        <v>994</v>
      </c>
    </row>
    <row r="6002" customFormat="false" ht="15.75" hidden="true" customHeight="false" outlineLevel="0" collapsed="false">
      <c r="A6002" s="331"/>
      <c r="B6002" s="331" t="s">
        <v>1556</v>
      </c>
      <c r="C6002" s="331" t="str">
        <f aca="false">IFERROR(VLOOKUP(B6002,'[1]#¡REF!'!$A$1:$C$15201,2,FALSE()),"")</f>
        <v/>
      </c>
      <c r="D6002" s="331" t="s">
        <v>991</v>
      </c>
      <c r="E6002" s="331" t="s">
        <v>1012</v>
      </c>
      <c r="F6002" s="354" t="s">
        <v>993</v>
      </c>
      <c r="G6002" s="405" t="n">
        <v>1000</v>
      </c>
      <c r="H6002" s="415" t="n">
        <v>3471.62</v>
      </c>
      <c r="I6002" s="415" t="n">
        <v>69120</v>
      </c>
      <c r="J6002" s="389"/>
      <c r="K6002" s="331" t="s">
        <v>994</v>
      </c>
    </row>
    <row r="6003" customFormat="false" ht="15.75" hidden="true" customHeight="false" outlineLevel="0" collapsed="false">
      <c r="A6003" s="331"/>
      <c r="B6003" s="331" t="s">
        <v>1556</v>
      </c>
      <c r="C6003" s="331" t="str">
        <f aca="false">IFERROR(VLOOKUP(B6003,'[1]#¡REF!'!$A$1:$C$15201,2,FALSE()),"")</f>
        <v/>
      </c>
      <c r="D6003" s="331" t="s">
        <v>991</v>
      </c>
      <c r="E6003" s="331" t="s">
        <v>1035</v>
      </c>
      <c r="F6003" s="354" t="s">
        <v>993</v>
      </c>
      <c r="G6003" s="331" t="n">
        <v>30</v>
      </c>
      <c r="H6003" s="331" t="n">
        <v>104.15</v>
      </c>
      <c r="I6003" s="415" t="n">
        <v>2073.6</v>
      </c>
      <c r="J6003" s="389"/>
      <c r="K6003" s="331" t="s">
        <v>994</v>
      </c>
    </row>
    <row r="6004" customFormat="false" ht="15.75" hidden="true" customHeight="false" outlineLevel="0" collapsed="false">
      <c r="A6004" s="331"/>
      <c r="B6004" s="331" t="s">
        <v>1556</v>
      </c>
      <c r="C6004" s="331" t="str">
        <f aca="false">IFERROR(VLOOKUP(B6004,'[1]#¡REF!'!$A$1:$C$15201,2,FALSE()),"")</f>
        <v/>
      </c>
      <c r="D6004" s="331" t="s">
        <v>991</v>
      </c>
      <c r="E6004" s="331" t="s">
        <v>1036</v>
      </c>
      <c r="F6004" s="354" t="s">
        <v>993</v>
      </c>
      <c r="G6004" s="331" t="n">
        <v>1</v>
      </c>
      <c r="H6004" s="331" t="n">
        <v>3.47</v>
      </c>
      <c r="I6004" s="331" t="n">
        <v>69.12</v>
      </c>
      <c r="J6004" s="389"/>
      <c r="K6004" s="331" t="s">
        <v>994</v>
      </c>
    </row>
    <row r="6005" customFormat="false" ht="15.75" hidden="true" customHeight="false" outlineLevel="0" collapsed="false">
      <c r="A6005" s="331"/>
      <c r="B6005" s="331" t="s">
        <v>1556</v>
      </c>
      <c r="C6005" s="331" t="str">
        <f aca="false">IFERROR(VLOOKUP(B6005,'[1]#¡REF!'!$A$1:$C$15201,2,FALSE()),"")</f>
        <v/>
      </c>
      <c r="D6005" s="331" t="s">
        <v>991</v>
      </c>
      <c r="E6005" s="331" t="s">
        <v>1013</v>
      </c>
      <c r="F6005" s="354" t="s">
        <v>993</v>
      </c>
      <c r="G6005" s="331" t="n">
        <v>3</v>
      </c>
      <c r="H6005" s="331" t="n">
        <v>10.41</v>
      </c>
      <c r="I6005" s="331" t="n">
        <v>207.36</v>
      </c>
      <c r="J6005" s="389"/>
      <c r="K6005" s="331" t="s">
        <v>994</v>
      </c>
    </row>
    <row r="6006" customFormat="false" ht="15.75" hidden="true" customHeight="false" outlineLevel="0" collapsed="false">
      <c r="A6006" s="331"/>
      <c r="B6006" s="331" t="s">
        <v>1556</v>
      </c>
      <c r="C6006" s="331" t="str">
        <f aca="false">IFERROR(VLOOKUP(B6006,'[1]#¡REF!'!$A$1:$C$15201,2,FALSE()),"")</f>
        <v/>
      </c>
      <c r="D6006" s="331" t="s">
        <v>991</v>
      </c>
      <c r="E6006" s="331" t="s">
        <v>1037</v>
      </c>
      <c r="F6006" s="331" t="s">
        <v>1131</v>
      </c>
      <c r="G6006" s="331" t="n">
        <v>458</v>
      </c>
      <c r="H6006" s="415" t="n">
        <v>1590</v>
      </c>
      <c r="I6006" s="415" t="n">
        <v>31656.96</v>
      </c>
      <c r="J6006" s="389"/>
      <c r="K6006" s="331" t="s">
        <v>994</v>
      </c>
    </row>
    <row r="6007" customFormat="false" ht="15.75" hidden="true" customHeight="false" outlineLevel="0" collapsed="false">
      <c r="A6007" s="331"/>
      <c r="B6007" s="331" t="s">
        <v>1556</v>
      </c>
      <c r="C6007" s="331" t="str">
        <f aca="false">IFERROR(VLOOKUP(B6007,'[1]#¡REF!'!$A$1:$C$15201,2,FALSE()),"")</f>
        <v/>
      </c>
      <c r="D6007" s="331" t="s">
        <v>991</v>
      </c>
      <c r="E6007" s="331" t="s">
        <v>1014</v>
      </c>
      <c r="F6007" s="331" t="s">
        <v>1132</v>
      </c>
      <c r="G6007" s="405" t="n">
        <v>1084</v>
      </c>
      <c r="H6007" s="415" t="n">
        <v>3763.24</v>
      </c>
      <c r="I6007" s="415" t="n">
        <v>74926.08</v>
      </c>
      <c r="J6007" s="389"/>
      <c r="K6007" s="331" t="s">
        <v>994</v>
      </c>
    </row>
    <row r="6008" customFormat="false" ht="15.75" hidden="true" customHeight="false" outlineLevel="0" collapsed="false">
      <c r="A6008" s="331"/>
      <c r="B6008" s="331" t="s">
        <v>1556</v>
      </c>
      <c r="C6008" s="331" t="str">
        <f aca="false">IFERROR(VLOOKUP(B6008,'[1]#¡REF!'!$A$1:$C$15201,2,FALSE()),"")</f>
        <v/>
      </c>
      <c r="D6008" s="331" t="s">
        <v>991</v>
      </c>
      <c r="E6008" s="331" t="s">
        <v>1002</v>
      </c>
      <c r="F6008" s="331" t="s">
        <v>1133</v>
      </c>
      <c r="G6008" s="405" t="n">
        <v>3250</v>
      </c>
      <c r="H6008" s="415" t="n">
        <v>11282.77</v>
      </c>
      <c r="I6008" s="415" t="n">
        <v>224640</v>
      </c>
      <c r="J6008" s="389"/>
      <c r="K6008" s="331" t="s">
        <v>994</v>
      </c>
    </row>
    <row r="6009" customFormat="false" ht="15.75" hidden="true" customHeight="false" outlineLevel="0" collapsed="false">
      <c r="A6009" s="331"/>
      <c r="B6009" s="331" t="s">
        <v>1556</v>
      </c>
      <c r="C6009" s="331" t="str">
        <f aca="false">IFERROR(VLOOKUP(B6009,'[1]#¡REF!'!$A$1:$C$15201,2,FALSE()),"")</f>
        <v/>
      </c>
      <c r="D6009" s="331" t="s">
        <v>991</v>
      </c>
      <c r="E6009" s="331" t="s">
        <v>1004</v>
      </c>
      <c r="F6009" s="331" t="s">
        <v>1134</v>
      </c>
      <c r="G6009" s="331" t="n">
        <v>30</v>
      </c>
      <c r="H6009" s="331" t="n">
        <v>104.15</v>
      </c>
      <c r="I6009" s="415" t="n">
        <v>2073.6</v>
      </c>
      <c r="J6009" s="390"/>
      <c r="K6009" s="331" t="s">
        <v>994</v>
      </c>
    </row>
    <row r="6010" customFormat="false" ht="15.75" hidden="true" customHeight="false" outlineLevel="0" collapsed="false">
      <c r="A6010" s="331"/>
      <c r="B6010" s="331" t="s">
        <v>1557</v>
      </c>
      <c r="C6010" s="331" t="str">
        <f aca="false">IFERROR(VLOOKUP(B6010,'[1]#¡REF!'!$A$1:$C$15201,2,FALSE()),"")</f>
        <v/>
      </c>
      <c r="D6010" s="331" t="s">
        <v>991</v>
      </c>
      <c r="E6010" s="331" t="s">
        <v>997</v>
      </c>
      <c r="F6010" s="331" t="s">
        <v>1130</v>
      </c>
      <c r="G6010" s="331" t="n">
        <v>18</v>
      </c>
      <c r="H6010" s="331" t="n">
        <v>185.42</v>
      </c>
      <c r="I6010" s="415" t="n">
        <v>3691.62</v>
      </c>
      <c r="J6010" s="388"/>
      <c r="K6010" s="331" t="s">
        <v>994</v>
      </c>
    </row>
    <row r="6011" customFormat="false" ht="15.75" hidden="true" customHeight="false" outlineLevel="0" collapsed="false">
      <c r="A6011" s="331"/>
      <c r="B6011" s="331" t="s">
        <v>1557</v>
      </c>
      <c r="C6011" s="331" t="str">
        <f aca="false">IFERROR(VLOOKUP(B6011,'[1]#¡REF!'!$A$1:$C$15201,2,FALSE()),"")</f>
        <v/>
      </c>
      <c r="D6011" s="331" t="s">
        <v>991</v>
      </c>
      <c r="E6011" s="331" t="s">
        <v>1032</v>
      </c>
      <c r="F6011" s="331" t="s">
        <v>1130</v>
      </c>
      <c r="G6011" s="331" t="n">
        <v>96</v>
      </c>
      <c r="H6011" s="331" t="n">
        <v>988.88</v>
      </c>
      <c r="I6011" s="415" t="n">
        <v>19688.64</v>
      </c>
      <c r="J6011" s="389"/>
      <c r="K6011" s="331" t="s">
        <v>994</v>
      </c>
    </row>
    <row r="6012" customFormat="false" ht="15.75" hidden="true" customHeight="false" outlineLevel="0" collapsed="false">
      <c r="A6012" s="331"/>
      <c r="B6012" s="331" t="s">
        <v>1557</v>
      </c>
      <c r="C6012" s="331" t="str">
        <f aca="false">IFERROR(VLOOKUP(B6012,'[1]#¡REF!'!$A$1:$C$15201,2,FALSE()),"")</f>
        <v/>
      </c>
      <c r="D6012" s="331" t="s">
        <v>991</v>
      </c>
      <c r="E6012" s="331" t="s">
        <v>992</v>
      </c>
      <c r="F6012" s="354" t="s">
        <v>993</v>
      </c>
      <c r="G6012" s="405" t="n">
        <v>11070</v>
      </c>
      <c r="H6012" s="415" t="n">
        <v>114030.46</v>
      </c>
      <c r="I6012" s="415" t="n">
        <v>2270346.3</v>
      </c>
      <c r="J6012" s="389"/>
      <c r="K6012" s="331" t="s">
        <v>994</v>
      </c>
    </row>
    <row r="6013" customFormat="false" ht="15.75" hidden="true" customHeight="false" outlineLevel="0" collapsed="false">
      <c r="A6013" s="331"/>
      <c r="B6013" s="331" t="s">
        <v>1557</v>
      </c>
      <c r="C6013" s="331" t="str">
        <f aca="false">IFERROR(VLOOKUP(B6013,'[1]#¡REF!'!$A$1:$C$15201,2,FALSE()),"")</f>
        <v/>
      </c>
      <c r="D6013" s="331" t="s">
        <v>991</v>
      </c>
      <c r="E6013" s="331" t="s">
        <v>1008</v>
      </c>
      <c r="F6013" s="354" t="s">
        <v>993</v>
      </c>
      <c r="G6013" s="331" t="n">
        <v>35</v>
      </c>
      <c r="H6013" s="331" t="n">
        <v>360.53</v>
      </c>
      <c r="I6013" s="415" t="n">
        <v>7178.15</v>
      </c>
      <c r="J6013" s="389"/>
      <c r="K6013" s="331" t="s">
        <v>994</v>
      </c>
    </row>
    <row r="6014" customFormat="false" ht="15.75" hidden="true" customHeight="false" outlineLevel="0" collapsed="false">
      <c r="A6014" s="331"/>
      <c r="B6014" s="331" t="s">
        <v>1557</v>
      </c>
      <c r="C6014" s="331" t="str">
        <f aca="false">IFERROR(VLOOKUP(B6014,'[1]#¡REF!'!$A$1:$C$15201,2,FALSE()),"")</f>
        <v/>
      </c>
      <c r="D6014" s="331" t="s">
        <v>991</v>
      </c>
      <c r="E6014" s="331" t="s">
        <v>1083</v>
      </c>
      <c r="F6014" s="354" t="s">
        <v>993</v>
      </c>
      <c r="G6014" s="331" t="n">
        <v>189</v>
      </c>
      <c r="H6014" s="415" t="n">
        <v>1946.86</v>
      </c>
      <c r="I6014" s="415" t="n">
        <v>38762.01</v>
      </c>
      <c r="J6014" s="389"/>
      <c r="K6014" s="331" t="s">
        <v>994</v>
      </c>
    </row>
    <row r="6015" customFormat="false" ht="15.75" hidden="true" customHeight="false" outlineLevel="0" collapsed="false">
      <c r="A6015" s="331"/>
      <c r="B6015" s="331" t="s">
        <v>1557</v>
      </c>
      <c r="C6015" s="331" t="str">
        <f aca="false">IFERROR(VLOOKUP(B6015,'[1]#¡REF!'!$A$1:$C$15201,2,FALSE()),"")</f>
        <v/>
      </c>
      <c r="D6015" s="331" t="s">
        <v>991</v>
      </c>
      <c r="E6015" s="331" t="s">
        <v>1000</v>
      </c>
      <c r="F6015" s="354" t="s">
        <v>993</v>
      </c>
      <c r="G6015" s="331" t="n">
        <v>304</v>
      </c>
      <c r="H6015" s="415" t="n">
        <v>3131.46</v>
      </c>
      <c r="I6015" s="415" t="n">
        <v>62347.36</v>
      </c>
      <c r="J6015" s="389"/>
      <c r="K6015" s="331" t="s">
        <v>994</v>
      </c>
    </row>
    <row r="6016" customFormat="false" ht="15.75" hidden="true" customHeight="false" outlineLevel="0" collapsed="false">
      <c r="A6016" s="331"/>
      <c r="B6016" s="331" t="s">
        <v>1557</v>
      </c>
      <c r="C6016" s="331" t="str">
        <f aca="false">IFERROR(VLOOKUP(B6016,'[1]#¡REF!'!$A$1:$C$15201,2,FALSE()),"")</f>
        <v/>
      </c>
      <c r="D6016" s="331" t="s">
        <v>991</v>
      </c>
      <c r="E6016" s="331" t="s">
        <v>1053</v>
      </c>
      <c r="F6016" s="354" t="s">
        <v>993</v>
      </c>
      <c r="G6016" s="331" t="n">
        <v>10</v>
      </c>
      <c r="H6016" s="331" t="n">
        <v>103.01</v>
      </c>
      <c r="I6016" s="415" t="n">
        <v>2050.9</v>
      </c>
      <c r="J6016" s="389"/>
      <c r="K6016" s="331" t="s">
        <v>994</v>
      </c>
    </row>
    <row r="6017" customFormat="false" ht="15.75" hidden="true" customHeight="false" outlineLevel="0" collapsed="false">
      <c r="A6017" s="331"/>
      <c r="B6017" s="331" t="s">
        <v>1557</v>
      </c>
      <c r="C6017" s="331" t="str">
        <f aca="false">IFERROR(VLOOKUP(B6017,'[1]#¡REF!'!$A$1:$C$15201,2,FALSE()),"")</f>
        <v/>
      </c>
      <c r="D6017" s="331" t="s">
        <v>991</v>
      </c>
      <c r="E6017" s="331" t="s">
        <v>1034</v>
      </c>
      <c r="F6017" s="354" t="s">
        <v>993</v>
      </c>
      <c r="G6017" s="331" t="n">
        <v>300</v>
      </c>
      <c r="H6017" s="415" t="n">
        <v>3090.26</v>
      </c>
      <c r="I6017" s="415" t="n">
        <v>61527</v>
      </c>
      <c r="J6017" s="389"/>
      <c r="K6017" s="331" t="s">
        <v>994</v>
      </c>
    </row>
    <row r="6018" customFormat="false" ht="15.75" hidden="true" customHeight="false" outlineLevel="0" collapsed="false">
      <c r="A6018" s="331"/>
      <c r="B6018" s="331" t="s">
        <v>1557</v>
      </c>
      <c r="C6018" s="331" t="str">
        <f aca="false">IFERROR(VLOOKUP(B6018,'[1]#¡REF!'!$A$1:$C$15201,2,FALSE()),"")</f>
        <v/>
      </c>
      <c r="D6018" s="331" t="s">
        <v>991</v>
      </c>
      <c r="E6018" s="331" t="s">
        <v>1009</v>
      </c>
      <c r="F6018" s="354" t="s">
        <v>993</v>
      </c>
      <c r="G6018" s="331" t="n">
        <v>70</v>
      </c>
      <c r="H6018" s="331" t="n">
        <v>721.06</v>
      </c>
      <c r="I6018" s="415" t="n">
        <v>14356.3</v>
      </c>
      <c r="J6018" s="389"/>
      <c r="K6018" s="331" t="s">
        <v>994</v>
      </c>
    </row>
    <row r="6019" customFormat="false" ht="15.75" hidden="true" customHeight="false" outlineLevel="0" collapsed="false">
      <c r="A6019" s="331"/>
      <c r="B6019" s="331" t="s">
        <v>1557</v>
      </c>
      <c r="C6019" s="331" t="str">
        <f aca="false">IFERROR(VLOOKUP(B6019,'[1]#¡REF!'!$A$1:$C$15201,2,FALSE()),"")</f>
        <v/>
      </c>
      <c r="D6019" s="331" t="s">
        <v>991</v>
      </c>
      <c r="E6019" s="331" t="s">
        <v>1010</v>
      </c>
      <c r="F6019" s="354" t="s">
        <v>993</v>
      </c>
      <c r="G6019" s="331" t="n">
        <v>30</v>
      </c>
      <c r="H6019" s="331" t="n">
        <v>309.03</v>
      </c>
      <c r="I6019" s="415" t="n">
        <v>6152.7</v>
      </c>
      <c r="J6019" s="389"/>
      <c r="K6019" s="331" t="s">
        <v>994</v>
      </c>
    </row>
    <row r="6020" customFormat="false" ht="15.75" hidden="true" customHeight="false" outlineLevel="0" collapsed="false">
      <c r="A6020" s="331"/>
      <c r="B6020" s="331" t="s">
        <v>1557</v>
      </c>
      <c r="C6020" s="331" t="str">
        <f aca="false">IFERROR(VLOOKUP(B6020,'[1]#¡REF!'!$A$1:$C$15201,2,FALSE()),"")</f>
        <v/>
      </c>
      <c r="D6020" s="331" t="s">
        <v>991</v>
      </c>
      <c r="E6020" s="331" t="s">
        <v>1011</v>
      </c>
      <c r="F6020" s="354" t="s">
        <v>993</v>
      </c>
      <c r="G6020" s="331" t="n">
        <v>76</v>
      </c>
      <c r="H6020" s="331" t="n">
        <v>782.86</v>
      </c>
      <c r="I6020" s="415" t="n">
        <v>15586.84</v>
      </c>
      <c r="J6020" s="389"/>
      <c r="K6020" s="331" t="s">
        <v>994</v>
      </c>
    </row>
    <row r="6021" customFormat="false" ht="15.75" hidden="true" customHeight="false" outlineLevel="0" collapsed="false">
      <c r="A6021" s="331"/>
      <c r="B6021" s="331" t="s">
        <v>1557</v>
      </c>
      <c r="C6021" s="331" t="str">
        <f aca="false">IFERROR(VLOOKUP(B6021,'[1]#¡REF!'!$A$1:$C$15201,2,FALSE()),"")</f>
        <v/>
      </c>
      <c r="D6021" s="331" t="s">
        <v>991</v>
      </c>
      <c r="E6021" s="331" t="s">
        <v>1001</v>
      </c>
      <c r="F6021" s="354" t="s">
        <v>993</v>
      </c>
      <c r="G6021" s="331" t="n">
        <v>120</v>
      </c>
      <c r="H6021" s="415" t="n">
        <v>1236.1</v>
      </c>
      <c r="I6021" s="415" t="n">
        <v>24610.8</v>
      </c>
      <c r="J6021" s="389"/>
      <c r="K6021" s="331" t="s">
        <v>994</v>
      </c>
    </row>
    <row r="6022" customFormat="false" ht="15.75" hidden="true" customHeight="false" outlineLevel="0" collapsed="false">
      <c r="A6022" s="331"/>
      <c r="B6022" s="331" t="s">
        <v>1557</v>
      </c>
      <c r="C6022" s="331" t="str">
        <f aca="false">IFERROR(VLOOKUP(B6022,'[1]#¡REF!'!$A$1:$C$15201,2,FALSE()),"")</f>
        <v/>
      </c>
      <c r="D6022" s="331" t="s">
        <v>991</v>
      </c>
      <c r="E6022" s="331" t="s">
        <v>1084</v>
      </c>
      <c r="F6022" s="354" t="s">
        <v>993</v>
      </c>
      <c r="G6022" s="331" t="n">
        <v>568</v>
      </c>
      <c r="H6022" s="415" t="n">
        <v>5850.89</v>
      </c>
      <c r="I6022" s="415" t="n">
        <v>116491.12</v>
      </c>
      <c r="J6022" s="389"/>
      <c r="K6022" s="331" t="s">
        <v>994</v>
      </c>
    </row>
    <row r="6023" customFormat="false" ht="15.75" hidden="true" customHeight="false" outlineLevel="0" collapsed="false">
      <c r="A6023" s="331"/>
      <c r="B6023" s="331" t="s">
        <v>1557</v>
      </c>
      <c r="C6023" s="331" t="str">
        <f aca="false">IFERROR(VLOOKUP(B6023,'[1]#¡REF!'!$A$1:$C$15201,2,FALSE()),"")</f>
        <v/>
      </c>
      <c r="D6023" s="331" t="s">
        <v>991</v>
      </c>
      <c r="E6023" s="331" t="s">
        <v>1012</v>
      </c>
      <c r="F6023" s="354" t="s">
        <v>993</v>
      </c>
      <c r="G6023" s="331" t="n">
        <v>77</v>
      </c>
      <c r="H6023" s="331" t="n">
        <v>793.17</v>
      </c>
      <c r="I6023" s="415" t="n">
        <v>15791.93</v>
      </c>
      <c r="J6023" s="389"/>
      <c r="K6023" s="331" t="s">
        <v>994</v>
      </c>
    </row>
    <row r="6024" customFormat="false" ht="15.75" hidden="true" customHeight="false" outlineLevel="0" collapsed="false">
      <c r="A6024" s="331"/>
      <c r="B6024" s="331" t="s">
        <v>1557</v>
      </c>
      <c r="C6024" s="331" t="str">
        <f aca="false">IFERROR(VLOOKUP(B6024,'[1]#¡REF!'!$A$1:$C$15201,2,FALSE()),"")</f>
        <v/>
      </c>
      <c r="D6024" s="331" t="s">
        <v>991</v>
      </c>
      <c r="E6024" s="331" t="s">
        <v>1037</v>
      </c>
      <c r="F6024" s="331" t="s">
        <v>1131</v>
      </c>
      <c r="G6024" s="331" t="n">
        <v>97</v>
      </c>
      <c r="H6024" s="331" t="n">
        <v>999.18</v>
      </c>
      <c r="I6024" s="415" t="n">
        <v>19893.73</v>
      </c>
      <c r="J6024" s="389"/>
      <c r="K6024" s="331" t="s">
        <v>994</v>
      </c>
    </row>
    <row r="6025" customFormat="false" ht="15.75" hidden="true" customHeight="false" outlineLevel="0" collapsed="false">
      <c r="A6025" s="331"/>
      <c r="B6025" s="331" t="s">
        <v>1557</v>
      </c>
      <c r="C6025" s="331" t="str">
        <f aca="false">IFERROR(VLOOKUP(B6025,'[1]#¡REF!'!$A$1:$C$15201,2,FALSE()),"")</f>
        <v/>
      </c>
      <c r="D6025" s="331" t="s">
        <v>991</v>
      </c>
      <c r="E6025" s="331" t="s">
        <v>1014</v>
      </c>
      <c r="F6025" s="331" t="s">
        <v>1132</v>
      </c>
      <c r="G6025" s="331" t="n">
        <v>140</v>
      </c>
      <c r="H6025" s="415" t="n">
        <v>1442.12</v>
      </c>
      <c r="I6025" s="415" t="n">
        <v>28712.6</v>
      </c>
      <c r="J6025" s="389"/>
      <c r="K6025" s="331" t="s">
        <v>994</v>
      </c>
    </row>
    <row r="6026" customFormat="false" ht="15.75" hidden="true" customHeight="false" outlineLevel="0" collapsed="false">
      <c r="A6026" s="331"/>
      <c r="B6026" s="331" t="s">
        <v>1557</v>
      </c>
      <c r="C6026" s="331" t="str">
        <f aca="false">IFERROR(VLOOKUP(B6026,'[1]#¡REF!'!$A$1:$C$15201,2,FALSE()),"")</f>
        <v/>
      </c>
      <c r="D6026" s="331" t="s">
        <v>991</v>
      </c>
      <c r="E6026" s="331" t="s">
        <v>1002</v>
      </c>
      <c r="F6026" s="331" t="s">
        <v>1133</v>
      </c>
      <c r="G6026" s="331" t="n">
        <v>110</v>
      </c>
      <c r="H6026" s="415" t="n">
        <v>1133.09</v>
      </c>
      <c r="I6026" s="415" t="n">
        <v>22559.9</v>
      </c>
      <c r="J6026" s="389"/>
      <c r="K6026" s="331" t="s">
        <v>994</v>
      </c>
    </row>
    <row r="6027" customFormat="false" ht="15.75" hidden="true" customHeight="false" outlineLevel="0" collapsed="false">
      <c r="A6027" s="331"/>
      <c r="B6027" s="331" t="s">
        <v>1557</v>
      </c>
      <c r="C6027" s="331" t="str">
        <f aca="false">IFERROR(VLOOKUP(B6027,'[1]#¡REF!'!$A$1:$C$15201,2,FALSE()),"")</f>
        <v/>
      </c>
      <c r="D6027" s="331" t="s">
        <v>991</v>
      </c>
      <c r="E6027" s="331" t="s">
        <v>1004</v>
      </c>
      <c r="F6027" s="331" t="s">
        <v>1134</v>
      </c>
      <c r="G6027" s="331" t="n">
        <v>6</v>
      </c>
      <c r="H6027" s="331" t="n">
        <v>61.81</v>
      </c>
      <c r="I6027" s="415" t="n">
        <v>1230.54</v>
      </c>
      <c r="J6027" s="390"/>
      <c r="K6027" s="331" t="s">
        <v>994</v>
      </c>
    </row>
    <row r="6028" customFormat="false" ht="15.75" hidden="true" customHeight="false" outlineLevel="0" collapsed="false">
      <c r="A6028" s="331"/>
      <c r="B6028" s="331" t="s">
        <v>1558</v>
      </c>
      <c r="C6028" s="331" t="str">
        <f aca="false">IFERROR(VLOOKUP(B6028,'[1]#¡REF!'!$A$1:$C$15201,2,FALSE()),"")</f>
        <v/>
      </c>
      <c r="D6028" s="331" t="s">
        <v>991</v>
      </c>
      <c r="E6028" s="331" t="s">
        <v>1000</v>
      </c>
      <c r="F6028" s="354" t="s">
        <v>993</v>
      </c>
      <c r="G6028" s="331" t="n">
        <v>2</v>
      </c>
      <c r="H6028" s="331" t="n">
        <v>16.98</v>
      </c>
      <c r="I6028" s="331" t="n">
        <v>338.02</v>
      </c>
      <c r="J6028" s="388"/>
      <c r="K6028" s="331" t="s">
        <v>994</v>
      </c>
    </row>
    <row r="6029" customFormat="false" ht="15.75" hidden="true" customHeight="false" outlineLevel="0" collapsed="false">
      <c r="A6029" s="331"/>
      <c r="B6029" s="331" t="s">
        <v>1558</v>
      </c>
      <c r="C6029" s="331" t="str">
        <f aca="false">IFERROR(VLOOKUP(B6029,'[1]#¡REF!'!$A$1:$C$15201,2,FALSE()),"")</f>
        <v/>
      </c>
      <c r="D6029" s="331" t="s">
        <v>991</v>
      </c>
      <c r="E6029" s="331" t="s">
        <v>1012</v>
      </c>
      <c r="F6029" s="354" t="s">
        <v>993</v>
      </c>
      <c r="G6029" s="331" t="n">
        <v>46</v>
      </c>
      <c r="H6029" s="331" t="n">
        <v>390.48</v>
      </c>
      <c r="I6029" s="415" t="n">
        <v>7774.46</v>
      </c>
      <c r="J6029" s="389"/>
      <c r="K6029" s="331" t="s">
        <v>994</v>
      </c>
    </row>
    <row r="6030" customFormat="false" ht="15.75" hidden="true" customHeight="false" outlineLevel="0" collapsed="false">
      <c r="A6030" s="331"/>
      <c r="B6030" s="331" t="s">
        <v>1558</v>
      </c>
      <c r="C6030" s="331" t="str">
        <f aca="false">IFERROR(VLOOKUP(B6030,'[1]#¡REF!'!$A$1:$C$15201,2,FALSE()),"")</f>
        <v/>
      </c>
      <c r="D6030" s="331" t="s">
        <v>991</v>
      </c>
      <c r="E6030" s="331" t="s">
        <v>1004</v>
      </c>
      <c r="F6030" s="331" t="s">
        <v>1134</v>
      </c>
      <c r="G6030" s="331" t="n">
        <v>3</v>
      </c>
      <c r="H6030" s="331" t="n">
        <v>25.47</v>
      </c>
      <c r="I6030" s="331" t="n">
        <v>507.03</v>
      </c>
      <c r="J6030" s="390"/>
      <c r="K6030" s="331" t="s">
        <v>994</v>
      </c>
    </row>
    <row r="6031" customFormat="false" ht="15.75" hidden="true" customHeight="false" outlineLevel="0" collapsed="false">
      <c r="A6031" s="331"/>
      <c r="B6031" s="331" t="s">
        <v>1559</v>
      </c>
      <c r="C6031" s="331" t="str">
        <f aca="false">IFERROR(VLOOKUP(B6031,'[1]#¡REF!'!$A$1:$C$15201,2,FALSE()),"")</f>
        <v/>
      </c>
      <c r="D6031" s="331" t="s">
        <v>991</v>
      </c>
      <c r="E6031" s="331" t="s">
        <v>1032</v>
      </c>
      <c r="F6031" s="331" t="s">
        <v>1130</v>
      </c>
      <c r="G6031" s="331" t="n">
        <v>1</v>
      </c>
      <c r="H6031" s="331" t="n">
        <v>7.52</v>
      </c>
      <c r="I6031" s="331" t="n">
        <v>149.78</v>
      </c>
      <c r="J6031" s="388"/>
      <c r="K6031" s="331" t="s">
        <v>994</v>
      </c>
    </row>
    <row r="6032" customFormat="false" ht="15.75" hidden="true" customHeight="false" outlineLevel="0" collapsed="false">
      <c r="A6032" s="331"/>
      <c r="B6032" s="331" t="s">
        <v>1559</v>
      </c>
      <c r="C6032" s="331" t="str">
        <f aca="false">IFERROR(VLOOKUP(B6032,'[1]#¡REF!'!$A$1:$C$15201,2,FALSE()),"")</f>
        <v/>
      </c>
      <c r="D6032" s="331" t="s">
        <v>991</v>
      </c>
      <c r="E6032" s="331" t="s">
        <v>992</v>
      </c>
      <c r="F6032" s="354" t="s">
        <v>993</v>
      </c>
      <c r="G6032" s="331" t="n">
        <v>20</v>
      </c>
      <c r="H6032" s="331" t="n">
        <v>150.46</v>
      </c>
      <c r="I6032" s="415" t="n">
        <v>2995.6</v>
      </c>
      <c r="J6032" s="389"/>
      <c r="K6032" s="331" t="s">
        <v>994</v>
      </c>
    </row>
    <row r="6033" customFormat="false" ht="15.75" hidden="true" customHeight="false" outlineLevel="0" collapsed="false">
      <c r="A6033" s="331"/>
      <c r="B6033" s="331" t="s">
        <v>1559</v>
      </c>
      <c r="C6033" s="331" t="str">
        <f aca="false">IFERROR(VLOOKUP(B6033,'[1]#¡REF!'!$A$1:$C$15201,2,FALSE()),"")</f>
        <v/>
      </c>
      <c r="D6033" s="331" t="s">
        <v>991</v>
      </c>
      <c r="E6033" s="331" t="s">
        <v>1008</v>
      </c>
      <c r="F6033" s="354" t="s">
        <v>993</v>
      </c>
      <c r="G6033" s="331" t="n">
        <v>60</v>
      </c>
      <c r="H6033" s="331" t="n">
        <v>451.37</v>
      </c>
      <c r="I6033" s="415" t="n">
        <v>8986.8</v>
      </c>
      <c r="J6033" s="389"/>
      <c r="K6033" s="331" t="s">
        <v>994</v>
      </c>
    </row>
    <row r="6034" customFormat="false" ht="15.75" hidden="true" customHeight="false" outlineLevel="0" collapsed="false">
      <c r="A6034" s="331"/>
      <c r="B6034" s="331" t="s">
        <v>1559</v>
      </c>
      <c r="C6034" s="331" t="str">
        <f aca="false">IFERROR(VLOOKUP(B6034,'[1]#¡REF!'!$A$1:$C$15201,2,FALSE()),"")</f>
        <v/>
      </c>
      <c r="D6034" s="331" t="s">
        <v>991</v>
      </c>
      <c r="E6034" s="331" t="s">
        <v>1083</v>
      </c>
      <c r="F6034" s="354" t="s">
        <v>993</v>
      </c>
      <c r="G6034" s="331" t="n">
        <v>300</v>
      </c>
      <c r="H6034" s="415" t="n">
        <v>2256.86</v>
      </c>
      <c r="I6034" s="415" t="n">
        <v>44934</v>
      </c>
      <c r="J6034" s="389"/>
      <c r="K6034" s="331" t="s">
        <v>994</v>
      </c>
    </row>
    <row r="6035" customFormat="false" ht="15.75" hidden="true" customHeight="false" outlineLevel="0" collapsed="false">
      <c r="A6035" s="331"/>
      <c r="B6035" s="331" t="s">
        <v>1559</v>
      </c>
      <c r="C6035" s="331" t="str">
        <f aca="false">IFERROR(VLOOKUP(B6035,'[1]#¡REF!'!$A$1:$C$15201,2,FALSE()),"")</f>
        <v/>
      </c>
      <c r="D6035" s="331" t="s">
        <v>991</v>
      </c>
      <c r="E6035" s="331" t="s">
        <v>1000</v>
      </c>
      <c r="F6035" s="354" t="s">
        <v>993</v>
      </c>
      <c r="G6035" s="331" t="n">
        <v>2</v>
      </c>
      <c r="H6035" s="331" t="n">
        <v>15.05</v>
      </c>
      <c r="I6035" s="331" t="n">
        <v>299.56</v>
      </c>
      <c r="J6035" s="389"/>
      <c r="K6035" s="331" t="s">
        <v>994</v>
      </c>
    </row>
    <row r="6036" customFormat="false" ht="15.75" hidden="true" customHeight="false" outlineLevel="0" collapsed="false">
      <c r="A6036" s="331"/>
      <c r="B6036" s="331" t="s">
        <v>1559</v>
      </c>
      <c r="C6036" s="331" t="str">
        <f aca="false">IFERROR(VLOOKUP(B6036,'[1]#¡REF!'!$A$1:$C$15201,2,FALSE()),"")</f>
        <v/>
      </c>
      <c r="D6036" s="331" t="s">
        <v>991</v>
      </c>
      <c r="E6036" s="331" t="s">
        <v>1011</v>
      </c>
      <c r="F6036" s="354" t="s">
        <v>993</v>
      </c>
      <c r="G6036" s="331" t="n">
        <v>29</v>
      </c>
      <c r="H6036" s="331" t="n">
        <v>218.16</v>
      </c>
      <c r="I6036" s="415" t="n">
        <v>4343.62</v>
      </c>
      <c r="J6036" s="389"/>
      <c r="K6036" s="331" t="s">
        <v>994</v>
      </c>
    </row>
    <row r="6037" customFormat="false" ht="15.75" hidden="true" customHeight="false" outlineLevel="0" collapsed="false">
      <c r="A6037" s="331"/>
      <c r="B6037" s="331" t="s">
        <v>1559</v>
      </c>
      <c r="C6037" s="331" t="str">
        <f aca="false">IFERROR(VLOOKUP(B6037,'[1]#¡REF!'!$A$1:$C$15201,2,FALSE()),"")</f>
        <v/>
      </c>
      <c r="D6037" s="331" t="s">
        <v>991</v>
      </c>
      <c r="E6037" s="331" t="s">
        <v>1036</v>
      </c>
      <c r="F6037" s="354" t="s">
        <v>993</v>
      </c>
      <c r="G6037" s="331" t="n">
        <v>5</v>
      </c>
      <c r="H6037" s="331" t="n">
        <v>37.61</v>
      </c>
      <c r="I6037" s="331" t="n">
        <v>748.9</v>
      </c>
      <c r="J6037" s="389"/>
      <c r="K6037" s="331" t="s">
        <v>994</v>
      </c>
    </row>
    <row r="6038" customFormat="false" ht="15.75" hidden="true" customHeight="false" outlineLevel="0" collapsed="false">
      <c r="A6038" s="331"/>
      <c r="B6038" s="331" t="s">
        <v>1559</v>
      </c>
      <c r="C6038" s="331" t="str">
        <f aca="false">IFERROR(VLOOKUP(B6038,'[1]#¡REF!'!$A$1:$C$15201,2,FALSE()),"")</f>
        <v/>
      </c>
      <c r="D6038" s="331" t="s">
        <v>991</v>
      </c>
      <c r="E6038" s="331" t="s">
        <v>1013</v>
      </c>
      <c r="F6038" s="354" t="s">
        <v>993</v>
      </c>
      <c r="G6038" s="331" t="n">
        <v>15</v>
      </c>
      <c r="H6038" s="331" t="n">
        <v>112.84</v>
      </c>
      <c r="I6038" s="415" t="n">
        <v>2246.7</v>
      </c>
      <c r="J6038" s="389"/>
      <c r="K6038" s="331" t="s">
        <v>994</v>
      </c>
    </row>
    <row r="6039" customFormat="false" ht="15.75" hidden="true" customHeight="false" outlineLevel="0" collapsed="false">
      <c r="A6039" s="331"/>
      <c r="B6039" s="331" t="s">
        <v>1559</v>
      </c>
      <c r="C6039" s="331" t="str">
        <f aca="false">IFERROR(VLOOKUP(B6039,'[1]#¡REF!'!$A$1:$C$15201,2,FALSE()),"")</f>
        <v/>
      </c>
      <c r="D6039" s="331" t="s">
        <v>991</v>
      </c>
      <c r="E6039" s="331" t="s">
        <v>1004</v>
      </c>
      <c r="F6039" s="331" t="s">
        <v>1134</v>
      </c>
      <c r="G6039" s="331" t="n">
        <v>30</v>
      </c>
      <c r="H6039" s="331" t="n">
        <v>225.69</v>
      </c>
      <c r="I6039" s="415" t="n">
        <v>4493.4</v>
      </c>
      <c r="J6039" s="389"/>
      <c r="K6039" s="331" t="s">
        <v>994</v>
      </c>
    </row>
    <row r="6040" customFormat="false" ht="15.75" hidden="true" customHeight="false" outlineLevel="0" collapsed="false">
      <c r="A6040" s="331"/>
      <c r="B6040" s="331" t="s">
        <v>1560</v>
      </c>
      <c r="C6040" s="331" t="str">
        <f aca="false">IFERROR(VLOOKUP(B6040,'[1]#¡REF!'!$A$1:$C$15201,2,FALSE()),"")</f>
        <v/>
      </c>
      <c r="D6040" s="331" t="s">
        <v>991</v>
      </c>
      <c r="E6040" s="331" t="s">
        <v>997</v>
      </c>
      <c r="F6040" s="331" t="s">
        <v>1130</v>
      </c>
      <c r="G6040" s="405" t="n">
        <v>2200</v>
      </c>
      <c r="H6040" s="331" t="n">
        <v>769.06</v>
      </c>
      <c r="I6040" s="415" t="n">
        <v>15312</v>
      </c>
      <c r="J6040" s="389"/>
      <c r="K6040" s="331" t="s">
        <v>994</v>
      </c>
    </row>
    <row r="6041" customFormat="false" ht="15.75" hidden="true" customHeight="false" outlineLevel="0" collapsed="false">
      <c r="A6041" s="331"/>
      <c r="B6041" s="331" t="s">
        <v>1560</v>
      </c>
      <c r="C6041" s="331" t="str">
        <f aca="false">IFERROR(VLOOKUP(B6041,'[1]#¡REF!'!$A$1:$C$15201,2,FALSE()),"")</f>
        <v/>
      </c>
      <c r="D6041" s="331" t="s">
        <v>991</v>
      </c>
      <c r="E6041" s="331" t="s">
        <v>1032</v>
      </c>
      <c r="F6041" s="331" t="s">
        <v>1130</v>
      </c>
      <c r="G6041" s="405" t="n">
        <v>21000</v>
      </c>
      <c r="H6041" s="415" t="n">
        <v>7341.04</v>
      </c>
      <c r="I6041" s="415" t="n">
        <v>146160</v>
      </c>
      <c r="J6041" s="389"/>
      <c r="K6041" s="331" t="s">
        <v>994</v>
      </c>
    </row>
    <row r="6042" customFormat="false" ht="15.75" hidden="true" customHeight="false" outlineLevel="0" collapsed="false">
      <c r="A6042" s="331"/>
      <c r="B6042" s="331" t="s">
        <v>1560</v>
      </c>
      <c r="C6042" s="331" t="str">
        <f aca="false">IFERROR(VLOOKUP(B6042,'[1]#¡REF!'!$A$1:$C$15201,2,FALSE()),"")</f>
        <v/>
      </c>
      <c r="D6042" s="331" t="s">
        <v>991</v>
      </c>
      <c r="E6042" s="331" t="s">
        <v>992</v>
      </c>
      <c r="F6042" s="354" t="s">
        <v>993</v>
      </c>
      <c r="G6042" s="405" t="n">
        <v>125765</v>
      </c>
      <c r="H6042" s="415" t="n">
        <v>43964.06</v>
      </c>
      <c r="I6042" s="415" t="n">
        <v>875324.4</v>
      </c>
      <c r="J6042" s="389"/>
      <c r="K6042" s="331" t="s">
        <v>994</v>
      </c>
    </row>
    <row r="6043" customFormat="false" ht="15.75" hidden="true" customHeight="false" outlineLevel="0" collapsed="false">
      <c r="A6043" s="331"/>
      <c r="B6043" s="331" t="s">
        <v>1560</v>
      </c>
      <c r="C6043" s="331" t="str">
        <f aca="false">IFERROR(VLOOKUP(B6043,'[1]#¡REF!'!$A$1:$C$15201,2,FALSE()),"")</f>
        <v/>
      </c>
      <c r="D6043" s="331" t="s">
        <v>991</v>
      </c>
      <c r="E6043" s="331" t="s">
        <v>1008</v>
      </c>
      <c r="F6043" s="354" t="s">
        <v>993</v>
      </c>
      <c r="G6043" s="405" t="n">
        <v>5000</v>
      </c>
      <c r="H6043" s="415" t="n">
        <v>1747.87</v>
      </c>
      <c r="I6043" s="415" t="n">
        <v>34800</v>
      </c>
      <c r="J6043" s="389"/>
      <c r="K6043" s="331" t="s">
        <v>994</v>
      </c>
    </row>
    <row r="6044" customFormat="false" ht="15.75" hidden="true" customHeight="false" outlineLevel="0" collapsed="false">
      <c r="A6044" s="331"/>
      <c r="B6044" s="331" t="s">
        <v>1560</v>
      </c>
      <c r="C6044" s="331" t="str">
        <f aca="false">IFERROR(VLOOKUP(B6044,'[1]#¡REF!'!$A$1:$C$15201,2,FALSE()),"")</f>
        <v/>
      </c>
      <c r="D6044" s="331" t="s">
        <v>991</v>
      </c>
      <c r="E6044" s="331" t="s">
        <v>1083</v>
      </c>
      <c r="F6044" s="354" t="s">
        <v>993</v>
      </c>
      <c r="G6044" s="405" t="n">
        <v>124776</v>
      </c>
      <c r="H6044" s="415" t="n">
        <v>43618.33</v>
      </c>
      <c r="I6044" s="415" t="n">
        <v>868440.96</v>
      </c>
      <c r="J6044" s="389"/>
      <c r="K6044" s="331" t="s">
        <v>994</v>
      </c>
    </row>
    <row r="6045" customFormat="false" ht="15.75" hidden="true" customHeight="false" outlineLevel="0" collapsed="false">
      <c r="A6045" s="331"/>
      <c r="B6045" s="331" t="s">
        <v>1560</v>
      </c>
      <c r="C6045" s="331" t="str">
        <f aca="false">IFERROR(VLOOKUP(B6045,'[1]#¡REF!'!$A$1:$C$15201,2,FALSE()),"")</f>
        <v/>
      </c>
      <c r="D6045" s="331" t="s">
        <v>991</v>
      </c>
      <c r="E6045" s="331" t="s">
        <v>1000</v>
      </c>
      <c r="F6045" s="354" t="s">
        <v>993</v>
      </c>
      <c r="G6045" s="405" t="n">
        <v>450000</v>
      </c>
      <c r="H6045" s="415" t="n">
        <v>157307.89</v>
      </c>
      <c r="I6045" s="415" t="n">
        <v>3132000</v>
      </c>
      <c r="J6045" s="389"/>
      <c r="K6045" s="331" t="s">
        <v>994</v>
      </c>
    </row>
    <row r="6046" customFormat="false" ht="15.75" hidden="true" customHeight="false" outlineLevel="0" collapsed="false">
      <c r="A6046" s="331"/>
      <c r="B6046" s="331" t="s">
        <v>1560</v>
      </c>
      <c r="C6046" s="331" t="str">
        <f aca="false">IFERROR(VLOOKUP(B6046,'[1]#¡REF!'!$A$1:$C$15201,2,FALSE()),"")</f>
        <v/>
      </c>
      <c r="D6046" s="331" t="s">
        <v>991</v>
      </c>
      <c r="E6046" s="331" t="s">
        <v>1075</v>
      </c>
      <c r="F6046" s="354" t="s">
        <v>993</v>
      </c>
      <c r="G6046" s="405" t="n">
        <v>1003</v>
      </c>
      <c r="H6046" s="331" t="n">
        <v>350.62</v>
      </c>
      <c r="I6046" s="415" t="n">
        <v>6980.88</v>
      </c>
      <c r="J6046" s="389"/>
      <c r="K6046" s="331" t="s">
        <v>994</v>
      </c>
    </row>
    <row r="6047" customFormat="false" ht="15.75" hidden="true" customHeight="false" outlineLevel="0" collapsed="false">
      <c r="A6047" s="331"/>
      <c r="B6047" s="331" t="s">
        <v>1560</v>
      </c>
      <c r="C6047" s="331" t="str">
        <f aca="false">IFERROR(VLOOKUP(B6047,'[1]#¡REF!'!$A$1:$C$15201,2,FALSE()),"")</f>
        <v/>
      </c>
      <c r="D6047" s="331" t="s">
        <v>991</v>
      </c>
      <c r="E6047" s="331" t="s">
        <v>1033</v>
      </c>
      <c r="F6047" s="354" t="s">
        <v>993</v>
      </c>
      <c r="G6047" s="405" t="n">
        <v>20250</v>
      </c>
      <c r="H6047" s="415" t="n">
        <v>7078.86</v>
      </c>
      <c r="I6047" s="415" t="n">
        <v>140940</v>
      </c>
      <c r="J6047" s="389"/>
      <c r="K6047" s="331" t="s">
        <v>994</v>
      </c>
    </row>
    <row r="6048" customFormat="false" ht="15.75" hidden="true" customHeight="false" outlineLevel="0" collapsed="false">
      <c r="A6048" s="331"/>
      <c r="B6048" s="331" t="s">
        <v>1560</v>
      </c>
      <c r="C6048" s="331" t="str">
        <f aca="false">IFERROR(VLOOKUP(B6048,'[1]#¡REF!'!$A$1:$C$15201,2,FALSE()),"")</f>
        <v/>
      </c>
      <c r="D6048" s="331" t="s">
        <v>991</v>
      </c>
      <c r="E6048" s="331" t="s">
        <v>1034</v>
      </c>
      <c r="F6048" s="354" t="s">
        <v>993</v>
      </c>
      <c r="G6048" s="405" t="n">
        <v>54275</v>
      </c>
      <c r="H6048" s="415" t="n">
        <v>18973.08</v>
      </c>
      <c r="I6048" s="415" t="n">
        <v>377754</v>
      </c>
      <c r="J6048" s="389"/>
      <c r="K6048" s="331" t="s">
        <v>994</v>
      </c>
    </row>
    <row r="6049" customFormat="false" ht="15.75" hidden="true" customHeight="false" outlineLevel="0" collapsed="false">
      <c r="A6049" s="331"/>
      <c r="B6049" s="331" t="s">
        <v>1560</v>
      </c>
      <c r="C6049" s="331" t="str">
        <f aca="false">IFERROR(VLOOKUP(B6049,'[1]#¡REF!'!$A$1:$C$15201,2,FALSE()),"")</f>
        <v/>
      </c>
      <c r="D6049" s="331" t="s">
        <v>991</v>
      </c>
      <c r="E6049" s="331" t="s">
        <v>1009</v>
      </c>
      <c r="F6049" s="354" t="s">
        <v>993</v>
      </c>
      <c r="G6049" s="405" t="n">
        <v>60000</v>
      </c>
      <c r="H6049" s="415" t="n">
        <v>20974.39</v>
      </c>
      <c r="I6049" s="415" t="n">
        <v>417600</v>
      </c>
      <c r="J6049" s="389"/>
      <c r="K6049" s="331" t="s">
        <v>994</v>
      </c>
    </row>
    <row r="6050" customFormat="false" ht="15.75" hidden="true" customHeight="false" outlineLevel="0" collapsed="false">
      <c r="A6050" s="331"/>
      <c r="B6050" s="331" t="s">
        <v>1560</v>
      </c>
      <c r="C6050" s="331" t="str">
        <f aca="false">IFERROR(VLOOKUP(B6050,'[1]#¡REF!'!$A$1:$C$15201,2,FALSE()),"")</f>
        <v/>
      </c>
      <c r="D6050" s="331" t="s">
        <v>991</v>
      </c>
      <c r="E6050" s="331" t="s">
        <v>1011</v>
      </c>
      <c r="F6050" s="354" t="s">
        <v>993</v>
      </c>
      <c r="G6050" s="405" t="n">
        <v>12600</v>
      </c>
      <c r="H6050" s="415" t="n">
        <v>4404.62</v>
      </c>
      <c r="I6050" s="415" t="n">
        <v>87696</v>
      </c>
      <c r="J6050" s="389"/>
      <c r="K6050" s="331" t="s">
        <v>994</v>
      </c>
    </row>
    <row r="6051" customFormat="false" ht="15.75" hidden="true" customHeight="false" outlineLevel="0" collapsed="false">
      <c r="A6051" s="331"/>
      <c r="B6051" s="331" t="s">
        <v>1560</v>
      </c>
      <c r="C6051" s="331" t="str">
        <f aca="false">IFERROR(VLOOKUP(B6051,'[1]#¡REF!'!$A$1:$C$15201,2,FALSE()),"")</f>
        <v/>
      </c>
      <c r="D6051" s="331" t="s">
        <v>991</v>
      </c>
      <c r="E6051" s="331" t="s">
        <v>1084</v>
      </c>
      <c r="F6051" s="354" t="s">
        <v>993</v>
      </c>
      <c r="G6051" s="405" t="n">
        <v>28000</v>
      </c>
      <c r="H6051" s="415" t="n">
        <v>9788.05</v>
      </c>
      <c r="I6051" s="415" t="n">
        <v>194880</v>
      </c>
      <c r="J6051" s="389"/>
      <c r="K6051" s="331" t="s">
        <v>994</v>
      </c>
    </row>
    <row r="6052" customFormat="false" ht="15.75" hidden="true" customHeight="false" outlineLevel="0" collapsed="false">
      <c r="A6052" s="331"/>
      <c r="B6052" s="331" t="s">
        <v>1560</v>
      </c>
      <c r="C6052" s="331" t="str">
        <f aca="false">IFERROR(VLOOKUP(B6052,'[1]#¡REF!'!$A$1:$C$15201,2,FALSE()),"")</f>
        <v/>
      </c>
      <c r="D6052" s="331" t="s">
        <v>991</v>
      </c>
      <c r="E6052" s="331" t="s">
        <v>1046</v>
      </c>
      <c r="F6052" s="354" t="s">
        <v>993</v>
      </c>
      <c r="G6052" s="331" t="n">
        <v>35</v>
      </c>
      <c r="H6052" s="331" t="n">
        <v>12.24</v>
      </c>
      <c r="I6052" s="331" t="n">
        <v>243.6</v>
      </c>
      <c r="J6052" s="389"/>
      <c r="K6052" s="331" t="s">
        <v>994</v>
      </c>
    </row>
    <row r="6053" customFormat="false" ht="15.75" hidden="true" customHeight="false" outlineLevel="0" collapsed="false">
      <c r="A6053" s="331"/>
      <c r="B6053" s="331" t="s">
        <v>1560</v>
      </c>
      <c r="C6053" s="331" t="str">
        <f aca="false">IFERROR(VLOOKUP(B6053,'[1]#¡REF!'!$A$1:$C$15201,2,FALSE()),"")</f>
        <v/>
      </c>
      <c r="D6053" s="331" t="s">
        <v>991</v>
      </c>
      <c r="E6053" s="331" t="s">
        <v>1012</v>
      </c>
      <c r="F6053" s="354" t="s">
        <v>993</v>
      </c>
      <c r="G6053" s="405" t="n">
        <v>48803</v>
      </c>
      <c r="H6053" s="415" t="n">
        <v>17060.22</v>
      </c>
      <c r="I6053" s="415" t="n">
        <v>339668.88</v>
      </c>
      <c r="J6053" s="389"/>
      <c r="K6053" s="331" t="s">
        <v>994</v>
      </c>
    </row>
    <row r="6054" customFormat="false" ht="15.75" hidden="true" customHeight="false" outlineLevel="0" collapsed="false">
      <c r="A6054" s="331"/>
      <c r="B6054" s="331" t="s">
        <v>1560</v>
      </c>
      <c r="C6054" s="331" t="str">
        <f aca="false">IFERROR(VLOOKUP(B6054,'[1]#¡REF!'!$A$1:$C$15201,2,FALSE()),"")</f>
        <v/>
      </c>
      <c r="D6054" s="331" t="s">
        <v>991</v>
      </c>
      <c r="E6054" s="331" t="s">
        <v>1035</v>
      </c>
      <c r="F6054" s="354" t="s">
        <v>993</v>
      </c>
      <c r="G6054" s="405" t="n">
        <v>38860</v>
      </c>
      <c r="H6054" s="415" t="n">
        <v>13584.41</v>
      </c>
      <c r="I6054" s="415" t="n">
        <v>270465.6</v>
      </c>
      <c r="J6054" s="389"/>
      <c r="K6054" s="331" t="s">
        <v>994</v>
      </c>
    </row>
    <row r="6055" customFormat="false" ht="15.75" hidden="true" customHeight="false" outlineLevel="0" collapsed="false">
      <c r="A6055" s="331"/>
      <c r="B6055" s="331" t="s">
        <v>1560</v>
      </c>
      <c r="C6055" s="331" t="str">
        <f aca="false">IFERROR(VLOOKUP(B6055,'[1]#¡REF!'!$A$1:$C$15201,2,FALSE()),"")</f>
        <v/>
      </c>
      <c r="D6055" s="331" t="s">
        <v>991</v>
      </c>
      <c r="E6055" s="331" t="s">
        <v>1036</v>
      </c>
      <c r="F6055" s="354" t="s">
        <v>993</v>
      </c>
      <c r="G6055" s="331" t="n">
        <v>150</v>
      </c>
      <c r="H6055" s="331" t="n">
        <v>52.44</v>
      </c>
      <c r="I6055" s="415" t="n">
        <v>1044</v>
      </c>
      <c r="J6055" s="389"/>
      <c r="K6055" s="331" t="s">
        <v>994</v>
      </c>
    </row>
    <row r="6056" customFormat="false" ht="15.75" hidden="true" customHeight="false" outlineLevel="0" collapsed="false">
      <c r="A6056" s="331"/>
      <c r="B6056" s="331" t="s">
        <v>1560</v>
      </c>
      <c r="C6056" s="331" t="str">
        <f aca="false">IFERROR(VLOOKUP(B6056,'[1]#¡REF!'!$A$1:$C$15201,2,FALSE()),"")</f>
        <v/>
      </c>
      <c r="D6056" s="331" t="s">
        <v>991</v>
      </c>
      <c r="E6056" s="331" t="s">
        <v>1013</v>
      </c>
      <c r="F6056" s="354" t="s">
        <v>993</v>
      </c>
      <c r="G6056" s="331" t="n">
        <v>10</v>
      </c>
      <c r="H6056" s="331" t="n">
        <v>3.5</v>
      </c>
      <c r="I6056" s="331" t="n">
        <v>69.6</v>
      </c>
      <c r="J6056" s="389"/>
      <c r="K6056" s="331" t="s">
        <v>994</v>
      </c>
    </row>
    <row r="6057" customFormat="false" ht="15.75" hidden="true" customHeight="false" outlineLevel="0" collapsed="false">
      <c r="A6057" s="331"/>
      <c r="B6057" s="331" t="s">
        <v>1560</v>
      </c>
      <c r="C6057" s="331" t="str">
        <f aca="false">IFERROR(VLOOKUP(B6057,'[1]#¡REF!'!$A$1:$C$15201,2,FALSE()),"")</f>
        <v/>
      </c>
      <c r="D6057" s="331" t="s">
        <v>991</v>
      </c>
      <c r="E6057" s="331" t="s">
        <v>1037</v>
      </c>
      <c r="F6057" s="331" t="s">
        <v>1131</v>
      </c>
      <c r="G6057" s="405" t="n">
        <v>18209</v>
      </c>
      <c r="H6057" s="415" t="n">
        <v>6365.38</v>
      </c>
      <c r="I6057" s="415" t="n">
        <v>126734.64</v>
      </c>
      <c r="J6057" s="389"/>
      <c r="K6057" s="331" t="s">
        <v>994</v>
      </c>
    </row>
    <row r="6058" customFormat="false" ht="15.75" hidden="true" customHeight="false" outlineLevel="0" collapsed="false">
      <c r="A6058" s="331"/>
      <c r="B6058" s="331" t="s">
        <v>1560</v>
      </c>
      <c r="C6058" s="331" t="str">
        <f aca="false">IFERROR(VLOOKUP(B6058,'[1]#¡REF!'!$A$1:$C$15201,2,FALSE()),"")</f>
        <v/>
      </c>
      <c r="D6058" s="331" t="s">
        <v>991</v>
      </c>
      <c r="E6058" s="331" t="s">
        <v>1014</v>
      </c>
      <c r="F6058" s="331" t="s">
        <v>1132</v>
      </c>
      <c r="G6058" s="405" t="n">
        <v>64324</v>
      </c>
      <c r="H6058" s="415" t="n">
        <v>22485.94</v>
      </c>
      <c r="I6058" s="415" t="n">
        <v>447695.04</v>
      </c>
      <c r="J6058" s="389"/>
      <c r="K6058" s="331" t="s">
        <v>994</v>
      </c>
    </row>
    <row r="6059" customFormat="false" ht="15.75" hidden="true" customHeight="false" outlineLevel="0" collapsed="false">
      <c r="A6059" s="331"/>
      <c r="B6059" s="331" t="s">
        <v>1560</v>
      </c>
      <c r="C6059" s="331" t="str">
        <f aca="false">IFERROR(VLOOKUP(B6059,'[1]#¡REF!'!$A$1:$C$15201,2,FALSE()),"")</f>
        <v/>
      </c>
      <c r="D6059" s="331" t="s">
        <v>991</v>
      </c>
      <c r="E6059" s="331" t="s">
        <v>1002</v>
      </c>
      <c r="F6059" s="331" t="s">
        <v>1133</v>
      </c>
      <c r="G6059" s="405" t="n">
        <v>38000</v>
      </c>
      <c r="H6059" s="415" t="n">
        <v>13283.78</v>
      </c>
      <c r="I6059" s="415" t="n">
        <v>264480</v>
      </c>
      <c r="J6059" s="389"/>
      <c r="K6059" s="331" t="s">
        <v>994</v>
      </c>
    </row>
    <row r="6060" customFormat="false" ht="15.75" hidden="true" customHeight="false" outlineLevel="0" collapsed="false">
      <c r="A6060" s="331"/>
      <c r="B6060" s="331" t="s">
        <v>1560</v>
      </c>
      <c r="C6060" s="331" t="str">
        <f aca="false">IFERROR(VLOOKUP(B6060,'[1]#¡REF!'!$A$1:$C$15201,2,FALSE()),"")</f>
        <v/>
      </c>
      <c r="D6060" s="331" t="s">
        <v>991</v>
      </c>
      <c r="E6060" s="331" t="s">
        <v>1004</v>
      </c>
      <c r="F6060" s="331" t="s">
        <v>1134</v>
      </c>
      <c r="G6060" s="405" t="n">
        <v>6000</v>
      </c>
      <c r="H6060" s="415" t="n">
        <v>2097.44</v>
      </c>
      <c r="I6060" s="415" t="n">
        <v>41760</v>
      </c>
      <c r="J6060" s="390"/>
      <c r="K6060" s="331" t="s">
        <v>994</v>
      </c>
    </row>
    <row r="6061" customFormat="false" ht="15.75" hidden="true" customHeight="false" outlineLevel="0" collapsed="false">
      <c r="A6061" s="331"/>
      <c r="B6061" s="331" t="s">
        <v>1561</v>
      </c>
      <c r="C6061" s="331" t="str">
        <f aca="false">IFERROR(VLOOKUP(B6061,'[1]#¡REF!'!$A$1:$C$15201,2,FALSE()),"")</f>
        <v/>
      </c>
      <c r="D6061" s="331" t="s">
        <v>991</v>
      </c>
      <c r="E6061" s="331" t="s">
        <v>997</v>
      </c>
      <c r="F6061" s="331" t="s">
        <v>1130</v>
      </c>
      <c r="G6061" s="331" t="n">
        <v>24</v>
      </c>
      <c r="H6061" s="331" t="n">
        <v>240.69</v>
      </c>
      <c r="I6061" s="415" t="n">
        <v>4792.08</v>
      </c>
      <c r="J6061" s="388"/>
      <c r="K6061" s="331" t="s">
        <v>994</v>
      </c>
    </row>
    <row r="6062" customFormat="false" ht="15.75" hidden="true" customHeight="false" outlineLevel="0" collapsed="false">
      <c r="A6062" s="331"/>
      <c r="B6062" s="331" t="s">
        <v>1561</v>
      </c>
      <c r="C6062" s="331" t="str">
        <f aca="false">IFERROR(VLOOKUP(B6062,'[1]#¡REF!'!$A$1:$C$15201,2,FALSE()),"")</f>
        <v/>
      </c>
      <c r="D6062" s="331" t="s">
        <v>991</v>
      </c>
      <c r="E6062" s="331" t="s">
        <v>1032</v>
      </c>
      <c r="F6062" s="331" t="s">
        <v>1130</v>
      </c>
      <c r="G6062" s="331" t="n">
        <v>48</v>
      </c>
      <c r="H6062" s="331" t="n">
        <v>481.37</v>
      </c>
      <c r="I6062" s="415" t="n">
        <v>9584.16</v>
      </c>
      <c r="J6062" s="389"/>
      <c r="K6062" s="331" t="s">
        <v>994</v>
      </c>
    </row>
    <row r="6063" customFormat="false" ht="15.75" hidden="true" customHeight="false" outlineLevel="0" collapsed="false">
      <c r="A6063" s="331"/>
      <c r="B6063" s="331" t="s">
        <v>1561</v>
      </c>
      <c r="C6063" s="331" t="str">
        <f aca="false">IFERROR(VLOOKUP(B6063,'[1]#¡REF!'!$A$1:$C$15201,2,FALSE()),"")</f>
        <v/>
      </c>
      <c r="D6063" s="331" t="s">
        <v>991</v>
      </c>
      <c r="E6063" s="331" t="s">
        <v>992</v>
      </c>
      <c r="F6063" s="354" t="s">
        <v>993</v>
      </c>
      <c r="G6063" s="331" t="n">
        <v>530</v>
      </c>
      <c r="H6063" s="415" t="n">
        <v>5315.17</v>
      </c>
      <c r="I6063" s="415" t="n">
        <v>105825.1</v>
      </c>
      <c r="J6063" s="389"/>
      <c r="K6063" s="331" t="s">
        <v>994</v>
      </c>
    </row>
    <row r="6064" customFormat="false" ht="15.75" hidden="true" customHeight="false" outlineLevel="0" collapsed="false">
      <c r="A6064" s="331"/>
      <c r="B6064" s="331" t="s">
        <v>1561</v>
      </c>
      <c r="C6064" s="331" t="str">
        <f aca="false">IFERROR(VLOOKUP(B6064,'[1]#¡REF!'!$A$1:$C$15201,2,FALSE()),"")</f>
        <v/>
      </c>
      <c r="D6064" s="331" t="s">
        <v>991</v>
      </c>
      <c r="E6064" s="331" t="s">
        <v>1008</v>
      </c>
      <c r="F6064" s="354" t="s">
        <v>993</v>
      </c>
      <c r="G6064" s="331" t="n">
        <v>6</v>
      </c>
      <c r="H6064" s="331" t="n">
        <v>60.17</v>
      </c>
      <c r="I6064" s="415" t="n">
        <v>1198.02</v>
      </c>
      <c r="J6064" s="389"/>
      <c r="K6064" s="331" t="s">
        <v>994</v>
      </c>
    </row>
    <row r="6065" customFormat="false" ht="15.75" hidden="true" customHeight="false" outlineLevel="0" collapsed="false">
      <c r="A6065" s="331"/>
      <c r="B6065" s="331" t="s">
        <v>1561</v>
      </c>
      <c r="C6065" s="331" t="str">
        <f aca="false">IFERROR(VLOOKUP(B6065,'[1]#¡REF!'!$A$1:$C$15201,2,FALSE()),"")</f>
        <v/>
      </c>
      <c r="D6065" s="331" t="s">
        <v>991</v>
      </c>
      <c r="E6065" s="331" t="s">
        <v>1083</v>
      </c>
      <c r="F6065" s="354" t="s">
        <v>993</v>
      </c>
      <c r="G6065" s="331" t="n">
        <v>34</v>
      </c>
      <c r="H6065" s="331" t="n">
        <v>340.97</v>
      </c>
      <c r="I6065" s="415" t="n">
        <v>6788.78</v>
      </c>
      <c r="J6065" s="389"/>
      <c r="K6065" s="331" t="s">
        <v>994</v>
      </c>
    </row>
    <row r="6066" customFormat="false" ht="15.75" hidden="true" customHeight="false" outlineLevel="0" collapsed="false">
      <c r="A6066" s="331"/>
      <c r="B6066" s="331" t="s">
        <v>1561</v>
      </c>
      <c r="C6066" s="331" t="str">
        <f aca="false">IFERROR(VLOOKUP(B6066,'[1]#¡REF!'!$A$1:$C$15201,2,FALSE()),"")</f>
        <v/>
      </c>
      <c r="D6066" s="331" t="s">
        <v>991</v>
      </c>
      <c r="E6066" s="331" t="s">
        <v>1000</v>
      </c>
      <c r="F6066" s="354" t="s">
        <v>993</v>
      </c>
      <c r="G6066" s="331" t="n">
        <v>200</v>
      </c>
      <c r="H6066" s="415" t="n">
        <v>2005.73</v>
      </c>
      <c r="I6066" s="415" t="n">
        <v>39934</v>
      </c>
      <c r="J6066" s="389"/>
      <c r="K6066" s="331" t="s">
        <v>994</v>
      </c>
    </row>
    <row r="6067" customFormat="false" ht="15.75" hidden="true" customHeight="false" outlineLevel="0" collapsed="false">
      <c r="A6067" s="331"/>
      <c r="B6067" s="331" t="s">
        <v>1561</v>
      </c>
      <c r="C6067" s="331" t="str">
        <f aca="false">IFERROR(VLOOKUP(B6067,'[1]#¡REF!'!$A$1:$C$15201,2,FALSE()),"")</f>
        <v/>
      </c>
      <c r="D6067" s="331" t="s">
        <v>991</v>
      </c>
      <c r="E6067" s="331" t="s">
        <v>1033</v>
      </c>
      <c r="F6067" s="354" t="s">
        <v>993</v>
      </c>
      <c r="G6067" s="331" t="n">
        <v>25</v>
      </c>
      <c r="H6067" s="331" t="n">
        <v>250.72</v>
      </c>
      <c r="I6067" s="415" t="n">
        <v>4991.75</v>
      </c>
      <c r="J6067" s="389"/>
      <c r="K6067" s="331" t="s">
        <v>994</v>
      </c>
    </row>
    <row r="6068" customFormat="false" ht="15.75" hidden="true" customHeight="false" outlineLevel="0" collapsed="false">
      <c r="A6068" s="331"/>
      <c r="B6068" s="331" t="s">
        <v>1561</v>
      </c>
      <c r="C6068" s="331" t="str">
        <f aca="false">IFERROR(VLOOKUP(B6068,'[1]#¡REF!'!$A$1:$C$15201,2,FALSE()),"")</f>
        <v/>
      </c>
      <c r="D6068" s="331" t="s">
        <v>991</v>
      </c>
      <c r="E6068" s="331" t="s">
        <v>1034</v>
      </c>
      <c r="F6068" s="354" t="s">
        <v>993</v>
      </c>
      <c r="G6068" s="331" t="n">
        <v>900</v>
      </c>
      <c r="H6068" s="415" t="n">
        <v>9025.77</v>
      </c>
      <c r="I6068" s="415" t="n">
        <v>179703</v>
      </c>
      <c r="J6068" s="389"/>
      <c r="K6068" s="331" t="s">
        <v>994</v>
      </c>
    </row>
    <row r="6069" customFormat="false" ht="15.75" hidden="true" customHeight="false" outlineLevel="0" collapsed="false">
      <c r="A6069" s="331"/>
      <c r="B6069" s="331" t="s">
        <v>1561</v>
      </c>
      <c r="C6069" s="331" t="str">
        <f aca="false">IFERROR(VLOOKUP(B6069,'[1]#¡REF!'!$A$1:$C$15201,2,FALSE()),"")</f>
        <v/>
      </c>
      <c r="D6069" s="331" t="s">
        <v>991</v>
      </c>
      <c r="E6069" s="331" t="s">
        <v>1011</v>
      </c>
      <c r="F6069" s="354" t="s">
        <v>993</v>
      </c>
      <c r="G6069" s="331" t="n">
        <v>2</v>
      </c>
      <c r="H6069" s="331" t="n">
        <v>20.06</v>
      </c>
      <c r="I6069" s="331" t="n">
        <v>399.34</v>
      </c>
      <c r="J6069" s="389"/>
      <c r="K6069" s="331" t="s">
        <v>994</v>
      </c>
    </row>
    <row r="6070" customFormat="false" ht="15.75" hidden="true" customHeight="false" outlineLevel="0" collapsed="false">
      <c r="A6070" s="331"/>
      <c r="B6070" s="331" t="s">
        <v>1561</v>
      </c>
      <c r="C6070" s="331" t="str">
        <f aca="false">IFERROR(VLOOKUP(B6070,'[1]#¡REF!'!$A$1:$C$15201,2,FALSE()),"")</f>
        <v/>
      </c>
      <c r="D6070" s="331" t="s">
        <v>991</v>
      </c>
      <c r="E6070" s="331" t="s">
        <v>1001</v>
      </c>
      <c r="F6070" s="354" t="s">
        <v>993</v>
      </c>
      <c r="G6070" s="331" t="n">
        <v>70</v>
      </c>
      <c r="H6070" s="331" t="n">
        <v>702</v>
      </c>
      <c r="I6070" s="415" t="n">
        <v>13976.9</v>
      </c>
      <c r="J6070" s="389"/>
      <c r="K6070" s="331" t="s">
        <v>994</v>
      </c>
    </row>
    <row r="6071" customFormat="false" ht="15.75" hidden="true" customHeight="false" outlineLevel="0" collapsed="false">
      <c r="A6071" s="331"/>
      <c r="B6071" s="331" t="s">
        <v>1561</v>
      </c>
      <c r="C6071" s="331" t="str">
        <f aca="false">IFERROR(VLOOKUP(B6071,'[1]#¡REF!'!$A$1:$C$15201,2,FALSE()),"")</f>
        <v/>
      </c>
      <c r="D6071" s="331" t="s">
        <v>991</v>
      </c>
      <c r="E6071" s="331" t="s">
        <v>1084</v>
      </c>
      <c r="F6071" s="354" t="s">
        <v>993</v>
      </c>
      <c r="G6071" s="331" t="n">
        <v>285</v>
      </c>
      <c r="H6071" s="415" t="n">
        <v>2858.16</v>
      </c>
      <c r="I6071" s="415" t="n">
        <v>56905.95</v>
      </c>
      <c r="J6071" s="389"/>
      <c r="K6071" s="331" t="s">
        <v>994</v>
      </c>
    </row>
    <row r="6072" customFormat="false" ht="15.75" hidden="true" customHeight="false" outlineLevel="0" collapsed="false">
      <c r="A6072" s="331"/>
      <c r="B6072" s="331" t="s">
        <v>1561</v>
      </c>
      <c r="C6072" s="331" t="str">
        <f aca="false">IFERROR(VLOOKUP(B6072,'[1]#¡REF!'!$A$1:$C$15201,2,FALSE()),"")</f>
        <v/>
      </c>
      <c r="D6072" s="331" t="s">
        <v>991</v>
      </c>
      <c r="E6072" s="331" t="s">
        <v>1012</v>
      </c>
      <c r="F6072" s="354" t="s">
        <v>993</v>
      </c>
      <c r="G6072" s="331" t="n">
        <v>46</v>
      </c>
      <c r="H6072" s="331" t="n">
        <v>461.32</v>
      </c>
      <c r="I6072" s="415" t="n">
        <v>9184.82</v>
      </c>
      <c r="J6072" s="389"/>
      <c r="K6072" s="331" t="s">
        <v>994</v>
      </c>
    </row>
    <row r="6073" customFormat="false" ht="15.75" hidden="true" customHeight="false" outlineLevel="0" collapsed="false">
      <c r="A6073" s="331"/>
      <c r="B6073" s="331" t="s">
        <v>1561</v>
      </c>
      <c r="C6073" s="331" t="str">
        <f aca="false">IFERROR(VLOOKUP(B6073,'[1]#¡REF!'!$A$1:$C$15201,2,FALSE()),"")</f>
        <v/>
      </c>
      <c r="D6073" s="331" t="s">
        <v>991</v>
      </c>
      <c r="E6073" s="331" t="s">
        <v>1037</v>
      </c>
      <c r="F6073" s="331" t="s">
        <v>1131</v>
      </c>
      <c r="G6073" s="331" t="n">
        <v>49</v>
      </c>
      <c r="H6073" s="331" t="n">
        <v>491.4</v>
      </c>
      <c r="I6073" s="415" t="n">
        <v>9783.83</v>
      </c>
      <c r="J6073" s="389"/>
      <c r="K6073" s="331" t="s">
        <v>994</v>
      </c>
    </row>
    <row r="6074" customFormat="false" ht="15.75" hidden="true" customHeight="false" outlineLevel="0" collapsed="false">
      <c r="A6074" s="331"/>
      <c r="B6074" s="331" t="s">
        <v>1561</v>
      </c>
      <c r="C6074" s="331" t="str">
        <f aca="false">IFERROR(VLOOKUP(B6074,'[1]#¡REF!'!$A$1:$C$15201,2,FALSE()),"")</f>
        <v/>
      </c>
      <c r="D6074" s="331" t="s">
        <v>991</v>
      </c>
      <c r="E6074" s="331" t="s">
        <v>1014</v>
      </c>
      <c r="F6074" s="331" t="s">
        <v>1132</v>
      </c>
      <c r="G6074" s="331" t="n">
        <v>336</v>
      </c>
      <c r="H6074" s="415" t="n">
        <v>3369.62</v>
      </c>
      <c r="I6074" s="415" t="n">
        <v>67089.12</v>
      </c>
      <c r="J6074" s="389"/>
      <c r="K6074" s="331" t="s">
        <v>994</v>
      </c>
    </row>
    <row r="6075" customFormat="false" ht="15.75" hidden="true" customHeight="false" outlineLevel="0" collapsed="false">
      <c r="A6075" s="331"/>
      <c r="B6075" s="331" t="s">
        <v>1561</v>
      </c>
      <c r="C6075" s="331" t="str">
        <f aca="false">IFERROR(VLOOKUP(B6075,'[1]#¡REF!'!$A$1:$C$15201,2,FALSE()),"")</f>
        <v/>
      </c>
      <c r="D6075" s="331" t="s">
        <v>991</v>
      </c>
      <c r="E6075" s="331" t="s">
        <v>1002</v>
      </c>
      <c r="F6075" s="331" t="s">
        <v>1133</v>
      </c>
      <c r="G6075" s="331" t="n">
        <v>73</v>
      </c>
      <c r="H6075" s="331" t="n">
        <v>732.09</v>
      </c>
      <c r="I6075" s="415" t="n">
        <v>14575.91</v>
      </c>
      <c r="J6075" s="389"/>
      <c r="K6075" s="331" t="s">
        <v>994</v>
      </c>
    </row>
    <row r="6076" customFormat="false" ht="15.75" hidden="true" customHeight="false" outlineLevel="0" collapsed="false">
      <c r="A6076" s="331"/>
      <c r="B6076" s="331" t="s">
        <v>1561</v>
      </c>
      <c r="C6076" s="331" t="str">
        <f aca="false">IFERROR(VLOOKUP(B6076,'[1]#¡REF!'!$A$1:$C$15201,2,FALSE()),"")</f>
        <v/>
      </c>
      <c r="D6076" s="331" t="s">
        <v>991</v>
      </c>
      <c r="E6076" s="331" t="s">
        <v>1004</v>
      </c>
      <c r="F6076" s="331" t="s">
        <v>1134</v>
      </c>
      <c r="G6076" s="331" t="n">
        <v>10</v>
      </c>
      <c r="H6076" s="331" t="n">
        <v>100.29</v>
      </c>
      <c r="I6076" s="415" t="n">
        <v>1996.7</v>
      </c>
      <c r="J6076" s="390"/>
      <c r="K6076" s="331" t="s">
        <v>994</v>
      </c>
    </row>
    <row r="6077" customFormat="false" ht="15.75" hidden="true" customHeight="false" outlineLevel="0" collapsed="false">
      <c r="A6077" s="356"/>
      <c r="B6077" s="356" t="s">
        <v>1561</v>
      </c>
      <c r="C6077" s="356" t="str">
        <f aca="false">IFERROR(VLOOKUP(B6077,'[1]#¡REF!'!$A$1:$C$15201,2,FALSE()),"")</f>
        <v/>
      </c>
      <c r="D6077" s="356" t="s">
        <v>991</v>
      </c>
      <c r="E6077" s="356" t="s">
        <v>612</v>
      </c>
      <c r="F6077" s="361" t="s">
        <v>1136</v>
      </c>
      <c r="G6077" s="361" t="n">
        <v>36</v>
      </c>
      <c r="H6077" s="356" t="n">
        <v>361.03</v>
      </c>
      <c r="I6077" s="416" t="n">
        <v>7188.12</v>
      </c>
      <c r="J6077" s="394"/>
      <c r="K6077" s="356" t="s">
        <v>994</v>
      </c>
      <c r="L6077" s="379"/>
      <c r="M6077" s="379"/>
      <c r="N6077" s="379"/>
      <c r="O6077" s="379"/>
      <c r="P6077" s="279"/>
      <c r="Q6077" s="395"/>
      <c r="R6077" s="396"/>
      <c r="S6077" s="396"/>
      <c r="T6077" s="382"/>
    </row>
    <row r="6078" customFormat="false" ht="15.75" hidden="true" customHeight="false" outlineLevel="0" collapsed="false">
      <c r="A6078" s="331"/>
      <c r="B6078" s="331" t="s">
        <v>1562</v>
      </c>
      <c r="C6078" s="331" t="str">
        <f aca="false">IFERROR(VLOOKUP(B6078,'[1]#¡REF!'!$A$1:$C$15201,2,FALSE()),"")</f>
        <v/>
      </c>
      <c r="D6078" s="331" t="s">
        <v>991</v>
      </c>
      <c r="E6078" s="331" t="s">
        <v>997</v>
      </c>
      <c r="F6078" s="331" t="s">
        <v>1130</v>
      </c>
      <c r="G6078" s="405" t="n">
        <v>3600</v>
      </c>
      <c r="H6078" s="415" t="n">
        <v>1969.06</v>
      </c>
      <c r="I6078" s="415" t="n">
        <v>39204</v>
      </c>
      <c r="J6078" s="388"/>
      <c r="K6078" s="331" t="s">
        <v>994</v>
      </c>
    </row>
    <row r="6079" customFormat="false" ht="15.75" hidden="true" customHeight="false" outlineLevel="0" collapsed="false">
      <c r="A6079" s="331"/>
      <c r="B6079" s="331" t="s">
        <v>1562</v>
      </c>
      <c r="C6079" s="331" t="str">
        <f aca="false">IFERROR(VLOOKUP(B6079,'[1]#¡REF!'!$A$1:$C$15201,2,FALSE()),"")</f>
        <v/>
      </c>
      <c r="D6079" s="331" t="s">
        <v>991</v>
      </c>
      <c r="E6079" s="331" t="s">
        <v>1032</v>
      </c>
      <c r="F6079" s="331" t="s">
        <v>1130</v>
      </c>
      <c r="G6079" s="405" t="n">
        <v>3600</v>
      </c>
      <c r="H6079" s="415" t="n">
        <v>1969.06</v>
      </c>
      <c r="I6079" s="415" t="n">
        <v>39204</v>
      </c>
      <c r="J6079" s="389"/>
      <c r="K6079" s="331" t="s">
        <v>994</v>
      </c>
    </row>
    <row r="6080" customFormat="false" ht="15.75" hidden="true" customHeight="false" outlineLevel="0" collapsed="false">
      <c r="A6080" s="331"/>
      <c r="B6080" s="331" t="s">
        <v>1562</v>
      </c>
      <c r="C6080" s="331" t="str">
        <f aca="false">IFERROR(VLOOKUP(B6080,'[1]#¡REF!'!$A$1:$C$15201,2,FALSE()),"")</f>
        <v/>
      </c>
      <c r="D6080" s="331" t="s">
        <v>991</v>
      </c>
      <c r="E6080" s="331" t="s">
        <v>992</v>
      </c>
      <c r="F6080" s="354" t="s">
        <v>993</v>
      </c>
      <c r="G6080" s="405" t="n">
        <v>15000</v>
      </c>
      <c r="H6080" s="415" t="n">
        <v>8204.42</v>
      </c>
      <c r="I6080" s="415" t="n">
        <v>163350</v>
      </c>
      <c r="J6080" s="389"/>
      <c r="K6080" s="331" t="s">
        <v>994</v>
      </c>
    </row>
    <row r="6081" customFormat="false" ht="15.75" hidden="true" customHeight="false" outlineLevel="0" collapsed="false">
      <c r="A6081" s="331"/>
      <c r="B6081" s="331" t="s">
        <v>1562</v>
      </c>
      <c r="C6081" s="331" t="str">
        <f aca="false">IFERROR(VLOOKUP(B6081,'[1]#¡REF!'!$A$1:$C$15201,2,FALSE()),"")</f>
        <v/>
      </c>
      <c r="D6081" s="331" t="s">
        <v>991</v>
      </c>
      <c r="E6081" s="331" t="s">
        <v>1008</v>
      </c>
      <c r="F6081" s="354" t="s">
        <v>993</v>
      </c>
      <c r="G6081" s="405" t="n">
        <v>1200</v>
      </c>
      <c r="H6081" s="331" t="n">
        <v>656.35</v>
      </c>
      <c r="I6081" s="415" t="n">
        <v>13068</v>
      </c>
      <c r="J6081" s="389"/>
      <c r="K6081" s="331" t="s">
        <v>994</v>
      </c>
    </row>
    <row r="6082" customFormat="false" ht="15.75" hidden="true" customHeight="false" outlineLevel="0" collapsed="false">
      <c r="A6082" s="331"/>
      <c r="B6082" s="331" t="s">
        <v>1562</v>
      </c>
      <c r="C6082" s="331" t="str">
        <f aca="false">IFERROR(VLOOKUP(B6082,'[1]#¡REF!'!$A$1:$C$15201,2,FALSE()),"")</f>
        <v/>
      </c>
      <c r="D6082" s="331" t="s">
        <v>991</v>
      </c>
      <c r="E6082" s="331" t="s">
        <v>1083</v>
      </c>
      <c r="F6082" s="354" t="s">
        <v>993</v>
      </c>
      <c r="G6082" s="331" t="n">
        <v>936</v>
      </c>
      <c r="H6082" s="331" t="n">
        <v>511.96</v>
      </c>
      <c r="I6082" s="415" t="n">
        <v>10193.04</v>
      </c>
      <c r="J6082" s="389"/>
      <c r="K6082" s="331" t="s">
        <v>994</v>
      </c>
    </row>
    <row r="6083" customFormat="false" ht="15.75" hidden="true" customHeight="false" outlineLevel="0" collapsed="false">
      <c r="A6083" s="331"/>
      <c r="B6083" s="331" t="s">
        <v>1562</v>
      </c>
      <c r="C6083" s="331" t="str">
        <f aca="false">IFERROR(VLOOKUP(B6083,'[1]#¡REF!'!$A$1:$C$15201,2,FALSE()),"")</f>
        <v/>
      </c>
      <c r="D6083" s="331" t="s">
        <v>991</v>
      </c>
      <c r="E6083" s="331" t="s">
        <v>1000</v>
      </c>
      <c r="F6083" s="354" t="s">
        <v>993</v>
      </c>
      <c r="G6083" s="405" t="n">
        <v>37800</v>
      </c>
      <c r="H6083" s="415" t="n">
        <v>20675.14</v>
      </c>
      <c r="I6083" s="415" t="n">
        <v>411642</v>
      </c>
      <c r="J6083" s="389"/>
      <c r="K6083" s="331" t="s">
        <v>994</v>
      </c>
    </row>
    <row r="6084" customFormat="false" ht="15.75" hidden="true" customHeight="false" outlineLevel="0" collapsed="false">
      <c r="A6084" s="331"/>
      <c r="B6084" s="331" t="s">
        <v>1562</v>
      </c>
      <c r="C6084" s="331" t="str">
        <f aca="false">IFERROR(VLOOKUP(B6084,'[1]#¡REF!'!$A$1:$C$15201,2,FALSE()),"")</f>
        <v/>
      </c>
      <c r="D6084" s="331" t="s">
        <v>991</v>
      </c>
      <c r="E6084" s="331" t="s">
        <v>1075</v>
      </c>
      <c r="F6084" s="354" t="s">
        <v>993</v>
      </c>
      <c r="G6084" s="331" t="n">
        <v>238</v>
      </c>
      <c r="H6084" s="331" t="n">
        <v>130.18</v>
      </c>
      <c r="I6084" s="415" t="n">
        <v>2591.82</v>
      </c>
      <c r="J6084" s="389"/>
      <c r="K6084" s="331" t="s">
        <v>994</v>
      </c>
    </row>
    <row r="6085" customFormat="false" ht="15.75" hidden="true" customHeight="false" outlineLevel="0" collapsed="false">
      <c r="A6085" s="331"/>
      <c r="B6085" s="331" t="s">
        <v>1562</v>
      </c>
      <c r="C6085" s="331" t="str">
        <f aca="false">IFERROR(VLOOKUP(B6085,'[1]#¡REF!'!$A$1:$C$15201,2,FALSE()),"")</f>
        <v/>
      </c>
      <c r="D6085" s="331" t="s">
        <v>991</v>
      </c>
      <c r="E6085" s="331" t="s">
        <v>1033</v>
      </c>
      <c r="F6085" s="354" t="s">
        <v>993</v>
      </c>
      <c r="G6085" s="405" t="n">
        <v>4730</v>
      </c>
      <c r="H6085" s="415" t="n">
        <v>2587.13</v>
      </c>
      <c r="I6085" s="415" t="n">
        <v>51509.7</v>
      </c>
      <c r="J6085" s="389"/>
      <c r="K6085" s="331" t="s">
        <v>994</v>
      </c>
    </row>
    <row r="6086" customFormat="false" ht="15.75" hidden="true" customHeight="false" outlineLevel="0" collapsed="false">
      <c r="A6086" s="331"/>
      <c r="B6086" s="331" t="s">
        <v>1562</v>
      </c>
      <c r="C6086" s="331" t="str">
        <f aca="false">IFERROR(VLOOKUP(B6086,'[1]#¡REF!'!$A$1:$C$15201,2,FALSE()),"")</f>
        <v/>
      </c>
      <c r="D6086" s="331" t="s">
        <v>991</v>
      </c>
      <c r="E6086" s="331" t="s">
        <v>1053</v>
      </c>
      <c r="F6086" s="354" t="s">
        <v>993</v>
      </c>
      <c r="G6086" s="405" t="n">
        <v>1500</v>
      </c>
      <c r="H6086" s="331" t="n">
        <v>820.44</v>
      </c>
      <c r="I6086" s="415" t="n">
        <v>16335</v>
      </c>
      <c r="J6086" s="389"/>
      <c r="K6086" s="331" t="s">
        <v>994</v>
      </c>
    </row>
    <row r="6087" customFormat="false" ht="15.75" hidden="true" customHeight="false" outlineLevel="0" collapsed="false">
      <c r="A6087" s="331"/>
      <c r="B6087" s="331" t="s">
        <v>1562</v>
      </c>
      <c r="C6087" s="331" t="str">
        <f aca="false">IFERROR(VLOOKUP(B6087,'[1]#¡REF!'!$A$1:$C$15201,2,FALSE()),"")</f>
        <v/>
      </c>
      <c r="D6087" s="331" t="s">
        <v>991</v>
      </c>
      <c r="E6087" s="331" t="s">
        <v>1034</v>
      </c>
      <c r="F6087" s="354" t="s">
        <v>993</v>
      </c>
      <c r="G6087" s="405" t="n">
        <v>9000</v>
      </c>
      <c r="H6087" s="415" t="n">
        <v>4922.65</v>
      </c>
      <c r="I6087" s="415" t="n">
        <v>98010</v>
      </c>
      <c r="J6087" s="389"/>
      <c r="K6087" s="331" t="s">
        <v>994</v>
      </c>
    </row>
    <row r="6088" customFormat="false" ht="15.75" hidden="true" customHeight="false" outlineLevel="0" collapsed="false">
      <c r="A6088" s="331"/>
      <c r="B6088" s="331" t="s">
        <v>1562</v>
      </c>
      <c r="C6088" s="331" t="str">
        <f aca="false">IFERROR(VLOOKUP(B6088,'[1]#¡REF!'!$A$1:$C$15201,2,FALSE()),"")</f>
        <v/>
      </c>
      <c r="D6088" s="331" t="s">
        <v>991</v>
      </c>
      <c r="E6088" s="331" t="s">
        <v>1009</v>
      </c>
      <c r="F6088" s="354" t="s">
        <v>993</v>
      </c>
      <c r="G6088" s="331" t="n">
        <v>160</v>
      </c>
      <c r="H6088" s="331" t="n">
        <v>87.51</v>
      </c>
      <c r="I6088" s="415" t="n">
        <v>1742.4</v>
      </c>
      <c r="J6088" s="389"/>
      <c r="K6088" s="331" t="s">
        <v>994</v>
      </c>
    </row>
    <row r="6089" customFormat="false" ht="15.75" hidden="true" customHeight="false" outlineLevel="0" collapsed="false">
      <c r="A6089" s="331"/>
      <c r="B6089" s="331" t="s">
        <v>1562</v>
      </c>
      <c r="C6089" s="331" t="str">
        <f aca="false">IFERROR(VLOOKUP(B6089,'[1]#¡REF!'!$A$1:$C$15201,2,FALSE()),"")</f>
        <v/>
      </c>
      <c r="D6089" s="331" t="s">
        <v>991</v>
      </c>
      <c r="E6089" s="331" t="s">
        <v>1010</v>
      </c>
      <c r="F6089" s="354" t="s">
        <v>993</v>
      </c>
      <c r="G6089" s="405" t="n">
        <v>2400</v>
      </c>
      <c r="H6089" s="415" t="n">
        <v>1312.71</v>
      </c>
      <c r="I6089" s="415" t="n">
        <v>26136</v>
      </c>
      <c r="J6089" s="389"/>
      <c r="K6089" s="331" t="s">
        <v>994</v>
      </c>
    </row>
    <row r="6090" customFormat="false" ht="15.75" hidden="true" customHeight="false" outlineLevel="0" collapsed="false">
      <c r="A6090" s="331"/>
      <c r="B6090" s="331" t="s">
        <v>1562</v>
      </c>
      <c r="C6090" s="331" t="str">
        <f aca="false">IFERROR(VLOOKUP(B6090,'[1]#¡REF!'!$A$1:$C$15201,2,FALSE()),"")</f>
        <v/>
      </c>
      <c r="D6090" s="331" t="s">
        <v>991</v>
      </c>
      <c r="E6090" s="331" t="s">
        <v>1011</v>
      </c>
      <c r="F6090" s="354" t="s">
        <v>993</v>
      </c>
      <c r="G6090" s="405" t="n">
        <v>18000</v>
      </c>
      <c r="H6090" s="415" t="n">
        <v>9845.3</v>
      </c>
      <c r="I6090" s="415" t="n">
        <v>196020</v>
      </c>
      <c r="J6090" s="389"/>
      <c r="K6090" s="331" t="s">
        <v>994</v>
      </c>
    </row>
    <row r="6091" customFormat="false" ht="15.75" hidden="true" customHeight="false" outlineLevel="0" collapsed="false">
      <c r="A6091" s="331"/>
      <c r="B6091" s="331" t="s">
        <v>1562</v>
      </c>
      <c r="C6091" s="331" t="str">
        <f aca="false">IFERROR(VLOOKUP(B6091,'[1]#¡REF!'!$A$1:$C$15201,2,FALSE()),"")</f>
        <v/>
      </c>
      <c r="D6091" s="331" t="s">
        <v>991</v>
      </c>
      <c r="E6091" s="331" t="s">
        <v>1001</v>
      </c>
      <c r="F6091" s="354" t="s">
        <v>993</v>
      </c>
      <c r="G6091" s="405" t="n">
        <v>3200</v>
      </c>
      <c r="H6091" s="415" t="n">
        <v>1750.28</v>
      </c>
      <c r="I6091" s="415" t="n">
        <v>34848</v>
      </c>
      <c r="J6091" s="389"/>
      <c r="K6091" s="331" t="s">
        <v>994</v>
      </c>
    </row>
    <row r="6092" customFormat="false" ht="15.75" hidden="true" customHeight="false" outlineLevel="0" collapsed="false">
      <c r="A6092" s="331"/>
      <c r="B6092" s="331" t="s">
        <v>1562</v>
      </c>
      <c r="C6092" s="331" t="str">
        <f aca="false">IFERROR(VLOOKUP(B6092,'[1]#¡REF!'!$A$1:$C$15201,2,FALSE()),"")</f>
        <v/>
      </c>
      <c r="D6092" s="331" t="s">
        <v>991</v>
      </c>
      <c r="E6092" s="331" t="s">
        <v>1084</v>
      </c>
      <c r="F6092" s="354" t="s">
        <v>993</v>
      </c>
      <c r="G6092" s="405" t="n">
        <v>3250</v>
      </c>
      <c r="H6092" s="415" t="n">
        <v>1777.62</v>
      </c>
      <c r="I6092" s="415" t="n">
        <v>35392.5</v>
      </c>
      <c r="J6092" s="389"/>
      <c r="K6092" s="331" t="s">
        <v>994</v>
      </c>
    </row>
    <row r="6093" customFormat="false" ht="15.75" hidden="true" customHeight="false" outlineLevel="0" collapsed="false">
      <c r="A6093" s="331"/>
      <c r="B6093" s="331" t="s">
        <v>1562</v>
      </c>
      <c r="C6093" s="331" t="str">
        <f aca="false">IFERROR(VLOOKUP(B6093,'[1]#¡REF!'!$A$1:$C$15201,2,FALSE()),"")</f>
        <v/>
      </c>
      <c r="D6093" s="331" t="s">
        <v>991</v>
      </c>
      <c r="E6093" s="331" t="s">
        <v>1012</v>
      </c>
      <c r="F6093" s="354" t="s">
        <v>993</v>
      </c>
      <c r="G6093" s="405" t="n">
        <v>6500</v>
      </c>
      <c r="H6093" s="415" t="n">
        <v>3555.25</v>
      </c>
      <c r="I6093" s="415" t="n">
        <v>70785</v>
      </c>
      <c r="J6093" s="389"/>
      <c r="K6093" s="331" t="s">
        <v>994</v>
      </c>
    </row>
    <row r="6094" customFormat="false" ht="15.75" hidden="true" customHeight="false" outlineLevel="0" collapsed="false">
      <c r="A6094" s="331"/>
      <c r="B6094" s="331" t="s">
        <v>1562</v>
      </c>
      <c r="C6094" s="331" t="str">
        <f aca="false">IFERROR(VLOOKUP(B6094,'[1]#¡REF!'!$A$1:$C$15201,2,FALSE()),"")</f>
        <v/>
      </c>
      <c r="D6094" s="331" t="s">
        <v>991</v>
      </c>
      <c r="E6094" s="331" t="s">
        <v>1035</v>
      </c>
      <c r="F6094" s="354" t="s">
        <v>993</v>
      </c>
      <c r="G6094" s="331" t="n">
        <v>807</v>
      </c>
      <c r="H6094" s="331" t="n">
        <v>441.4</v>
      </c>
      <c r="I6094" s="415" t="n">
        <v>8788.23</v>
      </c>
      <c r="J6094" s="389"/>
      <c r="K6094" s="331" t="s">
        <v>994</v>
      </c>
    </row>
    <row r="6095" customFormat="false" ht="15.75" hidden="true" customHeight="false" outlineLevel="0" collapsed="false">
      <c r="A6095" s="331"/>
      <c r="B6095" s="331" t="s">
        <v>1562</v>
      </c>
      <c r="C6095" s="331" t="str">
        <f aca="false">IFERROR(VLOOKUP(B6095,'[1]#¡REF!'!$A$1:$C$15201,2,FALSE()),"")</f>
        <v/>
      </c>
      <c r="D6095" s="331" t="s">
        <v>991</v>
      </c>
      <c r="E6095" s="331" t="s">
        <v>1037</v>
      </c>
      <c r="F6095" s="331" t="s">
        <v>1131</v>
      </c>
      <c r="G6095" s="405" t="n">
        <v>9990</v>
      </c>
      <c r="H6095" s="415" t="n">
        <v>5464.14</v>
      </c>
      <c r="I6095" s="415" t="n">
        <v>108791.1</v>
      </c>
      <c r="J6095" s="389"/>
      <c r="K6095" s="331" t="s">
        <v>994</v>
      </c>
    </row>
    <row r="6096" customFormat="false" ht="15.75" hidden="true" customHeight="false" outlineLevel="0" collapsed="false">
      <c r="A6096" s="331"/>
      <c r="B6096" s="331" t="s">
        <v>1562</v>
      </c>
      <c r="C6096" s="331" t="str">
        <f aca="false">IFERROR(VLOOKUP(B6096,'[1]#¡REF!'!$A$1:$C$15201,2,FALSE()),"")</f>
        <v/>
      </c>
      <c r="D6096" s="331" t="s">
        <v>991</v>
      </c>
      <c r="E6096" s="331" t="s">
        <v>1014</v>
      </c>
      <c r="F6096" s="331" t="s">
        <v>1132</v>
      </c>
      <c r="G6096" s="405" t="n">
        <v>10780</v>
      </c>
      <c r="H6096" s="415" t="n">
        <v>5896.24</v>
      </c>
      <c r="I6096" s="415" t="n">
        <v>117394.2</v>
      </c>
      <c r="J6096" s="389"/>
      <c r="K6096" s="331" t="s">
        <v>994</v>
      </c>
    </row>
    <row r="6097" customFormat="false" ht="15.75" hidden="true" customHeight="false" outlineLevel="0" collapsed="false">
      <c r="A6097" s="331"/>
      <c r="B6097" s="331" t="s">
        <v>1562</v>
      </c>
      <c r="C6097" s="331" t="str">
        <f aca="false">IFERROR(VLOOKUP(B6097,'[1]#¡REF!'!$A$1:$C$15201,2,FALSE()),"")</f>
        <v/>
      </c>
      <c r="D6097" s="331" t="s">
        <v>991</v>
      </c>
      <c r="E6097" s="331" t="s">
        <v>1002</v>
      </c>
      <c r="F6097" s="331" t="s">
        <v>1133</v>
      </c>
      <c r="G6097" s="405" t="n">
        <v>11595</v>
      </c>
      <c r="H6097" s="415" t="n">
        <v>6342.02</v>
      </c>
      <c r="I6097" s="415" t="n">
        <v>126269.55</v>
      </c>
      <c r="J6097" s="389"/>
      <c r="K6097" s="331" t="s">
        <v>994</v>
      </c>
    </row>
    <row r="6098" customFormat="false" ht="15.75" hidden="true" customHeight="false" outlineLevel="0" collapsed="false">
      <c r="A6098" s="331"/>
      <c r="B6098" s="331" t="s">
        <v>1562</v>
      </c>
      <c r="C6098" s="331" t="str">
        <f aca="false">IFERROR(VLOOKUP(B6098,'[1]#¡REF!'!$A$1:$C$15201,2,FALSE()),"")</f>
        <v/>
      </c>
      <c r="D6098" s="331" t="s">
        <v>991</v>
      </c>
      <c r="E6098" s="331" t="s">
        <v>1004</v>
      </c>
      <c r="F6098" s="331" t="s">
        <v>1134</v>
      </c>
      <c r="G6098" s="405" t="n">
        <v>1200</v>
      </c>
      <c r="H6098" s="331" t="n">
        <v>656.35</v>
      </c>
      <c r="I6098" s="415" t="n">
        <v>13068</v>
      </c>
      <c r="J6098" s="390"/>
      <c r="K6098" s="331" t="s">
        <v>994</v>
      </c>
    </row>
    <row r="6099" customFormat="false" ht="15.75" hidden="true" customHeight="false" outlineLevel="0" collapsed="false">
      <c r="A6099" s="356"/>
      <c r="B6099" s="356" t="s">
        <v>1562</v>
      </c>
      <c r="C6099" s="356" t="str">
        <f aca="false">IFERROR(VLOOKUP(B6099,'[1]#¡REF!'!$A$1:$C$15201,2,FALSE()),"")</f>
        <v/>
      </c>
      <c r="D6099" s="356" t="s">
        <v>991</v>
      </c>
      <c r="E6099" s="356" t="s">
        <v>612</v>
      </c>
      <c r="F6099" s="361" t="s">
        <v>1136</v>
      </c>
      <c r="G6099" s="418" t="n">
        <v>7920</v>
      </c>
      <c r="H6099" s="416" t="n">
        <v>4331.93</v>
      </c>
      <c r="I6099" s="416" t="n">
        <v>86248.8</v>
      </c>
      <c r="J6099" s="394"/>
      <c r="K6099" s="356" t="s">
        <v>994</v>
      </c>
      <c r="L6099" s="379"/>
      <c r="M6099" s="379"/>
      <c r="N6099" s="379"/>
      <c r="O6099" s="379"/>
      <c r="P6099" s="279"/>
      <c r="Q6099" s="395"/>
      <c r="R6099" s="396"/>
      <c r="S6099" s="396"/>
      <c r="T6099" s="382"/>
    </row>
    <row r="6100" customFormat="false" ht="15.75" hidden="true" customHeight="false" outlineLevel="0" collapsed="false">
      <c r="A6100" s="331"/>
      <c r="B6100" s="331" t="s">
        <v>1563</v>
      </c>
      <c r="C6100" s="331" t="str">
        <f aca="false">IFERROR(VLOOKUP(B6100,'[1]#¡REF!'!$A$1:$C$15201,2,FALSE()),"")</f>
        <v/>
      </c>
      <c r="D6100" s="331" t="s">
        <v>991</v>
      </c>
      <c r="E6100" s="331" t="s">
        <v>992</v>
      </c>
      <c r="F6100" s="354" t="s">
        <v>993</v>
      </c>
      <c r="G6100" s="331" t="n">
        <v>384</v>
      </c>
      <c r="H6100" s="415" t="n">
        <v>11533.5</v>
      </c>
      <c r="I6100" s="415" t="n">
        <v>229632</v>
      </c>
      <c r="J6100" s="388"/>
      <c r="K6100" s="331" t="s">
        <v>994</v>
      </c>
    </row>
    <row r="6101" customFormat="false" ht="15.75" hidden="true" customHeight="false" outlineLevel="0" collapsed="false">
      <c r="A6101" s="331"/>
      <c r="B6101" s="331" t="s">
        <v>1563</v>
      </c>
      <c r="C6101" s="331" t="str">
        <f aca="false">IFERROR(VLOOKUP(B6101,'[1]#¡REF!'!$A$1:$C$15201,2,FALSE()),"")</f>
        <v/>
      </c>
      <c r="D6101" s="331" t="s">
        <v>991</v>
      </c>
      <c r="E6101" s="331" t="s">
        <v>1034</v>
      </c>
      <c r="F6101" s="354" t="s">
        <v>993</v>
      </c>
      <c r="G6101" s="331" t="n">
        <v>220</v>
      </c>
      <c r="H6101" s="415" t="n">
        <v>6607.74</v>
      </c>
      <c r="I6101" s="415" t="n">
        <v>131560</v>
      </c>
      <c r="J6101" s="389"/>
      <c r="K6101" s="331" t="s">
        <v>994</v>
      </c>
    </row>
    <row r="6102" customFormat="false" ht="15.75" hidden="true" customHeight="false" outlineLevel="0" collapsed="false">
      <c r="A6102" s="331"/>
      <c r="B6102" s="331" t="s">
        <v>1563</v>
      </c>
      <c r="C6102" s="331" t="str">
        <f aca="false">IFERROR(VLOOKUP(B6102,'[1]#¡REF!'!$A$1:$C$15201,2,FALSE()),"")</f>
        <v/>
      </c>
      <c r="D6102" s="331" t="s">
        <v>991</v>
      </c>
      <c r="E6102" s="331" t="s">
        <v>1009</v>
      </c>
      <c r="F6102" s="354" t="s">
        <v>993</v>
      </c>
      <c r="G6102" s="331" t="n">
        <v>50</v>
      </c>
      <c r="H6102" s="415" t="n">
        <v>1501.76</v>
      </c>
      <c r="I6102" s="415" t="n">
        <v>29900</v>
      </c>
      <c r="J6102" s="389"/>
      <c r="K6102" s="331" t="s">
        <v>994</v>
      </c>
    </row>
    <row r="6103" customFormat="false" ht="15.75" hidden="true" customHeight="false" outlineLevel="0" collapsed="false">
      <c r="A6103" s="331"/>
      <c r="B6103" s="331" t="s">
        <v>1563</v>
      </c>
      <c r="C6103" s="331" t="str">
        <f aca="false">IFERROR(VLOOKUP(B6103,'[1]#¡REF!'!$A$1:$C$15201,2,FALSE()),"")</f>
        <v/>
      </c>
      <c r="D6103" s="331" t="s">
        <v>991</v>
      </c>
      <c r="E6103" s="331" t="s">
        <v>1011</v>
      </c>
      <c r="F6103" s="354" t="s">
        <v>993</v>
      </c>
      <c r="G6103" s="331" t="n">
        <v>120</v>
      </c>
      <c r="H6103" s="415" t="n">
        <v>3604.22</v>
      </c>
      <c r="I6103" s="415" t="n">
        <v>71760</v>
      </c>
      <c r="J6103" s="389"/>
      <c r="K6103" s="331" t="s">
        <v>994</v>
      </c>
    </row>
    <row r="6104" customFormat="false" ht="15.75" hidden="true" customHeight="false" outlineLevel="0" collapsed="false">
      <c r="A6104" s="331"/>
      <c r="B6104" s="331" t="s">
        <v>1563</v>
      </c>
      <c r="C6104" s="331" t="str">
        <f aca="false">IFERROR(VLOOKUP(B6104,'[1]#¡REF!'!$A$1:$C$15201,2,FALSE()),"")</f>
        <v/>
      </c>
      <c r="D6104" s="331" t="s">
        <v>991</v>
      </c>
      <c r="E6104" s="331" t="s">
        <v>1037</v>
      </c>
      <c r="F6104" s="331" t="s">
        <v>1131</v>
      </c>
      <c r="G6104" s="331" t="n">
        <v>45</v>
      </c>
      <c r="H6104" s="415" t="n">
        <v>1351.58</v>
      </c>
      <c r="I6104" s="415" t="n">
        <v>26910</v>
      </c>
      <c r="J6104" s="389"/>
      <c r="K6104" s="331" t="s">
        <v>994</v>
      </c>
    </row>
    <row r="6105" customFormat="false" ht="15.75" hidden="true" customHeight="false" outlineLevel="0" collapsed="false">
      <c r="A6105" s="331"/>
      <c r="B6105" s="331" t="s">
        <v>1563</v>
      </c>
      <c r="C6105" s="331" t="str">
        <f aca="false">IFERROR(VLOOKUP(B6105,'[1]#¡REF!'!$A$1:$C$15201,2,FALSE()),"")</f>
        <v/>
      </c>
      <c r="D6105" s="331" t="s">
        <v>991</v>
      </c>
      <c r="E6105" s="331" t="s">
        <v>1014</v>
      </c>
      <c r="F6105" s="331" t="s">
        <v>1132</v>
      </c>
      <c r="G6105" s="331" t="n">
        <v>60</v>
      </c>
      <c r="H6105" s="415" t="n">
        <v>1802.11</v>
      </c>
      <c r="I6105" s="415" t="n">
        <v>35880</v>
      </c>
      <c r="J6105" s="389"/>
      <c r="K6105" s="331" t="s">
        <v>994</v>
      </c>
    </row>
    <row r="6106" customFormat="false" ht="15.75" hidden="true" customHeight="false" outlineLevel="0" collapsed="false">
      <c r="A6106" s="331"/>
      <c r="B6106" s="331" t="s">
        <v>1563</v>
      </c>
      <c r="C6106" s="331" t="str">
        <f aca="false">IFERROR(VLOOKUP(B6106,'[1]#¡REF!'!$A$1:$C$15201,2,FALSE()),"")</f>
        <v/>
      </c>
      <c r="D6106" s="331" t="s">
        <v>991</v>
      </c>
      <c r="E6106" s="331" t="s">
        <v>1002</v>
      </c>
      <c r="F6106" s="331" t="s">
        <v>1133</v>
      </c>
      <c r="G6106" s="331" t="n">
        <v>640</v>
      </c>
      <c r="H6106" s="415" t="n">
        <v>19222.5</v>
      </c>
      <c r="I6106" s="415" t="n">
        <v>382720</v>
      </c>
      <c r="J6106" s="390"/>
      <c r="K6106" s="331" t="s">
        <v>994</v>
      </c>
    </row>
    <row r="6107" customFormat="false" ht="15.75" hidden="true" customHeight="false" outlineLevel="0" collapsed="false">
      <c r="A6107" s="331"/>
      <c r="B6107" s="331" t="s">
        <v>1564</v>
      </c>
      <c r="C6107" s="331" t="str">
        <f aca="false">IFERROR(VLOOKUP(B6107,'[1]#¡REF!'!$A$1:$C$15201,2,FALSE()),"")</f>
        <v/>
      </c>
      <c r="D6107" s="331" t="s">
        <v>991</v>
      </c>
      <c r="E6107" s="331" t="s">
        <v>997</v>
      </c>
      <c r="F6107" s="331" t="s">
        <v>1130</v>
      </c>
      <c r="G6107" s="331" t="n">
        <v>300</v>
      </c>
      <c r="H6107" s="415" t="n">
        <v>1110.5</v>
      </c>
      <c r="I6107" s="415" t="n">
        <v>22110</v>
      </c>
      <c r="J6107" s="388"/>
      <c r="K6107" s="331" t="s">
        <v>994</v>
      </c>
    </row>
    <row r="6108" customFormat="false" ht="15.75" hidden="true" customHeight="false" outlineLevel="0" collapsed="false">
      <c r="A6108" s="331"/>
      <c r="B6108" s="331" t="s">
        <v>1564</v>
      </c>
      <c r="C6108" s="331" t="str">
        <f aca="false">IFERROR(VLOOKUP(B6108,'[1]#¡REF!'!$A$1:$C$15201,2,FALSE()),"")</f>
        <v/>
      </c>
      <c r="D6108" s="331" t="s">
        <v>991</v>
      </c>
      <c r="E6108" s="331" t="s">
        <v>1083</v>
      </c>
      <c r="F6108" s="354" t="s">
        <v>993</v>
      </c>
      <c r="G6108" s="331" t="n">
        <v>2</v>
      </c>
      <c r="H6108" s="331" t="n">
        <v>7.4</v>
      </c>
      <c r="I6108" s="331" t="n">
        <v>147.4</v>
      </c>
      <c r="J6108" s="389"/>
      <c r="K6108" s="331" t="s">
        <v>994</v>
      </c>
    </row>
    <row r="6109" customFormat="false" ht="15.75" hidden="true" customHeight="false" outlineLevel="0" collapsed="false">
      <c r="A6109" s="331"/>
      <c r="B6109" s="331" t="s">
        <v>1564</v>
      </c>
      <c r="C6109" s="331" t="str">
        <f aca="false">IFERROR(VLOOKUP(B6109,'[1]#¡REF!'!$A$1:$C$15201,2,FALSE()),"")</f>
        <v/>
      </c>
      <c r="D6109" s="331" t="s">
        <v>991</v>
      </c>
      <c r="E6109" s="331" t="s">
        <v>1000</v>
      </c>
      <c r="F6109" s="354" t="s">
        <v>993</v>
      </c>
      <c r="G6109" s="405" t="n">
        <v>2388</v>
      </c>
      <c r="H6109" s="415" t="n">
        <v>8839.56</v>
      </c>
      <c r="I6109" s="415" t="n">
        <v>175995.6</v>
      </c>
      <c r="J6109" s="389"/>
      <c r="K6109" s="331" t="s">
        <v>994</v>
      </c>
    </row>
    <row r="6110" customFormat="false" ht="15.75" hidden="true" customHeight="false" outlineLevel="0" collapsed="false">
      <c r="A6110" s="331"/>
      <c r="B6110" s="331" t="s">
        <v>1564</v>
      </c>
      <c r="C6110" s="331" t="str">
        <f aca="false">IFERROR(VLOOKUP(B6110,'[1]#¡REF!'!$A$1:$C$15201,2,FALSE()),"")</f>
        <v/>
      </c>
      <c r="D6110" s="331" t="s">
        <v>991</v>
      </c>
      <c r="E6110" s="331" t="s">
        <v>1011</v>
      </c>
      <c r="F6110" s="354" t="s">
        <v>993</v>
      </c>
      <c r="G6110" s="405" t="n">
        <v>1052</v>
      </c>
      <c r="H6110" s="415" t="n">
        <v>3894.14</v>
      </c>
      <c r="I6110" s="415" t="n">
        <v>77532.4</v>
      </c>
      <c r="J6110" s="389"/>
      <c r="K6110" s="331" t="s">
        <v>994</v>
      </c>
    </row>
    <row r="6111" customFormat="false" ht="15.75" hidden="true" customHeight="false" outlineLevel="0" collapsed="false">
      <c r="A6111" s="331"/>
      <c r="B6111" s="331" t="s">
        <v>1564</v>
      </c>
      <c r="C6111" s="331" t="str">
        <f aca="false">IFERROR(VLOOKUP(B6111,'[1]#¡REF!'!$A$1:$C$15201,2,FALSE()),"")</f>
        <v/>
      </c>
      <c r="D6111" s="331" t="s">
        <v>991</v>
      </c>
      <c r="E6111" s="331" t="s">
        <v>1037</v>
      </c>
      <c r="F6111" s="331" t="s">
        <v>1131</v>
      </c>
      <c r="G6111" s="331" t="n">
        <v>405</v>
      </c>
      <c r="H6111" s="415" t="n">
        <v>1499.17</v>
      </c>
      <c r="I6111" s="415" t="n">
        <v>29848.5</v>
      </c>
      <c r="J6111" s="389"/>
      <c r="K6111" s="331" t="s">
        <v>994</v>
      </c>
    </row>
    <row r="6112" customFormat="false" ht="15.75" hidden="true" customHeight="false" outlineLevel="0" collapsed="false">
      <c r="A6112" s="331"/>
      <c r="B6112" s="331" t="s">
        <v>1564</v>
      </c>
      <c r="C6112" s="331" t="str">
        <f aca="false">IFERROR(VLOOKUP(B6112,'[1]#¡REF!'!$A$1:$C$15201,2,FALSE()),"")</f>
        <v/>
      </c>
      <c r="D6112" s="331" t="s">
        <v>991</v>
      </c>
      <c r="E6112" s="331" t="s">
        <v>1014</v>
      </c>
      <c r="F6112" s="331" t="s">
        <v>1132</v>
      </c>
      <c r="G6112" s="331" t="n">
        <v>72</v>
      </c>
      <c r="H6112" s="331" t="n">
        <v>266.52</v>
      </c>
      <c r="I6112" s="415" t="n">
        <v>5306.4</v>
      </c>
      <c r="J6112" s="389"/>
      <c r="K6112" s="331" t="s">
        <v>994</v>
      </c>
    </row>
    <row r="6113" customFormat="false" ht="15.75" hidden="true" customHeight="false" outlineLevel="0" collapsed="false">
      <c r="A6113" s="331"/>
      <c r="B6113" s="331" t="s">
        <v>1564</v>
      </c>
      <c r="C6113" s="331" t="str">
        <f aca="false">IFERROR(VLOOKUP(B6113,'[1]#¡REF!'!$A$1:$C$15201,2,FALSE()),"")</f>
        <v/>
      </c>
      <c r="D6113" s="331" t="s">
        <v>991</v>
      </c>
      <c r="E6113" s="331" t="s">
        <v>1002</v>
      </c>
      <c r="F6113" s="331" t="s">
        <v>1133</v>
      </c>
      <c r="G6113" s="331" t="n">
        <v>800</v>
      </c>
      <c r="H6113" s="415" t="n">
        <v>2961.33</v>
      </c>
      <c r="I6113" s="415" t="n">
        <v>58960</v>
      </c>
      <c r="J6113" s="389"/>
      <c r="K6113" s="331" t="s">
        <v>994</v>
      </c>
    </row>
    <row r="6114" customFormat="false" ht="15.75" hidden="true" customHeight="false" outlineLevel="0" collapsed="false">
      <c r="A6114" s="331"/>
      <c r="B6114" s="331" t="s">
        <v>1564</v>
      </c>
      <c r="C6114" s="331" t="str">
        <f aca="false">IFERROR(VLOOKUP(B6114,'[1]#¡REF!'!$A$1:$C$15201,2,FALSE()),"")</f>
        <v/>
      </c>
      <c r="D6114" s="331" t="s">
        <v>991</v>
      </c>
      <c r="E6114" s="331" t="s">
        <v>1004</v>
      </c>
      <c r="F6114" s="331" t="s">
        <v>1134</v>
      </c>
      <c r="G6114" s="331" t="n">
        <v>178</v>
      </c>
      <c r="H6114" s="331" t="n">
        <v>658.9</v>
      </c>
      <c r="I6114" s="415" t="n">
        <v>13118.6</v>
      </c>
      <c r="J6114" s="390"/>
      <c r="K6114" s="331" t="s">
        <v>994</v>
      </c>
    </row>
    <row r="6115" customFormat="false" ht="15.75" hidden="true" customHeight="false" outlineLevel="0" collapsed="false">
      <c r="A6115" s="331"/>
      <c r="B6115" s="331" t="s">
        <v>1565</v>
      </c>
      <c r="C6115" s="331" t="str">
        <f aca="false">IFERROR(VLOOKUP(B6115,'[1]#¡REF!'!$A$1:$C$15201,2,FALSE()),"")</f>
        <v/>
      </c>
      <c r="D6115" s="331" t="s">
        <v>991</v>
      </c>
      <c r="E6115" s="331" t="s">
        <v>1009</v>
      </c>
      <c r="F6115" s="354" t="s">
        <v>993</v>
      </c>
      <c r="G6115" s="331" t="n">
        <v>300</v>
      </c>
      <c r="H6115" s="415" t="n">
        <v>52435.96</v>
      </c>
      <c r="I6115" s="415" t="n">
        <v>1044000</v>
      </c>
      <c r="J6115" s="388"/>
      <c r="K6115" s="331" t="s">
        <v>994</v>
      </c>
    </row>
    <row r="6116" customFormat="false" ht="15.75" hidden="true" customHeight="false" outlineLevel="0" collapsed="false">
      <c r="A6116" s="331"/>
      <c r="B6116" s="331" t="s">
        <v>1565</v>
      </c>
      <c r="C6116" s="331" t="str">
        <f aca="false">IFERROR(VLOOKUP(B6116,'[1]#¡REF!'!$A$1:$C$15201,2,FALSE()),"")</f>
        <v/>
      </c>
      <c r="D6116" s="331" t="s">
        <v>991</v>
      </c>
      <c r="E6116" s="331" t="s">
        <v>1011</v>
      </c>
      <c r="F6116" s="354" t="s">
        <v>993</v>
      </c>
      <c r="G6116" s="331" t="n">
        <v>461</v>
      </c>
      <c r="H6116" s="415" t="n">
        <v>80576.6</v>
      </c>
      <c r="I6116" s="415" t="n">
        <v>1604280</v>
      </c>
      <c r="J6116" s="389"/>
      <c r="K6116" s="331" t="s">
        <v>994</v>
      </c>
    </row>
    <row r="6117" customFormat="false" ht="15.75" hidden="true" customHeight="false" outlineLevel="0" collapsed="false">
      <c r="A6117" s="331"/>
      <c r="B6117" s="331" t="s">
        <v>1565</v>
      </c>
      <c r="C6117" s="331" t="str">
        <f aca="false">IFERROR(VLOOKUP(B6117,'[1]#¡REF!'!$A$1:$C$15201,2,FALSE()),"")</f>
        <v/>
      </c>
      <c r="D6117" s="331" t="s">
        <v>991</v>
      </c>
      <c r="E6117" s="331" t="s">
        <v>1002</v>
      </c>
      <c r="F6117" s="331" t="s">
        <v>1133</v>
      </c>
      <c r="G6117" s="331" t="n">
        <v>60</v>
      </c>
      <c r="H6117" s="415" t="n">
        <v>10487.19</v>
      </c>
      <c r="I6117" s="415" t="n">
        <v>208800</v>
      </c>
      <c r="J6117" s="390"/>
      <c r="K6117" s="331" t="s">
        <v>994</v>
      </c>
    </row>
    <row r="6118" customFormat="false" ht="15.75" hidden="true" customHeight="false" outlineLevel="0" collapsed="false">
      <c r="A6118" s="331"/>
      <c r="B6118" s="331" t="s">
        <v>1566</v>
      </c>
      <c r="C6118" s="331" t="str">
        <f aca="false">IFERROR(VLOOKUP(B6118,'[1]#¡REF!'!$A$1:$C$15201,2,FALSE()),"")</f>
        <v/>
      </c>
      <c r="D6118" s="331" t="s">
        <v>991</v>
      </c>
      <c r="E6118" s="331" t="s">
        <v>997</v>
      </c>
      <c r="F6118" s="331" t="s">
        <v>1130</v>
      </c>
      <c r="G6118" s="331" t="n">
        <v>3</v>
      </c>
      <c r="H6118" s="331" t="n">
        <v>5.26</v>
      </c>
      <c r="I6118" s="331" t="n">
        <v>104.7</v>
      </c>
      <c r="J6118" s="388"/>
      <c r="K6118" s="331" t="s">
        <v>994</v>
      </c>
    </row>
    <row r="6119" customFormat="false" ht="15.75" hidden="true" customHeight="false" outlineLevel="0" collapsed="false">
      <c r="A6119" s="331"/>
      <c r="B6119" s="331" t="s">
        <v>1566</v>
      </c>
      <c r="C6119" s="331" t="str">
        <f aca="false">IFERROR(VLOOKUP(B6119,'[1]#¡REF!'!$A$1:$C$15201,2,FALSE()),"")</f>
        <v/>
      </c>
      <c r="D6119" s="331" t="s">
        <v>991</v>
      </c>
      <c r="E6119" s="331" t="s">
        <v>1010</v>
      </c>
      <c r="F6119" s="354" t="s">
        <v>993</v>
      </c>
      <c r="G6119" s="331" t="n">
        <v>60</v>
      </c>
      <c r="H6119" s="331" t="n">
        <v>105.17</v>
      </c>
      <c r="I6119" s="415" t="n">
        <v>2094</v>
      </c>
      <c r="J6119" s="389"/>
      <c r="K6119" s="331" t="s">
        <v>994</v>
      </c>
    </row>
    <row r="6120" customFormat="false" ht="15.75" hidden="true" customHeight="false" outlineLevel="0" collapsed="false">
      <c r="A6120" s="331"/>
      <c r="B6120" s="331" t="s">
        <v>1566</v>
      </c>
      <c r="C6120" s="331" t="str">
        <f aca="false">IFERROR(VLOOKUP(B6120,'[1]#¡REF!'!$A$1:$C$15201,2,FALSE()),"")</f>
        <v/>
      </c>
      <c r="D6120" s="331" t="s">
        <v>991</v>
      </c>
      <c r="E6120" s="331" t="s">
        <v>1084</v>
      </c>
      <c r="F6120" s="354" t="s">
        <v>993</v>
      </c>
      <c r="G6120" s="331" t="n">
        <v>24</v>
      </c>
      <c r="H6120" s="331" t="n">
        <v>42.07</v>
      </c>
      <c r="I6120" s="331" t="n">
        <v>837.6</v>
      </c>
      <c r="J6120" s="389"/>
      <c r="K6120" s="331" t="s">
        <v>994</v>
      </c>
    </row>
    <row r="6121" customFormat="false" ht="15.75" hidden="true" customHeight="false" outlineLevel="0" collapsed="false">
      <c r="A6121" s="331"/>
      <c r="B6121" s="331" t="s">
        <v>1566</v>
      </c>
      <c r="C6121" s="331" t="str">
        <f aca="false">IFERROR(VLOOKUP(B6121,'[1]#¡REF!'!$A$1:$C$15201,2,FALSE()),"")</f>
        <v/>
      </c>
      <c r="D6121" s="331" t="s">
        <v>991</v>
      </c>
      <c r="E6121" s="331" t="s">
        <v>1036</v>
      </c>
      <c r="F6121" s="354" t="s">
        <v>993</v>
      </c>
      <c r="G6121" s="331" t="n">
        <v>5</v>
      </c>
      <c r="H6121" s="331" t="n">
        <v>8.76</v>
      </c>
      <c r="I6121" s="331" t="n">
        <v>174.5</v>
      </c>
      <c r="J6121" s="389"/>
      <c r="K6121" s="331" t="s">
        <v>994</v>
      </c>
    </row>
    <row r="6122" customFormat="false" ht="15.75" hidden="true" customHeight="false" outlineLevel="0" collapsed="false">
      <c r="A6122" s="331"/>
      <c r="B6122" s="331" t="s">
        <v>1566</v>
      </c>
      <c r="C6122" s="331" t="str">
        <f aca="false">IFERROR(VLOOKUP(B6122,'[1]#¡REF!'!$A$1:$C$15201,2,FALSE()),"")</f>
        <v/>
      </c>
      <c r="D6122" s="331" t="s">
        <v>991</v>
      </c>
      <c r="E6122" s="331" t="s">
        <v>1014</v>
      </c>
      <c r="F6122" s="331" t="s">
        <v>1132</v>
      </c>
      <c r="G6122" s="331" t="n">
        <v>80</v>
      </c>
      <c r="H6122" s="331" t="n">
        <v>140.23</v>
      </c>
      <c r="I6122" s="415" t="n">
        <v>2792</v>
      </c>
      <c r="J6122" s="389"/>
      <c r="K6122" s="331" t="s">
        <v>994</v>
      </c>
    </row>
    <row r="6123" customFormat="false" ht="15.75" hidden="true" customHeight="false" outlineLevel="0" collapsed="false">
      <c r="A6123" s="331"/>
      <c r="B6123" s="331" t="s">
        <v>1566</v>
      </c>
      <c r="C6123" s="331" t="str">
        <f aca="false">IFERROR(VLOOKUP(B6123,'[1]#¡REF!'!$A$1:$C$15201,2,FALSE()),"")</f>
        <v/>
      </c>
      <c r="D6123" s="331" t="s">
        <v>1016</v>
      </c>
      <c r="E6123" s="331" t="s">
        <v>1040</v>
      </c>
      <c r="F6123" s="331" t="s">
        <v>1130</v>
      </c>
      <c r="G6123" s="331" t="n">
        <v>1</v>
      </c>
      <c r="H6123" s="331" t="n">
        <v>1.75</v>
      </c>
      <c r="I6123" s="331" t="n">
        <v>34.9</v>
      </c>
      <c r="J6123" s="389"/>
      <c r="K6123" s="331" t="s">
        <v>994</v>
      </c>
    </row>
    <row r="6124" customFormat="false" ht="15.75" hidden="true" customHeight="false" outlineLevel="0" collapsed="false">
      <c r="A6124" s="331"/>
      <c r="B6124" s="331" t="s">
        <v>1566</v>
      </c>
      <c r="C6124" s="331" t="str">
        <f aca="false">IFERROR(VLOOKUP(B6124,'[1]#¡REF!'!$A$1:$C$15201,2,FALSE()),"")</f>
        <v/>
      </c>
      <c r="D6124" s="331" t="s">
        <v>1016</v>
      </c>
      <c r="E6124" s="331" t="s">
        <v>1091</v>
      </c>
      <c r="F6124" s="354" t="s">
        <v>993</v>
      </c>
      <c r="G6124" s="331" t="n">
        <v>31</v>
      </c>
      <c r="H6124" s="331" t="n">
        <v>54.34</v>
      </c>
      <c r="I6124" s="415" t="n">
        <v>1081.9</v>
      </c>
      <c r="J6124" s="389"/>
      <c r="K6124" s="331" t="s">
        <v>994</v>
      </c>
    </row>
    <row r="6125" customFormat="false" ht="15.75" hidden="true" customHeight="false" outlineLevel="0" collapsed="false">
      <c r="A6125" s="331"/>
      <c r="B6125" s="331" t="s">
        <v>1566</v>
      </c>
      <c r="C6125" s="331" t="str">
        <f aca="false">IFERROR(VLOOKUP(B6125,'[1]#¡REF!'!$A$1:$C$15201,2,FALSE()),"")</f>
        <v/>
      </c>
      <c r="D6125" s="331" t="s">
        <v>1016</v>
      </c>
      <c r="E6125" s="331" t="s">
        <v>1018</v>
      </c>
      <c r="F6125" s="354" t="s">
        <v>993</v>
      </c>
      <c r="G6125" s="331" t="n">
        <v>26</v>
      </c>
      <c r="H6125" s="331" t="n">
        <v>45.58</v>
      </c>
      <c r="I6125" s="331" t="n">
        <v>907.4</v>
      </c>
      <c r="J6125" s="389"/>
      <c r="K6125" s="331" t="s">
        <v>994</v>
      </c>
    </row>
    <row r="6126" customFormat="false" ht="15.75" hidden="true" customHeight="false" outlineLevel="0" collapsed="false">
      <c r="A6126" s="331"/>
      <c r="B6126" s="331" t="s">
        <v>1566</v>
      </c>
      <c r="C6126" s="331" t="str">
        <f aca="false">IFERROR(VLOOKUP(B6126,'[1]#¡REF!'!$A$1:$C$15201,2,FALSE()),"")</f>
        <v/>
      </c>
      <c r="D6126" s="331" t="s">
        <v>1016</v>
      </c>
      <c r="E6126" s="331" t="s">
        <v>1019</v>
      </c>
      <c r="F6126" s="354" t="s">
        <v>993</v>
      </c>
      <c r="G6126" s="331" t="n">
        <v>119</v>
      </c>
      <c r="H6126" s="331" t="n">
        <v>208.59</v>
      </c>
      <c r="I6126" s="415" t="n">
        <v>4153.1</v>
      </c>
      <c r="J6126" s="389"/>
      <c r="K6126" s="331" t="s">
        <v>994</v>
      </c>
    </row>
    <row r="6127" customFormat="false" ht="15.75" hidden="true" customHeight="false" outlineLevel="0" collapsed="false">
      <c r="A6127" s="331"/>
      <c r="B6127" s="331" t="s">
        <v>1566</v>
      </c>
      <c r="C6127" s="331" t="str">
        <f aca="false">IFERROR(VLOOKUP(B6127,'[1]#¡REF!'!$A$1:$C$15201,2,FALSE()),"")</f>
        <v/>
      </c>
      <c r="D6127" s="331" t="s">
        <v>1016</v>
      </c>
      <c r="E6127" s="331" t="s">
        <v>1020</v>
      </c>
      <c r="F6127" s="354" t="s">
        <v>993</v>
      </c>
      <c r="G6127" s="331" t="n">
        <v>496</v>
      </c>
      <c r="H6127" s="331" t="n">
        <v>869.43</v>
      </c>
      <c r="I6127" s="415" t="n">
        <v>17310.4</v>
      </c>
      <c r="J6127" s="389"/>
      <c r="K6127" s="331" t="s">
        <v>994</v>
      </c>
    </row>
    <row r="6128" customFormat="false" ht="15.75" hidden="true" customHeight="false" outlineLevel="0" collapsed="false">
      <c r="A6128" s="331"/>
      <c r="B6128" s="331" t="s">
        <v>1566</v>
      </c>
      <c r="C6128" s="331" t="str">
        <f aca="false">IFERROR(VLOOKUP(B6128,'[1]#¡REF!'!$A$1:$C$15201,2,FALSE()),"")</f>
        <v/>
      </c>
      <c r="D6128" s="331" t="s">
        <v>1016</v>
      </c>
      <c r="E6128" s="331" t="s">
        <v>1021</v>
      </c>
      <c r="F6128" s="354" t="s">
        <v>993</v>
      </c>
      <c r="G6128" s="331" t="n">
        <v>10</v>
      </c>
      <c r="H6128" s="331" t="n">
        <v>17.53</v>
      </c>
      <c r="I6128" s="331" t="n">
        <v>349</v>
      </c>
      <c r="J6128" s="389"/>
      <c r="K6128" s="331" t="s">
        <v>994</v>
      </c>
    </row>
    <row r="6129" customFormat="false" ht="15.75" hidden="true" customHeight="false" outlineLevel="0" collapsed="false">
      <c r="A6129" s="331"/>
      <c r="B6129" s="331" t="s">
        <v>1566</v>
      </c>
      <c r="C6129" s="331" t="str">
        <f aca="false">IFERROR(VLOOKUP(B6129,'[1]#¡REF!'!$A$1:$C$15201,2,FALSE()),"")</f>
        <v/>
      </c>
      <c r="D6129" s="331" t="s">
        <v>1016</v>
      </c>
      <c r="E6129" s="331" t="s">
        <v>1041</v>
      </c>
      <c r="F6129" s="354" t="s">
        <v>993</v>
      </c>
      <c r="G6129" s="331" t="n">
        <v>3</v>
      </c>
      <c r="H6129" s="331" t="n">
        <v>5.26</v>
      </c>
      <c r="I6129" s="331" t="n">
        <v>104.7</v>
      </c>
      <c r="J6129" s="389"/>
      <c r="K6129" s="331" t="s">
        <v>994</v>
      </c>
    </row>
    <row r="6130" customFormat="false" ht="15.75" hidden="true" customHeight="false" outlineLevel="0" collapsed="false">
      <c r="A6130" s="331"/>
      <c r="B6130" s="331" t="s">
        <v>1566</v>
      </c>
      <c r="C6130" s="331" t="str">
        <f aca="false">IFERROR(VLOOKUP(B6130,'[1]#¡REF!'!$A$1:$C$15201,2,FALSE()),"")</f>
        <v/>
      </c>
      <c r="D6130" s="331" t="s">
        <v>1016</v>
      </c>
      <c r="E6130" s="331" t="s">
        <v>1023</v>
      </c>
      <c r="F6130" s="354" t="s">
        <v>993</v>
      </c>
      <c r="G6130" s="331" t="n">
        <v>7</v>
      </c>
      <c r="H6130" s="331" t="n">
        <v>12.27</v>
      </c>
      <c r="I6130" s="331" t="n">
        <v>244.3</v>
      </c>
      <c r="J6130" s="389"/>
      <c r="K6130" s="331" t="s">
        <v>994</v>
      </c>
    </row>
    <row r="6131" customFormat="false" ht="15.75" hidden="true" customHeight="false" outlineLevel="0" collapsed="false">
      <c r="A6131" s="331"/>
      <c r="B6131" s="331" t="s">
        <v>1566</v>
      </c>
      <c r="C6131" s="331" t="str">
        <f aca="false">IFERROR(VLOOKUP(B6131,'[1]#¡REF!'!$A$1:$C$15201,2,FALSE()),"")</f>
        <v/>
      </c>
      <c r="D6131" s="331" t="s">
        <v>1016</v>
      </c>
      <c r="E6131" s="331" t="s">
        <v>1025</v>
      </c>
      <c r="F6131" s="354" t="s">
        <v>993</v>
      </c>
      <c r="G6131" s="331" t="n">
        <v>14</v>
      </c>
      <c r="H6131" s="331" t="n">
        <v>24.54</v>
      </c>
      <c r="I6131" s="331" t="n">
        <v>488.6</v>
      </c>
      <c r="J6131" s="389"/>
      <c r="K6131" s="331" t="s">
        <v>994</v>
      </c>
    </row>
    <row r="6132" customFormat="false" ht="15.75" hidden="true" customHeight="false" outlineLevel="0" collapsed="false">
      <c r="A6132" s="331"/>
      <c r="B6132" s="331" t="s">
        <v>1566</v>
      </c>
      <c r="C6132" s="331" t="str">
        <f aca="false">IFERROR(VLOOKUP(B6132,'[1]#¡REF!'!$A$1:$C$15201,2,FALSE()),"")</f>
        <v/>
      </c>
      <c r="D6132" s="331" t="s">
        <v>1016</v>
      </c>
      <c r="E6132" s="331" t="s">
        <v>1110</v>
      </c>
      <c r="F6132" s="354" t="s">
        <v>993</v>
      </c>
      <c r="G6132" s="331" t="n">
        <v>45</v>
      </c>
      <c r="H6132" s="331" t="n">
        <v>78.88</v>
      </c>
      <c r="I6132" s="415" t="n">
        <v>1570.5</v>
      </c>
      <c r="J6132" s="389"/>
      <c r="K6132" s="331" t="s">
        <v>994</v>
      </c>
    </row>
    <row r="6133" customFormat="false" ht="15.75" hidden="true" customHeight="false" outlineLevel="0" collapsed="false">
      <c r="A6133" s="331"/>
      <c r="B6133" s="331" t="s">
        <v>1566</v>
      </c>
      <c r="C6133" s="331" t="str">
        <f aca="false">IFERROR(VLOOKUP(B6133,'[1]#¡REF!'!$A$1:$C$15201,2,FALSE()),"")</f>
        <v/>
      </c>
      <c r="D6133" s="331" t="s">
        <v>1016</v>
      </c>
      <c r="E6133" s="331" t="s">
        <v>1065</v>
      </c>
      <c r="F6133" s="354" t="s">
        <v>993</v>
      </c>
      <c r="G6133" s="331" t="n">
        <v>38</v>
      </c>
      <c r="H6133" s="331" t="n">
        <v>66.61</v>
      </c>
      <c r="I6133" s="415" t="n">
        <v>1326.2</v>
      </c>
      <c r="J6133" s="389"/>
      <c r="K6133" s="331" t="s">
        <v>994</v>
      </c>
    </row>
    <row r="6134" customFormat="false" ht="15.75" hidden="true" customHeight="false" outlineLevel="0" collapsed="false">
      <c r="A6134" s="331"/>
      <c r="B6134" s="331" t="s">
        <v>1566</v>
      </c>
      <c r="C6134" s="331" t="str">
        <f aca="false">IFERROR(VLOOKUP(B6134,'[1]#¡REF!'!$A$1:$C$15201,2,FALSE()),"")</f>
        <v/>
      </c>
      <c r="D6134" s="331" t="s">
        <v>1016</v>
      </c>
      <c r="E6134" s="331" t="s">
        <v>1093</v>
      </c>
      <c r="F6134" s="331" t="s">
        <v>1131</v>
      </c>
      <c r="G6134" s="331" t="n">
        <v>1</v>
      </c>
      <c r="H6134" s="331" t="n">
        <v>1.75</v>
      </c>
      <c r="I6134" s="331" t="n">
        <v>34.9</v>
      </c>
      <c r="J6134" s="389"/>
      <c r="K6134" s="331" t="s">
        <v>994</v>
      </c>
    </row>
    <row r="6135" customFormat="false" ht="15.75" hidden="true" customHeight="false" outlineLevel="0" collapsed="false">
      <c r="A6135" s="331"/>
      <c r="B6135" s="331" t="s">
        <v>1566</v>
      </c>
      <c r="C6135" s="331" t="str">
        <f aca="false">IFERROR(VLOOKUP(B6135,'[1]#¡REF!'!$A$1:$C$15201,2,FALSE()),"")</f>
        <v/>
      </c>
      <c r="D6135" s="331" t="s">
        <v>1016</v>
      </c>
      <c r="E6135" s="331" t="s">
        <v>1026</v>
      </c>
      <c r="F6135" s="331" t="s">
        <v>1132</v>
      </c>
      <c r="G6135" s="331" t="n">
        <v>12</v>
      </c>
      <c r="H6135" s="331" t="n">
        <v>21.03</v>
      </c>
      <c r="I6135" s="331" t="n">
        <v>418.8</v>
      </c>
      <c r="J6135" s="389"/>
      <c r="K6135" s="331" t="s">
        <v>994</v>
      </c>
    </row>
    <row r="6136" customFormat="false" ht="15.75" hidden="true" customHeight="false" outlineLevel="0" collapsed="false">
      <c r="A6136" s="331"/>
      <c r="B6136" s="331" t="s">
        <v>1566</v>
      </c>
      <c r="C6136" s="331" t="str">
        <f aca="false">IFERROR(VLOOKUP(B6136,'[1]#¡REF!'!$A$1:$C$15201,2,FALSE()),"")</f>
        <v/>
      </c>
      <c r="D6136" s="331" t="s">
        <v>1016</v>
      </c>
      <c r="E6136" s="331" t="s">
        <v>1027</v>
      </c>
      <c r="F6136" s="331" t="s">
        <v>1133</v>
      </c>
      <c r="G6136" s="331" t="n">
        <v>5</v>
      </c>
      <c r="H6136" s="331" t="n">
        <v>8.76</v>
      </c>
      <c r="I6136" s="331" t="n">
        <v>174.5</v>
      </c>
      <c r="J6136" s="389"/>
      <c r="K6136" s="331" t="s">
        <v>994</v>
      </c>
    </row>
    <row r="6137" customFormat="false" ht="15.75" hidden="true" customHeight="false" outlineLevel="0" collapsed="false">
      <c r="A6137" s="331"/>
      <c r="B6137" s="331" t="s">
        <v>1566</v>
      </c>
      <c r="C6137" s="331" t="str">
        <f aca="false">IFERROR(VLOOKUP(B6137,'[1]#¡REF!'!$A$1:$C$15201,2,FALSE()),"")</f>
        <v/>
      </c>
      <c r="D6137" s="331" t="s">
        <v>1016</v>
      </c>
      <c r="E6137" s="331" t="s">
        <v>1028</v>
      </c>
      <c r="F6137" s="331" t="s">
        <v>1134</v>
      </c>
      <c r="G6137" s="331" t="n">
        <v>15</v>
      </c>
      <c r="H6137" s="331" t="n">
        <v>26.29</v>
      </c>
      <c r="I6137" s="331" t="n">
        <v>523.5</v>
      </c>
      <c r="J6137" s="390"/>
      <c r="K6137" s="331" t="s">
        <v>994</v>
      </c>
    </row>
    <row r="6138" customFormat="false" ht="15.75" hidden="true" customHeight="false" outlineLevel="0" collapsed="false">
      <c r="A6138" s="331"/>
      <c r="B6138" s="331" t="s">
        <v>1567</v>
      </c>
      <c r="C6138" s="331" t="str">
        <f aca="false">IFERROR(VLOOKUP(B6138,'[1]#¡REF!'!$A$1:$C$15201,2,FALSE()),"")</f>
        <v/>
      </c>
      <c r="D6138" s="331" t="s">
        <v>991</v>
      </c>
      <c r="E6138" s="331" t="s">
        <v>997</v>
      </c>
      <c r="F6138" s="331" t="s">
        <v>1130</v>
      </c>
      <c r="G6138" s="331" t="n">
        <v>1</v>
      </c>
      <c r="H6138" s="331" t="n">
        <v>1.66</v>
      </c>
      <c r="I6138" s="331" t="n">
        <v>32.97</v>
      </c>
      <c r="J6138" s="388"/>
      <c r="K6138" s="331" t="s">
        <v>994</v>
      </c>
    </row>
    <row r="6139" customFormat="false" ht="15.75" hidden="true" customHeight="false" outlineLevel="0" collapsed="false">
      <c r="A6139" s="331"/>
      <c r="B6139" s="331" t="s">
        <v>1567</v>
      </c>
      <c r="C6139" s="331" t="str">
        <f aca="false">IFERROR(VLOOKUP(B6139,'[1]#¡REF!'!$A$1:$C$15201,2,FALSE()),"")</f>
        <v/>
      </c>
      <c r="D6139" s="331" t="s">
        <v>991</v>
      </c>
      <c r="E6139" s="331" t="s">
        <v>1000</v>
      </c>
      <c r="F6139" s="354" t="s">
        <v>993</v>
      </c>
      <c r="G6139" s="331" t="n">
        <v>2</v>
      </c>
      <c r="H6139" s="331" t="n">
        <v>3.31</v>
      </c>
      <c r="I6139" s="331" t="n">
        <v>65.94</v>
      </c>
      <c r="J6139" s="389"/>
      <c r="K6139" s="331" t="s">
        <v>994</v>
      </c>
    </row>
    <row r="6140" customFormat="false" ht="15.75" hidden="true" customHeight="false" outlineLevel="0" collapsed="false">
      <c r="A6140" s="331"/>
      <c r="B6140" s="331" t="s">
        <v>1567</v>
      </c>
      <c r="C6140" s="331" t="str">
        <f aca="false">IFERROR(VLOOKUP(B6140,'[1]#¡REF!'!$A$1:$C$15201,2,FALSE()),"")</f>
        <v/>
      </c>
      <c r="D6140" s="331" t="s">
        <v>991</v>
      </c>
      <c r="E6140" s="331" t="s">
        <v>1084</v>
      </c>
      <c r="F6140" s="354" t="s">
        <v>993</v>
      </c>
      <c r="G6140" s="331" t="n">
        <v>7</v>
      </c>
      <c r="H6140" s="331" t="n">
        <v>11.59</v>
      </c>
      <c r="I6140" s="331" t="n">
        <v>230.79</v>
      </c>
      <c r="J6140" s="389"/>
      <c r="K6140" s="331" t="s">
        <v>994</v>
      </c>
    </row>
    <row r="6141" customFormat="false" ht="15.75" hidden="true" customHeight="false" outlineLevel="0" collapsed="false">
      <c r="A6141" s="331"/>
      <c r="B6141" s="331" t="s">
        <v>1567</v>
      </c>
      <c r="C6141" s="331" t="str">
        <f aca="false">IFERROR(VLOOKUP(B6141,'[1]#¡REF!'!$A$1:$C$15201,2,FALSE()),"")</f>
        <v/>
      </c>
      <c r="D6141" s="331" t="s">
        <v>991</v>
      </c>
      <c r="E6141" s="331" t="s">
        <v>1035</v>
      </c>
      <c r="F6141" s="354" t="s">
        <v>993</v>
      </c>
      <c r="G6141" s="331" t="n">
        <v>2</v>
      </c>
      <c r="H6141" s="331" t="n">
        <v>3.31</v>
      </c>
      <c r="I6141" s="331" t="n">
        <v>65.94</v>
      </c>
      <c r="J6141" s="389"/>
      <c r="K6141" s="331" t="s">
        <v>994</v>
      </c>
    </row>
    <row r="6142" customFormat="false" ht="15.75" hidden="true" customHeight="false" outlineLevel="0" collapsed="false">
      <c r="A6142" s="331"/>
      <c r="B6142" s="331" t="s">
        <v>1567</v>
      </c>
      <c r="C6142" s="331" t="str">
        <f aca="false">IFERROR(VLOOKUP(B6142,'[1]#¡REF!'!$A$1:$C$15201,2,FALSE()),"")</f>
        <v/>
      </c>
      <c r="D6142" s="331" t="s">
        <v>991</v>
      </c>
      <c r="E6142" s="331" t="s">
        <v>1036</v>
      </c>
      <c r="F6142" s="354" t="s">
        <v>993</v>
      </c>
      <c r="G6142" s="331" t="n">
        <v>20</v>
      </c>
      <c r="H6142" s="331" t="n">
        <v>33.12</v>
      </c>
      <c r="I6142" s="331" t="n">
        <v>659.4</v>
      </c>
      <c r="J6142" s="389"/>
      <c r="K6142" s="331" t="s">
        <v>994</v>
      </c>
    </row>
    <row r="6143" customFormat="false" ht="15.75" hidden="true" customHeight="false" outlineLevel="0" collapsed="false">
      <c r="A6143" s="331"/>
      <c r="B6143" s="331" t="s">
        <v>1567</v>
      </c>
      <c r="C6143" s="331" t="str">
        <f aca="false">IFERROR(VLOOKUP(B6143,'[1]#¡REF!'!$A$1:$C$15201,2,FALSE()),"")</f>
        <v/>
      </c>
      <c r="D6143" s="331" t="s">
        <v>991</v>
      </c>
      <c r="E6143" s="331" t="s">
        <v>1014</v>
      </c>
      <c r="F6143" s="331" t="s">
        <v>1132</v>
      </c>
      <c r="G6143" s="331" t="n">
        <v>286</v>
      </c>
      <c r="H6143" s="331" t="n">
        <v>473.6</v>
      </c>
      <c r="I6143" s="415" t="n">
        <v>9429.42</v>
      </c>
      <c r="J6143" s="390"/>
      <c r="K6143" s="331" t="s">
        <v>994</v>
      </c>
    </row>
    <row r="6144" customFormat="false" ht="15.75" hidden="true" customHeight="false" outlineLevel="0" collapsed="false">
      <c r="A6144" s="331"/>
      <c r="B6144" s="331" t="s">
        <v>1567</v>
      </c>
      <c r="C6144" s="331" t="str">
        <f aca="false">IFERROR(VLOOKUP(B6144,'[1]#¡REF!'!$A$1:$C$15201,2,FALSE()),"")</f>
        <v/>
      </c>
      <c r="D6144" s="331" t="s">
        <v>1016</v>
      </c>
      <c r="E6144" s="331" t="s">
        <v>1017</v>
      </c>
      <c r="F6144" s="331" t="s">
        <v>1130</v>
      </c>
      <c r="G6144" s="331" t="n">
        <v>7</v>
      </c>
      <c r="H6144" s="331" t="n">
        <v>11.59</v>
      </c>
      <c r="I6144" s="331" t="n">
        <v>230.79</v>
      </c>
      <c r="J6144" s="388"/>
      <c r="K6144" s="331" t="s">
        <v>994</v>
      </c>
    </row>
    <row r="6145" customFormat="false" ht="15.75" hidden="true" customHeight="false" outlineLevel="0" collapsed="false">
      <c r="A6145" s="331"/>
      <c r="B6145" s="331" t="s">
        <v>1567</v>
      </c>
      <c r="C6145" s="331" t="str">
        <f aca="false">IFERROR(VLOOKUP(B6145,'[1]#¡REF!'!$A$1:$C$15201,2,FALSE()),"")</f>
        <v/>
      </c>
      <c r="D6145" s="331" t="s">
        <v>1016</v>
      </c>
      <c r="E6145" s="331" t="s">
        <v>1091</v>
      </c>
      <c r="F6145" s="354" t="s">
        <v>993</v>
      </c>
      <c r="G6145" s="331" t="n">
        <v>4</v>
      </c>
      <c r="H6145" s="331" t="n">
        <v>6.62</v>
      </c>
      <c r="I6145" s="331" t="n">
        <v>131.88</v>
      </c>
      <c r="J6145" s="389"/>
      <c r="K6145" s="331" t="s">
        <v>994</v>
      </c>
    </row>
    <row r="6146" customFormat="false" ht="15.75" hidden="true" customHeight="false" outlineLevel="0" collapsed="false">
      <c r="A6146" s="331"/>
      <c r="B6146" s="331" t="s">
        <v>1567</v>
      </c>
      <c r="C6146" s="331" t="str">
        <f aca="false">IFERROR(VLOOKUP(B6146,'[1]#¡REF!'!$A$1:$C$15201,2,FALSE()),"")</f>
        <v/>
      </c>
      <c r="D6146" s="331" t="s">
        <v>1016</v>
      </c>
      <c r="E6146" s="331" t="s">
        <v>1019</v>
      </c>
      <c r="F6146" s="354" t="s">
        <v>993</v>
      </c>
      <c r="G6146" s="331" t="n">
        <v>134</v>
      </c>
      <c r="H6146" s="331" t="n">
        <v>221.9</v>
      </c>
      <c r="I6146" s="415" t="n">
        <v>4417.98</v>
      </c>
      <c r="J6146" s="389"/>
      <c r="K6146" s="331" t="s">
        <v>994</v>
      </c>
    </row>
    <row r="6147" customFormat="false" ht="15.75" hidden="true" customHeight="false" outlineLevel="0" collapsed="false">
      <c r="A6147" s="331"/>
      <c r="B6147" s="331" t="s">
        <v>1567</v>
      </c>
      <c r="C6147" s="331" t="str">
        <f aca="false">IFERROR(VLOOKUP(B6147,'[1]#¡REF!'!$A$1:$C$15201,2,FALSE()),"")</f>
        <v/>
      </c>
      <c r="D6147" s="331" t="s">
        <v>1016</v>
      </c>
      <c r="E6147" s="331" t="s">
        <v>1020</v>
      </c>
      <c r="F6147" s="354" t="s">
        <v>993</v>
      </c>
      <c r="G6147" s="331" t="n">
        <v>40</v>
      </c>
      <c r="H6147" s="331" t="n">
        <v>66.24</v>
      </c>
      <c r="I6147" s="415" t="n">
        <v>1318.8</v>
      </c>
      <c r="J6147" s="389"/>
      <c r="K6147" s="331" t="s">
        <v>994</v>
      </c>
    </row>
    <row r="6148" customFormat="false" ht="15.75" hidden="true" customHeight="false" outlineLevel="0" collapsed="false">
      <c r="A6148" s="331"/>
      <c r="B6148" s="331" t="s">
        <v>1567</v>
      </c>
      <c r="C6148" s="331" t="str">
        <f aca="false">IFERROR(VLOOKUP(B6148,'[1]#¡REF!'!$A$1:$C$15201,2,FALSE()),"")</f>
        <v/>
      </c>
      <c r="D6148" s="331" t="s">
        <v>1016</v>
      </c>
      <c r="E6148" s="331" t="s">
        <v>1023</v>
      </c>
      <c r="F6148" s="354" t="s">
        <v>993</v>
      </c>
      <c r="G6148" s="331" t="n">
        <v>61</v>
      </c>
      <c r="H6148" s="331" t="n">
        <v>101.01</v>
      </c>
      <c r="I6148" s="415" t="n">
        <v>2011.17</v>
      </c>
      <c r="J6148" s="389"/>
      <c r="K6148" s="331" t="s">
        <v>994</v>
      </c>
    </row>
    <row r="6149" customFormat="false" ht="15.75" hidden="true" customHeight="false" outlineLevel="0" collapsed="false">
      <c r="A6149" s="331"/>
      <c r="B6149" s="331" t="s">
        <v>1567</v>
      </c>
      <c r="C6149" s="331" t="str">
        <f aca="false">IFERROR(VLOOKUP(B6149,'[1]#¡REF!'!$A$1:$C$15201,2,FALSE()),"")</f>
        <v/>
      </c>
      <c r="D6149" s="331" t="s">
        <v>1016</v>
      </c>
      <c r="E6149" s="331" t="s">
        <v>1092</v>
      </c>
      <c r="F6149" s="354" t="s">
        <v>993</v>
      </c>
      <c r="G6149" s="331" t="n">
        <v>502</v>
      </c>
      <c r="H6149" s="331" t="n">
        <v>831.29</v>
      </c>
      <c r="I6149" s="415" t="n">
        <v>16550.94</v>
      </c>
      <c r="J6149" s="389"/>
      <c r="K6149" s="331" t="s">
        <v>994</v>
      </c>
    </row>
    <row r="6150" customFormat="false" ht="15.75" hidden="true" customHeight="false" outlineLevel="0" collapsed="false">
      <c r="A6150" s="331"/>
      <c r="B6150" s="331" t="s">
        <v>1567</v>
      </c>
      <c r="C6150" s="331" t="str">
        <f aca="false">IFERROR(VLOOKUP(B6150,'[1]#¡REF!'!$A$1:$C$15201,2,FALSE()),"")</f>
        <v/>
      </c>
      <c r="D6150" s="331" t="s">
        <v>1016</v>
      </c>
      <c r="E6150" s="331" t="s">
        <v>1025</v>
      </c>
      <c r="F6150" s="354" t="s">
        <v>993</v>
      </c>
      <c r="G6150" s="331" t="n">
        <v>483</v>
      </c>
      <c r="H6150" s="331" t="n">
        <v>799.82</v>
      </c>
      <c r="I6150" s="415" t="n">
        <v>15924.51</v>
      </c>
      <c r="J6150" s="389"/>
      <c r="K6150" s="331" t="s">
        <v>994</v>
      </c>
    </row>
    <row r="6151" customFormat="false" ht="15.75" hidden="true" customHeight="false" outlineLevel="0" collapsed="false">
      <c r="A6151" s="331"/>
      <c r="B6151" s="331" t="s">
        <v>1567</v>
      </c>
      <c r="C6151" s="331" t="str">
        <f aca="false">IFERROR(VLOOKUP(B6151,'[1]#¡REF!'!$A$1:$C$15201,2,FALSE()),"")</f>
        <v/>
      </c>
      <c r="D6151" s="331" t="s">
        <v>1016</v>
      </c>
      <c r="E6151" s="331" t="s">
        <v>1065</v>
      </c>
      <c r="F6151" s="354" t="s">
        <v>993</v>
      </c>
      <c r="G6151" s="331" t="n">
        <v>13</v>
      </c>
      <c r="H6151" s="331" t="n">
        <v>21.53</v>
      </c>
      <c r="I6151" s="331" t="n">
        <v>428.61</v>
      </c>
      <c r="J6151" s="389"/>
      <c r="K6151" s="331" t="s">
        <v>994</v>
      </c>
    </row>
    <row r="6152" customFormat="false" ht="15.75" hidden="true" customHeight="false" outlineLevel="0" collapsed="false">
      <c r="A6152" s="331"/>
      <c r="B6152" s="331" t="s">
        <v>1567</v>
      </c>
      <c r="C6152" s="331" t="str">
        <f aca="false">IFERROR(VLOOKUP(B6152,'[1]#¡REF!'!$A$1:$C$15201,2,FALSE()),"")</f>
        <v/>
      </c>
      <c r="D6152" s="331" t="s">
        <v>1016</v>
      </c>
      <c r="E6152" s="331" t="s">
        <v>1093</v>
      </c>
      <c r="F6152" s="331" t="s">
        <v>1131</v>
      </c>
      <c r="G6152" s="331" t="n">
        <v>7</v>
      </c>
      <c r="H6152" s="331" t="n">
        <v>11.59</v>
      </c>
      <c r="I6152" s="331" t="n">
        <v>230.79</v>
      </c>
      <c r="J6152" s="389"/>
      <c r="K6152" s="331" t="s">
        <v>994</v>
      </c>
    </row>
    <row r="6153" customFormat="false" ht="15.75" hidden="true" customHeight="false" outlineLevel="0" collapsed="false">
      <c r="A6153" s="331"/>
      <c r="B6153" s="331" t="s">
        <v>1567</v>
      </c>
      <c r="C6153" s="331" t="str">
        <f aca="false">IFERROR(VLOOKUP(B6153,'[1]#¡REF!'!$A$1:$C$15201,2,FALSE()),"")</f>
        <v/>
      </c>
      <c r="D6153" s="331" t="s">
        <v>1016</v>
      </c>
      <c r="E6153" s="331" t="s">
        <v>1026</v>
      </c>
      <c r="F6153" s="331" t="s">
        <v>1132</v>
      </c>
      <c r="G6153" s="331" t="n">
        <v>2</v>
      </c>
      <c r="H6153" s="331" t="n">
        <v>3.31</v>
      </c>
      <c r="I6153" s="331" t="n">
        <v>65.94</v>
      </c>
      <c r="J6153" s="389"/>
      <c r="K6153" s="331" t="s">
        <v>994</v>
      </c>
    </row>
    <row r="6154" customFormat="false" ht="15.75" hidden="true" customHeight="false" outlineLevel="0" collapsed="false">
      <c r="A6154" s="331"/>
      <c r="B6154" s="331" t="s">
        <v>1567</v>
      </c>
      <c r="C6154" s="331" t="str">
        <f aca="false">IFERROR(VLOOKUP(B6154,'[1]#¡REF!'!$A$1:$C$15201,2,FALSE()),"")</f>
        <v/>
      </c>
      <c r="D6154" s="331" t="s">
        <v>1016</v>
      </c>
      <c r="E6154" s="331" t="s">
        <v>1027</v>
      </c>
      <c r="F6154" s="331" t="s">
        <v>1133</v>
      </c>
      <c r="G6154" s="331" t="n">
        <v>7</v>
      </c>
      <c r="H6154" s="331" t="n">
        <v>11.59</v>
      </c>
      <c r="I6154" s="331" t="n">
        <v>230.79</v>
      </c>
      <c r="J6154" s="389"/>
      <c r="K6154" s="331" t="s">
        <v>994</v>
      </c>
    </row>
    <row r="6155" customFormat="false" ht="15.75" hidden="true" customHeight="false" outlineLevel="0" collapsed="false">
      <c r="A6155" s="331"/>
      <c r="B6155" s="331" t="s">
        <v>1567</v>
      </c>
      <c r="C6155" s="331" t="str">
        <f aca="false">IFERROR(VLOOKUP(B6155,'[1]#¡REF!'!$A$1:$C$15201,2,FALSE()),"")</f>
        <v/>
      </c>
      <c r="D6155" s="331" t="s">
        <v>1016</v>
      </c>
      <c r="E6155" s="331" t="s">
        <v>1028</v>
      </c>
      <c r="F6155" s="331" t="s">
        <v>1134</v>
      </c>
      <c r="G6155" s="331" t="n">
        <v>7</v>
      </c>
      <c r="H6155" s="331" t="n">
        <v>11.59</v>
      </c>
      <c r="I6155" s="331" t="n">
        <v>230.79</v>
      </c>
      <c r="J6155" s="390"/>
      <c r="K6155" s="331" t="s">
        <v>994</v>
      </c>
    </row>
    <row r="6156" customFormat="false" ht="15.75" hidden="true" customHeight="false" outlineLevel="0" collapsed="false">
      <c r="A6156" s="331"/>
      <c r="B6156" s="331" t="s">
        <v>1568</v>
      </c>
      <c r="C6156" s="331" t="str">
        <f aca="false">IFERROR(VLOOKUP(B6156,'[1]#¡REF!'!$A$1:$C$15201,2,FALSE()),"")</f>
        <v/>
      </c>
      <c r="D6156" s="331" t="s">
        <v>991</v>
      </c>
      <c r="E6156" s="331" t="s">
        <v>1032</v>
      </c>
      <c r="F6156" s="331" t="s">
        <v>1130</v>
      </c>
      <c r="G6156" s="331" t="n">
        <v>48</v>
      </c>
      <c r="H6156" s="331" t="n">
        <v>32.55</v>
      </c>
      <c r="I6156" s="331" t="n">
        <v>648</v>
      </c>
      <c r="J6156" s="388"/>
      <c r="K6156" s="331" t="s">
        <v>994</v>
      </c>
    </row>
    <row r="6157" customFormat="false" ht="15.75" hidden="true" customHeight="false" outlineLevel="0" collapsed="false">
      <c r="A6157" s="331"/>
      <c r="B6157" s="331" t="s">
        <v>1568</v>
      </c>
      <c r="C6157" s="331" t="str">
        <f aca="false">IFERROR(VLOOKUP(B6157,'[1]#¡REF!'!$A$1:$C$15201,2,FALSE()),"")</f>
        <v/>
      </c>
      <c r="D6157" s="331" t="s">
        <v>991</v>
      </c>
      <c r="E6157" s="331" t="s">
        <v>992</v>
      </c>
      <c r="F6157" s="354" t="s">
        <v>993</v>
      </c>
      <c r="G6157" s="331" t="n">
        <v>33</v>
      </c>
      <c r="H6157" s="331" t="n">
        <v>22.38</v>
      </c>
      <c r="I6157" s="331" t="n">
        <v>445.5</v>
      </c>
      <c r="J6157" s="389"/>
      <c r="K6157" s="331" t="s">
        <v>994</v>
      </c>
    </row>
    <row r="6158" customFormat="false" ht="15.75" hidden="true" customHeight="false" outlineLevel="0" collapsed="false">
      <c r="A6158" s="331"/>
      <c r="B6158" s="331" t="s">
        <v>1568</v>
      </c>
      <c r="C6158" s="331" t="str">
        <f aca="false">IFERROR(VLOOKUP(B6158,'[1]#¡REF!'!$A$1:$C$15201,2,FALSE()),"")</f>
        <v/>
      </c>
      <c r="D6158" s="331" t="s">
        <v>991</v>
      </c>
      <c r="E6158" s="331" t="s">
        <v>1083</v>
      </c>
      <c r="F6158" s="354" t="s">
        <v>993</v>
      </c>
      <c r="G6158" s="331" t="n">
        <v>48</v>
      </c>
      <c r="H6158" s="331" t="n">
        <v>32.55</v>
      </c>
      <c r="I6158" s="331" t="n">
        <v>648</v>
      </c>
      <c r="J6158" s="389"/>
      <c r="K6158" s="331" t="s">
        <v>994</v>
      </c>
    </row>
    <row r="6159" customFormat="false" ht="15.75" hidden="true" customHeight="false" outlineLevel="0" collapsed="false">
      <c r="A6159" s="331"/>
      <c r="B6159" s="331" t="s">
        <v>1568</v>
      </c>
      <c r="C6159" s="331" t="str">
        <f aca="false">IFERROR(VLOOKUP(B6159,'[1]#¡REF!'!$A$1:$C$15201,2,FALSE()),"")</f>
        <v/>
      </c>
      <c r="D6159" s="331" t="s">
        <v>991</v>
      </c>
      <c r="E6159" s="331" t="s">
        <v>1053</v>
      </c>
      <c r="F6159" s="354" t="s">
        <v>993</v>
      </c>
      <c r="G6159" s="331" t="n">
        <v>40</v>
      </c>
      <c r="H6159" s="331" t="n">
        <v>27.12</v>
      </c>
      <c r="I6159" s="331" t="n">
        <v>540</v>
      </c>
      <c r="J6159" s="389"/>
      <c r="K6159" s="331" t="s">
        <v>994</v>
      </c>
    </row>
    <row r="6160" customFormat="false" ht="15.75" hidden="true" customHeight="false" outlineLevel="0" collapsed="false">
      <c r="A6160" s="331"/>
      <c r="B6160" s="331" t="s">
        <v>1568</v>
      </c>
      <c r="C6160" s="331" t="str">
        <f aca="false">IFERROR(VLOOKUP(B6160,'[1]#¡REF!'!$A$1:$C$15201,2,FALSE()),"")</f>
        <v/>
      </c>
      <c r="D6160" s="331" t="s">
        <v>991</v>
      </c>
      <c r="E6160" s="331" t="s">
        <v>1034</v>
      </c>
      <c r="F6160" s="354" t="s">
        <v>993</v>
      </c>
      <c r="G6160" s="331" t="n">
        <v>638</v>
      </c>
      <c r="H6160" s="331" t="n">
        <v>432.6</v>
      </c>
      <c r="I6160" s="415" t="n">
        <v>8613</v>
      </c>
      <c r="J6160" s="389"/>
      <c r="K6160" s="331" t="s">
        <v>994</v>
      </c>
    </row>
    <row r="6161" customFormat="false" ht="15.75" hidden="true" customHeight="false" outlineLevel="0" collapsed="false">
      <c r="A6161" s="331"/>
      <c r="B6161" s="331" t="s">
        <v>1568</v>
      </c>
      <c r="C6161" s="331" t="str">
        <f aca="false">IFERROR(VLOOKUP(B6161,'[1]#¡REF!'!$A$1:$C$15201,2,FALSE()),"")</f>
        <v/>
      </c>
      <c r="D6161" s="331" t="s">
        <v>991</v>
      </c>
      <c r="E6161" s="331" t="s">
        <v>1012</v>
      </c>
      <c r="F6161" s="354" t="s">
        <v>993</v>
      </c>
      <c r="G6161" s="405" t="n">
        <v>1705</v>
      </c>
      <c r="H6161" s="415" t="n">
        <v>1156.08</v>
      </c>
      <c r="I6161" s="415" t="n">
        <v>23017.5</v>
      </c>
      <c r="J6161" s="389"/>
      <c r="K6161" s="331" t="s">
        <v>994</v>
      </c>
    </row>
    <row r="6162" customFormat="false" ht="15.75" hidden="true" customHeight="false" outlineLevel="0" collapsed="false">
      <c r="A6162" s="331"/>
      <c r="B6162" s="331" t="s">
        <v>1568</v>
      </c>
      <c r="C6162" s="331" t="str">
        <f aca="false">IFERROR(VLOOKUP(B6162,'[1]#¡REF!'!$A$1:$C$15201,2,FALSE()),"")</f>
        <v/>
      </c>
      <c r="D6162" s="331" t="s">
        <v>991</v>
      </c>
      <c r="E6162" s="331" t="s">
        <v>1035</v>
      </c>
      <c r="F6162" s="354" t="s">
        <v>993</v>
      </c>
      <c r="G6162" s="331" t="n">
        <v>3</v>
      </c>
      <c r="H6162" s="331" t="n">
        <v>2.03</v>
      </c>
      <c r="I6162" s="331" t="n">
        <v>40.5</v>
      </c>
      <c r="J6162" s="389"/>
      <c r="K6162" s="331" t="s">
        <v>994</v>
      </c>
    </row>
    <row r="6163" customFormat="false" ht="15.75" hidden="true" customHeight="false" outlineLevel="0" collapsed="false">
      <c r="A6163" s="331"/>
      <c r="B6163" s="331" t="s">
        <v>1568</v>
      </c>
      <c r="C6163" s="331" t="str">
        <f aca="false">IFERROR(VLOOKUP(B6163,'[1]#¡REF!'!$A$1:$C$15201,2,FALSE()),"")</f>
        <v/>
      </c>
      <c r="D6163" s="331" t="s">
        <v>991</v>
      </c>
      <c r="E6163" s="331" t="s">
        <v>1014</v>
      </c>
      <c r="F6163" s="331" t="s">
        <v>1132</v>
      </c>
      <c r="G6163" s="331" t="n">
        <v>13</v>
      </c>
      <c r="H6163" s="331" t="n">
        <v>8.81</v>
      </c>
      <c r="I6163" s="331" t="n">
        <v>175.5</v>
      </c>
      <c r="J6163" s="390"/>
      <c r="K6163" s="331" t="s">
        <v>994</v>
      </c>
    </row>
    <row r="6164" customFormat="false" ht="15.75" hidden="true" customHeight="false" outlineLevel="0" collapsed="false">
      <c r="A6164" s="331"/>
      <c r="B6164" s="331" t="s">
        <v>1568</v>
      </c>
      <c r="C6164" s="331" t="str">
        <f aca="false">IFERROR(VLOOKUP(B6164,'[1]#¡REF!'!$A$1:$C$15201,2,FALSE()),"")</f>
        <v/>
      </c>
      <c r="D6164" s="331" t="s">
        <v>1016</v>
      </c>
      <c r="E6164" s="331" t="s">
        <v>1017</v>
      </c>
      <c r="F6164" s="331" t="s">
        <v>1130</v>
      </c>
      <c r="G6164" s="331" t="n">
        <v>32</v>
      </c>
      <c r="H6164" s="331" t="n">
        <v>21.7</v>
      </c>
      <c r="I6164" s="331" t="n">
        <v>432</v>
      </c>
      <c r="J6164" s="388"/>
      <c r="K6164" s="331" t="s">
        <v>994</v>
      </c>
    </row>
    <row r="6165" customFormat="false" ht="15.75" hidden="true" customHeight="false" outlineLevel="0" collapsed="false">
      <c r="A6165" s="331"/>
      <c r="B6165" s="331" t="s">
        <v>1568</v>
      </c>
      <c r="C6165" s="331" t="str">
        <f aca="false">IFERROR(VLOOKUP(B6165,'[1]#¡REF!'!$A$1:$C$15201,2,FALSE()),"")</f>
        <v/>
      </c>
      <c r="D6165" s="331" t="s">
        <v>1016</v>
      </c>
      <c r="E6165" s="331" t="s">
        <v>1091</v>
      </c>
      <c r="F6165" s="354" t="s">
        <v>993</v>
      </c>
      <c r="G6165" s="331" t="n">
        <v>343</v>
      </c>
      <c r="H6165" s="331" t="n">
        <v>232.57</v>
      </c>
      <c r="I6165" s="415" t="n">
        <v>4630.5</v>
      </c>
      <c r="J6165" s="389"/>
      <c r="K6165" s="331" t="s">
        <v>994</v>
      </c>
    </row>
    <row r="6166" customFormat="false" ht="15.75" hidden="true" customHeight="false" outlineLevel="0" collapsed="false">
      <c r="A6166" s="331"/>
      <c r="B6166" s="331" t="s">
        <v>1568</v>
      </c>
      <c r="C6166" s="331" t="str">
        <f aca="false">IFERROR(VLOOKUP(B6166,'[1]#¡REF!'!$A$1:$C$15201,2,FALSE()),"")</f>
        <v/>
      </c>
      <c r="D6166" s="331" t="s">
        <v>1016</v>
      </c>
      <c r="E6166" s="331" t="s">
        <v>1020</v>
      </c>
      <c r="F6166" s="354" t="s">
        <v>993</v>
      </c>
      <c r="G6166" s="331" t="n">
        <v>550</v>
      </c>
      <c r="H6166" s="331" t="n">
        <v>372.93</v>
      </c>
      <c r="I6166" s="415" t="n">
        <v>7425</v>
      </c>
      <c r="J6166" s="389"/>
      <c r="K6166" s="331" t="s">
        <v>994</v>
      </c>
    </row>
    <row r="6167" customFormat="false" ht="15.75" hidden="true" customHeight="false" outlineLevel="0" collapsed="false">
      <c r="A6167" s="331"/>
      <c r="B6167" s="331" t="s">
        <v>1568</v>
      </c>
      <c r="C6167" s="331" t="str">
        <f aca="false">IFERROR(VLOOKUP(B6167,'[1]#¡REF!'!$A$1:$C$15201,2,FALSE()),"")</f>
        <v/>
      </c>
      <c r="D6167" s="331" t="s">
        <v>1016</v>
      </c>
      <c r="E6167" s="331" t="s">
        <v>1022</v>
      </c>
      <c r="F6167" s="354" t="s">
        <v>993</v>
      </c>
      <c r="G6167" s="331" t="n">
        <v>93</v>
      </c>
      <c r="H6167" s="331" t="n">
        <v>63.06</v>
      </c>
      <c r="I6167" s="415" t="n">
        <v>1255.5</v>
      </c>
      <c r="J6167" s="389"/>
      <c r="K6167" s="331" t="s">
        <v>994</v>
      </c>
    </row>
    <row r="6168" customFormat="false" ht="15.75" hidden="true" customHeight="false" outlineLevel="0" collapsed="false">
      <c r="A6168" s="331"/>
      <c r="B6168" s="331" t="s">
        <v>1568</v>
      </c>
      <c r="C6168" s="331" t="str">
        <f aca="false">IFERROR(VLOOKUP(B6168,'[1]#¡REF!'!$A$1:$C$15201,2,FALSE()),"")</f>
        <v/>
      </c>
      <c r="D6168" s="331" t="s">
        <v>1016</v>
      </c>
      <c r="E6168" s="331" t="s">
        <v>1023</v>
      </c>
      <c r="F6168" s="354" t="s">
        <v>993</v>
      </c>
      <c r="G6168" s="331" t="n">
        <v>77</v>
      </c>
      <c r="H6168" s="331" t="n">
        <v>52.21</v>
      </c>
      <c r="I6168" s="415" t="n">
        <v>1039.5</v>
      </c>
      <c r="J6168" s="389"/>
      <c r="K6168" s="331" t="s">
        <v>994</v>
      </c>
    </row>
    <row r="6169" customFormat="false" ht="15.75" hidden="true" customHeight="false" outlineLevel="0" collapsed="false">
      <c r="A6169" s="331"/>
      <c r="B6169" s="331" t="s">
        <v>1568</v>
      </c>
      <c r="C6169" s="331" t="str">
        <f aca="false">IFERROR(VLOOKUP(B6169,'[1]#¡REF!'!$A$1:$C$15201,2,FALSE()),"")</f>
        <v/>
      </c>
      <c r="D6169" s="331" t="s">
        <v>1016</v>
      </c>
      <c r="E6169" s="331" t="s">
        <v>1025</v>
      </c>
      <c r="F6169" s="354" t="s">
        <v>993</v>
      </c>
      <c r="G6169" s="331" t="n">
        <v>125</v>
      </c>
      <c r="H6169" s="331" t="n">
        <v>84.76</v>
      </c>
      <c r="I6169" s="415" t="n">
        <v>1687.5</v>
      </c>
      <c r="J6169" s="389"/>
      <c r="K6169" s="331" t="s">
        <v>994</v>
      </c>
    </row>
    <row r="6170" customFormat="false" ht="15.75" hidden="true" customHeight="false" outlineLevel="0" collapsed="false">
      <c r="A6170" s="331"/>
      <c r="B6170" s="331" t="s">
        <v>1568</v>
      </c>
      <c r="C6170" s="331" t="str">
        <f aca="false">IFERROR(VLOOKUP(B6170,'[1]#¡REF!'!$A$1:$C$15201,2,FALSE()),"")</f>
        <v/>
      </c>
      <c r="D6170" s="331" t="s">
        <v>1016</v>
      </c>
      <c r="E6170" s="331" t="s">
        <v>1043</v>
      </c>
      <c r="F6170" s="354" t="s">
        <v>993</v>
      </c>
      <c r="G6170" s="331" t="n">
        <v>22</v>
      </c>
      <c r="H6170" s="331" t="n">
        <v>14.92</v>
      </c>
      <c r="I6170" s="331" t="n">
        <v>297</v>
      </c>
      <c r="J6170" s="389"/>
      <c r="K6170" s="331" t="s">
        <v>994</v>
      </c>
    </row>
    <row r="6171" customFormat="false" ht="15.75" hidden="true" customHeight="false" outlineLevel="0" collapsed="false">
      <c r="A6171" s="331"/>
      <c r="B6171" s="331" t="s">
        <v>1568</v>
      </c>
      <c r="C6171" s="331" t="str">
        <f aca="false">IFERROR(VLOOKUP(B6171,'[1]#¡REF!'!$A$1:$C$15201,2,FALSE()),"")</f>
        <v/>
      </c>
      <c r="D6171" s="331" t="s">
        <v>1016</v>
      </c>
      <c r="E6171" s="331" t="s">
        <v>1093</v>
      </c>
      <c r="F6171" s="331" t="s">
        <v>1131</v>
      </c>
      <c r="G6171" s="331" t="n">
        <v>32</v>
      </c>
      <c r="H6171" s="331" t="n">
        <v>21.7</v>
      </c>
      <c r="I6171" s="331" t="n">
        <v>432</v>
      </c>
      <c r="J6171" s="389"/>
      <c r="K6171" s="331" t="s">
        <v>994</v>
      </c>
    </row>
    <row r="6172" customFormat="false" ht="15.75" hidden="true" customHeight="false" outlineLevel="0" collapsed="false">
      <c r="A6172" s="331"/>
      <c r="B6172" s="331" t="s">
        <v>1568</v>
      </c>
      <c r="C6172" s="331" t="str">
        <f aca="false">IFERROR(VLOOKUP(B6172,'[1]#¡REF!'!$A$1:$C$15201,2,FALSE()),"")</f>
        <v/>
      </c>
      <c r="D6172" s="331" t="s">
        <v>1016</v>
      </c>
      <c r="E6172" s="331" t="s">
        <v>1026</v>
      </c>
      <c r="F6172" s="331" t="s">
        <v>1132</v>
      </c>
      <c r="G6172" s="331" t="n">
        <v>68</v>
      </c>
      <c r="H6172" s="331" t="n">
        <v>46.11</v>
      </c>
      <c r="I6172" s="331" t="n">
        <v>918</v>
      </c>
      <c r="J6172" s="389"/>
      <c r="K6172" s="331" t="s">
        <v>994</v>
      </c>
    </row>
    <row r="6173" customFormat="false" ht="15.75" hidden="true" customHeight="false" outlineLevel="0" collapsed="false">
      <c r="A6173" s="331"/>
      <c r="B6173" s="331" t="s">
        <v>1568</v>
      </c>
      <c r="C6173" s="331" t="str">
        <f aca="false">IFERROR(VLOOKUP(B6173,'[1]#¡REF!'!$A$1:$C$15201,2,FALSE()),"")</f>
        <v/>
      </c>
      <c r="D6173" s="331" t="s">
        <v>1016</v>
      </c>
      <c r="E6173" s="331" t="s">
        <v>1027</v>
      </c>
      <c r="F6173" s="331" t="s">
        <v>1133</v>
      </c>
      <c r="G6173" s="331" t="n">
        <v>32</v>
      </c>
      <c r="H6173" s="331" t="n">
        <v>21.7</v>
      </c>
      <c r="I6173" s="331" t="n">
        <v>432</v>
      </c>
      <c r="J6173" s="389"/>
      <c r="K6173" s="331" t="s">
        <v>994</v>
      </c>
    </row>
    <row r="6174" customFormat="false" ht="15.75" hidden="true" customHeight="false" outlineLevel="0" collapsed="false">
      <c r="A6174" s="331"/>
      <c r="B6174" s="331" t="s">
        <v>1568</v>
      </c>
      <c r="C6174" s="331" t="str">
        <f aca="false">IFERROR(VLOOKUP(B6174,'[1]#¡REF!'!$A$1:$C$15201,2,FALSE()),"")</f>
        <v/>
      </c>
      <c r="D6174" s="331" t="s">
        <v>1016</v>
      </c>
      <c r="E6174" s="331" t="s">
        <v>1028</v>
      </c>
      <c r="F6174" s="331" t="s">
        <v>1134</v>
      </c>
      <c r="G6174" s="331" t="n">
        <v>32</v>
      </c>
      <c r="H6174" s="331" t="n">
        <v>21.7</v>
      </c>
      <c r="I6174" s="331" t="n">
        <v>432</v>
      </c>
      <c r="J6174" s="390"/>
      <c r="K6174" s="331" t="s">
        <v>994</v>
      </c>
    </row>
    <row r="6175" customFormat="false" ht="15.75" hidden="true" customHeight="false" outlineLevel="0" collapsed="false">
      <c r="A6175" s="331"/>
      <c r="B6175" s="331" t="s">
        <v>1569</v>
      </c>
      <c r="C6175" s="331" t="str">
        <f aca="false">IFERROR(VLOOKUP(B6175,'[1]#¡REF!'!$A$1:$C$15201,2,FALSE()),"")</f>
        <v/>
      </c>
      <c r="D6175" s="331" t="s">
        <v>991</v>
      </c>
      <c r="E6175" s="331" t="s">
        <v>1032</v>
      </c>
      <c r="F6175" s="331" t="s">
        <v>1130</v>
      </c>
      <c r="G6175" s="331" t="n">
        <v>360</v>
      </c>
      <c r="H6175" s="331" t="n">
        <v>795.58</v>
      </c>
      <c r="I6175" s="415" t="n">
        <v>15840</v>
      </c>
      <c r="J6175" s="388"/>
      <c r="K6175" s="331" t="s">
        <v>994</v>
      </c>
    </row>
    <row r="6176" customFormat="false" ht="15.75" hidden="true" customHeight="false" outlineLevel="0" collapsed="false">
      <c r="A6176" s="331"/>
      <c r="B6176" s="331" t="s">
        <v>1569</v>
      </c>
      <c r="C6176" s="331" t="str">
        <f aca="false">IFERROR(VLOOKUP(B6176,'[1]#¡REF!'!$A$1:$C$15201,2,FALSE()),"")</f>
        <v/>
      </c>
      <c r="D6176" s="331" t="s">
        <v>991</v>
      </c>
      <c r="E6176" s="331" t="s">
        <v>992</v>
      </c>
      <c r="F6176" s="354" t="s">
        <v>993</v>
      </c>
      <c r="G6176" s="331" t="n">
        <v>120</v>
      </c>
      <c r="H6176" s="331" t="n">
        <v>265.19</v>
      </c>
      <c r="I6176" s="415" t="n">
        <v>5280</v>
      </c>
      <c r="J6176" s="389"/>
      <c r="K6176" s="331" t="s">
        <v>994</v>
      </c>
    </row>
    <row r="6177" customFormat="false" ht="15.75" hidden="true" customHeight="false" outlineLevel="0" collapsed="false">
      <c r="A6177" s="331"/>
      <c r="B6177" s="331" t="s">
        <v>1569</v>
      </c>
      <c r="C6177" s="331" t="str">
        <f aca="false">IFERROR(VLOOKUP(B6177,'[1]#¡REF!'!$A$1:$C$15201,2,FALSE()),"")</f>
        <v/>
      </c>
      <c r="D6177" s="331" t="s">
        <v>991</v>
      </c>
      <c r="E6177" s="331" t="s">
        <v>1083</v>
      </c>
      <c r="F6177" s="354" t="s">
        <v>993</v>
      </c>
      <c r="G6177" s="331" t="n">
        <v>300</v>
      </c>
      <c r="H6177" s="331" t="n">
        <v>662.98</v>
      </c>
      <c r="I6177" s="415" t="n">
        <v>13200</v>
      </c>
      <c r="J6177" s="389"/>
      <c r="K6177" s="331" t="s">
        <v>994</v>
      </c>
    </row>
    <row r="6178" customFormat="false" ht="15.75" hidden="true" customHeight="false" outlineLevel="0" collapsed="false">
      <c r="A6178" s="331"/>
      <c r="B6178" s="331" t="s">
        <v>1569</v>
      </c>
      <c r="C6178" s="331" t="str">
        <f aca="false">IFERROR(VLOOKUP(B6178,'[1]#¡REF!'!$A$1:$C$15201,2,FALSE()),"")</f>
        <v/>
      </c>
      <c r="D6178" s="331" t="s">
        <v>991</v>
      </c>
      <c r="E6178" s="331" t="s">
        <v>1033</v>
      </c>
      <c r="F6178" s="354" t="s">
        <v>993</v>
      </c>
      <c r="G6178" s="331" t="n">
        <v>5</v>
      </c>
      <c r="H6178" s="331" t="n">
        <v>11.05</v>
      </c>
      <c r="I6178" s="331" t="n">
        <v>220</v>
      </c>
      <c r="J6178" s="389"/>
      <c r="K6178" s="331" t="s">
        <v>994</v>
      </c>
    </row>
    <row r="6179" customFormat="false" ht="15.75" hidden="true" customHeight="false" outlineLevel="0" collapsed="false">
      <c r="A6179" s="331"/>
      <c r="B6179" s="331" t="s">
        <v>1569</v>
      </c>
      <c r="C6179" s="331" t="str">
        <f aca="false">IFERROR(VLOOKUP(B6179,'[1]#¡REF!'!$A$1:$C$15201,2,FALSE()),"")</f>
        <v/>
      </c>
      <c r="D6179" s="331" t="s">
        <v>991</v>
      </c>
      <c r="E6179" s="331" t="s">
        <v>1053</v>
      </c>
      <c r="F6179" s="354" t="s">
        <v>993</v>
      </c>
      <c r="G6179" s="331" t="n">
        <v>95</v>
      </c>
      <c r="H6179" s="331" t="n">
        <v>209.94</v>
      </c>
      <c r="I6179" s="415" t="n">
        <v>4180</v>
      </c>
      <c r="J6179" s="389"/>
      <c r="K6179" s="331" t="s">
        <v>994</v>
      </c>
    </row>
    <row r="6180" customFormat="false" ht="15.75" hidden="true" customHeight="false" outlineLevel="0" collapsed="false">
      <c r="A6180" s="331"/>
      <c r="B6180" s="331" t="s">
        <v>1569</v>
      </c>
      <c r="C6180" s="331" t="str">
        <f aca="false">IFERROR(VLOOKUP(B6180,'[1]#¡REF!'!$A$1:$C$15201,2,FALSE()),"")</f>
        <v/>
      </c>
      <c r="D6180" s="331" t="s">
        <v>991</v>
      </c>
      <c r="E6180" s="331" t="s">
        <v>1034</v>
      </c>
      <c r="F6180" s="354" t="s">
        <v>993</v>
      </c>
      <c r="G6180" s="331" t="n">
        <v>300</v>
      </c>
      <c r="H6180" s="331" t="n">
        <v>662.98</v>
      </c>
      <c r="I6180" s="415" t="n">
        <v>13200</v>
      </c>
      <c r="J6180" s="389"/>
      <c r="K6180" s="331" t="s">
        <v>994</v>
      </c>
    </row>
    <row r="6181" customFormat="false" ht="15.75" hidden="true" customHeight="false" outlineLevel="0" collapsed="false">
      <c r="A6181" s="331"/>
      <c r="B6181" s="331" t="s">
        <v>1569</v>
      </c>
      <c r="C6181" s="331" t="str">
        <f aca="false">IFERROR(VLOOKUP(B6181,'[1]#¡REF!'!$A$1:$C$15201,2,FALSE()),"")</f>
        <v/>
      </c>
      <c r="D6181" s="331" t="s">
        <v>991</v>
      </c>
      <c r="E6181" s="331" t="s">
        <v>1009</v>
      </c>
      <c r="F6181" s="354" t="s">
        <v>993</v>
      </c>
      <c r="G6181" s="331" t="n">
        <v>50</v>
      </c>
      <c r="H6181" s="331" t="n">
        <v>110.5</v>
      </c>
      <c r="I6181" s="415" t="n">
        <v>2200</v>
      </c>
      <c r="J6181" s="389"/>
      <c r="K6181" s="331" t="s">
        <v>994</v>
      </c>
    </row>
    <row r="6182" customFormat="false" ht="15.75" hidden="true" customHeight="false" outlineLevel="0" collapsed="false">
      <c r="A6182" s="331"/>
      <c r="B6182" s="331" t="s">
        <v>1569</v>
      </c>
      <c r="C6182" s="331" t="str">
        <f aca="false">IFERROR(VLOOKUP(B6182,'[1]#¡REF!'!$A$1:$C$15201,2,FALSE()),"")</f>
        <v/>
      </c>
      <c r="D6182" s="331" t="s">
        <v>991</v>
      </c>
      <c r="E6182" s="331" t="s">
        <v>1010</v>
      </c>
      <c r="F6182" s="354" t="s">
        <v>993</v>
      </c>
      <c r="G6182" s="331" t="n">
        <v>240</v>
      </c>
      <c r="H6182" s="331" t="n">
        <v>530.39</v>
      </c>
      <c r="I6182" s="415" t="n">
        <v>10560</v>
      </c>
      <c r="J6182" s="389"/>
      <c r="K6182" s="331" t="s">
        <v>994</v>
      </c>
    </row>
    <row r="6183" customFormat="false" ht="15.75" hidden="true" customHeight="false" outlineLevel="0" collapsed="false">
      <c r="A6183" s="331"/>
      <c r="B6183" s="331" t="s">
        <v>1569</v>
      </c>
      <c r="C6183" s="331" t="str">
        <f aca="false">IFERROR(VLOOKUP(B6183,'[1]#¡REF!'!$A$1:$C$15201,2,FALSE()),"")</f>
        <v/>
      </c>
      <c r="D6183" s="331" t="s">
        <v>991</v>
      </c>
      <c r="E6183" s="331" t="s">
        <v>1011</v>
      </c>
      <c r="F6183" s="354" t="s">
        <v>993</v>
      </c>
      <c r="G6183" s="331" t="n">
        <v>87</v>
      </c>
      <c r="H6183" s="331" t="n">
        <v>192.27</v>
      </c>
      <c r="I6183" s="415" t="n">
        <v>3828</v>
      </c>
      <c r="J6183" s="389"/>
      <c r="K6183" s="331" t="s">
        <v>994</v>
      </c>
    </row>
    <row r="6184" customFormat="false" ht="15.75" hidden="true" customHeight="false" outlineLevel="0" collapsed="false">
      <c r="A6184" s="331"/>
      <c r="B6184" s="331" t="s">
        <v>1569</v>
      </c>
      <c r="C6184" s="331" t="str">
        <f aca="false">IFERROR(VLOOKUP(B6184,'[1]#¡REF!'!$A$1:$C$15201,2,FALSE()),"")</f>
        <v/>
      </c>
      <c r="D6184" s="331" t="s">
        <v>991</v>
      </c>
      <c r="E6184" s="331" t="s">
        <v>1046</v>
      </c>
      <c r="F6184" s="354" t="s">
        <v>993</v>
      </c>
      <c r="G6184" s="331" t="n">
        <v>5</v>
      </c>
      <c r="H6184" s="331" t="n">
        <v>11.05</v>
      </c>
      <c r="I6184" s="331" t="n">
        <v>220</v>
      </c>
      <c r="J6184" s="389"/>
      <c r="K6184" s="331" t="s">
        <v>994</v>
      </c>
    </row>
    <row r="6185" customFormat="false" ht="15.75" hidden="true" customHeight="false" outlineLevel="0" collapsed="false">
      <c r="A6185" s="331"/>
      <c r="B6185" s="331" t="s">
        <v>1569</v>
      </c>
      <c r="C6185" s="331" t="str">
        <f aca="false">IFERROR(VLOOKUP(B6185,'[1]#¡REF!'!$A$1:$C$15201,2,FALSE()),"")</f>
        <v/>
      </c>
      <c r="D6185" s="331" t="s">
        <v>991</v>
      </c>
      <c r="E6185" s="331" t="s">
        <v>1012</v>
      </c>
      <c r="F6185" s="354" t="s">
        <v>993</v>
      </c>
      <c r="G6185" s="331" t="n">
        <v>820</v>
      </c>
      <c r="H6185" s="415" t="n">
        <v>1812.15</v>
      </c>
      <c r="I6185" s="415" t="n">
        <v>36080</v>
      </c>
      <c r="J6185" s="389"/>
      <c r="K6185" s="331" t="s">
        <v>994</v>
      </c>
    </row>
    <row r="6186" customFormat="false" ht="15.75" hidden="true" customHeight="false" outlineLevel="0" collapsed="false">
      <c r="A6186" s="331"/>
      <c r="B6186" s="331" t="s">
        <v>1569</v>
      </c>
      <c r="C6186" s="331" t="str">
        <f aca="false">IFERROR(VLOOKUP(B6186,'[1]#¡REF!'!$A$1:$C$15201,2,FALSE()),"")</f>
        <v/>
      </c>
      <c r="D6186" s="331" t="s">
        <v>991</v>
      </c>
      <c r="E6186" s="331" t="s">
        <v>1035</v>
      </c>
      <c r="F6186" s="354" t="s">
        <v>993</v>
      </c>
      <c r="G6186" s="331" t="n">
        <v>43</v>
      </c>
      <c r="H6186" s="331" t="n">
        <v>95.03</v>
      </c>
      <c r="I6186" s="415" t="n">
        <v>1892</v>
      </c>
      <c r="J6186" s="389"/>
      <c r="K6186" s="331" t="s">
        <v>994</v>
      </c>
    </row>
    <row r="6187" customFormat="false" ht="15.75" hidden="true" customHeight="false" outlineLevel="0" collapsed="false">
      <c r="A6187" s="331"/>
      <c r="B6187" s="331" t="s">
        <v>1569</v>
      </c>
      <c r="C6187" s="331" t="str">
        <f aca="false">IFERROR(VLOOKUP(B6187,'[1]#¡REF!'!$A$1:$C$15201,2,FALSE()),"")</f>
        <v/>
      </c>
      <c r="D6187" s="331" t="s">
        <v>991</v>
      </c>
      <c r="E6187" s="331" t="s">
        <v>1036</v>
      </c>
      <c r="F6187" s="354" t="s">
        <v>993</v>
      </c>
      <c r="G6187" s="331" t="n">
        <v>3</v>
      </c>
      <c r="H6187" s="331" t="n">
        <v>6.63</v>
      </c>
      <c r="I6187" s="331" t="n">
        <v>132</v>
      </c>
      <c r="J6187" s="390"/>
      <c r="K6187" s="331" t="s">
        <v>994</v>
      </c>
    </row>
    <row r="6188" customFormat="false" ht="15.75" hidden="true" customHeight="false" outlineLevel="0" collapsed="false">
      <c r="A6188" s="356"/>
      <c r="B6188" s="356" t="s">
        <v>1569</v>
      </c>
      <c r="C6188" s="356" t="str">
        <f aca="false">IFERROR(VLOOKUP(B6188,'[1]#¡REF!'!$A$1:$C$15201,2,FALSE()),"")</f>
        <v/>
      </c>
      <c r="D6188" s="356" t="s">
        <v>991</v>
      </c>
      <c r="E6188" s="356" t="s">
        <v>612</v>
      </c>
      <c r="F6188" s="361" t="s">
        <v>1136</v>
      </c>
      <c r="G6188" s="361" t="n">
        <v>379</v>
      </c>
      <c r="H6188" s="356" t="n">
        <v>837.57</v>
      </c>
      <c r="I6188" s="416" t="n">
        <v>16676</v>
      </c>
      <c r="J6188" s="394"/>
      <c r="K6188" s="356" t="s">
        <v>994</v>
      </c>
      <c r="L6188" s="379"/>
      <c r="M6188" s="379"/>
      <c r="N6188" s="379"/>
      <c r="O6188" s="379"/>
      <c r="P6188" s="279"/>
      <c r="Q6188" s="395"/>
      <c r="R6188" s="396"/>
      <c r="S6188" s="396"/>
      <c r="T6188" s="382"/>
    </row>
    <row r="6189" customFormat="false" ht="15.75" hidden="true" customHeight="false" outlineLevel="0" collapsed="false">
      <c r="A6189" s="331"/>
      <c r="B6189" s="331" t="s">
        <v>1569</v>
      </c>
      <c r="C6189" s="331" t="str">
        <f aca="false">IFERROR(VLOOKUP(B6189,'[1]#¡REF!'!$A$1:$C$15201,2,FALSE()),"")</f>
        <v/>
      </c>
      <c r="D6189" s="331" t="s">
        <v>1016</v>
      </c>
      <c r="E6189" s="331" t="s">
        <v>1091</v>
      </c>
      <c r="F6189" s="354" t="s">
        <v>993</v>
      </c>
      <c r="G6189" s="331" t="n">
        <v>14</v>
      </c>
      <c r="H6189" s="331" t="n">
        <v>30.94</v>
      </c>
      <c r="I6189" s="331" t="n">
        <v>616</v>
      </c>
      <c r="J6189" s="388"/>
      <c r="K6189" s="331" t="s">
        <v>994</v>
      </c>
    </row>
    <row r="6190" customFormat="false" ht="15.75" hidden="true" customHeight="false" outlineLevel="0" collapsed="false">
      <c r="A6190" s="331"/>
      <c r="B6190" s="331" t="s">
        <v>1569</v>
      </c>
      <c r="C6190" s="331" t="str">
        <f aca="false">IFERROR(VLOOKUP(B6190,'[1]#¡REF!'!$A$1:$C$15201,2,FALSE()),"")</f>
        <v/>
      </c>
      <c r="D6190" s="331" t="s">
        <v>1016</v>
      </c>
      <c r="E6190" s="331" t="s">
        <v>1019</v>
      </c>
      <c r="F6190" s="354" t="s">
        <v>993</v>
      </c>
      <c r="G6190" s="331" t="n">
        <v>211</v>
      </c>
      <c r="H6190" s="331" t="n">
        <v>466.3</v>
      </c>
      <c r="I6190" s="415" t="n">
        <v>9284</v>
      </c>
      <c r="J6190" s="389"/>
      <c r="K6190" s="331" t="s">
        <v>994</v>
      </c>
    </row>
    <row r="6191" customFormat="false" ht="15.75" hidden="true" customHeight="false" outlineLevel="0" collapsed="false">
      <c r="A6191" s="331"/>
      <c r="B6191" s="331" t="s">
        <v>1569</v>
      </c>
      <c r="C6191" s="331" t="str">
        <f aca="false">IFERROR(VLOOKUP(B6191,'[1]#¡REF!'!$A$1:$C$15201,2,FALSE()),"")</f>
        <v/>
      </c>
      <c r="D6191" s="331" t="s">
        <v>1016</v>
      </c>
      <c r="E6191" s="331" t="s">
        <v>1021</v>
      </c>
      <c r="F6191" s="354" t="s">
        <v>993</v>
      </c>
      <c r="G6191" s="331" t="n">
        <v>6</v>
      </c>
      <c r="H6191" s="331" t="n">
        <v>13.26</v>
      </c>
      <c r="I6191" s="331" t="n">
        <v>264</v>
      </c>
      <c r="J6191" s="389"/>
      <c r="K6191" s="331" t="s">
        <v>994</v>
      </c>
    </row>
    <row r="6192" customFormat="false" ht="15.75" hidden="true" customHeight="false" outlineLevel="0" collapsed="false">
      <c r="A6192" s="331"/>
      <c r="B6192" s="331" t="s">
        <v>1569</v>
      </c>
      <c r="C6192" s="331" t="str">
        <f aca="false">IFERROR(VLOOKUP(B6192,'[1]#¡REF!'!$A$1:$C$15201,2,FALSE()),"")</f>
        <v/>
      </c>
      <c r="D6192" s="331" t="s">
        <v>1016</v>
      </c>
      <c r="E6192" s="331" t="s">
        <v>1023</v>
      </c>
      <c r="F6192" s="354" t="s">
        <v>993</v>
      </c>
      <c r="G6192" s="331" t="n">
        <v>45</v>
      </c>
      <c r="H6192" s="331" t="n">
        <v>99.45</v>
      </c>
      <c r="I6192" s="415" t="n">
        <v>1980</v>
      </c>
      <c r="J6192" s="389"/>
      <c r="K6192" s="331" t="s">
        <v>994</v>
      </c>
    </row>
    <row r="6193" customFormat="false" ht="15.75" hidden="true" customHeight="false" outlineLevel="0" collapsed="false">
      <c r="A6193" s="331"/>
      <c r="B6193" s="331" t="s">
        <v>1569</v>
      </c>
      <c r="C6193" s="331" t="str">
        <f aca="false">IFERROR(VLOOKUP(B6193,'[1]#¡REF!'!$A$1:$C$15201,2,FALSE()),"")</f>
        <v/>
      </c>
      <c r="D6193" s="331" t="s">
        <v>1016</v>
      </c>
      <c r="E6193" s="331" t="s">
        <v>1065</v>
      </c>
      <c r="F6193" s="354" t="s">
        <v>993</v>
      </c>
      <c r="G6193" s="331" t="n">
        <v>56</v>
      </c>
      <c r="H6193" s="331" t="n">
        <v>123.76</v>
      </c>
      <c r="I6193" s="415" t="n">
        <v>2464</v>
      </c>
      <c r="J6193" s="389"/>
      <c r="K6193" s="331" t="s">
        <v>994</v>
      </c>
    </row>
    <row r="6194" customFormat="false" ht="15.75" hidden="true" customHeight="false" outlineLevel="0" collapsed="false">
      <c r="A6194" s="331"/>
      <c r="B6194" s="331" t="s">
        <v>1569</v>
      </c>
      <c r="C6194" s="331" t="str">
        <f aca="false">IFERROR(VLOOKUP(B6194,'[1]#¡REF!'!$A$1:$C$15201,2,FALSE()),"")</f>
        <v/>
      </c>
      <c r="D6194" s="331" t="s">
        <v>1016</v>
      </c>
      <c r="E6194" s="331" t="s">
        <v>1027</v>
      </c>
      <c r="F6194" s="331" t="s">
        <v>1133</v>
      </c>
      <c r="G6194" s="331" t="n">
        <v>7</v>
      </c>
      <c r="H6194" s="331" t="n">
        <v>15.47</v>
      </c>
      <c r="I6194" s="331" t="n">
        <v>308</v>
      </c>
      <c r="J6194" s="389"/>
      <c r="K6194" s="331" t="s">
        <v>994</v>
      </c>
    </row>
    <row r="6195" customFormat="false" ht="15.75" hidden="true" customHeight="false" outlineLevel="0" collapsed="false">
      <c r="A6195" s="331"/>
      <c r="B6195" s="331" t="s">
        <v>1569</v>
      </c>
      <c r="C6195" s="331" t="str">
        <f aca="false">IFERROR(VLOOKUP(B6195,'[1]#¡REF!'!$A$1:$C$15201,2,FALSE()),"")</f>
        <v/>
      </c>
      <c r="D6195" s="331" t="s">
        <v>1016</v>
      </c>
      <c r="E6195" s="331" t="s">
        <v>1028</v>
      </c>
      <c r="F6195" s="331" t="s">
        <v>1134</v>
      </c>
      <c r="G6195" s="331" t="n">
        <v>2</v>
      </c>
      <c r="H6195" s="331" t="n">
        <v>4.42</v>
      </c>
      <c r="I6195" s="331" t="n">
        <v>88</v>
      </c>
      <c r="J6195" s="389"/>
      <c r="K6195" s="331" t="s">
        <v>994</v>
      </c>
    </row>
    <row r="6196" customFormat="false" ht="15.75" hidden="true" customHeight="false" outlineLevel="0" collapsed="false">
      <c r="A6196" s="331"/>
      <c r="B6196" s="331" t="s">
        <v>1570</v>
      </c>
      <c r="C6196" s="331" t="str">
        <f aca="false">IFERROR(VLOOKUP(B6196,'[1]#¡REF!'!$A$1:$C$15201,2,FALSE()),"")</f>
        <v/>
      </c>
      <c r="D6196" s="331" t="s">
        <v>991</v>
      </c>
      <c r="E6196" s="331" t="s">
        <v>1034</v>
      </c>
      <c r="F6196" s="354" t="s">
        <v>993</v>
      </c>
      <c r="G6196" s="331" t="n">
        <v>54</v>
      </c>
      <c r="H6196" s="331" t="n">
        <v>200.7</v>
      </c>
      <c r="I6196" s="415" t="n">
        <v>3996</v>
      </c>
      <c r="J6196" s="389"/>
      <c r="K6196" s="331" t="s">
        <v>994</v>
      </c>
    </row>
    <row r="6197" customFormat="false" ht="15.75" hidden="true" customHeight="false" outlineLevel="0" collapsed="false">
      <c r="A6197" s="331"/>
      <c r="B6197" s="331" t="s">
        <v>1570</v>
      </c>
      <c r="C6197" s="331" t="str">
        <f aca="false">IFERROR(VLOOKUP(B6197,'[1]#¡REF!'!$A$1:$C$15201,2,FALSE()),"")</f>
        <v/>
      </c>
      <c r="D6197" s="331" t="s">
        <v>991</v>
      </c>
      <c r="E6197" s="331" t="s">
        <v>1046</v>
      </c>
      <c r="F6197" s="354" t="s">
        <v>993</v>
      </c>
      <c r="G6197" s="331" t="n">
        <v>5</v>
      </c>
      <c r="H6197" s="331" t="n">
        <v>18.58</v>
      </c>
      <c r="I6197" s="331" t="n">
        <v>370</v>
      </c>
      <c r="J6197" s="389"/>
      <c r="K6197" s="331" t="s">
        <v>994</v>
      </c>
    </row>
    <row r="6198" customFormat="false" ht="15.75" hidden="true" customHeight="false" outlineLevel="0" collapsed="false">
      <c r="A6198" s="331"/>
      <c r="B6198" s="331" t="s">
        <v>1570</v>
      </c>
      <c r="C6198" s="331" t="str">
        <f aca="false">IFERROR(VLOOKUP(B6198,'[1]#¡REF!'!$A$1:$C$15201,2,FALSE()),"")</f>
        <v/>
      </c>
      <c r="D6198" s="331" t="s">
        <v>991</v>
      </c>
      <c r="E6198" s="331" t="s">
        <v>1036</v>
      </c>
      <c r="F6198" s="354" t="s">
        <v>993</v>
      </c>
      <c r="G6198" s="331" t="n">
        <v>20</v>
      </c>
      <c r="H6198" s="331" t="n">
        <v>74.33</v>
      </c>
      <c r="I6198" s="415" t="n">
        <v>1480</v>
      </c>
      <c r="J6198" s="389"/>
      <c r="K6198" s="331" t="s">
        <v>994</v>
      </c>
    </row>
    <row r="6199" customFormat="false" ht="15.75" hidden="true" customHeight="false" outlineLevel="0" collapsed="false">
      <c r="A6199" s="331"/>
      <c r="B6199" s="331" t="s">
        <v>1570</v>
      </c>
      <c r="C6199" s="331" t="str">
        <f aca="false">IFERROR(VLOOKUP(B6199,'[1]#¡REF!'!$A$1:$C$15201,2,FALSE()),"")</f>
        <v/>
      </c>
      <c r="D6199" s="331" t="s">
        <v>991</v>
      </c>
      <c r="E6199" s="331" t="s">
        <v>995</v>
      </c>
      <c r="F6199" s="354" t="s">
        <v>993</v>
      </c>
      <c r="G6199" s="405" t="n">
        <v>1200</v>
      </c>
      <c r="H6199" s="415" t="n">
        <v>4460.07</v>
      </c>
      <c r="I6199" s="415" t="n">
        <v>88800</v>
      </c>
      <c r="J6199" s="389"/>
      <c r="K6199" s="331" t="s">
        <v>994</v>
      </c>
    </row>
    <row r="6200" customFormat="false" ht="15.75" hidden="true" customHeight="false" outlineLevel="0" collapsed="false">
      <c r="A6200" s="331"/>
      <c r="B6200" s="331" t="s">
        <v>1570</v>
      </c>
      <c r="C6200" s="331" t="str">
        <f aca="false">IFERROR(VLOOKUP(B6200,'[1]#¡REF!'!$A$1:$C$15201,2,FALSE()),"")</f>
        <v/>
      </c>
      <c r="D6200" s="331" t="s">
        <v>991</v>
      </c>
      <c r="E6200" s="331" t="s">
        <v>1013</v>
      </c>
      <c r="F6200" s="354" t="s">
        <v>993</v>
      </c>
      <c r="G6200" s="331" t="n">
        <v>10</v>
      </c>
      <c r="H6200" s="331" t="n">
        <v>37.17</v>
      </c>
      <c r="I6200" s="331" t="n">
        <v>740</v>
      </c>
      <c r="J6200" s="389"/>
      <c r="K6200" s="331" t="s">
        <v>994</v>
      </c>
    </row>
    <row r="6201" customFormat="false" ht="15.75" hidden="true" customHeight="false" outlineLevel="0" collapsed="false">
      <c r="A6201" s="331"/>
      <c r="B6201" s="331" t="s">
        <v>1570</v>
      </c>
      <c r="C6201" s="331" t="str">
        <f aca="false">IFERROR(VLOOKUP(B6201,'[1]#¡REF!'!$A$1:$C$15201,2,FALSE()),"")</f>
        <v/>
      </c>
      <c r="D6201" s="331" t="s">
        <v>991</v>
      </c>
      <c r="E6201" s="331" t="s">
        <v>1014</v>
      </c>
      <c r="F6201" s="331" t="s">
        <v>1132</v>
      </c>
      <c r="G6201" s="405" t="n">
        <v>2880</v>
      </c>
      <c r="H6201" s="415" t="n">
        <v>10704.17</v>
      </c>
      <c r="I6201" s="415" t="n">
        <v>213120</v>
      </c>
      <c r="J6201" s="389"/>
      <c r="K6201" s="331" t="s">
        <v>994</v>
      </c>
    </row>
    <row r="6202" customFormat="false" ht="15.75" hidden="true" customHeight="false" outlineLevel="0" collapsed="false">
      <c r="A6202" s="331"/>
      <c r="B6202" s="331" t="s">
        <v>1570</v>
      </c>
      <c r="C6202" s="331" t="str">
        <f aca="false">IFERROR(VLOOKUP(B6202,'[1]#¡REF!'!$A$1:$C$15201,2,FALSE()),"")</f>
        <v/>
      </c>
      <c r="D6202" s="331" t="s">
        <v>1016</v>
      </c>
      <c r="E6202" s="331" t="s">
        <v>1018</v>
      </c>
      <c r="F6202" s="354" t="s">
        <v>993</v>
      </c>
      <c r="G6202" s="331" t="n">
        <v>42</v>
      </c>
      <c r="H6202" s="331" t="n">
        <v>156.1</v>
      </c>
      <c r="I6202" s="415" t="n">
        <v>3108</v>
      </c>
      <c r="J6202" s="389"/>
      <c r="K6202" s="331" t="s">
        <v>994</v>
      </c>
    </row>
    <row r="6203" customFormat="false" ht="15.75" hidden="true" customHeight="false" outlineLevel="0" collapsed="false">
      <c r="A6203" s="331"/>
      <c r="B6203" s="331" t="s">
        <v>1570</v>
      </c>
      <c r="C6203" s="331" t="str">
        <f aca="false">IFERROR(VLOOKUP(B6203,'[1]#¡REF!'!$A$1:$C$15201,2,FALSE()),"")</f>
        <v/>
      </c>
      <c r="D6203" s="331" t="s">
        <v>1016</v>
      </c>
      <c r="E6203" s="331" t="s">
        <v>1019</v>
      </c>
      <c r="F6203" s="354" t="s">
        <v>993</v>
      </c>
      <c r="G6203" s="331" t="n">
        <v>76</v>
      </c>
      <c r="H6203" s="331" t="n">
        <v>282.47</v>
      </c>
      <c r="I6203" s="415" t="n">
        <v>5624</v>
      </c>
      <c r="J6203" s="389"/>
      <c r="K6203" s="331" t="s">
        <v>994</v>
      </c>
    </row>
    <row r="6204" customFormat="false" ht="15.75" hidden="true" customHeight="false" outlineLevel="0" collapsed="false">
      <c r="A6204" s="331"/>
      <c r="B6204" s="331" t="s">
        <v>1570</v>
      </c>
      <c r="C6204" s="331" t="str">
        <f aca="false">IFERROR(VLOOKUP(B6204,'[1]#¡REF!'!$A$1:$C$15201,2,FALSE()),"")</f>
        <v/>
      </c>
      <c r="D6204" s="331" t="s">
        <v>1016</v>
      </c>
      <c r="E6204" s="331" t="s">
        <v>1028</v>
      </c>
      <c r="F6204" s="331" t="s">
        <v>1134</v>
      </c>
      <c r="G6204" s="331" t="n">
        <v>7</v>
      </c>
      <c r="H6204" s="331" t="n">
        <v>26.02</v>
      </c>
      <c r="I6204" s="331" t="n">
        <v>518</v>
      </c>
      <c r="J6204" s="389"/>
      <c r="K6204" s="331" t="s">
        <v>994</v>
      </c>
    </row>
    <row r="6205" customFormat="false" ht="15.75" hidden="true" customHeight="false" outlineLevel="0" collapsed="false">
      <c r="A6205" s="331"/>
      <c r="B6205" s="331" t="s">
        <v>1571</v>
      </c>
      <c r="C6205" s="331" t="str">
        <f aca="false">IFERROR(VLOOKUP(B6205,'[1]#¡REF!'!$A$1:$C$15201,2,FALSE()),"")</f>
        <v/>
      </c>
      <c r="D6205" s="331" t="s">
        <v>991</v>
      </c>
      <c r="E6205" s="331" t="s">
        <v>997</v>
      </c>
      <c r="F6205" s="331" t="s">
        <v>1130</v>
      </c>
      <c r="G6205" s="331" t="n">
        <v>6</v>
      </c>
      <c r="H6205" s="331" t="n">
        <v>89.77</v>
      </c>
      <c r="I6205" s="415" t="n">
        <v>1787.4</v>
      </c>
      <c r="J6205" s="389"/>
      <c r="K6205" s="331" t="s">
        <v>994</v>
      </c>
    </row>
    <row r="6206" customFormat="false" ht="15.75" hidden="true" customHeight="false" outlineLevel="0" collapsed="false">
      <c r="A6206" s="331"/>
      <c r="B6206" s="331" t="s">
        <v>1571</v>
      </c>
      <c r="C6206" s="331" t="str">
        <f aca="false">IFERROR(VLOOKUP(B6206,'[1]#¡REF!'!$A$1:$C$15201,2,FALSE()),"")</f>
        <v/>
      </c>
      <c r="D6206" s="331" t="s">
        <v>991</v>
      </c>
      <c r="E6206" s="331" t="s">
        <v>1034</v>
      </c>
      <c r="F6206" s="354" t="s">
        <v>993</v>
      </c>
      <c r="G6206" s="331" t="n">
        <v>387</v>
      </c>
      <c r="H6206" s="415" t="n">
        <v>5790.42</v>
      </c>
      <c r="I6206" s="415" t="n">
        <v>115287.3</v>
      </c>
      <c r="J6206" s="389"/>
      <c r="K6206" s="331" t="s">
        <v>994</v>
      </c>
    </row>
    <row r="6207" customFormat="false" ht="15.75" hidden="true" customHeight="false" outlineLevel="0" collapsed="false">
      <c r="A6207" s="331"/>
      <c r="B6207" s="331" t="s">
        <v>1571</v>
      </c>
      <c r="C6207" s="331" t="str">
        <f aca="false">IFERROR(VLOOKUP(B6207,'[1]#¡REF!'!$A$1:$C$15201,2,FALSE()),"")</f>
        <v/>
      </c>
      <c r="D6207" s="331" t="s">
        <v>991</v>
      </c>
      <c r="E6207" s="331" t="s">
        <v>1010</v>
      </c>
      <c r="F6207" s="354" t="s">
        <v>993</v>
      </c>
      <c r="G6207" s="405" t="n">
        <v>1200</v>
      </c>
      <c r="H6207" s="415" t="n">
        <v>17954.8</v>
      </c>
      <c r="I6207" s="415" t="n">
        <v>357480</v>
      </c>
      <c r="J6207" s="389"/>
      <c r="K6207" s="331" t="s">
        <v>994</v>
      </c>
    </row>
    <row r="6208" customFormat="false" ht="15.75" hidden="true" customHeight="false" outlineLevel="0" collapsed="false">
      <c r="A6208" s="331"/>
      <c r="B6208" s="331" t="s">
        <v>1572</v>
      </c>
      <c r="C6208" s="331" t="str">
        <f aca="false">IFERROR(VLOOKUP(B6208,'[1]#¡REF!'!$A$1:$C$15201,2,FALSE()),"")</f>
        <v/>
      </c>
      <c r="D6208" s="331" t="s">
        <v>991</v>
      </c>
      <c r="E6208" s="331" t="s">
        <v>1032</v>
      </c>
      <c r="F6208" s="331" t="s">
        <v>1130</v>
      </c>
      <c r="G6208" s="331" t="n">
        <v>480</v>
      </c>
      <c r="H6208" s="415" t="n">
        <v>4746.96</v>
      </c>
      <c r="I6208" s="415" t="n">
        <v>94512</v>
      </c>
      <c r="J6208" s="389"/>
      <c r="K6208" s="331" t="s">
        <v>994</v>
      </c>
    </row>
    <row r="6209" customFormat="false" ht="15.75" hidden="true" customHeight="false" outlineLevel="0" collapsed="false">
      <c r="A6209" s="331"/>
      <c r="B6209" s="331" t="s">
        <v>1572</v>
      </c>
      <c r="C6209" s="331" t="str">
        <f aca="false">IFERROR(VLOOKUP(B6209,'[1]#¡REF!'!$A$1:$C$15201,2,FALSE()),"")</f>
        <v/>
      </c>
      <c r="D6209" s="331" t="s">
        <v>991</v>
      </c>
      <c r="E6209" s="331" t="s">
        <v>1034</v>
      </c>
      <c r="F6209" s="354" t="s">
        <v>993</v>
      </c>
      <c r="G6209" s="331" t="n">
        <v>773</v>
      </c>
      <c r="H6209" s="415" t="n">
        <v>7644.59</v>
      </c>
      <c r="I6209" s="415" t="n">
        <v>152203.7</v>
      </c>
      <c r="J6209" s="389"/>
      <c r="K6209" s="331" t="s">
        <v>994</v>
      </c>
    </row>
    <row r="6210" customFormat="false" ht="15.75" hidden="true" customHeight="false" outlineLevel="0" collapsed="false">
      <c r="A6210" s="331"/>
      <c r="B6210" s="331" t="s">
        <v>1572</v>
      </c>
      <c r="C6210" s="331" t="str">
        <f aca="false">IFERROR(VLOOKUP(B6210,'[1]#¡REF!'!$A$1:$C$15201,2,FALSE()),"")</f>
        <v/>
      </c>
      <c r="D6210" s="331" t="s">
        <v>991</v>
      </c>
      <c r="E6210" s="331" t="s">
        <v>1010</v>
      </c>
      <c r="F6210" s="354" t="s">
        <v>993</v>
      </c>
      <c r="G6210" s="331" t="n">
        <v>120</v>
      </c>
      <c r="H6210" s="415" t="n">
        <v>1186.74</v>
      </c>
      <c r="I6210" s="415" t="n">
        <v>23628</v>
      </c>
      <c r="J6210" s="389"/>
      <c r="K6210" s="331" t="s">
        <v>994</v>
      </c>
    </row>
    <row r="6211" customFormat="false" ht="15.75" hidden="true" customHeight="false" outlineLevel="0" collapsed="false">
      <c r="A6211" s="331"/>
      <c r="B6211" s="331" t="s">
        <v>1572</v>
      </c>
      <c r="C6211" s="331" t="str">
        <f aca="false">IFERROR(VLOOKUP(B6211,'[1]#¡REF!'!$A$1:$C$15201,2,FALSE()),"")</f>
        <v/>
      </c>
      <c r="D6211" s="331" t="s">
        <v>991</v>
      </c>
      <c r="E6211" s="331" t="s">
        <v>1014</v>
      </c>
      <c r="F6211" s="331" t="s">
        <v>1132</v>
      </c>
      <c r="G6211" s="405" t="n">
        <v>1540</v>
      </c>
      <c r="H6211" s="415" t="n">
        <v>15229.84</v>
      </c>
      <c r="I6211" s="415" t="n">
        <v>303226</v>
      </c>
      <c r="J6211" s="389"/>
      <c r="K6211" s="331" t="s">
        <v>994</v>
      </c>
    </row>
    <row r="6212" customFormat="false" ht="15.75" hidden="true" customHeight="false" outlineLevel="0" collapsed="false">
      <c r="A6212" s="331"/>
      <c r="B6212" s="331" t="s">
        <v>1573</v>
      </c>
      <c r="C6212" s="331" t="str">
        <f aca="false">IFERROR(VLOOKUP(B6212,'[1]#¡REF!'!$A$1:$C$15201,2,FALSE()),"")</f>
        <v/>
      </c>
      <c r="D6212" s="331" t="s">
        <v>1016</v>
      </c>
      <c r="E6212" s="331" t="s">
        <v>1017</v>
      </c>
      <c r="F6212" s="331" t="s">
        <v>1130</v>
      </c>
      <c r="G6212" s="331" t="n">
        <v>35</v>
      </c>
      <c r="H6212" s="331" t="n">
        <v>776.61</v>
      </c>
      <c r="I6212" s="415" t="n">
        <v>15462.3</v>
      </c>
      <c r="J6212" s="389"/>
      <c r="K6212" s="331" t="s">
        <v>994</v>
      </c>
    </row>
    <row r="6213" customFormat="false" ht="15.75" hidden="true" customHeight="false" outlineLevel="0" collapsed="false">
      <c r="A6213" s="331"/>
      <c r="B6213" s="331" t="s">
        <v>1573</v>
      </c>
      <c r="C6213" s="331" t="str">
        <f aca="false">IFERROR(VLOOKUP(B6213,'[1]#¡REF!'!$A$1:$C$15201,2,FALSE()),"")</f>
        <v/>
      </c>
      <c r="D6213" s="331" t="s">
        <v>1016</v>
      </c>
      <c r="E6213" s="331" t="s">
        <v>1091</v>
      </c>
      <c r="F6213" s="354" t="s">
        <v>993</v>
      </c>
      <c r="G6213" s="331" t="n">
        <v>351</v>
      </c>
      <c r="H6213" s="415" t="n">
        <v>7788.29</v>
      </c>
      <c r="I6213" s="415" t="n">
        <v>155064.78</v>
      </c>
      <c r="J6213" s="389"/>
      <c r="K6213" s="331" t="s">
        <v>994</v>
      </c>
    </row>
    <row r="6214" customFormat="false" ht="15.75" hidden="true" customHeight="false" outlineLevel="0" collapsed="false">
      <c r="A6214" s="331"/>
      <c r="B6214" s="331" t="s">
        <v>1573</v>
      </c>
      <c r="C6214" s="331" t="str">
        <f aca="false">IFERROR(VLOOKUP(B6214,'[1]#¡REF!'!$A$1:$C$15201,2,FALSE()),"")</f>
        <v/>
      </c>
      <c r="D6214" s="331" t="s">
        <v>1016</v>
      </c>
      <c r="E6214" s="331" t="s">
        <v>1019</v>
      </c>
      <c r="F6214" s="354" t="s">
        <v>993</v>
      </c>
      <c r="G6214" s="331" t="n">
        <v>7</v>
      </c>
      <c r="H6214" s="331" t="n">
        <v>155.32</v>
      </c>
      <c r="I6214" s="415" t="n">
        <v>3092.46</v>
      </c>
      <c r="J6214" s="389"/>
      <c r="K6214" s="331" t="s">
        <v>994</v>
      </c>
    </row>
    <row r="6215" customFormat="false" ht="15.75" hidden="true" customHeight="false" outlineLevel="0" collapsed="false">
      <c r="A6215" s="331"/>
      <c r="B6215" s="331" t="s">
        <v>1573</v>
      </c>
      <c r="C6215" s="331" t="str">
        <f aca="false">IFERROR(VLOOKUP(B6215,'[1]#¡REF!'!$A$1:$C$15201,2,FALSE()),"")</f>
        <v/>
      </c>
      <c r="D6215" s="331" t="s">
        <v>1016</v>
      </c>
      <c r="E6215" s="331" t="s">
        <v>1020</v>
      </c>
      <c r="F6215" s="354" t="s">
        <v>993</v>
      </c>
      <c r="G6215" s="331" t="n">
        <v>465</v>
      </c>
      <c r="H6215" s="415" t="n">
        <v>10317.82</v>
      </c>
      <c r="I6215" s="415" t="n">
        <v>205427.7</v>
      </c>
      <c r="J6215" s="389"/>
      <c r="K6215" s="331" t="s">
        <v>994</v>
      </c>
    </row>
    <row r="6216" customFormat="false" ht="15.75" hidden="true" customHeight="false" outlineLevel="0" collapsed="false">
      <c r="A6216" s="331"/>
      <c r="B6216" s="331" t="s">
        <v>1573</v>
      </c>
      <c r="C6216" s="331" t="str">
        <f aca="false">IFERROR(VLOOKUP(B6216,'[1]#¡REF!'!$A$1:$C$15201,2,FALSE()),"")</f>
        <v/>
      </c>
      <c r="D6216" s="331" t="s">
        <v>1016</v>
      </c>
      <c r="E6216" s="331" t="s">
        <v>1023</v>
      </c>
      <c r="F6216" s="354" t="s">
        <v>993</v>
      </c>
      <c r="G6216" s="331" t="n">
        <v>35</v>
      </c>
      <c r="H6216" s="331" t="n">
        <v>776.61</v>
      </c>
      <c r="I6216" s="415" t="n">
        <v>15462.3</v>
      </c>
      <c r="J6216" s="389"/>
      <c r="K6216" s="331" t="s">
        <v>994</v>
      </c>
    </row>
    <row r="6217" customFormat="false" ht="15.75" hidden="true" customHeight="false" outlineLevel="0" collapsed="false">
      <c r="A6217" s="331"/>
      <c r="B6217" s="331" t="s">
        <v>1573</v>
      </c>
      <c r="C6217" s="331" t="str">
        <f aca="false">IFERROR(VLOOKUP(B6217,'[1]#¡REF!'!$A$1:$C$15201,2,FALSE()),"")</f>
        <v/>
      </c>
      <c r="D6217" s="331" t="s">
        <v>1016</v>
      </c>
      <c r="E6217" s="331" t="s">
        <v>1024</v>
      </c>
      <c r="F6217" s="354" t="s">
        <v>993</v>
      </c>
      <c r="G6217" s="331" t="n">
        <v>3</v>
      </c>
      <c r="H6217" s="331" t="n">
        <v>66.57</v>
      </c>
      <c r="I6217" s="415" t="n">
        <v>1325.34</v>
      </c>
      <c r="J6217" s="389"/>
      <c r="K6217" s="331" t="s">
        <v>994</v>
      </c>
    </row>
    <row r="6218" customFormat="false" ht="15.75" hidden="true" customHeight="false" outlineLevel="0" collapsed="false">
      <c r="A6218" s="331"/>
      <c r="B6218" s="331" t="s">
        <v>1573</v>
      </c>
      <c r="C6218" s="331" t="str">
        <f aca="false">IFERROR(VLOOKUP(B6218,'[1]#¡REF!'!$A$1:$C$15201,2,FALSE()),"")</f>
        <v/>
      </c>
      <c r="D6218" s="331" t="s">
        <v>1016</v>
      </c>
      <c r="E6218" s="331" t="s">
        <v>1025</v>
      </c>
      <c r="F6218" s="354" t="s">
        <v>993</v>
      </c>
      <c r="G6218" s="331" t="n">
        <v>168</v>
      </c>
      <c r="H6218" s="415" t="n">
        <v>3727.73</v>
      </c>
      <c r="I6218" s="415" t="n">
        <v>74219.04</v>
      </c>
      <c r="J6218" s="389"/>
      <c r="K6218" s="331" t="s">
        <v>994</v>
      </c>
    </row>
    <row r="6219" customFormat="false" ht="15.75" hidden="true" customHeight="false" outlineLevel="0" collapsed="false">
      <c r="A6219" s="331"/>
      <c r="B6219" s="331" t="s">
        <v>1573</v>
      </c>
      <c r="C6219" s="331" t="str">
        <f aca="false">IFERROR(VLOOKUP(B6219,'[1]#¡REF!'!$A$1:$C$15201,2,FALSE()),"")</f>
        <v/>
      </c>
      <c r="D6219" s="331" t="s">
        <v>1016</v>
      </c>
      <c r="E6219" s="331" t="s">
        <v>1093</v>
      </c>
      <c r="F6219" s="331" t="s">
        <v>1131</v>
      </c>
      <c r="G6219" s="331" t="n">
        <v>35</v>
      </c>
      <c r="H6219" s="331" t="n">
        <v>776.61</v>
      </c>
      <c r="I6219" s="415" t="n">
        <v>15462.3</v>
      </c>
      <c r="J6219" s="389"/>
      <c r="K6219" s="331" t="s">
        <v>994</v>
      </c>
    </row>
    <row r="6220" customFormat="false" ht="15.75" hidden="true" customHeight="false" outlineLevel="0" collapsed="false">
      <c r="A6220" s="331"/>
      <c r="B6220" s="331" t="s">
        <v>1573</v>
      </c>
      <c r="C6220" s="331" t="str">
        <f aca="false">IFERROR(VLOOKUP(B6220,'[1]#¡REF!'!$A$1:$C$15201,2,FALSE()),"")</f>
        <v/>
      </c>
      <c r="D6220" s="331" t="s">
        <v>1016</v>
      </c>
      <c r="E6220" s="331" t="s">
        <v>1026</v>
      </c>
      <c r="F6220" s="331" t="s">
        <v>1132</v>
      </c>
      <c r="G6220" s="331" t="n">
        <v>34</v>
      </c>
      <c r="H6220" s="331" t="n">
        <v>754.42</v>
      </c>
      <c r="I6220" s="415" t="n">
        <v>15020.52</v>
      </c>
      <c r="J6220" s="389"/>
      <c r="K6220" s="331" t="s">
        <v>994</v>
      </c>
    </row>
    <row r="6221" customFormat="false" ht="15.75" hidden="true" customHeight="false" outlineLevel="0" collapsed="false">
      <c r="A6221" s="331"/>
      <c r="B6221" s="331" t="s">
        <v>1573</v>
      </c>
      <c r="C6221" s="331" t="str">
        <f aca="false">IFERROR(VLOOKUP(B6221,'[1]#¡REF!'!$A$1:$C$15201,2,FALSE()),"")</f>
        <v/>
      </c>
      <c r="D6221" s="331" t="s">
        <v>1016</v>
      </c>
      <c r="E6221" s="331" t="s">
        <v>1027</v>
      </c>
      <c r="F6221" s="331" t="s">
        <v>1133</v>
      </c>
      <c r="G6221" s="331" t="n">
        <v>35</v>
      </c>
      <c r="H6221" s="331" t="n">
        <v>776.61</v>
      </c>
      <c r="I6221" s="415" t="n">
        <v>15462.3</v>
      </c>
      <c r="J6221" s="389"/>
      <c r="K6221" s="331" t="s">
        <v>994</v>
      </c>
    </row>
    <row r="6222" customFormat="false" ht="15.75" hidden="true" customHeight="false" outlineLevel="0" collapsed="false">
      <c r="A6222" s="331"/>
      <c r="B6222" s="331" t="s">
        <v>1573</v>
      </c>
      <c r="C6222" s="331" t="str">
        <f aca="false">IFERROR(VLOOKUP(B6222,'[1]#¡REF!'!$A$1:$C$15201,2,FALSE()),"")</f>
        <v/>
      </c>
      <c r="D6222" s="331" t="s">
        <v>1016</v>
      </c>
      <c r="E6222" s="331" t="s">
        <v>1028</v>
      </c>
      <c r="F6222" s="331" t="s">
        <v>1134</v>
      </c>
      <c r="G6222" s="331" t="n">
        <v>35</v>
      </c>
      <c r="H6222" s="331" t="n">
        <v>776.61</v>
      </c>
      <c r="I6222" s="415" t="n">
        <v>15462.3</v>
      </c>
      <c r="J6222" s="390"/>
      <c r="K6222" s="331" t="s">
        <v>994</v>
      </c>
    </row>
    <row r="6223" customFormat="false" ht="15.75" hidden="true" customHeight="false" outlineLevel="0" collapsed="false">
      <c r="A6223" s="331"/>
      <c r="B6223" s="331" t="s">
        <v>1574</v>
      </c>
      <c r="C6223" s="331" t="str">
        <f aca="false">IFERROR(VLOOKUP(B6223,'[1]#¡REF!'!$A$1:$C$15201,2,FALSE()),"")</f>
        <v/>
      </c>
      <c r="D6223" s="331" t="s">
        <v>991</v>
      </c>
      <c r="E6223" s="331" t="s">
        <v>992</v>
      </c>
      <c r="F6223" s="354" t="s">
        <v>993</v>
      </c>
      <c r="G6223" s="331" t="n">
        <v>36</v>
      </c>
      <c r="H6223" s="331" t="n">
        <v>177.2</v>
      </c>
      <c r="I6223" s="415" t="n">
        <v>3528</v>
      </c>
      <c r="J6223" s="388"/>
      <c r="K6223" s="331" t="s">
        <v>994</v>
      </c>
    </row>
    <row r="6224" customFormat="false" ht="15.75" hidden="true" customHeight="false" outlineLevel="0" collapsed="false">
      <c r="A6224" s="331"/>
      <c r="B6224" s="331" t="s">
        <v>1574</v>
      </c>
      <c r="C6224" s="331" t="str">
        <f aca="false">IFERROR(VLOOKUP(B6224,'[1]#¡REF!'!$A$1:$C$15201,2,FALSE()),"")</f>
        <v/>
      </c>
      <c r="D6224" s="331" t="s">
        <v>991</v>
      </c>
      <c r="E6224" s="331" t="s">
        <v>1034</v>
      </c>
      <c r="F6224" s="354" t="s">
        <v>993</v>
      </c>
      <c r="G6224" s="331" t="n">
        <v>65</v>
      </c>
      <c r="H6224" s="331" t="n">
        <v>319.94</v>
      </c>
      <c r="I6224" s="415" t="n">
        <v>6370</v>
      </c>
      <c r="J6224" s="389"/>
      <c r="K6224" s="331" t="s">
        <v>994</v>
      </c>
    </row>
    <row r="6225" customFormat="false" ht="15.75" hidden="true" customHeight="false" outlineLevel="0" collapsed="false">
      <c r="A6225" s="331"/>
      <c r="B6225" s="331" t="s">
        <v>1574</v>
      </c>
      <c r="C6225" s="331" t="str">
        <f aca="false">IFERROR(VLOOKUP(B6225,'[1]#¡REF!'!$A$1:$C$15201,2,FALSE()),"")</f>
        <v/>
      </c>
      <c r="D6225" s="331" t="s">
        <v>991</v>
      </c>
      <c r="E6225" s="331" t="s">
        <v>1009</v>
      </c>
      <c r="F6225" s="354" t="s">
        <v>993</v>
      </c>
      <c r="G6225" s="331" t="n">
        <v>10</v>
      </c>
      <c r="H6225" s="331" t="n">
        <v>49.22</v>
      </c>
      <c r="I6225" s="331" t="n">
        <v>980</v>
      </c>
      <c r="J6225" s="389"/>
      <c r="K6225" s="331" t="s">
        <v>994</v>
      </c>
    </row>
    <row r="6226" customFormat="false" ht="15.75" hidden="true" customHeight="false" outlineLevel="0" collapsed="false">
      <c r="A6226" s="331"/>
      <c r="B6226" s="331" t="s">
        <v>1574</v>
      </c>
      <c r="C6226" s="331" t="str">
        <f aca="false">IFERROR(VLOOKUP(B6226,'[1]#¡REF!'!$A$1:$C$15201,2,FALSE()),"")</f>
        <v/>
      </c>
      <c r="D6226" s="331" t="s">
        <v>991</v>
      </c>
      <c r="E6226" s="331" t="s">
        <v>1012</v>
      </c>
      <c r="F6226" s="354" t="s">
        <v>993</v>
      </c>
      <c r="G6226" s="331" t="n">
        <v>300</v>
      </c>
      <c r="H6226" s="415" t="n">
        <v>1476.64</v>
      </c>
      <c r="I6226" s="415" t="n">
        <v>29400</v>
      </c>
      <c r="J6226" s="389"/>
      <c r="K6226" s="331" t="s">
        <v>994</v>
      </c>
    </row>
    <row r="6227" customFormat="false" ht="15.75" hidden="true" customHeight="false" outlineLevel="0" collapsed="false">
      <c r="A6227" s="331"/>
      <c r="B6227" s="331" t="s">
        <v>1574</v>
      </c>
      <c r="C6227" s="331" t="str">
        <f aca="false">IFERROR(VLOOKUP(B6227,'[1]#¡REF!'!$A$1:$C$15201,2,FALSE()),"")</f>
        <v/>
      </c>
      <c r="D6227" s="331" t="s">
        <v>1016</v>
      </c>
      <c r="E6227" s="331" t="s">
        <v>1019</v>
      </c>
      <c r="F6227" s="354" t="s">
        <v>993</v>
      </c>
      <c r="G6227" s="331" t="n">
        <v>14</v>
      </c>
      <c r="H6227" s="331" t="n">
        <v>68.91</v>
      </c>
      <c r="I6227" s="415" t="n">
        <v>1372</v>
      </c>
      <c r="J6227" s="389"/>
      <c r="K6227" s="331" t="s">
        <v>994</v>
      </c>
    </row>
    <row r="6228" customFormat="false" ht="15.75" hidden="true" customHeight="false" outlineLevel="0" collapsed="false">
      <c r="A6228" s="331"/>
      <c r="B6228" s="331" t="s">
        <v>1574</v>
      </c>
      <c r="C6228" s="331" t="str">
        <f aca="false">IFERROR(VLOOKUP(B6228,'[1]#¡REF!'!$A$1:$C$15201,2,FALSE()),"")</f>
        <v/>
      </c>
      <c r="D6228" s="331" t="s">
        <v>1016</v>
      </c>
      <c r="E6228" s="331" t="s">
        <v>1023</v>
      </c>
      <c r="F6228" s="354" t="s">
        <v>993</v>
      </c>
      <c r="G6228" s="331" t="n">
        <v>4</v>
      </c>
      <c r="H6228" s="331" t="n">
        <v>19.69</v>
      </c>
      <c r="I6228" s="331" t="n">
        <v>392</v>
      </c>
      <c r="J6228" s="389"/>
      <c r="K6228" s="331" t="s">
        <v>994</v>
      </c>
    </row>
    <row r="6229" customFormat="false" ht="15.75" hidden="true" customHeight="false" outlineLevel="0" collapsed="false">
      <c r="A6229" s="331"/>
      <c r="B6229" s="331" t="s">
        <v>1574</v>
      </c>
      <c r="C6229" s="331" t="str">
        <f aca="false">IFERROR(VLOOKUP(B6229,'[1]#¡REF!'!$A$1:$C$15201,2,FALSE()),"")</f>
        <v/>
      </c>
      <c r="D6229" s="331" t="s">
        <v>1016</v>
      </c>
      <c r="E6229" s="331" t="s">
        <v>1065</v>
      </c>
      <c r="F6229" s="354" t="s">
        <v>993</v>
      </c>
      <c r="G6229" s="331" t="n">
        <v>42</v>
      </c>
      <c r="H6229" s="331" t="n">
        <v>206.73</v>
      </c>
      <c r="I6229" s="415" t="n">
        <v>4116</v>
      </c>
      <c r="J6229" s="389"/>
      <c r="K6229" s="331" t="s">
        <v>994</v>
      </c>
    </row>
    <row r="6230" customFormat="false" ht="15.75" hidden="true" customHeight="false" outlineLevel="0" collapsed="false">
      <c r="A6230" s="331"/>
      <c r="B6230" s="331" t="s">
        <v>1574</v>
      </c>
      <c r="C6230" s="331" t="str">
        <f aca="false">IFERROR(VLOOKUP(B6230,'[1]#¡REF!'!$A$1:$C$15201,2,FALSE()),"")</f>
        <v/>
      </c>
      <c r="D6230" s="331" t="s">
        <v>1016</v>
      </c>
      <c r="E6230" s="331" t="s">
        <v>1027</v>
      </c>
      <c r="F6230" s="331" t="s">
        <v>1133</v>
      </c>
      <c r="G6230" s="331" t="n">
        <v>5</v>
      </c>
      <c r="H6230" s="331" t="n">
        <v>24.61</v>
      </c>
      <c r="I6230" s="331" t="n">
        <v>490</v>
      </c>
      <c r="J6230" s="389"/>
      <c r="K6230" s="331" t="s">
        <v>994</v>
      </c>
    </row>
    <row r="6231" customFormat="false" ht="15.75" hidden="true" customHeight="false" outlineLevel="0" collapsed="false">
      <c r="A6231" s="331"/>
      <c r="B6231" s="331" t="s">
        <v>1575</v>
      </c>
      <c r="C6231" s="331" t="str">
        <f aca="false">IFERROR(VLOOKUP(B6231,'[1]#¡REF!'!$A$1:$C$15201,2,FALSE()),"")</f>
        <v/>
      </c>
      <c r="D6231" s="331" t="s">
        <v>991</v>
      </c>
      <c r="E6231" s="331" t="s">
        <v>1032</v>
      </c>
      <c r="F6231" s="331" t="s">
        <v>1130</v>
      </c>
      <c r="G6231" s="331" t="n">
        <v>1</v>
      </c>
      <c r="H6231" s="331" t="n">
        <v>2.71</v>
      </c>
      <c r="I6231" s="331" t="n">
        <v>54</v>
      </c>
      <c r="J6231" s="389"/>
      <c r="K6231" s="331" t="s">
        <v>994</v>
      </c>
    </row>
    <row r="6232" customFormat="false" ht="15.75" hidden="true" customHeight="false" outlineLevel="0" collapsed="false">
      <c r="A6232" s="331"/>
      <c r="B6232" s="331" t="s">
        <v>1575</v>
      </c>
      <c r="C6232" s="331" t="str">
        <f aca="false">IFERROR(VLOOKUP(B6232,'[1]#¡REF!'!$A$1:$C$15201,2,FALSE()),"")</f>
        <v/>
      </c>
      <c r="D6232" s="331" t="s">
        <v>991</v>
      </c>
      <c r="E6232" s="331" t="s">
        <v>1083</v>
      </c>
      <c r="F6232" s="354" t="s">
        <v>993</v>
      </c>
      <c r="G6232" s="331" t="n">
        <v>500</v>
      </c>
      <c r="H6232" s="415" t="n">
        <v>1356.1</v>
      </c>
      <c r="I6232" s="415" t="n">
        <v>27000</v>
      </c>
      <c r="J6232" s="389"/>
      <c r="K6232" s="331" t="s">
        <v>994</v>
      </c>
    </row>
    <row r="6233" customFormat="false" ht="15.75" hidden="true" customHeight="false" outlineLevel="0" collapsed="false">
      <c r="A6233" s="331"/>
      <c r="B6233" s="331" t="s">
        <v>1575</v>
      </c>
      <c r="C6233" s="331" t="str">
        <f aca="false">IFERROR(VLOOKUP(B6233,'[1]#¡REF!'!$A$1:$C$15201,2,FALSE()),"")</f>
        <v/>
      </c>
      <c r="D6233" s="331" t="s">
        <v>991</v>
      </c>
      <c r="E6233" s="331" t="s">
        <v>1000</v>
      </c>
      <c r="F6233" s="354" t="s">
        <v>993</v>
      </c>
      <c r="G6233" s="405" t="n">
        <v>34487</v>
      </c>
      <c r="H6233" s="415" t="n">
        <v>93535.82</v>
      </c>
      <c r="I6233" s="415" t="n">
        <v>1862298</v>
      </c>
      <c r="J6233" s="389"/>
      <c r="K6233" s="331" t="s">
        <v>994</v>
      </c>
    </row>
    <row r="6234" customFormat="false" ht="15.75" hidden="true" customHeight="false" outlineLevel="0" collapsed="false">
      <c r="A6234" s="331"/>
      <c r="B6234" s="331" t="s">
        <v>1575</v>
      </c>
      <c r="C6234" s="331" t="str">
        <f aca="false">IFERROR(VLOOKUP(B6234,'[1]#¡REF!'!$A$1:$C$15201,2,FALSE()),"")</f>
        <v/>
      </c>
      <c r="D6234" s="331" t="s">
        <v>991</v>
      </c>
      <c r="E6234" s="331" t="s">
        <v>1012</v>
      </c>
      <c r="F6234" s="354" t="s">
        <v>993</v>
      </c>
      <c r="G6234" s="331" t="n">
        <v>600</v>
      </c>
      <c r="H6234" s="415" t="n">
        <v>1627.32</v>
      </c>
      <c r="I6234" s="415" t="n">
        <v>32400</v>
      </c>
      <c r="J6234" s="390"/>
      <c r="K6234" s="331" t="s">
        <v>994</v>
      </c>
    </row>
    <row r="6235" customFormat="false" ht="15.75" hidden="true" customHeight="false" outlineLevel="0" collapsed="false">
      <c r="A6235" s="331"/>
      <c r="B6235" s="331" t="s">
        <v>1576</v>
      </c>
      <c r="C6235" s="331" t="str">
        <f aca="false">IFERROR(VLOOKUP(B6235,'[1]#¡REF!'!$A$1:$C$15201,2,FALSE()),"")</f>
        <v/>
      </c>
      <c r="D6235" s="331" t="s">
        <v>991</v>
      </c>
      <c r="E6235" s="331" t="s">
        <v>1009</v>
      </c>
      <c r="F6235" s="354" t="s">
        <v>993</v>
      </c>
      <c r="G6235" s="331" t="n">
        <v>35</v>
      </c>
      <c r="H6235" s="331" t="n">
        <v>427.17</v>
      </c>
      <c r="I6235" s="415" t="n">
        <v>8505</v>
      </c>
      <c r="J6235" s="388"/>
      <c r="K6235" s="331" t="s">
        <v>994</v>
      </c>
    </row>
    <row r="6236" customFormat="false" ht="15.75" hidden="true" customHeight="false" outlineLevel="0" collapsed="false">
      <c r="A6236" s="331"/>
      <c r="B6236" s="331" t="s">
        <v>1577</v>
      </c>
      <c r="C6236" s="331" t="str">
        <f aca="false">IFERROR(VLOOKUP(B6236,'[1]#¡REF!'!$A$1:$C$15201,2,FALSE()),"")</f>
        <v/>
      </c>
      <c r="D6236" s="331" t="s">
        <v>991</v>
      </c>
      <c r="E6236" s="331" t="s">
        <v>997</v>
      </c>
      <c r="F6236" s="331" t="s">
        <v>1130</v>
      </c>
      <c r="G6236" s="331" t="n">
        <v>900</v>
      </c>
      <c r="H6236" s="415" t="n">
        <v>4158.71</v>
      </c>
      <c r="I6236" s="415" t="n">
        <v>82800</v>
      </c>
      <c r="J6236" s="389"/>
      <c r="K6236" s="331" t="s">
        <v>994</v>
      </c>
    </row>
    <row r="6237" customFormat="false" ht="15.75" hidden="true" customHeight="false" outlineLevel="0" collapsed="false">
      <c r="A6237" s="331"/>
      <c r="B6237" s="331" t="s">
        <v>1577</v>
      </c>
      <c r="C6237" s="331" t="str">
        <f aca="false">IFERROR(VLOOKUP(B6237,'[1]#¡REF!'!$A$1:$C$15201,2,FALSE()),"")</f>
        <v/>
      </c>
      <c r="D6237" s="331" t="s">
        <v>991</v>
      </c>
      <c r="E6237" s="331" t="s">
        <v>1032</v>
      </c>
      <c r="F6237" s="331" t="s">
        <v>1130</v>
      </c>
      <c r="G6237" s="405" t="n">
        <v>2400</v>
      </c>
      <c r="H6237" s="415" t="n">
        <v>11089.91</v>
      </c>
      <c r="I6237" s="415" t="n">
        <v>220800</v>
      </c>
      <c r="J6237" s="389"/>
      <c r="K6237" s="331" t="s">
        <v>994</v>
      </c>
    </row>
    <row r="6238" customFormat="false" ht="15.75" hidden="true" customHeight="false" outlineLevel="0" collapsed="false">
      <c r="A6238" s="331"/>
      <c r="B6238" s="331" t="s">
        <v>1577</v>
      </c>
      <c r="C6238" s="331" t="str">
        <f aca="false">IFERROR(VLOOKUP(B6238,'[1]#¡REF!'!$A$1:$C$15201,2,FALSE()),"")</f>
        <v/>
      </c>
      <c r="D6238" s="331" t="s">
        <v>991</v>
      </c>
      <c r="E6238" s="331" t="s">
        <v>992</v>
      </c>
      <c r="F6238" s="354" t="s">
        <v>993</v>
      </c>
      <c r="G6238" s="405" t="n">
        <v>2985</v>
      </c>
      <c r="H6238" s="415" t="n">
        <v>13793.07</v>
      </c>
      <c r="I6238" s="415" t="n">
        <v>274620</v>
      </c>
      <c r="J6238" s="389"/>
      <c r="K6238" s="331" t="s">
        <v>994</v>
      </c>
    </row>
    <row r="6239" customFormat="false" ht="15.75" hidden="true" customHeight="false" outlineLevel="0" collapsed="false">
      <c r="A6239" s="331"/>
      <c r="B6239" s="331" t="s">
        <v>1577</v>
      </c>
      <c r="C6239" s="331" t="str">
        <f aca="false">IFERROR(VLOOKUP(B6239,'[1]#¡REF!'!$A$1:$C$15201,2,FALSE()),"")</f>
        <v/>
      </c>
      <c r="D6239" s="331" t="s">
        <v>991</v>
      </c>
      <c r="E6239" s="331" t="s">
        <v>1000</v>
      </c>
      <c r="F6239" s="354" t="s">
        <v>993</v>
      </c>
      <c r="G6239" s="405" t="n">
        <v>12416</v>
      </c>
      <c r="H6239" s="415" t="n">
        <v>57371.78</v>
      </c>
      <c r="I6239" s="415" t="n">
        <v>1142272</v>
      </c>
      <c r="J6239" s="389"/>
      <c r="K6239" s="331" t="s">
        <v>994</v>
      </c>
    </row>
    <row r="6240" customFormat="false" ht="15.75" hidden="true" customHeight="false" outlineLevel="0" collapsed="false">
      <c r="A6240" s="331"/>
      <c r="B6240" s="331" t="s">
        <v>1577</v>
      </c>
      <c r="C6240" s="331" t="str">
        <f aca="false">IFERROR(VLOOKUP(B6240,'[1]#¡REF!'!$A$1:$C$15201,2,FALSE()),"")</f>
        <v/>
      </c>
      <c r="D6240" s="331" t="s">
        <v>991</v>
      </c>
      <c r="E6240" s="331" t="s">
        <v>1034</v>
      </c>
      <c r="F6240" s="354" t="s">
        <v>993</v>
      </c>
      <c r="G6240" s="405" t="n">
        <v>2742</v>
      </c>
      <c r="H6240" s="415" t="n">
        <v>12670.22</v>
      </c>
      <c r="I6240" s="415" t="n">
        <v>252264</v>
      </c>
      <c r="J6240" s="389"/>
      <c r="K6240" s="331" t="s">
        <v>994</v>
      </c>
    </row>
    <row r="6241" customFormat="false" ht="15.75" hidden="true" customHeight="false" outlineLevel="0" collapsed="false">
      <c r="A6241" s="331"/>
      <c r="B6241" s="331" t="s">
        <v>1577</v>
      </c>
      <c r="C6241" s="331" t="str">
        <f aca="false">IFERROR(VLOOKUP(B6241,'[1]#¡REF!'!$A$1:$C$15201,2,FALSE()),"")</f>
        <v/>
      </c>
      <c r="D6241" s="331" t="s">
        <v>991</v>
      </c>
      <c r="E6241" s="331" t="s">
        <v>1011</v>
      </c>
      <c r="F6241" s="354" t="s">
        <v>993</v>
      </c>
      <c r="G6241" s="405" t="n">
        <v>12000</v>
      </c>
      <c r="H6241" s="415" t="n">
        <v>55449.53</v>
      </c>
      <c r="I6241" s="415" t="n">
        <v>1104000</v>
      </c>
      <c r="J6241" s="389"/>
      <c r="K6241" s="331" t="s">
        <v>994</v>
      </c>
    </row>
    <row r="6242" customFormat="false" ht="15.75" hidden="true" customHeight="false" outlineLevel="0" collapsed="false">
      <c r="A6242" s="331"/>
      <c r="B6242" s="331" t="s">
        <v>1577</v>
      </c>
      <c r="C6242" s="331" t="str">
        <f aca="false">IFERROR(VLOOKUP(B6242,'[1]#¡REF!'!$A$1:$C$15201,2,FALSE()),"")</f>
        <v/>
      </c>
      <c r="D6242" s="331" t="s">
        <v>991</v>
      </c>
      <c r="E6242" s="331" t="s">
        <v>1001</v>
      </c>
      <c r="F6242" s="354" t="s">
        <v>993</v>
      </c>
      <c r="G6242" s="331" t="n">
        <v>600</v>
      </c>
      <c r="H6242" s="415" t="n">
        <v>2772.48</v>
      </c>
      <c r="I6242" s="415" t="n">
        <v>55200</v>
      </c>
      <c r="J6242" s="389"/>
      <c r="K6242" s="331" t="s">
        <v>994</v>
      </c>
    </row>
    <row r="6243" customFormat="false" ht="15.75" hidden="true" customHeight="false" outlineLevel="0" collapsed="false">
      <c r="A6243" s="331"/>
      <c r="B6243" s="331" t="s">
        <v>1577</v>
      </c>
      <c r="C6243" s="331" t="str">
        <f aca="false">IFERROR(VLOOKUP(B6243,'[1]#¡REF!'!$A$1:$C$15201,2,FALSE()),"")</f>
        <v/>
      </c>
      <c r="D6243" s="331" t="s">
        <v>991</v>
      </c>
      <c r="E6243" s="331" t="s">
        <v>1012</v>
      </c>
      <c r="F6243" s="354" t="s">
        <v>993</v>
      </c>
      <c r="G6243" s="405" t="n">
        <v>1800</v>
      </c>
      <c r="H6243" s="415" t="n">
        <v>8317.43</v>
      </c>
      <c r="I6243" s="415" t="n">
        <v>165600</v>
      </c>
      <c r="J6243" s="389"/>
      <c r="K6243" s="331" t="s">
        <v>994</v>
      </c>
    </row>
    <row r="6244" customFormat="false" ht="15.75" hidden="true" customHeight="false" outlineLevel="0" collapsed="false">
      <c r="A6244" s="331"/>
      <c r="B6244" s="331" t="s">
        <v>1577</v>
      </c>
      <c r="C6244" s="331" t="str">
        <f aca="false">IFERROR(VLOOKUP(B6244,'[1]#¡REF!'!$A$1:$C$15201,2,FALSE()),"")</f>
        <v/>
      </c>
      <c r="D6244" s="331" t="s">
        <v>991</v>
      </c>
      <c r="E6244" s="331" t="s">
        <v>1035</v>
      </c>
      <c r="F6244" s="354" t="s">
        <v>993</v>
      </c>
      <c r="G6244" s="331" t="n">
        <v>108</v>
      </c>
      <c r="H6244" s="331" t="n">
        <v>499.05</v>
      </c>
      <c r="I6244" s="415" t="n">
        <v>9936</v>
      </c>
      <c r="J6244" s="389"/>
      <c r="K6244" s="331" t="s">
        <v>994</v>
      </c>
    </row>
    <row r="6245" customFormat="false" ht="15.75" hidden="true" customHeight="false" outlineLevel="0" collapsed="false">
      <c r="A6245" s="331"/>
      <c r="B6245" s="331" t="s">
        <v>1577</v>
      </c>
      <c r="C6245" s="331" t="str">
        <f aca="false">IFERROR(VLOOKUP(B6245,'[1]#¡REF!'!$A$1:$C$15201,2,FALSE()),"")</f>
        <v/>
      </c>
      <c r="D6245" s="331" t="s">
        <v>991</v>
      </c>
      <c r="E6245" s="331" t="s">
        <v>1037</v>
      </c>
      <c r="F6245" s="331" t="s">
        <v>1131</v>
      </c>
      <c r="G6245" s="405" t="n">
        <v>7974</v>
      </c>
      <c r="H6245" s="415" t="n">
        <v>36846.21</v>
      </c>
      <c r="I6245" s="415" t="n">
        <v>733608</v>
      </c>
      <c r="J6245" s="389"/>
      <c r="K6245" s="331" t="s">
        <v>994</v>
      </c>
    </row>
    <row r="6246" customFormat="false" ht="15.75" hidden="true" customHeight="false" outlineLevel="0" collapsed="false">
      <c r="A6246" s="331"/>
      <c r="B6246" s="331" t="s">
        <v>1577</v>
      </c>
      <c r="C6246" s="331" t="str">
        <f aca="false">IFERROR(VLOOKUP(B6246,'[1]#¡REF!'!$A$1:$C$15201,2,FALSE()),"")</f>
        <v/>
      </c>
      <c r="D6246" s="331" t="s">
        <v>991</v>
      </c>
      <c r="E6246" s="331" t="s">
        <v>1002</v>
      </c>
      <c r="F6246" s="331" t="s">
        <v>1133</v>
      </c>
      <c r="G6246" s="405" t="n">
        <v>5000</v>
      </c>
      <c r="H6246" s="415" t="n">
        <v>23103.97</v>
      </c>
      <c r="I6246" s="415" t="n">
        <v>460000</v>
      </c>
      <c r="J6246" s="389"/>
      <c r="K6246" s="331" t="s">
        <v>994</v>
      </c>
    </row>
    <row r="6247" customFormat="false" ht="15.75" hidden="true" customHeight="false" outlineLevel="0" collapsed="false">
      <c r="A6247" s="331"/>
      <c r="B6247" s="331" t="s">
        <v>1577</v>
      </c>
      <c r="C6247" s="331" t="str">
        <f aca="false">IFERROR(VLOOKUP(B6247,'[1]#¡REF!'!$A$1:$C$15201,2,FALSE()),"")</f>
        <v/>
      </c>
      <c r="D6247" s="331" t="s">
        <v>991</v>
      </c>
      <c r="E6247" s="331" t="s">
        <v>1004</v>
      </c>
      <c r="F6247" s="331" t="s">
        <v>1134</v>
      </c>
      <c r="G6247" s="405" t="n">
        <v>3000</v>
      </c>
      <c r="H6247" s="415" t="n">
        <v>13862.38</v>
      </c>
      <c r="I6247" s="415" t="n">
        <v>276000</v>
      </c>
      <c r="J6247" s="390"/>
      <c r="K6247" s="331" t="s">
        <v>994</v>
      </c>
    </row>
    <row r="6248" customFormat="false" ht="15.75" hidden="true" customHeight="false" outlineLevel="0" collapsed="false">
      <c r="A6248" s="331"/>
      <c r="B6248" s="331" t="s">
        <v>1578</v>
      </c>
      <c r="C6248" s="331" t="str">
        <f aca="false">IFERROR(VLOOKUP(B6248,'[1]#¡REF!'!$A$1:$C$15201,2,FALSE()),"")</f>
        <v/>
      </c>
      <c r="D6248" s="331" t="s">
        <v>991</v>
      </c>
      <c r="E6248" s="331" t="s">
        <v>1032</v>
      </c>
      <c r="F6248" s="331" t="s">
        <v>1130</v>
      </c>
      <c r="G6248" s="331" t="n">
        <v>360</v>
      </c>
      <c r="H6248" s="331" t="n">
        <v>406.83</v>
      </c>
      <c r="I6248" s="415" t="n">
        <v>8100</v>
      </c>
      <c r="J6248" s="388"/>
      <c r="K6248" s="331" t="s">
        <v>994</v>
      </c>
    </row>
    <row r="6249" customFormat="false" ht="15.75" hidden="true" customHeight="false" outlineLevel="0" collapsed="false">
      <c r="A6249" s="331"/>
      <c r="B6249" s="331" t="s">
        <v>1578</v>
      </c>
      <c r="C6249" s="331" t="str">
        <f aca="false">IFERROR(VLOOKUP(B6249,'[1]#¡REF!'!$A$1:$C$15201,2,FALSE()),"")</f>
        <v/>
      </c>
      <c r="D6249" s="331" t="s">
        <v>991</v>
      </c>
      <c r="E6249" s="331" t="s">
        <v>992</v>
      </c>
      <c r="F6249" s="354" t="s">
        <v>993</v>
      </c>
      <c r="G6249" s="405" t="n">
        <v>1180</v>
      </c>
      <c r="H6249" s="415" t="n">
        <v>1333.5</v>
      </c>
      <c r="I6249" s="415" t="n">
        <v>26550</v>
      </c>
      <c r="J6249" s="389"/>
      <c r="K6249" s="331" t="s">
        <v>994</v>
      </c>
    </row>
    <row r="6250" customFormat="false" ht="15.75" hidden="true" customHeight="false" outlineLevel="0" collapsed="false">
      <c r="A6250" s="331"/>
      <c r="B6250" s="331" t="s">
        <v>1578</v>
      </c>
      <c r="C6250" s="331" t="str">
        <f aca="false">IFERROR(VLOOKUP(B6250,'[1]#¡REF!'!$A$1:$C$15201,2,FALSE()),"")</f>
        <v/>
      </c>
      <c r="D6250" s="331" t="s">
        <v>991</v>
      </c>
      <c r="E6250" s="331" t="s">
        <v>1008</v>
      </c>
      <c r="F6250" s="354" t="s">
        <v>993</v>
      </c>
      <c r="G6250" s="331" t="n">
        <v>12</v>
      </c>
      <c r="H6250" s="331" t="n">
        <v>13.56</v>
      </c>
      <c r="I6250" s="331" t="n">
        <v>270</v>
      </c>
      <c r="J6250" s="389"/>
      <c r="K6250" s="331" t="s">
        <v>994</v>
      </c>
    </row>
    <row r="6251" customFormat="false" ht="15.75" hidden="true" customHeight="false" outlineLevel="0" collapsed="false">
      <c r="A6251" s="331"/>
      <c r="B6251" s="331" t="s">
        <v>1578</v>
      </c>
      <c r="C6251" s="331" t="str">
        <f aca="false">IFERROR(VLOOKUP(B6251,'[1]#¡REF!'!$A$1:$C$15201,2,FALSE()),"")</f>
        <v/>
      </c>
      <c r="D6251" s="331" t="s">
        <v>991</v>
      </c>
      <c r="E6251" s="331" t="s">
        <v>1000</v>
      </c>
      <c r="F6251" s="354" t="s">
        <v>993</v>
      </c>
      <c r="G6251" s="405" t="n">
        <v>1974</v>
      </c>
      <c r="H6251" s="415" t="n">
        <v>2230.79</v>
      </c>
      <c r="I6251" s="415" t="n">
        <v>44415</v>
      </c>
      <c r="J6251" s="389"/>
      <c r="K6251" s="331" t="s">
        <v>994</v>
      </c>
    </row>
    <row r="6252" customFormat="false" ht="15.75" hidden="true" customHeight="false" outlineLevel="0" collapsed="false">
      <c r="A6252" s="331"/>
      <c r="B6252" s="331" t="s">
        <v>1578</v>
      </c>
      <c r="C6252" s="331" t="str">
        <f aca="false">IFERROR(VLOOKUP(B6252,'[1]#¡REF!'!$A$1:$C$15201,2,FALSE()),"")</f>
        <v/>
      </c>
      <c r="D6252" s="331" t="s">
        <v>991</v>
      </c>
      <c r="E6252" s="331" t="s">
        <v>1075</v>
      </c>
      <c r="F6252" s="354" t="s">
        <v>993</v>
      </c>
      <c r="G6252" s="331" t="n">
        <v>5</v>
      </c>
      <c r="H6252" s="331" t="n">
        <v>5.65</v>
      </c>
      <c r="I6252" s="331" t="n">
        <v>112.5</v>
      </c>
      <c r="J6252" s="389"/>
      <c r="K6252" s="331" t="s">
        <v>994</v>
      </c>
    </row>
    <row r="6253" customFormat="false" ht="15.75" hidden="true" customHeight="false" outlineLevel="0" collapsed="false">
      <c r="A6253" s="331"/>
      <c r="B6253" s="331" t="s">
        <v>1578</v>
      </c>
      <c r="C6253" s="331" t="str">
        <f aca="false">IFERROR(VLOOKUP(B6253,'[1]#¡REF!'!$A$1:$C$15201,2,FALSE()),"")</f>
        <v/>
      </c>
      <c r="D6253" s="331" t="s">
        <v>991</v>
      </c>
      <c r="E6253" s="331" t="s">
        <v>1033</v>
      </c>
      <c r="F6253" s="354" t="s">
        <v>993</v>
      </c>
      <c r="G6253" s="331" t="n">
        <v>50</v>
      </c>
      <c r="H6253" s="331" t="n">
        <v>56.5</v>
      </c>
      <c r="I6253" s="415" t="n">
        <v>1125</v>
      </c>
      <c r="J6253" s="389"/>
      <c r="K6253" s="331" t="s">
        <v>994</v>
      </c>
    </row>
    <row r="6254" customFormat="false" ht="15.75" hidden="true" customHeight="false" outlineLevel="0" collapsed="false">
      <c r="A6254" s="331"/>
      <c r="B6254" s="331" t="s">
        <v>1578</v>
      </c>
      <c r="C6254" s="331" t="str">
        <f aca="false">IFERROR(VLOOKUP(B6254,'[1]#¡REF!'!$A$1:$C$15201,2,FALSE()),"")</f>
        <v/>
      </c>
      <c r="D6254" s="331" t="s">
        <v>991</v>
      </c>
      <c r="E6254" s="331" t="s">
        <v>1053</v>
      </c>
      <c r="F6254" s="354" t="s">
        <v>993</v>
      </c>
      <c r="G6254" s="331" t="n">
        <v>160</v>
      </c>
      <c r="H6254" s="331" t="n">
        <v>180.81</v>
      </c>
      <c r="I6254" s="415" t="n">
        <v>3600</v>
      </c>
      <c r="J6254" s="389"/>
      <c r="K6254" s="331" t="s">
        <v>994</v>
      </c>
    </row>
    <row r="6255" customFormat="false" ht="15.75" hidden="true" customHeight="false" outlineLevel="0" collapsed="false">
      <c r="A6255" s="331"/>
      <c r="B6255" s="331" t="s">
        <v>1578</v>
      </c>
      <c r="C6255" s="331" t="str">
        <f aca="false">IFERROR(VLOOKUP(B6255,'[1]#¡REF!'!$A$1:$C$15201,2,FALSE()),"")</f>
        <v/>
      </c>
      <c r="D6255" s="331" t="s">
        <v>991</v>
      </c>
      <c r="E6255" s="331" t="s">
        <v>1034</v>
      </c>
      <c r="F6255" s="354" t="s">
        <v>993</v>
      </c>
      <c r="G6255" s="331" t="n">
        <v>455</v>
      </c>
      <c r="H6255" s="331" t="n">
        <v>514.19</v>
      </c>
      <c r="I6255" s="415" t="n">
        <v>10237.5</v>
      </c>
      <c r="J6255" s="389"/>
      <c r="K6255" s="331" t="s">
        <v>994</v>
      </c>
    </row>
    <row r="6256" customFormat="false" ht="15.75" hidden="true" customHeight="false" outlineLevel="0" collapsed="false">
      <c r="A6256" s="331"/>
      <c r="B6256" s="331" t="s">
        <v>1578</v>
      </c>
      <c r="C6256" s="331" t="str">
        <f aca="false">IFERROR(VLOOKUP(B6256,'[1]#¡REF!'!$A$1:$C$15201,2,FALSE()),"")</f>
        <v/>
      </c>
      <c r="D6256" s="331" t="s">
        <v>991</v>
      </c>
      <c r="E6256" s="331" t="s">
        <v>1036</v>
      </c>
      <c r="F6256" s="354" t="s">
        <v>993</v>
      </c>
      <c r="G6256" s="331" t="n">
        <v>5</v>
      </c>
      <c r="H6256" s="331" t="n">
        <v>5.65</v>
      </c>
      <c r="I6256" s="331" t="n">
        <v>112.5</v>
      </c>
      <c r="J6256" s="389"/>
      <c r="K6256" s="331" t="s">
        <v>994</v>
      </c>
    </row>
    <row r="6257" customFormat="false" ht="15.75" hidden="true" customHeight="false" outlineLevel="0" collapsed="false">
      <c r="A6257" s="331"/>
      <c r="B6257" s="331" t="s">
        <v>1578</v>
      </c>
      <c r="C6257" s="331" t="str">
        <f aca="false">IFERROR(VLOOKUP(B6257,'[1]#¡REF!'!$A$1:$C$15201,2,FALSE()),"")</f>
        <v/>
      </c>
      <c r="D6257" s="331" t="s">
        <v>991</v>
      </c>
      <c r="E6257" s="331" t="s">
        <v>1037</v>
      </c>
      <c r="F6257" s="331" t="s">
        <v>1131</v>
      </c>
      <c r="G6257" s="405" t="n">
        <v>2182</v>
      </c>
      <c r="H6257" s="415" t="n">
        <v>2465.85</v>
      </c>
      <c r="I6257" s="415" t="n">
        <v>49095</v>
      </c>
      <c r="J6257" s="389"/>
      <c r="K6257" s="331" t="s">
        <v>994</v>
      </c>
    </row>
    <row r="6258" customFormat="false" ht="15.75" hidden="true" customHeight="false" outlineLevel="0" collapsed="false">
      <c r="A6258" s="331"/>
      <c r="B6258" s="331" t="s">
        <v>1578</v>
      </c>
      <c r="C6258" s="331" t="str">
        <f aca="false">IFERROR(VLOOKUP(B6258,'[1]#¡REF!'!$A$1:$C$15201,2,FALSE()),"")</f>
        <v/>
      </c>
      <c r="D6258" s="331" t="s">
        <v>991</v>
      </c>
      <c r="E6258" s="331" t="s">
        <v>1014</v>
      </c>
      <c r="F6258" s="331" t="s">
        <v>1132</v>
      </c>
      <c r="G6258" s="331" t="n">
        <v>15</v>
      </c>
      <c r="H6258" s="331" t="n">
        <v>16.95</v>
      </c>
      <c r="I6258" s="331" t="n">
        <v>337.5</v>
      </c>
      <c r="J6258" s="389"/>
      <c r="K6258" s="331" t="s">
        <v>994</v>
      </c>
    </row>
    <row r="6259" customFormat="false" ht="15.75" hidden="true" customHeight="false" outlineLevel="0" collapsed="false">
      <c r="A6259" s="331"/>
      <c r="B6259" s="331" t="s">
        <v>1578</v>
      </c>
      <c r="C6259" s="331" t="str">
        <f aca="false">IFERROR(VLOOKUP(B6259,'[1]#¡REF!'!$A$1:$C$15201,2,FALSE()),"")</f>
        <v/>
      </c>
      <c r="D6259" s="331" t="s">
        <v>991</v>
      </c>
      <c r="E6259" s="331" t="s">
        <v>1002</v>
      </c>
      <c r="F6259" s="331" t="s">
        <v>1133</v>
      </c>
      <c r="G6259" s="405" t="n">
        <v>2050</v>
      </c>
      <c r="H6259" s="415" t="n">
        <v>2316.68</v>
      </c>
      <c r="I6259" s="415" t="n">
        <v>46125</v>
      </c>
      <c r="J6259" s="389"/>
      <c r="K6259" s="331" t="s">
        <v>994</v>
      </c>
    </row>
    <row r="6260" customFormat="false" ht="15.75" hidden="true" customHeight="false" outlineLevel="0" collapsed="false">
      <c r="A6260" s="331"/>
      <c r="B6260" s="331" t="s">
        <v>1578</v>
      </c>
      <c r="C6260" s="331" t="str">
        <f aca="false">IFERROR(VLOOKUP(B6260,'[1]#¡REF!'!$A$1:$C$15201,2,FALSE()),"")</f>
        <v/>
      </c>
      <c r="D6260" s="331" t="s">
        <v>991</v>
      </c>
      <c r="E6260" s="331" t="s">
        <v>1004</v>
      </c>
      <c r="F6260" s="331" t="s">
        <v>1134</v>
      </c>
      <c r="G6260" s="331" t="n">
        <v>20</v>
      </c>
      <c r="H6260" s="331" t="n">
        <v>22.6</v>
      </c>
      <c r="I6260" s="331" t="n">
        <v>450</v>
      </c>
      <c r="J6260" s="390"/>
      <c r="K6260" s="331" t="s">
        <v>994</v>
      </c>
    </row>
    <row r="6261" customFormat="false" ht="15.75" hidden="true" customHeight="false" outlineLevel="0" collapsed="false">
      <c r="A6261" s="331"/>
      <c r="B6261" s="331" t="s">
        <v>1579</v>
      </c>
      <c r="C6261" s="331" t="str">
        <f aca="false">IFERROR(VLOOKUP(B6261,'[1]#¡REF!'!$A$1:$C$15201,2,FALSE()),"")</f>
        <v/>
      </c>
      <c r="D6261" s="331" t="s">
        <v>991</v>
      </c>
      <c r="E6261" s="331" t="s">
        <v>1012</v>
      </c>
      <c r="F6261" s="354" t="s">
        <v>993</v>
      </c>
      <c r="G6261" s="331" t="n">
        <v>80</v>
      </c>
      <c r="H6261" s="331" t="n">
        <v>272.83</v>
      </c>
      <c r="I6261" s="415" t="n">
        <v>5432</v>
      </c>
      <c r="J6261" s="388"/>
      <c r="K6261" s="331" t="s">
        <v>994</v>
      </c>
    </row>
    <row r="6262" customFormat="false" ht="15.75" hidden="true" customHeight="false" outlineLevel="0" collapsed="false">
      <c r="A6262" s="331"/>
      <c r="B6262" s="331" t="s">
        <v>1579</v>
      </c>
      <c r="C6262" s="331" t="str">
        <f aca="false">IFERROR(VLOOKUP(B6262,'[1]#¡REF!'!$A$1:$C$15201,2,FALSE()),"")</f>
        <v/>
      </c>
      <c r="D6262" s="331" t="s">
        <v>1016</v>
      </c>
      <c r="E6262" s="331" t="s">
        <v>1065</v>
      </c>
      <c r="F6262" s="354" t="s">
        <v>993</v>
      </c>
      <c r="G6262" s="331" t="n">
        <v>12</v>
      </c>
      <c r="H6262" s="331" t="n">
        <v>40.92</v>
      </c>
      <c r="I6262" s="331" t="n">
        <v>814.8</v>
      </c>
      <c r="J6262" s="389"/>
      <c r="K6262" s="331" t="s">
        <v>994</v>
      </c>
    </row>
    <row r="6263" customFormat="false" ht="15.75" hidden="true" customHeight="false" outlineLevel="0" collapsed="false">
      <c r="A6263" s="331"/>
      <c r="B6263" s="331" t="s">
        <v>1580</v>
      </c>
      <c r="C6263" s="331" t="str">
        <f aca="false">IFERROR(VLOOKUP(B6263,'[1]#¡REF!'!$A$1:$C$15201,2,FALSE()),"")</f>
        <v/>
      </c>
      <c r="D6263" s="331" t="s">
        <v>991</v>
      </c>
      <c r="E6263" s="331" t="s">
        <v>997</v>
      </c>
      <c r="F6263" s="331" t="s">
        <v>1130</v>
      </c>
      <c r="G6263" s="331" t="n">
        <v>180</v>
      </c>
      <c r="H6263" s="331" t="n">
        <v>536.11</v>
      </c>
      <c r="I6263" s="415" t="n">
        <v>10674</v>
      </c>
      <c r="J6263" s="389"/>
      <c r="K6263" s="331" t="s">
        <v>994</v>
      </c>
    </row>
    <row r="6264" customFormat="false" ht="15.75" hidden="true" customHeight="false" outlineLevel="0" collapsed="false">
      <c r="A6264" s="331"/>
      <c r="B6264" s="331" t="s">
        <v>1580</v>
      </c>
      <c r="C6264" s="331" t="str">
        <f aca="false">IFERROR(VLOOKUP(B6264,'[1]#¡REF!'!$A$1:$C$15201,2,FALSE()),"")</f>
        <v/>
      </c>
      <c r="D6264" s="331" t="s">
        <v>991</v>
      </c>
      <c r="E6264" s="331" t="s">
        <v>1032</v>
      </c>
      <c r="F6264" s="331" t="s">
        <v>1130</v>
      </c>
      <c r="G6264" s="331" t="n">
        <v>24</v>
      </c>
      <c r="H6264" s="331" t="n">
        <v>71.48</v>
      </c>
      <c r="I6264" s="415" t="n">
        <v>1423.2</v>
      </c>
      <c r="J6264" s="389"/>
      <c r="K6264" s="331" t="s">
        <v>994</v>
      </c>
    </row>
    <row r="6265" customFormat="false" ht="15.75" hidden="true" customHeight="false" outlineLevel="0" collapsed="false">
      <c r="A6265" s="331"/>
      <c r="B6265" s="331" t="s">
        <v>1580</v>
      </c>
      <c r="C6265" s="331" t="str">
        <f aca="false">IFERROR(VLOOKUP(B6265,'[1]#¡REF!'!$A$1:$C$15201,2,FALSE()),"")</f>
        <v/>
      </c>
      <c r="D6265" s="331" t="s">
        <v>991</v>
      </c>
      <c r="E6265" s="331" t="s">
        <v>992</v>
      </c>
      <c r="F6265" s="354" t="s">
        <v>993</v>
      </c>
      <c r="G6265" s="331" t="n">
        <v>430</v>
      </c>
      <c r="H6265" s="415" t="n">
        <v>1280.71</v>
      </c>
      <c r="I6265" s="415" t="n">
        <v>25499</v>
      </c>
      <c r="J6265" s="389"/>
      <c r="K6265" s="331" t="s">
        <v>994</v>
      </c>
    </row>
    <row r="6266" customFormat="false" ht="15.75" hidden="true" customHeight="false" outlineLevel="0" collapsed="false">
      <c r="A6266" s="331"/>
      <c r="B6266" s="331" t="s">
        <v>1580</v>
      </c>
      <c r="C6266" s="331" t="str">
        <f aca="false">IFERROR(VLOOKUP(B6266,'[1]#¡REF!'!$A$1:$C$15201,2,FALSE()),"")</f>
        <v/>
      </c>
      <c r="D6266" s="331" t="s">
        <v>991</v>
      </c>
      <c r="E6266" s="331" t="s">
        <v>1008</v>
      </c>
      <c r="F6266" s="354" t="s">
        <v>993</v>
      </c>
      <c r="G6266" s="331" t="n">
        <v>60</v>
      </c>
      <c r="H6266" s="331" t="n">
        <v>178.7</v>
      </c>
      <c r="I6266" s="415" t="n">
        <v>3558</v>
      </c>
      <c r="J6266" s="389"/>
      <c r="K6266" s="331" t="s">
        <v>994</v>
      </c>
    </row>
    <row r="6267" customFormat="false" ht="15.75" hidden="true" customHeight="false" outlineLevel="0" collapsed="false">
      <c r="A6267" s="331"/>
      <c r="B6267" s="331" t="s">
        <v>1580</v>
      </c>
      <c r="C6267" s="331" t="str">
        <f aca="false">IFERROR(VLOOKUP(B6267,'[1]#¡REF!'!$A$1:$C$15201,2,FALSE()),"")</f>
        <v/>
      </c>
      <c r="D6267" s="331" t="s">
        <v>991</v>
      </c>
      <c r="E6267" s="331" t="s">
        <v>1083</v>
      </c>
      <c r="F6267" s="354" t="s">
        <v>993</v>
      </c>
      <c r="G6267" s="331" t="n">
        <v>847</v>
      </c>
      <c r="H6267" s="415" t="n">
        <v>2522.71</v>
      </c>
      <c r="I6267" s="415" t="n">
        <v>50227.1</v>
      </c>
      <c r="J6267" s="389"/>
      <c r="K6267" s="331" t="s">
        <v>994</v>
      </c>
    </row>
    <row r="6268" customFormat="false" ht="15.75" hidden="true" customHeight="false" outlineLevel="0" collapsed="false">
      <c r="A6268" s="331"/>
      <c r="B6268" s="331" t="s">
        <v>1580</v>
      </c>
      <c r="C6268" s="331" t="str">
        <f aca="false">IFERROR(VLOOKUP(B6268,'[1]#¡REF!'!$A$1:$C$15201,2,FALSE()),"")</f>
        <v/>
      </c>
      <c r="D6268" s="331" t="s">
        <v>991</v>
      </c>
      <c r="E6268" s="331" t="s">
        <v>1000</v>
      </c>
      <c r="F6268" s="354" t="s">
        <v>993</v>
      </c>
      <c r="G6268" s="405" t="n">
        <v>1971</v>
      </c>
      <c r="H6268" s="415" t="n">
        <v>5870.43</v>
      </c>
      <c r="I6268" s="415" t="n">
        <v>116880.3</v>
      </c>
      <c r="J6268" s="389"/>
      <c r="K6268" s="331" t="s">
        <v>994</v>
      </c>
    </row>
    <row r="6269" customFormat="false" ht="15.75" hidden="true" customHeight="false" outlineLevel="0" collapsed="false">
      <c r="A6269" s="331"/>
      <c r="B6269" s="331" t="s">
        <v>1580</v>
      </c>
      <c r="C6269" s="331" t="str">
        <f aca="false">IFERROR(VLOOKUP(B6269,'[1]#¡REF!'!$A$1:$C$15201,2,FALSE()),"")</f>
        <v/>
      </c>
      <c r="D6269" s="331" t="s">
        <v>991</v>
      </c>
      <c r="E6269" s="331" t="s">
        <v>1075</v>
      </c>
      <c r="F6269" s="354" t="s">
        <v>993</v>
      </c>
      <c r="G6269" s="331" t="n">
        <v>6</v>
      </c>
      <c r="H6269" s="331" t="n">
        <v>17.87</v>
      </c>
      <c r="I6269" s="331" t="n">
        <v>355.8</v>
      </c>
      <c r="J6269" s="389"/>
      <c r="K6269" s="331" t="s">
        <v>994</v>
      </c>
    </row>
    <row r="6270" customFormat="false" ht="15.75" hidden="true" customHeight="false" outlineLevel="0" collapsed="false">
      <c r="A6270" s="331"/>
      <c r="B6270" s="331" t="s">
        <v>1580</v>
      </c>
      <c r="C6270" s="331" t="str">
        <f aca="false">IFERROR(VLOOKUP(B6270,'[1]#¡REF!'!$A$1:$C$15201,2,FALSE()),"")</f>
        <v/>
      </c>
      <c r="D6270" s="331" t="s">
        <v>991</v>
      </c>
      <c r="E6270" s="331" t="s">
        <v>1033</v>
      </c>
      <c r="F6270" s="354" t="s">
        <v>993</v>
      </c>
      <c r="G6270" s="331" t="n">
        <v>60</v>
      </c>
      <c r="H6270" s="331" t="n">
        <v>178.7</v>
      </c>
      <c r="I6270" s="415" t="n">
        <v>3558</v>
      </c>
      <c r="J6270" s="389"/>
      <c r="K6270" s="331" t="s">
        <v>994</v>
      </c>
    </row>
    <row r="6271" customFormat="false" ht="15.75" hidden="true" customHeight="false" outlineLevel="0" collapsed="false">
      <c r="A6271" s="331"/>
      <c r="B6271" s="331" t="s">
        <v>1580</v>
      </c>
      <c r="C6271" s="331" t="str">
        <f aca="false">IFERROR(VLOOKUP(B6271,'[1]#¡REF!'!$A$1:$C$15201,2,FALSE()),"")</f>
        <v/>
      </c>
      <c r="D6271" s="331" t="s">
        <v>991</v>
      </c>
      <c r="E6271" s="331" t="s">
        <v>1053</v>
      </c>
      <c r="F6271" s="354" t="s">
        <v>993</v>
      </c>
      <c r="G6271" s="331" t="n">
        <v>30</v>
      </c>
      <c r="H6271" s="331" t="n">
        <v>89.35</v>
      </c>
      <c r="I6271" s="415" t="n">
        <v>1779</v>
      </c>
      <c r="J6271" s="389"/>
      <c r="K6271" s="331" t="s">
        <v>994</v>
      </c>
    </row>
    <row r="6272" customFormat="false" ht="15.75" hidden="true" customHeight="false" outlineLevel="0" collapsed="false">
      <c r="A6272" s="331"/>
      <c r="B6272" s="331" t="s">
        <v>1580</v>
      </c>
      <c r="C6272" s="331" t="str">
        <f aca="false">IFERROR(VLOOKUP(B6272,'[1]#¡REF!'!$A$1:$C$15201,2,FALSE()),"")</f>
        <v/>
      </c>
      <c r="D6272" s="331" t="s">
        <v>991</v>
      </c>
      <c r="E6272" s="331" t="s">
        <v>1034</v>
      </c>
      <c r="F6272" s="354" t="s">
        <v>993</v>
      </c>
      <c r="G6272" s="331" t="n">
        <v>143</v>
      </c>
      <c r="H6272" s="331" t="n">
        <v>425.91</v>
      </c>
      <c r="I6272" s="415" t="n">
        <v>8479.9</v>
      </c>
      <c r="J6272" s="389"/>
      <c r="K6272" s="331" t="s">
        <v>994</v>
      </c>
    </row>
    <row r="6273" customFormat="false" ht="15.75" hidden="true" customHeight="false" outlineLevel="0" collapsed="false">
      <c r="A6273" s="331"/>
      <c r="B6273" s="331" t="s">
        <v>1580</v>
      </c>
      <c r="C6273" s="331" t="str">
        <f aca="false">IFERROR(VLOOKUP(B6273,'[1]#¡REF!'!$A$1:$C$15201,2,FALSE()),"")</f>
        <v/>
      </c>
      <c r="D6273" s="331" t="s">
        <v>991</v>
      </c>
      <c r="E6273" s="331" t="s">
        <v>1009</v>
      </c>
      <c r="F6273" s="354" t="s">
        <v>993</v>
      </c>
      <c r="G6273" s="331" t="n">
        <v>315</v>
      </c>
      <c r="H6273" s="331" t="n">
        <v>938.2</v>
      </c>
      <c r="I6273" s="415" t="n">
        <v>18679.5</v>
      </c>
      <c r="J6273" s="389"/>
      <c r="K6273" s="331" t="s">
        <v>994</v>
      </c>
    </row>
    <row r="6274" customFormat="false" ht="15.75" hidden="true" customHeight="false" outlineLevel="0" collapsed="false">
      <c r="A6274" s="331"/>
      <c r="B6274" s="331" t="s">
        <v>1580</v>
      </c>
      <c r="C6274" s="331" t="str">
        <f aca="false">IFERROR(VLOOKUP(B6274,'[1]#¡REF!'!$A$1:$C$15201,2,FALSE()),"")</f>
        <v/>
      </c>
      <c r="D6274" s="331" t="s">
        <v>991</v>
      </c>
      <c r="E6274" s="331" t="s">
        <v>1010</v>
      </c>
      <c r="F6274" s="354" t="s">
        <v>993</v>
      </c>
      <c r="G6274" s="405" t="n">
        <v>1000</v>
      </c>
      <c r="H6274" s="415" t="n">
        <v>2978.4</v>
      </c>
      <c r="I6274" s="415" t="n">
        <v>59300</v>
      </c>
      <c r="J6274" s="389"/>
      <c r="K6274" s="331" t="s">
        <v>994</v>
      </c>
    </row>
    <row r="6275" customFormat="false" ht="15.75" hidden="true" customHeight="false" outlineLevel="0" collapsed="false">
      <c r="A6275" s="331"/>
      <c r="B6275" s="331" t="s">
        <v>1580</v>
      </c>
      <c r="C6275" s="331" t="str">
        <f aca="false">IFERROR(VLOOKUP(B6275,'[1]#¡REF!'!$A$1:$C$15201,2,FALSE()),"")</f>
        <v/>
      </c>
      <c r="D6275" s="331" t="s">
        <v>991</v>
      </c>
      <c r="E6275" s="331" t="s">
        <v>1011</v>
      </c>
      <c r="F6275" s="354" t="s">
        <v>993</v>
      </c>
      <c r="G6275" s="331" t="n">
        <v>231</v>
      </c>
      <c r="H6275" s="331" t="n">
        <v>688.01</v>
      </c>
      <c r="I6275" s="415" t="n">
        <v>13698.3</v>
      </c>
      <c r="J6275" s="389"/>
      <c r="K6275" s="331" t="s">
        <v>994</v>
      </c>
    </row>
    <row r="6276" customFormat="false" ht="15.75" hidden="true" customHeight="false" outlineLevel="0" collapsed="false">
      <c r="A6276" s="331"/>
      <c r="B6276" s="331" t="s">
        <v>1580</v>
      </c>
      <c r="C6276" s="331" t="str">
        <f aca="false">IFERROR(VLOOKUP(B6276,'[1]#¡REF!'!$A$1:$C$15201,2,FALSE()),"")</f>
        <v/>
      </c>
      <c r="D6276" s="331" t="s">
        <v>991</v>
      </c>
      <c r="E6276" s="331" t="s">
        <v>1001</v>
      </c>
      <c r="F6276" s="354" t="s">
        <v>993</v>
      </c>
      <c r="G6276" s="331" t="n">
        <v>200</v>
      </c>
      <c r="H6276" s="331" t="n">
        <v>595.68</v>
      </c>
      <c r="I6276" s="415" t="n">
        <v>11860</v>
      </c>
      <c r="J6276" s="389"/>
      <c r="K6276" s="331" t="s">
        <v>994</v>
      </c>
    </row>
    <row r="6277" customFormat="false" ht="15.75" hidden="true" customHeight="false" outlineLevel="0" collapsed="false">
      <c r="A6277" s="331"/>
      <c r="B6277" s="331" t="s">
        <v>1580</v>
      </c>
      <c r="C6277" s="331" t="str">
        <f aca="false">IFERROR(VLOOKUP(B6277,'[1]#¡REF!'!$A$1:$C$15201,2,FALSE()),"")</f>
        <v/>
      </c>
      <c r="D6277" s="331" t="s">
        <v>991</v>
      </c>
      <c r="E6277" s="331" t="s">
        <v>1084</v>
      </c>
      <c r="F6277" s="354" t="s">
        <v>993</v>
      </c>
      <c r="G6277" s="331" t="n">
        <v>197</v>
      </c>
      <c r="H6277" s="331" t="n">
        <v>586.75</v>
      </c>
      <c r="I6277" s="415" t="n">
        <v>11682.1</v>
      </c>
      <c r="J6277" s="389"/>
      <c r="K6277" s="331" t="s">
        <v>994</v>
      </c>
    </row>
    <row r="6278" customFormat="false" ht="15.75" hidden="true" customHeight="false" outlineLevel="0" collapsed="false">
      <c r="A6278" s="331"/>
      <c r="B6278" s="331" t="s">
        <v>1580</v>
      </c>
      <c r="C6278" s="331" t="str">
        <f aca="false">IFERROR(VLOOKUP(B6278,'[1]#¡REF!'!$A$1:$C$15201,2,FALSE()),"")</f>
        <v/>
      </c>
      <c r="D6278" s="331" t="s">
        <v>991</v>
      </c>
      <c r="E6278" s="331" t="s">
        <v>1046</v>
      </c>
      <c r="F6278" s="354" t="s">
        <v>993</v>
      </c>
      <c r="G6278" s="331" t="n">
        <v>10</v>
      </c>
      <c r="H6278" s="331" t="n">
        <v>29.78</v>
      </c>
      <c r="I6278" s="331" t="n">
        <v>593</v>
      </c>
      <c r="J6278" s="389"/>
      <c r="K6278" s="331" t="s">
        <v>994</v>
      </c>
    </row>
    <row r="6279" customFormat="false" ht="15.75" hidden="true" customHeight="false" outlineLevel="0" collapsed="false">
      <c r="A6279" s="331"/>
      <c r="B6279" s="331" t="s">
        <v>1580</v>
      </c>
      <c r="C6279" s="331" t="str">
        <f aca="false">IFERROR(VLOOKUP(B6279,'[1]#¡REF!'!$A$1:$C$15201,2,FALSE()),"")</f>
        <v/>
      </c>
      <c r="D6279" s="331" t="s">
        <v>991</v>
      </c>
      <c r="E6279" s="331" t="s">
        <v>1012</v>
      </c>
      <c r="F6279" s="354" t="s">
        <v>993</v>
      </c>
      <c r="G6279" s="331" t="n">
        <v>140</v>
      </c>
      <c r="H6279" s="331" t="n">
        <v>416.98</v>
      </c>
      <c r="I6279" s="415" t="n">
        <v>8302</v>
      </c>
      <c r="J6279" s="389"/>
      <c r="K6279" s="331" t="s">
        <v>994</v>
      </c>
    </row>
    <row r="6280" customFormat="false" ht="15.75" hidden="true" customHeight="false" outlineLevel="0" collapsed="false">
      <c r="A6280" s="331"/>
      <c r="B6280" s="331" t="s">
        <v>1580</v>
      </c>
      <c r="C6280" s="331" t="str">
        <f aca="false">IFERROR(VLOOKUP(B6280,'[1]#¡REF!'!$A$1:$C$15201,2,FALSE()),"")</f>
        <v/>
      </c>
      <c r="D6280" s="331" t="s">
        <v>991</v>
      </c>
      <c r="E6280" s="331" t="s">
        <v>1035</v>
      </c>
      <c r="F6280" s="354" t="s">
        <v>993</v>
      </c>
      <c r="G6280" s="331" t="n">
        <v>18</v>
      </c>
      <c r="H6280" s="331" t="n">
        <v>53.61</v>
      </c>
      <c r="I6280" s="415" t="n">
        <v>1067.4</v>
      </c>
      <c r="J6280" s="389"/>
      <c r="K6280" s="331" t="s">
        <v>994</v>
      </c>
    </row>
    <row r="6281" customFormat="false" ht="15.75" hidden="true" customHeight="false" outlineLevel="0" collapsed="false">
      <c r="A6281" s="331"/>
      <c r="B6281" s="331" t="s">
        <v>1580</v>
      </c>
      <c r="C6281" s="331" t="str">
        <f aca="false">IFERROR(VLOOKUP(B6281,'[1]#¡REF!'!$A$1:$C$15201,2,FALSE()),"")</f>
        <v/>
      </c>
      <c r="D6281" s="331" t="s">
        <v>991</v>
      </c>
      <c r="E6281" s="331" t="s">
        <v>1036</v>
      </c>
      <c r="F6281" s="354" t="s">
        <v>993</v>
      </c>
      <c r="G6281" s="331" t="n">
        <v>2</v>
      </c>
      <c r="H6281" s="331" t="n">
        <v>5.96</v>
      </c>
      <c r="I6281" s="331" t="n">
        <v>118.6</v>
      </c>
      <c r="J6281" s="389"/>
      <c r="K6281" s="331" t="s">
        <v>994</v>
      </c>
    </row>
    <row r="6282" customFormat="false" ht="15.75" hidden="true" customHeight="false" outlineLevel="0" collapsed="false">
      <c r="A6282" s="331"/>
      <c r="B6282" s="331" t="s">
        <v>1580</v>
      </c>
      <c r="C6282" s="331" t="str">
        <f aca="false">IFERROR(VLOOKUP(B6282,'[1]#¡REF!'!$A$1:$C$15201,2,FALSE()),"")</f>
        <v/>
      </c>
      <c r="D6282" s="331" t="s">
        <v>991</v>
      </c>
      <c r="E6282" s="331" t="s">
        <v>1013</v>
      </c>
      <c r="F6282" s="354" t="s">
        <v>993</v>
      </c>
      <c r="G6282" s="331" t="n">
        <v>2</v>
      </c>
      <c r="H6282" s="331" t="n">
        <v>5.96</v>
      </c>
      <c r="I6282" s="331" t="n">
        <v>118.6</v>
      </c>
      <c r="J6282" s="389"/>
      <c r="K6282" s="331" t="s">
        <v>994</v>
      </c>
    </row>
    <row r="6283" customFormat="false" ht="15.75" hidden="true" customHeight="false" outlineLevel="0" collapsed="false">
      <c r="A6283" s="331"/>
      <c r="B6283" s="331" t="s">
        <v>1580</v>
      </c>
      <c r="C6283" s="331" t="str">
        <f aca="false">IFERROR(VLOOKUP(B6283,'[1]#¡REF!'!$A$1:$C$15201,2,FALSE()),"")</f>
        <v/>
      </c>
      <c r="D6283" s="331" t="s">
        <v>991</v>
      </c>
      <c r="E6283" s="331" t="s">
        <v>1037</v>
      </c>
      <c r="F6283" s="331" t="s">
        <v>1131</v>
      </c>
      <c r="G6283" s="331" t="n">
        <v>246</v>
      </c>
      <c r="H6283" s="331" t="n">
        <v>732.69</v>
      </c>
      <c r="I6283" s="415" t="n">
        <v>14587.8</v>
      </c>
      <c r="J6283" s="389"/>
      <c r="K6283" s="331" t="s">
        <v>994</v>
      </c>
    </row>
    <row r="6284" customFormat="false" ht="15.75" hidden="true" customHeight="false" outlineLevel="0" collapsed="false">
      <c r="A6284" s="331"/>
      <c r="B6284" s="331" t="s">
        <v>1580</v>
      </c>
      <c r="C6284" s="331" t="str">
        <f aca="false">IFERROR(VLOOKUP(B6284,'[1]#¡REF!'!$A$1:$C$15201,2,FALSE()),"")</f>
        <v/>
      </c>
      <c r="D6284" s="331" t="s">
        <v>991</v>
      </c>
      <c r="E6284" s="331" t="s">
        <v>1014</v>
      </c>
      <c r="F6284" s="331" t="s">
        <v>1132</v>
      </c>
      <c r="G6284" s="331" t="n">
        <v>20</v>
      </c>
      <c r="H6284" s="331" t="n">
        <v>59.57</v>
      </c>
      <c r="I6284" s="415" t="n">
        <v>1186</v>
      </c>
      <c r="J6284" s="389"/>
      <c r="K6284" s="331" t="s">
        <v>994</v>
      </c>
    </row>
    <row r="6285" customFormat="false" ht="15.75" hidden="true" customHeight="false" outlineLevel="0" collapsed="false">
      <c r="A6285" s="331"/>
      <c r="B6285" s="331" t="s">
        <v>1580</v>
      </c>
      <c r="C6285" s="331" t="str">
        <f aca="false">IFERROR(VLOOKUP(B6285,'[1]#¡REF!'!$A$1:$C$15201,2,FALSE()),"")</f>
        <v/>
      </c>
      <c r="D6285" s="331" t="s">
        <v>991</v>
      </c>
      <c r="E6285" s="331" t="s">
        <v>1002</v>
      </c>
      <c r="F6285" s="331" t="s">
        <v>1133</v>
      </c>
      <c r="G6285" s="331" t="n">
        <v>868</v>
      </c>
      <c r="H6285" s="415" t="n">
        <v>2585.25</v>
      </c>
      <c r="I6285" s="415" t="n">
        <v>51472.4</v>
      </c>
      <c r="J6285" s="389"/>
      <c r="K6285" s="331" t="s">
        <v>994</v>
      </c>
    </row>
    <row r="6286" customFormat="false" ht="15.75" hidden="true" customHeight="false" outlineLevel="0" collapsed="false">
      <c r="A6286" s="331"/>
      <c r="B6286" s="331" t="s">
        <v>1580</v>
      </c>
      <c r="C6286" s="331" t="str">
        <f aca="false">IFERROR(VLOOKUP(B6286,'[1]#¡REF!'!$A$1:$C$15201,2,FALSE()),"")</f>
        <v/>
      </c>
      <c r="D6286" s="331" t="s">
        <v>991</v>
      </c>
      <c r="E6286" s="331" t="s">
        <v>1004</v>
      </c>
      <c r="F6286" s="331" t="s">
        <v>1134</v>
      </c>
      <c r="G6286" s="331" t="n">
        <v>150</v>
      </c>
      <c r="H6286" s="331" t="n">
        <v>446.76</v>
      </c>
      <c r="I6286" s="415" t="n">
        <v>8895</v>
      </c>
      <c r="J6286" s="390"/>
      <c r="K6286" s="331" t="s">
        <v>994</v>
      </c>
    </row>
    <row r="6287" customFormat="false" ht="15.75" hidden="true" customHeight="false" outlineLevel="0" collapsed="false">
      <c r="A6287" s="331"/>
      <c r="B6287" s="331" t="s">
        <v>1581</v>
      </c>
      <c r="C6287" s="331" t="str">
        <f aca="false">IFERROR(VLOOKUP(B6287,'[1]#¡REF!'!$A$1:$C$15201,2,FALSE()),"")</f>
        <v/>
      </c>
      <c r="D6287" s="331" t="s">
        <v>991</v>
      </c>
      <c r="E6287" s="331" t="s">
        <v>997</v>
      </c>
      <c r="F6287" s="331" t="s">
        <v>1130</v>
      </c>
      <c r="G6287" s="331" t="n">
        <v>10</v>
      </c>
      <c r="H6287" s="331" t="n">
        <v>291.31</v>
      </c>
      <c r="I6287" s="415" t="n">
        <v>5800</v>
      </c>
      <c r="J6287" s="388"/>
      <c r="K6287" s="331" t="s">
        <v>994</v>
      </c>
    </row>
    <row r="6288" customFormat="false" ht="15.75" hidden="true" customHeight="false" outlineLevel="0" collapsed="false">
      <c r="A6288" s="331"/>
      <c r="B6288" s="331" t="s">
        <v>1581</v>
      </c>
      <c r="C6288" s="331" t="str">
        <f aca="false">IFERROR(VLOOKUP(B6288,'[1]#¡REF!'!$A$1:$C$15201,2,FALSE()),"")</f>
        <v/>
      </c>
      <c r="D6288" s="331" t="s">
        <v>991</v>
      </c>
      <c r="E6288" s="331" t="s">
        <v>1032</v>
      </c>
      <c r="F6288" s="331" t="s">
        <v>1130</v>
      </c>
      <c r="G6288" s="331" t="n">
        <v>24</v>
      </c>
      <c r="H6288" s="331" t="n">
        <v>699.15</v>
      </c>
      <c r="I6288" s="415" t="n">
        <v>13920</v>
      </c>
      <c r="J6288" s="389"/>
      <c r="K6288" s="331" t="s">
        <v>994</v>
      </c>
    </row>
    <row r="6289" customFormat="false" ht="15.75" hidden="true" customHeight="false" outlineLevel="0" collapsed="false">
      <c r="A6289" s="331"/>
      <c r="B6289" s="331" t="s">
        <v>1581</v>
      </c>
      <c r="C6289" s="331" t="str">
        <f aca="false">IFERROR(VLOOKUP(B6289,'[1]#¡REF!'!$A$1:$C$15201,2,FALSE()),"")</f>
        <v/>
      </c>
      <c r="D6289" s="331" t="s">
        <v>991</v>
      </c>
      <c r="E6289" s="331" t="s">
        <v>992</v>
      </c>
      <c r="F6289" s="354" t="s">
        <v>993</v>
      </c>
      <c r="G6289" s="331" t="n">
        <v>101</v>
      </c>
      <c r="H6289" s="415" t="n">
        <v>2942.24</v>
      </c>
      <c r="I6289" s="415" t="n">
        <v>58580</v>
      </c>
      <c r="J6289" s="389"/>
      <c r="K6289" s="331" t="s">
        <v>994</v>
      </c>
    </row>
    <row r="6290" customFormat="false" ht="15.75" hidden="true" customHeight="false" outlineLevel="0" collapsed="false">
      <c r="A6290" s="331"/>
      <c r="B6290" s="331" t="s">
        <v>1581</v>
      </c>
      <c r="C6290" s="331" t="str">
        <f aca="false">IFERROR(VLOOKUP(B6290,'[1]#¡REF!'!$A$1:$C$15201,2,FALSE()),"")</f>
        <v/>
      </c>
      <c r="D6290" s="331" t="s">
        <v>991</v>
      </c>
      <c r="E6290" s="331" t="s">
        <v>1008</v>
      </c>
      <c r="F6290" s="354" t="s">
        <v>993</v>
      </c>
      <c r="G6290" s="331" t="n">
        <v>30</v>
      </c>
      <c r="H6290" s="331" t="n">
        <v>873.93</v>
      </c>
      <c r="I6290" s="415" t="n">
        <v>17400</v>
      </c>
      <c r="J6290" s="389"/>
      <c r="K6290" s="331" t="s">
        <v>994</v>
      </c>
    </row>
    <row r="6291" customFormat="false" ht="15.75" hidden="true" customHeight="false" outlineLevel="0" collapsed="false">
      <c r="A6291" s="331"/>
      <c r="B6291" s="331" t="s">
        <v>1581</v>
      </c>
      <c r="C6291" s="331" t="str">
        <f aca="false">IFERROR(VLOOKUP(B6291,'[1]#¡REF!'!$A$1:$C$15201,2,FALSE()),"")</f>
        <v/>
      </c>
      <c r="D6291" s="331" t="s">
        <v>991</v>
      </c>
      <c r="E6291" s="331" t="s">
        <v>1083</v>
      </c>
      <c r="F6291" s="354" t="s">
        <v>993</v>
      </c>
      <c r="G6291" s="331" t="n">
        <v>149</v>
      </c>
      <c r="H6291" s="415" t="n">
        <v>4340.53</v>
      </c>
      <c r="I6291" s="415" t="n">
        <v>86420</v>
      </c>
      <c r="J6291" s="389"/>
      <c r="K6291" s="331" t="s">
        <v>994</v>
      </c>
    </row>
    <row r="6292" customFormat="false" ht="15.75" hidden="true" customHeight="false" outlineLevel="0" collapsed="false">
      <c r="A6292" s="331"/>
      <c r="B6292" s="331" t="s">
        <v>1581</v>
      </c>
      <c r="C6292" s="331" t="str">
        <f aca="false">IFERROR(VLOOKUP(B6292,'[1]#¡REF!'!$A$1:$C$15201,2,FALSE()),"")</f>
        <v/>
      </c>
      <c r="D6292" s="331" t="s">
        <v>991</v>
      </c>
      <c r="E6292" s="331" t="s">
        <v>1000</v>
      </c>
      <c r="F6292" s="354" t="s">
        <v>993</v>
      </c>
      <c r="G6292" s="331" t="n">
        <v>193</v>
      </c>
      <c r="H6292" s="415" t="n">
        <v>5622.3</v>
      </c>
      <c r="I6292" s="415" t="n">
        <v>111940</v>
      </c>
      <c r="J6292" s="389"/>
      <c r="K6292" s="331" t="s">
        <v>994</v>
      </c>
    </row>
    <row r="6293" customFormat="false" ht="15.75" hidden="true" customHeight="false" outlineLevel="0" collapsed="false">
      <c r="A6293" s="331"/>
      <c r="B6293" s="331" t="s">
        <v>1581</v>
      </c>
      <c r="C6293" s="331" t="str">
        <f aca="false">IFERROR(VLOOKUP(B6293,'[1]#¡REF!'!$A$1:$C$15201,2,FALSE()),"")</f>
        <v/>
      </c>
      <c r="D6293" s="331" t="s">
        <v>991</v>
      </c>
      <c r="E6293" s="331" t="s">
        <v>1075</v>
      </c>
      <c r="F6293" s="354" t="s">
        <v>993</v>
      </c>
      <c r="G6293" s="331" t="n">
        <v>4</v>
      </c>
      <c r="H6293" s="331" t="n">
        <v>116.52</v>
      </c>
      <c r="I6293" s="415" t="n">
        <v>2320</v>
      </c>
      <c r="J6293" s="389"/>
      <c r="K6293" s="331" t="s">
        <v>994</v>
      </c>
    </row>
    <row r="6294" customFormat="false" ht="15.75" hidden="true" customHeight="false" outlineLevel="0" collapsed="false">
      <c r="A6294" s="331"/>
      <c r="B6294" s="331" t="s">
        <v>1581</v>
      </c>
      <c r="C6294" s="331" t="str">
        <f aca="false">IFERROR(VLOOKUP(B6294,'[1]#¡REF!'!$A$1:$C$15201,2,FALSE()),"")</f>
        <v/>
      </c>
      <c r="D6294" s="331" t="s">
        <v>991</v>
      </c>
      <c r="E6294" s="331" t="s">
        <v>1053</v>
      </c>
      <c r="F6294" s="354" t="s">
        <v>993</v>
      </c>
      <c r="G6294" s="331" t="n">
        <v>10</v>
      </c>
      <c r="H6294" s="331" t="n">
        <v>291.31</v>
      </c>
      <c r="I6294" s="415" t="n">
        <v>5800</v>
      </c>
      <c r="J6294" s="389"/>
      <c r="K6294" s="331" t="s">
        <v>994</v>
      </c>
    </row>
    <row r="6295" customFormat="false" ht="15.75" hidden="true" customHeight="false" outlineLevel="0" collapsed="false">
      <c r="A6295" s="331"/>
      <c r="B6295" s="331" t="s">
        <v>1581</v>
      </c>
      <c r="C6295" s="331" t="str">
        <f aca="false">IFERROR(VLOOKUP(B6295,'[1]#¡REF!'!$A$1:$C$15201,2,FALSE()),"")</f>
        <v/>
      </c>
      <c r="D6295" s="331" t="s">
        <v>991</v>
      </c>
      <c r="E6295" s="331" t="s">
        <v>1034</v>
      </c>
      <c r="F6295" s="354" t="s">
        <v>993</v>
      </c>
      <c r="G6295" s="331" t="n">
        <v>82</v>
      </c>
      <c r="H6295" s="415" t="n">
        <v>2388.75</v>
      </c>
      <c r="I6295" s="415" t="n">
        <v>47560</v>
      </c>
      <c r="J6295" s="389"/>
      <c r="K6295" s="331" t="s">
        <v>994</v>
      </c>
    </row>
    <row r="6296" customFormat="false" ht="15.75" hidden="true" customHeight="false" outlineLevel="0" collapsed="false">
      <c r="A6296" s="331"/>
      <c r="B6296" s="331" t="s">
        <v>1581</v>
      </c>
      <c r="C6296" s="331" t="str">
        <f aca="false">IFERROR(VLOOKUP(B6296,'[1]#¡REF!'!$A$1:$C$15201,2,FALSE()),"")</f>
        <v/>
      </c>
      <c r="D6296" s="331" t="s">
        <v>991</v>
      </c>
      <c r="E6296" s="331" t="s">
        <v>1009</v>
      </c>
      <c r="F6296" s="354" t="s">
        <v>993</v>
      </c>
      <c r="G6296" s="331" t="n">
        <v>23</v>
      </c>
      <c r="H6296" s="331" t="n">
        <v>670.02</v>
      </c>
      <c r="I6296" s="415" t="n">
        <v>13340</v>
      </c>
      <c r="J6296" s="389"/>
      <c r="K6296" s="331" t="s">
        <v>994</v>
      </c>
    </row>
    <row r="6297" customFormat="false" ht="15.75" hidden="true" customHeight="false" outlineLevel="0" collapsed="false">
      <c r="A6297" s="331"/>
      <c r="B6297" s="331" t="s">
        <v>1581</v>
      </c>
      <c r="C6297" s="331" t="str">
        <f aca="false">IFERROR(VLOOKUP(B6297,'[1]#¡REF!'!$A$1:$C$15201,2,FALSE()),"")</f>
        <v/>
      </c>
      <c r="D6297" s="331" t="s">
        <v>991</v>
      </c>
      <c r="E6297" s="331" t="s">
        <v>1010</v>
      </c>
      <c r="F6297" s="354" t="s">
        <v>993</v>
      </c>
      <c r="G6297" s="331" t="n">
        <v>150</v>
      </c>
      <c r="H6297" s="415" t="n">
        <v>4369.66</v>
      </c>
      <c r="I6297" s="415" t="n">
        <v>87000</v>
      </c>
      <c r="J6297" s="389"/>
      <c r="K6297" s="331" t="s">
        <v>994</v>
      </c>
    </row>
    <row r="6298" customFormat="false" ht="15.75" hidden="true" customHeight="false" outlineLevel="0" collapsed="false">
      <c r="A6298" s="331"/>
      <c r="B6298" s="331" t="s">
        <v>1581</v>
      </c>
      <c r="C6298" s="331" t="str">
        <f aca="false">IFERROR(VLOOKUP(B6298,'[1]#¡REF!'!$A$1:$C$15201,2,FALSE()),"")</f>
        <v/>
      </c>
      <c r="D6298" s="331" t="s">
        <v>991</v>
      </c>
      <c r="E6298" s="331" t="s">
        <v>1011</v>
      </c>
      <c r="F6298" s="354" t="s">
        <v>993</v>
      </c>
      <c r="G6298" s="331" t="n">
        <v>30</v>
      </c>
      <c r="H6298" s="331" t="n">
        <v>873.93</v>
      </c>
      <c r="I6298" s="415" t="n">
        <v>17400</v>
      </c>
      <c r="J6298" s="389"/>
      <c r="K6298" s="331" t="s">
        <v>994</v>
      </c>
    </row>
    <row r="6299" customFormat="false" ht="15.75" hidden="true" customHeight="false" outlineLevel="0" collapsed="false">
      <c r="A6299" s="331"/>
      <c r="B6299" s="331" t="s">
        <v>1581</v>
      </c>
      <c r="C6299" s="331" t="str">
        <f aca="false">IFERROR(VLOOKUP(B6299,'[1]#¡REF!'!$A$1:$C$15201,2,FALSE()),"")</f>
        <v/>
      </c>
      <c r="D6299" s="331" t="s">
        <v>991</v>
      </c>
      <c r="E6299" s="331" t="s">
        <v>1001</v>
      </c>
      <c r="F6299" s="354" t="s">
        <v>993</v>
      </c>
      <c r="G6299" s="331" t="n">
        <v>30</v>
      </c>
      <c r="H6299" s="331" t="n">
        <v>873.93</v>
      </c>
      <c r="I6299" s="415" t="n">
        <v>17400</v>
      </c>
      <c r="J6299" s="389"/>
      <c r="K6299" s="331" t="s">
        <v>994</v>
      </c>
    </row>
    <row r="6300" customFormat="false" ht="15.75" hidden="true" customHeight="false" outlineLevel="0" collapsed="false">
      <c r="A6300" s="331"/>
      <c r="B6300" s="331" t="s">
        <v>1581</v>
      </c>
      <c r="C6300" s="331" t="str">
        <f aca="false">IFERROR(VLOOKUP(B6300,'[1]#¡REF!'!$A$1:$C$15201,2,FALSE()),"")</f>
        <v/>
      </c>
      <c r="D6300" s="331" t="s">
        <v>991</v>
      </c>
      <c r="E6300" s="331" t="s">
        <v>1084</v>
      </c>
      <c r="F6300" s="354" t="s">
        <v>993</v>
      </c>
      <c r="G6300" s="331" t="n">
        <v>75</v>
      </c>
      <c r="H6300" s="415" t="n">
        <v>2184.83</v>
      </c>
      <c r="I6300" s="415" t="n">
        <v>43500</v>
      </c>
      <c r="J6300" s="389"/>
      <c r="K6300" s="331" t="s">
        <v>994</v>
      </c>
    </row>
    <row r="6301" customFormat="false" ht="15.75" hidden="true" customHeight="false" outlineLevel="0" collapsed="false">
      <c r="A6301" s="331"/>
      <c r="B6301" s="331" t="s">
        <v>1581</v>
      </c>
      <c r="C6301" s="331" t="str">
        <f aca="false">IFERROR(VLOOKUP(B6301,'[1]#¡REF!'!$A$1:$C$15201,2,FALSE()),"")</f>
        <v/>
      </c>
      <c r="D6301" s="331" t="s">
        <v>991</v>
      </c>
      <c r="E6301" s="331" t="s">
        <v>1012</v>
      </c>
      <c r="F6301" s="354" t="s">
        <v>993</v>
      </c>
      <c r="G6301" s="331" t="n">
        <v>35</v>
      </c>
      <c r="H6301" s="415" t="n">
        <v>1019.59</v>
      </c>
      <c r="I6301" s="415" t="n">
        <v>20300</v>
      </c>
      <c r="J6301" s="389"/>
      <c r="K6301" s="331" t="s">
        <v>994</v>
      </c>
    </row>
    <row r="6302" customFormat="false" ht="15.75" hidden="true" customHeight="false" outlineLevel="0" collapsed="false">
      <c r="A6302" s="331"/>
      <c r="B6302" s="331" t="s">
        <v>1581</v>
      </c>
      <c r="C6302" s="331" t="str">
        <f aca="false">IFERROR(VLOOKUP(B6302,'[1]#¡REF!'!$A$1:$C$15201,2,FALSE()),"")</f>
        <v/>
      </c>
      <c r="D6302" s="331" t="s">
        <v>991</v>
      </c>
      <c r="E6302" s="331" t="s">
        <v>1035</v>
      </c>
      <c r="F6302" s="354" t="s">
        <v>993</v>
      </c>
      <c r="G6302" s="331" t="n">
        <v>13</v>
      </c>
      <c r="H6302" s="331" t="n">
        <v>378.7</v>
      </c>
      <c r="I6302" s="415" t="n">
        <v>7540</v>
      </c>
      <c r="J6302" s="389"/>
      <c r="K6302" s="331" t="s">
        <v>994</v>
      </c>
    </row>
    <row r="6303" customFormat="false" ht="15.75" hidden="true" customHeight="false" outlineLevel="0" collapsed="false">
      <c r="A6303" s="331"/>
      <c r="B6303" s="331" t="s">
        <v>1581</v>
      </c>
      <c r="C6303" s="331" t="str">
        <f aca="false">IFERROR(VLOOKUP(B6303,'[1]#¡REF!'!$A$1:$C$15201,2,FALSE()),"")</f>
        <v/>
      </c>
      <c r="D6303" s="331" t="s">
        <v>991</v>
      </c>
      <c r="E6303" s="331" t="s">
        <v>1036</v>
      </c>
      <c r="F6303" s="354" t="s">
        <v>993</v>
      </c>
      <c r="G6303" s="331" t="n">
        <v>12</v>
      </c>
      <c r="H6303" s="331" t="n">
        <v>349.57</v>
      </c>
      <c r="I6303" s="415" t="n">
        <v>6960</v>
      </c>
      <c r="J6303" s="389"/>
      <c r="K6303" s="331" t="s">
        <v>994</v>
      </c>
    </row>
    <row r="6304" customFormat="false" ht="15.75" hidden="true" customHeight="false" outlineLevel="0" collapsed="false">
      <c r="A6304" s="331"/>
      <c r="B6304" s="331" t="s">
        <v>1581</v>
      </c>
      <c r="C6304" s="331" t="str">
        <f aca="false">IFERROR(VLOOKUP(B6304,'[1]#¡REF!'!$A$1:$C$15201,2,FALSE()),"")</f>
        <v/>
      </c>
      <c r="D6304" s="331" t="s">
        <v>991</v>
      </c>
      <c r="E6304" s="331" t="s">
        <v>1013</v>
      </c>
      <c r="F6304" s="354" t="s">
        <v>993</v>
      </c>
      <c r="G6304" s="331" t="n">
        <v>10</v>
      </c>
      <c r="H6304" s="331" t="n">
        <v>291.31</v>
      </c>
      <c r="I6304" s="415" t="n">
        <v>5800</v>
      </c>
      <c r="J6304" s="389"/>
      <c r="K6304" s="331" t="s">
        <v>994</v>
      </c>
    </row>
    <row r="6305" customFormat="false" ht="15.75" hidden="true" customHeight="false" outlineLevel="0" collapsed="false">
      <c r="A6305" s="331"/>
      <c r="B6305" s="331" t="s">
        <v>1581</v>
      </c>
      <c r="C6305" s="331" t="str">
        <f aca="false">IFERROR(VLOOKUP(B6305,'[1]#¡REF!'!$A$1:$C$15201,2,FALSE()),"")</f>
        <v/>
      </c>
      <c r="D6305" s="331" t="s">
        <v>991</v>
      </c>
      <c r="E6305" s="331" t="s">
        <v>1037</v>
      </c>
      <c r="F6305" s="331" t="s">
        <v>1131</v>
      </c>
      <c r="G6305" s="331" t="n">
        <v>53</v>
      </c>
      <c r="H6305" s="415" t="n">
        <v>1543.95</v>
      </c>
      <c r="I6305" s="415" t="n">
        <v>30740</v>
      </c>
      <c r="J6305" s="389"/>
      <c r="K6305" s="331" t="s">
        <v>994</v>
      </c>
    </row>
    <row r="6306" customFormat="false" ht="15.75" hidden="true" customHeight="false" outlineLevel="0" collapsed="false">
      <c r="A6306" s="331"/>
      <c r="B6306" s="331" t="s">
        <v>1581</v>
      </c>
      <c r="C6306" s="331" t="str">
        <f aca="false">IFERROR(VLOOKUP(B6306,'[1]#¡REF!'!$A$1:$C$15201,2,FALSE()),"")</f>
        <v/>
      </c>
      <c r="D6306" s="331" t="s">
        <v>991</v>
      </c>
      <c r="E6306" s="331" t="s">
        <v>1014</v>
      </c>
      <c r="F6306" s="331" t="s">
        <v>1132</v>
      </c>
      <c r="G6306" s="331" t="n">
        <v>95</v>
      </c>
      <c r="H6306" s="415" t="n">
        <v>2767.45</v>
      </c>
      <c r="I6306" s="415" t="n">
        <v>55100</v>
      </c>
      <c r="J6306" s="389"/>
      <c r="K6306" s="331" t="s">
        <v>994</v>
      </c>
    </row>
    <row r="6307" customFormat="false" ht="15.75" hidden="true" customHeight="false" outlineLevel="0" collapsed="false">
      <c r="A6307" s="331"/>
      <c r="B6307" s="331" t="s">
        <v>1581</v>
      </c>
      <c r="C6307" s="331" t="str">
        <f aca="false">IFERROR(VLOOKUP(B6307,'[1]#¡REF!'!$A$1:$C$15201,2,FALSE()),"")</f>
        <v/>
      </c>
      <c r="D6307" s="331" t="s">
        <v>991</v>
      </c>
      <c r="E6307" s="331" t="s">
        <v>1002</v>
      </c>
      <c r="F6307" s="331" t="s">
        <v>1133</v>
      </c>
      <c r="G6307" s="331" t="n">
        <v>200</v>
      </c>
      <c r="H6307" s="415" t="n">
        <v>5826.22</v>
      </c>
      <c r="I6307" s="415" t="n">
        <v>116000</v>
      </c>
      <c r="J6307" s="389"/>
      <c r="K6307" s="331" t="s">
        <v>994</v>
      </c>
    </row>
    <row r="6308" customFormat="false" ht="15.75" hidden="true" customHeight="false" outlineLevel="0" collapsed="false">
      <c r="A6308" s="331"/>
      <c r="B6308" s="331" t="s">
        <v>1581</v>
      </c>
      <c r="C6308" s="331" t="str">
        <f aca="false">IFERROR(VLOOKUP(B6308,'[1]#¡REF!'!$A$1:$C$15201,2,FALSE()),"")</f>
        <v/>
      </c>
      <c r="D6308" s="331" t="s">
        <v>991</v>
      </c>
      <c r="E6308" s="331" t="s">
        <v>1004</v>
      </c>
      <c r="F6308" s="331" t="s">
        <v>1134</v>
      </c>
      <c r="G6308" s="331" t="n">
        <v>16</v>
      </c>
      <c r="H6308" s="331" t="n">
        <v>466.1</v>
      </c>
      <c r="I6308" s="415" t="n">
        <v>9280</v>
      </c>
      <c r="J6308" s="390"/>
      <c r="K6308" s="331" t="s">
        <v>994</v>
      </c>
    </row>
    <row r="6309" customFormat="false" ht="15.75" hidden="true" customHeight="false" outlineLevel="0" collapsed="false">
      <c r="A6309" s="331"/>
      <c r="B6309" s="331" t="s">
        <v>1582</v>
      </c>
      <c r="C6309" s="331" t="str">
        <f aca="false">IFERROR(VLOOKUP(B6309,'[1]#¡REF!'!$A$1:$C$15201,2,FALSE()),"")</f>
        <v/>
      </c>
      <c r="D6309" s="331" t="s">
        <v>991</v>
      </c>
      <c r="E6309" s="331" t="s">
        <v>1000</v>
      </c>
      <c r="F6309" s="354" t="s">
        <v>993</v>
      </c>
      <c r="G6309" s="331" t="n">
        <v>102</v>
      </c>
      <c r="H6309" s="331" t="n">
        <v>35.09</v>
      </c>
      <c r="I6309" s="331" t="n">
        <v>698.7</v>
      </c>
      <c r="J6309" s="388"/>
      <c r="K6309" s="331" t="s">
        <v>994</v>
      </c>
    </row>
    <row r="6310" customFormat="false" ht="15.75" hidden="true" customHeight="false" outlineLevel="0" collapsed="false">
      <c r="A6310" s="331"/>
      <c r="B6310" s="331" t="s">
        <v>1582</v>
      </c>
      <c r="C6310" s="331" t="str">
        <f aca="false">IFERROR(VLOOKUP(B6310,'[1]#¡REF!'!$A$1:$C$15201,2,FALSE()),"")</f>
        <v/>
      </c>
      <c r="D6310" s="331" t="s">
        <v>991</v>
      </c>
      <c r="E6310" s="331" t="s">
        <v>1053</v>
      </c>
      <c r="F6310" s="354" t="s">
        <v>993</v>
      </c>
      <c r="G6310" s="331" t="n">
        <v>10</v>
      </c>
      <c r="H6310" s="331" t="n">
        <v>3.44</v>
      </c>
      <c r="I6310" s="331" t="n">
        <v>68.5</v>
      </c>
      <c r="J6310" s="389"/>
      <c r="K6310" s="331" t="s">
        <v>994</v>
      </c>
    </row>
    <row r="6311" customFormat="false" ht="15.75" hidden="true" customHeight="false" outlineLevel="0" collapsed="false">
      <c r="A6311" s="331"/>
      <c r="B6311" s="331" t="s">
        <v>1582</v>
      </c>
      <c r="C6311" s="331" t="str">
        <f aca="false">IFERROR(VLOOKUP(B6311,'[1]#¡REF!'!$A$1:$C$15201,2,FALSE()),"")</f>
        <v/>
      </c>
      <c r="D6311" s="331" t="s">
        <v>991</v>
      </c>
      <c r="E6311" s="331" t="s">
        <v>1010</v>
      </c>
      <c r="F6311" s="354" t="s">
        <v>993</v>
      </c>
      <c r="G6311" s="331" t="n">
        <v>60</v>
      </c>
      <c r="H6311" s="331" t="n">
        <v>20.64</v>
      </c>
      <c r="I6311" s="331" t="n">
        <v>411</v>
      </c>
      <c r="J6311" s="389"/>
      <c r="K6311" s="331" t="s">
        <v>994</v>
      </c>
    </row>
    <row r="6312" customFormat="false" ht="15.75" hidden="true" customHeight="false" outlineLevel="0" collapsed="false">
      <c r="A6312" s="331"/>
      <c r="B6312" s="331" t="s">
        <v>1582</v>
      </c>
      <c r="C6312" s="331" t="str">
        <f aca="false">IFERROR(VLOOKUP(B6312,'[1]#¡REF!'!$A$1:$C$15201,2,FALSE()),"")</f>
        <v/>
      </c>
      <c r="D6312" s="331" t="s">
        <v>991</v>
      </c>
      <c r="E6312" s="331" t="s">
        <v>1036</v>
      </c>
      <c r="F6312" s="354" t="s">
        <v>993</v>
      </c>
      <c r="G6312" s="331" t="n">
        <v>5</v>
      </c>
      <c r="H6312" s="331" t="n">
        <v>1.72</v>
      </c>
      <c r="I6312" s="331" t="n">
        <v>34.25</v>
      </c>
      <c r="J6312" s="389"/>
      <c r="K6312" s="331" t="s">
        <v>994</v>
      </c>
    </row>
    <row r="6313" customFormat="false" ht="15.75" hidden="true" customHeight="false" outlineLevel="0" collapsed="false">
      <c r="A6313" s="331"/>
      <c r="B6313" s="331" t="s">
        <v>1582</v>
      </c>
      <c r="C6313" s="331" t="str">
        <f aca="false">IFERROR(VLOOKUP(B6313,'[1]#¡REF!'!$A$1:$C$15201,2,FALSE()),"")</f>
        <v/>
      </c>
      <c r="D6313" s="331" t="s">
        <v>991</v>
      </c>
      <c r="E6313" s="331" t="s">
        <v>1014</v>
      </c>
      <c r="F6313" s="331" t="s">
        <v>1132</v>
      </c>
      <c r="G6313" s="331" t="n">
        <v>6</v>
      </c>
      <c r="H6313" s="331" t="n">
        <v>2.06</v>
      </c>
      <c r="I6313" s="331" t="n">
        <v>41.1</v>
      </c>
      <c r="J6313" s="389"/>
      <c r="K6313" s="331" t="s">
        <v>994</v>
      </c>
    </row>
    <row r="6314" customFormat="false" ht="15.75" hidden="true" customHeight="false" outlineLevel="0" collapsed="false">
      <c r="A6314" s="331"/>
      <c r="B6314" s="331" t="s">
        <v>1582</v>
      </c>
      <c r="C6314" s="331" t="str">
        <f aca="false">IFERROR(VLOOKUP(B6314,'[1]#¡REF!'!$A$1:$C$15201,2,FALSE()),"")</f>
        <v/>
      </c>
      <c r="D6314" s="331" t="s">
        <v>991</v>
      </c>
      <c r="E6314" s="331" t="s">
        <v>1004</v>
      </c>
      <c r="F6314" s="331" t="s">
        <v>1134</v>
      </c>
      <c r="G6314" s="331" t="n">
        <v>10</v>
      </c>
      <c r="H6314" s="331" t="n">
        <v>3.44</v>
      </c>
      <c r="I6314" s="331" t="n">
        <v>68.5</v>
      </c>
      <c r="J6314" s="390"/>
      <c r="K6314" s="331" t="s">
        <v>994</v>
      </c>
    </row>
    <row r="6315" customFormat="false" ht="15.75" hidden="true" customHeight="false" outlineLevel="0" collapsed="false">
      <c r="A6315" s="331"/>
      <c r="B6315" s="331" t="s">
        <v>1582</v>
      </c>
      <c r="C6315" s="331" t="str">
        <f aca="false">IFERROR(VLOOKUP(B6315,'[1]#¡REF!'!$A$1:$C$15201,2,FALSE()),"")</f>
        <v/>
      </c>
      <c r="D6315" s="331" t="s">
        <v>1016</v>
      </c>
      <c r="E6315" s="331" t="s">
        <v>1017</v>
      </c>
      <c r="F6315" s="331" t="s">
        <v>1130</v>
      </c>
      <c r="G6315" s="331" t="n">
        <v>125</v>
      </c>
      <c r="H6315" s="331" t="n">
        <v>43.01</v>
      </c>
      <c r="I6315" s="331" t="n">
        <v>856.25</v>
      </c>
      <c r="J6315" s="388"/>
      <c r="K6315" s="331" t="s">
        <v>994</v>
      </c>
    </row>
    <row r="6316" customFormat="false" ht="15.75" hidden="true" customHeight="false" outlineLevel="0" collapsed="false">
      <c r="A6316" s="331"/>
      <c r="B6316" s="331" t="s">
        <v>1582</v>
      </c>
      <c r="C6316" s="331" t="str">
        <f aca="false">IFERROR(VLOOKUP(B6316,'[1]#¡REF!'!$A$1:$C$15201,2,FALSE()),"")</f>
        <v/>
      </c>
      <c r="D6316" s="331" t="s">
        <v>1016</v>
      </c>
      <c r="E6316" s="331" t="s">
        <v>1040</v>
      </c>
      <c r="F6316" s="331" t="s">
        <v>1130</v>
      </c>
      <c r="G6316" s="331" t="n">
        <v>21</v>
      </c>
      <c r="H6316" s="331" t="n">
        <v>7.23</v>
      </c>
      <c r="I6316" s="331" t="n">
        <v>143.85</v>
      </c>
      <c r="J6316" s="389"/>
      <c r="K6316" s="331" t="s">
        <v>994</v>
      </c>
    </row>
    <row r="6317" customFormat="false" ht="15.75" hidden="true" customHeight="false" outlineLevel="0" collapsed="false">
      <c r="A6317" s="331"/>
      <c r="B6317" s="331" t="s">
        <v>1582</v>
      </c>
      <c r="C6317" s="331" t="str">
        <f aca="false">IFERROR(VLOOKUP(B6317,'[1]#¡REF!'!$A$1:$C$15201,2,FALSE()),"")</f>
        <v/>
      </c>
      <c r="D6317" s="331" t="s">
        <v>1016</v>
      </c>
      <c r="E6317" s="331" t="s">
        <v>1091</v>
      </c>
      <c r="F6317" s="354" t="s">
        <v>993</v>
      </c>
      <c r="G6317" s="331" t="n">
        <v>377</v>
      </c>
      <c r="H6317" s="331" t="n">
        <v>129.71</v>
      </c>
      <c r="I6317" s="415" t="n">
        <v>2582.45</v>
      </c>
      <c r="J6317" s="389"/>
      <c r="K6317" s="331" t="s">
        <v>994</v>
      </c>
    </row>
    <row r="6318" customFormat="false" ht="15.75" hidden="true" customHeight="false" outlineLevel="0" collapsed="false">
      <c r="A6318" s="331"/>
      <c r="B6318" s="331" t="s">
        <v>1582</v>
      </c>
      <c r="C6318" s="331" t="str">
        <f aca="false">IFERROR(VLOOKUP(B6318,'[1]#¡REF!'!$A$1:$C$15201,2,FALSE()),"")</f>
        <v/>
      </c>
      <c r="D6318" s="331" t="s">
        <v>1016</v>
      </c>
      <c r="E6318" s="331" t="s">
        <v>1018</v>
      </c>
      <c r="F6318" s="354" t="s">
        <v>993</v>
      </c>
      <c r="G6318" s="331" t="n">
        <v>14</v>
      </c>
      <c r="H6318" s="331" t="n">
        <v>4.82</v>
      </c>
      <c r="I6318" s="331" t="n">
        <v>95.9</v>
      </c>
      <c r="J6318" s="389"/>
      <c r="K6318" s="331" t="s">
        <v>994</v>
      </c>
    </row>
    <row r="6319" customFormat="false" ht="15.75" hidden="true" customHeight="false" outlineLevel="0" collapsed="false">
      <c r="A6319" s="331"/>
      <c r="B6319" s="331" t="s">
        <v>1582</v>
      </c>
      <c r="C6319" s="331" t="str">
        <f aca="false">IFERROR(VLOOKUP(B6319,'[1]#¡REF!'!$A$1:$C$15201,2,FALSE()),"")</f>
        <v/>
      </c>
      <c r="D6319" s="331" t="s">
        <v>1016</v>
      </c>
      <c r="E6319" s="331" t="s">
        <v>1020</v>
      </c>
      <c r="F6319" s="354" t="s">
        <v>993</v>
      </c>
      <c r="G6319" s="405" t="n">
        <v>3941</v>
      </c>
      <c r="H6319" s="415" t="n">
        <v>1355.89</v>
      </c>
      <c r="I6319" s="415" t="n">
        <v>26995.85</v>
      </c>
      <c r="J6319" s="389"/>
      <c r="K6319" s="331" t="s">
        <v>994</v>
      </c>
    </row>
    <row r="6320" customFormat="false" ht="15.75" hidden="true" customHeight="false" outlineLevel="0" collapsed="false">
      <c r="A6320" s="331"/>
      <c r="B6320" s="331" t="s">
        <v>1582</v>
      </c>
      <c r="C6320" s="331" t="str">
        <f aca="false">IFERROR(VLOOKUP(B6320,'[1]#¡REF!'!$A$1:$C$15201,2,FALSE()),"")</f>
        <v/>
      </c>
      <c r="D6320" s="331" t="s">
        <v>1016</v>
      </c>
      <c r="E6320" s="331" t="s">
        <v>1021</v>
      </c>
      <c r="F6320" s="354" t="s">
        <v>993</v>
      </c>
      <c r="G6320" s="331" t="n">
        <v>2</v>
      </c>
      <c r="H6320" s="331" t="n">
        <v>0.69</v>
      </c>
      <c r="I6320" s="331" t="n">
        <v>13.7</v>
      </c>
      <c r="J6320" s="389"/>
      <c r="K6320" s="331" t="s">
        <v>994</v>
      </c>
    </row>
    <row r="6321" customFormat="false" ht="15.75" hidden="true" customHeight="false" outlineLevel="0" collapsed="false">
      <c r="A6321" s="331"/>
      <c r="B6321" s="331" t="s">
        <v>1582</v>
      </c>
      <c r="C6321" s="331" t="str">
        <f aca="false">IFERROR(VLOOKUP(B6321,'[1]#¡REF!'!$A$1:$C$15201,2,FALSE()),"")</f>
        <v/>
      </c>
      <c r="D6321" s="331" t="s">
        <v>1016</v>
      </c>
      <c r="E6321" s="331" t="s">
        <v>1041</v>
      </c>
      <c r="F6321" s="354" t="s">
        <v>993</v>
      </c>
      <c r="G6321" s="331" t="n">
        <v>22</v>
      </c>
      <c r="H6321" s="331" t="n">
        <v>7.57</v>
      </c>
      <c r="I6321" s="331" t="n">
        <v>150.7</v>
      </c>
      <c r="J6321" s="389"/>
      <c r="K6321" s="331" t="s">
        <v>994</v>
      </c>
    </row>
    <row r="6322" customFormat="false" ht="15.75" hidden="true" customHeight="false" outlineLevel="0" collapsed="false">
      <c r="A6322" s="331"/>
      <c r="B6322" s="331" t="s">
        <v>1582</v>
      </c>
      <c r="C6322" s="331" t="str">
        <f aca="false">IFERROR(VLOOKUP(B6322,'[1]#¡REF!'!$A$1:$C$15201,2,FALSE()),"")</f>
        <v/>
      </c>
      <c r="D6322" s="331" t="s">
        <v>1016</v>
      </c>
      <c r="E6322" s="331" t="s">
        <v>1022</v>
      </c>
      <c r="F6322" s="354" t="s">
        <v>993</v>
      </c>
      <c r="G6322" s="331" t="n">
        <v>10</v>
      </c>
      <c r="H6322" s="331" t="n">
        <v>3.44</v>
      </c>
      <c r="I6322" s="331" t="n">
        <v>68.5</v>
      </c>
      <c r="J6322" s="389"/>
      <c r="K6322" s="331" t="s">
        <v>994</v>
      </c>
    </row>
    <row r="6323" customFormat="false" ht="15.75" hidden="true" customHeight="false" outlineLevel="0" collapsed="false">
      <c r="A6323" s="331"/>
      <c r="B6323" s="331" t="s">
        <v>1582</v>
      </c>
      <c r="C6323" s="331" t="str">
        <f aca="false">IFERROR(VLOOKUP(B6323,'[1]#¡REF!'!$A$1:$C$15201,2,FALSE()),"")</f>
        <v/>
      </c>
      <c r="D6323" s="331" t="s">
        <v>1016</v>
      </c>
      <c r="E6323" s="331" t="s">
        <v>1023</v>
      </c>
      <c r="F6323" s="354" t="s">
        <v>993</v>
      </c>
      <c r="G6323" s="331" t="n">
        <v>538</v>
      </c>
      <c r="H6323" s="331" t="n">
        <v>185.1</v>
      </c>
      <c r="I6323" s="415" t="n">
        <v>3685.3</v>
      </c>
      <c r="J6323" s="389"/>
      <c r="K6323" s="331" t="s">
        <v>994</v>
      </c>
    </row>
    <row r="6324" customFormat="false" ht="15.75" hidden="true" customHeight="false" outlineLevel="0" collapsed="false">
      <c r="A6324" s="331"/>
      <c r="B6324" s="331" t="s">
        <v>1582</v>
      </c>
      <c r="C6324" s="331" t="str">
        <f aca="false">IFERROR(VLOOKUP(B6324,'[1]#¡REF!'!$A$1:$C$15201,2,FALSE()),"")</f>
        <v/>
      </c>
      <c r="D6324" s="331" t="s">
        <v>1016</v>
      </c>
      <c r="E6324" s="331" t="s">
        <v>1042</v>
      </c>
      <c r="F6324" s="354" t="s">
        <v>993</v>
      </c>
      <c r="G6324" s="331" t="n">
        <v>4</v>
      </c>
      <c r="H6324" s="331" t="n">
        <v>1.38</v>
      </c>
      <c r="I6324" s="331" t="n">
        <v>27.4</v>
      </c>
      <c r="J6324" s="389"/>
      <c r="K6324" s="331" t="s">
        <v>994</v>
      </c>
    </row>
    <row r="6325" customFormat="false" ht="15.75" hidden="true" customHeight="false" outlineLevel="0" collapsed="false">
      <c r="A6325" s="331"/>
      <c r="B6325" s="331" t="s">
        <v>1582</v>
      </c>
      <c r="C6325" s="331" t="str">
        <f aca="false">IFERROR(VLOOKUP(B6325,'[1]#¡REF!'!$A$1:$C$15201,2,FALSE()),"")</f>
        <v/>
      </c>
      <c r="D6325" s="331" t="s">
        <v>1016</v>
      </c>
      <c r="E6325" s="331" t="s">
        <v>1092</v>
      </c>
      <c r="F6325" s="354" t="s">
        <v>993</v>
      </c>
      <c r="G6325" s="405" t="n">
        <v>5030</v>
      </c>
      <c r="H6325" s="415" t="n">
        <v>1730.56</v>
      </c>
      <c r="I6325" s="415" t="n">
        <v>34455.5</v>
      </c>
      <c r="J6325" s="389"/>
      <c r="K6325" s="331" t="s">
        <v>994</v>
      </c>
    </row>
    <row r="6326" customFormat="false" ht="15.75" hidden="true" customHeight="false" outlineLevel="0" collapsed="false">
      <c r="A6326" s="331"/>
      <c r="B6326" s="331" t="s">
        <v>1582</v>
      </c>
      <c r="C6326" s="331" t="str">
        <f aca="false">IFERROR(VLOOKUP(B6326,'[1]#¡REF!'!$A$1:$C$15201,2,FALSE()),"")</f>
        <v/>
      </c>
      <c r="D6326" s="331" t="s">
        <v>1016</v>
      </c>
      <c r="E6326" s="331" t="s">
        <v>1025</v>
      </c>
      <c r="F6326" s="354" t="s">
        <v>993</v>
      </c>
      <c r="G6326" s="405" t="n">
        <v>3124</v>
      </c>
      <c r="H6326" s="415" t="n">
        <v>1074.81</v>
      </c>
      <c r="I6326" s="415" t="n">
        <v>21399.4</v>
      </c>
      <c r="J6326" s="389"/>
      <c r="K6326" s="331" t="s">
        <v>994</v>
      </c>
    </row>
    <row r="6327" customFormat="false" ht="15.75" hidden="true" customHeight="false" outlineLevel="0" collapsed="false">
      <c r="A6327" s="331"/>
      <c r="B6327" s="331" t="s">
        <v>1582</v>
      </c>
      <c r="C6327" s="331" t="str">
        <f aca="false">IFERROR(VLOOKUP(B6327,'[1]#¡REF!'!$A$1:$C$15201,2,FALSE()),"")</f>
        <v/>
      </c>
      <c r="D6327" s="331" t="s">
        <v>1016</v>
      </c>
      <c r="E6327" s="331" t="s">
        <v>1110</v>
      </c>
      <c r="F6327" s="354" t="s">
        <v>993</v>
      </c>
      <c r="G6327" s="331" t="n">
        <v>3</v>
      </c>
      <c r="H6327" s="331" t="n">
        <v>1.03</v>
      </c>
      <c r="I6327" s="331" t="n">
        <v>20.55</v>
      </c>
      <c r="J6327" s="389"/>
      <c r="K6327" s="331" t="s">
        <v>994</v>
      </c>
    </row>
    <row r="6328" customFormat="false" ht="15.75" hidden="true" customHeight="false" outlineLevel="0" collapsed="false">
      <c r="A6328" s="331"/>
      <c r="B6328" s="331" t="s">
        <v>1582</v>
      </c>
      <c r="C6328" s="331" t="str">
        <f aca="false">IFERROR(VLOOKUP(B6328,'[1]#¡REF!'!$A$1:$C$15201,2,FALSE()),"")</f>
        <v/>
      </c>
      <c r="D6328" s="331" t="s">
        <v>1016</v>
      </c>
      <c r="E6328" s="331" t="s">
        <v>1065</v>
      </c>
      <c r="F6328" s="354" t="s">
        <v>993</v>
      </c>
      <c r="G6328" s="331" t="n">
        <v>283</v>
      </c>
      <c r="H6328" s="331" t="n">
        <v>97.37</v>
      </c>
      <c r="I6328" s="415" t="n">
        <v>1938.55</v>
      </c>
      <c r="J6328" s="389"/>
      <c r="K6328" s="331" t="s">
        <v>994</v>
      </c>
    </row>
    <row r="6329" customFormat="false" ht="15.75" hidden="true" customHeight="false" outlineLevel="0" collapsed="false">
      <c r="A6329" s="331"/>
      <c r="B6329" s="331" t="s">
        <v>1582</v>
      </c>
      <c r="C6329" s="331" t="str">
        <f aca="false">IFERROR(VLOOKUP(B6329,'[1]#¡REF!'!$A$1:$C$15201,2,FALSE()),"")</f>
        <v/>
      </c>
      <c r="D6329" s="331" t="s">
        <v>1016</v>
      </c>
      <c r="E6329" s="331" t="s">
        <v>1093</v>
      </c>
      <c r="F6329" s="331" t="s">
        <v>1131</v>
      </c>
      <c r="G6329" s="331" t="n">
        <v>73</v>
      </c>
      <c r="H6329" s="331" t="n">
        <v>25.12</v>
      </c>
      <c r="I6329" s="331" t="n">
        <v>500.05</v>
      </c>
      <c r="J6329" s="389"/>
      <c r="K6329" s="331" t="s">
        <v>994</v>
      </c>
    </row>
    <row r="6330" customFormat="false" ht="15.75" hidden="true" customHeight="false" outlineLevel="0" collapsed="false">
      <c r="A6330" s="331"/>
      <c r="B6330" s="331" t="s">
        <v>1582</v>
      </c>
      <c r="C6330" s="331" t="str">
        <f aca="false">IFERROR(VLOOKUP(B6330,'[1]#¡REF!'!$A$1:$C$15201,2,FALSE()),"")</f>
        <v/>
      </c>
      <c r="D6330" s="331" t="s">
        <v>1016</v>
      </c>
      <c r="E6330" s="331" t="s">
        <v>1026</v>
      </c>
      <c r="F6330" s="331" t="s">
        <v>1132</v>
      </c>
      <c r="G6330" s="331" t="n">
        <v>206</v>
      </c>
      <c r="H6330" s="331" t="n">
        <v>70.87</v>
      </c>
      <c r="I6330" s="415" t="n">
        <v>1411.1</v>
      </c>
      <c r="J6330" s="389"/>
      <c r="K6330" s="331" t="s">
        <v>994</v>
      </c>
    </row>
    <row r="6331" customFormat="false" ht="15.75" hidden="true" customHeight="false" outlineLevel="0" collapsed="false">
      <c r="A6331" s="331"/>
      <c r="B6331" s="331" t="s">
        <v>1582</v>
      </c>
      <c r="C6331" s="331" t="str">
        <f aca="false">IFERROR(VLOOKUP(B6331,'[1]#¡REF!'!$A$1:$C$15201,2,FALSE()),"")</f>
        <v/>
      </c>
      <c r="D6331" s="331" t="s">
        <v>1016</v>
      </c>
      <c r="E6331" s="331" t="s">
        <v>1027</v>
      </c>
      <c r="F6331" s="331" t="s">
        <v>1133</v>
      </c>
      <c r="G6331" s="331" t="n">
        <v>50</v>
      </c>
      <c r="H6331" s="331" t="n">
        <v>17.2</v>
      </c>
      <c r="I6331" s="331" t="n">
        <v>342.5</v>
      </c>
      <c r="J6331" s="389"/>
      <c r="K6331" s="331" t="s">
        <v>994</v>
      </c>
    </row>
    <row r="6332" customFormat="false" ht="15.75" hidden="true" customHeight="false" outlineLevel="0" collapsed="false">
      <c r="A6332" s="331"/>
      <c r="B6332" s="331" t="s">
        <v>1582</v>
      </c>
      <c r="C6332" s="331" t="str">
        <f aca="false">IFERROR(VLOOKUP(B6332,'[1]#¡REF!'!$A$1:$C$15201,2,FALSE()),"")</f>
        <v/>
      </c>
      <c r="D6332" s="331" t="s">
        <v>1016</v>
      </c>
      <c r="E6332" s="331" t="s">
        <v>1028</v>
      </c>
      <c r="F6332" s="331" t="s">
        <v>1134</v>
      </c>
      <c r="G6332" s="331" t="n">
        <v>83</v>
      </c>
      <c r="H6332" s="331" t="n">
        <v>28.56</v>
      </c>
      <c r="I6332" s="331" t="n">
        <v>568.55</v>
      </c>
      <c r="J6332" s="390"/>
      <c r="K6332" s="331" t="s">
        <v>994</v>
      </c>
    </row>
    <row r="6333" customFormat="false" ht="15.75" hidden="true" customHeight="false" outlineLevel="0" collapsed="false">
      <c r="A6333" s="331"/>
      <c r="B6333" s="331" t="s">
        <v>1583</v>
      </c>
      <c r="C6333" s="331" t="str">
        <f aca="false">IFERROR(VLOOKUP(B6333,'[1]#¡REF!'!$A$1:$C$15201,2,FALSE()),"")</f>
        <v/>
      </c>
      <c r="D6333" s="331" t="s">
        <v>991</v>
      </c>
      <c r="E6333" s="331" t="s">
        <v>1009</v>
      </c>
      <c r="F6333" s="354" t="s">
        <v>993</v>
      </c>
      <c r="G6333" s="331" t="n">
        <v>50</v>
      </c>
      <c r="H6333" s="331" t="n">
        <v>16.47</v>
      </c>
      <c r="I6333" s="331" t="n">
        <v>328</v>
      </c>
      <c r="J6333" s="388"/>
      <c r="K6333" s="331" t="s">
        <v>994</v>
      </c>
    </row>
    <row r="6334" customFormat="false" ht="15.75" hidden="true" customHeight="false" outlineLevel="0" collapsed="false">
      <c r="A6334" s="331"/>
      <c r="B6334" s="331" t="s">
        <v>1583</v>
      </c>
      <c r="C6334" s="331" t="str">
        <f aca="false">IFERROR(VLOOKUP(B6334,'[1]#¡REF!'!$A$1:$C$15201,2,FALSE()),"")</f>
        <v/>
      </c>
      <c r="D6334" s="331" t="s">
        <v>1016</v>
      </c>
      <c r="E6334" s="331" t="s">
        <v>1040</v>
      </c>
      <c r="F6334" s="331" t="s">
        <v>1130</v>
      </c>
      <c r="G6334" s="331" t="n">
        <v>2</v>
      </c>
      <c r="H6334" s="331" t="n">
        <v>0.66</v>
      </c>
      <c r="I6334" s="331" t="n">
        <v>13.12</v>
      </c>
      <c r="J6334" s="389"/>
      <c r="K6334" s="331" t="s">
        <v>994</v>
      </c>
    </row>
    <row r="6335" customFormat="false" ht="15.75" hidden="true" customHeight="false" outlineLevel="0" collapsed="false">
      <c r="A6335" s="331"/>
      <c r="B6335" s="331" t="s">
        <v>1583</v>
      </c>
      <c r="C6335" s="331" t="str">
        <f aca="false">IFERROR(VLOOKUP(B6335,'[1]#¡REF!'!$A$1:$C$15201,2,FALSE()),"")</f>
        <v/>
      </c>
      <c r="D6335" s="331" t="s">
        <v>1016</v>
      </c>
      <c r="E6335" s="331" t="s">
        <v>1091</v>
      </c>
      <c r="F6335" s="354" t="s">
        <v>993</v>
      </c>
      <c r="G6335" s="331" t="n">
        <v>358</v>
      </c>
      <c r="H6335" s="331" t="n">
        <v>117.95</v>
      </c>
      <c r="I6335" s="415" t="n">
        <v>2348.48</v>
      </c>
      <c r="J6335" s="389"/>
      <c r="K6335" s="331" t="s">
        <v>994</v>
      </c>
    </row>
    <row r="6336" customFormat="false" ht="15.75" hidden="true" customHeight="false" outlineLevel="0" collapsed="false">
      <c r="A6336" s="331"/>
      <c r="B6336" s="331" t="s">
        <v>1583</v>
      </c>
      <c r="C6336" s="331" t="str">
        <f aca="false">IFERROR(VLOOKUP(B6336,'[1]#¡REF!'!$A$1:$C$15201,2,FALSE()),"")</f>
        <v/>
      </c>
      <c r="D6336" s="331" t="s">
        <v>1016</v>
      </c>
      <c r="E6336" s="331" t="s">
        <v>1020</v>
      </c>
      <c r="F6336" s="354" t="s">
        <v>993</v>
      </c>
      <c r="G6336" s="405" t="n">
        <v>1023</v>
      </c>
      <c r="H6336" s="331" t="n">
        <v>337.06</v>
      </c>
      <c r="I6336" s="415" t="n">
        <v>6710.88</v>
      </c>
      <c r="J6336" s="389"/>
      <c r="K6336" s="331" t="s">
        <v>994</v>
      </c>
    </row>
    <row r="6337" customFormat="false" ht="15.75" hidden="true" customHeight="false" outlineLevel="0" collapsed="false">
      <c r="A6337" s="331"/>
      <c r="B6337" s="331" t="s">
        <v>1583</v>
      </c>
      <c r="C6337" s="331" t="str">
        <f aca="false">IFERROR(VLOOKUP(B6337,'[1]#¡REF!'!$A$1:$C$15201,2,FALSE()),"")</f>
        <v/>
      </c>
      <c r="D6337" s="331" t="s">
        <v>1016</v>
      </c>
      <c r="E6337" s="331" t="s">
        <v>1041</v>
      </c>
      <c r="F6337" s="354" t="s">
        <v>993</v>
      </c>
      <c r="G6337" s="331" t="n">
        <v>51</v>
      </c>
      <c r="H6337" s="331" t="n">
        <v>16.8</v>
      </c>
      <c r="I6337" s="331" t="n">
        <v>334.56</v>
      </c>
      <c r="J6337" s="389"/>
      <c r="K6337" s="331" t="s">
        <v>994</v>
      </c>
    </row>
    <row r="6338" customFormat="false" ht="15.75" hidden="true" customHeight="false" outlineLevel="0" collapsed="false">
      <c r="A6338" s="331"/>
      <c r="B6338" s="331" t="s">
        <v>1583</v>
      </c>
      <c r="C6338" s="331" t="str">
        <f aca="false">IFERROR(VLOOKUP(B6338,'[1]#¡REF!'!$A$1:$C$15201,2,FALSE()),"")</f>
        <v/>
      </c>
      <c r="D6338" s="331" t="s">
        <v>1016</v>
      </c>
      <c r="E6338" s="331" t="s">
        <v>1023</v>
      </c>
      <c r="F6338" s="354" t="s">
        <v>993</v>
      </c>
      <c r="G6338" s="331" t="n">
        <v>2</v>
      </c>
      <c r="H6338" s="331" t="n">
        <v>0.66</v>
      </c>
      <c r="I6338" s="331" t="n">
        <v>13.12</v>
      </c>
      <c r="J6338" s="389"/>
      <c r="K6338" s="331" t="s">
        <v>994</v>
      </c>
    </row>
    <row r="6339" customFormat="false" ht="15.75" hidden="true" customHeight="false" outlineLevel="0" collapsed="false">
      <c r="A6339" s="331"/>
      <c r="B6339" s="331" t="s">
        <v>1583</v>
      </c>
      <c r="C6339" s="331" t="str">
        <f aca="false">IFERROR(VLOOKUP(B6339,'[1]#¡REF!'!$A$1:$C$15201,2,FALSE()),"")</f>
        <v/>
      </c>
      <c r="D6339" s="331" t="s">
        <v>1016</v>
      </c>
      <c r="E6339" s="331" t="s">
        <v>1025</v>
      </c>
      <c r="F6339" s="354" t="s">
        <v>993</v>
      </c>
      <c r="G6339" s="405" t="n">
        <v>3122</v>
      </c>
      <c r="H6339" s="415" t="n">
        <v>1028.64</v>
      </c>
      <c r="I6339" s="415" t="n">
        <v>20480.32</v>
      </c>
      <c r="J6339" s="389"/>
      <c r="K6339" s="331" t="s">
        <v>994</v>
      </c>
    </row>
    <row r="6340" customFormat="false" ht="15.75" hidden="true" customHeight="false" outlineLevel="0" collapsed="false">
      <c r="A6340" s="331"/>
      <c r="B6340" s="331" t="s">
        <v>1583</v>
      </c>
      <c r="C6340" s="331" t="str">
        <f aca="false">IFERROR(VLOOKUP(B6340,'[1]#¡REF!'!$A$1:$C$15201,2,FALSE()),"")</f>
        <v/>
      </c>
      <c r="D6340" s="331" t="s">
        <v>1016</v>
      </c>
      <c r="E6340" s="331" t="s">
        <v>1065</v>
      </c>
      <c r="F6340" s="354" t="s">
        <v>993</v>
      </c>
      <c r="G6340" s="331" t="n">
        <v>906</v>
      </c>
      <c r="H6340" s="331" t="n">
        <v>298.51</v>
      </c>
      <c r="I6340" s="415" t="n">
        <v>5943.36</v>
      </c>
      <c r="J6340" s="389"/>
      <c r="K6340" s="331" t="s">
        <v>994</v>
      </c>
    </row>
    <row r="6341" customFormat="false" ht="15.75" hidden="true" customHeight="false" outlineLevel="0" collapsed="false">
      <c r="A6341" s="331"/>
      <c r="B6341" s="331" t="s">
        <v>1583</v>
      </c>
      <c r="C6341" s="331" t="str">
        <f aca="false">IFERROR(VLOOKUP(B6341,'[1]#¡REF!'!$A$1:$C$15201,2,FALSE()),"")</f>
        <v/>
      </c>
      <c r="D6341" s="331" t="s">
        <v>1016</v>
      </c>
      <c r="E6341" s="331" t="s">
        <v>1043</v>
      </c>
      <c r="F6341" s="354" t="s">
        <v>993</v>
      </c>
      <c r="G6341" s="331" t="n">
        <v>45</v>
      </c>
      <c r="H6341" s="331" t="n">
        <v>14.83</v>
      </c>
      <c r="I6341" s="331" t="n">
        <v>295.2</v>
      </c>
      <c r="J6341" s="389"/>
      <c r="K6341" s="331" t="s">
        <v>994</v>
      </c>
    </row>
    <row r="6342" customFormat="false" ht="15.75" hidden="true" customHeight="false" outlineLevel="0" collapsed="false">
      <c r="A6342" s="331"/>
      <c r="B6342" s="331" t="s">
        <v>1583</v>
      </c>
      <c r="C6342" s="331" t="str">
        <f aca="false">IFERROR(VLOOKUP(B6342,'[1]#¡REF!'!$A$1:$C$15201,2,FALSE()),"")</f>
        <v/>
      </c>
      <c r="D6342" s="331" t="s">
        <v>1016</v>
      </c>
      <c r="E6342" s="331" t="s">
        <v>1093</v>
      </c>
      <c r="F6342" s="331" t="s">
        <v>1131</v>
      </c>
      <c r="G6342" s="331" t="n">
        <v>2</v>
      </c>
      <c r="H6342" s="331" t="n">
        <v>0.66</v>
      </c>
      <c r="I6342" s="331" t="n">
        <v>13.12</v>
      </c>
      <c r="J6342" s="389"/>
      <c r="K6342" s="331" t="s">
        <v>994</v>
      </c>
    </row>
    <row r="6343" customFormat="false" ht="15.75" hidden="true" customHeight="false" outlineLevel="0" collapsed="false">
      <c r="A6343" s="331"/>
      <c r="B6343" s="331" t="s">
        <v>1583</v>
      </c>
      <c r="C6343" s="331" t="str">
        <f aca="false">IFERROR(VLOOKUP(B6343,'[1]#¡REF!'!$A$1:$C$15201,2,FALSE()),"")</f>
        <v/>
      </c>
      <c r="D6343" s="331" t="s">
        <v>1016</v>
      </c>
      <c r="E6343" s="331" t="s">
        <v>1026</v>
      </c>
      <c r="F6343" s="331" t="s">
        <v>1132</v>
      </c>
      <c r="G6343" s="331" t="n">
        <v>9</v>
      </c>
      <c r="H6343" s="331" t="n">
        <v>2.97</v>
      </c>
      <c r="I6343" s="331" t="n">
        <v>59.04</v>
      </c>
      <c r="J6343" s="389"/>
      <c r="K6343" s="331" t="s">
        <v>994</v>
      </c>
    </row>
    <row r="6344" customFormat="false" ht="15.75" hidden="true" customHeight="false" outlineLevel="0" collapsed="false">
      <c r="A6344" s="331"/>
      <c r="B6344" s="331" t="s">
        <v>1583</v>
      </c>
      <c r="C6344" s="331" t="str">
        <f aca="false">IFERROR(VLOOKUP(B6344,'[1]#¡REF!'!$A$1:$C$15201,2,FALSE()),"")</f>
        <v/>
      </c>
      <c r="D6344" s="331" t="s">
        <v>1016</v>
      </c>
      <c r="E6344" s="331" t="s">
        <v>1027</v>
      </c>
      <c r="F6344" s="331" t="s">
        <v>1133</v>
      </c>
      <c r="G6344" s="331" t="n">
        <v>5</v>
      </c>
      <c r="H6344" s="331" t="n">
        <v>1.65</v>
      </c>
      <c r="I6344" s="331" t="n">
        <v>32.8</v>
      </c>
      <c r="J6344" s="389"/>
      <c r="K6344" s="331" t="s">
        <v>994</v>
      </c>
    </row>
    <row r="6345" customFormat="false" ht="15.75" hidden="true" customHeight="false" outlineLevel="0" collapsed="false">
      <c r="A6345" s="331"/>
      <c r="B6345" s="331" t="s">
        <v>1583</v>
      </c>
      <c r="C6345" s="331" t="str">
        <f aca="false">IFERROR(VLOOKUP(B6345,'[1]#¡REF!'!$A$1:$C$15201,2,FALSE()),"")</f>
        <v/>
      </c>
      <c r="D6345" s="331" t="s">
        <v>1016</v>
      </c>
      <c r="E6345" s="331" t="s">
        <v>1028</v>
      </c>
      <c r="F6345" s="331" t="s">
        <v>1134</v>
      </c>
      <c r="G6345" s="331" t="n">
        <v>5</v>
      </c>
      <c r="H6345" s="331" t="n">
        <v>1.65</v>
      </c>
      <c r="I6345" s="331" t="n">
        <v>32.8</v>
      </c>
      <c r="J6345" s="390"/>
      <c r="K6345" s="331" t="s">
        <v>994</v>
      </c>
    </row>
    <row r="6346" customFormat="false" ht="15.75" hidden="true" customHeight="false" outlineLevel="0" collapsed="false">
      <c r="A6346" s="331"/>
      <c r="B6346" s="331" t="s">
        <v>917</v>
      </c>
      <c r="C6346" s="331" t="str">
        <f aca="false">IFERROR(VLOOKUP(B6346,'[1]#¡REF!'!$A$1:$C$15201,2,FALSE()),"")</f>
        <v/>
      </c>
      <c r="D6346" s="331" t="s">
        <v>1016</v>
      </c>
      <c r="E6346" s="331" t="s">
        <v>1017</v>
      </c>
      <c r="F6346" s="331" t="s">
        <v>1130</v>
      </c>
      <c r="G6346" s="331" t="n">
        <v>4</v>
      </c>
      <c r="H6346" s="331" t="n">
        <v>15.01</v>
      </c>
      <c r="I6346" s="331" t="n">
        <v>298.8</v>
      </c>
      <c r="J6346" s="388"/>
      <c r="K6346" s="331" t="s">
        <v>994</v>
      </c>
    </row>
    <row r="6347" customFormat="false" ht="15.75" hidden="true" customHeight="false" outlineLevel="0" collapsed="false">
      <c r="A6347" s="331"/>
      <c r="B6347" s="331" t="s">
        <v>917</v>
      </c>
      <c r="C6347" s="331" t="str">
        <f aca="false">IFERROR(VLOOKUP(B6347,'[1]#¡REF!'!$A$1:$C$15201,2,FALSE()),"")</f>
        <v/>
      </c>
      <c r="D6347" s="331" t="s">
        <v>1016</v>
      </c>
      <c r="E6347" s="331" t="s">
        <v>1091</v>
      </c>
      <c r="F6347" s="354" t="s">
        <v>993</v>
      </c>
      <c r="G6347" s="331" t="n">
        <v>22</v>
      </c>
      <c r="H6347" s="331" t="n">
        <v>82.54</v>
      </c>
      <c r="I6347" s="415" t="n">
        <v>1643.4</v>
      </c>
      <c r="J6347" s="389"/>
      <c r="K6347" s="331" t="s">
        <v>994</v>
      </c>
    </row>
    <row r="6348" customFormat="false" ht="15.75" hidden="true" customHeight="false" outlineLevel="0" collapsed="false">
      <c r="A6348" s="331"/>
      <c r="B6348" s="331" t="s">
        <v>917</v>
      </c>
      <c r="C6348" s="331" t="str">
        <f aca="false">IFERROR(VLOOKUP(B6348,'[1]#¡REF!'!$A$1:$C$15201,2,FALSE()),"")</f>
        <v/>
      </c>
      <c r="D6348" s="331" t="s">
        <v>1016</v>
      </c>
      <c r="E6348" s="331" t="s">
        <v>1018</v>
      </c>
      <c r="F6348" s="354" t="s">
        <v>993</v>
      </c>
      <c r="G6348" s="331" t="n">
        <v>7</v>
      </c>
      <c r="H6348" s="331" t="n">
        <v>26.26</v>
      </c>
      <c r="I6348" s="331" t="n">
        <v>522.9</v>
      </c>
      <c r="J6348" s="389"/>
      <c r="K6348" s="331" t="s">
        <v>994</v>
      </c>
    </row>
    <row r="6349" customFormat="false" ht="15.75" hidden="true" customHeight="false" outlineLevel="0" collapsed="false">
      <c r="A6349" s="331"/>
      <c r="B6349" s="331" t="s">
        <v>917</v>
      </c>
      <c r="C6349" s="331" t="str">
        <f aca="false">IFERROR(VLOOKUP(B6349,'[1]#¡REF!'!$A$1:$C$15201,2,FALSE()),"")</f>
        <v/>
      </c>
      <c r="D6349" s="331" t="s">
        <v>1016</v>
      </c>
      <c r="E6349" s="331" t="s">
        <v>1019</v>
      </c>
      <c r="F6349" s="354" t="s">
        <v>993</v>
      </c>
      <c r="G6349" s="331" t="n">
        <v>55</v>
      </c>
      <c r="H6349" s="331" t="n">
        <v>206.35</v>
      </c>
      <c r="I6349" s="415" t="n">
        <v>4108.5</v>
      </c>
      <c r="J6349" s="389"/>
      <c r="K6349" s="331" t="s">
        <v>994</v>
      </c>
    </row>
    <row r="6350" customFormat="false" ht="15.75" hidden="true" customHeight="false" outlineLevel="0" collapsed="false">
      <c r="A6350" s="331"/>
      <c r="B6350" s="331" t="s">
        <v>917</v>
      </c>
      <c r="C6350" s="331" t="str">
        <f aca="false">IFERROR(VLOOKUP(B6350,'[1]#¡REF!'!$A$1:$C$15201,2,FALSE()),"")</f>
        <v/>
      </c>
      <c r="D6350" s="331" t="s">
        <v>1016</v>
      </c>
      <c r="E6350" s="331" t="s">
        <v>1020</v>
      </c>
      <c r="F6350" s="354" t="s">
        <v>993</v>
      </c>
      <c r="G6350" s="331" t="n">
        <v>60</v>
      </c>
      <c r="H6350" s="331" t="n">
        <v>225.11</v>
      </c>
      <c r="I6350" s="415" t="n">
        <v>4482</v>
      </c>
      <c r="J6350" s="389"/>
      <c r="K6350" s="331" t="s">
        <v>994</v>
      </c>
    </row>
    <row r="6351" customFormat="false" ht="15.75" hidden="true" customHeight="false" outlineLevel="0" collapsed="false">
      <c r="A6351" s="331"/>
      <c r="B6351" s="331" t="s">
        <v>917</v>
      </c>
      <c r="C6351" s="331" t="str">
        <f aca="false">IFERROR(VLOOKUP(B6351,'[1]#¡REF!'!$A$1:$C$15201,2,FALSE()),"")</f>
        <v/>
      </c>
      <c r="D6351" s="331" t="s">
        <v>1016</v>
      </c>
      <c r="E6351" s="331" t="s">
        <v>1021</v>
      </c>
      <c r="F6351" s="354" t="s">
        <v>993</v>
      </c>
      <c r="G6351" s="331" t="n">
        <v>2</v>
      </c>
      <c r="H6351" s="331" t="n">
        <v>7.5</v>
      </c>
      <c r="I6351" s="331" t="n">
        <v>149.4</v>
      </c>
      <c r="J6351" s="389"/>
      <c r="K6351" s="331" t="s">
        <v>994</v>
      </c>
    </row>
    <row r="6352" customFormat="false" ht="15.75" hidden="true" customHeight="false" outlineLevel="0" collapsed="false">
      <c r="A6352" s="331"/>
      <c r="B6352" s="331" t="s">
        <v>917</v>
      </c>
      <c r="C6352" s="331" t="str">
        <f aca="false">IFERROR(VLOOKUP(B6352,'[1]#¡REF!'!$A$1:$C$15201,2,FALSE()),"")</f>
        <v/>
      </c>
      <c r="D6352" s="331" t="s">
        <v>1016</v>
      </c>
      <c r="E6352" s="331" t="s">
        <v>1041</v>
      </c>
      <c r="F6352" s="354" t="s">
        <v>993</v>
      </c>
      <c r="G6352" s="331" t="n">
        <v>3</v>
      </c>
      <c r="H6352" s="331" t="n">
        <v>11.26</v>
      </c>
      <c r="I6352" s="331" t="n">
        <v>224.1</v>
      </c>
      <c r="J6352" s="389"/>
      <c r="K6352" s="331" t="s">
        <v>994</v>
      </c>
    </row>
    <row r="6353" customFormat="false" ht="15.75" hidden="true" customHeight="false" outlineLevel="0" collapsed="false">
      <c r="A6353" s="331"/>
      <c r="B6353" s="331" t="s">
        <v>917</v>
      </c>
      <c r="C6353" s="331" t="str">
        <f aca="false">IFERROR(VLOOKUP(B6353,'[1]#¡REF!'!$A$1:$C$15201,2,FALSE()),"")</f>
        <v/>
      </c>
      <c r="D6353" s="331" t="s">
        <v>1016</v>
      </c>
      <c r="E6353" s="331" t="s">
        <v>1022</v>
      </c>
      <c r="F6353" s="354" t="s">
        <v>993</v>
      </c>
      <c r="G6353" s="331" t="n">
        <v>4</v>
      </c>
      <c r="H6353" s="331" t="n">
        <v>15.01</v>
      </c>
      <c r="I6353" s="331" t="n">
        <v>298.8</v>
      </c>
      <c r="J6353" s="389"/>
      <c r="K6353" s="331" t="s">
        <v>994</v>
      </c>
    </row>
    <row r="6354" customFormat="false" ht="15.75" hidden="true" customHeight="false" outlineLevel="0" collapsed="false">
      <c r="A6354" s="331"/>
      <c r="B6354" s="331" t="s">
        <v>917</v>
      </c>
      <c r="C6354" s="331" t="str">
        <f aca="false">IFERROR(VLOOKUP(B6354,'[1]#¡REF!'!$A$1:$C$15201,2,FALSE()),"")</f>
        <v/>
      </c>
      <c r="D6354" s="331" t="s">
        <v>1016</v>
      </c>
      <c r="E6354" s="331" t="s">
        <v>1042</v>
      </c>
      <c r="F6354" s="354" t="s">
        <v>993</v>
      </c>
      <c r="G6354" s="331" t="n">
        <v>4</v>
      </c>
      <c r="H6354" s="331" t="n">
        <v>15.01</v>
      </c>
      <c r="I6354" s="331" t="n">
        <v>298.8</v>
      </c>
      <c r="J6354" s="389"/>
      <c r="K6354" s="331" t="s">
        <v>994</v>
      </c>
    </row>
    <row r="6355" customFormat="false" ht="15.75" hidden="true" customHeight="false" outlineLevel="0" collapsed="false">
      <c r="A6355" s="331"/>
      <c r="B6355" s="331" t="s">
        <v>917</v>
      </c>
      <c r="C6355" s="331" t="str">
        <f aca="false">IFERROR(VLOOKUP(B6355,'[1]#¡REF!'!$A$1:$C$15201,2,FALSE()),"")</f>
        <v/>
      </c>
      <c r="D6355" s="331" t="s">
        <v>1016</v>
      </c>
      <c r="E6355" s="331" t="s">
        <v>1092</v>
      </c>
      <c r="F6355" s="354" t="s">
        <v>993</v>
      </c>
      <c r="G6355" s="331" t="n">
        <v>110</v>
      </c>
      <c r="H6355" s="331" t="n">
        <v>412.71</v>
      </c>
      <c r="I6355" s="415" t="n">
        <v>8217</v>
      </c>
      <c r="J6355" s="389"/>
      <c r="K6355" s="331" t="s">
        <v>994</v>
      </c>
    </row>
    <row r="6356" customFormat="false" ht="15.75" hidden="true" customHeight="false" outlineLevel="0" collapsed="false">
      <c r="A6356" s="331"/>
      <c r="B6356" s="331" t="s">
        <v>917</v>
      </c>
      <c r="C6356" s="331" t="str">
        <f aca="false">IFERROR(VLOOKUP(B6356,'[1]#¡REF!'!$A$1:$C$15201,2,FALSE()),"")</f>
        <v/>
      </c>
      <c r="D6356" s="331" t="s">
        <v>1016</v>
      </c>
      <c r="E6356" s="331" t="s">
        <v>1025</v>
      </c>
      <c r="F6356" s="354" t="s">
        <v>993</v>
      </c>
      <c r="G6356" s="331" t="n">
        <v>630</v>
      </c>
      <c r="H6356" s="415" t="n">
        <v>2363.69</v>
      </c>
      <c r="I6356" s="415" t="n">
        <v>47061</v>
      </c>
      <c r="J6356" s="389"/>
      <c r="K6356" s="331" t="s">
        <v>994</v>
      </c>
    </row>
    <row r="6357" customFormat="false" ht="15.75" hidden="true" customHeight="false" outlineLevel="0" collapsed="false">
      <c r="A6357" s="331"/>
      <c r="B6357" s="331" t="s">
        <v>917</v>
      </c>
      <c r="C6357" s="331" t="str">
        <f aca="false">IFERROR(VLOOKUP(B6357,'[1]#¡REF!'!$A$1:$C$15201,2,FALSE()),"")</f>
        <v/>
      </c>
      <c r="D6357" s="331" t="s">
        <v>1016</v>
      </c>
      <c r="E6357" s="331" t="s">
        <v>1110</v>
      </c>
      <c r="F6357" s="354" t="s">
        <v>993</v>
      </c>
      <c r="G6357" s="331" t="n">
        <v>3</v>
      </c>
      <c r="H6357" s="331" t="n">
        <v>11.26</v>
      </c>
      <c r="I6357" s="331" t="n">
        <v>224.1</v>
      </c>
      <c r="J6357" s="389"/>
      <c r="K6357" s="331" t="s">
        <v>994</v>
      </c>
    </row>
    <row r="6358" customFormat="false" ht="15.75" hidden="true" customHeight="false" outlineLevel="0" collapsed="false">
      <c r="A6358" s="331"/>
      <c r="B6358" s="331" t="s">
        <v>917</v>
      </c>
      <c r="C6358" s="331" t="str">
        <f aca="false">IFERROR(VLOOKUP(B6358,'[1]#¡REF!'!$A$1:$C$15201,2,FALSE()),"")</f>
        <v/>
      </c>
      <c r="D6358" s="331" t="s">
        <v>1016</v>
      </c>
      <c r="E6358" s="331" t="s">
        <v>1065</v>
      </c>
      <c r="F6358" s="354" t="s">
        <v>993</v>
      </c>
      <c r="G6358" s="331" t="n">
        <v>3</v>
      </c>
      <c r="H6358" s="331" t="n">
        <v>11.26</v>
      </c>
      <c r="I6358" s="331" t="n">
        <v>224.1</v>
      </c>
      <c r="J6358" s="389"/>
      <c r="K6358" s="331" t="s">
        <v>994</v>
      </c>
    </row>
    <row r="6359" customFormat="false" ht="15.75" hidden="true" customHeight="false" outlineLevel="0" collapsed="false">
      <c r="A6359" s="331"/>
      <c r="B6359" s="331" t="s">
        <v>917</v>
      </c>
      <c r="C6359" s="331" t="str">
        <f aca="false">IFERROR(VLOOKUP(B6359,'[1]#¡REF!'!$A$1:$C$15201,2,FALSE()),"")</f>
        <v/>
      </c>
      <c r="D6359" s="331" t="s">
        <v>1016</v>
      </c>
      <c r="E6359" s="331" t="s">
        <v>1093</v>
      </c>
      <c r="F6359" s="331" t="s">
        <v>1131</v>
      </c>
      <c r="G6359" s="331" t="n">
        <v>2</v>
      </c>
      <c r="H6359" s="331" t="n">
        <v>7.5</v>
      </c>
      <c r="I6359" s="331" t="n">
        <v>149.4</v>
      </c>
      <c r="J6359" s="389"/>
      <c r="K6359" s="331" t="s">
        <v>994</v>
      </c>
    </row>
    <row r="6360" customFormat="false" ht="15.75" hidden="true" customHeight="false" outlineLevel="0" collapsed="false">
      <c r="A6360" s="331"/>
      <c r="B6360" s="331" t="s">
        <v>917</v>
      </c>
      <c r="C6360" s="331" t="str">
        <f aca="false">IFERROR(VLOOKUP(B6360,'[1]#¡REF!'!$A$1:$C$15201,2,FALSE()),"")</f>
        <v/>
      </c>
      <c r="D6360" s="331" t="s">
        <v>1016</v>
      </c>
      <c r="E6360" s="331" t="s">
        <v>1026</v>
      </c>
      <c r="F6360" s="331" t="s">
        <v>1132</v>
      </c>
      <c r="G6360" s="331" t="n">
        <v>14</v>
      </c>
      <c r="H6360" s="331" t="n">
        <v>52.53</v>
      </c>
      <c r="I6360" s="415" t="n">
        <v>1045.8</v>
      </c>
      <c r="J6360" s="389"/>
      <c r="K6360" s="331" t="s">
        <v>994</v>
      </c>
    </row>
    <row r="6361" customFormat="false" ht="15.75" hidden="true" customHeight="false" outlineLevel="0" collapsed="false">
      <c r="A6361" s="331"/>
      <c r="B6361" s="331" t="s">
        <v>917</v>
      </c>
      <c r="C6361" s="331" t="str">
        <f aca="false">IFERROR(VLOOKUP(B6361,'[1]#¡REF!'!$A$1:$C$15201,2,FALSE()),"")</f>
        <v/>
      </c>
      <c r="D6361" s="331" t="s">
        <v>1016</v>
      </c>
      <c r="E6361" s="331" t="s">
        <v>1027</v>
      </c>
      <c r="F6361" s="331" t="s">
        <v>1133</v>
      </c>
      <c r="G6361" s="331" t="n">
        <v>2</v>
      </c>
      <c r="H6361" s="331" t="n">
        <v>7.5</v>
      </c>
      <c r="I6361" s="331" t="n">
        <v>149.4</v>
      </c>
      <c r="J6361" s="389"/>
      <c r="K6361" s="331" t="s">
        <v>994</v>
      </c>
    </row>
    <row r="6362" customFormat="false" ht="15.75" hidden="true" customHeight="false" outlineLevel="0" collapsed="false">
      <c r="A6362" s="331"/>
      <c r="B6362" s="331" t="s">
        <v>917</v>
      </c>
      <c r="C6362" s="331" t="str">
        <f aca="false">IFERROR(VLOOKUP(B6362,'[1]#¡REF!'!$A$1:$C$15201,2,FALSE()),"")</f>
        <v/>
      </c>
      <c r="D6362" s="331" t="s">
        <v>1016</v>
      </c>
      <c r="E6362" s="331" t="s">
        <v>1028</v>
      </c>
      <c r="F6362" s="331" t="s">
        <v>1134</v>
      </c>
      <c r="G6362" s="331" t="n">
        <v>4</v>
      </c>
      <c r="H6362" s="331" t="n">
        <v>15.01</v>
      </c>
      <c r="I6362" s="331" t="n">
        <v>298.8</v>
      </c>
      <c r="J6362" s="390"/>
      <c r="K6362" s="331" t="s">
        <v>994</v>
      </c>
    </row>
    <row r="6363" customFormat="false" ht="15.75" hidden="true" customHeight="false" outlineLevel="0" collapsed="false">
      <c r="A6363" s="331"/>
      <c r="B6363" s="331" t="s">
        <v>1584</v>
      </c>
      <c r="C6363" s="331" t="str">
        <f aca="false">IFERROR(VLOOKUP(B6363,'[1]#¡REF!'!$A$1:$C$15201,2,FALSE()),"")</f>
        <v/>
      </c>
      <c r="D6363" s="331" t="s">
        <v>1016</v>
      </c>
      <c r="E6363" s="331" t="s">
        <v>1019</v>
      </c>
      <c r="F6363" s="354" t="s">
        <v>993</v>
      </c>
      <c r="G6363" s="331" t="n">
        <v>19</v>
      </c>
      <c r="H6363" s="331" t="n">
        <v>49.62</v>
      </c>
      <c r="I6363" s="331" t="n">
        <v>988</v>
      </c>
      <c r="J6363" s="388"/>
      <c r="K6363" s="331" t="s">
        <v>994</v>
      </c>
    </row>
    <row r="6364" customFormat="false" ht="15.75" hidden="true" customHeight="false" outlineLevel="0" collapsed="false">
      <c r="A6364" s="331"/>
      <c r="B6364" s="331" t="s">
        <v>918</v>
      </c>
      <c r="C6364" s="331" t="str">
        <f aca="false">IFERROR(VLOOKUP(B6364,'[1]#¡REF!'!$A$1:$C$15201,2,FALSE()),"")</f>
        <v/>
      </c>
      <c r="D6364" s="331" t="s">
        <v>1016</v>
      </c>
      <c r="E6364" s="331" t="s">
        <v>1017</v>
      </c>
      <c r="F6364" s="331" t="s">
        <v>1130</v>
      </c>
      <c r="G6364" s="331" t="n">
        <v>21</v>
      </c>
      <c r="H6364" s="331" t="n">
        <v>69.3</v>
      </c>
      <c r="I6364" s="415" t="n">
        <v>1379.7</v>
      </c>
      <c r="J6364" s="389"/>
      <c r="K6364" s="331" t="s">
        <v>994</v>
      </c>
    </row>
    <row r="6365" customFormat="false" ht="15.75" hidden="true" customHeight="false" outlineLevel="0" collapsed="false">
      <c r="A6365" s="331"/>
      <c r="B6365" s="331" t="s">
        <v>918</v>
      </c>
      <c r="C6365" s="331" t="str">
        <f aca="false">IFERROR(VLOOKUP(B6365,'[1]#¡REF!'!$A$1:$C$15201,2,FALSE()),"")</f>
        <v/>
      </c>
      <c r="D6365" s="331" t="s">
        <v>1016</v>
      </c>
      <c r="E6365" s="331" t="s">
        <v>1091</v>
      </c>
      <c r="F6365" s="354" t="s">
        <v>993</v>
      </c>
      <c r="G6365" s="331" t="n">
        <v>120</v>
      </c>
      <c r="H6365" s="331" t="n">
        <v>395.98</v>
      </c>
      <c r="I6365" s="415" t="n">
        <v>7884</v>
      </c>
      <c r="J6365" s="389"/>
      <c r="K6365" s="331" t="s">
        <v>994</v>
      </c>
    </row>
    <row r="6366" customFormat="false" ht="15.75" hidden="true" customHeight="false" outlineLevel="0" collapsed="false">
      <c r="A6366" s="331"/>
      <c r="B6366" s="331" t="s">
        <v>918</v>
      </c>
      <c r="C6366" s="331" t="str">
        <f aca="false">IFERROR(VLOOKUP(B6366,'[1]#¡REF!'!$A$1:$C$15201,2,FALSE()),"")</f>
        <v/>
      </c>
      <c r="D6366" s="331" t="s">
        <v>1016</v>
      </c>
      <c r="E6366" s="331" t="s">
        <v>1020</v>
      </c>
      <c r="F6366" s="354" t="s">
        <v>993</v>
      </c>
      <c r="G6366" s="331" t="n">
        <v>305</v>
      </c>
      <c r="H6366" s="415" t="n">
        <v>1006.45</v>
      </c>
      <c r="I6366" s="415" t="n">
        <v>20038.5</v>
      </c>
      <c r="J6366" s="389"/>
      <c r="K6366" s="331" t="s">
        <v>994</v>
      </c>
    </row>
    <row r="6367" customFormat="false" ht="15.75" hidden="true" customHeight="false" outlineLevel="0" collapsed="false">
      <c r="A6367" s="331"/>
      <c r="B6367" s="331" t="s">
        <v>918</v>
      </c>
      <c r="C6367" s="331" t="str">
        <f aca="false">IFERROR(VLOOKUP(B6367,'[1]#¡REF!'!$A$1:$C$15201,2,FALSE()),"")</f>
        <v/>
      </c>
      <c r="D6367" s="331" t="s">
        <v>1016</v>
      </c>
      <c r="E6367" s="331" t="s">
        <v>1021</v>
      </c>
      <c r="F6367" s="354" t="s">
        <v>993</v>
      </c>
      <c r="G6367" s="331" t="n">
        <v>9</v>
      </c>
      <c r="H6367" s="331" t="n">
        <v>29.7</v>
      </c>
      <c r="I6367" s="331" t="n">
        <v>591.3</v>
      </c>
      <c r="J6367" s="389"/>
      <c r="K6367" s="331" t="s">
        <v>994</v>
      </c>
    </row>
    <row r="6368" customFormat="false" ht="15.75" hidden="true" customHeight="false" outlineLevel="0" collapsed="false">
      <c r="A6368" s="331"/>
      <c r="B6368" s="331" t="s">
        <v>918</v>
      </c>
      <c r="C6368" s="331" t="str">
        <f aca="false">IFERROR(VLOOKUP(B6368,'[1]#¡REF!'!$A$1:$C$15201,2,FALSE()),"")</f>
        <v/>
      </c>
      <c r="D6368" s="331" t="s">
        <v>1016</v>
      </c>
      <c r="E6368" s="331" t="s">
        <v>1041</v>
      </c>
      <c r="F6368" s="354" t="s">
        <v>993</v>
      </c>
      <c r="G6368" s="331" t="n">
        <v>15</v>
      </c>
      <c r="H6368" s="331" t="n">
        <v>49.5</v>
      </c>
      <c r="I6368" s="331" t="n">
        <v>985.5</v>
      </c>
      <c r="J6368" s="389"/>
      <c r="K6368" s="331" t="s">
        <v>994</v>
      </c>
    </row>
    <row r="6369" customFormat="false" ht="15.75" hidden="true" customHeight="false" outlineLevel="0" collapsed="false">
      <c r="A6369" s="331"/>
      <c r="B6369" s="331" t="s">
        <v>918</v>
      </c>
      <c r="C6369" s="331" t="str">
        <f aca="false">IFERROR(VLOOKUP(B6369,'[1]#¡REF!'!$A$1:$C$15201,2,FALSE()),"")</f>
        <v/>
      </c>
      <c r="D6369" s="331" t="s">
        <v>1016</v>
      </c>
      <c r="E6369" s="331" t="s">
        <v>1022</v>
      </c>
      <c r="F6369" s="354" t="s">
        <v>993</v>
      </c>
      <c r="G6369" s="331" t="n">
        <v>18</v>
      </c>
      <c r="H6369" s="331" t="n">
        <v>59.4</v>
      </c>
      <c r="I6369" s="415" t="n">
        <v>1182.6</v>
      </c>
      <c r="J6369" s="389"/>
      <c r="K6369" s="331" t="s">
        <v>994</v>
      </c>
    </row>
    <row r="6370" customFormat="false" ht="15.75" hidden="true" customHeight="false" outlineLevel="0" collapsed="false">
      <c r="A6370" s="331"/>
      <c r="B6370" s="331" t="s">
        <v>918</v>
      </c>
      <c r="C6370" s="331" t="str">
        <f aca="false">IFERROR(VLOOKUP(B6370,'[1]#¡REF!'!$A$1:$C$15201,2,FALSE()),"")</f>
        <v/>
      </c>
      <c r="D6370" s="331" t="s">
        <v>1016</v>
      </c>
      <c r="E6370" s="331" t="s">
        <v>1042</v>
      </c>
      <c r="F6370" s="354" t="s">
        <v>993</v>
      </c>
      <c r="G6370" s="331" t="n">
        <v>5</v>
      </c>
      <c r="H6370" s="331" t="n">
        <v>16.5</v>
      </c>
      <c r="I6370" s="331" t="n">
        <v>328.5</v>
      </c>
      <c r="J6370" s="389"/>
      <c r="K6370" s="331" t="s">
        <v>994</v>
      </c>
    </row>
    <row r="6371" customFormat="false" ht="15.75" hidden="true" customHeight="false" outlineLevel="0" collapsed="false">
      <c r="A6371" s="331"/>
      <c r="B6371" s="331" t="s">
        <v>918</v>
      </c>
      <c r="C6371" s="331" t="str">
        <f aca="false">IFERROR(VLOOKUP(B6371,'[1]#¡REF!'!$A$1:$C$15201,2,FALSE()),"")</f>
        <v/>
      </c>
      <c r="D6371" s="331" t="s">
        <v>1016</v>
      </c>
      <c r="E6371" s="331" t="s">
        <v>1092</v>
      </c>
      <c r="F6371" s="354" t="s">
        <v>993</v>
      </c>
      <c r="G6371" s="331" t="n">
        <v>601</v>
      </c>
      <c r="H6371" s="415" t="n">
        <v>1983.21</v>
      </c>
      <c r="I6371" s="415" t="n">
        <v>39485.7</v>
      </c>
      <c r="J6371" s="389"/>
      <c r="K6371" s="331" t="s">
        <v>994</v>
      </c>
    </row>
    <row r="6372" customFormat="false" ht="15.75" hidden="true" customHeight="false" outlineLevel="0" collapsed="false">
      <c r="A6372" s="331"/>
      <c r="B6372" s="331" t="s">
        <v>918</v>
      </c>
      <c r="C6372" s="331" t="str">
        <f aca="false">IFERROR(VLOOKUP(B6372,'[1]#¡REF!'!$A$1:$C$15201,2,FALSE()),"")</f>
        <v/>
      </c>
      <c r="D6372" s="331" t="s">
        <v>1016</v>
      </c>
      <c r="E6372" s="331" t="s">
        <v>1025</v>
      </c>
      <c r="F6372" s="354" t="s">
        <v>993</v>
      </c>
      <c r="G6372" s="405" t="n">
        <v>2275</v>
      </c>
      <c r="H6372" s="415" t="n">
        <v>7507.16</v>
      </c>
      <c r="I6372" s="415" t="n">
        <v>149467.5</v>
      </c>
      <c r="J6372" s="389"/>
      <c r="K6372" s="331" t="s">
        <v>994</v>
      </c>
    </row>
    <row r="6373" customFormat="false" ht="15.75" hidden="true" customHeight="false" outlineLevel="0" collapsed="false">
      <c r="A6373" s="331"/>
      <c r="B6373" s="331" t="s">
        <v>918</v>
      </c>
      <c r="C6373" s="331" t="str">
        <f aca="false">IFERROR(VLOOKUP(B6373,'[1]#¡REF!'!$A$1:$C$15201,2,FALSE()),"")</f>
        <v/>
      </c>
      <c r="D6373" s="331" t="s">
        <v>1016</v>
      </c>
      <c r="E6373" s="331" t="s">
        <v>1110</v>
      </c>
      <c r="F6373" s="354" t="s">
        <v>993</v>
      </c>
      <c r="G6373" s="331" t="n">
        <v>11</v>
      </c>
      <c r="H6373" s="331" t="n">
        <v>36.3</v>
      </c>
      <c r="I6373" s="331" t="n">
        <v>722.7</v>
      </c>
      <c r="J6373" s="389"/>
      <c r="K6373" s="331" t="s">
        <v>994</v>
      </c>
    </row>
    <row r="6374" customFormat="false" ht="15.75" hidden="true" customHeight="false" outlineLevel="0" collapsed="false">
      <c r="A6374" s="331"/>
      <c r="B6374" s="331" t="s">
        <v>918</v>
      </c>
      <c r="C6374" s="331" t="str">
        <f aca="false">IFERROR(VLOOKUP(B6374,'[1]#¡REF!'!$A$1:$C$15201,2,FALSE()),"")</f>
        <v/>
      </c>
      <c r="D6374" s="331" t="s">
        <v>1016</v>
      </c>
      <c r="E6374" s="331" t="s">
        <v>1065</v>
      </c>
      <c r="F6374" s="354" t="s">
        <v>993</v>
      </c>
      <c r="G6374" s="331" t="n">
        <v>7</v>
      </c>
      <c r="H6374" s="331" t="n">
        <v>23.1</v>
      </c>
      <c r="I6374" s="331" t="n">
        <v>459.9</v>
      </c>
      <c r="J6374" s="389"/>
      <c r="K6374" s="331" t="s">
        <v>994</v>
      </c>
    </row>
    <row r="6375" customFormat="false" ht="15.75" hidden="true" customHeight="false" outlineLevel="0" collapsed="false">
      <c r="A6375" s="331"/>
      <c r="B6375" s="331" t="s">
        <v>918</v>
      </c>
      <c r="C6375" s="331" t="str">
        <f aca="false">IFERROR(VLOOKUP(B6375,'[1]#¡REF!'!$A$1:$C$15201,2,FALSE()),"")</f>
        <v/>
      </c>
      <c r="D6375" s="331" t="s">
        <v>1016</v>
      </c>
      <c r="E6375" s="331" t="s">
        <v>1093</v>
      </c>
      <c r="F6375" s="331" t="s">
        <v>1131</v>
      </c>
      <c r="G6375" s="331" t="n">
        <v>7</v>
      </c>
      <c r="H6375" s="331" t="n">
        <v>23.1</v>
      </c>
      <c r="I6375" s="331" t="n">
        <v>459.9</v>
      </c>
      <c r="J6375" s="389"/>
      <c r="K6375" s="331" t="s">
        <v>994</v>
      </c>
    </row>
    <row r="6376" customFormat="false" ht="15.75" hidden="true" customHeight="false" outlineLevel="0" collapsed="false">
      <c r="A6376" s="331"/>
      <c r="B6376" s="331" t="s">
        <v>918</v>
      </c>
      <c r="C6376" s="331" t="str">
        <f aca="false">IFERROR(VLOOKUP(B6376,'[1]#¡REF!'!$A$1:$C$15201,2,FALSE()),"")</f>
        <v/>
      </c>
      <c r="D6376" s="331" t="s">
        <v>1016</v>
      </c>
      <c r="E6376" s="331" t="s">
        <v>1026</v>
      </c>
      <c r="F6376" s="331" t="s">
        <v>1132</v>
      </c>
      <c r="G6376" s="331" t="n">
        <v>60</v>
      </c>
      <c r="H6376" s="331" t="n">
        <v>197.99</v>
      </c>
      <c r="I6376" s="415" t="n">
        <v>3942</v>
      </c>
      <c r="J6376" s="389"/>
      <c r="K6376" s="331" t="s">
        <v>994</v>
      </c>
    </row>
    <row r="6377" customFormat="false" ht="15.75" hidden="true" customHeight="false" outlineLevel="0" collapsed="false">
      <c r="A6377" s="331"/>
      <c r="B6377" s="331" t="s">
        <v>918</v>
      </c>
      <c r="C6377" s="331" t="str">
        <f aca="false">IFERROR(VLOOKUP(B6377,'[1]#¡REF!'!$A$1:$C$15201,2,FALSE()),"")</f>
        <v/>
      </c>
      <c r="D6377" s="331" t="s">
        <v>1016</v>
      </c>
      <c r="E6377" s="331" t="s">
        <v>1027</v>
      </c>
      <c r="F6377" s="331" t="s">
        <v>1133</v>
      </c>
      <c r="G6377" s="331" t="n">
        <v>9</v>
      </c>
      <c r="H6377" s="331" t="n">
        <v>29.7</v>
      </c>
      <c r="I6377" s="331" t="n">
        <v>591.3</v>
      </c>
      <c r="J6377" s="389"/>
      <c r="K6377" s="331" t="s">
        <v>994</v>
      </c>
    </row>
    <row r="6378" customFormat="false" ht="15.75" hidden="true" customHeight="false" outlineLevel="0" collapsed="false">
      <c r="A6378" s="331"/>
      <c r="B6378" s="331" t="s">
        <v>918</v>
      </c>
      <c r="C6378" s="331" t="str">
        <f aca="false">IFERROR(VLOOKUP(B6378,'[1]#¡REF!'!$A$1:$C$15201,2,FALSE()),"")</f>
        <v/>
      </c>
      <c r="D6378" s="331" t="s">
        <v>1016</v>
      </c>
      <c r="E6378" s="331" t="s">
        <v>1028</v>
      </c>
      <c r="F6378" s="331" t="s">
        <v>1134</v>
      </c>
      <c r="G6378" s="331" t="n">
        <v>25</v>
      </c>
      <c r="H6378" s="331" t="n">
        <v>82.5</v>
      </c>
      <c r="I6378" s="415" t="n">
        <v>1642.5</v>
      </c>
      <c r="J6378" s="390"/>
      <c r="K6378" s="331" t="s">
        <v>994</v>
      </c>
    </row>
    <row r="6379" customFormat="false" ht="15.75" hidden="true" customHeight="false" outlineLevel="0" collapsed="false">
      <c r="A6379" s="331"/>
      <c r="B6379" s="331" t="s">
        <v>1585</v>
      </c>
      <c r="C6379" s="331" t="str">
        <f aca="false">IFERROR(VLOOKUP(B6379,'[1]#¡REF!'!$A$1:$C$15201,2,FALSE()),"")</f>
        <v/>
      </c>
      <c r="D6379" s="331" t="s">
        <v>991</v>
      </c>
      <c r="E6379" s="331" t="s">
        <v>1012</v>
      </c>
      <c r="F6379" s="354" t="s">
        <v>993</v>
      </c>
      <c r="G6379" s="331" t="n">
        <v>120</v>
      </c>
      <c r="H6379" s="415" t="n">
        <v>1367.07</v>
      </c>
      <c r="I6379" s="415" t="n">
        <v>27218.4</v>
      </c>
      <c r="J6379" s="388"/>
      <c r="K6379" s="331" t="s">
        <v>994</v>
      </c>
    </row>
    <row r="6380" customFormat="false" ht="15.75" hidden="true" customHeight="false" outlineLevel="0" collapsed="false">
      <c r="A6380" s="331"/>
      <c r="B6380" s="331" t="s">
        <v>1585</v>
      </c>
      <c r="C6380" s="331" t="str">
        <f aca="false">IFERROR(VLOOKUP(B6380,'[1]#¡REF!'!$A$1:$C$15201,2,FALSE()),"")</f>
        <v/>
      </c>
      <c r="D6380" s="331" t="s">
        <v>991</v>
      </c>
      <c r="E6380" s="331" t="s">
        <v>1036</v>
      </c>
      <c r="F6380" s="354" t="s">
        <v>993</v>
      </c>
      <c r="G6380" s="331" t="n">
        <v>5</v>
      </c>
      <c r="H6380" s="331" t="n">
        <v>56.96</v>
      </c>
      <c r="I6380" s="415" t="n">
        <v>1134.1</v>
      </c>
      <c r="J6380" s="389"/>
      <c r="K6380" s="331" t="s">
        <v>994</v>
      </c>
    </row>
    <row r="6381" customFormat="false" ht="15.75" hidden="true" customHeight="false" outlineLevel="0" collapsed="false">
      <c r="A6381" s="331"/>
      <c r="B6381" s="331" t="s">
        <v>1585</v>
      </c>
      <c r="C6381" s="331" t="str">
        <f aca="false">IFERROR(VLOOKUP(B6381,'[1]#¡REF!'!$A$1:$C$15201,2,FALSE()),"")</f>
        <v/>
      </c>
      <c r="D6381" s="331" t="s">
        <v>991</v>
      </c>
      <c r="E6381" s="331" t="s">
        <v>1014</v>
      </c>
      <c r="F6381" s="331" t="s">
        <v>1132</v>
      </c>
      <c r="G6381" s="331" t="n">
        <v>336</v>
      </c>
      <c r="H6381" s="415" t="n">
        <v>3827.8</v>
      </c>
      <c r="I6381" s="415" t="n">
        <v>76211.52</v>
      </c>
      <c r="J6381" s="389"/>
      <c r="K6381" s="331" t="s">
        <v>994</v>
      </c>
    </row>
    <row r="6382" customFormat="false" ht="15.75" hidden="true" customHeight="false" outlineLevel="0" collapsed="false">
      <c r="A6382" s="331"/>
      <c r="B6382" s="331" t="s">
        <v>1585</v>
      </c>
      <c r="C6382" s="331" t="str">
        <f aca="false">IFERROR(VLOOKUP(B6382,'[1]#¡REF!'!$A$1:$C$15201,2,FALSE()),"")</f>
        <v/>
      </c>
      <c r="D6382" s="331" t="s">
        <v>1016</v>
      </c>
      <c r="E6382" s="331" t="s">
        <v>1040</v>
      </c>
      <c r="F6382" s="331" t="s">
        <v>1130</v>
      </c>
      <c r="G6382" s="331" t="n">
        <v>1</v>
      </c>
      <c r="H6382" s="331" t="n">
        <v>11.39</v>
      </c>
      <c r="I6382" s="331" t="n">
        <v>226.82</v>
      </c>
      <c r="J6382" s="389"/>
      <c r="K6382" s="331" t="s">
        <v>994</v>
      </c>
    </row>
    <row r="6383" customFormat="false" ht="15.75" hidden="true" customHeight="false" outlineLevel="0" collapsed="false">
      <c r="A6383" s="331"/>
      <c r="B6383" s="331" t="s">
        <v>1585</v>
      </c>
      <c r="C6383" s="331" t="str">
        <f aca="false">IFERROR(VLOOKUP(B6383,'[1]#¡REF!'!$A$1:$C$15201,2,FALSE()),"")</f>
        <v/>
      </c>
      <c r="D6383" s="331" t="s">
        <v>1016</v>
      </c>
      <c r="E6383" s="331" t="s">
        <v>1091</v>
      </c>
      <c r="F6383" s="354" t="s">
        <v>993</v>
      </c>
      <c r="G6383" s="331" t="n">
        <v>42</v>
      </c>
      <c r="H6383" s="331" t="n">
        <v>478.48</v>
      </c>
      <c r="I6383" s="415" t="n">
        <v>9526.44</v>
      </c>
      <c r="J6383" s="389"/>
      <c r="K6383" s="331" t="s">
        <v>994</v>
      </c>
    </row>
    <row r="6384" customFormat="false" ht="15.75" hidden="true" customHeight="false" outlineLevel="0" collapsed="false">
      <c r="A6384" s="331"/>
      <c r="B6384" s="331" t="s">
        <v>1585</v>
      </c>
      <c r="C6384" s="331" t="str">
        <f aca="false">IFERROR(VLOOKUP(B6384,'[1]#¡REF!'!$A$1:$C$15201,2,FALSE()),"")</f>
        <v/>
      </c>
      <c r="D6384" s="331" t="s">
        <v>1016</v>
      </c>
      <c r="E6384" s="331" t="s">
        <v>1018</v>
      </c>
      <c r="F6384" s="354" t="s">
        <v>993</v>
      </c>
      <c r="G6384" s="331" t="n">
        <v>12</v>
      </c>
      <c r="H6384" s="331" t="n">
        <v>136.71</v>
      </c>
      <c r="I6384" s="415" t="n">
        <v>2721.84</v>
      </c>
      <c r="J6384" s="389"/>
      <c r="K6384" s="331" t="s">
        <v>994</v>
      </c>
    </row>
    <row r="6385" customFormat="false" ht="15.75" hidden="true" customHeight="false" outlineLevel="0" collapsed="false">
      <c r="A6385" s="331"/>
      <c r="B6385" s="331" t="s">
        <v>1585</v>
      </c>
      <c r="C6385" s="331" t="str">
        <f aca="false">IFERROR(VLOOKUP(B6385,'[1]#¡REF!'!$A$1:$C$15201,2,FALSE()),"")</f>
        <v/>
      </c>
      <c r="D6385" s="331" t="s">
        <v>1016</v>
      </c>
      <c r="E6385" s="331" t="s">
        <v>1019</v>
      </c>
      <c r="F6385" s="354" t="s">
        <v>993</v>
      </c>
      <c r="G6385" s="331" t="n">
        <v>101</v>
      </c>
      <c r="H6385" s="415" t="n">
        <v>1150.62</v>
      </c>
      <c r="I6385" s="415" t="n">
        <v>22908.82</v>
      </c>
      <c r="J6385" s="389"/>
      <c r="K6385" s="331" t="s">
        <v>994</v>
      </c>
    </row>
    <row r="6386" customFormat="false" ht="15.75" hidden="true" customHeight="false" outlineLevel="0" collapsed="false">
      <c r="A6386" s="331"/>
      <c r="B6386" s="331" t="s">
        <v>1585</v>
      </c>
      <c r="C6386" s="331" t="str">
        <f aca="false">IFERROR(VLOOKUP(B6386,'[1]#¡REF!'!$A$1:$C$15201,2,FALSE()),"")</f>
        <v/>
      </c>
      <c r="D6386" s="331" t="s">
        <v>1016</v>
      </c>
      <c r="E6386" s="331" t="s">
        <v>1041</v>
      </c>
      <c r="F6386" s="354" t="s">
        <v>993</v>
      </c>
      <c r="G6386" s="331" t="n">
        <v>7</v>
      </c>
      <c r="H6386" s="331" t="n">
        <v>79.75</v>
      </c>
      <c r="I6386" s="415" t="n">
        <v>1587.74</v>
      </c>
      <c r="J6386" s="389"/>
      <c r="K6386" s="331" t="s">
        <v>994</v>
      </c>
    </row>
    <row r="6387" customFormat="false" ht="15.75" hidden="true" customHeight="false" outlineLevel="0" collapsed="false">
      <c r="A6387" s="331"/>
      <c r="B6387" s="331" t="s">
        <v>1585</v>
      </c>
      <c r="C6387" s="331" t="str">
        <f aca="false">IFERROR(VLOOKUP(B6387,'[1]#¡REF!'!$A$1:$C$15201,2,FALSE()),"")</f>
        <v/>
      </c>
      <c r="D6387" s="331" t="s">
        <v>1016</v>
      </c>
      <c r="E6387" s="331" t="s">
        <v>1023</v>
      </c>
      <c r="F6387" s="354" t="s">
        <v>993</v>
      </c>
      <c r="G6387" s="331" t="n">
        <v>597</v>
      </c>
      <c r="H6387" s="415" t="n">
        <v>6801.18</v>
      </c>
      <c r="I6387" s="415" t="n">
        <v>135411.54</v>
      </c>
      <c r="J6387" s="389"/>
      <c r="K6387" s="331" t="s">
        <v>994</v>
      </c>
    </row>
    <row r="6388" customFormat="false" ht="15.75" hidden="true" customHeight="false" outlineLevel="0" collapsed="false">
      <c r="A6388" s="331"/>
      <c r="B6388" s="331" t="s">
        <v>1585</v>
      </c>
      <c r="C6388" s="331" t="str">
        <f aca="false">IFERROR(VLOOKUP(B6388,'[1]#¡REF!'!$A$1:$C$15201,2,FALSE()),"")</f>
        <v/>
      </c>
      <c r="D6388" s="331" t="s">
        <v>1016</v>
      </c>
      <c r="E6388" s="331" t="s">
        <v>1025</v>
      </c>
      <c r="F6388" s="354" t="s">
        <v>993</v>
      </c>
      <c r="G6388" s="405" t="n">
        <v>3276</v>
      </c>
      <c r="H6388" s="415" t="n">
        <v>37321.06</v>
      </c>
      <c r="I6388" s="415" t="n">
        <v>743062.32</v>
      </c>
      <c r="J6388" s="389"/>
      <c r="K6388" s="331" t="s">
        <v>994</v>
      </c>
    </row>
    <row r="6389" customFormat="false" ht="15.75" hidden="true" customHeight="false" outlineLevel="0" collapsed="false">
      <c r="A6389" s="331"/>
      <c r="B6389" s="331" t="s">
        <v>1585</v>
      </c>
      <c r="C6389" s="331" t="str">
        <f aca="false">IFERROR(VLOOKUP(B6389,'[1]#¡REF!'!$A$1:$C$15201,2,FALSE()),"")</f>
        <v/>
      </c>
      <c r="D6389" s="331" t="s">
        <v>1016</v>
      </c>
      <c r="E6389" s="331" t="s">
        <v>1065</v>
      </c>
      <c r="F6389" s="354" t="s">
        <v>993</v>
      </c>
      <c r="G6389" s="331" t="n">
        <v>117</v>
      </c>
      <c r="H6389" s="415" t="n">
        <v>1332.9</v>
      </c>
      <c r="I6389" s="415" t="n">
        <v>26537.94</v>
      </c>
      <c r="J6389" s="389"/>
      <c r="K6389" s="331" t="s">
        <v>994</v>
      </c>
    </row>
    <row r="6390" customFormat="false" ht="15.75" hidden="true" customHeight="false" outlineLevel="0" collapsed="false">
      <c r="A6390" s="331"/>
      <c r="B6390" s="331" t="s">
        <v>1585</v>
      </c>
      <c r="C6390" s="331" t="str">
        <f aca="false">IFERROR(VLOOKUP(B6390,'[1]#¡REF!'!$A$1:$C$15201,2,FALSE()),"")</f>
        <v/>
      </c>
      <c r="D6390" s="331" t="s">
        <v>1016</v>
      </c>
      <c r="E6390" s="331" t="s">
        <v>1093</v>
      </c>
      <c r="F6390" s="331" t="s">
        <v>1131</v>
      </c>
      <c r="G6390" s="331" t="n">
        <v>1</v>
      </c>
      <c r="H6390" s="331" t="n">
        <v>11.39</v>
      </c>
      <c r="I6390" s="331" t="n">
        <v>226.82</v>
      </c>
      <c r="J6390" s="389"/>
      <c r="K6390" s="331" t="s">
        <v>994</v>
      </c>
    </row>
    <row r="6391" customFormat="false" ht="15.75" hidden="true" customHeight="false" outlineLevel="0" collapsed="false">
      <c r="A6391" s="331"/>
      <c r="B6391" s="331" t="s">
        <v>1585</v>
      </c>
      <c r="C6391" s="331" t="str">
        <f aca="false">IFERROR(VLOOKUP(B6391,'[1]#¡REF!'!$A$1:$C$15201,2,FALSE()),"")</f>
        <v/>
      </c>
      <c r="D6391" s="331" t="s">
        <v>1016</v>
      </c>
      <c r="E6391" s="331" t="s">
        <v>1026</v>
      </c>
      <c r="F6391" s="331" t="s">
        <v>1132</v>
      </c>
      <c r="G6391" s="331" t="n">
        <v>12</v>
      </c>
      <c r="H6391" s="331" t="n">
        <v>136.71</v>
      </c>
      <c r="I6391" s="415" t="n">
        <v>2721.84</v>
      </c>
      <c r="J6391" s="389"/>
      <c r="K6391" s="331" t="s">
        <v>994</v>
      </c>
    </row>
    <row r="6392" customFormat="false" ht="15.75" hidden="true" customHeight="false" outlineLevel="0" collapsed="false">
      <c r="A6392" s="331"/>
      <c r="B6392" s="331" t="s">
        <v>1585</v>
      </c>
      <c r="C6392" s="331" t="str">
        <f aca="false">IFERROR(VLOOKUP(B6392,'[1]#¡REF!'!$A$1:$C$15201,2,FALSE()),"")</f>
        <v/>
      </c>
      <c r="D6392" s="331" t="s">
        <v>1016</v>
      </c>
      <c r="E6392" s="331" t="s">
        <v>1027</v>
      </c>
      <c r="F6392" s="331" t="s">
        <v>1133</v>
      </c>
      <c r="G6392" s="331" t="n">
        <v>1</v>
      </c>
      <c r="H6392" s="331" t="n">
        <v>11.39</v>
      </c>
      <c r="I6392" s="331" t="n">
        <v>226.82</v>
      </c>
      <c r="J6392" s="389"/>
      <c r="K6392" s="331" t="s">
        <v>994</v>
      </c>
    </row>
    <row r="6393" customFormat="false" ht="15.75" hidden="true" customHeight="false" outlineLevel="0" collapsed="false">
      <c r="A6393" s="331"/>
      <c r="B6393" s="331" t="s">
        <v>1585</v>
      </c>
      <c r="C6393" s="331" t="str">
        <f aca="false">IFERROR(VLOOKUP(B6393,'[1]#¡REF!'!$A$1:$C$15201,2,FALSE()),"")</f>
        <v/>
      </c>
      <c r="D6393" s="331" t="s">
        <v>1016</v>
      </c>
      <c r="E6393" s="331" t="s">
        <v>1028</v>
      </c>
      <c r="F6393" s="331" t="s">
        <v>1134</v>
      </c>
      <c r="G6393" s="331" t="n">
        <v>8</v>
      </c>
      <c r="H6393" s="331" t="n">
        <v>91.14</v>
      </c>
      <c r="I6393" s="415" t="n">
        <v>1814.56</v>
      </c>
      <c r="J6393" s="390"/>
      <c r="K6393" s="331" t="s">
        <v>994</v>
      </c>
    </row>
    <row r="6394" customFormat="false" ht="15.75" hidden="true" customHeight="false" outlineLevel="0" collapsed="false">
      <c r="A6394" s="399"/>
      <c r="B6394" s="356" t="s">
        <v>1585</v>
      </c>
      <c r="C6394" s="356" t="str">
        <f aca="false">IFERROR(VLOOKUP(B6394,'[1]#¡REF!'!$A$1:$C$15201,2,FALSE()),"")</f>
        <v/>
      </c>
      <c r="D6394" s="399" t="s">
        <v>1016</v>
      </c>
      <c r="E6394" s="399" t="s">
        <v>621</v>
      </c>
      <c r="F6394" s="361" t="s">
        <v>1136</v>
      </c>
      <c r="G6394" s="361" t="n">
        <v>1</v>
      </c>
      <c r="H6394" s="417" t="n">
        <v>11.39</v>
      </c>
      <c r="I6394" s="417" t="n">
        <v>226.82</v>
      </c>
      <c r="J6394" s="360"/>
      <c r="K6394" s="356" t="s">
        <v>994</v>
      </c>
      <c r="L6394" s="379"/>
      <c r="M6394" s="379"/>
      <c r="N6394" s="379"/>
      <c r="O6394" s="379"/>
      <c r="P6394" s="279"/>
      <c r="Q6394" s="395"/>
      <c r="R6394" s="396"/>
      <c r="S6394" s="396"/>
      <c r="T6394" s="382"/>
    </row>
    <row r="6395" customFormat="false" ht="15.75" hidden="true" customHeight="false" outlineLevel="0" collapsed="false">
      <c r="A6395" s="331"/>
      <c r="B6395" s="331" t="s">
        <v>883</v>
      </c>
      <c r="C6395" s="331" t="str">
        <f aca="false">IFERROR(VLOOKUP(B6395,'[1]#¡REF!'!$A$1:$C$15201,2,FALSE()),"")</f>
        <v/>
      </c>
      <c r="D6395" s="331" t="s">
        <v>991</v>
      </c>
      <c r="E6395" s="331" t="s">
        <v>1083</v>
      </c>
      <c r="F6395" s="354" t="s">
        <v>993</v>
      </c>
      <c r="G6395" s="331" t="n">
        <v>156</v>
      </c>
      <c r="H6395" s="415" t="n">
        <v>1571.05</v>
      </c>
      <c r="I6395" s="415" t="n">
        <v>31279.56</v>
      </c>
      <c r="J6395" s="388"/>
      <c r="K6395" s="331" t="s">
        <v>994</v>
      </c>
    </row>
    <row r="6396" customFormat="false" ht="15.75" hidden="true" customHeight="false" outlineLevel="0" collapsed="false">
      <c r="A6396" s="331"/>
      <c r="B6396" s="331" t="s">
        <v>883</v>
      </c>
      <c r="C6396" s="331" t="str">
        <f aca="false">IFERROR(VLOOKUP(B6396,'[1]#¡REF!'!$A$1:$C$15201,2,FALSE()),"")</f>
        <v/>
      </c>
      <c r="D6396" s="331" t="s">
        <v>991</v>
      </c>
      <c r="E6396" s="331" t="s">
        <v>1009</v>
      </c>
      <c r="F6396" s="354" t="s">
        <v>993</v>
      </c>
      <c r="G6396" s="331" t="n">
        <v>50</v>
      </c>
      <c r="H6396" s="331" t="n">
        <v>503.54</v>
      </c>
      <c r="I6396" s="415" t="n">
        <v>10025.5</v>
      </c>
      <c r="J6396" s="389"/>
      <c r="K6396" s="331" t="s">
        <v>994</v>
      </c>
    </row>
    <row r="6397" customFormat="false" ht="15.75" hidden="true" customHeight="false" outlineLevel="0" collapsed="false">
      <c r="A6397" s="331"/>
      <c r="B6397" s="331" t="s">
        <v>883</v>
      </c>
      <c r="C6397" s="331" t="str">
        <f aca="false">IFERROR(VLOOKUP(B6397,'[1]#¡REF!'!$A$1:$C$15201,2,FALSE()),"")</f>
        <v/>
      </c>
      <c r="D6397" s="331" t="s">
        <v>991</v>
      </c>
      <c r="E6397" s="331" t="s">
        <v>1035</v>
      </c>
      <c r="F6397" s="354" t="s">
        <v>993</v>
      </c>
      <c r="G6397" s="331" t="n">
        <v>12</v>
      </c>
      <c r="H6397" s="331" t="n">
        <v>120.85</v>
      </c>
      <c r="I6397" s="415" t="n">
        <v>2406.12</v>
      </c>
      <c r="J6397" s="389"/>
      <c r="K6397" s="331" t="s">
        <v>994</v>
      </c>
    </row>
    <row r="6398" customFormat="false" ht="15.75" hidden="true" customHeight="false" outlineLevel="0" collapsed="false">
      <c r="A6398" s="331"/>
      <c r="B6398" s="331" t="s">
        <v>883</v>
      </c>
      <c r="C6398" s="331" t="str">
        <f aca="false">IFERROR(VLOOKUP(B6398,'[1]#¡REF!'!$A$1:$C$15201,2,FALSE()),"")</f>
        <v/>
      </c>
      <c r="D6398" s="331" t="s">
        <v>991</v>
      </c>
      <c r="E6398" s="331" t="s">
        <v>1036</v>
      </c>
      <c r="F6398" s="354" t="s">
        <v>993</v>
      </c>
      <c r="G6398" s="331" t="n">
        <v>5</v>
      </c>
      <c r="H6398" s="331" t="n">
        <v>50.35</v>
      </c>
      <c r="I6398" s="415" t="n">
        <v>1002.55</v>
      </c>
      <c r="J6398" s="389"/>
      <c r="K6398" s="331" t="s">
        <v>994</v>
      </c>
    </row>
    <row r="6399" customFormat="false" ht="15.75" hidden="true" customHeight="false" outlineLevel="0" collapsed="false">
      <c r="A6399" s="331"/>
      <c r="B6399" s="331" t="s">
        <v>883</v>
      </c>
      <c r="C6399" s="331" t="str">
        <f aca="false">IFERROR(VLOOKUP(B6399,'[1]#¡REF!'!$A$1:$C$15201,2,FALSE()),"")</f>
        <v/>
      </c>
      <c r="D6399" s="331" t="s">
        <v>1016</v>
      </c>
      <c r="E6399" s="331" t="s">
        <v>1040</v>
      </c>
      <c r="F6399" s="331" t="s">
        <v>1130</v>
      </c>
      <c r="G6399" s="331" t="n">
        <v>2</v>
      </c>
      <c r="H6399" s="331" t="n">
        <v>20.14</v>
      </c>
      <c r="I6399" s="331" t="n">
        <v>401.02</v>
      </c>
      <c r="J6399" s="389"/>
      <c r="K6399" s="331" t="s">
        <v>994</v>
      </c>
    </row>
    <row r="6400" customFormat="false" ht="15.75" hidden="true" customHeight="false" outlineLevel="0" collapsed="false">
      <c r="A6400" s="331"/>
      <c r="B6400" s="331" t="s">
        <v>883</v>
      </c>
      <c r="C6400" s="331" t="str">
        <f aca="false">IFERROR(VLOOKUP(B6400,'[1]#¡REF!'!$A$1:$C$15201,2,FALSE()),"")</f>
        <v/>
      </c>
      <c r="D6400" s="331" t="s">
        <v>1016</v>
      </c>
      <c r="E6400" s="331" t="s">
        <v>1091</v>
      </c>
      <c r="F6400" s="354" t="s">
        <v>993</v>
      </c>
      <c r="G6400" s="331" t="n">
        <v>211</v>
      </c>
      <c r="H6400" s="415" t="n">
        <v>2124.94</v>
      </c>
      <c r="I6400" s="415" t="n">
        <v>42307.61</v>
      </c>
      <c r="J6400" s="389"/>
      <c r="K6400" s="331" t="s">
        <v>994</v>
      </c>
    </row>
    <row r="6401" customFormat="false" ht="15.75" hidden="true" customHeight="false" outlineLevel="0" collapsed="false">
      <c r="A6401" s="331"/>
      <c r="B6401" s="331" t="s">
        <v>883</v>
      </c>
      <c r="C6401" s="331" t="str">
        <f aca="false">IFERROR(VLOOKUP(B6401,'[1]#¡REF!'!$A$1:$C$15201,2,FALSE()),"")</f>
        <v/>
      </c>
      <c r="D6401" s="331" t="s">
        <v>1016</v>
      </c>
      <c r="E6401" s="331" t="s">
        <v>1019</v>
      </c>
      <c r="F6401" s="354" t="s">
        <v>993</v>
      </c>
      <c r="G6401" s="331" t="n">
        <v>115</v>
      </c>
      <c r="H6401" s="415" t="n">
        <v>1158.14</v>
      </c>
      <c r="I6401" s="415" t="n">
        <v>23058.65</v>
      </c>
      <c r="J6401" s="389"/>
      <c r="K6401" s="331" t="s">
        <v>994</v>
      </c>
    </row>
    <row r="6402" customFormat="false" ht="15.75" hidden="true" customHeight="false" outlineLevel="0" collapsed="false">
      <c r="A6402" s="331"/>
      <c r="B6402" s="331" t="s">
        <v>883</v>
      </c>
      <c r="C6402" s="331" t="str">
        <f aca="false">IFERROR(VLOOKUP(B6402,'[1]#¡REF!'!$A$1:$C$15201,2,FALSE()),"")</f>
        <v/>
      </c>
      <c r="D6402" s="331" t="s">
        <v>1016</v>
      </c>
      <c r="E6402" s="331" t="s">
        <v>1020</v>
      </c>
      <c r="F6402" s="354" t="s">
        <v>993</v>
      </c>
      <c r="G6402" s="405" t="n">
        <v>1582</v>
      </c>
      <c r="H6402" s="415" t="n">
        <v>15932.04</v>
      </c>
      <c r="I6402" s="415" t="n">
        <v>317206.82</v>
      </c>
      <c r="J6402" s="389"/>
      <c r="K6402" s="331" t="s">
        <v>994</v>
      </c>
    </row>
    <row r="6403" customFormat="false" ht="15.75" hidden="true" customHeight="false" outlineLevel="0" collapsed="false">
      <c r="A6403" s="331"/>
      <c r="B6403" s="331" t="s">
        <v>883</v>
      </c>
      <c r="C6403" s="331" t="str">
        <f aca="false">IFERROR(VLOOKUP(B6403,'[1]#¡REF!'!$A$1:$C$15201,2,FALSE()),"")</f>
        <v/>
      </c>
      <c r="D6403" s="331" t="s">
        <v>1016</v>
      </c>
      <c r="E6403" s="331" t="s">
        <v>1021</v>
      </c>
      <c r="F6403" s="354" t="s">
        <v>993</v>
      </c>
      <c r="G6403" s="331" t="n">
        <v>49</v>
      </c>
      <c r="H6403" s="331" t="n">
        <v>493.47</v>
      </c>
      <c r="I6403" s="415" t="n">
        <v>9824.99</v>
      </c>
      <c r="J6403" s="389"/>
      <c r="K6403" s="331" t="s">
        <v>994</v>
      </c>
    </row>
    <row r="6404" customFormat="false" ht="15.75" hidden="true" customHeight="false" outlineLevel="0" collapsed="false">
      <c r="A6404" s="331"/>
      <c r="B6404" s="331" t="s">
        <v>883</v>
      </c>
      <c r="C6404" s="331" t="str">
        <f aca="false">IFERROR(VLOOKUP(B6404,'[1]#¡REF!'!$A$1:$C$15201,2,FALSE()),"")</f>
        <v/>
      </c>
      <c r="D6404" s="331" t="s">
        <v>1016</v>
      </c>
      <c r="E6404" s="331" t="s">
        <v>1041</v>
      </c>
      <c r="F6404" s="354" t="s">
        <v>993</v>
      </c>
      <c r="G6404" s="331" t="n">
        <v>36</v>
      </c>
      <c r="H6404" s="331" t="n">
        <v>362.55</v>
      </c>
      <c r="I6404" s="415" t="n">
        <v>7218.36</v>
      </c>
      <c r="J6404" s="389"/>
      <c r="K6404" s="331" t="s">
        <v>994</v>
      </c>
    </row>
    <row r="6405" customFormat="false" ht="15.75" hidden="true" customHeight="false" outlineLevel="0" collapsed="false">
      <c r="A6405" s="331"/>
      <c r="B6405" s="331" t="s">
        <v>883</v>
      </c>
      <c r="C6405" s="331" t="str">
        <f aca="false">IFERROR(VLOOKUP(B6405,'[1]#¡REF!'!$A$1:$C$15201,2,FALSE()),"")</f>
        <v/>
      </c>
      <c r="D6405" s="331" t="s">
        <v>1016</v>
      </c>
      <c r="E6405" s="331" t="s">
        <v>1023</v>
      </c>
      <c r="F6405" s="354" t="s">
        <v>993</v>
      </c>
      <c r="G6405" s="405" t="n">
        <v>1461</v>
      </c>
      <c r="H6405" s="415" t="n">
        <v>14713.47</v>
      </c>
      <c r="I6405" s="415" t="n">
        <v>292945.11</v>
      </c>
      <c r="J6405" s="389"/>
      <c r="K6405" s="331" t="s">
        <v>994</v>
      </c>
    </row>
    <row r="6406" customFormat="false" ht="15.75" hidden="true" customHeight="false" outlineLevel="0" collapsed="false">
      <c r="A6406" s="331"/>
      <c r="B6406" s="331" t="s">
        <v>883</v>
      </c>
      <c r="C6406" s="331" t="str">
        <f aca="false">IFERROR(VLOOKUP(B6406,'[1]#¡REF!'!$A$1:$C$15201,2,FALSE()),"")</f>
        <v/>
      </c>
      <c r="D6406" s="331" t="s">
        <v>1016</v>
      </c>
      <c r="E6406" s="331" t="s">
        <v>1042</v>
      </c>
      <c r="F6406" s="354" t="s">
        <v>993</v>
      </c>
      <c r="G6406" s="331" t="n">
        <v>109</v>
      </c>
      <c r="H6406" s="415" t="n">
        <v>1097.72</v>
      </c>
      <c r="I6406" s="415" t="n">
        <v>21855.59</v>
      </c>
      <c r="J6406" s="389"/>
      <c r="K6406" s="331" t="s">
        <v>994</v>
      </c>
    </row>
    <row r="6407" customFormat="false" ht="15.75" hidden="true" customHeight="false" outlineLevel="0" collapsed="false">
      <c r="A6407" s="331"/>
      <c r="B6407" s="331" t="s">
        <v>883</v>
      </c>
      <c r="C6407" s="331" t="str">
        <f aca="false">IFERROR(VLOOKUP(B6407,'[1]#¡REF!'!$A$1:$C$15201,2,FALSE()),"")</f>
        <v/>
      </c>
      <c r="D6407" s="331" t="s">
        <v>1016</v>
      </c>
      <c r="E6407" s="331" t="s">
        <v>1025</v>
      </c>
      <c r="F6407" s="354" t="s">
        <v>993</v>
      </c>
      <c r="G6407" s="331" t="n">
        <v>17</v>
      </c>
      <c r="H6407" s="331" t="n">
        <v>171.2</v>
      </c>
      <c r="I6407" s="415" t="n">
        <v>3408.67</v>
      </c>
      <c r="J6407" s="389"/>
      <c r="K6407" s="331" t="s">
        <v>994</v>
      </c>
    </row>
    <row r="6408" customFormat="false" ht="15.75" hidden="true" customHeight="false" outlineLevel="0" collapsed="false">
      <c r="A6408" s="331"/>
      <c r="B6408" s="331" t="s">
        <v>883</v>
      </c>
      <c r="C6408" s="331" t="str">
        <f aca="false">IFERROR(VLOOKUP(B6408,'[1]#¡REF!'!$A$1:$C$15201,2,FALSE()),"")</f>
        <v/>
      </c>
      <c r="D6408" s="331" t="s">
        <v>1016</v>
      </c>
      <c r="E6408" s="331" t="s">
        <v>1065</v>
      </c>
      <c r="F6408" s="354" t="s">
        <v>993</v>
      </c>
      <c r="G6408" s="331" t="n">
        <v>296</v>
      </c>
      <c r="H6408" s="415" t="n">
        <v>2980.96</v>
      </c>
      <c r="I6408" s="415" t="n">
        <v>59350.96</v>
      </c>
      <c r="J6408" s="389"/>
      <c r="K6408" s="331" t="s">
        <v>994</v>
      </c>
    </row>
    <row r="6409" customFormat="false" ht="15.75" hidden="true" customHeight="false" outlineLevel="0" collapsed="false">
      <c r="A6409" s="331"/>
      <c r="B6409" s="331" t="s">
        <v>883</v>
      </c>
      <c r="C6409" s="331" t="str">
        <f aca="false">IFERROR(VLOOKUP(B6409,'[1]#¡REF!'!$A$1:$C$15201,2,FALSE()),"")</f>
        <v/>
      </c>
      <c r="D6409" s="331" t="s">
        <v>1016</v>
      </c>
      <c r="E6409" s="331" t="s">
        <v>1043</v>
      </c>
      <c r="F6409" s="354" t="s">
        <v>993</v>
      </c>
      <c r="G6409" s="331" t="n">
        <v>1</v>
      </c>
      <c r="H6409" s="331" t="n">
        <v>10.07</v>
      </c>
      <c r="I6409" s="331" t="n">
        <v>200.51</v>
      </c>
      <c r="J6409" s="389"/>
      <c r="K6409" s="331" t="s">
        <v>994</v>
      </c>
    </row>
    <row r="6410" customFormat="false" ht="15.75" hidden="true" customHeight="false" outlineLevel="0" collapsed="false">
      <c r="A6410" s="331"/>
      <c r="B6410" s="331" t="s">
        <v>883</v>
      </c>
      <c r="C6410" s="331" t="str">
        <f aca="false">IFERROR(VLOOKUP(B6410,'[1]#¡REF!'!$A$1:$C$15201,2,FALSE()),"")</f>
        <v/>
      </c>
      <c r="D6410" s="331" t="s">
        <v>1016</v>
      </c>
      <c r="E6410" s="331" t="s">
        <v>1093</v>
      </c>
      <c r="F6410" s="331" t="s">
        <v>1131</v>
      </c>
      <c r="G6410" s="331" t="n">
        <v>3</v>
      </c>
      <c r="H6410" s="331" t="n">
        <v>30.21</v>
      </c>
      <c r="I6410" s="331" t="n">
        <v>601.53</v>
      </c>
      <c r="J6410" s="389"/>
      <c r="K6410" s="331" t="s">
        <v>994</v>
      </c>
    </row>
    <row r="6411" customFormat="false" ht="15.75" hidden="true" customHeight="false" outlineLevel="0" collapsed="false">
      <c r="A6411" s="331"/>
      <c r="B6411" s="331" t="s">
        <v>883</v>
      </c>
      <c r="C6411" s="331" t="str">
        <f aca="false">IFERROR(VLOOKUP(B6411,'[1]#¡REF!'!$A$1:$C$15201,2,FALSE()),"")</f>
        <v/>
      </c>
      <c r="D6411" s="331" t="s">
        <v>1016</v>
      </c>
      <c r="E6411" s="331" t="s">
        <v>1026</v>
      </c>
      <c r="F6411" s="331" t="s">
        <v>1132</v>
      </c>
      <c r="G6411" s="331" t="n">
        <v>12</v>
      </c>
      <c r="H6411" s="331" t="n">
        <v>120.85</v>
      </c>
      <c r="I6411" s="415" t="n">
        <v>2406.12</v>
      </c>
      <c r="J6411" s="389"/>
      <c r="K6411" s="331" t="s">
        <v>994</v>
      </c>
    </row>
    <row r="6412" customFormat="false" ht="15.75" hidden="true" customHeight="false" outlineLevel="0" collapsed="false">
      <c r="A6412" s="331"/>
      <c r="B6412" s="331" t="s">
        <v>883</v>
      </c>
      <c r="C6412" s="331" t="str">
        <f aca="false">IFERROR(VLOOKUP(B6412,'[1]#¡REF!'!$A$1:$C$15201,2,FALSE()),"")</f>
        <v/>
      </c>
      <c r="D6412" s="331" t="s">
        <v>1016</v>
      </c>
      <c r="E6412" s="331" t="s">
        <v>1027</v>
      </c>
      <c r="F6412" s="331" t="s">
        <v>1133</v>
      </c>
      <c r="G6412" s="331" t="n">
        <v>2</v>
      </c>
      <c r="H6412" s="331" t="n">
        <v>20.14</v>
      </c>
      <c r="I6412" s="331" t="n">
        <v>401.02</v>
      </c>
      <c r="J6412" s="389"/>
      <c r="K6412" s="331" t="s">
        <v>994</v>
      </c>
    </row>
    <row r="6413" customFormat="false" ht="15.75" hidden="true" customHeight="false" outlineLevel="0" collapsed="false">
      <c r="A6413" s="331"/>
      <c r="B6413" s="331" t="s">
        <v>883</v>
      </c>
      <c r="C6413" s="331" t="str">
        <f aca="false">IFERROR(VLOOKUP(B6413,'[1]#¡REF!'!$A$1:$C$15201,2,FALSE()),"")</f>
        <v/>
      </c>
      <c r="D6413" s="331" t="s">
        <v>1016</v>
      </c>
      <c r="E6413" s="331" t="s">
        <v>1028</v>
      </c>
      <c r="F6413" s="331" t="s">
        <v>1134</v>
      </c>
      <c r="G6413" s="331" t="n">
        <v>6</v>
      </c>
      <c r="H6413" s="331" t="n">
        <v>60.42</v>
      </c>
      <c r="I6413" s="415" t="n">
        <v>1203.06</v>
      </c>
      <c r="J6413" s="390"/>
      <c r="K6413" s="331" t="s">
        <v>994</v>
      </c>
    </row>
    <row r="6414" customFormat="false" ht="15.75" hidden="true" customHeight="false" outlineLevel="0" collapsed="false">
      <c r="A6414" s="331"/>
      <c r="B6414" s="331" t="s">
        <v>1586</v>
      </c>
      <c r="C6414" s="331" t="str">
        <f aca="false">IFERROR(VLOOKUP(B6414,'[1]#¡REF!'!$A$1:$C$15201,2,FALSE()),"")</f>
        <v/>
      </c>
      <c r="D6414" s="331" t="s">
        <v>991</v>
      </c>
      <c r="E6414" s="331" t="s">
        <v>1009</v>
      </c>
      <c r="F6414" s="354" t="s">
        <v>993</v>
      </c>
      <c r="G6414" s="331" t="n">
        <v>20</v>
      </c>
      <c r="H6414" s="331" t="n">
        <v>271.22</v>
      </c>
      <c r="I6414" s="415" t="n">
        <v>5400</v>
      </c>
      <c r="J6414" s="388"/>
      <c r="K6414" s="331" t="s">
        <v>994</v>
      </c>
    </row>
    <row r="6415" customFormat="false" ht="15.75" hidden="true" customHeight="false" outlineLevel="0" collapsed="false">
      <c r="A6415" s="331"/>
      <c r="B6415" s="331" t="s">
        <v>1586</v>
      </c>
      <c r="C6415" s="331" t="str">
        <f aca="false">IFERROR(VLOOKUP(B6415,'[1]#¡REF!'!$A$1:$C$15201,2,FALSE()),"")</f>
        <v/>
      </c>
      <c r="D6415" s="331" t="s">
        <v>991</v>
      </c>
      <c r="E6415" s="331" t="s">
        <v>1036</v>
      </c>
      <c r="F6415" s="354" t="s">
        <v>993</v>
      </c>
      <c r="G6415" s="331" t="n">
        <v>5</v>
      </c>
      <c r="H6415" s="331" t="n">
        <v>67.81</v>
      </c>
      <c r="I6415" s="415" t="n">
        <v>1350</v>
      </c>
      <c r="J6415" s="389"/>
      <c r="K6415" s="331" t="s">
        <v>994</v>
      </c>
    </row>
    <row r="6416" customFormat="false" ht="15.75" hidden="true" customHeight="false" outlineLevel="0" collapsed="false">
      <c r="A6416" s="331"/>
      <c r="B6416" s="331" t="s">
        <v>1586</v>
      </c>
      <c r="C6416" s="331" t="str">
        <f aca="false">IFERROR(VLOOKUP(B6416,'[1]#¡REF!'!$A$1:$C$15201,2,FALSE()),"")</f>
        <v/>
      </c>
      <c r="D6416" s="331" t="s">
        <v>1016</v>
      </c>
      <c r="E6416" s="331" t="s">
        <v>1040</v>
      </c>
      <c r="F6416" s="331" t="s">
        <v>1130</v>
      </c>
      <c r="G6416" s="331" t="n">
        <v>2</v>
      </c>
      <c r="H6416" s="331" t="n">
        <v>27.12</v>
      </c>
      <c r="I6416" s="331" t="n">
        <v>540</v>
      </c>
      <c r="J6416" s="389"/>
      <c r="K6416" s="331" t="s">
        <v>994</v>
      </c>
    </row>
    <row r="6417" customFormat="false" ht="15.75" hidden="true" customHeight="false" outlineLevel="0" collapsed="false">
      <c r="A6417" s="331"/>
      <c r="B6417" s="331" t="s">
        <v>1586</v>
      </c>
      <c r="C6417" s="331" t="str">
        <f aca="false">IFERROR(VLOOKUP(B6417,'[1]#¡REF!'!$A$1:$C$15201,2,FALSE()),"")</f>
        <v/>
      </c>
      <c r="D6417" s="331" t="s">
        <v>1016</v>
      </c>
      <c r="E6417" s="331" t="s">
        <v>1091</v>
      </c>
      <c r="F6417" s="354" t="s">
        <v>993</v>
      </c>
      <c r="G6417" s="331" t="n">
        <v>19</v>
      </c>
      <c r="H6417" s="331" t="n">
        <v>257.66</v>
      </c>
      <c r="I6417" s="415" t="n">
        <v>5130</v>
      </c>
      <c r="J6417" s="389"/>
      <c r="K6417" s="331" t="s">
        <v>994</v>
      </c>
    </row>
    <row r="6418" customFormat="false" ht="15.75" hidden="true" customHeight="false" outlineLevel="0" collapsed="false">
      <c r="A6418" s="331"/>
      <c r="B6418" s="331" t="s">
        <v>1586</v>
      </c>
      <c r="C6418" s="331" t="str">
        <f aca="false">IFERROR(VLOOKUP(B6418,'[1]#¡REF!'!$A$1:$C$15201,2,FALSE()),"")</f>
        <v/>
      </c>
      <c r="D6418" s="331" t="s">
        <v>1016</v>
      </c>
      <c r="E6418" s="331" t="s">
        <v>1018</v>
      </c>
      <c r="F6418" s="354" t="s">
        <v>993</v>
      </c>
      <c r="G6418" s="331" t="n">
        <v>21</v>
      </c>
      <c r="H6418" s="331" t="n">
        <v>284.78</v>
      </c>
      <c r="I6418" s="415" t="n">
        <v>5670</v>
      </c>
      <c r="J6418" s="389"/>
      <c r="K6418" s="331" t="s">
        <v>994</v>
      </c>
    </row>
    <row r="6419" customFormat="false" ht="15.75" hidden="true" customHeight="false" outlineLevel="0" collapsed="false">
      <c r="A6419" s="331"/>
      <c r="B6419" s="331" t="s">
        <v>1586</v>
      </c>
      <c r="C6419" s="331" t="str">
        <f aca="false">IFERROR(VLOOKUP(B6419,'[1]#¡REF!'!$A$1:$C$15201,2,FALSE()),"")</f>
        <v/>
      </c>
      <c r="D6419" s="331" t="s">
        <v>1016</v>
      </c>
      <c r="E6419" s="331" t="s">
        <v>1019</v>
      </c>
      <c r="F6419" s="354" t="s">
        <v>993</v>
      </c>
      <c r="G6419" s="331" t="n">
        <v>138</v>
      </c>
      <c r="H6419" s="415" t="n">
        <v>1871.42</v>
      </c>
      <c r="I6419" s="415" t="n">
        <v>37260</v>
      </c>
      <c r="J6419" s="389"/>
      <c r="K6419" s="331" t="s">
        <v>994</v>
      </c>
    </row>
    <row r="6420" customFormat="false" ht="15.75" hidden="true" customHeight="false" outlineLevel="0" collapsed="false">
      <c r="A6420" s="331"/>
      <c r="B6420" s="331" t="s">
        <v>1586</v>
      </c>
      <c r="C6420" s="331" t="str">
        <f aca="false">IFERROR(VLOOKUP(B6420,'[1]#¡REF!'!$A$1:$C$15201,2,FALSE()),"")</f>
        <v/>
      </c>
      <c r="D6420" s="331" t="s">
        <v>1016</v>
      </c>
      <c r="E6420" s="331" t="s">
        <v>1020</v>
      </c>
      <c r="F6420" s="354" t="s">
        <v>993</v>
      </c>
      <c r="G6420" s="331" t="n">
        <v>116</v>
      </c>
      <c r="H6420" s="415" t="n">
        <v>1573.08</v>
      </c>
      <c r="I6420" s="415" t="n">
        <v>31320</v>
      </c>
      <c r="J6420" s="389"/>
      <c r="K6420" s="331" t="s">
        <v>994</v>
      </c>
    </row>
    <row r="6421" customFormat="false" ht="15.75" hidden="true" customHeight="false" outlineLevel="0" collapsed="false">
      <c r="A6421" s="331"/>
      <c r="B6421" s="331" t="s">
        <v>1586</v>
      </c>
      <c r="C6421" s="331" t="str">
        <f aca="false">IFERROR(VLOOKUP(B6421,'[1]#¡REF!'!$A$1:$C$15201,2,FALSE()),"")</f>
        <v/>
      </c>
      <c r="D6421" s="331" t="s">
        <v>1016</v>
      </c>
      <c r="E6421" s="331" t="s">
        <v>1021</v>
      </c>
      <c r="F6421" s="354" t="s">
        <v>993</v>
      </c>
      <c r="G6421" s="331" t="n">
        <v>5</v>
      </c>
      <c r="H6421" s="331" t="n">
        <v>67.81</v>
      </c>
      <c r="I6421" s="415" t="n">
        <v>1350</v>
      </c>
      <c r="J6421" s="389"/>
      <c r="K6421" s="331" t="s">
        <v>994</v>
      </c>
    </row>
    <row r="6422" customFormat="false" ht="15.75" hidden="true" customHeight="false" outlineLevel="0" collapsed="false">
      <c r="A6422" s="331"/>
      <c r="B6422" s="331" t="s">
        <v>1586</v>
      </c>
      <c r="C6422" s="331" t="str">
        <f aca="false">IFERROR(VLOOKUP(B6422,'[1]#¡REF!'!$A$1:$C$15201,2,FALSE()),"")</f>
        <v/>
      </c>
      <c r="D6422" s="331" t="s">
        <v>1016</v>
      </c>
      <c r="E6422" s="331" t="s">
        <v>1041</v>
      </c>
      <c r="F6422" s="354" t="s">
        <v>993</v>
      </c>
      <c r="G6422" s="331" t="n">
        <v>4</v>
      </c>
      <c r="H6422" s="331" t="n">
        <v>54.24</v>
      </c>
      <c r="I6422" s="415" t="n">
        <v>1080</v>
      </c>
      <c r="J6422" s="389"/>
      <c r="K6422" s="331" t="s">
        <v>994</v>
      </c>
    </row>
    <row r="6423" customFormat="false" ht="15.75" hidden="true" customHeight="false" outlineLevel="0" collapsed="false">
      <c r="A6423" s="331"/>
      <c r="B6423" s="331" t="s">
        <v>1586</v>
      </c>
      <c r="C6423" s="331" t="str">
        <f aca="false">IFERROR(VLOOKUP(B6423,'[1]#¡REF!'!$A$1:$C$15201,2,FALSE()),"")</f>
        <v/>
      </c>
      <c r="D6423" s="331" t="s">
        <v>1016</v>
      </c>
      <c r="E6423" s="331" t="s">
        <v>1023</v>
      </c>
      <c r="F6423" s="354" t="s">
        <v>993</v>
      </c>
      <c r="G6423" s="331" t="n">
        <v>141</v>
      </c>
      <c r="H6423" s="415" t="n">
        <v>1912.1</v>
      </c>
      <c r="I6423" s="415" t="n">
        <v>38070</v>
      </c>
      <c r="J6423" s="389"/>
      <c r="K6423" s="331" t="s">
        <v>994</v>
      </c>
    </row>
    <row r="6424" customFormat="false" ht="15.75" hidden="true" customHeight="false" outlineLevel="0" collapsed="false">
      <c r="A6424" s="331"/>
      <c r="B6424" s="331" t="s">
        <v>1586</v>
      </c>
      <c r="C6424" s="331" t="str">
        <f aca="false">IFERROR(VLOOKUP(B6424,'[1]#¡REF!'!$A$1:$C$15201,2,FALSE()),"")</f>
        <v/>
      </c>
      <c r="D6424" s="331" t="s">
        <v>1016</v>
      </c>
      <c r="E6424" s="331" t="s">
        <v>1042</v>
      </c>
      <c r="F6424" s="354" t="s">
        <v>993</v>
      </c>
      <c r="G6424" s="331" t="n">
        <v>19</v>
      </c>
      <c r="H6424" s="331" t="n">
        <v>257.66</v>
      </c>
      <c r="I6424" s="415" t="n">
        <v>5130</v>
      </c>
      <c r="J6424" s="389"/>
      <c r="K6424" s="331" t="s">
        <v>994</v>
      </c>
    </row>
    <row r="6425" customFormat="false" ht="15.75" hidden="true" customHeight="false" outlineLevel="0" collapsed="false">
      <c r="A6425" s="331"/>
      <c r="B6425" s="331" t="s">
        <v>1586</v>
      </c>
      <c r="C6425" s="331" t="str">
        <f aca="false">IFERROR(VLOOKUP(B6425,'[1]#¡REF!'!$A$1:$C$15201,2,FALSE()),"")</f>
        <v/>
      </c>
      <c r="D6425" s="331" t="s">
        <v>1016</v>
      </c>
      <c r="E6425" s="331" t="s">
        <v>1065</v>
      </c>
      <c r="F6425" s="354" t="s">
        <v>993</v>
      </c>
      <c r="G6425" s="331" t="n">
        <v>27</v>
      </c>
      <c r="H6425" s="331" t="n">
        <v>366.15</v>
      </c>
      <c r="I6425" s="415" t="n">
        <v>7290</v>
      </c>
      <c r="J6425" s="389"/>
      <c r="K6425" s="331" t="s">
        <v>994</v>
      </c>
    </row>
    <row r="6426" customFormat="false" ht="15.75" hidden="true" customHeight="false" outlineLevel="0" collapsed="false">
      <c r="A6426" s="331"/>
      <c r="B6426" s="331" t="s">
        <v>1586</v>
      </c>
      <c r="C6426" s="331" t="str">
        <f aca="false">IFERROR(VLOOKUP(B6426,'[1]#¡REF!'!$A$1:$C$15201,2,FALSE()),"")</f>
        <v/>
      </c>
      <c r="D6426" s="331" t="s">
        <v>1016</v>
      </c>
      <c r="E6426" s="331" t="s">
        <v>1093</v>
      </c>
      <c r="F6426" s="331" t="s">
        <v>1131</v>
      </c>
      <c r="G6426" s="331" t="n">
        <v>3</v>
      </c>
      <c r="H6426" s="331" t="n">
        <v>40.68</v>
      </c>
      <c r="I6426" s="331" t="n">
        <v>810</v>
      </c>
      <c r="J6426" s="389"/>
      <c r="K6426" s="331" t="s">
        <v>994</v>
      </c>
    </row>
    <row r="6427" customFormat="false" ht="15.75" hidden="true" customHeight="false" outlineLevel="0" collapsed="false">
      <c r="A6427" s="331"/>
      <c r="B6427" s="331" t="s">
        <v>1586</v>
      </c>
      <c r="C6427" s="331" t="str">
        <f aca="false">IFERROR(VLOOKUP(B6427,'[1]#¡REF!'!$A$1:$C$15201,2,FALSE()),"")</f>
        <v/>
      </c>
      <c r="D6427" s="331" t="s">
        <v>1016</v>
      </c>
      <c r="E6427" s="331" t="s">
        <v>1026</v>
      </c>
      <c r="F6427" s="331" t="s">
        <v>1132</v>
      </c>
      <c r="G6427" s="331" t="n">
        <v>21</v>
      </c>
      <c r="H6427" s="331" t="n">
        <v>284.78</v>
      </c>
      <c r="I6427" s="415" t="n">
        <v>5670</v>
      </c>
      <c r="J6427" s="389"/>
      <c r="K6427" s="331" t="s">
        <v>994</v>
      </c>
    </row>
    <row r="6428" customFormat="false" ht="15.75" hidden="true" customHeight="false" outlineLevel="0" collapsed="false">
      <c r="A6428" s="331"/>
      <c r="B6428" s="331" t="s">
        <v>1586</v>
      </c>
      <c r="C6428" s="331" t="str">
        <f aca="false">IFERROR(VLOOKUP(B6428,'[1]#¡REF!'!$A$1:$C$15201,2,FALSE()),"")</f>
        <v/>
      </c>
      <c r="D6428" s="331" t="s">
        <v>1016</v>
      </c>
      <c r="E6428" s="331" t="s">
        <v>1027</v>
      </c>
      <c r="F6428" s="331" t="s">
        <v>1133</v>
      </c>
      <c r="G6428" s="331" t="n">
        <v>2</v>
      </c>
      <c r="H6428" s="331" t="n">
        <v>27.12</v>
      </c>
      <c r="I6428" s="331" t="n">
        <v>540</v>
      </c>
      <c r="J6428" s="389"/>
      <c r="K6428" s="331" t="s">
        <v>994</v>
      </c>
    </row>
    <row r="6429" customFormat="false" ht="15.75" hidden="true" customHeight="false" outlineLevel="0" collapsed="false">
      <c r="A6429" s="331"/>
      <c r="B6429" s="331" t="s">
        <v>1586</v>
      </c>
      <c r="C6429" s="331" t="str">
        <f aca="false">IFERROR(VLOOKUP(B6429,'[1]#¡REF!'!$A$1:$C$15201,2,FALSE()),"")</f>
        <v/>
      </c>
      <c r="D6429" s="331" t="s">
        <v>1016</v>
      </c>
      <c r="E6429" s="331" t="s">
        <v>1028</v>
      </c>
      <c r="F6429" s="331" t="s">
        <v>1134</v>
      </c>
      <c r="G6429" s="331" t="n">
        <v>3</v>
      </c>
      <c r="H6429" s="331" t="n">
        <v>40.68</v>
      </c>
      <c r="I6429" s="331" t="n">
        <v>810</v>
      </c>
      <c r="J6429" s="390"/>
      <c r="K6429" s="331" t="s">
        <v>994</v>
      </c>
    </row>
    <row r="6430" customFormat="false" ht="15.75" hidden="true" customHeight="false" outlineLevel="0" collapsed="false">
      <c r="A6430" s="331"/>
      <c r="B6430" s="331" t="s">
        <v>1587</v>
      </c>
      <c r="C6430" s="331" t="str">
        <f aca="false">IFERROR(VLOOKUP(B6430,'[1]#¡REF!'!$A$1:$C$15201,2,FALSE()),"")</f>
        <v/>
      </c>
      <c r="D6430" s="331" t="s">
        <v>991</v>
      </c>
      <c r="E6430" s="331" t="s">
        <v>1032</v>
      </c>
      <c r="F6430" s="331" t="s">
        <v>1130</v>
      </c>
      <c r="G6430" s="331" t="n">
        <v>2</v>
      </c>
      <c r="H6430" s="331" t="n">
        <v>18.76</v>
      </c>
      <c r="I6430" s="331" t="n">
        <v>373.54</v>
      </c>
      <c r="J6430" s="388"/>
      <c r="K6430" s="331" t="s">
        <v>994</v>
      </c>
    </row>
    <row r="6431" customFormat="false" ht="15.75" hidden="true" customHeight="false" outlineLevel="0" collapsed="false">
      <c r="A6431" s="331"/>
      <c r="B6431" s="331" t="s">
        <v>1587</v>
      </c>
      <c r="C6431" s="331" t="str">
        <f aca="false">IFERROR(VLOOKUP(B6431,'[1]#¡REF!'!$A$1:$C$15201,2,FALSE()),"")</f>
        <v/>
      </c>
      <c r="D6431" s="331" t="s">
        <v>991</v>
      </c>
      <c r="E6431" s="331" t="s">
        <v>1053</v>
      </c>
      <c r="F6431" s="354" t="s">
        <v>993</v>
      </c>
      <c r="G6431" s="331" t="n">
        <v>250</v>
      </c>
      <c r="H6431" s="415" t="n">
        <v>2345.18</v>
      </c>
      <c r="I6431" s="415" t="n">
        <v>46692.5</v>
      </c>
      <c r="J6431" s="389"/>
      <c r="K6431" s="331" t="s">
        <v>994</v>
      </c>
    </row>
    <row r="6432" customFormat="false" ht="15.75" hidden="true" customHeight="false" outlineLevel="0" collapsed="false">
      <c r="A6432" s="331"/>
      <c r="B6432" s="331" t="s">
        <v>1587</v>
      </c>
      <c r="C6432" s="331" t="str">
        <f aca="false">IFERROR(VLOOKUP(B6432,'[1]#¡REF!'!$A$1:$C$15201,2,FALSE()),"")</f>
        <v/>
      </c>
      <c r="D6432" s="331" t="s">
        <v>991</v>
      </c>
      <c r="E6432" s="331" t="s">
        <v>1034</v>
      </c>
      <c r="F6432" s="354" t="s">
        <v>993</v>
      </c>
      <c r="G6432" s="331" t="n">
        <v>715</v>
      </c>
      <c r="H6432" s="415" t="n">
        <v>6707.21</v>
      </c>
      <c r="I6432" s="415" t="n">
        <v>133540.55</v>
      </c>
      <c r="J6432" s="389"/>
      <c r="K6432" s="331" t="s">
        <v>994</v>
      </c>
    </row>
    <row r="6433" customFormat="false" ht="15.75" hidden="true" customHeight="false" outlineLevel="0" collapsed="false">
      <c r="A6433" s="331"/>
      <c r="B6433" s="331" t="s">
        <v>1587</v>
      </c>
      <c r="C6433" s="331" t="str">
        <f aca="false">IFERROR(VLOOKUP(B6433,'[1]#¡REF!'!$A$1:$C$15201,2,FALSE()),"")</f>
        <v/>
      </c>
      <c r="D6433" s="331" t="s">
        <v>991</v>
      </c>
      <c r="E6433" s="331" t="s">
        <v>1009</v>
      </c>
      <c r="F6433" s="354" t="s">
        <v>993</v>
      </c>
      <c r="G6433" s="331" t="n">
        <v>50</v>
      </c>
      <c r="H6433" s="331" t="n">
        <v>469.04</v>
      </c>
      <c r="I6433" s="415" t="n">
        <v>9338.5</v>
      </c>
      <c r="J6433" s="389"/>
      <c r="K6433" s="331" t="s">
        <v>994</v>
      </c>
    </row>
    <row r="6434" customFormat="false" ht="15.75" hidden="true" customHeight="false" outlineLevel="0" collapsed="false">
      <c r="A6434" s="331"/>
      <c r="B6434" s="331" t="s">
        <v>1587</v>
      </c>
      <c r="C6434" s="331" t="str">
        <f aca="false">IFERROR(VLOOKUP(B6434,'[1]#¡REF!'!$A$1:$C$15201,2,FALSE()),"")</f>
        <v/>
      </c>
      <c r="D6434" s="331" t="s">
        <v>991</v>
      </c>
      <c r="E6434" s="331" t="s">
        <v>1012</v>
      </c>
      <c r="F6434" s="354" t="s">
        <v>993</v>
      </c>
      <c r="G6434" s="405" t="n">
        <v>1765</v>
      </c>
      <c r="H6434" s="415" t="n">
        <v>16556.96</v>
      </c>
      <c r="I6434" s="415" t="n">
        <v>329649.05</v>
      </c>
      <c r="J6434" s="389"/>
      <c r="K6434" s="331" t="s">
        <v>994</v>
      </c>
    </row>
    <row r="6435" customFormat="false" ht="15.75" hidden="true" customHeight="false" outlineLevel="0" collapsed="false">
      <c r="A6435" s="331"/>
      <c r="B6435" s="331" t="s">
        <v>1587</v>
      </c>
      <c r="C6435" s="331" t="str">
        <f aca="false">IFERROR(VLOOKUP(B6435,'[1]#¡REF!'!$A$1:$C$15201,2,FALSE()),"")</f>
        <v/>
      </c>
      <c r="D6435" s="331" t="s">
        <v>991</v>
      </c>
      <c r="E6435" s="331" t="s">
        <v>1035</v>
      </c>
      <c r="F6435" s="354" t="s">
        <v>993</v>
      </c>
      <c r="G6435" s="331" t="n">
        <v>78</v>
      </c>
      <c r="H6435" s="331" t="n">
        <v>731.7</v>
      </c>
      <c r="I6435" s="415" t="n">
        <v>14568.06</v>
      </c>
      <c r="J6435" s="389"/>
      <c r="K6435" s="331" t="s">
        <v>994</v>
      </c>
    </row>
    <row r="6436" customFormat="false" ht="15.75" hidden="true" customHeight="false" outlineLevel="0" collapsed="false">
      <c r="A6436" s="331"/>
      <c r="B6436" s="331" t="s">
        <v>1587</v>
      </c>
      <c r="C6436" s="331" t="str">
        <f aca="false">IFERROR(VLOOKUP(B6436,'[1]#¡REF!'!$A$1:$C$15201,2,FALSE()),"")</f>
        <v/>
      </c>
      <c r="D6436" s="331" t="s">
        <v>991</v>
      </c>
      <c r="E6436" s="331" t="s">
        <v>1036</v>
      </c>
      <c r="F6436" s="354" t="s">
        <v>993</v>
      </c>
      <c r="G6436" s="331" t="n">
        <v>2</v>
      </c>
      <c r="H6436" s="331" t="n">
        <v>18.76</v>
      </c>
      <c r="I6436" s="331" t="n">
        <v>373.54</v>
      </c>
      <c r="J6436" s="389"/>
      <c r="K6436" s="331" t="s">
        <v>994</v>
      </c>
    </row>
    <row r="6437" customFormat="false" ht="15.75" hidden="true" customHeight="false" outlineLevel="0" collapsed="false">
      <c r="A6437" s="331"/>
      <c r="B6437" s="331" t="s">
        <v>1587</v>
      </c>
      <c r="C6437" s="331" t="str">
        <f aca="false">IFERROR(VLOOKUP(B6437,'[1]#¡REF!'!$A$1:$C$15201,2,FALSE()),"")</f>
        <v/>
      </c>
      <c r="D6437" s="331" t="s">
        <v>991</v>
      </c>
      <c r="E6437" s="331" t="s">
        <v>1037</v>
      </c>
      <c r="F6437" s="331" t="s">
        <v>1131</v>
      </c>
      <c r="G6437" s="331" t="n">
        <v>50</v>
      </c>
      <c r="H6437" s="331" t="n">
        <v>469.04</v>
      </c>
      <c r="I6437" s="415" t="n">
        <v>9338.5</v>
      </c>
      <c r="J6437" s="389"/>
      <c r="K6437" s="331" t="s">
        <v>994</v>
      </c>
    </row>
    <row r="6438" customFormat="false" ht="15.75" hidden="true" customHeight="false" outlineLevel="0" collapsed="false">
      <c r="A6438" s="331"/>
      <c r="B6438" s="331" t="s">
        <v>1587</v>
      </c>
      <c r="C6438" s="331" t="str">
        <f aca="false">IFERROR(VLOOKUP(B6438,'[1]#¡REF!'!$A$1:$C$15201,2,FALSE()),"")</f>
        <v/>
      </c>
      <c r="D6438" s="331" t="s">
        <v>991</v>
      </c>
      <c r="E6438" s="331" t="s">
        <v>1014</v>
      </c>
      <c r="F6438" s="331" t="s">
        <v>1132</v>
      </c>
      <c r="G6438" s="331" t="n">
        <v>10</v>
      </c>
      <c r="H6438" s="331" t="n">
        <v>93.81</v>
      </c>
      <c r="I6438" s="415" t="n">
        <v>1867.7</v>
      </c>
      <c r="J6438" s="390"/>
      <c r="K6438" s="331" t="s">
        <v>994</v>
      </c>
    </row>
    <row r="6439" customFormat="false" ht="15.75" hidden="true" customHeight="false" outlineLevel="0" collapsed="false">
      <c r="A6439" s="331"/>
      <c r="B6439" s="331" t="s">
        <v>1587</v>
      </c>
      <c r="C6439" s="331" t="str">
        <f aca="false">IFERROR(VLOOKUP(B6439,'[1]#¡REF!'!$A$1:$C$15201,2,FALSE()),"")</f>
        <v/>
      </c>
      <c r="D6439" s="331" t="s">
        <v>1016</v>
      </c>
      <c r="E6439" s="331" t="s">
        <v>1091</v>
      </c>
      <c r="F6439" s="354" t="s">
        <v>993</v>
      </c>
      <c r="G6439" s="331" t="n">
        <v>28</v>
      </c>
      <c r="H6439" s="331" t="n">
        <v>262.66</v>
      </c>
      <c r="I6439" s="415" t="n">
        <v>5229.56</v>
      </c>
      <c r="J6439" s="388"/>
      <c r="K6439" s="331" t="s">
        <v>994</v>
      </c>
    </row>
    <row r="6440" customFormat="false" ht="15.75" hidden="true" customHeight="false" outlineLevel="0" collapsed="false">
      <c r="A6440" s="331"/>
      <c r="B6440" s="331" t="s">
        <v>1587</v>
      </c>
      <c r="C6440" s="331" t="str">
        <f aca="false">IFERROR(VLOOKUP(B6440,'[1]#¡REF!'!$A$1:$C$15201,2,FALSE()),"")</f>
        <v/>
      </c>
      <c r="D6440" s="331" t="s">
        <v>1016</v>
      </c>
      <c r="E6440" s="331" t="s">
        <v>1018</v>
      </c>
      <c r="F6440" s="354" t="s">
        <v>993</v>
      </c>
      <c r="G6440" s="331" t="n">
        <v>112</v>
      </c>
      <c r="H6440" s="415" t="n">
        <v>1050.64</v>
      </c>
      <c r="I6440" s="415" t="n">
        <v>20918.24</v>
      </c>
      <c r="J6440" s="389"/>
      <c r="K6440" s="331" t="s">
        <v>994</v>
      </c>
    </row>
    <row r="6441" customFormat="false" ht="15.75" hidden="true" customHeight="false" outlineLevel="0" collapsed="false">
      <c r="A6441" s="331"/>
      <c r="B6441" s="331" t="s">
        <v>1587</v>
      </c>
      <c r="C6441" s="331" t="str">
        <f aca="false">IFERROR(VLOOKUP(B6441,'[1]#¡REF!'!$A$1:$C$15201,2,FALSE()),"")</f>
        <v/>
      </c>
      <c r="D6441" s="331" t="s">
        <v>1016</v>
      </c>
      <c r="E6441" s="331" t="s">
        <v>1019</v>
      </c>
      <c r="F6441" s="354" t="s">
        <v>993</v>
      </c>
      <c r="G6441" s="331" t="n">
        <v>199</v>
      </c>
      <c r="H6441" s="415" t="n">
        <v>1866.76</v>
      </c>
      <c r="I6441" s="415" t="n">
        <v>37167.23</v>
      </c>
      <c r="J6441" s="389"/>
      <c r="K6441" s="331" t="s">
        <v>994</v>
      </c>
    </row>
    <row r="6442" customFormat="false" ht="15.75" hidden="true" customHeight="false" outlineLevel="0" collapsed="false">
      <c r="A6442" s="331"/>
      <c r="B6442" s="331" t="s">
        <v>1587</v>
      </c>
      <c r="C6442" s="331" t="str">
        <f aca="false">IFERROR(VLOOKUP(B6442,'[1]#¡REF!'!$A$1:$C$15201,2,FALSE()),"")</f>
        <v/>
      </c>
      <c r="D6442" s="331" t="s">
        <v>1016</v>
      </c>
      <c r="E6442" s="331" t="s">
        <v>1022</v>
      </c>
      <c r="F6442" s="354" t="s">
        <v>993</v>
      </c>
      <c r="G6442" s="331" t="n">
        <v>3</v>
      </c>
      <c r="H6442" s="331" t="n">
        <v>28.14</v>
      </c>
      <c r="I6442" s="331" t="n">
        <v>560.31</v>
      </c>
      <c r="J6442" s="389"/>
      <c r="K6442" s="331" t="s">
        <v>994</v>
      </c>
    </row>
    <row r="6443" customFormat="false" ht="15.75" hidden="true" customHeight="false" outlineLevel="0" collapsed="false">
      <c r="A6443" s="331"/>
      <c r="B6443" s="331" t="s">
        <v>1587</v>
      </c>
      <c r="C6443" s="331" t="str">
        <f aca="false">IFERROR(VLOOKUP(B6443,'[1]#¡REF!'!$A$1:$C$15201,2,FALSE()),"")</f>
        <v/>
      </c>
      <c r="D6443" s="331" t="s">
        <v>1016</v>
      </c>
      <c r="E6443" s="331" t="s">
        <v>1023</v>
      </c>
      <c r="F6443" s="354" t="s">
        <v>993</v>
      </c>
      <c r="G6443" s="331" t="n">
        <v>283</v>
      </c>
      <c r="H6443" s="415" t="n">
        <v>2654.74</v>
      </c>
      <c r="I6443" s="415" t="n">
        <v>52855.91</v>
      </c>
      <c r="J6443" s="389"/>
      <c r="K6443" s="331" t="s">
        <v>994</v>
      </c>
    </row>
    <row r="6444" customFormat="false" ht="15.75" hidden="true" customHeight="false" outlineLevel="0" collapsed="false">
      <c r="A6444" s="331"/>
      <c r="B6444" s="331" t="s">
        <v>1587</v>
      </c>
      <c r="C6444" s="331" t="str">
        <f aca="false">IFERROR(VLOOKUP(B6444,'[1]#¡REF!'!$A$1:$C$15201,2,FALSE()),"")</f>
        <v/>
      </c>
      <c r="D6444" s="331" t="s">
        <v>1016</v>
      </c>
      <c r="E6444" s="331" t="s">
        <v>1065</v>
      </c>
      <c r="F6444" s="354" t="s">
        <v>993</v>
      </c>
      <c r="G6444" s="331" t="n">
        <v>210</v>
      </c>
      <c r="H6444" s="415" t="n">
        <v>1969.95</v>
      </c>
      <c r="I6444" s="415" t="n">
        <v>39221.7</v>
      </c>
      <c r="J6444" s="389"/>
      <c r="K6444" s="331" t="s">
        <v>994</v>
      </c>
    </row>
    <row r="6445" customFormat="false" ht="15.75" hidden="true" customHeight="false" outlineLevel="0" collapsed="false">
      <c r="A6445" s="331"/>
      <c r="B6445" s="331" t="s">
        <v>1587</v>
      </c>
      <c r="C6445" s="331" t="str">
        <f aca="false">IFERROR(VLOOKUP(B6445,'[1]#¡REF!'!$A$1:$C$15201,2,FALSE()),"")</f>
        <v/>
      </c>
      <c r="D6445" s="331" t="s">
        <v>1016</v>
      </c>
      <c r="E6445" s="331" t="s">
        <v>1026</v>
      </c>
      <c r="F6445" s="331" t="s">
        <v>1132</v>
      </c>
      <c r="G6445" s="331" t="n">
        <v>56</v>
      </c>
      <c r="H6445" s="331" t="n">
        <v>525.32</v>
      </c>
      <c r="I6445" s="415" t="n">
        <v>10459.12</v>
      </c>
      <c r="J6445" s="389"/>
      <c r="K6445" s="331" t="s">
        <v>994</v>
      </c>
    </row>
    <row r="6446" customFormat="false" ht="15.75" hidden="true" customHeight="false" outlineLevel="0" collapsed="false">
      <c r="A6446" s="331"/>
      <c r="B6446" s="331" t="s">
        <v>1587</v>
      </c>
      <c r="C6446" s="331" t="str">
        <f aca="false">IFERROR(VLOOKUP(B6446,'[1]#¡REF!'!$A$1:$C$15201,2,FALSE()),"")</f>
        <v/>
      </c>
      <c r="D6446" s="331" t="s">
        <v>1016</v>
      </c>
      <c r="E6446" s="331" t="s">
        <v>1028</v>
      </c>
      <c r="F6446" s="331" t="s">
        <v>1134</v>
      </c>
      <c r="G6446" s="331" t="n">
        <v>7</v>
      </c>
      <c r="H6446" s="331" t="n">
        <v>65.66</v>
      </c>
      <c r="I6446" s="415" t="n">
        <v>1307.39</v>
      </c>
      <c r="J6446" s="389"/>
      <c r="K6446" s="331" t="s">
        <v>994</v>
      </c>
    </row>
    <row r="6447" customFormat="false" ht="15.75" hidden="true" customHeight="false" outlineLevel="0" collapsed="false">
      <c r="A6447" s="331"/>
      <c r="B6447" s="331" t="s">
        <v>1588</v>
      </c>
      <c r="C6447" s="331" t="str">
        <f aca="false">IFERROR(VLOOKUP(B6447,'[1]#¡REF!'!$A$1:$C$15201,2,FALSE()),"")</f>
        <v/>
      </c>
      <c r="D6447" s="331" t="s">
        <v>991</v>
      </c>
      <c r="E6447" s="331" t="s">
        <v>1032</v>
      </c>
      <c r="F6447" s="331" t="s">
        <v>1130</v>
      </c>
      <c r="G6447" s="331" t="n">
        <v>50</v>
      </c>
      <c r="H6447" s="331" t="n">
        <v>26</v>
      </c>
      <c r="I6447" s="331" t="n">
        <v>517.66</v>
      </c>
      <c r="J6447" s="389"/>
      <c r="K6447" s="331" t="s">
        <v>994</v>
      </c>
    </row>
    <row r="6448" customFormat="false" ht="15.75" hidden="true" customHeight="false" outlineLevel="0" collapsed="false">
      <c r="A6448" s="331"/>
      <c r="B6448" s="331" t="s">
        <v>1588</v>
      </c>
      <c r="C6448" s="331" t="str">
        <f aca="false">IFERROR(VLOOKUP(B6448,'[1]#¡REF!'!$A$1:$C$15201,2,FALSE()),"")</f>
        <v/>
      </c>
      <c r="D6448" s="331" t="s">
        <v>991</v>
      </c>
      <c r="E6448" s="331" t="s">
        <v>1034</v>
      </c>
      <c r="F6448" s="354" t="s">
        <v>993</v>
      </c>
      <c r="G6448" s="331" t="n">
        <v>22</v>
      </c>
      <c r="H6448" s="331" t="n">
        <v>11.44</v>
      </c>
      <c r="I6448" s="331" t="n">
        <v>227.77</v>
      </c>
      <c r="J6448" s="389"/>
      <c r="K6448" s="331" t="s">
        <v>994</v>
      </c>
    </row>
    <row r="6449" customFormat="false" ht="15.75" hidden="true" customHeight="false" outlineLevel="0" collapsed="false">
      <c r="A6449" s="331"/>
      <c r="B6449" s="331" t="s">
        <v>1588</v>
      </c>
      <c r="C6449" s="331" t="str">
        <f aca="false">IFERROR(VLOOKUP(B6449,'[1]#¡REF!'!$A$1:$C$15201,2,FALSE()),"")</f>
        <v/>
      </c>
      <c r="D6449" s="331" t="s">
        <v>1016</v>
      </c>
      <c r="E6449" s="331" t="s">
        <v>1017</v>
      </c>
      <c r="F6449" s="331" t="s">
        <v>1130</v>
      </c>
      <c r="G6449" s="331" t="n">
        <v>48</v>
      </c>
      <c r="H6449" s="331" t="n">
        <v>24.96</v>
      </c>
      <c r="I6449" s="331" t="n">
        <v>496.95</v>
      </c>
      <c r="J6449" s="389"/>
      <c r="K6449" s="331" t="s">
        <v>994</v>
      </c>
    </row>
    <row r="6450" customFormat="false" ht="15.75" hidden="true" customHeight="false" outlineLevel="0" collapsed="false">
      <c r="A6450" s="331"/>
      <c r="B6450" s="331" t="s">
        <v>1588</v>
      </c>
      <c r="C6450" s="331" t="str">
        <f aca="false">IFERROR(VLOOKUP(B6450,'[1]#¡REF!'!$A$1:$C$15201,2,FALSE()),"")</f>
        <v/>
      </c>
      <c r="D6450" s="331" t="s">
        <v>1016</v>
      </c>
      <c r="E6450" s="331" t="s">
        <v>1091</v>
      </c>
      <c r="F6450" s="354" t="s">
        <v>993</v>
      </c>
      <c r="G6450" s="331" t="n">
        <v>226</v>
      </c>
      <c r="H6450" s="331" t="n">
        <v>117.52</v>
      </c>
      <c r="I6450" s="415" t="n">
        <v>2339.82</v>
      </c>
      <c r="J6450" s="389"/>
      <c r="K6450" s="331" t="s">
        <v>994</v>
      </c>
    </row>
    <row r="6451" customFormat="false" ht="15.75" hidden="true" customHeight="false" outlineLevel="0" collapsed="false">
      <c r="A6451" s="331"/>
      <c r="B6451" s="331" t="s">
        <v>1588</v>
      </c>
      <c r="C6451" s="331" t="str">
        <f aca="false">IFERROR(VLOOKUP(B6451,'[1]#¡REF!'!$A$1:$C$15201,2,FALSE()),"")</f>
        <v/>
      </c>
      <c r="D6451" s="331" t="s">
        <v>1016</v>
      </c>
      <c r="E6451" s="331" t="s">
        <v>1018</v>
      </c>
      <c r="F6451" s="354" t="s">
        <v>993</v>
      </c>
      <c r="G6451" s="331" t="n">
        <v>4</v>
      </c>
      <c r="H6451" s="331" t="n">
        <v>2.08</v>
      </c>
      <c r="I6451" s="331" t="n">
        <v>41.41</v>
      </c>
      <c r="J6451" s="389"/>
      <c r="K6451" s="331" t="s">
        <v>994</v>
      </c>
    </row>
    <row r="6452" customFormat="false" ht="15.75" hidden="true" customHeight="false" outlineLevel="0" collapsed="false">
      <c r="A6452" s="331"/>
      <c r="B6452" s="331" t="s">
        <v>1588</v>
      </c>
      <c r="C6452" s="331" t="str">
        <f aca="false">IFERROR(VLOOKUP(B6452,'[1]#¡REF!'!$A$1:$C$15201,2,FALSE()),"")</f>
        <v/>
      </c>
      <c r="D6452" s="331" t="s">
        <v>1016</v>
      </c>
      <c r="E6452" s="331" t="s">
        <v>1019</v>
      </c>
      <c r="F6452" s="354" t="s">
        <v>993</v>
      </c>
      <c r="G6452" s="331" t="n">
        <v>20</v>
      </c>
      <c r="H6452" s="331" t="n">
        <v>10.4</v>
      </c>
      <c r="I6452" s="331" t="n">
        <v>207.06</v>
      </c>
      <c r="J6452" s="389"/>
      <c r="K6452" s="331" t="s">
        <v>994</v>
      </c>
    </row>
    <row r="6453" customFormat="false" ht="15.75" hidden="true" customHeight="false" outlineLevel="0" collapsed="false">
      <c r="A6453" s="331"/>
      <c r="B6453" s="331" t="s">
        <v>1588</v>
      </c>
      <c r="C6453" s="331" t="str">
        <f aca="false">IFERROR(VLOOKUP(B6453,'[1]#¡REF!'!$A$1:$C$15201,2,FALSE()),"")</f>
        <v/>
      </c>
      <c r="D6453" s="331" t="s">
        <v>1016</v>
      </c>
      <c r="E6453" s="331" t="s">
        <v>1020</v>
      </c>
      <c r="F6453" s="354" t="s">
        <v>993</v>
      </c>
      <c r="G6453" s="405" t="n">
        <v>1201</v>
      </c>
      <c r="H6453" s="331" t="n">
        <v>624.52</v>
      </c>
      <c r="I6453" s="415" t="n">
        <v>12434.19</v>
      </c>
      <c r="J6453" s="389"/>
      <c r="K6453" s="331" t="s">
        <v>994</v>
      </c>
    </row>
    <row r="6454" customFormat="false" ht="15.75" hidden="true" customHeight="false" outlineLevel="0" collapsed="false">
      <c r="A6454" s="331"/>
      <c r="B6454" s="331" t="s">
        <v>1588</v>
      </c>
      <c r="C6454" s="331" t="str">
        <f aca="false">IFERROR(VLOOKUP(B6454,'[1]#¡REF!'!$A$1:$C$15201,2,FALSE()),"")</f>
        <v/>
      </c>
      <c r="D6454" s="331" t="s">
        <v>1016</v>
      </c>
      <c r="E6454" s="331" t="s">
        <v>1023</v>
      </c>
      <c r="F6454" s="354" t="s">
        <v>993</v>
      </c>
      <c r="G6454" s="405" t="n">
        <v>1482</v>
      </c>
      <c r="H6454" s="331" t="n">
        <v>770.64</v>
      </c>
      <c r="I6454" s="415" t="n">
        <v>15343.44</v>
      </c>
      <c r="J6454" s="389"/>
      <c r="K6454" s="331" t="s">
        <v>994</v>
      </c>
    </row>
    <row r="6455" customFormat="false" ht="15.75" hidden="true" customHeight="false" outlineLevel="0" collapsed="false">
      <c r="A6455" s="331"/>
      <c r="B6455" s="331" t="s">
        <v>1588</v>
      </c>
      <c r="C6455" s="331" t="str">
        <f aca="false">IFERROR(VLOOKUP(B6455,'[1]#¡REF!'!$A$1:$C$15201,2,FALSE()),"")</f>
        <v/>
      </c>
      <c r="D6455" s="331" t="s">
        <v>1016</v>
      </c>
      <c r="E6455" s="331" t="s">
        <v>1025</v>
      </c>
      <c r="F6455" s="354" t="s">
        <v>993</v>
      </c>
      <c r="G6455" s="331" t="n">
        <v>168</v>
      </c>
      <c r="H6455" s="331" t="n">
        <v>87.36</v>
      </c>
      <c r="I6455" s="415" t="n">
        <v>1739.34</v>
      </c>
      <c r="J6455" s="389"/>
      <c r="K6455" s="331" t="s">
        <v>994</v>
      </c>
    </row>
    <row r="6456" customFormat="false" ht="15.75" hidden="true" customHeight="false" outlineLevel="0" collapsed="false">
      <c r="A6456" s="331"/>
      <c r="B6456" s="331" t="s">
        <v>1588</v>
      </c>
      <c r="C6456" s="331" t="str">
        <f aca="false">IFERROR(VLOOKUP(B6456,'[1]#¡REF!'!$A$1:$C$15201,2,FALSE()),"")</f>
        <v/>
      </c>
      <c r="D6456" s="331" t="s">
        <v>1016</v>
      </c>
      <c r="E6456" s="331" t="s">
        <v>1065</v>
      </c>
      <c r="F6456" s="354" t="s">
        <v>993</v>
      </c>
      <c r="G6456" s="331" t="n">
        <v>335</v>
      </c>
      <c r="H6456" s="331" t="n">
        <v>174.2</v>
      </c>
      <c r="I6456" s="415" t="n">
        <v>3468.32</v>
      </c>
      <c r="J6456" s="389"/>
      <c r="K6456" s="331" t="s">
        <v>994</v>
      </c>
    </row>
    <row r="6457" customFormat="false" ht="15.75" hidden="true" customHeight="false" outlineLevel="0" collapsed="false">
      <c r="A6457" s="331"/>
      <c r="B6457" s="331" t="s">
        <v>1588</v>
      </c>
      <c r="C6457" s="331" t="str">
        <f aca="false">IFERROR(VLOOKUP(B6457,'[1]#¡REF!'!$A$1:$C$15201,2,FALSE()),"")</f>
        <v/>
      </c>
      <c r="D6457" s="331" t="s">
        <v>1016</v>
      </c>
      <c r="E6457" s="331" t="s">
        <v>1093</v>
      </c>
      <c r="F6457" s="331" t="s">
        <v>1131</v>
      </c>
      <c r="G6457" s="331" t="n">
        <v>34</v>
      </c>
      <c r="H6457" s="331" t="n">
        <v>17.68</v>
      </c>
      <c r="I6457" s="331" t="n">
        <v>352.01</v>
      </c>
      <c r="J6457" s="389"/>
      <c r="K6457" s="331" t="s">
        <v>994</v>
      </c>
    </row>
    <row r="6458" customFormat="false" ht="15.75" hidden="true" customHeight="false" outlineLevel="0" collapsed="false">
      <c r="A6458" s="331"/>
      <c r="B6458" s="331" t="s">
        <v>1588</v>
      </c>
      <c r="C6458" s="331" t="str">
        <f aca="false">IFERROR(VLOOKUP(B6458,'[1]#¡REF!'!$A$1:$C$15201,2,FALSE()),"")</f>
        <v/>
      </c>
      <c r="D6458" s="331" t="s">
        <v>1016</v>
      </c>
      <c r="E6458" s="331" t="s">
        <v>1026</v>
      </c>
      <c r="F6458" s="331" t="s">
        <v>1132</v>
      </c>
      <c r="G6458" s="331" t="n">
        <v>4</v>
      </c>
      <c r="H6458" s="331" t="n">
        <v>2.08</v>
      </c>
      <c r="I6458" s="331" t="n">
        <v>41.41</v>
      </c>
      <c r="J6458" s="389"/>
      <c r="K6458" s="331" t="s">
        <v>994</v>
      </c>
    </row>
    <row r="6459" customFormat="false" ht="15.75" hidden="true" customHeight="false" outlineLevel="0" collapsed="false">
      <c r="A6459" s="331"/>
      <c r="B6459" s="331" t="s">
        <v>1588</v>
      </c>
      <c r="C6459" s="331" t="str">
        <f aca="false">IFERROR(VLOOKUP(B6459,'[1]#¡REF!'!$A$1:$C$15201,2,FALSE()),"")</f>
        <v/>
      </c>
      <c r="D6459" s="331" t="s">
        <v>1016</v>
      </c>
      <c r="E6459" s="331" t="s">
        <v>1027</v>
      </c>
      <c r="F6459" s="331" t="s">
        <v>1133</v>
      </c>
      <c r="G6459" s="331" t="n">
        <v>34</v>
      </c>
      <c r="H6459" s="331" t="n">
        <v>17.68</v>
      </c>
      <c r="I6459" s="331" t="n">
        <v>352.01</v>
      </c>
      <c r="J6459" s="389"/>
      <c r="K6459" s="331" t="s">
        <v>994</v>
      </c>
    </row>
    <row r="6460" customFormat="false" ht="15.75" hidden="true" customHeight="false" outlineLevel="0" collapsed="false">
      <c r="A6460" s="331"/>
      <c r="B6460" s="331" t="s">
        <v>1588</v>
      </c>
      <c r="C6460" s="331" t="str">
        <f aca="false">IFERROR(VLOOKUP(B6460,'[1]#¡REF!'!$A$1:$C$15201,2,FALSE()),"")</f>
        <v/>
      </c>
      <c r="D6460" s="331" t="s">
        <v>1016</v>
      </c>
      <c r="E6460" s="331" t="s">
        <v>1028</v>
      </c>
      <c r="F6460" s="331" t="s">
        <v>1134</v>
      </c>
      <c r="G6460" s="331" t="n">
        <v>4</v>
      </c>
      <c r="H6460" s="331" t="n">
        <v>2.08</v>
      </c>
      <c r="I6460" s="331" t="n">
        <v>41.41</v>
      </c>
      <c r="J6460" s="390"/>
      <c r="K6460" s="331" t="s">
        <v>994</v>
      </c>
    </row>
    <row r="6461" customFormat="false" ht="15.75" hidden="true" customHeight="false" outlineLevel="0" collapsed="false">
      <c r="A6461" s="399"/>
      <c r="B6461" s="356" t="s">
        <v>1588</v>
      </c>
      <c r="C6461" s="356" t="str">
        <f aca="false">IFERROR(VLOOKUP(B6461,'[1]#¡REF!'!$A$1:$C$15201,2,FALSE()),"")</f>
        <v/>
      </c>
      <c r="D6461" s="399" t="s">
        <v>1016</v>
      </c>
      <c r="E6461" s="399" t="s">
        <v>621</v>
      </c>
      <c r="F6461" s="361" t="s">
        <v>1136</v>
      </c>
      <c r="G6461" s="361" t="n">
        <v>55</v>
      </c>
      <c r="H6461" s="417" t="n">
        <v>28.6</v>
      </c>
      <c r="I6461" s="417" t="n">
        <v>569.43</v>
      </c>
      <c r="J6461" s="360"/>
      <c r="K6461" s="356" t="s">
        <v>994</v>
      </c>
      <c r="L6461" s="379"/>
      <c r="M6461" s="379"/>
      <c r="N6461" s="379"/>
      <c r="O6461" s="379"/>
      <c r="P6461" s="279"/>
      <c r="Q6461" s="395"/>
      <c r="R6461" s="436"/>
      <c r="S6461" s="436"/>
      <c r="T6461" s="437"/>
    </row>
    <row r="6462" customFormat="false" ht="15.75" hidden="true" customHeight="false" outlineLevel="0" collapsed="false">
      <c r="A6462" s="331"/>
      <c r="B6462" s="331" t="s">
        <v>1589</v>
      </c>
      <c r="C6462" s="331" t="str">
        <f aca="false">IFERROR(VLOOKUP(B6462,'[1]#¡REF!'!$A$1:$C$15201,2,FALSE()),"")</f>
        <v/>
      </c>
      <c r="D6462" s="331" t="s">
        <v>1016</v>
      </c>
      <c r="E6462" s="331" t="s">
        <v>1091</v>
      </c>
      <c r="F6462" s="354" t="s">
        <v>993</v>
      </c>
      <c r="G6462" s="331" t="n">
        <v>14</v>
      </c>
      <c r="H6462" s="331" t="n">
        <v>250.61</v>
      </c>
      <c r="I6462" s="415" t="n">
        <v>4989.6</v>
      </c>
      <c r="J6462" s="388"/>
      <c r="K6462" s="331" t="s">
        <v>994</v>
      </c>
    </row>
    <row r="6463" customFormat="false" ht="15.75" hidden="true" customHeight="false" outlineLevel="0" collapsed="false">
      <c r="A6463" s="331"/>
      <c r="B6463" s="331" t="s">
        <v>1589</v>
      </c>
      <c r="C6463" s="331" t="str">
        <f aca="false">IFERROR(VLOOKUP(B6463,'[1]#¡REF!'!$A$1:$C$15201,2,FALSE()),"")</f>
        <v/>
      </c>
      <c r="D6463" s="331" t="s">
        <v>1016</v>
      </c>
      <c r="E6463" s="331" t="s">
        <v>1018</v>
      </c>
      <c r="F6463" s="354" t="s">
        <v>993</v>
      </c>
      <c r="G6463" s="331" t="n">
        <v>224</v>
      </c>
      <c r="H6463" s="415" t="n">
        <v>4009.72</v>
      </c>
      <c r="I6463" s="415" t="n">
        <v>79833.6</v>
      </c>
      <c r="J6463" s="389"/>
      <c r="K6463" s="331" t="s">
        <v>994</v>
      </c>
    </row>
    <row r="6464" customFormat="false" ht="15.75" hidden="true" customHeight="false" outlineLevel="0" collapsed="false">
      <c r="A6464" s="331"/>
      <c r="B6464" s="331" t="s">
        <v>1589</v>
      </c>
      <c r="C6464" s="331" t="str">
        <f aca="false">IFERROR(VLOOKUP(B6464,'[1]#¡REF!'!$A$1:$C$15201,2,FALSE()),"")</f>
        <v/>
      </c>
      <c r="D6464" s="331" t="s">
        <v>1016</v>
      </c>
      <c r="E6464" s="331" t="s">
        <v>1019</v>
      </c>
      <c r="F6464" s="354" t="s">
        <v>993</v>
      </c>
      <c r="G6464" s="331" t="n">
        <v>77</v>
      </c>
      <c r="H6464" s="415" t="n">
        <v>1378.34</v>
      </c>
      <c r="I6464" s="415" t="n">
        <v>27442.8</v>
      </c>
      <c r="J6464" s="389"/>
      <c r="K6464" s="331" t="s">
        <v>994</v>
      </c>
    </row>
    <row r="6465" customFormat="false" ht="15.75" hidden="true" customHeight="false" outlineLevel="0" collapsed="false">
      <c r="A6465" s="331"/>
      <c r="B6465" s="331" t="s">
        <v>1094</v>
      </c>
      <c r="C6465" s="331" t="str">
        <f aca="false">IFERROR(VLOOKUP(B6465,'[1]#¡REF!'!$A$1:$C$15201,2,FALSE()),"")</f>
        <v/>
      </c>
      <c r="D6465" s="331" t="s">
        <v>991</v>
      </c>
      <c r="E6465" s="331" t="s">
        <v>1034</v>
      </c>
      <c r="F6465" s="354" t="s">
        <v>993</v>
      </c>
      <c r="G6465" s="405" t="n">
        <v>1422</v>
      </c>
      <c r="H6465" s="415" t="n">
        <v>323947.47</v>
      </c>
      <c r="I6465" s="415" t="n">
        <v>6449793.84</v>
      </c>
      <c r="J6465" s="389"/>
      <c r="K6465" s="331" t="s">
        <v>994</v>
      </c>
    </row>
    <row r="6466" customFormat="false" ht="15.75" hidden="true" customHeight="false" outlineLevel="0" collapsed="false">
      <c r="A6466" s="331"/>
      <c r="B6466" s="331" t="s">
        <v>1094</v>
      </c>
      <c r="C6466" s="331" t="str">
        <f aca="false">IFERROR(VLOOKUP(B6466,'[1]#¡REF!'!$A$1:$C$15201,2,FALSE()),"")</f>
        <v/>
      </c>
      <c r="D6466" s="331" t="s">
        <v>991</v>
      </c>
      <c r="E6466" s="331" t="s">
        <v>1012</v>
      </c>
      <c r="F6466" s="354" t="s">
        <v>993</v>
      </c>
      <c r="G6466" s="331" t="n">
        <v>300</v>
      </c>
      <c r="H6466" s="415" t="n">
        <v>68343.35</v>
      </c>
      <c r="I6466" s="415" t="n">
        <v>1360716</v>
      </c>
      <c r="J6466" s="389"/>
      <c r="K6466" s="331" t="s">
        <v>994</v>
      </c>
    </row>
    <row r="6467" customFormat="false" ht="15.75" hidden="true" customHeight="false" outlineLevel="0" collapsed="false">
      <c r="A6467" s="331"/>
      <c r="B6467" s="331" t="s">
        <v>1095</v>
      </c>
      <c r="C6467" s="331" t="str">
        <f aca="false">IFERROR(VLOOKUP(B6467,'[1]#¡REF!'!$A$1:$C$15201,2,FALSE()),"")</f>
        <v/>
      </c>
      <c r="D6467" s="331" t="s">
        <v>991</v>
      </c>
      <c r="E6467" s="331" t="s">
        <v>1032</v>
      </c>
      <c r="F6467" s="331" t="s">
        <v>1130</v>
      </c>
      <c r="G6467" s="331" t="n">
        <v>2</v>
      </c>
      <c r="H6467" s="331" t="n">
        <v>728.38</v>
      </c>
      <c r="I6467" s="415" t="n">
        <v>14502.14</v>
      </c>
      <c r="J6467" s="389"/>
      <c r="K6467" s="331" t="s">
        <v>994</v>
      </c>
    </row>
    <row r="6468" customFormat="false" ht="15.75" hidden="true" customHeight="false" outlineLevel="0" collapsed="false">
      <c r="A6468" s="331"/>
      <c r="B6468" s="331" t="s">
        <v>1095</v>
      </c>
      <c r="C6468" s="331" t="str">
        <f aca="false">IFERROR(VLOOKUP(B6468,'[1]#¡REF!'!$A$1:$C$15201,2,FALSE()),"")</f>
        <v/>
      </c>
      <c r="D6468" s="331" t="s">
        <v>991</v>
      </c>
      <c r="E6468" s="331" t="s">
        <v>1083</v>
      </c>
      <c r="F6468" s="354" t="s">
        <v>993</v>
      </c>
      <c r="G6468" s="331" t="n">
        <v>60</v>
      </c>
      <c r="H6468" s="415" t="n">
        <v>21851.54</v>
      </c>
      <c r="I6468" s="415" t="n">
        <v>435064.2</v>
      </c>
      <c r="J6468" s="389"/>
      <c r="K6468" s="331" t="s">
        <v>994</v>
      </c>
    </row>
    <row r="6469" customFormat="false" ht="15.75" hidden="true" customHeight="false" outlineLevel="0" collapsed="false">
      <c r="A6469" s="331"/>
      <c r="B6469" s="331" t="s">
        <v>1095</v>
      </c>
      <c r="C6469" s="331" t="str">
        <f aca="false">IFERROR(VLOOKUP(B6469,'[1]#¡REF!'!$A$1:$C$15201,2,FALSE()),"")</f>
        <v/>
      </c>
      <c r="D6469" s="331" t="s">
        <v>991</v>
      </c>
      <c r="E6469" s="331" t="s">
        <v>1009</v>
      </c>
      <c r="F6469" s="354" t="s">
        <v>993</v>
      </c>
      <c r="G6469" s="331" t="n">
        <v>30</v>
      </c>
      <c r="H6469" s="415" t="n">
        <v>10925.77</v>
      </c>
      <c r="I6469" s="415" t="n">
        <v>217532.1</v>
      </c>
      <c r="J6469" s="389"/>
      <c r="K6469" s="331" t="s">
        <v>994</v>
      </c>
    </row>
    <row r="6470" customFormat="false" ht="15.75" hidden="true" customHeight="false" outlineLevel="0" collapsed="false">
      <c r="A6470" s="331"/>
      <c r="B6470" s="331" t="s">
        <v>1095</v>
      </c>
      <c r="C6470" s="331" t="str">
        <f aca="false">IFERROR(VLOOKUP(B6470,'[1]#¡REF!'!$A$1:$C$15201,2,FALSE()),"")</f>
        <v/>
      </c>
      <c r="D6470" s="331" t="s">
        <v>991</v>
      </c>
      <c r="E6470" s="331" t="s">
        <v>1037</v>
      </c>
      <c r="F6470" s="331" t="s">
        <v>1131</v>
      </c>
      <c r="G6470" s="331" t="n">
        <v>60</v>
      </c>
      <c r="H6470" s="415" t="n">
        <v>21851.54</v>
      </c>
      <c r="I6470" s="415" t="n">
        <v>435064.2</v>
      </c>
      <c r="J6470" s="390"/>
      <c r="K6470" s="331" t="s">
        <v>994</v>
      </c>
    </row>
    <row r="6471" s="158" customFormat="true" ht="15" hidden="false" customHeight="false" outlineLevel="0" collapsed="false">
      <c r="A6471" s="366" t="s">
        <v>1548</v>
      </c>
      <c r="B6471" s="366" t="s">
        <v>1095</v>
      </c>
      <c r="C6471" s="376" t="str">
        <f aca="false">IFERROR(VLOOKUP(B6471,'[1]#¡REF!'!$A$1:$C$15201,2,FALSE()),"")</f>
        <v/>
      </c>
      <c r="D6471" s="406" t="s">
        <v>991</v>
      </c>
      <c r="E6471" s="366" t="s">
        <v>612</v>
      </c>
      <c r="F6471" s="421" t="s">
        <v>1136</v>
      </c>
      <c r="G6471" s="368" t="n">
        <v>43</v>
      </c>
      <c r="H6471" s="426" t="n">
        <v>15660.27</v>
      </c>
      <c r="I6471" s="426" t="n">
        <v>311796.01</v>
      </c>
      <c r="J6471" s="408" t="n">
        <v>7251.07</v>
      </c>
      <c r="K6471" s="366" t="s">
        <v>994</v>
      </c>
      <c r="L6471" s="375" t="s">
        <v>1590</v>
      </c>
      <c r="M6471" s="375"/>
      <c r="N6471" s="375"/>
      <c r="O6471" s="371" t="n">
        <v>3137867</v>
      </c>
      <c r="P6471" s="375" t="n">
        <v>3102</v>
      </c>
      <c r="Q6471" s="409" t="n">
        <v>44511</v>
      </c>
      <c r="R6471" s="409"/>
      <c r="S6471" s="409"/>
      <c r="T6471" s="273" t="n">
        <f aca="false">3</f>
        <v>3</v>
      </c>
      <c r="U6471" s="163" t="n">
        <f aca="false">T6471*J6471</f>
        <v>21753.21</v>
      </c>
    </row>
    <row r="6472" customFormat="false" ht="15.75" hidden="true" customHeight="false" outlineLevel="0" collapsed="false">
      <c r="A6472" s="331"/>
      <c r="B6472" s="331" t="s">
        <v>1591</v>
      </c>
      <c r="C6472" s="331" t="str">
        <f aca="false">IFERROR(VLOOKUP(B6472,'[1]#¡REF!'!$A$1:$C$15201,2,FALSE()),"")</f>
        <v/>
      </c>
      <c r="D6472" s="331" t="s">
        <v>991</v>
      </c>
      <c r="E6472" s="331" t="s">
        <v>992</v>
      </c>
      <c r="F6472" s="354" t="s">
        <v>993</v>
      </c>
      <c r="G6472" s="331" t="n">
        <v>30</v>
      </c>
      <c r="H6472" s="331" t="n">
        <v>111.35</v>
      </c>
      <c r="I6472" s="415" t="n">
        <v>2217</v>
      </c>
      <c r="J6472" s="388"/>
      <c r="K6472" s="331" t="s">
        <v>994</v>
      </c>
    </row>
    <row r="6473" customFormat="false" ht="15.75" hidden="true" customHeight="false" outlineLevel="0" collapsed="false">
      <c r="A6473" s="331"/>
      <c r="B6473" s="331" t="s">
        <v>1591</v>
      </c>
      <c r="C6473" s="331" t="str">
        <f aca="false">IFERROR(VLOOKUP(B6473,'[1]#¡REF!'!$A$1:$C$15201,2,FALSE()),"")</f>
        <v/>
      </c>
      <c r="D6473" s="331" t="s">
        <v>991</v>
      </c>
      <c r="E6473" s="331" t="s">
        <v>1053</v>
      </c>
      <c r="F6473" s="354" t="s">
        <v>993</v>
      </c>
      <c r="G6473" s="331" t="n">
        <v>200</v>
      </c>
      <c r="H6473" s="331" t="n">
        <v>742.34</v>
      </c>
      <c r="I6473" s="415" t="n">
        <v>14780</v>
      </c>
      <c r="J6473" s="389"/>
      <c r="K6473" s="331" t="s">
        <v>994</v>
      </c>
    </row>
    <row r="6474" customFormat="false" ht="15.75" hidden="true" customHeight="false" outlineLevel="0" collapsed="false">
      <c r="A6474" s="331"/>
      <c r="B6474" s="331" t="s">
        <v>1591</v>
      </c>
      <c r="C6474" s="331" t="str">
        <f aca="false">IFERROR(VLOOKUP(B6474,'[1]#¡REF!'!$A$1:$C$15201,2,FALSE()),"")</f>
        <v/>
      </c>
      <c r="D6474" s="331" t="s">
        <v>991</v>
      </c>
      <c r="E6474" s="331" t="s">
        <v>1009</v>
      </c>
      <c r="F6474" s="354" t="s">
        <v>993</v>
      </c>
      <c r="G6474" s="331" t="n">
        <v>50</v>
      </c>
      <c r="H6474" s="331" t="n">
        <v>185.59</v>
      </c>
      <c r="I6474" s="415" t="n">
        <v>3695</v>
      </c>
      <c r="J6474" s="389"/>
      <c r="K6474" s="331" t="s">
        <v>994</v>
      </c>
    </row>
    <row r="6475" customFormat="false" ht="15.75" hidden="true" customHeight="false" outlineLevel="0" collapsed="false">
      <c r="A6475" s="331"/>
      <c r="B6475" s="331" t="s">
        <v>1591</v>
      </c>
      <c r="C6475" s="331" t="str">
        <f aca="false">IFERROR(VLOOKUP(B6475,'[1]#¡REF!'!$A$1:$C$15201,2,FALSE()),"")</f>
        <v/>
      </c>
      <c r="D6475" s="331" t="s">
        <v>991</v>
      </c>
      <c r="E6475" s="331" t="s">
        <v>1036</v>
      </c>
      <c r="F6475" s="354" t="s">
        <v>993</v>
      </c>
      <c r="G6475" s="331" t="n">
        <v>15</v>
      </c>
      <c r="H6475" s="331" t="n">
        <v>55.68</v>
      </c>
      <c r="I6475" s="415" t="n">
        <v>1108.5</v>
      </c>
      <c r="J6475" s="389"/>
      <c r="K6475" s="331" t="s">
        <v>994</v>
      </c>
    </row>
    <row r="6476" customFormat="false" ht="15.75" hidden="true" customHeight="false" outlineLevel="0" collapsed="false">
      <c r="A6476" s="331"/>
      <c r="B6476" s="331" t="s">
        <v>1591</v>
      </c>
      <c r="C6476" s="331" t="str">
        <f aca="false">IFERROR(VLOOKUP(B6476,'[1]#¡REF!'!$A$1:$C$15201,2,FALSE()),"")</f>
        <v/>
      </c>
      <c r="D6476" s="331" t="s">
        <v>991</v>
      </c>
      <c r="E6476" s="331" t="s">
        <v>1004</v>
      </c>
      <c r="F6476" s="331" t="s">
        <v>1134</v>
      </c>
      <c r="G6476" s="331" t="n">
        <v>3</v>
      </c>
      <c r="H6476" s="331" t="n">
        <v>11.14</v>
      </c>
      <c r="I6476" s="331" t="n">
        <v>221.7</v>
      </c>
      <c r="J6476" s="390"/>
      <c r="K6476" s="331" t="s">
        <v>994</v>
      </c>
    </row>
    <row r="6477" customFormat="false" ht="15.75" hidden="true" customHeight="false" outlineLevel="0" collapsed="false">
      <c r="A6477" s="331"/>
      <c r="B6477" s="331" t="s">
        <v>1591</v>
      </c>
      <c r="C6477" s="331" t="str">
        <f aca="false">IFERROR(VLOOKUP(B6477,'[1]#¡REF!'!$A$1:$C$15201,2,FALSE()),"")</f>
        <v/>
      </c>
      <c r="D6477" s="331" t="s">
        <v>1016</v>
      </c>
      <c r="E6477" s="331" t="s">
        <v>1017</v>
      </c>
      <c r="F6477" s="331" t="s">
        <v>1130</v>
      </c>
      <c r="G6477" s="331" t="n">
        <v>22</v>
      </c>
      <c r="H6477" s="331" t="n">
        <v>81.66</v>
      </c>
      <c r="I6477" s="415" t="n">
        <v>1625.8</v>
      </c>
      <c r="J6477" s="388"/>
      <c r="K6477" s="331" t="s">
        <v>994</v>
      </c>
    </row>
    <row r="6478" customFormat="false" ht="15.75" hidden="true" customHeight="false" outlineLevel="0" collapsed="false">
      <c r="A6478" s="331"/>
      <c r="B6478" s="331" t="s">
        <v>1591</v>
      </c>
      <c r="C6478" s="331" t="str">
        <f aca="false">IFERROR(VLOOKUP(B6478,'[1]#¡REF!'!$A$1:$C$15201,2,FALSE()),"")</f>
        <v/>
      </c>
      <c r="D6478" s="331" t="s">
        <v>1016</v>
      </c>
      <c r="E6478" s="331" t="s">
        <v>1091</v>
      </c>
      <c r="F6478" s="354" t="s">
        <v>993</v>
      </c>
      <c r="G6478" s="331" t="n">
        <v>70</v>
      </c>
      <c r="H6478" s="331" t="n">
        <v>259.82</v>
      </c>
      <c r="I6478" s="415" t="n">
        <v>5173</v>
      </c>
      <c r="J6478" s="389"/>
      <c r="K6478" s="331" t="s">
        <v>994</v>
      </c>
    </row>
    <row r="6479" customFormat="false" ht="15.75" hidden="true" customHeight="false" outlineLevel="0" collapsed="false">
      <c r="A6479" s="331"/>
      <c r="B6479" s="331" t="s">
        <v>1591</v>
      </c>
      <c r="C6479" s="331" t="str">
        <f aca="false">IFERROR(VLOOKUP(B6479,'[1]#¡REF!'!$A$1:$C$15201,2,FALSE()),"")</f>
        <v/>
      </c>
      <c r="D6479" s="331" t="s">
        <v>1016</v>
      </c>
      <c r="E6479" s="331" t="s">
        <v>1019</v>
      </c>
      <c r="F6479" s="354" t="s">
        <v>993</v>
      </c>
      <c r="G6479" s="331" t="n">
        <v>20</v>
      </c>
      <c r="H6479" s="331" t="n">
        <v>74.23</v>
      </c>
      <c r="I6479" s="415" t="n">
        <v>1478</v>
      </c>
      <c r="J6479" s="389"/>
      <c r="K6479" s="331" t="s">
        <v>994</v>
      </c>
    </row>
    <row r="6480" customFormat="false" ht="15.75" hidden="true" customHeight="false" outlineLevel="0" collapsed="false">
      <c r="A6480" s="331"/>
      <c r="B6480" s="331" t="s">
        <v>1591</v>
      </c>
      <c r="C6480" s="331" t="str">
        <f aca="false">IFERROR(VLOOKUP(B6480,'[1]#¡REF!'!$A$1:$C$15201,2,FALSE()),"")</f>
        <v/>
      </c>
      <c r="D6480" s="331" t="s">
        <v>1016</v>
      </c>
      <c r="E6480" s="331" t="s">
        <v>1020</v>
      </c>
      <c r="F6480" s="354" t="s">
        <v>993</v>
      </c>
      <c r="G6480" s="331" t="n">
        <v>409</v>
      </c>
      <c r="H6480" s="415" t="n">
        <v>1518.09</v>
      </c>
      <c r="I6480" s="415" t="n">
        <v>30225.1</v>
      </c>
      <c r="J6480" s="389"/>
      <c r="K6480" s="331" t="s">
        <v>994</v>
      </c>
    </row>
    <row r="6481" customFormat="false" ht="15.75" hidden="true" customHeight="false" outlineLevel="0" collapsed="false">
      <c r="A6481" s="331"/>
      <c r="B6481" s="331" t="s">
        <v>1591</v>
      </c>
      <c r="C6481" s="331" t="str">
        <f aca="false">IFERROR(VLOOKUP(B6481,'[1]#¡REF!'!$A$1:$C$15201,2,FALSE()),"")</f>
        <v/>
      </c>
      <c r="D6481" s="331" t="s">
        <v>1016</v>
      </c>
      <c r="E6481" s="331" t="s">
        <v>1041</v>
      </c>
      <c r="F6481" s="354" t="s">
        <v>993</v>
      </c>
      <c r="G6481" s="331" t="n">
        <v>15</v>
      </c>
      <c r="H6481" s="331" t="n">
        <v>55.68</v>
      </c>
      <c r="I6481" s="415" t="n">
        <v>1108.5</v>
      </c>
      <c r="J6481" s="389"/>
      <c r="K6481" s="331" t="s">
        <v>994</v>
      </c>
    </row>
    <row r="6482" customFormat="false" ht="15.75" hidden="true" customHeight="false" outlineLevel="0" collapsed="false">
      <c r="A6482" s="331"/>
      <c r="B6482" s="331" t="s">
        <v>1591</v>
      </c>
      <c r="C6482" s="331" t="str">
        <f aca="false">IFERROR(VLOOKUP(B6482,'[1]#¡REF!'!$A$1:$C$15201,2,FALSE()),"")</f>
        <v/>
      </c>
      <c r="D6482" s="331" t="s">
        <v>1016</v>
      </c>
      <c r="E6482" s="331" t="s">
        <v>1022</v>
      </c>
      <c r="F6482" s="354" t="s">
        <v>993</v>
      </c>
      <c r="G6482" s="331" t="n">
        <v>2</v>
      </c>
      <c r="H6482" s="331" t="n">
        <v>7.42</v>
      </c>
      <c r="I6482" s="331" t="n">
        <v>147.8</v>
      </c>
      <c r="J6482" s="389"/>
      <c r="K6482" s="331" t="s">
        <v>994</v>
      </c>
    </row>
    <row r="6483" customFormat="false" ht="15.75" hidden="true" customHeight="false" outlineLevel="0" collapsed="false">
      <c r="A6483" s="331"/>
      <c r="B6483" s="331" t="s">
        <v>1591</v>
      </c>
      <c r="C6483" s="331" t="str">
        <f aca="false">IFERROR(VLOOKUP(B6483,'[1]#¡REF!'!$A$1:$C$15201,2,FALSE()),"")</f>
        <v/>
      </c>
      <c r="D6483" s="331" t="s">
        <v>1016</v>
      </c>
      <c r="E6483" s="331" t="s">
        <v>1023</v>
      </c>
      <c r="F6483" s="354" t="s">
        <v>993</v>
      </c>
      <c r="G6483" s="331" t="n">
        <v>7</v>
      </c>
      <c r="H6483" s="331" t="n">
        <v>25.98</v>
      </c>
      <c r="I6483" s="331" t="n">
        <v>517.3</v>
      </c>
      <c r="J6483" s="389"/>
      <c r="K6483" s="331" t="s">
        <v>994</v>
      </c>
    </row>
    <row r="6484" customFormat="false" ht="15.75" hidden="true" customHeight="false" outlineLevel="0" collapsed="false">
      <c r="A6484" s="331"/>
      <c r="B6484" s="331" t="s">
        <v>1591</v>
      </c>
      <c r="C6484" s="331" t="str">
        <f aca="false">IFERROR(VLOOKUP(B6484,'[1]#¡REF!'!$A$1:$C$15201,2,FALSE()),"")</f>
        <v/>
      </c>
      <c r="D6484" s="331" t="s">
        <v>1016</v>
      </c>
      <c r="E6484" s="331" t="s">
        <v>1042</v>
      </c>
      <c r="F6484" s="354" t="s">
        <v>993</v>
      </c>
      <c r="G6484" s="331" t="n">
        <v>595</v>
      </c>
      <c r="H6484" s="415" t="n">
        <v>2208.46</v>
      </c>
      <c r="I6484" s="415" t="n">
        <v>43970.5</v>
      </c>
      <c r="J6484" s="389"/>
      <c r="K6484" s="331" t="s">
        <v>994</v>
      </c>
    </row>
    <row r="6485" customFormat="false" ht="15.75" hidden="true" customHeight="false" outlineLevel="0" collapsed="false">
      <c r="A6485" s="331"/>
      <c r="B6485" s="331" t="s">
        <v>1591</v>
      </c>
      <c r="C6485" s="331" t="str">
        <f aca="false">IFERROR(VLOOKUP(B6485,'[1]#¡REF!'!$A$1:$C$15201,2,FALSE()),"")</f>
        <v/>
      </c>
      <c r="D6485" s="331" t="s">
        <v>1016</v>
      </c>
      <c r="E6485" s="331" t="s">
        <v>1092</v>
      </c>
      <c r="F6485" s="354" t="s">
        <v>993</v>
      </c>
      <c r="G6485" s="331" t="n">
        <v>17</v>
      </c>
      <c r="H6485" s="331" t="n">
        <v>63.1</v>
      </c>
      <c r="I6485" s="415" t="n">
        <v>1256.3</v>
      </c>
      <c r="J6485" s="389"/>
      <c r="K6485" s="331" t="s">
        <v>994</v>
      </c>
    </row>
    <row r="6486" customFormat="false" ht="15.75" hidden="true" customHeight="false" outlineLevel="0" collapsed="false">
      <c r="A6486" s="331"/>
      <c r="B6486" s="331" t="s">
        <v>1591</v>
      </c>
      <c r="C6486" s="331" t="str">
        <f aca="false">IFERROR(VLOOKUP(B6486,'[1]#¡REF!'!$A$1:$C$15201,2,FALSE()),"")</f>
        <v/>
      </c>
      <c r="D6486" s="331" t="s">
        <v>1016</v>
      </c>
      <c r="E6486" s="331" t="s">
        <v>1025</v>
      </c>
      <c r="F6486" s="354" t="s">
        <v>993</v>
      </c>
      <c r="G6486" s="405" t="n">
        <v>3284</v>
      </c>
      <c r="H6486" s="415" t="n">
        <v>12189.23</v>
      </c>
      <c r="I6486" s="415" t="n">
        <v>242687.6</v>
      </c>
      <c r="J6486" s="389"/>
      <c r="K6486" s="331" t="s">
        <v>994</v>
      </c>
    </row>
    <row r="6487" customFormat="false" ht="15.75" hidden="true" customHeight="false" outlineLevel="0" collapsed="false">
      <c r="A6487" s="331"/>
      <c r="B6487" s="331" t="s">
        <v>1591</v>
      </c>
      <c r="C6487" s="331" t="str">
        <f aca="false">IFERROR(VLOOKUP(B6487,'[1]#¡REF!'!$A$1:$C$15201,2,FALSE()),"")</f>
        <v/>
      </c>
      <c r="D6487" s="331" t="s">
        <v>1016</v>
      </c>
      <c r="E6487" s="331" t="s">
        <v>1043</v>
      </c>
      <c r="F6487" s="354" t="s">
        <v>993</v>
      </c>
      <c r="G6487" s="331" t="n">
        <v>15</v>
      </c>
      <c r="H6487" s="331" t="n">
        <v>55.68</v>
      </c>
      <c r="I6487" s="415" t="n">
        <v>1108.5</v>
      </c>
      <c r="J6487" s="389"/>
      <c r="K6487" s="331" t="s">
        <v>994</v>
      </c>
    </row>
    <row r="6488" customFormat="false" ht="15.75" hidden="true" customHeight="false" outlineLevel="0" collapsed="false">
      <c r="A6488" s="331"/>
      <c r="B6488" s="331" t="s">
        <v>1591</v>
      </c>
      <c r="C6488" s="331" t="str">
        <f aca="false">IFERROR(VLOOKUP(B6488,'[1]#¡REF!'!$A$1:$C$15201,2,FALSE()),"")</f>
        <v/>
      </c>
      <c r="D6488" s="331" t="s">
        <v>1016</v>
      </c>
      <c r="E6488" s="331" t="s">
        <v>1093</v>
      </c>
      <c r="F6488" s="331" t="s">
        <v>1131</v>
      </c>
      <c r="G6488" s="331" t="n">
        <v>22</v>
      </c>
      <c r="H6488" s="331" t="n">
        <v>81.66</v>
      </c>
      <c r="I6488" s="415" t="n">
        <v>1625.8</v>
      </c>
      <c r="J6488" s="389"/>
      <c r="K6488" s="331" t="s">
        <v>994</v>
      </c>
    </row>
    <row r="6489" customFormat="false" ht="15.75" hidden="true" customHeight="false" outlineLevel="0" collapsed="false">
      <c r="A6489" s="331"/>
      <c r="B6489" s="331" t="s">
        <v>1591</v>
      </c>
      <c r="C6489" s="331" t="str">
        <f aca="false">IFERROR(VLOOKUP(B6489,'[1]#¡REF!'!$A$1:$C$15201,2,FALSE()),"")</f>
        <v/>
      </c>
      <c r="D6489" s="331" t="s">
        <v>1016</v>
      </c>
      <c r="E6489" s="331" t="s">
        <v>1026</v>
      </c>
      <c r="F6489" s="331" t="s">
        <v>1132</v>
      </c>
      <c r="G6489" s="331" t="n">
        <v>23</v>
      </c>
      <c r="H6489" s="331" t="n">
        <v>85.37</v>
      </c>
      <c r="I6489" s="415" t="n">
        <v>1699.7</v>
      </c>
      <c r="J6489" s="389"/>
      <c r="K6489" s="331" t="s">
        <v>994</v>
      </c>
    </row>
    <row r="6490" customFormat="false" ht="15.75" hidden="true" customHeight="false" outlineLevel="0" collapsed="false">
      <c r="A6490" s="331"/>
      <c r="B6490" s="331" t="s">
        <v>1591</v>
      </c>
      <c r="C6490" s="331" t="str">
        <f aca="false">IFERROR(VLOOKUP(B6490,'[1]#¡REF!'!$A$1:$C$15201,2,FALSE()),"")</f>
        <v/>
      </c>
      <c r="D6490" s="331" t="s">
        <v>1016</v>
      </c>
      <c r="E6490" s="331" t="s">
        <v>1027</v>
      </c>
      <c r="F6490" s="331" t="s">
        <v>1133</v>
      </c>
      <c r="G6490" s="331" t="n">
        <v>22</v>
      </c>
      <c r="H6490" s="331" t="n">
        <v>81.66</v>
      </c>
      <c r="I6490" s="415" t="n">
        <v>1625.8</v>
      </c>
      <c r="J6490" s="389"/>
      <c r="K6490" s="331" t="s">
        <v>994</v>
      </c>
    </row>
    <row r="6491" customFormat="false" ht="15.75" hidden="true" customHeight="false" outlineLevel="0" collapsed="false">
      <c r="A6491" s="331"/>
      <c r="B6491" s="331" t="s">
        <v>1591</v>
      </c>
      <c r="C6491" s="331" t="str">
        <f aca="false">IFERROR(VLOOKUP(B6491,'[1]#¡REF!'!$A$1:$C$15201,2,FALSE()),"")</f>
        <v/>
      </c>
      <c r="D6491" s="331" t="s">
        <v>1016</v>
      </c>
      <c r="E6491" s="331" t="s">
        <v>1028</v>
      </c>
      <c r="F6491" s="331" t="s">
        <v>1134</v>
      </c>
      <c r="G6491" s="331" t="n">
        <v>22</v>
      </c>
      <c r="H6491" s="331" t="n">
        <v>81.66</v>
      </c>
      <c r="I6491" s="415" t="n">
        <v>1625.8</v>
      </c>
      <c r="J6491" s="390"/>
      <c r="K6491" s="331" t="s">
        <v>994</v>
      </c>
    </row>
    <row r="6492" customFormat="false" ht="15.75" hidden="true" customHeight="false" outlineLevel="0" collapsed="false">
      <c r="A6492" s="331"/>
      <c r="B6492" s="331" t="s">
        <v>1592</v>
      </c>
      <c r="C6492" s="331" t="str">
        <f aca="false">IFERROR(VLOOKUP(B6492,'[1]#¡REF!'!$A$1:$C$15201,2,FALSE()),"")</f>
        <v/>
      </c>
      <c r="D6492" s="331" t="s">
        <v>991</v>
      </c>
      <c r="E6492" s="331" t="s">
        <v>997</v>
      </c>
      <c r="F6492" s="331" t="s">
        <v>1130</v>
      </c>
      <c r="G6492" s="331" t="n">
        <v>420</v>
      </c>
      <c r="H6492" s="331" t="n">
        <v>925.86</v>
      </c>
      <c r="I6492" s="415" t="n">
        <v>18433.8</v>
      </c>
      <c r="J6492" s="388"/>
      <c r="K6492" s="331" t="s">
        <v>994</v>
      </c>
    </row>
    <row r="6493" customFormat="false" ht="15.75" hidden="true" customHeight="false" outlineLevel="0" collapsed="false">
      <c r="A6493" s="331"/>
      <c r="B6493" s="331" t="s">
        <v>1592</v>
      </c>
      <c r="C6493" s="331" t="str">
        <f aca="false">IFERROR(VLOOKUP(B6493,'[1]#¡REF!'!$A$1:$C$15201,2,FALSE()),"")</f>
        <v/>
      </c>
      <c r="D6493" s="331" t="s">
        <v>991</v>
      </c>
      <c r="E6493" s="331" t="s">
        <v>1032</v>
      </c>
      <c r="F6493" s="331" t="s">
        <v>1130</v>
      </c>
      <c r="G6493" s="405" t="n">
        <v>1200</v>
      </c>
      <c r="H6493" s="415" t="n">
        <v>2645.3</v>
      </c>
      <c r="I6493" s="415" t="n">
        <v>52668</v>
      </c>
      <c r="J6493" s="389"/>
      <c r="K6493" s="331" t="s">
        <v>994</v>
      </c>
    </row>
    <row r="6494" customFormat="false" ht="15.75" hidden="true" customHeight="false" outlineLevel="0" collapsed="false">
      <c r="A6494" s="331"/>
      <c r="B6494" s="331" t="s">
        <v>1592</v>
      </c>
      <c r="C6494" s="331" t="str">
        <f aca="false">IFERROR(VLOOKUP(B6494,'[1]#¡REF!'!$A$1:$C$15201,2,FALSE()),"")</f>
        <v/>
      </c>
      <c r="D6494" s="331" t="s">
        <v>991</v>
      </c>
      <c r="E6494" s="331" t="s">
        <v>992</v>
      </c>
      <c r="F6494" s="354" t="s">
        <v>993</v>
      </c>
      <c r="G6494" s="405" t="n">
        <v>3500</v>
      </c>
      <c r="H6494" s="415" t="n">
        <v>7715.47</v>
      </c>
      <c r="I6494" s="415" t="n">
        <v>153615</v>
      </c>
      <c r="J6494" s="389"/>
      <c r="K6494" s="331" t="s">
        <v>994</v>
      </c>
    </row>
    <row r="6495" customFormat="false" ht="15.75" hidden="true" customHeight="false" outlineLevel="0" collapsed="false">
      <c r="A6495" s="331"/>
      <c r="B6495" s="331" t="s">
        <v>1592</v>
      </c>
      <c r="C6495" s="331" t="str">
        <f aca="false">IFERROR(VLOOKUP(B6495,'[1]#¡REF!'!$A$1:$C$15201,2,FALSE()),"")</f>
        <v/>
      </c>
      <c r="D6495" s="331" t="s">
        <v>991</v>
      </c>
      <c r="E6495" s="331" t="s">
        <v>1008</v>
      </c>
      <c r="F6495" s="354" t="s">
        <v>993</v>
      </c>
      <c r="G6495" s="331" t="n">
        <v>300</v>
      </c>
      <c r="H6495" s="331" t="n">
        <v>661.33</v>
      </c>
      <c r="I6495" s="415" t="n">
        <v>13167</v>
      </c>
      <c r="J6495" s="389"/>
      <c r="K6495" s="331" t="s">
        <v>994</v>
      </c>
    </row>
    <row r="6496" customFormat="false" ht="15.75" hidden="true" customHeight="false" outlineLevel="0" collapsed="false">
      <c r="A6496" s="331"/>
      <c r="B6496" s="331" t="s">
        <v>1592</v>
      </c>
      <c r="C6496" s="331" t="str">
        <f aca="false">IFERROR(VLOOKUP(B6496,'[1]#¡REF!'!$A$1:$C$15201,2,FALSE()),"")</f>
        <v/>
      </c>
      <c r="D6496" s="331" t="s">
        <v>991</v>
      </c>
      <c r="E6496" s="331" t="s">
        <v>1083</v>
      </c>
      <c r="F6496" s="354" t="s">
        <v>993</v>
      </c>
      <c r="G6496" s="405" t="n">
        <v>2400</v>
      </c>
      <c r="H6496" s="415" t="n">
        <v>5290.61</v>
      </c>
      <c r="I6496" s="415" t="n">
        <v>105336</v>
      </c>
      <c r="J6496" s="389"/>
      <c r="K6496" s="331" t="s">
        <v>994</v>
      </c>
    </row>
    <row r="6497" customFormat="false" ht="15.75" hidden="true" customHeight="false" outlineLevel="0" collapsed="false">
      <c r="A6497" s="331"/>
      <c r="B6497" s="331" t="s">
        <v>1592</v>
      </c>
      <c r="C6497" s="331" t="str">
        <f aca="false">IFERROR(VLOOKUP(B6497,'[1]#¡REF!'!$A$1:$C$15201,2,FALSE()),"")</f>
        <v/>
      </c>
      <c r="D6497" s="331" t="s">
        <v>991</v>
      </c>
      <c r="E6497" s="331" t="s">
        <v>1000</v>
      </c>
      <c r="F6497" s="354" t="s">
        <v>993</v>
      </c>
      <c r="G6497" s="405" t="n">
        <v>5514</v>
      </c>
      <c r="H6497" s="415" t="n">
        <v>12155.17</v>
      </c>
      <c r="I6497" s="415" t="n">
        <v>242009.46</v>
      </c>
      <c r="J6497" s="389"/>
      <c r="K6497" s="331" t="s">
        <v>994</v>
      </c>
    </row>
    <row r="6498" customFormat="false" ht="15.75" hidden="true" customHeight="false" outlineLevel="0" collapsed="false">
      <c r="A6498" s="331"/>
      <c r="B6498" s="331" t="s">
        <v>1592</v>
      </c>
      <c r="C6498" s="331" t="str">
        <f aca="false">IFERROR(VLOOKUP(B6498,'[1]#¡REF!'!$A$1:$C$15201,2,FALSE()),"")</f>
        <v/>
      </c>
      <c r="D6498" s="331" t="s">
        <v>991</v>
      </c>
      <c r="E6498" s="331" t="s">
        <v>1075</v>
      </c>
      <c r="F6498" s="354" t="s">
        <v>993</v>
      </c>
      <c r="G6498" s="331" t="n">
        <v>51</v>
      </c>
      <c r="H6498" s="331" t="n">
        <v>112.43</v>
      </c>
      <c r="I6498" s="415" t="n">
        <v>2238.39</v>
      </c>
      <c r="J6498" s="389"/>
      <c r="K6498" s="331" t="s">
        <v>994</v>
      </c>
    </row>
    <row r="6499" customFormat="false" ht="15.75" hidden="true" customHeight="false" outlineLevel="0" collapsed="false">
      <c r="A6499" s="331"/>
      <c r="B6499" s="331" t="s">
        <v>1592</v>
      </c>
      <c r="C6499" s="331" t="str">
        <f aca="false">IFERROR(VLOOKUP(B6499,'[1]#¡REF!'!$A$1:$C$15201,2,FALSE()),"")</f>
        <v/>
      </c>
      <c r="D6499" s="331" t="s">
        <v>991</v>
      </c>
      <c r="E6499" s="331" t="s">
        <v>1033</v>
      </c>
      <c r="F6499" s="354" t="s">
        <v>993</v>
      </c>
      <c r="G6499" s="331" t="n">
        <v>200</v>
      </c>
      <c r="H6499" s="331" t="n">
        <v>440.88</v>
      </c>
      <c r="I6499" s="415" t="n">
        <v>8778</v>
      </c>
      <c r="J6499" s="389"/>
      <c r="K6499" s="331" t="s">
        <v>994</v>
      </c>
    </row>
    <row r="6500" customFormat="false" ht="15.75" hidden="true" customHeight="false" outlineLevel="0" collapsed="false">
      <c r="A6500" s="331"/>
      <c r="B6500" s="331" t="s">
        <v>1592</v>
      </c>
      <c r="C6500" s="331" t="str">
        <f aca="false">IFERROR(VLOOKUP(B6500,'[1]#¡REF!'!$A$1:$C$15201,2,FALSE()),"")</f>
        <v/>
      </c>
      <c r="D6500" s="331" t="s">
        <v>991</v>
      </c>
      <c r="E6500" s="331" t="s">
        <v>1053</v>
      </c>
      <c r="F6500" s="354" t="s">
        <v>993</v>
      </c>
      <c r="G6500" s="331" t="n">
        <v>400</v>
      </c>
      <c r="H6500" s="331" t="n">
        <v>881.77</v>
      </c>
      <c r="I6500" s="415" t="n">
        <v>17556</v>
      </c>
      <c r="J6500" s="389"/>
      <c r="K6500" s="331" t="s">
        <v>994</v>
      </c>
    </row>
    <row r="6501" customFormat="false" ht="15.75" hidden="true" customHeight="false" outlineLevel="0" collapsed="false">
      <c r="A6501" s="331"/>
      <c r="B6501" s="331" t="s">
        <v>1592</v>
      </c>
      <c r="C6501" s="331" t="str">
        <f aca="false">IFERROR(VLOOKUP(B6501,'[1]#¡REF!'!$A$1:$C$15201,2,FALSE()),"")</f>
        <v/>
      </c>
      <c r="D6501" s="331" t="s">
        <v>991</v>
      </c>
      <c r="E6501" s="331" t="s">
        <v>1034</v>
      </c>
      <c r="F6501" s="354" t="s">
        <v>993</v>
      </c>
      <c r="G6501" s="405" t="n">
        <v>3010</v>
      </c>
      <c r="H6501" s="415" t="n">
        <v>6635.3</v>
      </c>
      <c r="I6501" s="415" t="n">
        <v>132108.9</v>
      </c>
      <c r="J6501" s="389"/>
      <c r="K6501" s="331" t="s">
        <v>994</v>
      </c>
    </row>
    <row r="6502" customFormat="false" ht="15.75" hidden="true" customHeight="false" outlineLevel="0" collapsed="false">
      <c r="A6502" s="331"/>
      <c r="B6502" s="331" t="s">
        <v>1592</v>
      </c>
      <c r="C6502" s="331" t="str">
        <f aca="false">IFERROR(VLOOKUP(B6502,'[1]#¡REF!'!$A$1:$C$15201,2,FALSE()),"")</f>
        <v/>
      </c>
      <c r="D6502" s="331" t="s">
        <v>991</v>
      </c>
      <c r="E6502" s="331" t="s">
        <v>1009</v>
      </c>
      <c r="F6502" s="354" t="s">
        <v>993</v>
      </c>
      <c r="G6502" s="331" t="n">
        <v>120</v>
      </c>
      <c r="H6502" s="331" t="n">
        <v>264.53</v>
      </c>
      <c r="I6502" s="415" t="n">
        <v>5266.8</v>
      </c>
      <c r="J6502" s="389"/>
      <c r="K6502" s="331" t="s">
        <v>994</v>
      </c>
    </row>
    <row r="6503" customFormat="false" ht="15.75" hidden="true" customHeight="false" outlineLevel="0" collapsed="false">
      <c r="A6503" s="331"/>
      <c r="B6503" s="331" t="s">
        <v>1592</v>
      </c>
      <c r="C6503" s="331" t="str">
        <f aca="false">IFERROR(VLOOKUP(B6503,'[1]#¡REF!'!$A$1:$C$15201,2,FALSE()),"")</f>
        <v/>
      </c>
      <c r="D6503" s="331" t="s">
        <v>991</v>
      </c>
      <c r="E6503" s="331" t="s">
        <v>1010</v>
      </c>
      <c r="F6503" s="354" t="s">
        <v>993</v>
      </c>
      <c r="G6503" s="331" t="n">
        <v>720</v>
      </c>
      <c r="H6503" s="415" t="n">
        <v>1587.18</v>
      </c>
      <c r="I6503" s="415" t="n">
        <v>31600.8</v>
      </c>
      <c r="J6503" s="389"/>
      <c r="K6503" s="331" t="s">
        <v>994</v>
      </c>
    </row>
    <row r="6504" customFormat="false" ht="15.75" hidden="true" customHeight="false" outlineLevel="0" collapsed="false">
      <c r="A6504" s="331"/>
      <c r="B6504" s="331" t="s">
        <v>1592</v>
      </c>
      <c r="C6504" s="331" t="str">
        <f aca="false">IFERROR(VLOOKUP(B6504,'[1]#¡REF!'!$A$1:$C$15201,2,FALSE()),"")</f>
        <v/>
      </c>
      <c r="D6504" s="331" t="s">
        <v>991</v>
      </c>
      <c r="E6504" s="331" t="s">
        <v>1011</v>
      </c>
      <c r="F6504" s="354" t="s">
        <v>993</v>
      </c>
      <c r="G6504" s="405" t="n">
        <v>3485</v>
      </c>
      <c r="H6504" s="415" t="n">
        <v>7682.4</v>
      </c>
      <c r="I6504" s="415" t="n">
        <v>152956.65</v>
      </c>
      <c r="J6504" s="389"/>
      <c r="K6504" s="331" t="s">
        <v>994</v>
      </c>
    </row>
    <row r="6505" customFormat="false" ht="15.75" hidden="true" customHeight="false" outlineLevel="0" collapsed="false">
      <c r="A6505" s="331"/>
      <c r="B6505" s="331" t="s">
        <v>1592</v>
      </c>
      <c r="C6505" s="331" t="str">
        <f aca="false">IFERROR(VLOOKUP(B6505,'[1]#¡REF!'!$A$1:$C$15201,2,FALSE()),"")</f>
        <v/>
      </c>
      <c r="D6505" s="331" t="s">
        <v>991</v>
      </c>
      <c r="E6505" s="331" t="s">
        <v>1084</v>
      </c>
      <c r="F6505" s="354" t="s">
        <v>993</v>
      </c>
      <c r="G6505" s="405" t="n">
        <v>1183</v>
      </c>
      <c r="H6505" s="415" t="n">
        <v>2607.83</v>
      </c>
      <c r="I6505" s="415" t="n">
        <v>51921.87</v>
      </c>
      <c r="J6505" s="389"/>
      <c r="K6505" s="331" t="s">
        <v>994</v>
      </c>
    </row>
    <row r="6506" customFormat="false" ht="15.75" hidden="true" customHeight="false" outlineLevel="0" collapsed="false">
      <c r="A6506" s="331"/>
      <c r="B6506" s="331" t="s">
        <v>1592</v>
      </c>
      <c r="C6506" s="331" t="str">
        <f aca="false">IFERROR(VLOOKUP(B6506,'[1]#¡REF!'!$A$1:$C$15201,2,FALSE()),"")</f>
        <v/>
      </c>
      <c r="D6506" s="331" t="s">
        <v>991</v>
      </c>
      <c r="E6506" s="331" t="s">
        <v>1035</v>
      </c>
      <c r="F6506" s="354" t="s">
        <v>993</v>
      </c>
      <c r="G6506" s="331" t="n">
        <v>56</v>
      </c>
      <c r="H6506" s="331" t="n">
        <v>123.45</v>
      </c>
      <c r="I6506" s="415" t="n">
        <v>2457.84</v>
      </c>
      <c r="J6506" s="389"/>
      <c r="K6506" s="331" t="s">
        <v>994</v>
      </c>
    </row>
    <row r="6507" customFormat="false" ht="15.75" hidden="true" customHeight="false" outlineLevel="0" collapsed="false">
      <c r="A6507" s="331"/>
      <c r="B6507" s="331" t="s">
        <v>1592</v>
      </c>
      <c r="C6507" s="331" t="str">
        <f aca="false">IFERROR(VLOOKUP(B6507,'[1]#¡REF!'!$A$1:$C$15201,2,FALSE()),"")</f>
        <v/>
      </c>
      <c r="D6507" s="331" t="s">
        <v>991</v>
      </c>
      <c r="E6507" s="331" t="s">
        <v>1036</v>
      </c>
      <c r="F6507" s="354" t="s">
        <v>993</v>
      </c>
      <c r="G6507" s="331" t="n">
        <v>5</v>
      </c>
      <c r="H6507" s="331" t="n">
        <v>11.02</v>
      </c>
      <c r="I6507" s="331" t="n">
        <v>219.45</v>
      </c>
      <c r="J6507" s="389"/>
      <c r="K6507" s="331" t="s">
        <v>994</v>
      </c>
    </row>
    <row r="6508" customFormat="false" ht="15.75" hidden="true" customHeight="false" outlineLevel="0" collapsed="false">
      <c r="A6508" s="331"/>
      <c r="B6508" s="331" t="s">
        <v>1592</v>
      </c>
      <c r="C6508" s="331" t="str">
        <f aca="false">IFERROR(VLOOKUP(B6508,'[1]#¡REF!'!$A$1:$C$15201,2,FALSE()),"")</f>
        <v/>
      </c>
      <c r="D6508" s="331" t="s">
        <v>991</v>
      </c>
      <c r="E6508" s="331" t="s">
        <v>1037</v>
      </c>
      <c r="F6508" s="331" t="s">
        <v>1131</v>
      </c>
      <c r="G6508" s="331" t="n">
        <v>670</v>
      </c>
      <c r="H6508" s="415" t="n">
        <v>1476.96</v>
      </c>
      <c r="I6508" s="415" t="n">
        <v>29406.3</v>
      </c>
      <c r="J6508" s="389"/>
      <c r="K6508" s="331" t="s">
        <v>994</v>
      </c>
    </row>
    <row r="6509" customFormat="false" ht="15.75" hidden="true" customHeight="false" outlineLevel="0" collapsed="false">
      <c r="A6509" s="331"/>
      <c r="B6509" s="331" t="s">
        <v>1592</v>
      </c>
      <c r="C6509" s="331" t="str">
        <f aca="false">IFERROR(VLOOKUP(B6509,'[1]#¡REF!'!$A$1:$C$15201,2,FALSE()),"")</f>
        <v/>
      </c>
      <c r="D6509" s="331" t="s">
        <v>991</v>
      </c>
      <c r="E6509" s="331" t="s">
        <v>1014</v>
      </c>
      <c r="F6509" s="331" t="s">
        <v>1132</v>
      </c>
      <c r="G6509" s="405" t="n">
        <v>3294</v>
      </c>
      <c r="H6509" s="415" t="n">
        <v>7261.36</v>
      </c>
      <c r="I6509" s="415" t="n">
        <v>144573.66</v>
      </c>
      <c r="J6509" s="389"/>
      <c r="K6509" s="331" t="s">
        <v>994</v>
      </c>
    </row>
    <row r="6510" customFormat="false" ht="15.75" hidden="true" customHeight="false" outlineLevel="0" collapsed="false">
      <c r="A6510" s="331"/>
      <c r="B6510" s="331" t="s">
        <v>1592</v>
      </c>
      <c r="C6510" s="331" t="str">
        <f aca="false">IFERROR(VLOOKUP(B6510,'[1]#¡REF!'!$A$1:$C$15201,2,FALSE()),"")</f>
        <v/>
      </c>
      <c r="D6510" s="331" t="s">
        <v>991</v>
      </c>
      <c r="E6510" s="331" t="s">
        <v>1002</v>
      </c>
      <c r="F6510" s="331" t="s">
        <v>1133</v>
      </c>
      <c r="G6510" s="405" t="n">
        <v>3500</v>
      </c>
      <c r="H6510" s="415" t="n">
        <v>7715.47</v>
      </c>
      <c r="I6510" s="415" t="n">
        <v>153615</v>
      </c>
      <c r="J6510" s="389"/>
      <c r="K6510" s="331" t="s">
        <v>994</v>
      </c>
    </row>
    <row r="6511" customFormat="false" ht="15.75" hidden="true" customHeight="false" outlineLevel="0" collapsed="false">
      <c r="A6511" s="331"/>
      <c r="B6511" s="331" t="s">
        <v>1592</v>
      </c>
      <c r="C6511" s="331" t="str">
        <f aca="false">IFERROR(VLOOKUP(B6511,'[1]#¡REF!'!$A$1:$C$15201,2,FALSE()),"")</f>
        <v/>
      </c>
      <c r="D6511" s="331" t="s">
        <v>991</v>
      </c>
      <c r="E6511" s="331" t="s">
        <v>1004</v>
      </c>
      <c r="F6511" s="331" t="s">
        <v>1134</v>
      </c>
      <c r="G6511" s="331" t="n">
        <v>150</v>
      </c>
      <c r="H6511" s="331" t="n">
        <v>330.66</v>
      </c>
      <c r="I6511" s="415" t="n">
        <v>6583.5</v>
      </c>
      <c r="J6511" s="390"/>
      <c r="K6511" s="331" t="s">
        <v>994</v>
      </c>
    </row>
    <row r="6512" customFormat="false" ht="15.75" hidden="true" customHeight="false" outlineLevel="0" collapsed="false">
      <c r="A6512" s="331"/>
      <c r="B6512" s="331" t="s">
        <v>1592</v>
      </c>
      <c r="C6512" s="331" t="str">
        <f aca="false">IFERROR(VLOOKUP(B6512,'[1]#¡REF!'!$A$1:$C$15201,2,FALSE()),"")</f>
        <v/>
      </c>
      <c r="D6512" s="331" t="s">
        <v>1016</v>
      </c>
      <c r="E6512" s="331" t="s">
        <v>1017</v>
      </c>
      <c r="F6512" s="331" t="s">
        <v>1130</v>
      </c>
      <c r="G6512" s="331" t="n">
        <v>7</v>
      </c>
      <c r="H6512" s="331" t="n">
        <v>15.43</v>
      </c>
      <c r="I6512" s="331" t="n">
        <v>307.23</v>
      </c>
      <c r="J6512" s="388"/>
      <c r="K6512" s="331" t="s">
        <v>994</v>
      </c>
    </row>
    <row r="6513" customFormat="false" ht="15.75" hidden="true" customHeight="false" outlineLevel="0" collapsed="false">
      <c r="A6513" s="331"/>
      <c r="B6513" s="331" t="s">
        <v>1592</v>
      </c>
      <c r="C6513" s="331" t="str">
        <f aca="false">IFERROR(VLOOKUP(B6513,'[1]#¡REF!'!$A$1:$C$15201,2,FALSE()),"")</f>
        <v/>
      </c>
      <c r="D6513" s="331" t="s">
        <v>1016</v>
      </c>
      <c r="E6513" s="331" t="s">
        <v>1019</v>
      </c>
      <c r="F6513" s="354" t="s">
        <v>993</v>
      </c>
      <c r="G6513" s="331" t="n">
        <v>98</v>
      </c>
      <c r="H6513" s="331" t="n">
        <v>216.03</v>
      </c>
      <c r="I6513" s="415" t="n">
        <v>4301.22</v>
      </c>
      <c r="J6513" s="389"/>
      <c r="K6513" s="331" t="s">
        <v>994</v>
      </c>
    </row>
    <row r="6514" customFormat="false" ht="15.75" hidden="true" customHeight="false" outlineLevel="0" collapsed="false">
      <c r="A6514" s="331"/>
      <c r="B6514" s="331" t="s">
        <v>1592</v>
      </c>
      <c r="C6514" s="331" t="str">
        <f aca="false">IFERROR(VLOOKUP(B6514,'[1]#¡REF!'!$A$1:$C$15201,2,FALSE()),"")</f>
        <v/>
      </c>
      <c r="D6514" s="331" t="s">
        <v>1016</v>
      </c>
      <c r="E6514" s="331" t="s">
        <v>1025</v>
      </c>
      <c r="F6514" s="354" t="s">
        <v>993</v>
      </c>
      <c r="G6514" s="331" t="n">
        <v>7</v>
      </c>
      <c r="H6514" s="331" t="n">
        <v>15.43</v>
      </c>
      <c r="I6514" s="331" t="n">
        <v>307.23</v>
      </c>
      <c r="J6514" s="389"/>
      <c r="K6514" s="331" t="s">
        <v>994</v>
      </c>
    </row>
    <row r="6515" customFormat="false" ht="15.75" hidden="true" customHeight="false" outlineLevel="0" collapsed="false">
      <c r="A6515" s="331"/>
      <c r="B6515" s="331" t="s">
        <v>1592</v>
      </c>
      <c r="C6515" s="331" t="str">
        <f aca="false">IFERROR(VLOOKUP(B6515,'[1]#¡REF!'!$A$1:$C$15201,2,FALSE()),"")</f>
        <v/>
      </c>
      <c r="D6515" s="331" t="s">
        <v>1016</v>
      </c>
      <c r="E6515" s="331" t="s">
        <v>1027</v>
      </c>
      <c r="F6515" s="331" t="s">
        <v>1133</v>
      </c>
      <c r="G6515" s="331" t="n">
        <v>5</v>
      </c>
      <c r="H6515" s="331" t="n">
        <v>11.02</v>
      </c>
      <c r="I6515" s="331" t="n">
        <v>219.45</v>
      </c>
      <c r="J6515" s="389"/>
      <c r="K6515" s="331" t="s">
        <v>994</v>
      </c>
    </row>
    <row r="6516" customFormat="false" ht="15.75" hidden="true" customHeight="false" outlineLevel="0" collapsed="false">
      <c r="A6516" s="331"/>
      <c r="B6516" s="331" t="s">
        <v>1592</v>
      </c>
      <c r="C6516" s="331" t="str">
        <f aca="false">IFERROR(VLOOKUP(B6516,'[1]#¡REF!'!$A$1:$C$15201,2,FALSE()),"")</f>
        <v/>
      </c>
      <c r="D6516" s="331" t="s">
        <v>1016</v>
      </c>
      <c r="E6516" s="331" t="s">
        <v>1028</v>
      </c>
      <c r="F6516" s="331" t="s">
        <v>1134</v>
      </c>
      <c r="G6516" s="331" t="n">
        <v>3</v>
      </c>
      <c r="H6516" s="331" t="n">
        <v>6.61</v>
      </c>
      <c r="I6516" s="331" t="n">
        <v>131.67</v>
      </c>
      <c r="J6516" s="389"/>
      <c r="K6516" s="331" t="s">
        <v>994</v>
      </c>
    </row>
    <row r="6517" customFormat="false" ht="15.75" hidden="true" customHeight="false" outlineLevel="0" collapsed="false">
      <c r="A6517" s="331"/>
      <c r="B6517" s="331" t="s">
        <v>1593</v>
      </c>
      <c r="C6517" s="331" t="str">
        <f aca="false">IFERROR(VLOOKUP(B6517,'[1]#¡REF!'!$A$1:$C$15201,2,FALSE()),"")</f>
        <v/>
      </c>
      <c r="D6517" s="331" t="s">
        <v>991</v>
      </c>
      <c r="E6517" s="331" t="s">
        <v>1053</v>
      </c>
      <c r="F6517" s="354" t="s">
        <v>993</v>
      </c>
      <c r="G6517" s="331" t="n">
        <v>120</v>
      </c>
      <c r="H6517" s="415" t="n">
        <v>1084.88</v>
      </c>
      <c r="I6517" s="415" t="n">
        <v>21600</v>
      </c>
      <c r="J6517" s="389"/>
      <c r="K6517" s="331" t="s">
        <v>994</v>
      </c>
    </row>
    <row r="6518" customFormat="false" ht="15.75" hidden="true" customHeight="false" outlineLevel="0" collapsed="false">
      <c r="A6518" s="331"/>
      <c r="B6518" s="331" t="s">
        <v>1593</v>
      </c>
      <c r="C6518" s="331" t="str">
        <f aca="false">IFERROR(VLOOKUP(B6518,'[1]#¡REF!'!$A$1:$C$15201,2,FALSE()),"")</f>
        <v/>
      </c>
      <c r="D6518" s="331" t="s">
        <v>991</v>
      </c>
      <c r="E6518" s="331" t="s">
        <v>1011</v>
      </c>
      <c r="F6518" s="354" t="s">
        <v>993</v>
      </c>
      <c r="G6518" s="405" t="n">
        <v>2218</v>
      </c>
      <c r="H6518" s="415" t="n">
        <v>20052.24</v>
      </c>
      <c r="I6518" s="415" t="n">
        <v>399240</v>
      </c>
      <c r="J6518" s="389"/>
      <c r="K6518" s="331" t="s">
        <v>994</v>
      </c>
    </row>
    <row r="6519" customFormat="false" ht="15.75" hidden="true" customHeight="false" outlineLevel="0" collapsed="false">
      <c r="A6519" s="331"/>
      <c r="B6519" s="331" t="s">
        <v>1594</v>
      </c>
      <c r="C6519" s="331" t="str">
        <f aca="false">IFERROR(VLOOKUP(B6519,'[1]#¡REF!'!$A$1:$C$15201,2,FALSE()),"")</f>
        <v/>
      </c>
      <c r="D6519" s="331" t="s">
        <v>991</v>
      </c>
      <c r="E6519" s="331" t="s">
        <v>997</v>
      </c>
      <c r="F6519" s="331" t="s">
        <v>1130</v>
      </c>
      <c r="G6519" s="331" t="n">
        <v>24</v>
      </c>
      <c r="H6519" s="415" t="n">
        <v>1506.78</v>
      </c>
      <c r="I6519" s="415" t="n">
        <v>30000</v>
      </c>
      <c r="J6519" s="389"/>
      <c r="K6519" s="331" t="s">
        <v>994</v>
      </c>
    </row>
    <row r="6520" customFormat="false" ht="15.75" hidden="true" customHeight="false" outlineLevel="0" collapsed="false">
      <c r="A6520" s="331"/>
      <c r="B6520" s="331" t="s">
        <v>1594</v>
      </c>
      <c r="C6520" s="331" t="str">
        <f aca="false">IFERROR(VLOOKUP(B6520,'[1]#¡REF!'!$A$1:$C$15201,2,FALSE()),"")</f>
        <v/>
      </c>
      <c r="D6520" s="331" t="s">
        <v>991</v>
      </c>
      <c r="E6520" s="331" t="s">
        <v>992</v>
      </c>
      <c r="F6520" s="354" t="s">
        <v>993</v>
      </c>
      <c r="G6520" s="331" t="n">
        <v>22</v>
      </c>
      <c r="H6520" s="415" t="n">
        <v>1381.22</v>
      </c>
      <c r="I6520" s="415" t="n">
        <v>27500</v>
      </c>
      <c r="J6520" s="389"/>
      <c r="K6520" s="331" t="s">
        <v>994</v>
      </c>
    </row>
    <row r="6521" customFormat="false" ht="15.75" hidden="true" customHeight="false" outlineLevel="0" collapsed="false">
      <c r="A6521" s="331"/>
      <c r="B6521" s="331" t="s">
        <v>1594</v>
      </c>
      <c r="C6521" s="331" t="str">
        <f aca="false">IFERROR(VLOOKUP(B6521,'[1]#¡REF!'!$A$1:$C$15201,2,FALSE()),"")</f>
        <v/>
      </c>
      <c r="D6521" s="331" t="s">
        <v>991</v>
      </c>
      <c r="E6521" s="331" t="s">
        <v>1000</v>
      </c>
      <c r="F6521" s="354" t="s">
        <v>993</v>
      </c>
      <c r="G6521" s="331" t="n">
        <v>207</v>
      </c>
      <c r="H6521" s="415" t="n">
        <v>12995.98</v>
      </c>
      <c r="I6521" s="415" t="n">
        <v>258750</v>
      </c>
      <c r="J6521" s="389"/>
      <c r="K6521" s="331" t="s">
        <v>994</v>
      </c>
    </row>
    <row r="6522" customFormat="false" ht="15.75" hidden="true" customHeight="false" outlineLevel="0" collapsed="false">
      <c r="A6522" s="331"/>
      <c r="B6522" s="331" t="s">
        <v>1594</v>
      </c>
      <c r="C6522" s="331" t="str">
        <f aca="false">IFERROR(VLOOKUP(B6522,'[1]#¡REF!'!$A$1:$C$15201,2,FALSE()),"")</f>
        <v/>
      </c>
      <c r="D6522" s="331" t="s">
        <v>991</v>
      </c>
      <c r="E6522" s="331" t="s">
        <v>1009</v>
      </c>
      <c r="F6522" s="354" t="s">
        <v>993</v>
      </c>
      <c r="G6522" s="331" t="n">
        <v>10</v>
      </c>
      <c r="H6522" s="331" t="n">
        <v>627.83</v>
      </c>
      <c r="I6522" s="415" t="n">
        <v>12500</v>
      </c>
      <c r="J6522" s="389"/>
      <c r="K6522" s="331" t="s">
        <v>994</v>
      </c>
    </row>
    <row r="6523" customFormat="false" ht="15.75" hidden="true" customHeight="false" outlineLevel="0" collapsed="false">
      <c r="A6523" s="331"/>
      <c r="B6523" s="331" t="s">
        <v>1594</v>
      </c>
      <c r="C6523" s="331" t="str">
        <f aca="false">IFERROR(VLOOKUP(B6523,'[1]#¡REF!'!$A$1:$C$15201,2,FALSE()),"")</f>
        <v/>
      </c>
      <c r="D6523" s="331" t="s">
        <v>991</v>
      </c>
      <c r="E6523" s="331" t="s">
        <v>1010</v>
      </c>
      <c r="F6523" s="354" t="s">
        <v>993</v>
      </c>
      <c r="G6523" s="331" t="n">
        <v>240</v>
      </c>
      <c r="H6523" s="415" t="n">
        <v>15067.81</v>
      </c>
      <c r="I6523" s="415" t="n">
        <v>300000</v>
      </c>
      <c r="J6523" s="389"/>
      <c r="K6523" s="331" t="s">
        <v>994</v>
      </c>
    </row>
    <row r="6524" customFormat="false" ht="15.75" hidden="true" customHeight="false" outlineLevel="0" collapsed="false">
      <c r="A6524" s="331"/>
      <c r="B6524" s="331" t="s">
        <v>1594</v>
      </c>
      <c r="C6524" s="331" t="str">
        <f aca="false">IFERROR(VLOOKUP(B6524,'[1]#¡REF!'!$A$1:$C$15201,2,FALSE()),"")</f>
        <v/>
      </c>
      <c r="D6524" s="331" t="s">
        <v>991</v>
      </c>
      <c r="E6524" s="331" t="s">
        <v>1084</v>
      </c>
      <c r="F6524" s="354" t="s">
        <v>993</v>
      </c>
      <c r="G6524" s="331" t="n">
        <v>710</v>
      </c>
      <c r="H6524" s="415" t="n">
        <v>44575.59</v>
      </c>
      <c r="I6524" s="415" t="n">
        <v>887500</v>
      </c>
      <c r="J6524" s="389"/>
      <c r="K6524" s="331" t="s">
        <v>994</v>
      </c>
    </row>
    <row r="6525" customFormat="false" ht="15.75" hidden="true" customHeight="false" outlineLevel="0" collapsed="false">
      <c r="A6525" s="331"/>
      <c r="B6525" s="331" t="s">
        <v>1594</v>
      </c>
      <c r="C6525" s="331" t="str">
        <f aca="false">IFERROR(VLOOKUP(B6525,'[1]#¡REF!'!$A$1:$C$15201,2,FALSE()),"")</f>
        <v/>
      </c>
      <c r="D6525" s="331" t="s">
        <v>991</v>
      </c>
      <c r="E6525" s="331" t="s">
        <v>1037</v>
      </c>
      <c r="F6525" s="331" t="s">
        <v>1131</v>
      </c>
      <c r="G6525" s="331" t="n">
        <v>161</v>
      </c>
      <c r="H6525" s="415" t="n">
        <v>10107.99</v>
      </c>
      <c r="I6525" s="415" t="n">
        <v>201250</v>
      </c>
      <c r="J6525" s="389"/>
      <c r="K6525" s="331" t="s">
        <v>994</v>
      </c>
    </row>
    <row r="6526" customFormat="false" ht="15.75" hidden="true" customHeight="false" outlineLevel="0" collapsed="false">
      <c r="A6526" s="331"/>
      <c r="B6526" s="331" t="s">
        <v>1594</v>
      </c>
      <c r="C6526" s="331" t="str">
        <f aca="false">IFERROR(VLOOKUP(B6526,'[1]#¡REF!'!$A$1:$C$15201,2,FALSE()),"")</f>
        <v/>
      </c>
      <c r="D6526" s="331" t="s">
        <v>991</v>
      </c>
      <c r="E6526" s="331" t="s">
        <v>1014</v>
      </c>
      <c r="F6526" s="331" t="s">
        <v>1132</v>
      </c>
      <c r="G6526" s="331" t="n">
        <v>216</v>
      </c>
      <c r="H6526" s="415" t="n">
        <v>13561.03</v>
      </c>
      <c r="I6526" s="415" t="n">
        <v>270000</v>
      </c>
      <c r="J6526" s="389"/>
      <c r="K6526" s="331" t="s">
        <v>994</v>
      </c>
    </row>
    <row r="6527" customFormat="false" ht="15.75" hidden="true" customHeight="false" outlineLevel="0" collapsed="false">
      <c r="A6527" s="331"/>
      <c r="B6527" s="331" t="s">
        <v>1594</v>
      </c>
      <c r="C6527" s="331" t="str">
        <f aca="false">IFERROR(VLOOKUP(B6527,'[1]#¡REF!'!$A$1:$C$15201,2,FALSE()),"")</f>
        <v/>
      </c>
      <c r="D6527" s="331" t="s">
        <v>991</v>
      </c>
      <c r="E6527" s="331" t="s">
        <v>1002</v>
      </c>
      <c r="F6527" s="331" t="s">
        <v>1133</v>
      </c>
      <c r="G6527" s="331" t="n">
        <v>200</v>
      </c>
      <c r="H6527" s="415" t="n">
        <v>12556.51</v>
      </c>
      <c r="I6527" s="415" t="n">
        <v>250000</v>
      </c>
      <c r="J6527" s="390"/>
      <c r="K6527" s="331" t="s">
        <v>994</v>
      </c>
    </row>
    <row r="6528" customFormat="false" ht="15.75" hidden="true" customHeight="false" outlineLevel="0" collapsed="false">
      <c r="A6528" s="331"/>
      <c r="B6528" s="331" t="s">
        <v>1595</v>
      </c>
      <c r="C6528" s="331" t="str">
        <f aca="false">IFERROR(VLOOKUP(B6528,'[1]#¡REF!'!$A$1:$C$15201,2,FALSE()),"")</f>
        <v/>
      </c>
      <c r="D6528" s="331" t="s">
        <v>991</v>
      </c>
      <c r="E6528" s="331" t="s">
        <v>1032</v>
      </c>
      <c r="F6528" s="331" t="s">
        <v>1130</v>
      </c>
      <c r="G6528" s="331" t="n">
        <v>120</v>
      </c>
      <c r="H6528" s="331" t="n">
        <v>819.69</v>
      </c>
      <c r="I6528" s="415" t="n">
        <v>16320</v>
      </c>
      <c r="J6528" s="388"/>
      <c r="K6528" s="331" t="s">
        <v>994</v>
      </c>
    </row>
    <row r="6529" customFormat="false" ht="15.75" hidden="true" customHeight="false" outlineLevel="0" collapsed="false">
      <c r="A6529" s="331"/>
      <c r="B6529" s="331" t="s">
        <v>1595</v>
      </c>
      <c r="C6529" s="331" t="str">
        <f aca="false">IFERROR(VLOOKUP(B6529,'[1]#¡REF!'!$A$1:$C$15201,2,FALSE()),"")</f>
        <v/>
      </c>
      <c r="D6529" s="331" t="s">
        <v>991</v>
      </c>
      <c r="E6529" s="331" t="s">
        <v>1034</v>
      </c>
      <c r="F6529" s="354" t="s">
        <v>993</v>
      </c>
      <c r="G6529" s="331" t="n">
        <v>146</v>
      </c>
      <c r="H6529" s="331" t="n">
        <v>997.29</v>
      </c>
      <c r="I6529" s="415" t="n">
        <v>19856</v>
      </c>
      <c r="J6529" s="389"/>
      <c r="K6529" s="331" t="s">
        <v>994</v>
      </c>
    </row>
    <row r="6530" customFormat="false" ht="15.75" hidden="true" customHeight="false" outlineLevel="0" collapsed="false">
      <c r="A6530" s="331"/>
      <c r="B6530" s="331" t="s">
        <v>1595</v>
      </c>
      <c r="C6530" s="331" t="str">
        <f aca="false">IFERROR(VLOOKUP(B6530,'[1]#¡REF!'!$A$1:$C$15201,2,FALSE()),"")</f>
        <v/>
      </c>
      <c r="D6530" s="331" t="s">
        <v>991</v>
      </c>
      <c r="E6530" s="331" t="s">
        <v>1012</v>
      </c>
      <c r="F6530" s="354" t="s">
        <v>993</v>
      </c>
      <c r="G6530" s="331" t="n">
        <v>294</v>
      </c>
      <c r="H6530" s="415" t="n">
        <v>2008.24</v>
      </c>
      <c r="I6530" s="415" t="n">
        <v>39984</v>
      </c>
      <c r="J6530" s="389"/>
      <c r="K6530" s="331" t="s">
        <v>994</v>
      </c>
    </row>
    <row r="6531" customFormat="false" ht="15.75" hidden="true" customHeight="false" outlineLevel="0" collapsed="false">
      <c r="A6531" s="331"/>
      <c r="B6531" s="331" t="s">
        <v>1595</v>
      </c>
      <c r="C6531" s="331" t="str">
        <f aca="false">IFERROR(VLOOKUP(B6531,'[1]#¡REF!'!$A$1:$C$15201,2,FALSE()),"")</f>
        <v/>
      </c>
      <c r="D6531" s="331" t="s">
        <v>991</v>
      </c>
      <c r="E6531" s="331" t="s">
        <v>1014</v>
      </c>
      <c r="F6531" s="331" t="s">
        <v>1132</v>
      </c>
      <c r="G6531" s="331" t="n">
        <v>12</v>
      </c>
      <c r="H6531" s="331" t="n">
        <v>81.97</v>
      </c>
      <c r="I6531" s="415" t="n">
        <v>1632</v>
      </c>
      <c r="J6531" s="389"/>
      <c r="K6531" s="331" t="s">
        <v>994</v>
      </c>
    </row>
    <row r="6532" customFormat="false" ht="15.75" hidden="true" customHeight="false" outlineLevel="0" collapsed="false">
      <c r="A6532" s="331"/>
      <c r="B6532" s="331" t="s">
        <v>1595</v>
      </c>
      <c r="C6532" s="331" t="str">
        <f aca="false">IFERROR(VLOOKUP(B6532,'[1]#¡REF!'!$A$1:$C$15201,2,FALSE()),"")</f>
        <v/>
      </c>
      <c r="D6532" s="331" t="s">
        <v>1016</v>
      </c>
      <c r="E6532" s="331" t="s">
        <v>1019</v>
      </c>
      <c r="F6532" s="354" t="s">
        <v>993</v>
      </c>
      <c r="G6532" s="331" t="n">
        <v>28</v>
      </c>
      <c r="H6532" s="331" t="n">
        <v>191.26</v>
      </c>
      <c r="I6532" s="415" t="n">
        <v>3808</v>
      </c>
      <c r="J6532" s="389"/>
      <c r="K6532" s="331" t="s">
        <v>994</v>
      </c>
    </row>
    <row r="6533" customFormat="false" ht="15.75" hidden="true" customHeight="false" outlineLevel="0" collapsed="false">
      <c r="A6533" s="331"/>
      <c r="B6533" s="331" t="s">
        <v>1595</v>
      </c>
      <c r="C6533" s="331" t="str">
        <f aca="false">IFERROR(VLOOKUP(B6533,'[1]#¡REF!'!$A$1:$C$15201,2,FALSE()),"")</f>
        <v/>
      </c>
      <c r="D6533" s="331" t="s">
        <v>1016</v>
      </c>
      <c r="E6533" s="331" t="s">
        <v>1023</v>
      </c>
      <c r="F6533" s="354" t="s">
        <v>993</v>
      </c>
      <c r="G6533" s="331" t="n">
        <v>91</v>
      </c>
      <c r="H6533" s="331" t="n">
        <v>621.6</v>
      </c>
      <c r="I6533" s="415" t="n">
        <v>12376</v>
      </c>
      <c r="J6533" s="389"/>
      <c r="K6533" s="331" t="s">
        <v>994</v>
      </c>
    </row>
    <row r="6534" customFormat="false" ht="15.75" hidden="true" customHeight="false" outlineLevel="0" collapsed="false">
      <c r="A6534" s="331"/>
      <c r="B6534" s="331" t="s">
        <v>1596</v>
      </c>
      <c r="C6534" s="331" t="str">
        <f aca="false">IFERROR(VLOOKUP(B6534,'[1]#¡REF!'!$A$1:$C$15201,2,FALSE()),"")</f>
        <v/>
      </c>
      <c r="D6534" s="331" t="s">
        <v>991</v>
      </c>
      <c r="E6534" s="331" t="s">
        <v>1034</v>
      </c>
      <c r="F6534" s="354" t="s">
        <v>993</v>
      </c>
      <c r="G6534" s="331" t="n">
        <v>428</v>
      </c>
      <c r="H6534" s="415" t="n">
        <v>3224.51</v>
      </c>
      <c r="I6534" s="415" t="n">
        <v>64200</v>
      </c>
      <c r="J6534" s="389"/>
      <c r="K6534" s="331" t="s">
        <v>994</v>
      </c>
    </row>
    <row r="6535" customFormat="false" ht="15.75" hidden="true" customHeight="false" outlineLevel="0" collapsed="false">
      <c r="A6535" s="331"/>
      <c r="B6535" s="331" t="s">
        <v>1596</v>
      </c>
      <c r="C6535" s="331" t="str">
        <f aca="false">IFERROR(VLOOKUP(B6535,'[1]#¡REF!'!$A$1:$C$15201,2,FALSE()),"")</f>
        <v/>
      </c>
      <c r="D6535" s="331" t="s">
        <v>991</v>
      </c>
      <c r="E6535" s="331" t="s">
        <v>1012</v>
      </c>
      <c r="F6535" s="354" t="s">
        <v>993</v>
      </c>
      <c r="G6535" s="331" t="n">
        <v>175</v>
      </c>
      <c r="H6535" s="415" t="n">
        <v>1318.43</v>
      </c>
      <c r="I6535" s="415" t="n">
        <v>26250</v>
      </c>
      <c r="J6535" s="389"/>
      <c r="K6535" s="331" t="s">
        <v>994</v>
      </c>
    </row>
    <row r="6536" customFormat="false" ht="15.75" hidden="true" customHeight="false" outlineLevel="0" collapsed="false">
      <c r="A6536" s="331"/>
      <c r="B6536" s="331" t="s">
        <v>1596</v>
      </c>
      <c r="C6536" s="331" t="str">
        <f aca="false">IFERROR(VLOOKUP(B6536,'[1]#¡REF!'!$A$1:$C$15201,2,FALSE()),"")</f>
        <v/>
      </c>
      <c r="D6536" s="331" t="s">
        <v>1016</v>
      </c>
      <c r="E6536" s="331" t="s">
        <v>1019</v>
      </c>
      <c r="F6536" s="354" t="s">
        <v>993</v>
      </c>
      <c r="G6536" s="331" t="n">
        <v>14</v>
      </c>
      <c r="H6536" s="331" t="n">
        <v>105.47</v>
      </c>
      <c r="I6536" s="415" t="n">
        <v>2100</v>
      </c>
      <c r="J6536" s="389"/>
      <c r="K6536" s="331" t="s">
        <v>994</v>
      </c>
    </row>
    <row r="6537" customFormat="false" ht="15.75" hidden="true" customHeight="false" outlineLevel="0" collapsed="false">
      <c r="A6537" s="331"/>
      <c r="B6537" s="331" t="s">
        <v>1596</v>
      </c>
      <c r="C6537" s="331" t="str">
        <f aca="false">IFERROR(VLOOKUP(B6537,'[1]#¡REF!'!$A$1:$C$15201,2,FALSE()),"")</f>
        <v/>
      </c>
      <c r="D6537" s="331" t="s">
        <v>1016</v>
      </c>
      <c r="E6537" s="331" t="s">
        <v>1023</v>
      </c>
      <c r="F6537" s="354" t="s">
        <v>993</v>
      </c>
      <c r="G6537" s="331" t="n">
        <v>49</v>
      </c>
      <c r="H6537" s="331" t="n">
        <v>369.16</v>
      </c>
      <c r="I6537" s="415" t="n">
        <v>7350</v>
      </c>
      <c r="J6537" s="389"/>
      <c r="K6537" s="331" t="s">
        <v>994</v>
      </c>
    </row>
    <row r="6538" customFormat="false" ht="15.75" hidden="true" customHeight="false" outlineLevel="0" collapsed="false">
      <c r="A6538" s="331"/>
      <c r="B6538" s="331" t="s">
        <v>1597</v>
      </c>
      <c r="C6538" s="331" t="str">
        <f aca="false">IFERROR(VLOOKUP(B6538,'[1]#¡REF!'!$A$1:$C$15201,2,FALSE()),"")</f>
        <v/>
      </c>
      <c r="D6538" s="331" t="s">
        <v>991</v>
      </c>
      <c r="E6538" s="331" t="s">
        <v>1035</v>
      </c>
      <c r="F6538" s="354" t="s">
        <v>993</v>
      </c>
      <c r="G6538" s="331" t="n">
        <v>12</v>
      </c>
      <c r="H6538" s="331" t="n">
        <v>644.9</v>
      </c>
      <c r="I6538" s="415" t="n">
        <v>12840</v>
      </c>
      <c r="J6538" s="389"/>
      <c r="K6538" s="331" t="s">
        <v>994</v>
      </c>
    </row>
    <row r="6539" customFormat="false" ht="15.75" hidden="true" customHeight="false" outlineLevel="0" collapsed="false">
      <c r="A6539" s="331"/>
      <c r="B6539" s="331" t="s">
        <v>1598</v>
      </c>
      <c r="C6539" s="331" t="str">
        <f aca="false">IFERROR(VLOOKUP(B6539,'[1]#¡REF!'!$A$1:$C$15201,2,FALSE()),"")</f>
        <v/>
      </c>
      <c r="D6539" s="331" t="s">
        <v>991</v>
      </c>
      <c r="E6539" s="331" t="s">
        <v>1083</v>
      </c>
      <c r="F6539" s="354" t="s">
        <v>993</v>
      </c>
      <c r="G6539" s="331" t="n">
        <v>1</v>
      </c>
      <c r="H6539" s="331" t="n">
        <v>262.68</v>
      </c>
      <c r="I6539" s="415" t="n">
        <v>5230</v>
      </c>
      <c r="J6539" s="389"/>
      <c r="K6539" s="331" t="s">
        <v>994</v>
      </c>
    </row>
    <row r="6540" customFormat="false" ht="15.75" hidden="true" customHeight="false" outlineLevel="0" collapsed="false">
      <c r="A6540" s="331"/>
      <c r="B6540" s="331" t="s">
        <v>1598</v>
      </c>
      <c r="C6540" s="331" t="str">
        <f aca="false">IFERROR(VLOOKUP(B6540,'[1]#¡REF!'!$A$1:$C$15201,2,FALSE()),"")</f>
        <v/>
      </c>
      <c r="D6540" s="331" t="s">
        <v>991</v>
      </c>
      <c r="E6540" s="331" t="s">
        <v>1033</v>
      </c>
      <c r="F6540" s="354" t="s">
        <v>993</v>
      </c>
      <c r="G6540" s="331" t="n">
        <v>15</v>
      </c>
      <c r="H6540" s="415" t="n">
        <v>3940.23</v>
      </c>
      <c r="I6540" s="415" t="n">
        <v>78450</v>
      </c>
      <c r="J6540" s="389"/>
      <c r="K6540" s="331" t="s">
        <v>994</v>
      </c>
    </row>
    <row r="6541" customFormat="false" ht="15.75" hidden="true" customHeight="false" outlineLevel="0" collapsed="false">
      <c r="A6541" s="331"/>
      <c r="B6541" s="331" t="s">
        <v>1598</v>
      </c>
      <c r="C6541" s="331" t="str">
        <f aca="false">IFERROR(VLOOKUP(B6541,'[1]#¡REF!'!$A$1:$C$15201,2,FALSE()),"")</f>
        <v/>
      </c>
      <c r="D6541" s="331" t="s">
        <v>1016</v>
      </c>
      <c r="E6541" s="331" t="s">
        <v>1028</v>
      </c>
      <c r="F6541" s="331" t="s">
        <v>1134</v>
      </c>
      <c r="G6541" s="331" t="n">
        <v>2</v>
      </c>
      <c r="H6541" s="331" t="n">
        <v>525.36</v>
      </c>
      <c r="I6541" s="415" t="n">
        <v>10460</v>
      </c>
      <c r="J6541" s="389"/>
      <c r="K6541" s="331" t="s">
        <v>994</v>
      </c>
    </row>
    <row r="6542" customFormat="false" ht="15.75" hidden="true" customHeight="false" outlineLevel="0" collapsed="false">
      <c r="A6542" s="331"/>
      <c r="B6542" s="331" t="s">
        <v>1599</v>
      </c>
      <c r="C6542" s="331" t="str">
        <f aca="false">IFERROR(VLOOKUP(B6542,'[1]#¡REF!'!$A$1:$C$15201,2,FALSE()),"")</f>
        <v/>
      </c>
      <c r="D6542" s="331" t="s">
        <v>991</v>
      </c>
      <c r="E6542" s="331" t="s">
        <v>1011</v>
      </c>
      <c r="F6542" s="354" t="s">
        <v>993</v>
      </c>
      <c r="G6542" s="331" t="n">
        <v>24</v>
      </c>
      <c r="H6542" s="415" t="n">
        <v>4217.78</v>
      </c>
      <c r="I6542" s="415" t="n">
        <v>83976</v>
      </c>
      <c r="J6542" s="390"/>
      <c r="K6542" s="331" t="s">
        <v>994</v>
      </c>
    </row>
    <row r="6543" customFormat="false" ht="15.75" hidden="true" customHeight="false" outlineLevel="0" collapsed="false">
      <c r="A6543" s="331"/>
      <c r="B6543" s="331" t="s">
        <v>1600</v>
      </c>
      <c r="C6543" s="331" t="str">
        <f aca="false">IFERROR(VLOOKUP(B6543,'[1]#¡REF!'!$A$1:$C$15201,2,FALSE()),"")</f>
        <v/>
      </c>
      <c r="D6543" s="331" t="s">
        <v>1016</v>
      </c>
      <c r="E6543" s="331" t="s">
        <v>1019</v>
      </c>
      <c r="F6543" s="354" t="s">
        <v>993</v>
      </c>
      <c r="G6543" s="331" t="n">
        <v>37</v>
      </c>
      <c r="H6543" s="331" t="n">
        <v>890.16</v>
      </c>
      <c r="I6543" s="415" t="n">
        <v>17723</v>
      </c>
      <c r="J6543" s="388"/>
      <c r="K6543" s="331" t="s">
        <v>994</v>
      </c>
    </row>
    <row r="6544" customFormat="false" ht="15.75" hidden="true" customHeight="false" outlineLevel="0" collapsed="false">
      <c r="A6544" s="331"/>
      <c r="B6544" s="331" t="s">
        <v>1600</v>
      </c>
      <c r="C6544" s="331" t="str">
        <f aca="false">IFERROR(VLOOKUP(B6544,'[1]#¡REF!'!$A$1:$C$15201,2,FALSE()),"")</f>
        <v/>
      </c>
      <c r="D6544" s="331" t="s">
        <v>1016</v>
      </c>
      <c r="E6544" s="331" t="s">
        <v>1044</v>
      </c>
      <c r="F6544" s="354" t="s">
        <v>993</v>
      </c>
      <c r="G6544" s="331" t="n">
        <v>47</v>
      </c>
      <c r="H6544" s="415" t="n">
        <v>1130.74</v>
      </c>
      <c r="I6544" s="415" t="n">
        <v>22513</v>
      </c>
      <c r="J6544" s="389"/>
      <c r="K6544" s="331" t="s">
        <v>994</v>
      </c>
    </row>
    <row r="6545" customFormat="false" ht="15.75" hidden="true" customHeight="false" outlineLevel="0" collapsed="false">
      <c r="A6545" s="331"/>
      <c r="B6545" s="331" t="s">
        <v>1601</v>
      </c>
      <c r="C6545" s="331" t="str">
        <f aca="false">IFERROR(VLOOKUP(B6545,'[1]#¡REF!'!$A$1:$C$15201,2,FALSE()),"")</f>
        <v/>
      </c>
      <c r="D6545" s="331" t="s">
        <v>991</v>
      </c>
      <c r="E6545" s="331" t="s">
        <v>997</v>
      </c>
      <c r="F6545" s="331" t="s">
        <v>1130</v>
      </c>
      <c r="G6545" s="405" t="n">
        <v>1200</v>
      </c>
      <c r="H6545" s="415" t="n">
        <v>22993.47</v>
      </c>
      <c r="I6545" s="415" t="n">
        <v>457800</v>
      </c>
      <c r="J6545" s="389"/>
      <c r="K6545" s="331" t="s">
        <v>994</v>
      </c>
    </row>
    <row r="6546" customFormat="false" ht="15.75" hidden="true" customHeight="false" outlineLevel="0" collapsed="false">
      <c r="A6546" s="331"/>
      <c r="B6546" s="331" t="s">
        <v>1602</v>
      </c>
      <c r="C6546" s="331" t="str">
        <f aca="false">IFERROR(VLOOKUP(B6546,'[1]#¡REF!'!$A$1:$C$15201,2,FALSE()),"")</f>
        <v/>
      </c>
      <c r="D6546" s="331" t="s">
        <v>991</v>
      </c>
      <c r="E6546" s="331" t="s">
        <v>1000</v>
      </c>
      <c r="F6546" s="354" t="s">
        <v>993</v>
      </c>
      <c r="G6546" s="331" t="n">
        <v>31</v>
      </c>
      <c r="H6546" s="331" t="n">
        <v>30.38</v>
      </c>
      <c r="I6546" s="331" t="n">
        <v>604.87</v>
      </c>
      <c r="J6546" s="389"/>
      <c r="K6546" s="331" t="s">
        <v>994</v>
      </c>
    </row>
    <row r="6547" customFormat="false" ht="15.75" hidden="true" customHeight="false" outlineLevel="0" collapsed="false">
      <c r="A6547" s="331"/>
      <c r="B6547" s="331" t="s">
        <v>1602</v>
      </c>
      <c r="C6547" s="331" t="str">
        <f aca="false">IFERROR(VLOOKUP(B6547,'[1]#¡REF!'!$A$1:$C$15201,2,FALSE()),"")</f>
        <v/>
      </c>
      <c r="D6547" s="331" t="s">
        <v>991</v>
      </c>
      <c r="E6547" s="331" t="s">
        <v>1009</v>
      </c>
      <c r="F6547" s="354" t="s">
        <v>993</v>
      </c>
      <c r="G6547" s="331" t="n">
        <v>10</v>
      </c>
      <c r="H6547" s="331" t="n">
        <v>9.8</v>
      </c>
      <c r="I6547" s="331" t="n">
        <v>195.12</v>
      </c>
      <c r="J6547" s="389"/>
      <c r="K6547" s="331" t="s">
        <v>994</v>
      </c>
    </row>
    <row r="6548" customFormat="false" ht="15.75" hidden="true" customHeight="false" outlineLevel="0" collapsed="false">
      <c r="A6548" s="331"/>
      <c r="B6548" s="331" t="s">
        <v>1602</v>
      </c>
      <c r="C6548" s="331" t="str">
        <f aca="false">IFERROR(VLOOKUP(B6548,'[1]#¡REF!'!$A$1:$C$15201,2,FALSE()),"")</f>
        <v/>
      </c>
      <c r="D6548" s="331" t="s">
        <v>991</v>
      </c>
      <c r="E6548" s="331" t="s">
        <v>1010</v>
      </c>
      <c r="F6548" s="354" t="s">
        <v>993</v>
      </c>
      <c r="G6548" s="331" t="n">
        <v>60</v>
      </c>
      <c r="H6548" s="331" t="n">
        <v>58.8</v>
      </c>
      <c r="I6548" s="415" t="n">
        <v>1170.71</v>
      </c>
      <c r="J6548" s="389"/>
      <c r="K6548" s="331" t="s">
        <v>994</v>
      </c>
    </row>
    <row r="6549" customFormat="false" ht="15.75" hidden="true" customHeight="false" outlineLevel="0" collapsed="false">
      <c r="A6549" s="331"/>
      <c r="B6549" s="331" t="s">
        <v>1602</v>
      </c>
      <c r="C6549" s="331" t="str">
        <f aca="false">IFERROR(VLOOKUP(B6549,'[1]#¡REF!'!$A$1:$C$15201,2,FALSE()),"")</f>
        <v/>
      </c>
      <c r="D6549" s="331" t="s">
        <v>1016</v>
      </c>
      <c r="E6549" s="331" t="s">
        <v>1017</v>
      </c>
      <c r="F6549" s="331" t="s">
        <v>1130</v>
      </c>
      <c r="G6549" s="331" t="n">
        <v>331</v>
      </c>
      <c r="H6549" s="331" t="n">
        <v>324.38</v>
      </c>
      <c r="I6549" s="415" t="n">
        <v>6458.41</v>
      </c>
      <c r="J6549" s="389"/>
      <c r="K6549" s="331" t="s">
        <v>994</v>
      </c>
    </row>
    <row r="6550" customFormat="false" ht="15.75" hidden="true" customHeight="false" outlineLevel="0" collapsed="false">
      <c r="A6550" s="331"/>
      <c r="B6550" s="331" t="s">
        <v>1602</v>
      </c>
      <c r="C6550" s="331" t="str">
        <f aca="false">IFERROR(VLOOKUP(B6550,'[1]#¡REF!'!$A$1:$C$15201,2,FALSE()),"")</f>
        <v/>
      </c>
      <c r="D6550" s="331" t="s">
        <v>1016</v>
      </c>
      <c r="E6550" s="331" t="s">
        <v>1040</v>
      </c>
      <c r="F6550" s="331" t="s">
        <v>1130</v>
      </c>
      <c r="G6550" s="331" t="n">
        <v>12</v>
      </c>
      <c r="H6550" s="331" t="n">
        <v>11.76</v>
      </c>
      <c r="I6550" s="331" t="n">
        <v>234.14</v>
      </c>
      <c r="J6550" s="389"/>
      <c r="K6550" s="331" t="s">
        <v>994</v>
      </c>
    </row>
    <row r="6551" customFormat="false" ht="15.75" hidden="true" customHeight="false" outlineLevel="0" collapsed="false">
      <c r="A6551" s="331"/>
      <c r="B6551" s="331" t="s">
        <v>1602</v>
      </c>
      <c r="C6551" s="331" t="str">
        <f aca="false">IFERROR(VLOOKUP(B6551,'[1]#¡REF!'!$A$1:$C$15201,2,FALSE()),"")</f>
        <v/>
      </c>
      <c r="D6551" s="331" t="s">
        <v>1016</v>
      </c>
      <c r="E6551" s="331" t="s">
        <v>1091</v>
      </c>
      <c r="F6551" s="354" t="s">
        <v>993</v>
      </c>
      <c r="G6551" s="331" t="n">
        <v>461</v>
      </c>
      <c r="H6551" s="331" t="n">
        <v>451.78</v>
      </c>
      <c r="I6551" s="415" t="n">
        <v>8994.94</v>
      </c>
      <c r="J6551" s="389"/>
      <c r="K6551" s="331" t="s">
        <v>994</v>
      </c>
    </row>
    <row r="6552" customFormat="false" ht="15.75" hidden="true" customHeight="false" outlineLevel="0" collapsed="false">
      <c r="A6552" s="331"/>
      <c r="B6552" s="331" t="s">
        <v>1602</v>
      </c>
      <c r="C6552" s="331" t="str">
        <f aca="false">IFERROR(VLOOKUP(B6552,'[1]#¡REF!'!$A$1:$C$15201,2,FALSE()),"")</f>
        <v/>
      </c>
      <c r="D6552" s="331" t="s">
        <v>1016</v>
      </c>
      <c r="E6552" s="331" t="s">
        <v>1019</v>
      </c>
      <c r="F6552" s="354" t="s">
        <v>993</v>
      </c>
      <c r="G6552" s="331" t="n">
        <v>226</v>
      </c>
      <c r="H6552" s="331" t="n">
        <v>221.48</v>
      </c>
      <c r="I6552" s="415" t="n">
        <v>4409.67</v>
      </c>
      <c r="J6552" s="389"/>
      <c r="K6552" s="331" t="s">
        <v>994</v>
      </c>
    </row>
    <row r="6553" customFormat="false" ht="15.75" hidden="true" customHeight="false" outlineLevel="0" collapsed="false">
      <c r="A6553" s="331"/>
      <c r="B6553" s="331" t="s">
        <v>1602</v>
      </c>
      <c r="C6553" s="331" t="str">
        <f aca="false">IFERROR(VLOOKUP(B6553,'[1]#¡REF!'!$A$1:$C$15201,2,FALSE()),"")</f>
        <v/>
      </c>
      <c r="D6553" s="331" t="s">
        <v>1016</v>
      </c>
      <c r="E6553" s="331" t="s">
        <v>1020</v>
      </c>
      <c r="F6553" s="354" t="s">
        <v>993</v>
      </c>
      <c r="G6553" s="405" t="n">
        <v>2097</v>
      </c>
      <c r="H6553" s="415" t="n">
        <v>2055.06</v>
      </c>
      <c r="I6553" s="415" t="n">
        <v>40916.24</v>
      </c>
      <c r="J6553" s="389"/>
      <c r="K6553" s="331" t="s">
        <v>994</v>
      </c>
    </row>
    <row r="6554" customFormat="false" ht="15.75" hidden="true" customHeight="false" outlineLevel="0" collapsed="false">
      <c r="A6554" s="331"/>
      <c r="B6554" s="331" t="s">
        <v>1602</v>
      </c>
      <c r="C6554" s="331" t="str">
        <f aca="false">IFERROR(VLOOKUP(B6554,'[1]#¡REF!'!$A$1:$C$15201,2,FALSE()),"")</f>
        <v/>
      </c>
      <c r="D6554" s="331" t="s">
        <v>1016</v>
      </c>
      <c r="E6554" s="331" t="s">
        <v>1041</v>
      </c>
      <c r="F6554" s="354" t="s">
        <v>993</v>
      </c>
      <c r="G6554" s="331" t="n">
        <v>6</v>
      </c>
      <c r="H6554" s="331" t="n">
        <v>5.88</v>
      </c>
      <c r="I6554" s="331" t="n">
        <v>117.07</v>
      </c>
      <c r="J6554" s="389"/>
      <c r="K6554" s="331" t="s">
        <v>994</v>
      </c>
    </row>
    <row r="6555" customFormat="false" ht="15.75" hidden="true" customHeight="false" outlineLevel="0" collapsed="false">
      <c r="A6555" s="331"/>
      <c r="B6555" s="331" t="s">
        <v>1602</v>
      </c>
      <c r="C6555" s="331" t="str">
        <f aca="false">IFERROR(VLOOKUP(B6555,'[1]#¡REF!'!$A$1:$C$15201,2,FALSE()),"")</f>
        <v/>
      </c>
      <c r="D6555" s="331" t="s">
        <v>1016</v>
      </c>
      <c r="E6555" s="331" t="s">
        <v>1023</v>
      </c>
      <c r="F6555" s="354" t="s">
        <v>993</v>
      </c>
      <c r="G6555" s="331" t="n">
        <v>233</v>
      </c>
      <c r="H6555" s="331" t="n">
        <v>228.34</v>
      </c>
      <c r="I6555" s="415" t="n">
        <v>4546.25</v>
      </c>
      <c r="J6555" s="389"/>
      <c r="K6555" s="331" t="s">
        <v>994</v>
      </c>
    </row>
    <row r="6556" customFormat="false" ht="15.75" hidden="true" customHeight="false" outlineLevel="0" collapsed="false">
      <c r="A6556" s="331"/>
      <c r="B6556" s="331" t="s">
        <v>1602</v>
      </c>
      <c r="C6556" s="331" t="str">
        <f aca="false">IFERROR(VLOOKUP(B6556,'[1]#¡REF!'!$A$1:$C$15201,2,FALSE()),"")</f>
        <v/>
      </c>
      <c r="D6556" s="331" t="s">
        <v>1016</v>
      </c>
      <c r="E6556" s="331" t="s">
        <v>1092</v>
      </c>
      <c r="F6556" s="354" t="s">
        <v>993</v>
      </c>
      <c r="G6556" s="405" t="n">
        <v>3992</v>
      </c>
      <c r="H6556" s="415" t="n">
        <v>3912.16</v>
      </c>
      <c r="I6556" s="415" t="n">
        <v>77891.11</v>
      </c>
      <c r="J6556" s="389"/>
      <c r="K6556" s="331" t="s">
        <v>994</v>
      </c>
    </row>
    <row r="6557" customFormat="false" ht="15.75" hidden="true" customHeight="false" outlineLevel="0" collapsed="false">
      <c r="A6557" s="331"/>
      <c r="B6557" s="331" t="s">
        <v>1602</v>
      </c>
      <c r="C6557" s="331" t="str">
        <f aca="false">IFERROR(VLOOKUP(B6557,'[1]#¡REF!'!$A$1:$C$15201,2,FALSE()),"")</f>
        <v/>
      </c>
      <c r="D6557" s="331" t="s">
        <v>1016</v>
      </c>
      <c r="E6557" s="331" t="s">
        <v>1025</v>
      </c>
      <c r="F6557" s="354" t="s">
        <v>993</v>
      </c>
      <c r="G6557" s="405" t="n">
        <v>1792</v>
      </c>
      <c r="H6557" s="415" t="n">
        <v>1756.16</v>
      </c>
      <c r="I6557" s="415" t="n">
        <v>34965.15</v>
      </c>
      <c r="J6557" s="389"/>
      <c r="K6557" s="331" t="s">
        <v>994</v>
      </c>
    </row>
    <row r="6558" customFormat="false" ht="15.75" hidden="true" customHeight="false" outlineLevel="0" collapsed="false">
      <c r="A6558" s="331"/>
      <c r="B6558" s="331" t="s">
        <v>1602</v>
      </c>
      <c r="C6558" s="331" t="str">
        <f aca="false">IFERROR(VLOOKUP(B6558,'[1]#¡REF!'!$A$1:$C$15201,2,FALSE()),"")</f>
        <v/>
      </c>
      <c r="D6558" s="331" t="s">
        <v>1016</v>
      </c>
      <c r="E6558" s="331" t="s">
        <v>1065</v>
      </c>
      <c r="F6558" s="354" t="s">
        <v>993</v>
      </c>
      <c r="G6558" s="331" t="n">
        <v>130</v>
      </c>
      <c r="H6558" s="331" t="n">
        <v>127.4</v>
      </c>
      <c r="I6558" s="415" t="n">
        <v>2536.53</v>
      </c>
      <c r="J6558" s="389"/>
      <c r="K6558" s="331" t="s">
        <v>994</v>
      </c>
    </row>
    <row r="6559" customFormat="false" ht="15.75" hidden="true" customHeight="false" outlineLevel="0" collapsed="false">
      <c r="A6559" s="331"/>
      <c r="B6559" s="331" t="s">
        <v>1602</v>
      </c>
      <c r="C6559" s="331" t="str">
        <f aca="false">IFERROR(VLOOKUP(B6559,'[1]#¡REF!'!$A$1:$C$15201,2,FALSE()),"")</f>
        <v/>
      </c>
      <c r="D6559" s="331" t="s">
        <v>1016</v>
      </c>
      <c r="E6559" s="331" t="s">
        <v>1093</v>
      </c>
      <c r="F6559" s="331" t="s">
        <v>1131</v>
      </c>
      <c r="G6559" s="331" t="n">
        <v>73</v>
      </c>
      <c r="H6559" s="331" t="n">
        <v>71.54</v>
      </c>
      <c r="I6559" s="415" t="n">
        <v>1424.36</v>
      </c>
      <c r="J6559" s="389"/>
      <c r="K6559" s="331" t="s">
        <v>994</v>
      </c>
    </row>
    <row r="6560" customFormat="false" ht="15.75" hidden="true" customHeight="false" outlineLevel="0" collapsed="false">
      <c r="A6560" s="331"/>
      <c r="B6560" s="331" t="s">
        <v>1602</v>
      </c>
      <c r="C6560" s="331" t="str">
        <f aca="false">IFERROR(VLOOKUP(B6560,'[1]#¡REF!'!$A$1:$C$15201,2,FALSE()),"")</f>
        <v/>
      </c>
      <c r="D6560" s="331" t="s">
        <v>1016</v>
      </c>
      <c r="E6560" s="331" t="s">
        <v>1026</v>
      </c>
      <c r="F6560" s="331" t="s">
        <v>1132</v>
      </c>
      <c r="G6560" s="331" t="n">
        <v>167</v>
      </c>
      <c r="H6560" s="331" t="n">
        <v>163.66</v>
      </c>
      <c r="I6560" s="415" t="n">
        <v>3258.47</v>
      </c>
      <c r="J6560" s="389"/>
      <c r="K6560" s="331" t="s">
        <v>994</v>
      </c>
    </row>
    <row r="6561" customFormat="false" ht="15.75" hidden="true" customHeight="false" outlineLevel="0" collapsed="false">
      <c r="A6561" s="331"/>
      <c r="B6561" s="331" t="s">
        <v>1602</v>
      </c>
      <c r="C6561" s="331" t="str">
        <f aca="false">IFERROR(VLOOKUP(B6561,'[1]#¡REF!'!$A$1:$C$15201,2,FALSE()),"")</f>
        <v/>
      </c>
      <c r="D6561" s="331" t="s">
        <v>1016</v>
      </c>
      <c r="E6561" s="331" t="s">
        <v>1027</v>
      </c>
      <c r="F6561" s="331" t="s">
        <v>1133</v>
      </c>
      <c r="G6561" s="331" t="n">
        <v>82</v>
      </c>
      <c r="H6561" s="331" t="n">
        <v>80.36</v>
      </c>
      <c r="I6561" s="415" t="n">
        <v>1599.97</v>
      </c>
      <c r="J6561" s="389"/>
      <c r="K6561" s="331" t="s">
        <v>994</v>
      </c>
    </row>
    <row r="6562" customFormat="false" ht="15.75" hidden="true" customHeight="false" outlineLevel="0" collapsed="false">
      <c r="A6562" s="331"/>
      <c r="B6562" s="331" t="s">
        <v>1602</v>
      </c>
      <c r="C6562" s="331" t="str">
        <f aca="false">IFERROR(VLOOKUP(B6562,'[1]#¡REF!'!$A$1:$C$15201,2,FALSE()),"")</f>
        <v/>
      </c>
      <c r="D6562" s="331" t="s">
        <v>1016</v>
      </c>
      <c r="E6562" s="331" t="s">
        <v>1028</v>
      </c>
      <c r="F6562" s="331" t="s">
        <v>1134</v>
      </c>
      <c r="G6562" s="331" t="n">
        <v>57</v>
      </c>
      <c r="H6562" s="331" t="n">
        <v>55.86</v>
      </c>
      <c r="I6562" s="415" t="n">
        <v>1112.17</v>
      </c>
      <c r="J6562" s="390"/>
      <c r="K6562" s="331" t="s">
        <v>994</v>
      </c>
    </row>
    <row r="6563" customFormat="false" ht="15.75" hidden="true" customHeight="false" outlineLevel="0" collapsed="false">
      <c r="A6563" s="399"/>
      <c r="B6563" s="356" t="s">
        <v>1602</v>
      </c>
      <c r="C6563" s="356" t="str">
        <f aca="false">IFERROR(VLOOKUP(B6563,'[1]#¡REF!'!$A$1:$C$15201,2,FALSE()),"")</f>
        <v/>
      </c>
      <c r="D6563" s="399" t="s">
        <v>1016</v>
      </c>
      <c r="E6563" s="399" t="s">
        <v>621</v>
      </c>
      <c r="F6563" s="361" t="s">
        <v>1136</v>
      </c>
      <c r="G6563" s="361" t="n">
        <v>386</v>
      </c>
      <c r="H6563" s="417" t="n">
        <v>378.28</v>
      </c>
      <c r="I6563" s="419" t="n">
        <v>7531.55</v>
      </c>
      <c r="J6563" s="360"/>
      <c r="K6563" s="356" t="s">
        <v>994</v>
      </c>
      <c r="L6563" s="379"/>
      <c r="M6563" s="379"/>
      <c r="N6563" s="379"/>
      <c r="O6563" s="379"/>
      <c r="P6563" s="279"/>
      <c r="Q6563" s="395"/>
      <c r="R6563" s="396"/>
      <c r="S6563" s="396"/>
      <c r="T6563" s="382"/>
    </row>
    <row r="6564" customFormat="false" ht="15.75" hidden="true" customHeight="false" outlineLevel="0" collapsed="false">
      <c r="A6564" s="331"/>
      <c r="B6564" s="331" t="s">
        <v>1603</v>
      </c>
      <c r="C6564" s="331" t="str">
        <f aca="false">IFERROR(VLOOKUP(B6564,'[1]#¡REF!'!$A$1:$C$15201,2,FALSE()),"")</f>
        <v/>
      </c>
      <c r="D6564" s="331" t="s">
        <v>991</v>
      </c>
      <c r="E6564" s="331" t="s">
        <v>1083</v>
      </c>
      <c r="F6564" s="354" t="s">
        <v>993</v>
      </c>
      <c r="G6564" s="405" t="n">
        <v>3063</v>
      </c>
      <c r="H6564" s="415" t="n">
        <v>1500.87</v>
      </c>
      <c r="I6564" s="415" t="n">
        <v>29882.32</v>
      </c>
      <c r="J6564" s="388"/>
      <c r="K6564" s="331" t="s">
        <v>994</v>
      </c>
    </row>
    <row r="6565" customFormat="false" ht="15.75" hidden="true" customHeight="false" outlineLevel="0" collapsed="false">
      <c r="A6565" s="331"/>
      <c r="B6565" s="331" t="s">
        <v>1603</v>
      </c>
      <c r="C6565" s="331" t="str">
        <f aca="false">IFERROR(VLOOKUP(B6565,'[1]#¡REF!'!$A$1:$C$15201,2,FALSE()),"")</f>
        <v/>
      </c>
      <c r="D6565" s="331" t="s">
        <v>991</v>
      </c>
      <c r="E6565" s="331" t="s">
        <v>1010</v>
      </c>
      <c r="F6565" s="354" t="s">
        <v>993</v>
      </c>
      <c r="G6565" s="331" t="n">
        <v>540</v>
      </c>
      <c r="H6565" s="331" t="n">
        <v>264.6</v>
      </c>
      <c r="I6565" s="415" t="n">
        <v>5268.19</v>
      </c>
      <c r="J6565" s="389"/>
      <c r="K6565" s="331" t="s">
        <v>994</v>
      </c>
    </row>
    <row r="6566" customFormat="false" ht="15.75" hidden="true" customHeight="false" outlineLevel="0" collapsed="false">
      <c r="A6566" s="331"/>
      <c r="B6566" s="331" t="s">
        <v>1603</v>
      </c>
      <c r="C6566" s="331" t="str">
        <f aca="false">IFERROR(VLOOKUP(B6566,'[1]#¡REF!'!$A$1:$C$15201,2,FALSE()),"")</f>
        <v/>
      </c>
      <c r="D6566" s="331" t="s">
        <v>991</v>
      </c>
      <c r="E6566" s="331" t="s">
        <v>1012</v>
      </c>
      <c r="F6566" s="354" t="s">
        <v>993</v>
      </c>
      <c r="G6566" s="331" t="n">
        <v>115</v>
      </c>
      <c r="H6566" s="331" t="n">
        <v>56.35</v>
      </c>
      <c r="I6566" s="415" t="n">
        <v>1121.93</v>
      </c>
      <c r="J6566" s="389"/>
      <c r="K6566" s="331" t="s">
        <v>994</v>
      </c>
    </row>
    <row r="6567" customFormat="false" ht="15.75" hidden="true" customHeight="false" outlineLevel="0" collapsed="false">
      <c r="A6567" s="331"/>
      <c r="B6567" s="331" t="s">
        <v>1603</v>
      </c>
      <c r="C6567" s="331" t="str">
        <f aca="false">IFERROR(VLOOKUP(B6567,'[1]#¡REF!'!$A$1:$C$15201,2,FALSE()),"")</f>
        <v/>
      </c>
      <c r="D6567" s="331" t="s">
        <v>991</v>
      </c>
      <c r="E6567" s="331" t="s">
        <v>1036</v>
      </c>
      <c r="F6567" s="354" t="s">
        <v>993</v>
      </c>
      <c r="G6567" s="331" t="n">
        <v>100</v>
      </c>
      <c r="H6567" s="331" t="n">
        <v>49</v>
      </c>
      <c r="I6567" s="331" t="n">
        <v>975.59</v>
      </c>
      <c r="J6567" s="389"/>
      <c r="K6567" s="331" t="s">
        <v>994</v>
      </c>
    </row>
    <row r="6568" customFormat="false" ht="15.75" hidden="true" customHeight="false" outlineLevel="0" collapsed="false">
      <c r="A6568" s="331"/>
      <c r="B6568" s="331" t="s">
        <v>1603</v>
      </c>
      <c r="C6568" s="331" t="str">
        <f aca="false">IFERROR(VLOOKUP(B6568,'[1]#¡REF!'!$A$1:$C$15201,2,FALSE()),"")</f>
        <v/>
      </c>
      <c r="D6568" s="331" t="s">
        <v>1016</v>
      </c>
      <c r="E6568" s="331" t="s">
        <v>1018</v>
      </c>
      <c r="F6568" s="354" t="s">
        <v>993</v>
      </c>
      <c r="G6568" s="331" t="n">
        <v>50</v>
      </c>
      <c r="H6568" s="331" t="n">
        <v>24.5</v>
      </c>
      <c r="I6568" s="331" t="n">
        <v>487.8</v>
      </c>
      <c r="J6568" s="389"/>
      <c r="K6568" s="331" t="s">
        <v>994</v>
      </c>
    </row>
    <row r="6569" customFormat="false" ht="15.75" hidden="true" customHeight="false" outlineLevel="0" collapsed="false">
      <c r="A6569" s="331"/>
      <c r="B6569" s="331" t="s">
        <v>1603</v>
      </c>
      <c r="C6569" s="331" t="str">
        <f aca="false">IFERROR(VLOOKUP(B6569,'[1]#¡REF!'!$A$1:$C$15201,2,FALSE()),"")</f>
        <v/>
      </c>
      <c r="D6569" s="331" t="s">
        <v>1016</v>
      </c>
      <c r="E6569" s="331" t="s">
        <v>1019</v>
      </c>
      <c r="F6569" s="354" t="s">
        <v>993</v>
      </c>
      <c r="G6569" s="331" t="n">
        <v>539</v>
      </c>
      <c r="H6569" s="331" t="n">
        <v>264.11</v>
      </c>
      <c r="I6569" s="415" t="n">
        <v>5258.43</v>
      </c>
      <c r="J6569" s="389"/>
      <c r="K6569" s="331" t="s">
        <v>994</v>
      </c>
    </row>
    <row r="6570" customFormat="false" ht="15.75" hidden="true" customHeight="false" outlineLevel="0" collapsed="false">
      <c r="A6570" s="331"/>
      <c r="B6570" s="331" t="s">
        <v>1603</v>
      </c>
      <c r="C6570" s="331" t="str">
        <f aca="false">IFERROR(VLOOKUP(B6570,'[1]#¡REF!'!$A$1:$C$15201,2,FALSE()),"")</f>
        <v/>
      </c>
      <c r="D6570" s="331" t="s">
        <v>1016</v>
      </c>
      <c r="E6570" s="331" t="s">
        <v>1023</v>
      </c>
      <c r="F6570" s="354" t="s">
        <v>993</v>
      </c>
      <c r="G6570" s="331" t="n">
        <v>35</v>
      </c>
      <c r="H6570" s="331" t="n">
        <v>17.15</v>
      </c>
      <c r="I6570" s="331" t="n">
        <v>341.46</v>
      </c>
      <c r="J6570" s="389"/>
      <c r="K6570" s="331" t="s">
        <v>994</v>
      </c>
    </row>
    <row r="6571" customFormat="false" ht="15.75" hidden="true" customHeight="false" outlineLevel="0" collapsed="false">
      <c r="A6571" s="331"/>
      <c r="B6571" s="331" t="s">
        <v>1603</v>
      </c>
      <c r="C6571" s="331" t="str">
        <f aca="false">IFERROR(VLOOKUP(B6571,'[1]#¡REF!'!$A$1:$C$15201,2,FALSE()),"")</f>
        <v/>
      </c>
      <c r="D6571" s="331" t="s">
        <v>1016</v>
      </c>
      <c r="E6571" s="331" t="s">
        <v>1025</v>
      </c>
      <c r="F6571" s="354" t="s">
        <v>993</v>
      </c>
      <c r="G6571" s="405" t="n">
        <v>3360</v>
      </c>
      <c r="H6571" s="415" t="n">
        <v>1646.4</v>
      </c>
      <c r="I6571" s="415" t="n">
        <v>32779.82</v>
      </c>
      <c r="J6571" s="389"/>
      <c r="K6571" s="331" t="s">
        <v>994</v>
      </c>
    </row>
    <row r="6572" customFormat="false" ht="15.75" hidden="true" customHeight="false" outlineLevel="0" collapsed="false">
      <c r="A6572" s="331"/>
      <c r="B6572" s="331" t="s">
        <v>1603</v>
      </c>
      <c r="C6572" s="331" t="str">
        <f aca="false">IFERROR(VLOOKUP(B6572,'[1]#¡REF!'!$A$1:$C$15201,2,FALSE()),"")</f>
        <v/>
      </c>
      <c r="D6572" s="331" t="s">
        <v>1016</v>
      </c>
      <c r="E6572" s="331" t="s">
        <v>1028</v>
      </c>
      <c r="F6572" s="331" t="s">
        <v>1134</v>
      </c>
      <c r="G6572" s="331" t="n">
        <v>70</v>
      </c>
      <c r="H6572" s="331" t="n">
        <v>34.3</v>
      </c>
      <c r="I6572" s="331" t="n">
        <v>682.91</v>
      </c>
      <c r="J6572" s="389"/>
      <c r="K6572" s="331" t="s">
        <v>994</v>
      </c>
    </row>
    <row r="6573" customFormat="false" ht="15.75" hidden="true" customHeight="false" outlineLevel="0" collapsed="false">
      <c r="A6573" s="331"/>
      <c r="B6573" s="331" t="s">
        <v>838</v>
      </c>
      <c r="C6573" s="331" t="str">
        <f aca="false">IFERROR(VLOOKUP(B6573,'[1]#¡REF!'!$A$1:$C$15201,2,FALSE()),"")</f>
        <v/>
      </c>
      <c r="D6573" s="331" t="s">
        <v>991</v>
      </c>
      <c r="E6573" s="331" t="s">
        <v>997</v>
      </c>
      <c r="F6573" s="331" t="s">
        <v>1130</v>
      </c>
      <c r="G6573" s="331" t="n">
        <v>36</v>
      </c>
      <c r="H6573" s="331" t="n">
        <v>116.55</v>
      </c>
      <c r="I6573" s="415" t="n">
        <v>2320.56</v>
      </c>
      <c r="J6573" s="389"/>
      <c r="K6573" s="331" t="s">
        <v>994</v>
      </c>
    </row>
    <row r="6574" customFormat="false" ht="15.75" hidden="true" customHeight="false" outlineLevel="0" collapsed="false">
      <c r="A6574" s="331"/>
      <c r="B6574" s="331" t="s">
        <v>838</v>
      </c>
      <c r="C6574" s="331" t="str">
        <f aca="false">IFERROR(VLOOKUP(B6574,'[1]#¡REF!'!$A$1:$C$15201,2,FALSE()),"")</f>
        <v/>
      </c>
      <c r="D6574" s="331" t="s">
        <v>991</v>
      </c>
      <c r="E6574" s="331" t="s">
        <v>992</v>
      </c>
      <c r="F6574" s="354" t="s">
        <v>993</v>
      </c>
      <c r="G6574" s="331" t="n">
        <v>125</v>
      </c>
      <c r="H6574" s="331" t="n">
        <v>404.7</v>
      </c>
      <c r="I6574" s="415" t="n">
        <v>8057.5</v>
      </c>
      <c r="J6574" s="389"/>
      <c r="K6574" s="331" t="s">
        <v>994</v>
      </c>
    </row>
    <row r="6575" customFormat="false" ht="15.75" hidden="true" customHeight="false" outlineLevel="0" collapsed="false">
      <c r="A6575" s="331"/>
      <c r="B6575" s="331" t="s">
        <v>838</v>
      </c>
      <c r="C6575" s="331" t="str">
        <f aca="false">IFERROR(VLOOKUP(B6575,'[1]#¡REF!'!$A$1:$C$15201,2,FALSE()),"")</f>
        <v/>
      </c>
      <c r="D6575" s="331" t="s">
        <v>991</v>
      </c>
      <c r="E6575" s="331" t="s">
        <v>1083</v>
      </c>
      <c r="F6575" s="354" t="s">
        <v>993</v>
      </c>
      <c r="G6575" s="331" t="n">
        <v>35</v>
      </c>
      <c r="H6575" s="331" t="n">
        <v>113.31</v>
      </c>
      <c r="I6575" s="415" t="n">
        <v>2256.1</v>
      </c>
      <c r="J6575" s="389"/>
      <c r="K6575" s="331" t="s">
        <v>994</v>
      </c>
    </row>
    <row r="6576" customFormat="false" ht="15.75" hidden="true" customHeight="false" outlineLevel="0" collapsed="false">
      <c r="A6576" s="331"/>
      <c r="B6576" s="331" t="s">
        <v>838</v>
      </c>
      <c r="C6576" s="331" t="str">
        <f aca="false">IFERROR(VLOOKUP(B6576,'[1]#¡REF!'!$A$1:$C$15201,2,FALSE()),"")</f>
        <v/>
      </c>
      <c r="D6576" s="331" t="s">
        <v>991</v>
      </c>
      <c r="E6576" s="331" t="s">
        <v>1034</v>
      </c>
      <c r="F6576" s="354" t="s">
        <v>993</v>
      </c>
      <c r="G6576" s="331" t="n">
        <v>228</v>
      </c>
      <c r="H6576" s="331" t="n">
        <v>738.17</v>
      </c>
      <c r="I6576" s="415" t="n">
        <v>14696.88</v>
      </c>
      <c r="J6576" s="389"/>
      <c r="K6576" s="331" t="s">
        <v>994</v>
      </c>
    </row>
    <row r="6577" customFormat="false" ht="15.75" hidden="true" customHeight="false" outlineLevel="0" collapsed="false">
      <c r="A6577" s="331"/>
      <c r="B6577" s="331" t="s">
        <v>838</v>
      </c>
      <c r="C6577" s="331" t="str">
        <f aca="false">IFERROR(VLOOKUP(B6577,'[1]#¡REF!'!$A$1:$C$15201,2,FALSE()),"")</f>
        <v/>
      </c>
      <c r="D6577" s="331" t="s">
        <v>991</v>
      </c>
      <c r="E6577" s="331" t="s">
        <v>1009</v>
      </c>
      <c r="F6577" s="354" t="s">
        <v>993</v>
      </c>
      <c r="G6577" s="331" t="n">
        <v>100</v>
      </c>
      <c r="H6577" s="331" t="n">
        <v>323.76</v>
      </c>
      <c r="I6577" s="415" t="n">
        <v>6446</v>
      </c>
      <c r="J6577" s="389"/>
      <c r="K6577" s="331" t="s">
        <v>994</v>
      </c>
    </row>
    <row r="6578" customFormat="false" ht="15.75" hidden="true" customHeight="false" outlineLevel="0" collapsed="false">
      <c r="A6578" s="331"/>
      <c r="B6578" s="331" t="s">
        <v>838</v>
      </c>
      <c r="C6578" s="331" t="str">
        <f aca="false">IFERROR(VLOOKUP(B6578,'[1]#¡REF!'!$A$1:$C$15201,2,FALSE()),"")</f>
        <v/>
      </c>
      <c r="D6578" s="331" t="s">
        <v>991</v>
      </c>
      <c r="E6578" s="331" t="s">
        <v>1084</v>
      </c>
      <c r="F6578" s="354" t="s">
        <v>993</v>
      </c>
      <c r="G6578" s="331" t="n">
        <v>631</v>
      </c>
      <c r="H6578" s="415" t="n">
        <v>2042.91</v>
      </c>
      <c r="I6578" s="415" t="n">
        <v>40674.26</v>
      </c>
      <c r="J6578" s="389"/>
      <c r="K6578" s="331" t="s">
        <v>994</v>
      </c>
    </row>
    <row r="6579" customFormat="false" ht="15.75" hidden="true" customHeight="false" outlineLevel="0" collapsed="false">
      <c r="A6579" s="331"/>
      <c r="B6579" s="331" t="s">
        <v>838</v>
      </c>
      <c r="C6579" s="331" t="str">
        <f aca="false">IFERROR(VLOOKUP(B6579,'[1]#¡REF!'!$A$1:$C$15201,2,FALSE()),"")</f>
        <v/>
      </c>
      <c r="D6579" s="331" t="s">
        <v>991</v>
      </c>
      <c r="E6579" s="331" t="s">
        <v>1046</v>
      </c>
      <c r="F6579" s="354" t="s">
        <v>993</v>
      </c>
      <c r="G6579" s="331" t="n">
        <v>5</v>
      </c>
      <c r="H6579" s="331" t="n">
        <v>16.19</v>
      </c>
      <c r="I6579" s="331" t="n">
        <v>322.3</v>
      </c>
      <c r="J6579" s="389"/>
      <c r="K6579" s="331" t="s">
        <v>994</v>
      </c>
    </row>
    <row r="6580" customFormat="false" ht="15.75" hidden="true" customHeight="false" outlineLevel="0" collapsed="false">
      <c r="A6580" s="331"/>
      <c r="B6580" s="331" t="s">
        <v>838</v>
      </c>
      <c r="C6580" s="331" t="str">
        <f aca="false">IFERROR(VLOOKUP(B6580,'[1]#¡REF!'!$A$1:$C$15201,2,FALSE()),"")</f>
        <v/>
      </c>
      <c r="D6580" s="331" t="s">
        <v>991</v>
      </c>
      <c r="E6580" s="331" t="s">
        <v>1012</v>
      </c>
      <c r="F6580" s="354" t="s">
        <v>993</v>
      </c>
      <c r="G6580" s="331" t="n">
        <v>50</v>
      </c>
      <c r="H6580" s="331" t="n">
        <v>161.88</v>
      </c>
      <c r="I6580" s="415" t="n">
        <v>3223</v>
      </c>
      <c r="J6580" s="389"/>
      <c r="K6580" s="331" t="s">
        <v>994</v>
      </c>
    </row>
    <row r="6581" customFormat="false" ht="15.75" hidden="true" customHeight="false" outlineLevel="0" collapsed="false">
      <c r="A6581" s="331"/>
      <c r="B6581" s="331" t="s">
        <v>838</v>
      </c>
      <c r="C6581" s="331" t="str">
        <f aca="false">IFERROR(VLOOKUP(B6581,'[1]#¡REF!'!$A$1:$C$15201,2,FALSE()),"")</f>
        <v/>
      </c>
      <c r="D6581" s="331" t="s">
        <v>991</v>
      </c>
      <c r="E6581" s="331" t="s">
        <v>1036</v>
      </c>
      <c r="F6581" s="354" t="s">
        <v>993</v>
      </c>
      <c r="G6581" s="331" t="n">
        <v>80</v>
      </c>
      <c r="H6581" s="331" t="n">
        <v>259.01</v>
      </c>
      <c r="I6581" s="415" t="n">
        <v>5156.8</v>
      </c>
      <c r="J6581" s="389"/>
      <c r="K6581" s="331" t="s">
        <v>994</v>
      </c>
    </row>
    <row r="6582" customFormat="false" ht="15.75" hidden="true" customHeight="false" outlineLevel="0" collapsed="false">
      <c r="A6582" s="331"/>
      <c r="B6582" s="331" t="s">
        <v>838</v>
      </c>
      <c r="C6582" s="331" t="str">
        <f aca="false">IFERROR(VLOOKUP(B6582,'[1]#¡REF!'!$A$1:$C$15201,2,FALSE()),"")</f>
        <v/>
      </c>
      <c r="D6582" s="331" t="s">
        <v>991</v>
      </c>
      <c r="E6582" s="331" t="s">
        <v>995</v>
      </c>
      <c r="F6582" s="354" t="s">
        <v>993</v>
      </c>
      <c r="G6582" s="331" t="n">
        <v>100</v>
      </c>
      <c r="H6582" s="331" t="n">
        <v>323.76</v>
      </c>
      <c r="I6582" s="415" t="n">
        <v>6446</v>
      </c>
      <c r="J6582" s="389"/>
      <c r="K6582" s="331" t="s">
        <v>994</v>
      </c>
    </row>
    <row r="6583" customFormat="false" ht="15.75" hidden="true" customHeight="false" outlineLevel="0" collapsed="false">
      <c r="A6583" s="331"/>
      <c r="B6583" s="331" t="s">
        <v>838</v>
      </c>
      <c r="C6583" s="331" t="str">
        <f aca="false">IFERROR(VLOOKUP(B6583,'[1]#¡REF!'!$A$1:$C$15201,2,FALSE()),"")</f>
        <v/>
      </c>
      <c r="D6583" s="331" t="s">
        <v>991</v>
      </c>
      <c r="E6583" s="331" t="s">
        <v>1013</v>
      </c>
      <c r="F6583" s="354" t="s">
        <v>993</v>
      </c>
      <c r="G6583" s="331" t="n">
        <v>30</v>
      </c>
      <c r="H6583" s="331" t="n">
        <v>97.13</v>
      </c>
      <c r="I6583" s="415" t="n">
        <v>1933.8</v>
      </c>
      <c r="J6583" s="389"/>
      <c r="K6583" s="331" t="s">
        <v>994</v>
      </c>
    </row>
    <row r="6584" customFormat="false" ht="15.75" hidden="true" customHeight="false" outlineLevel="0" collapsed="false">
      <c r="A6584" s="331"/>
      <c r="B6584" s="331" t="s">
        <v>838</v>
      </c>
      <c r="C6584" s="331" t="str">
        <f aca="false">IFERROR(VLOOKUP(B6584,'[1]#¡REF!'!$A$1:$C$15201,2,FALSE()),"")</f>
        <v/>
      </c>
      <c r="D6584" s="331" t="s">
        <v>991</v>
      </c>
      <c r="E6584" s="331" t="s">
        <v>1037</v>
      </c>
      <c r="F6584" s="331" t="s">
        <v>1131</v>
      </c>
      <c r="G6584" s="331" t="n">
        <v>52</v>
      </c>
      <c r="H6584" s="331" t="n">
        <v>168.35</v>
      </c>
      <c r="I6584" s="415" t="n">
        <v>3351.92</v>
      </c>
      <c r="J6584" s="389"/>
      <c r="K6584" s="331" t="s">
        <v>994</v>
      </c>
    </row>
    <row r="6585" customFormat="false" ht="15.75" hidden="true" customHeight="false" outlineLevel="0" collapsed="false">
      <c r="A6585" s="331"/>
      <c r="B6585" s="331" t="s">
        <v>838</v>
      </c>
      <c r="C6585" s="331" t="str">
        <f aca="false">IFERROR(VLOOKUP(B6585,'[1]#¡REF!'!$A$1:$C$15201,2,FALSE()),"")</f>
        <v/>
      </c>
      <c r="D6585" s="331" t="s">
        <v>991</v>
      </c>
      <c r="E6585" s="331" t="s">
        <v>1014</v>
      </c>
      <c r="F6585" s="331" t="s">
        <v>1132</v>
      </c>
      <c r="G6585" s="331" t="n">
        <v>22</v>
      </c>
      <c r="H6585" s="331" t="n">
        <v>71.23</v>
      </c>
      <c r="I6585" s="415" t="n">
        <v>1418.12</v>
      </c>
      <c r="J6585" s="389"/>
      <c r="K6585" s="331" t="s">
        <v>994</v>
      </c>
    </row>
    <row r="6586" customFormat="false" ht="15.75" hidden="true" customHeight="false" outlineLevel="0" collapsed="false">
      <c r="A6586" s="331"/>
      <c r="B6586" s="331" t="s">
        <v>838</v>
      </c>
      <c r="C6586" s="331" t="str">
        <f aca="false">IFERROR(VLOOKUP(B6586,'[1]#¡REF!'!$A$1:$C$15201,2,FALSE()),"")</f>
        <v/>
      </c>
      <c r="D6586" s="331" t="s">
        <v>991</v>
      </c>
      <c r="E6586" s="331" t="s">
        <v>1004</v>
      </c>
      <c r="F6586" s="331" t="s">
        <v>1134</v>
      </c>
      <c r="G6586" s="331" t="n">
        <v>3</v>
      </c>
      <c r="H6586" s="331" t="n">
        <v>9.71</v>
      </c>
      <c r="I6586" s="331" t="n">
        <v>193.38</v>
      </c>
      <c r="J6586" s="390"/>
      <c r="K6586" s="331" t="s">
        <v>994</v>
      </c>
    </row>
    <row r="6587" customFormat="false" ht="15.75" hidden="true" customHeight="false" outlineLevel="0" collapsed="false">
      <c r="A6587" s="356"/>
      <c r="B6587" s="356" t="s">
        <v>838</v>
      </c>
      <c r="C6587" s="356" t="str">
        <f aca="false">IFERROR(VLOOKUP(B6587,'[1]#¡REF!'!$A$1:$C$15201,2,FALSE()),"")</f>
        <v/>
      </c>
      <c r="D6587" s="356" t="s">
        <v>991</v>
      </c>
      <c r="E6587" s="356" t="s">
        <v>612</v>
      </c>
      <c r="F6587" s="361" t="s">
        <v>1136</v>
      </c>
      <c r="G6587" s="361" t="n">
        <v>178</v>
      </c>
      <c r="H6587" s="356" t="n">
        <v>576.29</v>
      </c>
      <c r="I6587" s="416" t="n">
        <v>11473.88</v>
      </c>
      <c r="J6587" s="394"/>
      <c r="K6587" s="356" t="s">
        <v>994</v>
      </c>
      <c r="L6587" s="379"/>
      <c r="M6587" s="379"/>
      <c r="N6587" s="379"/>
      <c r="O6587" s="379"/>
      <c r="P6587" s="279"/>
      <c r="Q6587" s="395"/>
      <c r="R6587" s="396"/>
      <c r="S6587" s="396"/>
      <c r="T6587" s="382"/>
    </row>
    <row r="6588" customFormat="false" ht="15.75" hidden="true" customHeight="false" outlineLevel="0" collapsed="false">
      <c r="A6588" s="331"/>
      <c r="B6588" s="331" t="s">
        <v>838</v>
      </c>
      <c r="C6588" s="331" t="str">
        <f aca="false">IFERROR(VLOOKUP(B6588,'[1]#¡REF!'!$A$1:$C$15201,2,FALSE()),"")</f>
        <v/>
      </c>
      <c r="D6588" s="331" t="s">
        <v>1016</v>
      </c>
      <c r="E6588" s="331" t="s">
        <v>1040</v>
      </c>
      <c r="F6588" s="331" t="s">
        <v>1130</v>
      </c>
      <c r="G6588" s="331" t="n">
        <v>12</v>
      </c>
      <c r="H6588" s="331" t="n">
        <v>38.85</v>
      </c>
      <c r="I6588" s="331" t="n">
        <v>773.52</v>
      </c>
      <c r="J6588" s="388"/>
      <c r="K6588" s="331" t="s">
        <v>994</v>
      </c>
    </row>
    <row r="6589" customFormat="false" ht="15.75" hidden="true" customHeight="false" outlineLevel="0" collapsed="false">
      <c r="A6589" s="331"/>
      <c r="B6589" s="331" t="s">
        <v>838</v>
      </c>
      <c r="C6589" s="331" t="str">
        <f aca="false">IFERROR(VLOOKUP(B6589,'[1]#¡REF!'!$A$1:$C$15201,2,FALSE()),"")</f>
        <v/>
      </c>
      <c r="D6589" s="331" t="s">
        <v>1016</v>
      </c>
      <c r="E6589" s="331" t="s">
        <v>1091</v>
      </c>
      <c r="F6589" s="354" t="s">
        <v>993</v>
      </c>
      <c r="G6589" s="331" t="n">
        <v>70</v>
      </c>
      <c r="H6589" s="331" t="n">
        <v>226.63</v>
      </c>
      <c r="I6589" s="415" t="n">
        <v>4512.2</v>
      </c>
      <c r="J6589" s="389"/>
      <c r="K6589" s="331" t="s">
        <v>994</v>
      </c>
    </row>
    <row r="6590" customFormat="false" ht="15.75" hidden="true" customHeight="false" outlineLevel="0" collapsed="false">
      <c r="A6590" s="331"/>
      <c r="B6590" s="331" t="s">
        <v>838</v>
      </c>
      <c r="C6590" s="331" t="str">
        <f aca="false">IFERROR(VLOOKUP(B6590,'[1]#¡REF!'!$A$1:$C$15201,2,FALSE()),"")</f>
        <v/>
      </c>
      <c r="D6590" s="331" t="s">
        <v>1016</v>
      </c>
      <c r="E6590" s="331" t="s">
        <v>1018</v>
      </c>
      <c r="F6590" s="354" t="s">
        <v>993</v>
      </c>
      <c r="G6590" s="331" t="n">
        <v>2</v>
      </c>
      <c r="H6590" s="331" t="n">
        <v>6.48</v>
      </c>
      <c r="I6590" s="331" t="n">
        <v>128.92</v>
      </c>
      <c r="J6590" s="389"/>
      <c r="K6590" s="331" t="s">
        <v>994</v>
      </c>
    </row>
    <row r="6591" customFormat="false" ht="15.75" hidden="true" customHeight="false" outlineLevel="0" collapsed="false">
      <c r="A6591" s="331"/>
      <c r="B6591" s="331" t="s">
        <v>838</v>
      </c>
      <c r="C6591" s="331" t="str">
        <f aca="false">IFERROR(VLOOKUP(B6591,'[1]#¡REF!'!$A$1:$C$15201,2,FALSE()),"")</f>
        <v/>
      </c>
      <c r="D6591" s="331" t="s">
        <v>1016</v>
      </c>
      <c r="E6591" s="331" t="s">
        <v>1019</v>
      </c>
      <c r="F6591" s="354" t="s">
        <v>993</v>
      </c>
      <c r="G6591" s="331" t="n">
        <v>429</v>
      </c>
      <c r="H6591" s="415" t="n">
        <v>1388.92</v>
      </c>
      <c r="I6591" s="415" t="n">
        <v>27653.34</v>
      </c>
      <c r="J6591" s="389"/>
      <c r="K6591" s="331" t="s">
        <v>994</v>
      </c>
    </row>
    <row r="6592" customFormat="false" ht="15.75" hidden="true" customHeight="false" outlineLevel="0" collapsed="false">
      <c r="A6592" s="331"/>
      <c r="B6592" s="331" t="s">
        <v>838</v>
      </c>
      <c r="C6592" s="331" t="str">
        <f aca="false">IFERROR(VLOOKUP(B6592,'[1]#¡REF!'!$A$1:$C$15201,2,FALSE()),"")</f>
        <v/>
      </c>
      <c r="D6592" s="331" t="s">
        <v>1016</v>
      </c>
      <c r="E6592" s="331" t="s">
        <v>1041</v>
      </c>
      <c r="F6592" s="354" t="s">
        <v>993</v>
      </c>
      <c r="G6592" s="331" t="n">
        <v>7</v>
      </c>
      <c r="H6592" s="331" t="n">
        <v>22.66</v>
      </c>
      <c r="I6592" s="331" t="n">
        <v>451.22</v>
      </c>
      <c r="J6592" s="389"/>
      <c r="K6592" s="331" t="s">
        <v>994</v>
      </c>
    </row>
    <row r="6593" customFormat="false" ht="15.75" hidden="true" customHeight="false" outlineLevel="0" collapsed="false">
      <c r="A6593" s="331"/>
      <c r="B6593" s="331" t="s">
        <v>838</v>
      </c>
      <c r="C6593" s="331" t="str">
        <f aca="false">IFERROR(VLOOKUP(B6593,'[1]#¡REF!'!$A$1:$C$15201,2,FALSE()),"")</f>
        <v/>
      </c>
      <c r="D6593" s="331" t="s">
        <v>1016</v>
      </c>
      <c r="E6593" s="331" t="s">
        <v>1023</v>
      </c>
      <c r="F6593" s="354" t="s">
        <v>993</v>
      </c>
      <c r="G6593" s="331" t="n">
        <v>125</v>
      </c>
      <c r="H6593" s="331" t="n">
        <v>404.7</v>
      </c>
      <c r="I6593" s="415" t="n">
        <v>8057.5</v>
      </c>
      <c r="J6593" s="389"/>
      <c r="K6593" s="331" t="s">
        <v>994</v>
      </c>
    </row>
    <row r="6594" customFormat="false" ht="15.75" hidden="true" customHeight="false" outlineLevel="0" collapsed="false">
      <c r="A6594" s="331"/>
      <c r="B6594" s="331" t="s">
        <v>838</v>
      </c>
      <c r="C6594" s="331" t="str">
        <f aca="false">IFERROR(VLOOKUP(B6594,'[1]#¡REF!'!$A$1:$C$15201,2,FALSE()),"")</f>
        <v/>
      </c>
      <c r="D6594" s="331" t="s">
        <v>1016</v>
      </c>
      <c r="E6594" s="331" t="s">
        <v>1025</v>
      </c>
      <c r="F6594" s="354" t="s">
        <v>993</v>
      </c>
      <c r="G6594" s="331" t="n">
        <v>446</v>
      </c>
      <c r="H6594" s="415" t="n">
        <v>1443.96</v>
      </c>
      <c r="I6594" s="415" t="n">
        <v>28749.16</v>
      </c>
      <c r="J6594" s="389"/>
      <c r="K6594" s="331" t="s">
        <v>994</v>
      </c>
    </row>
    <row r="6595" customFormat="false" ht="15.75" hidden="true" customHeight="false" outlineLevel="0" collapsed="false">
      <c r="A6595" s="331"/>
      <c r="B6595" s="331" t="s">
        <v>838</v>
      </c>
      <c r="C6595" s="331" t="str">
        <f aca="false">IFERROR(VLOOKUP(B6595,'[1]#¡REF!'!$A$1:$C$15201,2,FALSE()),"")</f>
        <v/>
      </c>
      <c r="D6595" s="331" t="s">
        <v>1016</v>
      </c>
      <c r="E6595" s="331" t="s">
        <v>1110</v>
      </c>
      <c r="F6595" s="354" t="s">
        <v>993</v>
      </c>
      <c r="G6595" s="331" t="n">
        <v>362</v>
      </c>
      <c r="H6595" s="415" t="n">
        <v>1172</v>
      </c>
      <c r="I6595" s="415" t="n">
        <v>23334.52</v>
      </c>
      <c r="J6595" s="389"/>
      <c r="K6595" s="331" t="s">
        <v>994</v>
      </c>
    </row>
    <row r="6596" customFormat="false" ht="15.75" hidden="true" customHeight="false" outlineLevel="0" collapsed="false">
      <c r="A6596" s="331"/>
      <c r="B6596" s="331" t="s">
        <v>838</v>
      </c>
      <c r="C6596" s="331" t="str">
        <f aca="false">IFERROR(VLOOKUP(B6596,'[1]#¡REF!'!$A$1:$C$15201,2,FALSE()),"")</f>
        <v/>
      </c>
      <c r="D6596" s="331" t="s">
        <v>1016</v>
      </c>
      <c r="E6596" s="331" t="s">
        <v>1065</v>
      </c>
      <c r="F6596" s="354" t="s">
        <v>993</v>
      </c>
      <c r="G6596" s="331" t="n">
        <v>25</v>
      </c>
      <c r="H6596" s="331" t="n">
        <v>80.94</v>
      </c>
      <c r="I6596" s="415" t="n">
        <v>1611.5</v>
      </c>
      <c r="J6596" s="389"/>
      <c r="K6596" s="331" t="s">
        <v>994</v>
      </c>
    </row>
    <row r="6597" customFormat="false" ht="15.75" hidden="true" customHeight="false" outlineLevel="0" collapsed="false">
      <c r="A6597" s="331"/>
      <c r="B6597" s="331" t="s">
        <v>838</v>
      </c>
      <c r="C6597" s="331" t="str">
        <f aca="false">IFERROR(VLOOKUP(B6597,'[1]#¡REF!'!$A$1:$C$15201,2,FALSE()),"")</f>
        <v/>
      </c>
      <c r="D6597" s="331" t="s">
        <v>1016</v>
      </c>
      <c r="E6597" s="331" t="s">
        <v>1043</v>
      </c>
      <c r="F6597" s="354" t="s">
        <v>993</v>
      </c>
      <c r="G6597" s="331" t="n">
        <v>4</v>
      </c>
      <c r="H6597" s="331" t="n">
        <v>12.95</v>
      </c>
      <c r="I6597" s="331" t="n">
        <v>257.84</v>
      </c>
      <c r="J6597" s="389"/>
      <c r="K6597" s="331" t="s">
        <v>994</v>
      </c>
    </row>
    <row r="6598" customFormat="false" ht="15.75" hidden="true" customHeight="false" outlineLevel="0" collapsed="false">
      <c r="A6598" s="331"/>
      <c r="B6598" s="331" t="s">
        <v>838</v>
      </c>
      <c r="C6598" s="331" t="str">
        <f aca="false">IFERROR(VLOOKUP(B6598,'[1]#¡REF!'!$A$1:$C$15201,2,FALSE()),"")</f>
        <v/>
      </c>
      <c r="D6598" s="331" t="s">
        <v>1016</v>
      </c>
      <c r="E6598" s="331" t="s">
        <v>1121</v>
      </c>
      <c r="F6598" s="354" t="s">
        <v>993</v>
      </c>
      <c r="G6598" s="331" t="n">
        <v>14</v>
      </c>
      <c r="H6598" s="331" t="n">
        <v>45.33</v>
      </c>
      <c r="I6598" s="331" t="n">
        <v>902.44</v>
      </c>
      <c r="J6598" s="389"/>
      <c r="K6598" s="331" t="s">
        <v>994</v>
      </c>
    </row>
    <row r="6599" customFormat="false" ht="15.75" hidden="true" customHeight="false" outlineLevel="0" collapsed="false">
      <c r="A6599" s="331"/>
      <c r="B6599" s="331" t="s">
        <v>838</v>
      </c>
      <c r="C6599" s="331" t="str">
        <f aca="false">IFERROR(VLOOKUP(B6599,'[1]#¡REF!'!$A$1:$C$15201,2,FALSE()),"")</f>
        <v/>
      </c>
      <c r="D6599" s="331" t="s">
        <v>1016</v>
      </c>
      <c r="E6599" s="331" t="s">
        <v>1044</v>
      </c>
      <c r="F6599" s="354" t="s">
        <v>993</v>
      </c>
      <c r="G6599" s="331" t="n">
        <v>77</v>
      </c>
      <c r="H6599" s="331" t="n">
        <v>249.29</v>
      </c>
      <c r="I6599" s="415" t="n">
        <v>4963.42</v>
      </c>
      <c r="J6599" s="389"/>
      <c r="K6599" s="331" t="s">
        <v>994</v>
      </c>
    </row>
    <row r="6600" customFormat="false" ht="15.75" hidden="true" customHeight="false" outlineLevel="0" collapsed="false">
      <c r="A6600" s="331"/>
      <c r="B6600" s="331" t="s">
        <v>838</v>
      </c>
      <c r="C6600" s="331" t="str">
        <f aca="false">IFERROR(VLOOKUP(B6600,'[1]#¡REF!'!$A$1:$C$15201,2,FALSE()),"")</f>
        <v/>
      </c>
      <c r="D6600" s="331" t="s">
        <v>1016</v>
      </c>
      <c r="E6600" s="331" t="s">
        <v>1093</v>
      </c>
      <c r="F6600" s="331" t="s">
        <v>1131</v>
      </c>
      <c r="G6600" s="331" t="n">
        <v>36</v>
      </c>
      <c r="H6600" s="331" t="n">
        <v>116.55</v>
      </c>
      <c r="I6600" s="415" t="n">
        <v>2320.56</v>
      </c>
      <c r="J6600" s="389"/>
      <c r="K6600" s="331" t="s">
        <v>994</v>
      </c>
    </row>
    <row r="6601" customFormat="false" ht="15.75" hidden="true" customHeight="false" outlineLevel="0" collapsed="false">
      <c r="A6601" s="331"/>
      <c r="B6601" s="331" t="s">
        <v>838</v>
      </c>
      <c r="C6601" s="331" t="str">
        <f aca="false">IFERROR(VLOOKUP(B6601,'[1]#¡REF!'!$A$1:$C$15201,2,FALSE()),"")</f>
        <v/>
      </c>
      <c r="D6601" s="331" t="s">
        <v>1016</v>
      </c>
      <c r="E6601" s="331" t="s">
        <v>1026</v>
      </c>
      <c r="F6601" s="331" t="s">
        <v>1132</v>
      </c>
      <c r="G6601" s="331" t="n">
        <v>148</v>
      </c>
      <c r="H6601" s="331" t="n">
        <v>479.16</v>
      </c>
      <c r="I6601" s="415" t="n">
        <v>9540.08</v>
      </c>
      <c r="J6601" s="389"/>
      <c r="K6601" s="331" t="s">
        <v>994</v>
      </c>
    </row>
    <row r="6602" customFormat="false" ht="15.75" hidden="true" customHeight="false" outlineLevel="0" collapsed="false">
      <c r="A6602" s="331"/>
      <c r="B6602" s="331" t="s">
        <v>838</v>
      </c>
      <c r="C6602" s="331" t="str">
        <f aca="false">IFERROR(VLOOKUP(B6602,'[1]#¡REF!'!$A$1:$C$15201,2,FALSE()),"")</f>
        <v/>
      </c>
      <c r="D6602" s="331" t="s">
        <v>1016</v>
      </c>
      <c r="E6602" s="331" t="s">
        <v>1027</v>
      </c>
      <c r="F6602" s="331" t="s">
        <v>1133</v>
      </c>
      <c r="G6602" s="331" t="n">
        <v>7</v>
      </c>
      <c r="H6602" s="331" t="n">
        <v>22.66</v>
      </c>
      <c r="I6602" s="331" t="n">
        <v>451.22</v>
      </c>
      <c r="J6602" s="389"/>
      <c r="K6602" s="331" t="s">
        <v>994</v>
      </c>
    </row>
    <row r="6603" customFormat="false" ht="15.75" hidden="true" customHeight="false" outlineLevel="0" collapsed="false">
      <c r="A6603" s="331"/>
      <c r="B6603" s="331" t="s">
        <v>838</v>
      </c>
      <c r="C6603" s="331" t="str">
        <f aca="false">IFERROR(VLOOKUP(B6603,'[1]#¡REF!'!$A$1:$C$15201,2,FALSE()),"")</f>
        <v/>
      </c>
      <c r="D6603" s="331" t="s">
        <v>1016</v>
      </c>
      <c r="E6603" s="331" t="s">
        <v>1028</v>
      </c>
      <c r="F6603" s="331" t="s">
        <v>1134</v>
      </c>
      <c r="G6603" s="331" t="n">
        <v>12</v>
      </c>
      <c r="H6603" s="331" t="n">
        <v>38.85</v>
      </c>
      <c r="I6603" s="331" t="n">
        <v>773.52</v>
      </c>
      <c r="J6603" s="390"/>
      <c r="K6603" s="331" t="s">
        <v>994</v>
      </c>
    </row>
    <row r="6604" customFormat="false" ht="15.75" hidden="true" customHeight="false" outlineLevel="0" collapsed="false">
      <c r="A6604" s="399"/>
      <c r="B6604" s="356" t="s">
        <v>838</v>
      </c>
      <c r="C6604" s="356" t="str">
        <f aca="false">IFERROR(VLOOKUP(B6604,'[1]#¡REF!'!$A$1:$C$15201,2,FALSE()),"")</f>
        <v/>
      </c>
      <c r="D6604" s="399" t="s">
        <v>1016</v>
      </c>
      <c r="E6604" s="399" t="s">
        <v>621</v>
      </c>
      <c r="F6604" s="361" t="s">
        <v>1136</v>
      </c>
      <c r="G6604" s="361" t="n">
        <v>37</v>
      </c>
      <c r="H6604" s="417" t="n">
        <v>119.79</v>
      </c>
      <c r="I6604" s="419" t="n">
        <v>2385.02</v>
      </c>
      <c r="J6604" s="360"/>
      <c r="K6604" s="356" t="s">
        <v>994</v>
      </c>
      <c r="L6604" s="379"/>
      <c r="M6604" s="379"/>
      <c r="N6604" s="379"/>
      <c r="O6604" s="379"/>
      <c r="P6604" s="279"/>
      <c r="Q6604" s="395"/>
      <c r="R6604" s="396"/>
      <c r="S6604" s="396"/>
      <c r="T6604" s="382"/>
    </row>
    <row r="6605" customFormat="false" ht="15.75" hidden="true" customHeight="false" outlineLevel="0" collapsed="false">
      <c r="A6605" s="331"/>
      <c r="B6605" s="331" t="s">
        <v>1604</v>
      </c>
      <c r="C6605" s="331" t="str">
        <f aca="false">IFERROR(VLOOKUP(B6605,'[1]#¡REF!'!$A$1:$C$15201,2,FALSE()),"")</f>
        <v/>
      </c>
      <c r="D6605" s="331" t="s">
        <v>991</v>
      </c>
      <c r="E6605" s="331" t="s">
        <v>997</v>
      </c>
      <c r="F6605" s="331" t="s">
        <v>1130</v>
      </c>
      <c r="G6605" s="331" t="n">
        <v>6</v>
      </c>
      <c r="H6605" s="331" t="n">
        <v>18.53</v>
      </c>
      <c r="I6605" s="331" t="n">
        <v>369</v>
      </c>
      <c r="J6605" s="388"/>
      <c r="K6605" s="331" t="s">
        <v>994</v>
      </c>
    </row>
    <row r="6606" customFormat="false" ht="15.75" hidden="true" customHeight="false" outlineLevel="0" collapsed="false">
      <c r="A6606" s="331"/>
      <c r="B6606" s="331" t="s">
        <v>1604</v>
      </c>
      <c r="C6606" s="331" t="str">
        <f aca="false">IFERROR(VLOOKUP(B6606,'[1]#¡REF!'!$A$1:$C$15201,2,FALSE()),"")</f>
        <v/>
      </c>
      <c r="D6606" s="331" t="s">
        <v>991</v>
      </c>
      <c r="E6606" s="331" t="s">
        <v>1032</v>
      </c>
      <c r="F6606" s="331" t="s">
        <v>1130</v>
      </c>
      <c r="G6606" s="331" t="n">
        <v>48</v>
      </c>
      <c r="H6606" s="331" t="n">
        <v>148.27</v>
      </c>
      <c r="I6606" s="415" t="n">
        <v>2952</v>
      </c>
      <c r="J6606" s="389"/>
      <c r="K6606" s="331" t="s">
        <v>994</v>
      </c>
    </row>
    <row r="6607" customFormat="false" ht="15.75" hidden="true" customHeight="false" outlineLevel="0" collapsed="false">
      <c r="A6607" s="331"/>
      <c r="B6607" s="331" t="s">
        <v>1604</v>
      </c>
      <c r="C6607" s="331" t="str">
        <f aca="false">IFERROR(VLOOKUP(B6607,'[1]#¡REF!'!$A$1:$C$15201,2,FALSE()),"")</f>
        <v/>
      </c>
      <c r="D6607" s="331" t="s">
        <v>991</v>
      </c>
      <c r="E6607" s="331" t="s">
        <v>992</v>
      </c>
      <c r="F6607" s="354" t="s">
        <v>993</v>
      </c>
      <c r="G6607" s="331" t="n">
        <v>110</v>
      </c>
      <c r="H6607" s="331" t="n">
        <v>339.78</v>
      </c>
      <c r="I6607" s="415" t="n">
        <v>6765</v>
      </c>
      <c r="J6607" s="389"/>
      <c r="K6607" s="331" t="s">
        <v>994</v>
      </c>
    </row>
    <row r="6608" customFormat="false" ht="15.75" hidden="true" customHeight="false" outlineLevel="0" collapsed="false">
      <c r="A6608" s="331"/>
      <c r="B6608" s="331" t="s">
        <v>1604</v>
      </c>
      <c r="C6608" s="331" t="str">
        <f aca="false">IFERROR(VLOOKUP(B6608,'[1]#¡REF!'!$A$1:$C$15201,2,FALSE()),"")</f>
        <v/>
      </c>
      <c r="D6608" s="331" t="s">
        <v>991</v>
      </c>
      <c r="E6608" s="331" t="s">
        <v>1083</v>
      </c>
      <c r="F6608" s="354" t="s">
        <v>993</v>
      </c>
      <c r="G6608" s="331" t="n">
        <v>150</v>
      </c>
      <c r="H6608" s="331" t="n">
        <v>463.34</v>
      </c>
      <c r="I6608" s="415" t="n">
        <v>9225</v>
      </c>
      <c r="J6608" s="389"/>
      <c r="K6608" s="331" t="s">
        <v>994</v>
      </c>
    </row>
    <row r="6609" customFormat="false" ht="15.75" hidden="true" customHeight="false" outlineLevel="0" collapsed="false">
      <c r="A6609" s="331"/>
      <c r="B6609" s="331" t="s">
        <v>1604</v>
      </c>
      <c r="C6609" s="331" t="str">
        <f aca="false">IFERROR(VLOOKUP(B6609,'[1]#¡REF!'!$A$1:$C$15201,2,FALSE()),"")</f>
        <v/>
      </c>
      <c r="D6609" s="331" t="s">
        <v>991</v>
      </c>
      <c r="E6609" s="331" t="s">
        <v>1000</v>
      </c>
      <c r="F6609" s="354" t="s">
        <v>993</v>
      </c>
      <c r="G6609" s="331" t="n">
        <v>924</v>
      </c>
      <c r="H6609" s="415" t="n">
        <v>2854.14</v>
      </c>
      <c r="I6609" s="415" t="n">
        <v>56826</v>
      </c>
      <c r="J6609" s="389"/>
      <c r="K6609" s="331" t="s">
        <v>994</v>
      </c>
    </row>
    <row r="6610" customFormat="false" ht="15.75" hidden="true" customHeight="false" outlineLevel="0" collapsed="false">
      <c r="A6610" s="331"/>
      <c r="B6610" s="331" t="s">
        <v>1604</v>
      </c>
      <c r="C6610" s="331" t="str">
        <f aca="false">IFERROR(VLOOKUP(B6610,'[1]#¡REF!'!$A$1:$C$15201,2,FALSE()),"")</f>
        <v/>
      </c>
      <c r="D6610" s="331" t="s">
        <v>991</v>
      </c>
      <c r="E6610" s="331" t="s">
        <v>1075</v>
      </c>
      <c r="F6610" s="354" t="s">
        <v>993</v>
      </c>
      <c r="G6610" s="331" t="n">
        <v>34</v>
      </c>
      <c r="H6610" s="331" t="n">
        <v>105.02</v>
      </c>
      <c r="I6610" s="415" t="n">
        <v>2091</v>
      </c>
      <c r="J6610" s="389"/>
      <c r="K6610" s="331" t="s">
        <v>994</v>
      </c>
    </row>
    <row r="6611" customFormat="false" ht="15.75" hidden="true" customHeight="false" outlineLevel="0" collapsed="false">
      <c r="A6611" s="331"/>
      <c r="B6611" s="331" t="s">
        <v>1604</v>
      </c>
      <c r="C6611" s="331" t="str">
        <f aca="false">IFERROR(VLOOKUP(B6611,'[1]#¡REF!'!$A$1:$C$15201,2,FALSE()),"")</f>
        <v/>
      </c>
      <c r="D6611" s="331" t="s">
        <v>991</v>
      </c>
      <c r="E6611" s="331" t="s">
        <v>1033</v>
      </c>
      <c r="F6611" s="354" t="s">
        <v>993</v>
      </c>
      <c r="G6611" s="331" t="n">
        <v>140</v>
      </c>
      <c r="H6611" s="331" t="n">
        <v>432.45</v>
      </c>
      <c r="I6611" s="415" t="n">
        <v>8610</v>
      </c>
      <c r="J6611" s="389"/>
      <c r="K6611" s="331" t="s">
        <v>994</v>
      </c>
    </row>
    <row r="6612" customFormat="false" ht="15.75" hidden="true" customHeight="false" outlineLevel="0" collapsed="false">
      <c r="A6612" s="331"/>
      <c r="B6612" s="331" t="s">
        <v>1604</v>
      </c>
      <c r="C6612" s="331" t="str">
        <f aca="false">IFERROR(VLOOKUP(B6612,'[1]#¡REF!'!$A$1:$C$15201,2,FALSE()),"")</f>
        <v/>
      </c>
      <c r="D6612" s="331" t="s">
        <v>991</v>
      </c>
      <c r="E6612" s="331" t="s">
        <v>1053</v>
      </c>
      <c r="F6612" s="354" t="s">
        <v>993</v>
      </c>
      <c r="G6612" s="331" t="n">
        <v>130</v>
      </c>
      <c r="H6612" s="331" t="n">
        <v>401.56</v>
      </c>
      <c r="I6612" s="415" t="n">
        <v>7995</v>
      </c>
      <c r="J6612" s="389"/>
      <c r="K6612" s="331" t="s">
        <v>994</v>
      </c>
    </row>
    <row r="6613" customFormat="false" ht="15.75" hidden="true" customHeight="false" outlineLevel="0" collapsed="false">
      <c r="A6613" s="331"/>
      <c r="B6613" s="331" t="s">
        <v>1604</v>
      </c>
      <c r="C6613" s="331" t="str">
        <f aca="false">IFERROR(VLOOKUP(B6613,'[1]#¡REF!'!$A$1:$C$15201,2,FALSE()),"")</f>
        <v/>
      </c>
      <c r="D6613" s="331" t="s">
        <v>991</v>
      </c>
      <c r="E6613" s="331" t="s">
        <v>1009</v>
      </c>
      <c r="F6613" s="354" t="s">
        <v>993</v>
      </c>
      <c r="G6613" s="331" t="n">
        <v>5</v>
      </c>
      <c r="H6613" s="331" t="n">
        <v>15.44</v>
      </c>
      <c r="I6613" s="331" t="n">
        <v>307.5</v>
      </c>
      <c r="J6613" s="389"/>
      <c r="K6613" s="331" t="s">
        <v>994</v>
      </c>
    </row>
    <row r="6614" customFormat="false" ht="15.75" hidden="true" customHeight="false" outlineLevel="0" collapsed="false">
      <c r="A6614" s="331"/>
      <c r="B6614" s="331" t="s">
        <v>1604</v>
      </c>
      <c r="C6614" s="331" t="str">
        <f aca="false">IFERROR(VLOOKUP(B6614,'[1]#¡REF!'!$A$1:$C$15201,2,FALSE()),"")</f>
        <v/>
      </c>
      <c r="D6614" s="331" t="s">
        <v>991</v>
      </c>
      <c r="E6614" s="331" t="s">
        <v>1011</v>
      </c>
      <c r="F6614" s="354" t="s">
        <v>993</v>
      </c>
      <c r="G6614" s="331" t="n">
        <v>70</v>
      </c>
      <c r="H6614" s="331" t="n">
        <v>216.22</v>
      </c>
      <c r="I6614" s="415" t="n">
        <v>4305</v>
      </c>
      <c r="J6614" s="389"/>
      <c r="K6614" s="331" t="s">
        <v>994</v>
      </c>
    </row>
    <row r="6615" customFormat="false" ht="15.75" hidden="true" customHeight="false" outlineLevel="0" collapsed="false">
      <c r="A6615" s="331"/>
      <c r="B6615" s="331" t="s">
        <v>1604</v>
      </c>
      <c r="C6615" s="331" t="str">
        <f aca="false">IFERROR(VLOOKUP(B6615,'[1]#¡REF!'!$A$1:$C$15201,2,FALSE()),"")</f>
        <v/>
      </c>
      <c r="D6615" s="331" t="s">
        <v>991</v>
      </c>
      <c r="E6615" s="331" t="s">
        <v>1001</v>
      </c>
      <c r="F6615" s="354" t="s">
        <v>993</v>
      </c>
      <c r="G6615" s="331" t="n">
        <v>12</v>
      </c>
      <c r="H6615" s="331" t="n">
        <v>37.07</v>
      </c>
      <c r="I6615" s="331" t="n">
        <v>738</v>
      </c>
      <c r="J6615" s="389"/>
      <c r="K6615" s="331" t="s">
        <v>994</v>
      </c>
    </row>
    <row r="6616" customFormat="false" ht="15.75" hidden="true" customHeight="false" outlineLevel="0" collapsed="false">
      <c r="A6616" s="331"/>
      <c r="B6616" s="331" t="s">
        <v>1604</v>
      </c>
      <c r="C6616" s="331" t="str">
        <f aca="false">IFERROR(VLOOKUP(B6616,'[1]#¡REF!'!$A$1:$C$15201,2,FALSE()),"")</f>
        <v/>
      </c>
      <c r="D6616" s="331" t="s">
        <v>991</v>
      </c>
      <c r="E6616" s="331" t="s">
        <v>1012</v>
      </c>
      <c r="F6616" s="354" t="s">
        <v>993</v>
      </c>
      <c r="G6616" s="331" t="n">
        <v>150</v>
      </c>
      <c r="H6616" s="331" t="n">
        <v>463.34</v>
      </c>
      <c r="I6616" s="415" t="n">
        <v>9225</v>
      </c>
      <c r="J6616" s="389"/>
      <c r="K6616" s="331" t="s">
        <v>994</v>
      </c>
    </row>
    <row r="6617" customFormat="false" ht="15.75" hidden="true" customHeight="false" outlineLevel="0" collapsed="false">
      <c r="A6617" s="331"/>
      <c r="B6617" s="331" t="s">
        <v>1604</v>
      </c>
      <c r="C6617" s="331" t="str">
        <f aca="false">IFERROR(VLOOKUP(B6617,'[1]#¡REF!'!$A$1:$C$15201,2,FALSE()),"")</f>
        <v/>
      </c>
      <c r="D6617" s="331" t="s">
        <v>991</v>
      </c>
      <c r="E6617" s="331" t="s">
        <v>1037</v>
      </c>
      <c r="F6617" s="331" t="s">
        <v>1131</v>
      </c>
      <c r="G6617" s="331" t="n">
        <v>30</v>
      </c>
      <c r="H6617" s="331" t="n">
        <v>92.67</v>
      </c>
      <c r="I6617" s="415" t="n">
        <v>1845</v>
      </c>
      <c r="J6617" s="389"/>
      <c r="K6617" s="331" t="s">
        <v>994</v>
      </c>
    </row>
    <row r="6618" customFormat="false" ht="15.75" hidden="true" customHeight="false" outlineLevel="0" collapsed="false">
      <c r="A6618" s="331"/>
      <c r="B6618" s="331" t="s">
        <v>1604</v>
      </c>
      <c r="C6618" s="331" t="str">
        <f aca="false">IFERROR(VLOOKUP(B6618,'[1]#¡REF!'!$A$1:$C$15201,2,FALSE()),"")</f>
        <v/>
      </c>
      <c r="D6618" s="331" t="s">
        <v>991</v>
      </c>
      <c r="E6618" s="331" t="s">
        <v>1014</v>
      </c>
      <c r="F6618" s="331" t="s">
        <v>1132</v>
      </c>
      <c r="G6618" s="331" t="n">
        <v>96</v>
      </c>
      <c r="H6618" s="331" t="n">
        <v>296.53</v>
      </c>
      <c r="I6618" s="415" t="n">
        <v>5904</v>
      </c>
      <c r="J6618" s="389"/>
      <c r="K6618" s="331" t="s">
        <v>994</v>
      </c>
    </row>
    <row r="6619" customFormat="false" ht="15.75" hidden="true" customHeight="false" outlineLevel="0" collapsed="false">
      <c r="A6619" s="331"/>
      <c r="B6619" s="331" t="s">
        <v>1604</v>
      </c>
      <c r="C6619" s="331" t="str">
        <f aca="false">IFERROR(VLOOKUP(B6619,'[1]#¡REF!'!$A$1:$C$15201,2,FALSE()),"")</f>
        <v/>
      </c>
      <c r="D6619" s="331" t="s">
        <v>991</v>
      </c>
      <c r="E6619" s="331" t="s">
        <v>1004</v>
      </c>
      <c r="F6619" s="331" t="s">
        <v>1134</v>
      </c>
      <c r="G6619" s="331" t="n">
        <v>50</v>
      </c>
      <c r="H6619" s="331" t="n">
        <v>154.45</v>
      </c>
      <c r="I6619" s="415" t="n">
        <v>3075</v>
      </c>
      <c r="J6619" s="390"/>
      <c r="K6619" s="331" t="s">
        <v>994</v>
      </c>
    </row>
    <row r="6620" customFormat="false" ht="15.75" hidden="true" customHeight="false" outlineLevel="0" collapsed="false">
      <c r="A6620" s="331"/>
      <c r="B6620" s="331" t="s">
        <v>1605</v>
      </c>
      <c r="C6620" s="331" t="str">
        <f aca="false">IFERROR(VLOOKUP(B6620,'[1]#¡REF!'!$A$1:$C$15201,2,FALSE()),"")</f>
        <v/>
      </c>
      <c r="D6620" s="331" t="s">
        <v>991</v>
      </c>
      <c r="E6620" s="331" t="s">
        <v>1037</v>
      </c>
      <c r="F6620" s="331" t="s">
        <v>1131</v>
      </c>
      <c r="G6620" s="331" t="n">
        <v>50</v>
      </c>
      <c r="H6620" s="415" t="n">
        <v>5788.55</v>
      </c>
      <c r="I6620" s="415" t="n">
        <v>115250</v>
      </c>
      <c r="J6620" s="388"/>
      <c r="K6620" s="331" t="s">
        <v>994</v>
      </c>
    </row>
    <row r="6621" customFormat="false" ht="15.75" hidden="true" customHeight="false" outlineLevel="0" collapsed="false">
      <c r="A6621" s="331"/>
      <c r="B6621" s="331" t="s">
        <v>1606</v>
      </c>
      <c r="C6621" s="331" t="str">
        <f aca="false">IFERROR(VLOOKUP(B6621,'[1]#¡REF!'!$A$1:$C$15201,2,FALSE()),"")</f>
        <v/>
      </c>
      <c r="D6621" s="331" t="s">
        <v>991</v>
      </c>
      <c r="E6621" s="331" t="s">
        <v>1033</v>
      </c>
      <c r="F6621" s="354" t="s">
        <v>993</v>
      </c>
      <c r="G6621" s="405" t="n">
        <v>2000</v>
      </c>
      <c r="H6621" s="415" t="n">
        <v>1285.79</v>
      </c>
      <c r="I6621" s="415" t="n">
        <v>25600</v>
      </c>
      <c r="J6621" s="389"/>
      <c r="K6621" s="331" t="s">
        <v>994</v>
      </c>
    </row>
    <row r="6622" customFormat="false" ht="15.75" hidden="true" customHeight="false" outlineLevel="0" collapsed="false">
      <c r="A6622" s="331"/>
      <c r="B6622" s="331" t="s">
        <v>1606</v>
      </c>
      <c r="C6622" s="331" t="str">
        <f aca="false">IFERROR(VLOOKUP(B6622,'[1]#¡REF!'!$A$1:$C$15201,2,FALSE()),"")</f>
        <v/>
      </c>
      <c r="D6622" s="331" t="s">
        <v>991</v>
      </c>
      <c r="E6622" s="331" t="s">
        <v>1037</v>
      </c>
      <c r="F6622" s="331" t="s">
        <v>1131</v>
      </c>
      <c r="G6622" s="331" t="n">
        <v>130</v>
      </c>
      <c r="H6622" s="331" t="n">
        <v>83.58</v>
      </c>
      <c r="I6622" s="415" t="n">
        <v>1664</v>
      </c>
      <c r="J6622" s="390"/>
      <c r="K6622" s="331" t="s">
        <v>994</v>
      </c>
    </row>
    <row r="6623" customFormat="false" ht="15.75" hidden="true" customHeight="false" outlineLevel="0" collapsed="false">
      <c r="A6623" s="356"/>
      <c r="B6623" s="356" t="s">
        <v>1606</v>
      </c>
      <c r="C6623" s="356" t="str">
        <f aca="false">IFERROR(VLOOKUP(B6623,'[1]#¡REF!'!$A$1:$C$15201,2,FALSE()),"")</f>
        <v/>
      </c>
      <c r="D6623" s="356" t="s">
        <v>991</v>
      </c>
      <c r="E6623" s="356" t="s">
        <v>612</v>
      </c>
      <c r="F6623" s="361" t="s">
        <v>1136</v>
      </c>
      <c r="G6623" s="361" t="n">
        <v>4</v>
      </c>
      <c r="H6623" s="356" t="n">
        <v>2.57</v>
      </c>
      <c r="I6623" s="356" t="n">
        <v>51.2</v>
      </c>
      <c r="J6623" s="394"/>
      <c r="K6623" s="356" t="s">
        <v>994</v>
      </c>
      <c r="L6623" s="379"/>
      <c r="M6623" s="379"/>
      <c r="N6623" s="379"/>
      <c r="O6623" s="379"/>
      <c r="P6623" s="279"/>
      <c r="Q6623" s="395"/>
      <c r="R6623" s="396"/>
      <c r="S6623" s="396"/>
      <c r="T6623" s="382"/>
    </row>
    <row r="6624" customFormat="false" ht="15.75" hidden="true" customHeight="false" outlineLevel="0" collapsed="false">
      <c r="A6624" s="331"/>
      <c r="B6624" s="331" t="s">
        <v>1607</v>
      </c>
      <c r="C6624" s="331" t="str">
        <f aca="false">IFERROR(VLOOKUP(B6624,'[1]#¡REF!'!$A$1:$C$15201,2,FALSE()),"")</f>
        <v/>
      </c>
      <c r="D6624" s="331" t="s">
        <v>991</v>
      </c>
      <c r="E6624" s="331" t="s">
        <v>1009</v>
      </c>
      <c r="F6624" s="354" t="s">
        <v>993</v>
      </c>
      <c r="G6624" s="405" t="n">
        <v>100800</v>
      </c>
      <c r="H6624" s="415" t="n">
        <v>69309.5</v>
      </c>
      <c r="I6624" s="415" t="n">
        <v>1379952</v>
      </c>
      <c r="J6624" s="404"/>
      <c r="K6624" s="331" t="s">
        <v>994</v>
      </c>
    </row>
    <row r="6625" customFormat="false" ht="15.75" hidden="true" customHeight="false" outlineLevel="0" collapsed="false">
      <c r="A6625" s="331"/>
      <c r="B6625" s="331" t="s">
        <v>1086</v>
      </c>
      <c r="C6625" s="331" t="str">
        <f aca="false">IFERROR(VLOOKUP(B6625,'[1]#¡REF!'!$A$1:$C$15201,2,FALSE()),"")</f>
        <v/>
      </c>
      <c r="D6625" s="331" t="s">
        <v>991</v>
      </c>
      <c r="E6625" s="331" t="s">
        <v>997</v>
      </c>
      <c r="F6625" s="331" t="s">
        <v>1130</v>
      </c>
      <c r="G6625" s="331" t="n">
        <v>120</v>
      </c>
      <c r="H6625" s="415" t="n">
        <v>28162.81</v>
      </c>
      <c r="I6625" s="415" t="n">
        <v>560721.6</v>
      </c>
      <c r="J6625" s="388"/>
      <c r="K6625" s="331" t="s">
        <v>994</v>
      </c>
    </row>
    <row r="6626" customFormat="false" ht="15.75" hidden="true" customHeight="false" outlineLevel="0" collapsed="false">
      <c r="A6626" s="331"/>
      <c r="B6626" s="331" t="s">
        <v>1608</v>
      </c>
      <c r="C6626" s="331" t="str">
        <f aca="false">IFERROR(VLOOKUP(B6626,'[1]#¡REF!'!$A$1:$C$15201,2,FALSE()),"")</f>
        <v/>
      </c>
      <c r="D6626" s="331" t="s">
        <v>991</v>
      </c>
      <c r="E6626" s="331" t="s">
        <v>1046</v>
      </c>
      <c r="F6626" s="354" t="s">
        <v>993</v>
      </c>
      <c r="G6626" s="331" t="n">
        <v>5</v>
      </c>
      <c r="H6626" s="331" t="n">
        <v>104.79</v>
      </c>
      <c r="I6626" s="415" t="n">
        <v>2086.35</v>
      </c>
      <c r="J6626" s="389"/>
      <c r="K6626" s="331" t="s">
        <v>994</v>
      </c>
    </row>
    <row r="6627" customFormat="false" ht="15.75" hidden="true" customHeight="false" outlineLevel="0" collapsed="false">
      <c r="A6627" s="331"/>
      <c r="B6627" s="331" t="s">
        <v>1608</v>
      </c>
      <c r="C6627" s="331" t="str">
        <f aca="false">IFERROR(VLOOKUP(B6627,'[1]#¡REF!'!$A$1:$C$15201,2,FALSE()),"")</f>
        <v/>
      </c>
      <c r="D6627" s="331" t="s">
        <v>991</v>
      </c>
      <c r="E6627" s="331" t="s">
        <v>1165</v>
      </c>
      <c r="F6627" s="354" t="s">
        <v>993</v>
      </c>
      <c r="G6627" s="331" t="n">
        <v>800</v>
      </c>
      <c r="H6627" s="415" t="n">
        <v>16766.25</v>
      </c>
      <c r="I6627" s="415" t="n">
        <v>333816</v>
      </c>
      <c r="J6627" s="389"/>
      <c r="K6627" s="331" t="s">
        <v>994</v>
      </c>
    </row>
    <row r="6628" customFormat="false" ht="15.75" hidden="true" customHeight="false" outlineLevel="0" collapsed="false">
      <c r="A6628" s="331"/>
      <c r="B6628" s="331" t="s">
        <v>1608</v>
      </c>
      <c r="C6628" s="331" t="str">
        <f aca="false">IFERROR(VLOOKUP(B6628,'[1]#¡REF!'!$A$1:$C$15201,2,FALSE()),"")</f>
        <v/>
      </c>
      <c r="D6628" s="331" t="s">
        <v>991</v>
      </c>
      <c r="E6628" s="331" t="s">
        <v>1175</v>
      </c>
      <c r="F6628" s="354" t="s">
        <v>993</v>
      </c>
      <c r="G6628" s="405" t="n">
        <v>1000</v>
      </c>
      <c r="H6628" s="415" t="n">
        <v>20957.81</v>
      </c>
      <c r="I6628" s="415" t="n">
        <v>417270</v>
      </c>
      <c r="J6628" s="389"/>
      <c r="K6628" s="331" t="s">
        <v>994</v>
      </c>
    </row>
    <row r="6629" customFormat="false" ht="15.75" hidden="true" customHeight="false" outlineLevel="0" collapsed="false">
      <c r="A6629" s="331"/>
      <c r="B6629" s="331" t="s">
        <v>1608</v>
      </c>
      <c r="C6629" s="331" t="str">
        <f aca="false">IFERROR(VLOOKUP(B6629,'[1]#¡REF!'!$A$1:$C$15201,2,FALSE()),"")</f>
        <v/>
      </c>
      <c r="D6629" s="331" t="s">
        <v>991</v>
      </c>
      <c r="E6629" s="331" t="s">
        <v>1036</v>
      </c>
      <c r="F6629" s="354" t="s">
        <v>993</v>
      </c>
      <c r="G6629" s="331" t="n">
        <v>100</v>
      </c>
      <c r="H6629" s="415" t="n">
        <v>2095.78</v>
      </c>
      <c r="I6629" s="415" t="n">
        <v>41727</v>
      </c>
      <c r="J6629" s="389"/>
      <c r="K6629" s="331" t="s">
        <v>994</v>
      </c>
    </row>
    <row r="6630" customFormat="false" ht="15.75" hidden="true" customHeight="false" outlineLevel="0" collapsed="false">
      <c r="A6630" s="331"/>
      <c r="B6630" s="331" t="s">
        <v>1608</v>
      </c>
      <c r="C6630" s="331" t="str">
        <f aca="false">IFERROR(VLOOKUP(B6630,'[1]#¡REF!'!$A$1:$C$15201,2,FALSE()),"")</f>
        <v/>
      </c>
      <c r="D6630" s="331" t="s">
        <v>991</v>
      </c>
      <c r="E6630" s="331" t="s">
        <v>995</v>
      </c>
      <c r="F6630" s="354" t="s">
        <v>993</v>
      </c>
      <c r="G6630" s="331" t="n">
        <v>500</v>
      </c>
      <c r="H6630" s="415" t="n">
        <v>10478.91</v>
      </c>
      <c r="I6630" s="415" t="n">
        <v>208635</v>
      </c>
      <c r="J6630" s="389"/>
      <c r="K6630" s="331" t="s">
        <v>994</v>
      </c>
    </row>
    <row r="6631" customFormat="false" ht="15.75" hidden="true" customHeight="false" outlineLevel="0" collapsed="false">
      <c r="A6631" s="331"/>
      <c r="B6631" s="331" t="s">
        <v>1608</v>
      </c>
      <c r="C6631" s="331" t="str">
        <f aca="false">IFERROR(VLOOKUP(B6631,'[1]#¡REF!'!$A$1:$C$15201,2,FALSE()),"")</f>
        <v/>
      </c>
      <c r="D6631" s="331" t="s">
        <v>991</v>
      </c>
      <c r="E6631" s="331" t="s">
        <v>1163</v>
      </c>
      <c r="F6631" s="354" t="s">
        <v>993</v>
      </c>
      <c r="G6631" s="405" t="n">
        <v>1500</v>
      </c>
      <c r="H6631" s="415" t="n">
        <v>31436.72</v>
      </c>
      <c r="I6631" s="415" t="n">
        <v>625905</v>
      </c>
      <c r="J6631" s="389"/>
      <c r="K6631" s="331" t="s">
        <v>994</v>
      </c>
    </row>
    <row r="6632" customFormat="false" ht="15.75" hidden="true" customHeight="false" outlineLevel="0" collapsed="false">
      <c r="A6632" s="331"/>
      <c r="B6632" s="331" t="s">
        <v>1608</v>
      </c>
      <c r="C6632" s="331" t="str">
        <f aca="false">IFERROR(VLOOKUP(B6632,'[1]#¡REF!'!$A$1:$C$15201,2,FALSE()),"")</f>
        <v/>
      </c>
      <c r="D6632" s="331" t="s">
        <v>1016</v>
      </c>
      <c r="E6632" s="331" t="s">
        <v>1017</v>
      </c>
      <c r="F6632" s="331" t="s">
        <v>1130</v>
      </c>
      <c r="G6632" s="331" t="n">
        <v>4</v>
      </c>
      <c r="H6632" s="331" t="n">
        <v>83.83</v>
      </c>
      <c r="I6632" s="415" t="n">
        <v>1669.08</v>
      </c>
      <c r="J6632" s="389"/>
      <c r="K6632" s="331" t="s">
        <v>994</v>
      </c>
    </row>
    <row r="6633" customFormat="false" ht="15.75" hidden="true" customHeight="false" outlineLevel="0" collapsed="false">
      <c r="A6633" s="331"/>
      <c r="B6633" s="331" t="s">
        <v>1608</v>
      </c>
      <c r="C6633" s="331" t="str">
        <f aca="false">IFERROR(VLOOKUP(B6633,'[1]#¡REF!'!$A$1:$C$15201,2,FALSE()),"")</f>
        <v/>
      </c>
      <c r="D6633" s="331" t="s">
        <v>1016</v>
      </c>
      <c r="E6633" s="331" t="s">
        <v>1020</v>
      </c>
      <c r="F6633" s="354" t="s">
        <v>993</v>
      </c>
      <c r="G6633" s="331" t="n">
        <v>41</v>
      </c>
      <c r="H6633" s="331" t="n">
        <v>859.27</v>
      </c>
      <c r="I6633" s="415" t="n">
        <v>17108.07</v>
      </c>
      <c r="J6633" s="389"/>
      <c r="K6633" s="331" t="s">
        <v>994</v>
      </c>
    </row>
    <row r="6634" customFormat="false" ht="15.75" hidden="true" customHeight="false" outlineLevel="0" collapsed="false">
      <c r="A6634" s="331"/>
      <c r="B6634" s="331" t="s">
        <v>1608</v>
      </c>
      <c r="C6634" s="331" t="str">
        <f aca="false">IFERROR(VLOOKUP(B6634,'[1]#¡REF!'!$A$1:$C$15201,2,FALSE()),"")</f>
        <v/>
      </c>
      <c r="D6634" s="331" t="s">
        <v>1016</v>
      </c>
      <c r="E6634" s="331" t="s">
        <v>1025</v>
      </c>
      <c r="F6634" s="354" t="s">
        <v>993</v>
      </c>
      <c r="G6634" s="331" t="n">
        <v>146</v>
      </c>
      <c r="H6634" s="415" t="n">
        <v>3059.84</v>
      </c>
      <c r="I6634" s="415" t="n">
        <v>60921.42</v>
      </c>
      <c r="J6634" s="389"/>
      <c r="K6634" s="331" t="s">
        <v>994</v>
      </c>
    </row>
    <row r="6635" customFormat="false" ht="15.75" hidden="true" customHeight="false" outlineLevel="0" collapsed="false">
      <c r="A6635" s="331"/>
      <c r="B6635" s="331" t="s">
        <v>1608</v>
      </c>
      <c r="C6635" s="331" t="str">
        <f aca="false">IFERROR(VLOOKUP(B6635,'[1]#¡REF!'!$A$1:$C$15201,2,FALSE()),"")</f>
        <v/>
      </c>
      <c r="D6635" s="331" t="s">
        <v>1016</v>
      </c>
      <c r="E6635" s="331" t="s">
        <v>1167</v>
      </c>
      <c r="F6635" s="354" t="s">
        <v>993</v>
      </c>
      <c r="G6635" s="331" t="n">
        <v>45</v>
      </c>
      <c r="H6635" s="331" t="n">
        <v>943.1</v>
      </c>
      <c r="I6635" s="415" t="n">
        <v>18777.15</v>
      </c>
      <c r="J6635" s="389"/>
      <c r="K6635" s="331" t="s">
        <v>994</v>
      </c>
    </row>
    <row r="6636" customFormat="false" ht="15.75" hidden="true" customHeight="false" outlineLevel="0" collapsed="false">
      <c r="A6636" s="331"/>
      <c r="B6636" s="331" t="s">
        <v>1608</v>
      </c>
      <c r="C6636" s="331" t="str">
        <f aca="false">IFERROR(VLOOKUP(B6636,'[1]#¡REF!'!$A$1:$C$15201,2,FALSE()),"")</f>
        <v/>
      </c>
      <c r="D6636" s="331" t="s">
        <v>1016</v>
      </c>
      <c r="E6636" s="331" t="s">
        <v>1065</v>
      </c>
      <c r="F6636" s="354" t="s">
        <v>993</v>
      </c>
      <c r="G6636" s="331" t="n">
        <v>44</v>
      </c>
      <c r="H6636" s="331" t="n">
        <v>922.14</v>
      </c>
      <c r="I6636" s="415" t="n">
        <v>18359.88</v>
      </c>
      <c r="J6636" s="389"/>
      <c r="K6636" s="331" t="s">
        <v>994</v>
      </c>
    </row>
    <row r="6637" customFormat="false" ht="15.75" hidden="true" customHeight="false" outlineLevel="0" collapsed="false">
      <c r="A6637" s="331"/>
      <c r="B6637" s="331" t="s">
        <v>1608</v>
      </c>
      <c r="C6637" s="331" t="str">
        <f aca="false">IFERROR(VLOOKUP(B6637,'[1]#¡REF!'!$A$1:$C$15201,2,FALSE()),"")</f>
        <v/>
      </c>
      <c r="D6637" s="331" t="s">
        <v>1016</v>
      </c>
      <c r="E6637" s="331" t="s">
        <v>1168</v>
      </c>
      <c r="F6637" s="354" t="s">
        <v>993</v>
      </c>
      <c r="G6637" s="331" t="n">
        <v>42</v>
      </c>
      <c r="H6637" s="331" t="n">
        <v>880.23</v>
      </c>
      <c r="I6637" s="415" t="n">
        <v>17525.34</v>
      </c>
      <c r="J6637" s="389"/>
      <c r="K6637" s="331" t="s">
        <v>994</v>
      </c>
    </row>
    <row r="6638" customFormat="false" ht="15.75" hidden="true" customHeight="false" outlineLevel="0" collapsed="false">
      <c r="A6638" s="331"/>
      <c r="B6638" s="331" t="s">
        <v>1608</v>
      </c>
      <c r="C6638" s="331" t="str">
        <f aca="false">IFERROR(VLOOKUP(B6638,'[1]#¡REF!'!$A$1:$C$15201,2,FALSE()),"")</f>
        <v/>
      </c>
      <c r="D6638" s="331" t="s">
        <v>1016</v>
      </c>
      <c r="E6638" s="331" t="s">
        <v>1169</v>
      </c>
      <c r="F6638" s="354" t="s">
        <v>993</v>
      </c>
      <c r="G6638" s="331" t="n">
        <v>280</v>
      </c>
      <c r="H6638" s="415" t="n">
        <v>5868.19</v>
      </c>
      <c r="I6638" s="415" t="n">
        <v>116835.6</v>
      </c>
      <c r="J6638" s="389"/>
      <c r="K6638" s="331" t="s">
        <v>994</v>
      </c>
    </row>
    <row r="6639" customFormat="false" ht="15.75" hidden="true" customHeight="false" outlineLevel="0" collapsed="false">
      <c r="A6639" s="331"/>
      <c r="B6639" s="331" t="s">
        <v>1608</v>
      </c>
      <c r="C6639" s="331" t="str">
        <f aca="false">IFERROR(VLOOKUP(B6639,'[1]#¡REF!'!$A$1:$C$15201,2,FALSE()),"")</f>
        <v/>
      </c>
      <c r="D6639" s="331" t="s">
        <v>1016</v>
      </c>
      <c r="E6639" s="331" t="s">
        <v>1121</v>
      </c>
      <c r="F6639" s="354" t="s">
        <v>993</v>
      </c>
      <c r="G6639" s="331" t="n">
        <v>140</v>
      </c>
      <c r="H6639" s="415" t="n">
        <v>2934.09</v>
      </c>
      <c r="I6639" s="415" t="n">
        <v>58417.8</v>
      </c>
      <c r="J6639" s="389"/>
      <c r="K6639" s="331" t="s">
        <v>994</v>
      </c>
    </row>
    <row r="6640" customFormat="false" ht="15.75" hidden="true" customHeight="false" outlineLevel="0" collapsed="false">
      <c r="A6640" s="331"/>
      <c r="B6640" s="331" t="s">
        <v>1608</v>
      </c>
      <c r="C6640" s="331" t="str">
        <f aca="false">IFERROR(VLOOKUP(B6640,'[1]#¡REF!'!$A$1:$C$15201,2,FALSE()),"")</f>
        <v/>
      </c>
      <c r="D6640" s="331" t="s">
        <v>1016</v>
      </c>
      <c r="E6640" s="331" t="s">
        <v>1044</v>
      </c>
      <c r="F6640" s="354" t="s">
        <v>993</v>
      </c>
      <c r="G6640" s="331" t="n">
        <v>70</v>
      </c>
      <c r="H6640" s="415" t="n">
        <v>1467.05</v>
      </c>
      <c r="I6640" s="415" t="n">
        <v>29208.9</v>
      </c>
      <c r="J6640" s="389"/>
      <c r="K6640" s="331" t="s">
        <v>994</v>
      </c>
    </row>
    <row r="6641" customFormat="false" ht="15.75" hidden="true" customHeight="false" outlineLevel="0" collapsed="false">
      <c r="A6641" s="331"/>
      <c r="B6641" s="331" t="s">
        <v>1608</v>
      </c>
      <c r="C6641" s="331" t="str">
        <f aca="false">IFERROR(VLOOKUP(B6641,'[1]#¡REF!'!$A$1:$C$15201,2,FALSE()),"")</f>
        <v/>
      </c>
      <c r="D6641" s="331" t="s">
        <v>1016</v>
      </c>
      <c r="E6641" s="331" t="s">
        <v>1093</v>
      </c>
      <c r="F6641" s="331" t="s">
        <v>1131</v>
      </c>
      <c r="G6641" s="331" t="n">
        <v>4</v>
      </c>
      <c r="H6641" s="331" t="n">
        <v>83.83</v>
      </c>
      <c r="I6641" s="415" t="n">
        <v>1669.08</v>
      </c>
      <c r="J6641" s="389"/>
      <c r="K6641" s="331" t="s">
        <v>994</v>
      </c>
    </row>
    <row r="6642" customFormat="false" ht="15.75" hidden="true" customHeight="false" outlineLevel="0" collapsed="false">
      <c r="A6642" s="331"/>
      <c r="B6642" s="331" t="s">
        <v>1608</v>
      </c>
      <c r="C6642" s="331" t="str">
        <f aca="false">IFERROR(VLOOKUP(B6642,'[1]#¡REF!'!$A$1:$C$15201,2,FALSE()),"")</f>
        <v/>
      </c>
      <c r="D6642" s="331" t="s">
        <v>1016</v>
      </c>
      <c r="E6642" s="331" t="s">
        <v>1026</v>
      </c>
      <c r="F6642" s="331" t="s">
        <v>1132</v>
      </c>
      <c r="G6642" s="331" t="n">
        <v>4</v>
      </c>
      <c r="H6642" s="331" t="n">
        <v>83.83</v>
      </c>
      <c r="I6642" s="415" t="n">
        <v>1669.08</v>
      </c>
      <c r="J6642" s="389"/>
      <c r="K6642" s="331" t="s">
        <v>994</v>
      </c>
    </row>
    <row r="6643" customFormat="false" ht="15.75" hidden="true" customHeight="false" outlineLevel="0" collapsed="false">
      <c r="A6643" s="331"/>
      <c r="B6643" s="331" t="s">
        <v>1608</v>
      </c>
      <c r="C6643" s="331" t="str">
        <f aca="false">IFERROR(VLOOKUP(B6643,'[1]#¡REF!'!$A$1:$C$15201,2,FALSE()),"")</f>
        <v/>
      </c>
      <c r="D6643" s="331" t="s">
        <v>1016</v>
      </c>
      <c r="E6643" s="331" t="s">
        <v>1027</v>
      </c>
      <c r="F6643" s="331" t="s">
        <v>1133</v>
      </c>
      <c r="G6643" s="331" t="n">
        <v>4</v>
      </c>
      <c r="H6643" s="331" t="n">
        <v>83.83</v>
      </c>
      <c r="I6643" s="415" t="n">
        <v>1669.08</v>
      </c>
      <c r="J6643" s="389"/>
      <c r="K6643" s="331" t="s">
        <v>994</v>
      </c>
    </row>
    <row r="6644" customFormat="false" ht="15.75" hidden="true" customHeight="false" outlineLevel="0" collapsed="false">
      <c r="A6644" s="331"/>
      <c r="B6644" s="331" t="s">
        <v>1608</v>
      </c>
      <c r="C6644" s="331" t="str">
        <f aca="false">IFERROR(VLOOKUP(B6644,'[1]#¡REF!'!$A$1:$C$15201,2,FALSE()),"")</f>
        <v/>
      </c>
      <c r="D6644" s="331" t="s">
        <v>1016</v>
      </c>
      <c r="E6644" s="331" t="s">
        <v>1028</v>
      </c>
      <c r="F6644" s="331" t="s">
        <v>1134</v>
      </c>
      <c r="G6644" s="331" t="n">
        <v>4</v>
      </c>
      <c r="H6644" s="331" t="n">
        <v>83.83</v>
      </c>
      <c r="I6644" s="415" t="n">
        <v>1669.08</v>
      </c>
      <c r="J6644" s="390"/>
      <c r="K6644" s="331" t="s">
        <v>994</v>
      </c>
    </row>
    <row r="6645" s="158" customFormat="true" ht="15" hidden="false" customHeight="false" outlineLevel="0" collapsed="false">
      <c r="A6645" s="411" t="s">
        <v>1609</v>
      </c>
      <c r="B6645" s="366" t="s">
        <v>1608</v>
      </c>
      <c r="C6645" s="366" t="str">
        <f aca="false">IFERROR(VLOOKUP(B6645,'[1]#¡REF!'!$A$1:$C$15201,2,FALSE()),"")</f>
        <v/>
      </c>
      <c r="D6645" s="412" t="s">
        <v>1016</v>
      </c>
      <c r="E6645" s="411" t="s">
        <v>621</v>
      </c>
      <c r="F6645" s="421" t="s">
        <v>1136</v>
      </c>
      <c r="G6645" s="368" t="n">
        <v>7</v>
      </c>
      <c r="H6645" s="422" t="n">
        <v>146.7</v>
      </c>
      <c r="I6645" s="423" t="n">
        <v>2920.89</v>
      </c>
      <c r="J6645" s="385" t="n">
        <v>417.27</v>
      </c>
      <c r="K6645" s="366" t="s">
        <v>994</v>
      </c>
      <c r="L6645" s="410" t="s">
        <v>1610</v>
      </c>
      <c r="M6645" s="410" t="s">
        <v>1611</v>
      </c>
      <c r="N6645" s="410"/>
      <c r="O6645" s="371" t="n">
        <v>3137885</v>
      </c>
      <c r="P6645" s="371" t="s">
        <v>1612</v>
      </c>
      <c r="Q6645" s="409" t="n">
        <v>44525</v>
      </c>
      <c r="R6645" s="409" t="n">
        <v>44525</v>
      </c>
      <c r="S6645" s="409"/>
      <c r="T6645" s="273" t="n">
        <f aca="false">1+1</f>
        <v>2</v>
      </c>
      <c r="U6645" s="163" t="n">
        <f aca="false">T6645*J6645</f>
        <v>834.54</v>
      </c>
    </row>
    <row r="6646" customFormat="false" ht="15" hidden="true" customHeight="false" outlineLevel="0" collapsed="false">
      <c r="A6646" s="331"/>
      <c r="B6646" s="331" t="s">
        <v>1613</v>
      </c>
      <c r="C6646" s="331" t="str">
        <f aca="false">IFERROR(VLOOKUP(B6646,'[1]#¡REF!'!$A$1:$C$15201,2,FALSE()),"")</f>
        <v/>
      </c>
      <c r="D6646" s="331" t="s">
        <v>991</v>
      </c>
      <c r="E6646" s="331" t="s">
        <v>1009</v>
      </c>
      <c r="F6646" s="354" t="s">
        <v>993</v>
      </c>
      <c r="G6646" s="331" t="n">
        <v>100</v>
      </c>
      <c r="H6646" s="331" t="n">
        <v>301.36</v>
      </c>
      <c r="I6646" s="415" t="n">
        <v>6000</v>
      </c>
      <c r="J6646" s="388"/>
      <c r="K6646" s="331" t="s">
        <v>994</v>
      </c>
    </row>
    <row r="6647" customFormat="false" ht="15" hidden="true" customHeight="false" outlineLevel="0" collapsed="false">
      <c r="A6647" s="331"/>
      <c r="B6647" s="331" t="s">
        <v>1613</v>
      </c>
      <c r="C6647" s="331" t="str">
        <f aca="false">IFERROR(VLOOKUP(B6647,'[1]#¡REF!'!$A$1:$C$15201,2,FALSE()),"")</f>
        <v/>
      </c>
      <c r="D6647" s="331" t="s">
        <v>991</v>
      </c>
      <c r="E6647" s="331" t="s">
        <v>1046</v>
      </c>
      <c r="F6647" s="354" t="s">
        <v>993</v>
      </c>
      <c r="G6647" s="331" t="n">
        <v>5</v>
      </c>
      <c r="H6647" s="331" t="n">
        <v>15.07</v>
      </c>
      <c r="I6647" s="331" t="n">
        <v>300</v>
      </c>
      <c r="J6647" s="389"/>
      <c r="K6647" s="331" t="s">
        <v>994</v>
      </c>
    </row>
    <row r="6648" customFormat="false" ht="15" hidden="true" customHeight="false" outlineLevel="0" collapsed="false">
      <c r="A6648" s="331"/>
      <c r="B6648" s="331" t="s">
        <v>1613</v>
      </c>
      <c r="C6648" s="331" t="str">
        <f aca="false">IFERROR(VLOOKUP(B6648,'[1]#¡REF!'!$A$1:$C$15201,2,FALSE()),"")</f>
        <v/>
      </c>
      <c r="D6648" s="331" t="s">
        <v>991</v>
      </c>
      <c r="E6648" s="331" t="s">
        <v>1012</v>
      </c>
      <c r="F6648" s="354" t="s">
        <v>993</v>
      </c>
      <c r="G6648" s="331" t="n">
        <v>120</v>
      </c>
      <c r="H6648" s="331" t="n">
        <v>361.63</v>
      </c>
      <c r="I6648" s="415" t="n">
        <v>7200</v>
      </c>
      <c r="J6648" s="389"/>
      <c r="K6648" s="331" t="s">
        <v>994</v>
      </c>
    </row>
    <row r="6649" customFormat="false" ht="15" hidden="true" customHeight="false" outlineLevel="0" collapsed="false">
      <c r="A6649" s="331"/>
      <c r="B6649" s="331" t="s">
        <v>1613</v>
      </c>
      <c r="C6649" s="331" t="str">
        <f aca="false">IFERROR(VLOOKUP(B6649,'[1]#¡REF!'!$A$1:$C$15201,2,FALSE()),"")</f>
        <v/>
      </c>
      <c r="D6649" s="331" t="s">
        <v>991</v>
      </c>
      <c r="E6649" s="331" t="s">
        <v>1014</v>
      </c>
      <c r="F6649" s="331" t="s">
        <v>1132</v>
      </c>
      <c r="G6649" s="331" t="n">
        <v>14</v>
      </c>
      <c r="H6649" s="331" t="n">
        <v>42.19</v>
      </c>
      <c r="I6649" s="331" t="n">
        <v>840</v>
      </c>
      <c r="J6649" s="390"/>
      <c r="K6649" s="331" t="s">
        <v>994</v>
      </c>
    </row>
    <row r="6650" customFormat="false" ht="15.75" hidden="true" customHeight="false" outlineLevel="0" collapsed="false">
      <c r="A6650" s="356"/>
      <c r="B6650" s="356" t="s">
        <v>1613</v>
      </c>
      <c r="C6650" s="356" t="str">
        <f aca="false">IFERROR(VLOOKUP(B6650,'[1]#¡REF!'!$A$1:$C$15201,2,FALSE()),"")</f>
        <v/>
      </c>
      <c r="D6650" s="356" t="s">
        <v>991</v>
      </c>
      <c r="E6650" s="356" t="s">
        <v>612</v>
      </c>
      <c r="F6650" s="361" t="s">
        <v>1136</v>
      </c>
      <c r="G6650" s="361" t="n">
        <v>4</v>
      </c>
      <c r="H6650" s="356" t="n">
        <v>12.05</v>
      </c>
      <c r="I6650" s="356" t="n">
        <v>240</v>
      </c>
      <c r="J6650" s="394"/>
      <c r="K6650" s="356" t="s">
        <v>994</v>
      </c>
      <c r="L6650" s="379"/>
      <c r="M6650" s="379"/>
      <c r="N6650" s="379"/>
      <c r="O6650" s="379"/>
      <c r="P6650" s="279"/>
      <c r="Q6650" s="395"/>
      <c r="R6650" s="396"/>
      <c r="S6650" s="396"/>
      <c r="T6650" s="382"/>
    </row>
    <row r="6651" customFormat="false" ht="15" hidden="true" customHeight="false" outlineLevel="0" collapsed="false">
      <c r="A6651" s="331"/>
      <c r="B6651" s="331" t="s">
        <v>1613</v>
      </c>
      <c r="C6651" s="331" t="str">
        <f aca="false">IFERROR(VLOOKUP(B6651,'[1]#¡REF!'!$A$1:$C$15201,2,FALSE()),"")</f>
        <v/>
      </c>
      <c r="D6651" s="331" t="s">
        <v>1016</v>
      </c>
      <c r="E6651" s="331" t="s">
        <v>1017</v>
      </c>
      <c r="F6651" s="331" t="s">
        <v>1130</v>
      </c>
      <c r="G6651" s="331" t="n">
        <v>1</v>
      </c>
      <c r="H6651" s="331" t="n">
        <v>3.01</v>
      </c>
      <c r="I6651" s="331" t="n">
        <v>60</v>
      </c>
      <c r="J6651" s="388"/>
      <c r="K6651" s="331" t="s">
        <v>994</v>
      </c>
    </row>
    <row r="6652" customFormat="false" ht="15" hidden="true" customHeight="false" outlineLevel="0" collapsed="false">
      <c r="A6652" s="331"/>
      <c r="B6652" s="331" t="s">
        <v>1613</v>
      </c>
      <c r="C6652" s="331" t="str">
        <f aca="false">IFERROR(VLOOKUP(B6652,'[1]#¡REF!'!$A$1:$C$15201,2,FALSE()),"")</f>
        <v/>
      </c>
      <c r="D6652" s="331" t="s">
        <v>1016</v>
      </c>
      <c r="E6652" s="331" t="s">
        <v>1040</v>
      </c>
      <c r="F6652" s="331" t="s">
        <v>1130</v>
      </c>
      <c r="G6652" s="331" t="n">
        <v>18</v>
      </c>
      <c r="H6652" s="331" t="n">
        <v>54.24</v>
      </c>
      <c r="I6652" s="415" t="n">
        <v>1080</v>
      </c>
      <c r="J6652" s="389"/>
      <c r="K6652" s="331" t="s">
        <v>994</v>
      </c>
    </row>
    <row r="6653" customFormat="false" ht="15" hidden="true" customHeight="false" outlineLevel="0" collapsed="false">
      <c r="A6653" s="331"/>
      <c r="B6653" s="331" t="s">
        <v>1613</v>
      </c>
      <c r="C6653" s="331" t="str">
        <f aca="false">IFERROR(VLOOKUP(B6653,'[1]#¡REF!'!$A$1:$C$15201,2,FALSE()),"")</f>
        <v/>
      </c>
      <c r="D6653" s="331" t="s">
        <v>1016</v>
      </c>
      <c r="E6653" s="331" t="s">
        <v>1091</v>
      </c>
      <c r="F6653" s="354" t="s">
        <v>993</v>
      </c>
      <c r="G6653" s="331" t="n">
        <v>752</v>
      </c>
      <c r="H6653" s="415" t="n">
        <v>2266.2</v>
      </c>
      <c r="I6653" s="415" t="n">
        <v>45120</v>
      </c>
      <c r="J6653" s="389"/>
      <c r="K6653" s="331" t="s">
        <v>994</v>
      </c>
    </row>
    <row r="6654" customFormat="false" ht="15" hidden="true" customHeight="false" outlineLevel="0" collapsed="false">
      <c r="A6654" s="331"/>
      <c r="B6654" s="331" t="s">
        <v>1613</v>
      </c>
      <c r="C6654" s="331" t="str">
        <f aca="false">IFERROR(VLOOKUP(B6654,'[1]#¡REF!'!$A$1:$C$15201,2,FALSE()),"")</f>
        <v/>
      </c>
      <c r="D6654" s="331" t="s">
        <v>1016</v>
      </c>
      <c r="E6654" s="331" t="s">
        <v>1018</v>
      </c>
      <c r="F6654" s="354" t="s">
        <v>993</v>
      </c>
      <c r="G6654" s="331" t="n">
        <v>30</v>
      </c>
      <c r="H6654" s="331" t="n">
        <v>90.41</v>
      </c>
      <c r="I6654" s="415" t="n">
        <v>1800</v>
      </c>
      <c r="J6654" s="389"/>
      <c r="K6654" s="331" t="s">
        <v>994</v>
      </c>
    </row>
    <row r="6655" customFormat="false" ht="15" hidden="true" customHeight="false" outlineLevel="0" collapsed="false">
      <c r="A6655" s="331"/>
      <c r="B6655" s="331" t="s">
        <v>1613</v>
      </c>
      <c r="C6655" s="331" t="str">
        <f aca="false">IFERROR(VLOOKUP(B6655,'[1]#¡REF!'!$A$1:$C$15201,2,FALSE()),"")</f>
        <v/>
      </c>
      <c r="D6655" s="331" t="s">
        <v>1016</v>
      </c>
      <c r="E6655" s="331" t="s">
        <v>1019</v>
      </c>
      <c r="F6655" s="354" t="s">
        <v>993</v>
      </c>
      <c r="G6655" s="331" t="n">
        <v>38</v>
      </c>
      <c r="H6655" s="331" t="n">
        <v>114.52</v>
      </c>
      <c r="I6655" s="415" t="n">
        <v>2280</v>
      </c>
      <c r="J6655" s="389"/>
      <c r="K6655" s="331" t="s">
        <v>994</v>
      </c>
    </row>
    <row r="6656" customFormat="false" ht="15" hidden="true" customHeight="false" outlineLevel="0" collapsed="false">
      <c r="A6656" s="331"/>
      <c r="B6656" s="331" t="s">
        <v>1613</v>
      </c>
      <c r="C6656" s="331" t="str">
        <f aca="false">IFERROR(VLOOKUP(B6656,'[1]#¡REF!'!$A$1:$C$15201,2,FALSE()),"")</f>
        <v/>
      </c>
      <c r="D6656" s="331" t="s">
        <v>1016</v>
      </c>
      <c r="E6656" s="331" t="s">
        <v>1020</v>
      </c>
      <c r="F6656" s="354" t="s">
        <v>993</v>
      </c>
      <c r="G6656" s="405" t="n">
        <v>4668</v>
      </c>
      <c r="H6656" s="415" t="n">
        <v>14067.3</v>
      </c>
      <c r="I6656" s="415" t="n">
        <v>280080</v>
      </c>
      <c r="J6656" s="389"/>
      <c r="K6656" s="331" t="s">
        <v>994</v>
      </c>
    </row>
    <row r="6657" customFormat="false" ht="15" hidden="true" customHeight="false" outlineLevel="0" collapsed="false">
      <c r="A6657" s="331"/>
      <c r="B6657" s="331" t="s">
        <v>1613</v>
      </c>
      <c r="C6657" s="331" t="str">
        <f aca="false">IFERROR(VLOOKUP(B6657,'[1]#¡REF!'!$A$1:$C$15201,2,FALSE()),"")</f>
        <v/>
      </c>
      <c r="D6657" s="331" t="s">
        <v>1016</v>
      </c>
      <c r="E6657" s="331" t="s">
        <v>1041</v>
      </c>
      <c r="F6657" s="354" t="s">
        <v>993</v>
      </c>
      <c r="G6657" s="331" t="n">
        <v>176</v>
      </c>
      <c r="H6657" s="331" t="n">
        <v>530.39</v>
      </c>
      <c r="I6657" s="415" t="n">
        <v>10560</v>
      </c>
      <c r="J6657" s="389"/>
      <c r="K6657" s="331" t="s">
        <v>994</v>
      </c>
    </row>
    <row r="6658" customFormat="false" ht="15" hidden="true" customHeight="false" outlineLevel="0" collapsed="false">
      <c r="A6658" s="331"/>
      <c r="B6658" s="331" t="s">
        <v>1613</v>
      </c>
      <c r="C6658" s="331" t="str">
        <f aca="false">IFERROR(VLOOKUP(B6658,'[1]#¡REF!'!$A$1:$C$15201,2,FALSE()),"")</f>
        <v/>
      </c>
      <c r="D6658" s="331" t="s">
        <v>1016</v>
      </c>
      <c r="E6658" s="331" t="s">
        <v>1023</v>
      </c>
      <c r="F6658" s="354" t="s">
        <v>993</v>
      </c>
      <c r="G6658" s="331" t="n">
        <v>221</v>
      </c>
      <c r="H6658" s="331" t="n">
        <v>666</v>
      </c>
      <c r="I6658" s="415" t="n">
        <v>13260</v>
      </c>
      <c r="J6658" s="389"/>
      <c r="K6658" s="331" t="s">
        <v>994</v>
      </c>
    </row>
    <row r="6659" customFormat="false" ht="15" hidden="true" customHeight="false" outlineLevel="0" collapsed="false">
      <c r="A6659" s="331"/>
      <c r="B6659" s="331" t="s">
        <v>1613</v>
      </c>
      <c r="C6659" s="331" t="str">
        <f aca="false">IFERROR(VLOOKUP(B6659,'[1]#¡REF!'!$A$1:$C$15201,2,FALSE()),"")</f>
        <v/>
      </c>
      <c r="D6659" s="331" t="s">
        <v>1016</v>
      </c>
      <c r="E6659" s="331" t="s">
        <v>1042</v>
      </c>
      <c r="F6659" s="354" t="s">
        <v>993</v>
      </c>
      <c r="G6659" s="331" t="n">
        <v>77</v>
      </c>
      <c r="H6659" s="331" t="n">
        <v>232.04</v>
      </c>
      <c r="I6659" s="415" t="n">
        <v>4620</v>
      </c>
      <c r="J6659" s="389"/>
      <c r="K6659" s="331" t="s">
        <v>994</v>
      </c>
    </row>
    <row r="6660" customFormat="false" ht="15" hidden="true" customHeight="false" outlineLevel="0" collapsed="false">
      <c r="A6660" s="331"/>
      <c r="B6660" s="331" t="s">
        <v>1613</v>
      </c>
      <c r="C6660" s="331" t="str">
        <f aca="false">IFERROR(VLOOKUP(B6660,'[1]#¡REF!'!$A$1:$C$15201,2,FALSE()),"")</f>
        <v/>
      </c>
      <c r="D6660" s="331" t="s">
        <v>1016</v>
      </c>
      <c r="E6660" s="331" t="s">
        <v>1025</v>
      </c>
      <c r="F6660" s="354" t="s">
        <v>993</v>
      </c>
      <c r="G6660" s="331" t="n">
        <v>140</v>
      </c>
      <c r="H6660" s="331" t="n">
        <v>421.9</v>
      </c>
      <c r="I6660" s="415" t="n">
        <v>8400</v>
      </c>
      <c r="J6660" s="389"/>
      <c r="K6660" s="331" t="s">
        <v>994</v>
      </c>
    </row>
    <row r="6661" customFormat="false" ht="15" hidden="true" customHeight="false" outlineLevel="0" collapsed="false">
      <c r="A6661" s="331"/>
      <c r="B6661" s="331" t="s">
        <v>1613</v>
      </c>
      <c r="C6661" s="331" t="str">
        <f aca="false">IFERROR(VLOOKUP(B6661,'[1]#¡REF!'!$A$1:$C$15201,2,FALSE()),"")</f>
        <v/>
      </c>
      <c r="D6661" s="331" t="s">
        <v>1016</v>
      </c>
      <c r="E6661" s="331" t="s">
        <v>1065</v>
      </c>
      <c r="F6661" s="354" t="s">
        <v>993</v>
      </c>
      <c r="G6661" s="331" t="n">
        <v>65</v>
      </c>
      <c r="H6661" s="331" t="n">
        <v>195.88</v>
      </c>
      <c r="I6661" s="415" t="n">
        <v>3900</v>
      </c>
      <c r="J6661" s="389"/>
      <c r="K6661" s="331" t="s">
        <v>994</v>
      </c>
    </row>
    <row r="6662" customFormat="false" ht="15" hidden="true" customHeight="false" outlineLevel="0" collapsed="false">
      <c r="A6662" s="331"/>
      <c r="B6662" s="331" t="s">
        <v>1613</v>
      </c>
      <c r="C6662" s="331" t="str">
        <f aca="false">IFERROR(VLOOKUP(B6662,'[1]#¡REF!'!$A$1:$C$15201,2,FALSE()),"")</f>
        <v/>
      </c>
      <c r="D6662" s="331" t="s">
        <v>1016</v>
      </c>
      <c r="E6662" s="331" t="s">
        <v>1043</v>
      </c>
      <c r="F6662" s="354" t="s">
        <v>993</v>
      </c>
      <c r="G6662" s="331" t="n">
        <v>4</v>
      </c>
      <c r="H6662" s="331" t="n">
        <v>12.05</v>
      </c>
      <c r="I6662" s="331" t="n">
        <v>240</v>
      </c>
      <c r="J6662" s="389"/>
      <c r="K6662" s="331" t="s">
        <v>994</v>
      </c>
    </row>
    <row r="6663" customFormat="false" ht="15" hidden="true" customHeight="false" outlineLevel="0" collapsed="false">
      <c r="A6663" s="331"/>
      <c r="B6663" s="331" t="s">
        <v>1613</v>
      </c>
      <c r="C6663" s="331" t="str">
        <f aca="false">IFERROR(VLOOKUP(B6663,'[1]#¡REF!'!$A$1:$C$15201,2,FALSE()),"")</f>
        <v/>
      </c>
      <c r="D6663" s="331" t="s">
        <v>1016</v>
      </c>
      <c r="E6663" s="331" t="s">
        <v>1093</v>
      </c>
      <c r="F6663" s="331" t="s">
        <v>1131</v>
      </c>
      <c r="G6663" s="331" t="n">
        <v>10</v>
      </c>
      <c r="H6663" s="331" t="n">
        <v>30.14</v>
      </c>
      <c r="I6663" s="331" t="n">
        <v>600</v>
      </c>
      <c r="J6663" s="389"/>
      <c r="K6663" s="331" t="s">
        <v>994</v>
      </c>
    </row>
    <row r="6664" customFormat="false" ht="15" hidden="true" customHeight="false" outlineLevel="0" collapsed="false">
      <c r="A6664" s="331"/>
      <c r="B6664" s="331" t="s">
        <v>1613</v>
      </c>
      <c r="C6664" s="331" t="str">
        <f aca="false">IFERROR(VLOOKUP(B6664,'[1]#¡REF!'!$A$1:$C$15201,2,FALSE()),"")</f>
        <v/>
      </c>
      <c r="D6664" s="331" t="s">
        <v>1016</v>
      </c>
      <c r="E6664" s="331" t="s">
        <v>1026</v>
      </c>
      <c r="F6664" s="331" t="s">
        <v>1132</v>
      </c>
      <c r="G6664" s="331" t="n">
        <v>97</v>
      </c>
      <c r="H6664" s="331" t="n">
        <v>292.32</v>
      </c>
      <c r="I6664" s="415" t="n">
        <v>5820</v>
      </c>
      <c r="J6664" s="389"/>
      <c r="K6664" s="331" t="s">
        <v>994</v>
      </c>
    </row>
    <row r="6665" customFormat="false" ht="15" hidden="true" customHeight="false" outlineLevel="0" collapsed="false">
      <c r="A6665" s="331"/>
      <c r="B6665" s="331" t="s">
        <v>1613</v>
      </c>
      <c r="C6665" s="331" t="str">
        <f aca="false">IFERROR(VLOOKUP(B6665,'[1]#¡REF!'!$A$1:$C$15201,2,FALSE()),"")</f>
        <v/>
      </c>
      <c r="D6665" s="331" t="s">
        <v>1016</v>
      </c>
      <c r="E6665" s="331" t="s">
        <v>1027</v>
      </c>
      <c r="F6665" s="331" t="s">
        <v>1133</v>
      </c>
      <c r="G6665" s="331" t="n">
        <v>2</v>
      </c>
      <c r="H6665" s="331" t="n">
        <v>6.03</v>
      </c>
      <c r="I6665" s="331" t="n">
        <v>120</v>
      </c>
      <c r="J6665" s="389"/>
      <c r="K6665" s="331" t="s">
        <v>994</v>
      </c>
    </row>
    <row r="6666" customFormat="false" ht="15" hidden="true" customHeight="false" outlineLevel="0" collapsed="false">
      <c r="A6666" s="331"/>
      <c r="B6666" s="331" t="s">
        <v>1613</v>
      </c>
      <c r="C6666" s="331" t="str">
        <f aca="false">IFERROR(VLOOKUP(B6666,'[1]#¡REF!'!$A$1:$C$15201,2,FALSE()),"")</f>
        <v/>
      </c>
      <c r="D6666" s="331" t="s">
        <v>1016</v>
      </c>
      <c r="E6666" s="331" t="s">
        <v>1028</v>
      </c>
      <c r="F6666" s="331" t="s">
        <v>1134</v>
      </c>
      <c r="G6666" s="331" t="n">
        <v>26</v>
      </c>
      <c r="H6666" s="331" t="n">
        <v>78.35</v>
      </c>
      <c r="I6666" s="415" t="n">
        <v>1560</v>
      </c>
      <c r="J6666" s="390"/>
      <c r="K6666" s="331" t="s">
        <v>994</v>
      </c>
    </row>
    <row r="6667" customFormat="false" ht="15" hidden="true" customHeight="false" outlineLevel="0" collapsed="false">
      <c r="A6667" s="331"/>
      <c r="B6667" s="331" t="s">
        <v>1614</v>
      </c>
      <c r="C6667" s="331" t="str">
        <f aca="false">IFERROR(VLOOKUP(B6667,'[1]#¡REF!'!$A$1:$C$15201,2,FALSE()),"")</f>
        <v/>
      </c>
      <c r="D6667" s="331" t="s">
        <v>991</v>
      </c>
      <c r="E6667" s="331" t="s">
        <v>1032</v>
      </c>
      <c r="F6667" s="331" t="s">
        <v>1130</v>
      </c>
      <c r="G6667" s="331" t="n">
        <v>96</v>
      </c>
      <c r="H6667" s="331" t="n">
        <v>323.52</v>
      </c>
      <c r="I6667" s="415" t="n">
        <v>6441.28</v>
      </c>
      <c r="J6667" s="388"/>
      <c r="K6667" s="331" t="s">
        <v>994</v>
      </c>
    </row>
    <row r="6668" customFormat="false" ht="15" hidden="true" customHeight="false" outlineLevel="0" collapsed="false">
      <c r="A6668" s="331"/>
      <c r="B6668" s="331" t="s">
        <v>1614</v>
      </c>
      <c r="C6668" s="331" t="str">
        <f aca="false">IFERROR(VLOOKUP(B6668,'[1]#¡REF!'!$A$1:$C$15201,2,FALSE()),"")</f>
        <v/>
      </c>
      <c r="D6668" s="331" t="s">
        <v>991</v>
      </c>
      <c r="E6668" s="331" t="s">
        <v>992</v>
      </c>
      <c r="F6668" s="354" t="s">
        <v>993</v>
      </c>
      <c r="G6668" s="331" t="n">
        <v>10</v>
      </c>
      <c r="H6668" s="331" t="n">
        <v>33.7</v>
      </c>
      <c r="I6668" s="331" t="n">
        <v>670.97</v>
      </c>
      <c r="J6668" s="389"/>
      <c r="K6668" s="331" t="s">
        <v>994</v>
      </c>
    </row>
    <row r="6669" customFormat="false" ht="15" hidden="true" customHeight="false" outlineLevel="0" collapsed="false">
      <c r="A6669" s="331"/>
      <c r="B6669" s="331" t="s">
        <v>1614</v>
      </c>
      <c r="C6669" s="331" t="str">
        <f aca="false">IFERROR(VLOOKUP(B6669,'[1]#¡REF!'!$A$1:$C$15201,2,FALSE()),"")</f>
        <v/>
      </c>
      <c r="D6669" s="331" t="s">
        <v>991</v>
      </c>
      <c r="E6669" s="331" t="s">
        <v>1083</v>
      </c>
      <c r="F6669" s="354" t="s">
        <v>993</v>
      </c>
      <c r="G6669" s="331" t="n">
        <v>31</v>
      </c>
      <c r="H6669" s="331" t="n">
        <v>104.47</v>
      </c>
      <c r="I6669" s="415" t="n">
        <v>2080</v>
      </c>
      <c r="J6669" s="389"/>
      <c r="K6669" s="331" t="s">
        <v>994</v>
      </c>
    </row>
    <row r="6670" customFormat="false" ht="15" hidden="true" customHeight="false" outlineLevel="0" collapsed="false">
      <c r="A6670" s="331"/>
      <c r="B6670" s="331" t="s">
        <v>1614</v>
      </c>
      <c r="C6670" s="331" t="str">
        <f aca="false">IFERROR(VLOOKUP(B6670,'[1]#¡REF!'!$A$1:$C$15201,2,FALSE()),"")</f>
        <v/>
      </c>
      <c r="D6670" s="331" t="s">
        <v>991</v>
      </c>
      <c r="E6670" s="331" t="s">
        <v>1000</v>
      </c>
      <c r="F6670" s="354" t="s">
        <v>993</v>
      </c>
      <c r="G6670" s="331" t="n">
        <v>30</v>
      </c>
      <c r="H6670" s="331" t="n">
        <v>101.1</v>
      </c>
      <c r="I6670" s="415" t="n">
        <v>2012.9</v>
      </c>
      <c r="J6670" s="389"/>
      <c r="K6670" s="331" t="s">
        <v>994</v>
      </c>
    </row>
    <row r="6671" customFormat="false" ht="15" hidden="true" customHeight="false" outlineLevel="0" collapsed="false">
      <c r="A6671" s="331"/>
      <c r="B6671" s="331" t="s">
        <v>1614</v>
      </c>
      <c r="C6671" s="331" t="str">
        <f aca="false">IFERROR(VLOOKUP(B6671,'[1]#¡REF!'!$A$1:$C$15201,2,FALSE()),"")</f>
        <v/>
      </c>
      <c r="D6671" s="331" t="s">
        <v>991</v>
      </c>
      <c r="E6671" s="331" t="s">
        <v>1053</v>
      </c>
      <c r="F6671" s="354" t="s">
        <v>993</v>
      </c>
      <c r="G6671" s="331" t="n">
        <v>20</v>
      </c>
      <c r="H6671" s="331" t="n">
        <v>67.4</v>
      </c>
      <c r="I6671" s="415" t="n">
        <v>1341.93</v>
      </c>
      <c r="J6671" s="389"/>
      <c r="K6671" s="331" t="s">
        <v>994</v>
      </c>
    </row>
    <row r="6672" customFormat="false" ht="15" hidden="true" customHeight="false" outlineLevel="0" collapsed="false">
      <c r="A6672" s="331"/>
      <c r="B6672" s="331" t="s">
        <v>1614</v>
      </c>
      <c r="C6672" s="331" t="str">
        <f aca="false">IFERROR(VLOOKUP(B6672,'[1]#¡REF!'!$A$1:$C$15201,2,FALSE()),"")</f>
        <v/>
      </c>
      <c r="D6672" s="331" t="s">
        <v>991</v>
      </c>
      <c r="E6672" s="331" t="s">
        <v>1034</v>
      </c>
      <c r="F6672" s="354" t="s">
        <v>993</v>
      </c>
      <c r="G6672" s="331" t="n">
        <v>248</v>
      </c>
      <c r="H6672" s="331" t="n">
        <v>835.76</v>
      </c>
      <c r="I6672" s="415" t="n">
        <v>16639.98</v>
      </c>
      <c r="J6672" s="389"/>
      <c r="K6672" s="331" t="s">
        <v>994</v>
      </c>
    </row>
    <row r="6673" customFormat="false" ht="15" hidden="true" customHeight="false" outlineLevel="0" collapsed="false">
      <c r="A6673" s="331"/>
      <c r="B6673" s="331" t="s">
        <v>1614</v>
      </c>
      <c r="C6673" s="331" t="str">
        <f aca="false">IFERROR(VLOOKUP(B6673,'[1]#¡REF!'!$A$1:$C$15201,2,FALSE()),"")</f>
        <v/>
      </c>
      <c r="D6673" s="331" t="s">
        <v>991</v>
      </c>
      <c r="E6673" s="331" t="s">
        <v>1012</v>
      </c>
      <c r="F6673" s="354" t="s">
        <v>993</v>
      </c>
      <c r="G6673" s="331" t="n">
        <v>150</v>
      </c>
      <c r="H6673" s="331" t="n">
        <v>505.5</v>
      </c>
      <c r="I6673" s="415" t="n">
        <v>10064.51</v>
      </c>
      <c r="J6673" s="389"/>
      <c r="K6673" s="331" t="s">
        <v>994</v>
      </c>
    </row>
    <row r="6674" customFormat="false" ht="15" hidden="true" customHeight="false" outlineLevel="0" collapsed="false">
      <c r="A6674" s="331"/>
      <c r="B6674" s="331" t="s">
        <v>1614</v>
      </c>
      <c r="C6674" s="331" t="str">
        <f aca="false">IFERROR(VLOOKUP(B6674,'[1]#¡REF!'!$A$1:$C$15201,2,FALSE()),"")</f>
        <v/>
      </c>
      <c r="D6674" s="331" t="s">
        <v>991</v>
      </c>
      <c r="E6674" s="331" t="s">
        <v>1035</v>
      </c>
      <c r="F6674" s="354" t="s">
        <v>993</v>
      </c>
      <c r="G6674" s="331" t="n">
        <v>12</v>
      </c>
      <c r="H6674" s="331" t="n">
        <v>40.44</v>
      </c>
      <c r="I6674" s="331" t="n">
        <v>805.16</v>
      </c>
      <c r="J6674" s="389"/>
      <c r="K6674" s="331" t="s">
        <v>994</v>
      </c>
    </row>
    <row r="6675" customFormat="false" ht="15" hidden="true" customHeight="false" outlineLevel="0" collapsed="false">
      <c r="A6675" s="331"/>
      <c r="B6675" s="331" t="s">
        <v>1614</v>
      </c>
      <c r="C6675" s="331" t="str">
        <f aca="false">IFERROR(VLOOKUP(B6675,'[1]#¡REF!'!$A$1:$C$15201,2,FALSE()),"")</f>
        <v/>
      </c>
      <c r="D6675" s="331" t="s">
        <v>991</v>
      </c>
      <c r="E6675" s="331" t="s">
        <v>1014</v>
      </c>
      <c r="F6675" s="331" t="s">
        <v>1132</v>
      </c>
      <c r="G6675" s="331" t="n">
        <v>80</v>
      </c>
      <c r="H6675" s="331" t="n">
        <v>269.6</v>
      </c>
      <c r="I6675" s="415" t="n">
        <v>5367.74</v>
      </c>
      <c r="J6675" s="389"/>
      <c r="K6675" s="331" t="s">
        <v>994</v>
      </c>
    </row>
    <row r="6676" customFormat="false" ht="15" hidden="true" customHeight="false" outlineLevel="0" collapsed="false">
      <c r="A6676" s="331"/>
      <c r="B6676" s="331" t="s">
        <v>1614</v>
      </c>
      <c r="C6676" s="331" t="str">
        <f aca="false">IFERROR(VLOOKUP(B6676,'[1]#¡REF!'!$A$1:$C$15201,2,FALSE()),"")</f>
        <v/>
      </c>
      <c r="D6676" s="331" t="s">
        <v>1016</v>
      </c>
      <c r="E6676" s="331" t="s">
        <v>1040</v>
      </c>
      <c r="F6676" s="331" t="s">
        <v>1130</v>
      </c>
      <c r="G6676" s="331" t="n">
        <v>12</v>
      </c>
      <c r="H6676" s="331" t="n">
        <v>40.44</v>
      </c>
      <c r="I6676" s="331" t="n">
        <v>805.16</v>
      </c>
      <c r="J6676" s="389"/>
      <c r="K6676" s="331" t="s">
        <v>994</v>
      </c>
    </row>
    <row r="6677" customFormat="false" ht="15" hidden="true" customHeight="false" outlineLevel="0" collapsed="false">
      <c r="A6677" s="331"/>
      <c r="B6677" s="331" t="s">
        <v>1614</v>
      </c>
      <c r="C6677" s="331" t="str">
        <f aca="false">IFERROR(VLOOKUP(B6677,'[1]#¡REF!'!$A$1:$C$15201,2,FALSE()),"")</f>
        <v/>
      </c>
      <c r="D6677" s="331" t="s">
        <v>1016</v>
      </c>
      <c r="E6677" s="331" t="s">
        <v>1091</v>
      </c>
      <c r="F6677" s="354" t="s">
        <v>993</v>
      </c>
      <c r="G6677" s="331" t="n">
        <v>44</v>
      </c>
      <c r="H6677" s="331" t="n">
        <v>148.28</v>
      </c>
      <c r="I6677" s="415" t="n">
        <v>2952.25</v>
      </c>
      <c r="J6677" s="389"/>
      <c r="K6677" s="331" t="s">
        <v>994</v>
      </c>
    </row>
    <row r="6678" customFormat="false" ht="15" hidden="true" customHeight="false" outlineLevel="0" collapsed="false">
      <c r="A6678" s="331"/>
      <c r="B6678" s="331" t="s">
        <v>1614</v>
      </c>
      <c r="C6678" s="331" t="str">
        <f aca="false">IFERROR(VLOOKUP(B6678,'[1]#¡REF!'!$A$1:$C$15201,2,FALSE()),"")</f>
        <v/>
      </c>
      <c r="D6678" s="331" t="s">
        <v>1016</v>
      </c>
      <c r="E6678" s="331" t="s">
        <v>1019</v>
      </c>
      <c r="F6678" s="354" t="s">
        <v>993</v>
      </c>
      <c r="G6678" s="331" t="n">
        <v>31</v>
      </c>
      <c r="H6678" s="331" t="n">
        <v>104.47</v>
      </c>
      <c r="I6678" s="415" t="n">
        <v>2080</v>
      </c>
      <c r="J6678" s="389"/>
      <c r="K6678" s="331" t="s">
        <v>994</v>
      </c>
    </row>
    <row r="6679" customFormat="false" ht="15" hidden="true" customHeight="false" outlineLevel="0" collapsed="false">
      <c r="A6679" s="331"/>
      <c r="B6679" s="331" t="s">
        <v>1614</v>
      </c>
      <c r="C6679" s="331" t="str">
        <f aca="false">IFERROR(VLOOKUP(B6679,'[1]#¡REF!'!$A$1:$C$15201,2,FALSE()),"")</f>
        <v/>
      </c>
      <c r="D6679" s="331" t="s">
        <v>1016</v>
      </c>
      <c r="E6679" s="331" t="s">
        <v>1023</v>
      </c>
      <c r="F6679" s="354" t="s">
        <v>993</v>
      </c>
      <c r="G6679" s="331" t="n">
        <v>121</v>
      </c>
      <c r="H6679" s="331" t="n">
        <v>407.77</v>
      </c>
      <c r="I6679" s="415" t="n">
        <v>8118.7</v>
      </c>
      <c r="J6679" s="389"/>
      <c r="K6679" s="331" t="s">
        <v>994</v>
      </c>
    </row>
    <row r="6680" customFormat="false" ht="15" hidden="true" customHeight="false" outlineLevel="0" collapsed="false">
      <c r="A6680" s="331"/>
      <c r="B6680" s="331" t="s">
        <v>1614</v>
      </c>
      <c r="C6680" s="331" t="str">
        <f aca="false">IFERROR(VLOOKUP(B6680,'[1]#¡REF!'!$A$1:$C$15201,2,FALSE()),"")</f>
        <v/>
      </c>
      <c r="D6680" s="331" t="s">
        <v>1016</v>
      </c>
      <c r="E6680" s="331" t="s">
        <v>1025</v>
      </c>
      <c r="F6680" s="354" t="s">
        <v>993</v>
      </c>
      <c r="G6680" s="331" t="n">
        <v>275</v>
      </c>
      <c r="H6680" s="331" t="n">
        <v>926.75</v>
      </c>
      <c r="I6680" s="415" t="n">
        <v>18451.59</v>
      </c>
      <c r="J6680" s="389"/>
      <c r="K6680" s="331" t="s">
        <v>994</v>
      </c>
    </row>
    <row r="6681" customFormat="false" ht="15" hidden="true" customHeight="false" outlineLevel="0" collapsed="false">
      <c r="A6681" s="331"/>
      <c r="B6681" s="331" t="s">
        <v>1614</v>
      </c>
      <c r="C6681" s="331" t="str">
        <f aca="false">IFERROR(VLOOKUP(B6681,'[1]#¡REF!'!$A$1:$C$15201,2,FALSE()),"")</f>
        <v/>
      </c>
      <c r="D6681" s="331" t="s">
        <v>1016</v>
      </c>
      <c r="E6681" s="331" t="s">
        <v>1110</v>
      </c>
      <c r="F6681" s="354" t="s">
        <v>993</v>
      </c>
      <c r="G6681" s="331" t="n">
        <v>202</v>
      </c>
      <c r="H6681" s="331" t="n">
        <v>680.74</v>
      </c>
      <c r="I6681" s="415" t="n">
        <v>13553.53</v>
      </c>
      <c r="J6681" s="389"/>
      <c r="K6681" s="331" t="s">
        <v>994</v>
      </c>
    </row>
    <row r="6682" customFormat="false" ht="15" hidden="true" customHeight="false" outlineLevel="0" collapsed="false">
      <c r="A6682" s="331"/>
      <c r="B6682" s="331" t="s">
        <v>1614</v>
      </c>
      <c r="C6682" s="331" t="str">
        <f aca="false">IFERROR(VLOOKUP(B6682,'[1]#¡REF!'!$A$1:$C$15201,2,FALSE()),"")</f>
        <v/>
      </c>
      <c r="D6682" s="331" t="s">
        <v>1016</v>
      </c>
      <c r="E6682" s="331" t="s">
        <v>1065</v>
      </c>
      <c r="F6682" s="354" t="s">
        <v>993</v>
      </c>
      <c r="G6682" s="331" t="n">
        <v>21</v>
      </c>
      <c r="H6682" s="331" t="n">
        <v>70.77</v>
      </c>
      <c r="I6682" s="415" t="n">
        <v>1409.03</v>
      </c>
      <c r="J6682" s="389"/>
      <c r="K6682" s="331" t="s">
        <v>994</v>
      </c>
    </row>
    <row r="6683" customFormat="false" ht="15" hidden="true" customHeight="false" outlineLevel="0" collapsed="false">
      <c r="A6683" s="331"/>
      <c r="B6683" s="331" t="s">
        <v>1614</v>
      </c>
      <c r="C6683" s="331" t="str">
        <f aca="false">IFERROR(VLOOKUP(B6683,'[1]#¡REF!'!$A$1:$C$15201,2,FALSE()),"")</f>
        <v/>
      </c>
      <c r="D6683" s="331" t="s">
        <v>1016</v>
      </c>
      <c r="E6683" s="331" t="s">
        <v>1043</v>
      </c>
      <c r="F6683" s="354" t="s">
        <v>993</v>
      </c>
      <c r="G6683" s="331" t="n">
        <v>3</v>
      </c>
      <c r="H6683" s="331" t="n">
        <v>10.11</v>
      </c>
      <c r="I6683" s="331" t="n">
        <v>201.29</v>
      </c>
      <c r="J6683" s="389"/>
      <c r="K6683" s="331" t="s">
        <v>994</v>
      </c>
    </row>
    <row r="6684" customFormat="false" ht="15" hidden="true" customHeight="false" outlineLevel="0" collapsed="false">
      <c r="A6684" s="331"/>
      <c r="B6684" s="331" t="s">
        <v>1614</v>
      </c>
      <c r="C6684" s="331" t="str">
        <f aca="false">IFERROR(VLOOKUP(B6684,'[1]#¡REF!'!$A$1:$C$15201,2,FALSE()),"")</f>
        <v/>
      </c>
      <c r="D6684" s="331" t="s">
        <v>1016</v>
      </c>
      <c r="E6684" s="331" t="s">
        <v>1121</v>
      </c>
      <c r="F6684" s="354" t="s">
        <v>993</v>
      </c>
      <c r="G6684" s="331" t="n">
        <v>7</v>
      </c>
      <c r="H6684" s="331" t="n">
        <v>23.59</v>
      </c>
      <c r="I6684" s="331" t="n">
        <v>469.68</v>
      </c>
      <c r="J6684" s="389"/>
      <c r="K6684" s="331" t="s">
        <v>994</v>
      </c>
    </row>
    <row r="6685" customFormat="false" ht="15" hidden="true" customHeight="false" outlineLevel="0" collapsed="false">
      <c r="A6685" s="331"/>
      <c r="B6685" s="331" t="s">
        <v>1614</v>
      </c>
      <c r="C6685" s="331" t="str">
        <f aca="false">IFERROR(VLOOKUP(B6685,'[1]#¡REF!'!$A$1:$C$15201,2,FALSE()),"")</f>
        <v/>
      </c>
      <c r="D6685" s="331" t="s">
        <v>1016</v>
      </c>
      <c r="E6685" s="331" t="s">
        <v>1044</v>
      </c>
      <c r="F6685" s="354" t="s">
        <v>993</v>
      </c>
      <c r="G6685" s="331" t="n">
        <v>28</v>
      </c>
      <c r="H6685" s="331" t="n">
        <v>94.36</v>
      </c>
      <c r="I6685" s="415" t="n">
        <v>1878.71</v>
      </c>
      <c r="J6685" s="389"/>
      <c r="K6685" s="331" t="s">
        <v>994</v>
      </c>
    </row>
    <row r="6686" customFormat="false" ht="15" hidden="true" customHeight="false" outlineLevel="0" collapsed="false">
      <c r="A6686" s="331"/>
      <c r="B6686" s="331" t="s">
        <v>1614</v>
      </c>
      <c r="C6686" s="331" t="str">
        <f aca="false">IFERROR(VLOOKUP(B6686,'[1]#¡REF!'!$A$1:$C$15201,2,FALSE()),"")</f>
        <v/>
      </c>
      <c r="D6686" s="331" t="s">
        <v>1016</v>
      </c>
      <c r="E6686" s="331" t="s">
        <v>1093</v>
      </c>
      <c r="F6686" s="331" t="s">
        <v>1131</v>
      </c>
      <c r="G6686" s="331" t="n">
        <v>36</v>
      </c>
      <c r="H6686" s="331" t="n">
        <v>121.32</v>
      </c>
      <c r="I6686" s="415" t="n">
        <v>2415.48</v>
      </c>
      <c r="J6686" s="389"/>
      <c r="K6686" s="331" t="s">
        <v>994</v>
      </c>
    </row>
    <row r="6687" customFormat="false" ht="15" hidden="true" customHeight="false" outlineLevel="0" collapsed="false">
      <c r="A6687" s="331"/>
      <c r="B6687" s="331" t="s">
        <v>1614</v>
      </c>
      <c r="C6687" s="331" t="str">
        <f aca="false">IFERROR(VLOOKUP(B6687,'[1]#¡REF!'!$A$1:$C$15201,2,FALSE()),"")</f>
        <v/>
      </c>
      <c r="D6687" s="331" t="s">
        <v>1016</v>
      </c>
      <c r="E6687" s="331" t="s">
        <v>1026</v>
      </c>
      <c r="F6687" s="331" t="s">
        <v>1132</v>
      </c>
      <c r="G6687" s="331" t="n">
        <v>162</v>
      </c>
      <c r="H6687" s="331" t="n">
        <v>545.94</v>
      </c>
      <c r="I6687" s="415" t="n">
        <v>10869.67</v>
      </c>
      <c r="J6687" s="389"/>
      <c r="K6687" s="331" t="s">
        <v>994</v>
      </c>
    </row>
    <row r="6688" customFormat="false" ht="15" hidden="true" customHeight="false" outlineLevel="0" collapsed="false">
      <c r="A6688" s="331"/>
      <c r="B6688" s="331" t="s">
        <v>1614</v>
      </c>
      <c r="C6688" s="331" t="str">
        <f aca="false">IFERROR(VLOOKUP(B6688,'[1]#¡REF!'!$A$1:$C$15201,2,FALSE()),"")</f>
        <v/>
      </c>
      <c r="D6688" s="331" t="s">
        <v>1016</v>
      </c>
      <c r="E6688" s="331" t="s">
        <v>1027</v>
      </c>
      <c r="F6688" s="331" t="s">
        <v>1133</v>
      </c>
      <c r="G6688" s="331" t="n">
        <v>7</v>
      </c>
      <c r="H6688" s="331" t="n">
        <v>23.59</v>
      </c>
      <c r="I6688" s="331" t="n">
        <v>469.68</v>
      </c>
      <c r="J6688" s="389"/>
      <c r="K6688" s="331" t="s">
        <v>994</v>
      </c>
    </row>
    <row r="6689" customFormat="false" ht="15" hidden="true" customHeight="false" outlineLevel="0" collapsed="false">
      <c r="A6689" s="331"/>
      <c r="B6689" s="331" t="s">
        <v>1614</v>
      </c>
      <c r="C6689" s="331" t="str">
        <f aca="false">IFERROR(VLOOKUP(B6689,'[1]#¡REF!'!$A$1:$C$15201,2,FALSE()),"")</f>
        <v/>
      </c>
      <c r="D6689" s="331" t="s">
        <v>1016</v>
      </c>
      <c r="E6689" s="331" t="s">
        <v>1028</v>
      </c>
      <c r="F6689" s="331" t="s">
        <v>1134</v>
      </c>
      <c r="G6689" s="331" t="n">
        <v>12</v>
      </c>
      <c r="H6689" s="331" t="n">
        <v>40.44</v>
      </c>
      <c r="I6689" s="331" t="n">
        <v>805.16</v>
      </c>
      <c r="J6689" s="390"/>
      <c r="K6689" s="331" t="s">
        <v>994</v>
      </c>
    </row>
    <row r="6690" customFormat="false" ht="15.75" hidden="true" customHeight="false" outlineLevel="0" collapsed="false">
      <c r="A6690" s="399"/>
      <c r="B6690" s="356" t="s">
        <v>1614</v>
      </c>
      <c r="C6690" s="356" t="str">
        <f aca="false">IFERROR(VLOOKUP(B6690,'[1]#¡REF!'!$A$1:$C$15201,2,FALSE()),"")</f>
        <v/>
      </c>
      <c r="D6690" s="399" t="s">
        <v>1016</v>
      </c>
      <c r="E6690" s="399" t="s">
        <v>621</v>
      </c>
      <c r="F6690" s="361" t="s">
        <v>1136</v>
      </c>
      <c r="G6690" s="361" t="n">
        <v>37</v>
      </c>
      <c r="H6690" s="417" t="n">
        <v>124.69</v>
      </c>
      <c r="I6690" s="419" t="n">
        <v>2482.58</v>
      </c>
      <c r="J6690" s="360"/>
      <c r="K6690" s="356" t="s">
        <v>994</v>
      </c>
      <c r="L6690" s="379"/>
      <c r="M6690" s="379"/>
      <c r="N6690" s="379"/>
      <c r="O6690" s="379"/>
      <c r="P6690" s="279"/>
      <c r="Q6690" s="395"/>
      <c r="R6690" s="396"/>
      <c r="S6690" s="396"/>
      <c r="T6690" s="382"/>
    </row>
    <row r="6691" customFormat="false" ht="15" hidden="true" customHeight="false" outlineLevel="0" collapsed="false">
      <c r="A6691" s="331"/>
      <c r="B6691" s="331" t="s">
        <v>860</v>
      </c>
      <c r="C6691" s="331" t="str">
        <f aca="false">IFERROR(VLOOKUP(B6691,'[1]#¡REF!'!$A$1:$C$15201,2,FALSE()),"")</f>
        <v/>
      </c>
      <c r="D6691" s="331" t="s">
        <v>991</v>
      </c>
      <c r="E6691" s="331" t="s">
        <v>1009</v>
      </c>
      <c r="F6691" s="354" t="s">
        <v>993</v>
      </c>
      <c r="G6691" s="331" t="n">
        <v>20</v>
      </c>
      <c r="H6691" s="331" t="n">
        <v>279</v>
      </c>
      <c r="I6691" s="415" t="n">
        <v>5554.89</v>
      </c>
      <c r="J6691" s="388"/>
      <c r="K6691" s="331" t="s">
        <v>994</v>
      </c>
    </row>
    <row r="6692" customFormat="false" ht="15" hidden="true" customHeight="false" outlineLevel="0" collapsed="false">
      <c r="A6692" s="331"/>
      <c r="B6692" s="331" t="s">
        <v>860</v>
      </c>
      <c r="C6692" s="331" t="str">
        <f aca="false">IFERROR(VLOOKUP(B6692,'[1]#¡REF!'!$A$1:$C$15201,2,FALSE()),"")</f>
        <v/>
      </c>
      <c r="D6692" s="331" t="s">
        <v>1016</v>
      </c>
      <c r="E6692" s="331" t="s">
        <v>1017</v>
      </c>
      <c r="F6692" s="331" t="s">
        <v>1130</v>
      </c>
      <c r="G6692" s="331" t="n">
        <v>37</v>
      </c>
      <c r="H6692" s="331" t="n">
        <v>516.15</v>
      </c>
      <c r="I6692" s="415" t="n">
        <v>10276.55</v>
      </c>
      <c r="J6692" s="389"/>
      <c r="K6692" s="331" t="s">
        <v>994</v>
      </c>
    </row>
    <row r="6693" customFormat="false" ht="15" hidden="true" customHeight="false" outlineLevel="0" collapsed="false">
      <c r="A6693" s="331"/>
      <c r="B6693" s="331" t="s">
        <v>860</v>
      </c>
      <c r="C6693" s="331" t="str">
        <f aca="false">IFERROR(VLOOKUP(B6693,'[1]#¡REF!'!$A$1:$C$15201,2,FALSE()),"")</f>
        <v/>
      </c>
      <c r="D6693" s="331" t="s">
        <v>1016</v>
      </c>
      <c r="E6693" s="331" t="s">
        <v>1091</v>
      </c>
      <c r="F6693" s="354" t="s">
        <v>993</v>
      </c>
      <c r="G6693" s="331" t="n">
        <v>137</v>
      </c>
      <c r="H6693" s="415" t="n">
        <v>1911.15</v>
      </c>
      <c r="I6693" s="415" t="n">
        <v>38051</v>
      </c>
      <c r="J6693" s="389"/>
      <c r="K6693" s="331" t="s">
        <v>994</v>
      </c>
    </row>
    <row r="6694" customFormat="false" ht="15" hidden="true" customHeight="false" outlineLevel="0" collapsed="false">
      <c r="A6694" s="331"/>
      <c r="B6694" s="331" t="s">
        <v>860</v>
      </c>
      <c r="C6694" s="331" t="str">
        <f aca="false">IFERROR(VLOOKUP(B6694,'[1]#¡REF!'!$A$1:$C$15201,2,FALSE()),"")</f>
        <v/>
      </c>
      <c r="D6694" s="331" t="s">
        <v>1016</v>
      </c>
      <c r="E6694" s="331" t="s">
        <v>1023</v>
      </c>
      <c r="F6694" s="354" t="s">
        <v>993</v>
      </c>
      <c r="G6694" s="331" t="n">
        <v>75</v>
      </c>
      <c r="H6694" s="415" t="n">
        <v>1046.25</v>
      </c>
      <c r="I6694" s="415" t="n">
        <v>20830.84</v>
      </c>
      <c r="J6694" s="389"/>
      <c r="K6694" s="331" t="s">
        <v>994</v>
      </c>
    </row>
    <row r="6695" customFormat="false" ht="15" hidden="true" customHeight="false" outlineLevel="0" collapsed="false">
      <c r="A6695" s="331"/>
      <c r="B6695" s="331" t="s">
        <v>860</v>
      </c>
      <c r="C6695" s="331" t="str">
        <f aca="false">IFERROR(VLOOKUP(B6695,'[1]#¡REF!'!$A$1:$C$15201,2,FALSE()),"")</f>
        <v/>
      </c>
      <c r="D6695" s="331" t="s">
        <v>1016</v>
      </c>
      <c r="E6695" s="331" t="s">
        <v>1025</v>
      </c>
      <c r="F6695" s="354" t="s">
        <v>993</v>
      </c>
      <c r="G6695" s="331" t="n">
        <v>3</v>
      </c>
      <c r="H6695" s="331" t="n">
        <v>41.85</v>
      </c>
      <c r="I6695" s="331" t="n">
        <v>833.23</v>
      </c>
      <c r="J6695" s="389"/>
      <c r="K6695" s="331" t="s">
        <v>994</v>
      </c>
    </row>
    <row r="6696" customFormat="false" ht="15" hidden="true" customHeight="false" outlineLevel="0" collapsed="false">
      <c r="A6696" s="331"/>
      <c r="B6696" s="331" t="s">
        <v>860</v>
      </c>
      <c r="C6696" s="331" t="str">
        <f aca="false">IFERROR(VLOOKUP(B6696,'[1]#¡REF!'!$A$1:$C$15201,2,FALSE()),"")</f>
        <v/>
      </c>
      <c r="D6696" s="331" t="s">
        <v>1016</v>
      </c>
      <c r="E6696" s="331" t="s">
        <v>1065</v>
      </c>
      <c r="F6696" s="354" t="s">
        <v>993</v>
      </c>
      <c r="G6696" s="331" t="n">
        <v>312</v>
      </c>
      <c r="H6696" s="415" t="n">
        <v>4352.4</v>
      </c>
      <c r="I6696" s="415" t="n">
        <v>86656.28</v>
      </c>
      <c r="J6696" s="389"/>
      <c r="K6696" s="331" t="s">
        <v>994</v>
      </c>
    </row>
    <row r="6697" customFormat="false" ht="15" hidden="true" customHeight="false" outlineLevel="0" collapsed="false">
      <c r="A6697" s="331"/>
      <c r="B6697" s="331" t="s">
        <v>860</v>
      </c>
      <c r="C6697" s="331" t="str">
        <f aca="false">IFERROR(VLOOKUP(B6697,'[1]#¡REF!'!$A$1:$C$15201,2,FALSE()),"")</f>
        <v/>
      </c>
      <c r="D6697" s="331" t="s">
        <v>1016</v>
      </c>
      <c r="E6697" s="331" t="s">
        <v>1093</v>
      </c>
      <c r="F6697" s="331" t="s">
        <v>1131</v>
      </c>
      <c r="G6697" s="331" t="n">
        <v>37</v>
      </c>
      <c r="H6697" s="331" t="n">
        <v>516.15</v>
      </c>
      <c r="I6697" s="415" t="n">
        <v>10276.55</v>
      </c>
      <c r="J6697" s="389"/>
      <c r="K6697" s="331" t="s">
        <v>994</v>
      </c>
    </row>
    <row r="6698" customFormat="false" ht="15" hidden="true" customHeight="false" outlineLevel="0" collapsed="false">
      <c r="A6698" s="331"/>
      <c r="B6698" s="331" t="s">
        <v>860</v>
      </c>
      <c r="C6698" s="331" t="str">
        <f aca="false">IFERROR(VLOOKUP(B6698,'[1]#¡REF!'!$A$1:$C$15201,2,FALSE()),"")</f>
        <v/>
      </c>
      <c r="D6698" s="331" t="s">
        <v>1016</v>
      </c>
      <c r="E6698" s="331" t="s">
        <v>1027</v>
      </c>
      <c r="F6698" s="331" t="s">
        <v>1133</v>
      </c>
      <c r="G6698" s="331" t="n">
        <v>37</v>
      </c>
      <c r="H6698" s="331" t="n">
        <v>516.15</v>
      </c>
      <c r="I6698" s="415" t="n">
        <v>10276.55</v>
      </c>
      <c r="J6698" s="389"/>
      <c r="K6698" s="331" t="s">
        <v>994</v>
      </c>
    </row>
    <row r="6699" customFormat="false" ht="15" hidden="true" customHeight="false" outlineLevel="0" collapsed="false">
      <c r="A6699" s="331"/>
      <c r="B6699" s="331" t="s">
        <v>860</v>
      </c>
      <c r="C6699" s="331" t="str">
        <f aca="false">IFERROR(VLOOKUP(B6699,'[1]#¡REF!'!$A$1:$C$15201,2,FALSE()),"")</f>
        <v/>
      </c>
      <c r="D6699" s="331" t="s">
        <v>1016</v>
      </c>
      <c r="E6699" s="331" t="s">
        <v>1028</v>
      </c>
      <c r="F6699" s="331" t="s">
        <v>1134</v>
      </c>
      <c r="G6699" s="331" t="n">
        <v>37</v>
      </c>
      <c r="H6699" s="331" t="n">
        <v>516.15</v>
      </c>
      <c r="I6699" s="415" t="n">
        <v>10276.55</v>
      </c>
      <c r="J6699" s="390"/>
      <c r="K6699" s="331" t="s">
        <v>994</v>
      </c>
    </row>
    <row r="6700" customFormat="false" ht="15" hidden="true" customHeight="false" outlineLevel="0" collapsed="false">
      <c r="A6700" s="331"/>
      <c r="B6700" s="331" t="s">
        <v>1615</v>
      </c>
      <c r="C6700" s="331" t="str">
        <f aca="false">IFERROR(VLOOKUP(B6700,'[1]#¡REF!'!$A$1:$C$15201,2,FALSE()),"")</f>
        <v/>
      </c>
      <c r="D6700" s="331" t="s">
        <v>991</v>
      </c>
      <c r="E6700" s="331" t="s">
        <v>1011</v>
      </c>
      <c r="F6700" s="354" t="s">
        <v>993</v>
      </c>
      <c r="G6700" s="331" t="n">
        <v>144</v>
      </c>
      <c r="H6700" s="415" t="n">
        <v>130232.28</v>
      </c>
      <c r="I6700" s="415" t="n">
        <v>2592924.48</v>
      </c>
      <c r="J6700" s="388"/>
      <c r="K6700" s="331" t="s">
        <v>994</v>
      </c>
    </row>
    <row r="6701" customFormat="false" ht="15" hidden="true" customHeight="false" outlineLevel="0" collapsed="false">
      <c r="A6701" s="331"/>
      <c r="B6701" s="331" t="s">
        <v>1615</v>
      </c>
      <c r="C6701" s="331" t="str">
        <f aca="false">IFERROR(VLOOKUP(B6701,'[1]#¡REF!'!$A$1:$C$15201,2,FALSE()),"")</f>
        <v/>
      </c>
      <c r="D6701" s="331" t="s">
        <v>991</v>
      </c>
      <c r="E6701" s="331" t="s">
        <v>1037</v>
      </c>
      <c r="F6701" s="331" t="s">
        <v>1131</v>
      </c>
      <c r="G6701" s="331" t="n">
        <v>9</v>
      </c>
      <c r="H6701" s="415" t="n">
        <v>8139.52</v>
      </c>
      <c r="I6701" s="415" t="n">
        <v>162057.78</v>
      </c>
      <c r="J6701" s="389"/>
      <c r="K6701" s="331" t="s">
        <v>994</v>
      </c>
    </row>
    <row r="6702" customFormat="false" ht="15" hidden="true" customHeight="false" outlineLevel="0" collapsed="false">
      <c r="A6702" s="331"/>
      <c r="B6702" s="331" t="s">
        <v>907</v>
      </c>
      <c r="C6702" s="331" t="str">
        <f aca="false">IFERROR(VLOOKUP(B6702,'[1]#¡REF!'!$A$1:$C$15201,2,FALSE()),"")</f>
        <v/>
      </c>
      <c r="D6702" s="331" t="s">
        <v>1016</v>
      </c>
      <c r="E6702" s="331" t="s">
        <v>1017</v>
      </c>
      <c r="F6702" s="331" t="s">
        <v>1130</v>
      </c>
      <c r="G6702" s="331" t="n">
        <v>2</v>
      </c>
      <c r="H6702" s="331" t="n">
        <v>16.13</v>
      </c>
      <c r="I6702" s="331" t="n">
        <v>321.16</v>
      </c>
      <c r="J6702" s="389"/>
      <c r="K6702" s="331" t="s">
        <v>994</v>
      </c>
    </row>
    <row r="6703" customFormat="false" ht="15" hidden="true" customHeight="false" outlineLevel="0" collapsed="false">
      <c r="A6703" s="331"/>
      <c r="B6703" s="331" t="s">
        <v>907</v>
      </c>
      <c r="C6703" s="331" t="str">
        <f aca="false">IFERROR(VLOOKUP(B6703,'[1]#¡REF!'!$A$1:$C$15201,2,FALSE()),"")</f>
        <v/>
      </c>
      <c r="D6703" s="331" t="s">
        <v>1016</v>
      </c>
      <c r="E6703" s="331" t="s">
        <v>1091</v>
      </c>
      <c r="F6703" s="354" t="s">
        <v>993</v>
      </c>
      <c r="G6703" s="331" t="n">
        <v>80</v>
      </c>
      <c r="H6703" s="331" t="n">
        <v>645.22</v>
      </c>
      <c r="I6703" s="415" t="n">
        <v>12846.4</v>
      </c>
      <c r="J6703" s="389"/>
      <c r="K6703" s="331" t="s">
        <v>994</v>
      </c>
    </row>
    <row r="6704" customFormat="false" ht="15" hidden="true" customHeight="false" outlineLevel="0" collapsed="false">
      <c r="A6704" s="331"/>
      <c r="B6704" s="331" t="s">
        <v>907</v>
      </c>
      <c r="C6704" s="331" t="str">
        <f aca="false">IFERROR(VLOOKUP(B6704,'[1]#¡REF!'!$A$1:$C$15201,2,FALSE()),"")</f>
        <v/>
      </c>
      <c r="D6704" s="331" t="s">
        <v>1016</v>
      </c>
      <c r="E6704" s="331" t="s">
        <v>1018</v>
      </c>
      <c r="F6704" s="354" t="s">
        <v>993</v>
      </c>
      <c r="G6704" s="331" t="n">
        <v>2</v>
      </c>
      <c r="H6704" s="331" t="n">
        <v>16.13</v>
      </c>
      <c r="I6704" s="331" t="n">
        <v>321.16</v>
      </c>
      <c r="J6704" s="389"/>
      <c r="K6704" s="331" t="s">
        <v>994</v>
      </c>
    </row>
    <row r="6705" customFormat="false" ht="15" hidden="true" customHeight="false" outlineLevel="0" collapsed="false">
      <c r="A6705" s="331"/>
      <c r="B6705" s="331" t="s">
        <v>907</v>
      </c>
      <c r="C6705" s="331" t="str">
        <f aca="false">IFERROR(VLOOKUP(B6705,'[1]#¡REF!'!$A$1:$C$15201,2,FALSE()),"")</f>
        <v/>
      </c>
      <c r="D6705" s="331" t="s">
        <v>1016</v>
      </c>
      <c r="E6705" s="331" t="s">
        <v>1019</v>
      </c>
      <c r="F6705" s="354" t="s">
        <v>993</v>
      </c>
      <c r="G6705" s="331" t="n">
        <v>26</v>
      </c>
      <c r="H6705" s="331" t="n">
        <v>209.7</v>
      </c>
      <c r="I6705" s="415" t="n">
        <v>4175.08</v>
      </c>
      <c r="J6705" s="389"/>
      <c r="K6705" s="331" t="s">
        <v>994</v>
      </c>
    </row>
    <row r="6706" customFormat="false" ht="15" hidden="true" customHeight="false" outlineLevel="0" collapsed="false">
      <c r="A6706" s="331"/>
      <c r="B6706" s="331" t="s">
        <v>907</v>
      </c>
      <c r="C6706" s="331" t="str">
        <f aca="false">IFERROR(VLOOKUP(B6706,'[1]#¡REF!'!$A$1:$C$15201,2,FALSE()),"")</f>
        <v/>
      </c>
      <c r="D6706" s="331" t="s">
        <v>1016</v>
      </c>
      <c r="E6706" s="331" t="s">
        <v>1020</v>
      </c>
      <c r="F6706" s="354" t="s">
        <v>993</v>
      </c>
      <c r="G6706" s="331" t="n">
        <v>759</v>
      </c>
      <c r="H6706" s="415" t="n">
        <v>6121.56</v>
      </c>
      <c r="I6706" s="415" t="n">
        <v>121880.22</v>
      </c>
      <c r="J6706" s="389"/>
      <c r="K6706" s="331" t="s">
        <v>994</v>
      </c>
    </row>
    <row r="6707" customFormat="false" ht="15" hidden="true" customHeight="false" outlineLevel="0" collapsed="false">
      <c r="A6707" s="331"/>
      <c r="B6707" s="331" t="s">
        <v>907</v>
      </c>
      <c r="C6707" s="331" t="str">
        <f aca="false">IFERROR(VLOOKUP(B6707,'[1]#¡REF!'!$A$1:$C$15201,2,FALSE()),"")</f>
        <v/>
      </c>
      <c r="D6707" s="331" t="s">
        <v>1016</v>
      </c>
      <c r="E6707" s="331" t="s">
        <v>1025</v>
      </c>
      <c r="F6707" s="354" t="s">
        <v>993</v>
      </c>
      <c r="G6707" s="331" t="n">
        <v>118</v>
      </c>
      <c r="H6707" s="331" t="n">
        <v>951.7</v>
      </c>
      <c r="I6707" s="415" t="n">
        <v>18948.44</v>
      </c>
      <c r="J6707" s="389"/>
      <c r="K6707" s="331" t="s">
        <v>994</v>
      </c>
    </row>
    <row r="6708" customFormat="false" ht="15" hidden="true" customHeight="false" outlineLevel="0" collapsed="false">
      <c r="A6708" s="331"/>
      <c r="B6708" s="331" t="s">
        <v>907</v>
      </c>
      <c r="C6708" s="331" t="str">
        <f aca="false">IFERROR(VLOOKUP(B6708,'[1]#¡REF!'!$A$1:$C$15201,2,FALSE()),"")</f>
        <v/>
      </c>
      <c r="D6708" s="331" t="s">
        <v>1016</v>
      </c>
      <c r="E6708" s="331" t="s">
        <v>1093</v>
      </c>
      <c r="F6708" s="331" t="s">
        <v>1131</v>
      </c>
      <c r="G6708" s="331" t="n">
        <v>5</v>
      </c>
      <c r="H6708" s="331" t="n">
        <v>40.33</v>
      </c>
      <c r="I6708" s="331" t="n">
        <v>802.9</v>
      </c>
      <c r="J6708" s="389"/>
      <c r="K6708" s="331" t="s">
        <v>994</v>
      </c>
    </row>
    <row r="6709" customFormat="false" ht="15" hidden="true" customHeight="false" outlineLevel="0" collapsed="false">
      <c r="A6709" s="331"/>
      <c r="B6709" s="331" t="s">
        <v>907</v>
      </c>
      <c r="C6709" s="331" t="str">
        <f aca="false">IFERROR(VLOOKUP(B6709,'[1]#¡REF!'!$A$1:$C$15201,2,FALSE()),"")</f>
        <v/>
      </c>
      <c r="D6709" s="331" t="s">
        <v>1016</v>
      </c>
      <c r="E6709" s="331" t="s">
        <v>1026</v>
      </c>
      <c r="F6709" s="331" t="s">
        <v>1132</v>
      </c>
      <c r="G6709" s="331" t="n">
        <v>14</v>
      </c>
      <c r="H6709" s="331" t="n">
        <v>112.91</v>
      </c>
      <c r="I6709" s="415" t="n">
        <v>2248.12</v>
      </c>
      <c r="J6709" s="389"/>
      <c r="K6709" s="331" t="s">
        <v>994</v>
      </c>
    </row>
    <row r="6710" customFormat="false" ht="15" hidden="true" customHeight="false" outlineLevel="0" collapsed="false">
      <c r="A6710" s="331"/>
      <c r="B6710" s="331" t="s">
        <v>907</v>
      </c>
      <c r="C6710" s="331" t="str">
        <f aca="false">IFERROR(VLOOKUP(B6710,'[1]#¡REF!'!$A$1:$C$15201,2,FALSE()),"")</f>
        <v/>
      </c>
      <c r="D6710" s="331" t="s">
        <v>1016</v>
      </c>
      <c r="E6710" s="331" t="s">
        <v>1027</v>
      </c>
      <c r="F6710" s="331" t="s">
        <v>1133</v>
      </c>
      <c r="G6710" s="331" t="n">
        <v>2</v>
      </c>
      <c r="H6710" s="331" t="n">
        <v>16.13</v>
      </c>
      <c r="I6710" s="331" t="n">
        <v>321.16</v>
      </c>
      <c r="J6710" s="389"/>
      <c r="K6710" s="331" t="s">
        <v>994</v>
      </c>
    </row>
    <row r="6711" customFormat="false" ht="15" hidden="true" customHeight="false" outlineLevel="0" collapsed="false">
      <c r="A6711" s="331"/>
      <c r="B6711" s="331" t="s">
        <v>907</v>
      </c>
      <c r="C6711" s="331" t="str">
        <f aca="false">IFERROR(VLOOKUP(B6711,'[1]#¡REF!'!$A$1:$C$15201,2,FALSE()),"")</f>
        <v/>
      </c>
      <c r="D6711" s="331" t="s">
        <v>1016</v>
      </c>
      <c r="E6711" s="331" t="s">
        <v>1028</v>
      </c>
      <c r="F6711" s="331" t="s">
        <v>1134</v>
      </c>
      <c r="G6711" s="331" t="n">
        <v>6</v>
      </c>
      <c r="H6711" s="331" t="n">
        <v>48.39</v>
      </c>
      <c r="I6711" s="331" t="n">
        <v>963.48</v>
      </c>
      <c r="J6711" s="390"/>
      <c r="K6711" s="331" t="s">
        <v>994</v>
      </c>
    </row>
    <row r="6712" customFormat="false" ht="15" hidden="true" customHeight="false" outlineLevel="0" collapsed="false">
      <c r="A6712" s="331"/>
      <c r="B6712" s="331" t="s">
        <v>891</v>
      </c>
      <c r="C6712" s="331" t="str">
        <f aca="false">IFERROR(VLOOKUP(B6712,'[1]#¡REF!'!$A$1:$C$15201,2,FALSE()),"")</f>
        <v/>
      </c>
      <c r="D6712" s="331" t="s">
        <v>991</v>
      </c>
      <c r="E6712" s="331" t="s">
        <v>997</v>
      </c>
      <c r="F6712" s="331" t="s">
        <v>1130</v>
      </c>
      <c r="G6712" s="331" t="n">
        <v>480</v>
      </c>
      <c r="H6712" s="415" t="n">
        <v>3110</v>
      </c>
      <c r="I6712" s="415" t="n">
        <v>61920</v>
      </c>
      <c r="J6712" s="388"/>
      <c r="K6712" s="331" t="s">
        <v>994</v>
      </c>
    </row>
    <row r="6713" customFormat="false" ht="15" hidden="true" customHeight="false" outlineLevel="0" collapsed="false">
      <c r="A6713" s="331"/>
      <c r="B6713" s="331" t="s">
        <v>891</v>
      </c>
      <c r="C6713" s="331" t="str">
        <f aca="false">IFERROR(VLOOKUP(B6713,'[1]#¡REF!'!$A$1:$C$15201,2,FALSE()),"")</f>
        <v/>
      </c>
      <c r="D6713" s="331" t="s">
        <v>991</v>
      </c>
      <c r="E6713" s="331" t="s">
        <v>1000</v>
      </c>
      <c r="F6713" s="354" t="s">
        <v>993</v>
      </c>
      <c r="G6713" s="331" t="n">
        <v>594</v>
      </c>
      <c r="H6713" s="415" t="n">
        <v>3848.62</v>
      </c>
      <c r="I6713" s="415" t="n">
        <v>76626</v>
      </c>
      <c r="J6713" s="389"/>
      <c r="K6713" s="331" t="s">
        <v>994</v>
      </c>
    </row>
    <row r="6714" customFormat="false" ht="15" hidden="true" customHeight="false" outlineLevel="0" collapsed="false">
      <c r="A6714" s="331"/>
      <c r="B6714" s="331" t="s">
        <v>891</v>
      </c>
      <c r="C6714" s="331" t="str">
        <f aca="false">IFERROR(VLOOKUP(B6714,'[1]#¡REF!'!$A$1:$C$15201,2,FALSE()),"")</f>
        <v/>
      </c>
      <c r="D6714" s="331" t="s">
        <v>991</v>
      </c>
      <c r="E6714" s="331" t="s">
        <v>1009</v>
      </c>
      <c r="F6714" s="354" t="s">
        <v>993</v>
      </c>
      <c r="G6714" s="331" t="n">
        <v>300</v>
      </c>
      <c r="H6714" s="415" t="n">
        <v>1943.75</v>
      </c>
      <c r="I6714" s="415" t="n">
        <v>38700</v>
      </c>
      <c r="J6714" s="389"/>
      <c r="K6714" s="331" t="s">
        <v>994</v>
      </c>
    </row>
    <row r="6715" customFormat="false" ht="15" hidden="true" customHeight="false" outlineLevel="0" collapsed="false">
      <c r="A6715" s="331"/>
      <c r="B6715" s="331" t="s">
        <v>891</v>
      </c>
      <c r="C6715" s="331" t="str">
        <f aca="false">IFERROR(VLOOKUP(B6715,'[1]#¡REF!'!$A$1:$C$15201,2,FALSE()),"")</f>
        <v/>
      </c>
      <c r="D6715" s="331" t="s">
        <v>991</v>
      </c>
      <c r="E6715" s="331" t="s">
        <v>1011</v>
      </c>
      <c r="F6715" s="354" t="s">
        <v>993</v>
      </c>
      <c r="G6715" s="405" t="n">
        <v>6423</v>
      </c>
      <c r="H6715" s="415" t="n">
        <v>41615.62</v>
      </c>
      <c r="I6715" s="415" t="n">
        <v>828567</v>
      </c>
      <c r="J6715" s="389"/>
      <c r="K6715" s="331" t="s">
        <v>994</v>
      </c>
    </row>
    <row r="6716" customFormat="false" ht="15" hidden="true" customHeight="false" outlineLevel="0" collapsed="false">
      <c r="A6716" s="331"/>
      <c r="B6716" s="331" t="s">
        <v>891</v>
      </c>
      <c r="C6716" s="331" t="str">
        <f aca="false">IFERROR(VLOOKUP(B6716,'[1]#¡REF!'!$A$1:$C$15201,2,FALSE()),"")</f>
        <v/>
      </c>
      <c r="D6716" s="331" t="s">
        <v>991</v>
      </c>
      <c r="E6716" s="331" t="s">
        <v>1001</v>
      </c>
      <c r="F6716" s="354" t="s">
        <v>993</v>
      </c>
      <c r="G6716" s="331" t="n">
        <v>500</v>
      </c>
      <c r="H6716" s="415" t="n">
        <v>3239.58</v>
      </c>
      <c r="I6716" s="415" t="n">
        <v>64500</v>
      </c>
      <c r="J6716" s="389"/>
      <c r="K6716" s="331" t="s">
        <v>994</v>
      </c>
    </row>
    <row r="6717" customFormat="false" ht="15" hidden="true" customHeight="false" outlineLevel="0" collapsed="false">
      <c r="A6717" s="331"/>
      <c r="B6717" s="331" t="s">
        <v>891</v>
      </c>
      <c r="C6717" s="331" t="str">
        <f aca="false">IFERROR(VLOOKUP(B6717,'[1]#¡REF!'!$A$1:$C$15201,2,FALSE()),"")</f>
        <v/>
      </c>
      <c r="D6717" s="331" t="s">
        <v>991</v>
      </c>
      <c r="E6717" s="331" t="s">
        <v>1004</v>
      </c>
      <c r="F6717" s="331" t="s">
        <v>1134</v>
      </c>
      <c r="G6717" s="331" t="n">
        <v>10</v>
      </c>
      <c r="H6717" s="331" t="n">
        <v>64.79</v>
      </c>
      <c r="I6717" s="415" t="n">
        <v>1290</v>
      </c>
      <c r="J6717" s="390"/>
      <c r="K6717" s="331" t="s">
        <v>994</v>
      </c>
    </row>
    <row r="6718" customFormat="false" ht="15" hidden="true" customHeight="false" outlineLevel="0" collapsed="false">
      <c r="A6718" s="331"/>
      <c r="B6718" s="331" t="s">
        <v>1616</v>
      </c>
      <c r="C6718" s="331" t="str">
        <f aca="false">IFERROR(VLOOKUP(B6718,'[1]#¡REF!'!$A$1:$C$15201,2,FALSE()),"")</f>
        <v/>
      </c>
      <c r="D6718" s="331" t="s">
        <v>991</v>
      </c>
      <c r="E6718" s="331" t="s">
        <v>997</v>
      </c>
      <c r="F6718" s="331" t="s">
        <v>1130</v>
      </c>
      <c r="G6718" s="331" t="n">
        <v>180</v>
      </c>
      <c r="H6718" s="331" t="n">
        <v>639</v>
      </c>
      <c r="I6718" s="415" t="n">
        <v>12722.49</v>
      </c>
      <c r="J6718" s="388"/>
      <c r="K6718" s="331" t="s">
        <v>994</v>
      </c>
    </row>
    <row r="6719" customFormat="false" ht="15" hidden="true" customHeight="false" outlineLevel="0" collapsed="false">
      <c r="A6719" s="331"/>
      <c r="B6719" s="331" t="s">
        <v>1616</v>
      </c>
      <c r="C6719" s="331" t="str">
        <f aca="false">IFERROR(VLOOKUP(B6719,'[1]#¡REF!'!$A$1:$C$15201,2,FALSE()),"")</f>
        <v/>
      </c>
      <c r="D6719" s="331" t="s">
        <v>991</v>
      </c>
      <c r="E6719" s="331" t="s">
        <v>1032</v>
      </c>
      <c r="F6719" s="331" t="s">
        <v>1130</v>
      </c>
      <c r="G6719" s="331" t="n">
        <v>120</v>
      </c>
      <c r="H6719" s="331" t="n">
        <v>426</v>
      </c>
      <c r="I6719" s="415" t="n">
        <v>8481.66</v>
      </c>
      <c r="J6719" s="389"/>
      <c r="K6719" s="331" t="s">
        <v>994</v>
      </c>
    </row>
    <row r="6720" customFormat="false" ht="15" hidden="true" customHeight="false" outlineLevel="0" collapsed="false">
      <c r="A6720" s="331"/>
      <c r="B6720" s="331" t="s">
        <v>1616</v>
      </c>
      <c r="C6720" s="331" t="str">
        <f aca="false">IFERROR(VLOOKUP(B6720,'[1]#¡REF!'!$A$1:$C$15201,2,FALSE()),"")</f>
        <v/>
      </c>
      <c r="D6720" s="331" t="s">
        <v>991</v>
      </c>
      <c r="E6720" s="331" t="s">
        <v>992</v>
      </c>
      <c r="F6720" s="354" t="s">
        <v>993</v>
      </c>
      <c r="G6720" s="405" t="n">
        <v>12500</v>
      </c>
      <c r="H6720" s="415" t="n">
        <v>44375</v>
      </c>
      <c r="I6720" s="415" t="n">
        <v>883506.25</v>
      </c>
      <c r="J6720" s="389"/>
      <c r="K6720" s="331" t="s">
        <v>994</v>
      </c>
    </row>
    <row r="6721" customFormat="false" ht="15" hidden="true" customHeight="false" outlineLevel="0" collapsed="false">
      <c r="A6721" s="331"/>
      <c r="B6721" s="331" t="s">
        <v>1616</v>
      </c>
      <c r="C6721" s="331" t="str">
        <f aca="false">IFERROR(VLOOKUP(B6721,'[1]#¡REF!'!$A$1:$C$15201,2,FALSE()),"")</f>
        <v/>
      </c>
      <c r="D6721" s="331" t="s">
        <v>991</v>
      </c>
      <c r="E6721" s="331" t="s">
        <v>1083</v>
      </c>
      <c r="F6721" s="354" t="s">
        <v>993</v>
      </c>
      <c r="G6721" s="331" t="n">
        <v>582</v>
      </c>
      <c r="H6721" s="415" t="n">
        <v>2066.1</v>
      </c>
      <c r="I6721" s="415" t="n">
        <v>41136.05</v>
      </c>
      <c r="J6721" s="389"/>
      <c r="K6721" s="331" t="s">
        <v>994</v>
      </c>
    </row>
    <row r="6722" customFormat="false" ht="15" hidden="true" customHeight="false" outlineLevel="0" collapsed="false">
      <c r="A6722" s="331"/>
      <c r="B6722" s="331" t="s">
        <v>1616</v>
      </c>
      <c r="C6722" s="331" t="str">
        <f aca="false">IFERROR(VLOOKUP(B6722,'[1]#¡REF!'!$A$1:$C$15201,2,FALSE()),"")</f>
        <v/>
      </c>
      <c r="D6722" s="331" t="s">
        <v>991</v>
      </c>
      <c r="E6722" s="331" t="s">
        <v>1000</v>
      </c>
      <c r="F6722" s="354" t="s">
        <v>993</v>
      </c>
      <c r="G6722" s="405" t="n">
        <v>24688</v>
      </c>
      <c r="H6722" s="415" t="n">
        <v>87642.4</v>
      </c>
      <c r="I6722" s="415" t="n">
        <v>1744960.18</v>
      </c>
      <c r="J6722" s="389"/>
      <c r="K6722" s="331" t="s">
        <v>994</v>
      </c>
    </row>
    <row r="6723" customFormat="false" ht="15" hidden="true" customHeight="false" outlineLevel="0" collapsed="false">
      <c r="A6723" s="331"/>
      <c r="B6723" s="331" t="s">
        <v>1616</v>
      </c>
      <c r="C6723" s="331" t="str">
        <f aca="false">IFERROR(VLOOKUP(B6723,'[1]#¡REF!'!$A$1:$C$15201,2,FALSE()),"")</f>
        <v/>
      </c>
      <c r="D6723" s="331" t="s">
        <v>991</v>
      </c>
      <c r="E6723" s="331" t="s">
        <v>1075</v>
      </c>
      <c r="F6723" s="354" t="s">
        <v>993</v>
      </c>
      <c r="G6723" s="331" t="n">
        <v>104</v>
      </c>
      <c r="H6723" s="331" t="n">
        <v>369.2</v>
      </c>
      <c r="I6723" s="415" t="n">
        <v>7350.77</v>
      </c>
      <c r="J6723" s="389"/>
      <c r="K6723" s="331" t="s">
        <v>994</v>
      </c>
    </row>
    <row r="6724" customFormat="false" ht="15" hidden="true" customHeight="false" outlineLevel="0" collapsed="false">
      <c r="A6724" s="331"/>
      <c r="B6724" s="331" t="s">
        <v>1616</v>
      </c>
      <c r="C6724" s="331" t="str">
        <f aca="false">IFERROR(VLOOKUP(B6724,'[1]#¡REF!'!$A$1:$C$15201,2,FALSE()),"")</f>
        <v/>
      </c>
      <c r="D6724" s="331" t="s">
        <v>991</v>
      </c>
      <c r="E6724" s="331" t="s">
        <v>1033</v>
      </c>
      <c r="F6724" s="354" t="s">
        <v>993</v>
      </c>
      <c r="G6724" s="405" t="n">
        <v>7250</v>
      </c>
      <c r="H6724" s="415" t="n">
        <v>25737.5</v>
      </c>
      <c r="I6724" s="415" t="n">
        <v>512433.63</v>
      </c>
      <c r="J6724" s="389"/>
      <c r="K6724" s="331" t="s">
        <v>994</v>
      </c>
    </row>
    <row r="6725" customFormat="false" ht="15" hidden="true" customHeight="false" outlineLevel="0" collapsed="false">
      <c r="A6725" s="331"/>
      <c r="B6725" s="331" t="s">
        <v>1616</v>
      </c>
      <c r="C6725" s="331" t="str">
        <f aca="false">IFERROR(VLOOKUP(B6725,'[1]#¡REF!'!$A$1:$C$15201,2,FALSE()),"")</f>
        <v/>
      </c>
      <c r="D6725" s="331" t="s">
        <v>991</v>
      </c>
      <c r="E6725" s="331" t="s">
        <v>1053</v>
      </c>
      <c r="F6725" s="354" t="s">
        <v>993</v>
      </c>
      <c r="G6725" s="331" t="n">
        <v>20</v>
      </c>
      <c r="H6725" s="331" t="n">
        <v>71</v>
      </c>
      <c r="I6725" s="415" t="n">
        <v>1413.61</v>
      </c>
      <c r="J6725" s="389"/>
      <c r="K6725" s="331" t="s">
        <v>994</v>
      </c>
    </row>
    <row r="6726" customFormat="false" ht="15" hidden="true" customHeight="false" outlineLevel="0" collapsed="false">
      <c r="A6726" s="331"/>
      <c r="B6726" s="331" t="s">
        <v>1616</v>
      </c>
      <c r="C6726" s="331" t="str">
        <f aca="false">IFERROR(VLOOKUP(B6726,'[1]#¡REF!'!$A$1:$C$15201,2,FALSE()),"")</f>
        <v/>
      </c>
      <c r="D6726" s="331" t="s">
        <v>991</v>
      </c>
      <c r="E6726" s="331" t="s">
        <v>1084</v>
      </c>
      <c r="F6726" s="354" t="s">
        <v>993</v>
      </c>
      <c r="G6726" s="405" t="n">
        <v>1892</v>
      </c>
      <c r="H6726" s="415" t="n">
        <v>6716.6</v>
      </c>
      <c r="I6726" s="415" t="n">
        <v>133727.51</v>
      </c>
      <c r="J6726" s="389"/>
      <c r="K6726" s="331" t="s">
        <v>994</v>
      </c>
    </row>
    <row r="6727" customFormat="false" ht="15" hidden="true" customHeight="false" outlineLevel="0" collapsed="false">
      <c r="A6727" s="331"/>
      <c r="B6727" s="331" t="s">
        <v>1616</v>
      </c>
      <c r="C6727" s="331" t="str">
        <f aca="false">IFERROR(VLOOKUP(B6727,'[1]#¡REF!'!$A$1:$C$15201,2,FALSE()),"")</f>
        <v/>
      </c>
      <c r="D6727" s="331" t="s">
        <v>991</v>
      </c>
      <c r="E6727" s="331" t="s">
        <v>1012</v>
      </c>
      <c r="F6727" s="354" t="s">
        <v>993</v>
      </c>
      <c r="G6727" s="331" t="n">
        <v>400</v>
      </c>
      <c r="H6727" s="415" t="n">
        <v>1420</v>
      </c>
      <c r="I6727" s="415" t="n">
        <v>28272.2</v>
      </c>
      <c r="J6727" s="389"/>
      <c r="K6727" s="331" t="s">
        <v>994</v>
      </c>
    </row>
    <row r="6728" customFormat="false" ht="15" hidden="true" customHeight="false" outlineLevel="0" collapsed="false">
      <c r="A6728" s="331"/>
      <c r="B6728" s="331" t="s">
        <v>1616</v>
      </c>
      <c r="C6728" s="331" t="str">
        <f aca="false">IFERROR(VLOOKUP(B6728,'[1]#¡REF!'!$A$1:$C$15201,2,FALSE()),"")</f>
        <v/>
      </c>
      <c r="D6728" s="331" t="s">
        <v>991</v>
      </c>
      <c r="E6728" s="331" t="s">
        <v>1037</v>
      </c>
      <c r="F6728" s="331" t="s">
        <v>1131</v>
      </c>
      <c r="G6728" s="405" t="n">
        <v>2000</v>
      </c>
      <c r="H6728" s="415" t="n">
        <v>7100</v>
      </c>
      <c r="I6728" s="415" t="n">
        <v>141361</v>
      </c>
      <c r="J6728" s="389"/>
      <c r="K6728" s="331" t="s">
        <v>994</v>
      </c>
    </row>
    <row r="6729" customFormat="false" ht="15" hidden="true" customHeight="false" outlineLevel="0" collapsed="false">
      <c r="A6729" s="331"/>
      <c r="B6729" s="331" t="s">
        <v>1616</v>
      </c>
      <c r="C6729" s="331" t="str">
        <f aca="false">IFERROR(VLOOKUP(B6729,'[1]#¡REF!'!$A$1:$C$15201,2,FALSE()),"")</f>
        <v/>
      </c>
      <c r="D6729" s="331" t="s">
        <v>991</v>
      </c>
      <c r="E6729" s="331" t="s">
        <v>1014</v>
      </c>
      <c r="F6729" s="331" t="s">
        <v>1132</v>
      </c>
      <c r="G6729" s="405" t="n">
        <v>23100</v>
      </c>
      <c r="H6729" s="415" t="n">
        <v>82005</v>
      </c>
      <c r="I6729" s="415" t="n">
        <v>1632719.55</v>
      </c>
      <c r="J6729" s="389"/>
      <c r="K6729" s="331" t="s">
        <v>994</v>
      </c>
    </row>
    <row r="6730" customFormat="false" ht="15" hidden="true" customHeight="false" outlineLevel="0" collapsed="false">
      <c r="A6730" s="331"/>
      <c r="B6730" s="331" t="s">
        <v>1616</v>
      </c>
      <c r="C6730" s="331" t="str">
        <f aca="false">IFERROR(VLOOKUP(B6730,'[1]#¡REF!'!$A$1:$C$15201,2,FALSE()),"")</f>
        <v/>
      </c>
      <c r="D6730" s="331" t="s">
        <v>991</v>
      </c>
      <c r="E6730" s="331" t="s">
        <v>1002</v>
      </c>
      <c r="F6730" s="331" t="s">
        <v>1133</v>
      </c>
      <c r="G6730" s="405" t="n">
        <v>40320</v>
      </c>
      <c r="H6730" s="415" t="n">
        <v>143136</v>
      </c>
      <c r="I6730" s="415" t="n">
        <v>2849837.76</v>
      </c>
      <c r="J6730" s="389"/>
      <c r="K6730" s="331" t="s">
        <v>994</v>
      </c>
    </row>
    <row r="6731" customFormat="false" ht="15" hidden="true" customHeight="false" outlineLevel="0" collapsed="false">
      <c r="A6731" s="331"/>
      <c r="B6731" s="331" t="s">
        <v>1616</v>
      </c>
      <c r="C6731" s="331" t="str">
        <f aca="false">IFERROR(VLOOKUP(B6731,'[1]#¡REF!'!$A$1:$C$15201,2,FALSE()),"")</f>
        <v/>
      </c>
      <c r="D6731" s="331" t="s">
        <v>991</v>
      </c>
      <c r="E6731" s="331" t="s">
        <v>1004</v>
      </c>
      <c r="F6731" s="331" t="s">
        <v>1134</v>
      </c>
      <c r="G6731" s="405" t="n">
        <v>1000</v>
      </c>
      <c r="H6731" s="415" t="n">
        <v>3550</v>
      </c>
      <c r="I6731" s="415" t="n">
        <v>70680.5</v>
      </c>
      <c r="J6731" s="390"/>
      <c r="K6731" s="331" t="s">
        <v>994</v>
      </c>
    </row>
    <row r="6732" customFormat="false" ht="15" hidden="true" customHeight="false" outlineLevel="0" collapsed="false">
      <c r="A6732" s="331"/>
      <c r="B6732" s="331" t="s">
        <v>1617</v>
      </c>
      <c r="C6732" s="331" t="str">
        <f aca="false">IFERROR(VLOOKUP(B6732,'[1]#¡REF!'!$A$1:$C$15201,2,FALSE()),"")</f>
        <v/>
      </c>
      <c r="D6732" s="331" t="s">
        <v>991</v>
      </c>
      <c r="E6732" s="331" t="s">
        <v>992</v>
      </c>
      <c r="F6732" s="354" t="s">
        <v>993</v>
      </c>
      <c r="G6732" s="405" t="n">
        <v>113400</v>
      </c>
      <c r="H6732" s="415" t="n">
        <v>653184</v>
      </c>
      <c r="I6732" s="415" t="n">
        <v>13004893.44</v>
      </c>
      <c r="J6732" s="388"/>
      <c r="K6732" s="331" t="s">
        <v>994</v>
      </c>
    </row>
    <row r="6733" customFormat="false" ht="15" hidden="true" customHeight="false" outlineLevel="0" collapsed="false">
      <c r="A6733" s="331"/>
      <c r="B6733" s="331" t="s">
        <v>1617</v>
      </c>
      <c r="C6733" s="331" t="str">
        <f aca="false">IFERROR(VLOOKUP(B6733,'[1]#¡REF!'!$A$1:$C$15201,2,FALSE()),"")</f>
        <v/>
      </c>
      <c r="D6733" s="331" t="s">
        <v>991</v>
      </c>
      <c r="E6733" s="331" t="s">
        <v>1033</v>
      </c>
      <c r="F6733" s="354" t="s">
        <v>993</v>
      </c>
      <c r="G6733" s="405" t="n">
        <v>4662</v>
      </c>
      <c r="H6733" s="415" t="n">
        <v>26853.12</v>
      </c>
      <c r="I6733" s="415" t="n">
        <v>534645.62</v>
      </c>
      <c r="J6733" s="389"/>
      <c r="K6733" s="331" t="s">
        <v>994</v>
      </c>
    </row>
    <row r="6734" customFormat="false" ht="15" hidden="true" customHeight="false" outlineLevel="0" collapsed="false">
      <c r="A6734" s="331"/>
      <c r="B6734" s="331" t="s">
        <v>1617</v>
      </c>
      <c r="C6734" s="331" t="str">
        <f aca="false">IFERROR(VLOOKUP(B6734,'[1]#¡REF!'!$A$1:$C$15201,2,FALSE()),"")</f>
        <v/>
      </c>
      <c r="D6734" s="331" t="s">
        <v>991</v>
      </c>
      <c r="E6734" s="331" t="s">
        <v>1012</v>
      </c>
      <c r="F6734" s="354" t="s">
        <v>993</v>
      </c>
      <c r="G6734" s="405" t="n">
        <v>3900</v>
      </c>
      <c r="H6734" s="415" t="n">
        <v>22464</v>
      </c>
      <c r="I6734" s="415" t="n">
        <v>447258.24</v>
      </c>
      <c r="J6734" s="389"/>
      <c r="K6734" s="331" t="s">
        <v>994</v>
      </c>
    </row>
    <row r="6735" customFormat="false" ht="15" hidden="true" customHeight="false" outlineLevel="0" collapsed="false">
      <c r="A6735" s="331"/>
      <c r="B6735" s="331" t="s">
        <v>1617</v>
      </c>
      <c r="C6735" s="331" t="str">
        <f aca="false">IFERROR(VLOOKUP(B6735,'[1]#¡REF!'!$A$1:$C$15201,2,FALSE()),"")</f>
        <v/>
      </c>
      <c r="D6735" s="331" t="s">
        <v>991</v>
      </c>
      <c r="E6735" s="331" t="s">
        <v>1037</v>
      </c>
      <c r="F6735" s="331" t="s">
        <v>1131</v>
      </c>
      <c r="G6735" s="405" t="n">
        <v>15000</v>
      </c>
      <c r="H6735" s="415" t="n">
        <v>86400</v>
      </c>
      <c r="I6735" s="415" t="n">
        <v>1720224</v>
      </c>
      <c r="J6735" s="389"/>
      <c r="K6735" s="331" t="s">
        <v>994</v>
      </c>
    </row>
    <row r="6736" customFormat="false" ht="15" hidden="true" customHeight="false" outlineLevel="0" collapsed="false">
      <c r="A6736" s="331"/>
      <c r="B6736" s="331" t="s">
        <v>1617</v>
      </c>
      <c r="C6736" s="331" t="str">
        <f aca="false">IFERROR(VLOOKUP(B6736,'[1]#¡REF!'!$A$1:$C$15201,2,FALSE()),"")</f>
        <v/>
      </c>
      <c r="D6736" s="331" t="s">
        <v>991</v>
      </c>
      <c r="E6736" s="331" t="s">
        <v>1014</v>
      </c>
      <c r="F6736" s="331" t="s">
        <v>1132</v>
      </c>
      <c r="G6736" s="405" t="n">
        <v>20020</v>
      </c>
      <c r="H6736" s="415" t="n">
        <v>115315.2</v>
      </c>
      <c r="I6736" s="415" t="n">
        <v>2295925.63</v>
      </c>
      <c r="J6736" s="389"/>
      <c r="K6736" s="331" t="s">
        <v>994</v>
      </c>
    </row>
    <row r="6737" customFormat="false" ht="15" hidden="true" customHeight="false" outlineLevel="0" collapsed="false">
      <c r="A6737" s="331"/>
      <c r="B6737" s="331" t="s">
        <v>1618</v>
      </c>
      <c r="C6737" s="331" t="str">
        <f aca="false">IFERROR(VLOOKUP(B6737,'[1]#¡REF!'!$A$1:$C$15201,2,FALSE()),"")</f>
        <v/>
      </c>
      <c r="D6737" s="331" t="s">
        <v>1016</v>
      </c>
      <c r="E6737" s="331" t="s">
        <v>1017</v>
      </c>
      <c r="F6737" s="331" t="s">
        <v>1130</v>
      </c>
      <c r="G6737" s="331" t="n">
        <v>25</v>
      </c>
      <c r="H6737" s="331" t="n">
        <v>25.1</v>
      </c>
      <c r="I6737" s="331" t="n">
        <v>499.75</v>
      </c>
      <c r="J6737" s="389"/>
      <c r="K6737" s="331" t="s">
        <v>994</v>
      </c>
    </row>
    <row r="6738" customFormat="false" ht="15" hidden="true" customHeight="false" outlineLevel="0" collapsed="false">
      <c r="A6738" s="331"/>
      <c r="B6738" s="331" t="s">
        <v>1618</v>
      </c>
      <c r="C6738" s="331" t="str">
        <f aca="false">IFERROR(VLOOKUP(B6738,'[1]#¡REF!'!$A$1:$C$15201,2,FALSE()),"")</f>
        <v/>
      </c>
      <c r="D6738" s="331" t="s">
        <v>1016</v>
      </c>
      <c r="E6738" s="331" t="s">
        <v>1091</v>
      </c>
      <c r="F6738" s="354" t="s">
        <v>993</v>
      </c>
      <c r="G6738" s="331" t="n">
        <v>7</v>
      </c>
      <c r="H6738" s="331" t="n">
        <v>7.03</v>
      </c>
      <c r="I6738" s="331" t="n">
        <v>139.93</v>
      </c>
      <c r="J6738" s="389"/>
      <c r="K6738" s="331" t="s">
        <v>994</v>
      </c>
    </row>
    <row r="6739" customFormat="false" ht="15" hidden="true" customHeight="false" outlineLevel="0" collapsed="false">
      <c r="A6739" s="331"/>
      <c r="B6739" s="331" t="s">
        <v>1618</v>
      </c>
      <c r="C6739" s="331" t="str">
        <f aca="false">IFERROR(VLOOKUP(B6739,'[1]#¡REF!'!$A$1:$C$15201,2,FALSE()),"")</f>
        <v/>
      </c>
      <c r="D6739" s="331" t="s">
        <v>1016</v>
      </c>
      <c r="E6739" s="331" t="s">
        <v>1019</v>
      </c>
      <c r="F6739" s="354" t="s">
        <v>993</v>
      </c>
      <c r="G6739" s="331" t="n">
        <v>278</v>
      </c>
      <c r="H6739" s="331" t="n">
        <v>279.12</v>
      </c>
      <c r="I6739" s="415" t="n">
        <v>5557.22</v>
      </c>
      <c r="J6739" s="389"/>
      <c r="K6739" s="331" t="s">
        <v>994</v>
      </c>
    </row>
    <row r="6740" customFormat="false" ht="15" hidden="true" customHeight="false" outlineLevel="0" collapsed="false">
      <c r="A6740" s="331"/>
      <c r="B6740" s="331" t="s">
        <v>1618</v>
      </c>
      <c r="C6740" s="331" t="str">
        <f aca="false">IFERROR(VLOOKUP(B6740,'[1]#¡REF!'!$A$1:$C$15201,2,FALSE()),"")</f>
        <v/>
      </c>
      <c r="D6740" s="331" t="s">
        <v>1016</v>
      </c>
      <c r="E6740" s="331" t="s">
        <v>1020</v>
      </c>
      <c r="F6740" s="354" t="s">
        <v>993</v>
      </c>
      <c r="G6740" s="331" t="n">
        <v>47</v>
      </c>
      <c r="H6740" s="331" t="n">
        <v>47.19</v>
      </c>
      <c r="I6740" s="331" t="n">
        <v>939.53</v>
      </c>
      <c r="J6740" s="389"/>
      <c r="K6740" s="331" t="s">
        <v>994</v>
      </c>
    </row>
    <row r="6741" customFormat="false" ht="15" hidden="true" customHeight="false" outlineLevel="0" collapsed="false">
      <c r="A6741" s="331"/>
      <c r="B6741" s="331" t="s">
        <v>1618</v>
      </c>
      <c r="C6741" s="331" t="str">
        <f aca="false">IFERROR(VLOOKUP(B6741,'[1]#¡REF!'!$A$1:$C$15201,2,FALSE()),"")</f>
        <v/>
      </c>
      <c r="D6741" s="331" t="s">
        <v>1016</v>
      </c>
      <c r="E6741" s="331" t="s">
        <v>1021</v>
      </c>
      <c r="F6741" s="354" t="s">
        <v>993</v>
      </c>
      <c r="G6741" s="331" t="n">
        <v>1</v>
      </c>
      <c r="H6741" s="331" t="n">
        <v>1</v>
      </c>
      <c r="I6741" s="331" t="n">
        <v>19.99</v>
      </c>
      <c r="J6741" s="389"/>
      <c r="K6741" s="331" t="s">
        <v>994</v>
      </c>
    </row>
    <row r="6742" customFormat="false" ht="15" hidden="true" customHeight="false" outlineLevel="0" collapsed="false">
      <c r="A6742" s="331"/>
      <c r="B6742" s="331" t="s">
        <v>1618</v>
      </c>
      <c r="C6742" s="331" t="str">
        <f aca="false">IFERROR(VLOOKUP(B6742,'[1]#¡REF!'!$A$1:$C$15201,2,FALSE()),"")</f>
        <v/>
      </c>
      <c r="D6742" s="331" t="s">
        <v>1016</v>
      </c>
      <c r="E6742" s="331" t="s">
        <v>1041</v>
      </c>
      <c r="F6742" s="354" t="s">
        <v>993</v>
      </c>
      <c r="G6742" s="331" t="n">
        <v>1</v>
      </c>
      <c r="H6742" s="331" t="n">
        <v>1</v>
      </c>
      <c r="I6742" s="331" t="n">
        <v>19.99</v>
      </c>
      <c r="J6742" s="389"/>
      <c r="K6742" s="331" t="s">
        <v>994</v>
      </c>
    </row>
    <row r="6743" customFormat="false" ht="15" hidden="true" customHeight="false" outlineLevel="0" collapsed="false">
      <c r="A6743" s="331"/>
      <c r="B6743" s="331" t="s">
        <v>1618</v>
      </c>
      <c r="C6743" s="331" t="str">
        <f aca="false">IFERROR(VLOOKUP(B6743,'[1]#¡REF!'!$A$1:$C$15201,2,FALSE()),"")</f>
        <v/>
      </c>
      <c r="D6743" s="331" t="s">
        <v>1016</v>
      </c>
      <c r="E6743" s="331" t="s">
        <v>1022</v>
      </c>
      <c r="F6743" s="354" t="s">
        <v>993</v>
      </c>
      <c r="G6743" s="331" t="n">
        <v>1</v>
      </c>
      <c r="H6743" s="331" t="n">
        <v>1</v>
      </c>
      <c r="I6743" s="331" t="n">
        <v>19.99</v>
      </c>
      <c r="J6743" s="389"/>
      <c r="K6743" s="331" t="s">
        <v>994</v>
      </c>
    </row>
    <row r="6744" customFormat="false" ht="15" hidden="true" customHeight="false" outlineLevel="0" collapsed="false">
      <c r="A6744" s="331"/>
      <c r="B6744" s="331" t="s">
        <v>1618</v>
      </c>
      <c r="C6744" s="331" t="str">
        <f aca="false">IFERROR(VLOOKUP(B6744,'[1]#¡REF!'!$A$1:$C$15201,2,FALSE()),"")</f>
        <v/>
      </c>
      <c r="D6744" s="331" t="s">
        <v>1016</v>
      </c>
      <c r="E6744" s="331" t="s">
        <v>1023</v>
      </c>
      <c r="F6744" s="354" t="s">
        <v>993</v>
      </c>
      <c r="G6744" s="331" t="n">
        <v>39</v>
      </c>
      <c r="H6744" s="331" t="n">
        <v>39.16</v>
      </c>
      <c r="I6744" s="331" t="n">
        <v>779.61</v>
      </c>
      <c r="J6744" s="389"/>
      <c r="K6744" s="331" t="s">
        <v>994</v>
      </c>
    </row>
    <row r="6745" customFormat="false" ht="15" hidden="true" customHeight="false" outlineLevel="0" collapsed="false">
      <c r="A6745" s="331"/>
      <c r="B6745" s="331" t="s">
        <v>1618</v>
      </c>
      <c r="C6745" s="331" t="str">
        <f aca="false">IFERROR(VLOOKUP(B6745,'[1]#¡REF!'!$A$1:$C$15201,2,FALSE()),"")</f>
        <v/>
      </c>
      <c r="D6745" s="331" t="s">
        <v>1016</v>
      </c>
      <c r="E6745" s="331" t="s">
        <v>1042</v>
      </c>
      <c r="F6745" s="354" t="s">
        <v>993</v>
      </c>
      <c r="G6745" s="331" t="n">
        <v>1</v>
      </c>
      <c r="H6745" s="331" t="n">
        <v>1</v>
      </c>
      <c r="I6745" s="331" t="n">
        <v>19.99</v>
      </c>
      <c r="J6745" s="389"/>
      <c r="K6745" s="331" t="s">
        <v>994</v>
      </c>
    </row>
    <row r="6746" customFormat="false" ht="15" hidden="true" customHeight="false" outlineLevel="0" collapsed="false">
      <c r="A6746" s="331"/>
      <c r="B6746" s="331" t="s">
        <v>1618</v>
      </c>
      <c r="C6746" s="331" t="str">
        <f aca="false">IFERROR(VLOOKUP(B6746,'[1]#¡REF!'!$A$1:$C$15201,2,FALSE()),"")</f>
        <v/>
      </c>
      <c r="D6746" s="331" t="s">
        <v>1016</v>
      </c>
      <c r="E6746" s="331" t="s">
        <v>1092</v>
      </c>
      <c r="F6746" s="354" t="s">
        <v>993</v>
      </c>
      <c r="G6746" s="331" t="n">
        <v>348</v>
      </c>
      <c r="H6746" s="331" t="n">
        <v>349.4</v>
      </c>
      <c r="I6746" s="415" t="n">
        <v>6956.52</v>
      </c>
      <c r="J6746" s="389"/>
      <c r="K6746" s="331" t="s">
        <v>994</v>
      </c>
    </row>
    <row r="6747" customFormat="false" ht="15" hidden="true" customHeight="false" outlineLevel="0" collapsed="false">
      <c r="A6747" s="331"/>
      <c r="B6747" s="331" t="s">
        <v>1618</v>
      </c>
      <c r="C6747" s="331" t="str">
        <f aca="false">IFERROR(VLOOKUP(B6747,'[1]#¡REF!'!$A$1:$C$15201,2,FALSE()),"")</f>
        <v/>
      </c>
      <c r="D6747" s="331" t="s">
        <v>1016</v>
      </c>
      <c r="E6747" s="331" t="s">
        <v>1025</v>
      </c>
      <c r="F6747" s="354" t="s">
        <v>993</v>
      </c>
      <c r="G6747" s="331" t="n">
        <v>79</v>
      </c>
      <c r="H6747" s="331" t="n">
        <v>79.32</v>
      </c>
      <c r="I6747" s="415" t="n">
        <v>1579.21</v>
      </c>
      <c r="J6747" s="389"/>
      <c r="K6747" s="331" t="s">
        <v>994</v>
      </c>
    </row>
    <row r="6748" customFormat="false" ht="15" hidden="true" customHeight="false" outlineLevel="0" collapsed="false">
      <c r="A6748" s="331"/>
      <c r="B6748" s="331" t="s">
        <v>1618</v>
      </c>
      <c r="C6748" s="331" t="str">
        <f aca="false">IFERROR(VLOOKUP(B6748,'[1]#¡REF!'!$A$1:$C$15201,2,FALSE()),"")</f>
        <v/>
      </c>
      <c r="D6748" s="331" t="s">
        <v>1016</v>
      </c>
      <c r="E6748" s="331" t="s">
        <v>1110</v>
      </c>
      <c r="F6748" s="354" t="s">
        <v>993</v>
      </c>
      <c r="G6748" s="331" t="n">
        <v>1</v>
      </c>
      <c r="H6748" s="331" t="n">
        <v>1</v>
      </c>
      <c r="I6748" s="331" t="n">
        <v>19.99</v>
      </c>
      <c r="J6748" s="389"/>
      <c r="K6748" s="331" t="s">
        <v>994</v>
      </c>
    </row>
    <row r="6749" customFormat="false" ht="15" hidden="true" customHeight="false" outlineLevel="0" collapsed="false">
      <c r="A6749" s="331"/>
      <c r="B6749" s="331" t="s">
        <v>1618</v>
      </c>
      <c r="C6749" s="331" t="str">
        <f aca="false">IFERROR(VLOOKUP(B6749,'[1]#¡REF!'!$A$1:$C$15201,2,FALSE()),"")</f>
        <v/>
      </c>
      <c r="D6749" s="331" t="s">
        <v>1016</v>
      </c>
      <c r="E6749" s="331" t="s">
        <v>1065</v>
      </c>
      <c r="F6749" s="354" t="s">
        <v>993</v>
      </c>
      <c r="G6749" s="331" t="n">
        <v>9</v>
      </c>
      <c r="H6749" s="331" t="n">
        <v>9.04</v>
      </c>
      <c r="I6749" s="331" t="n">
        <v>179.91</v>
      </c>
      <c r="J6749" s="389"/>
      <c r="K6749" s="331" t="s">
        <v>994</v>
      </c>
    </row>
    <row r="6750" customFormat="false" ht="15" hidden="true" customHeight="false" outlineLevel="0" collapsed="false">
      <c r="A6750" s="331"/>
      <c r="B6750" s="331" t="s">
        <v>1618</v>
      </c>
      <c r="C6750" s="331" t="str">
        <f aca="false">IFERROR(VLOOKUP(B6750,'[1]#¡REF!'!$A$1:$C$15201,2,FALSE()),"")</f>
        <v/>
      </c>
      <c r="D6750" s="331" t="s">
        <v>1016</v>
      </c>
      <c r="E6750" s="331" t="s">
        <v>1093</v>
      </c>
      <c r="F6750" s="331" t="s">
        <v>1131</v>
      </c>
      <c r="G6750" s="331" t="n">
        <v>25</v>
      </c>
      <c r="H6750" s="331" t="n">
        <v>25.1</v>
      </c>
      <c r="I6750" s="331" t="n">
        <v>499.75</v>
      </c>
      <c r="J6750" s="389"/>
      <c r="K6750" s="331" t="s">
        <v>994</v>
      </c>
    </row>
    <row r="6751" customFormat="false" ht="15" hidden="true" customHeight="false" outlineLevel="0" collapsed="false">
      <c r="A6751" s="331"/>
      <c r="B6751" s="331" t="s">
        <v>1618</v>
      </c>
      <c r="C6751" s="331" t="str">
        <f aca="false">IFERROR(VLOOKUP(B6751,'[1]#¡REF!'!$A$1:$C$15201,2,FALSE()),"")</f>
        <v/>
      </c>
      <c r="D6751" s="331" t="s">
        <v>1016</v>
      </c>
      <c r="E6751" s="331" t="s">
        <v>1027</v>
      </c>
      <c r="F6751" s="331" t="s">
        <v>1133</v>
      </c>
      <c r="G6751" s="331" t="n">
        <v>25</v>
      </c>
      <c r="H6751" s="331" t="n">
        <v>25.1</v>
      </c>
      <c r="I6751" s="331" t="n">
        <v>499.75</v>
      </c>
      <c r="J6751" s="389"/>
      <c r="K6751" s="331" t="s">
        <v>994</v>
      </c>
    </row>
    <row r="6752" customFormat="false" ht="15" hidden="true" customHeight="false" outlineLevel="0" collapsed="false">
      <c r="A6752" s="331"/>
      <c r="B6752" s="331" t="s">
        <v>1618</v>
      </c>
      <c r="C6752" s="331" t="str">
        <f aca="false">IFERROR(VLOOKUP(B6752,'[1]#¡REF!'!$A$1:$C$15201,2,FALSE()),"")</f>
        <v/>
      </c>
      <c r="D6752" s="331" t="s">
        <v>1016</v>
      </c>
      <c r="E6752" s="331" t="s">
        <v>1028</v>
      </c>
      <c r="F6752" s="331" t="s">
        <v>1134</v>
      </c>
      <c r="G6752" s="331" t="n">
        <v>25</v>
      </c>
      <c r="H6752" s="331" t="n">
        <v>25.1</v>
      </c>
      <c r="I6752" s="331" t="n">
        <v>499.75</v>
      </c>
      <c r="J6752" s="390"/>
      <c r="K6752" s="331" t="s">
        <v>994</v>
      </c>
    </row>
    <row r="6753" customFormat="false" ht="15.75" hidden="true" customHeight="false" outlineLevel="0" collapsed="false">
      <c r="A6753" s="399"/>
      <c r="B6753" s="356" t="s">
        <v>1618</v>
      </c>
      <c r="C6753" s="356" t="str">
        <f aca="false">IFERROR(VLOOKUP(B6753,'[1]#¡REF!'!$A$1:$C$15201,2,FALSE()),"")</f>
        <v/>
      </c>
      <c r="D6753" s="399" t="s">
        <v>1016</v>
      </c>
      <c r="E6753" s="399" t="s">
        <v>621</v>
      </c>
      <c r="F6753" s="361" t="s">
        <v>1136</v>
      </c>
      <c r="G6753" s="361" t="n">
        <v>41</v>
      </c>
      <c r="H6753" s="417" t="n">
        <v>41.16</v>
      </c>
      <c r="I6753" s="417" t="n">
        <v>819.59</v>
      </c>
      <c r="J6753" s="438"/>
      <c r="K6753" s="356" t="s">
        <v>994</v>
      </c>
      <c r="L6753" s="379"/>
      <c r="M6753" s="379"/>
      <c r="N6753" s="379"/>
      <c r="O6753" s="379"/>
      <c r="P6753" s="279"/>
      <c r="Q6753" s="395"/>
      <c r="R6753" s="396"/>
      <c r="S6753" s="396"/>
      <c r="T6753" s="382"/>
    </row>
    <row r="6754" customFormat="false" ht="15" hidden="true" customHeight="false" outlineLevel="0" collapsed="false">
      <c r="A6754" s="331"/>
      <c r="B6754" s="331" t="s">
        <v>1619</v>
      </c>
      <c r="C6754" s="331" t="str">
        <f aca="false">IFERROR(VLOOKUP(B6754,'[1]#¡REF!'!$A$1:$C$15201,2,FALSE()),"")</f>
        <v/>
      </c>
      <c r="D6754" s="331" t="s">
        <v>1016</v>
      </c>
      <c r="E6754" s="331" t="s">
        <v>1017</v>
      </c>
      <c r="F6754" s="331" t="s">
        <v>1130</v>
      </c>
      <c r="G6754" s="331" t="n">
        <v>27</v>
      </c>
      <c r="H6754" s="331" t="n">
        <v>40.67</v>
      </c>
      <c r="I6754" s="331" t="n">
        <v>809.73</v>
      </c>
      <c r="J6754" s="388"/>
      <c r="K6754" s="331" t="s">
        <v>994</v>
      </c>
    </row>
    <row r="6755" customFormat="false" ht="15" hidden="true" customHeight="false" outlineLevel="0" collapsed="false">
      <c r="A6755" s="331"/>
      <c r="B6755" s="331" t="s">
        <v>1619</v>
      </c>
      <c r="C6755" s="331" t="str">
        <f aca="false">IFERROR(VLOOKUP(B6755,'[1]#¡REF!'!$A$1:$C$15201,2,FALSE()),"")</f>
        <v/>
      </c>
      <c r="D6755" s="331" t="s">
        <v>1016</v>
      </c>
      <c r="E6755" s="331" t="s">
        <v>1091</v>
      </c>
      <c r="F6755" s="354" t="s">
        <v>993</v>
      </c>
      <c r="G6755" s="331" t="n">
        <v>96</v>
      </c>
      <c r="H6755" s="331" t="n">
        <v>144.6</v>
      </c>
      <c r="I6755" s="415" t="n">
        <v>2879.04</v>
      </c>
      <c r="J6755" s="389"/>
      <c r="K6755" s="331" t="s">
        <v>994</v>
      </c>
    </row>
    <row r="6756" customFormat="false" ht="15" hidden="true" customHeight="false" outlineLevel="0" collapsed="false">
      <c r="A6756" s="331"/>
      <c r="B6756" s="331" t="s">
        <v>1619</v>
      </c>
      <c r="C6756" s="331" t="str">
        <f aca="false">IFERROR(VLOOKUP(B6756,'[1]#¡REF!'!$A$1:$C$15201,2,FALSE()),"")</f>
        <v/>
      </c>
      <c r="D6756" s="331" t="s">
        <v>1016</v>
      </c>
      <c r="E6756" s="331" t="s">
        <v>1020</v>
      </c>
      <c r="F6756" s="354" t="s">
        <v>993</v>
      </c>
      <c r="G6756" s="331" t="n">
        <v>581</v>
      </c>
      <c r="H6756" s="331" t="n">
        <v>875.15</v>
      </c>
      <c r="I6756" s="415" t="n">
        <v>17424.19</v>
      </c>
      <c r="J6756" s="389"/>
      <c r="K6756" s="331" t="s">
        <v>994</v>
      </c>
    </row>
    <row r="6757" customFormat="false" ht="15" hidden="true" customHeight="false" outlineLevel="0" collapsed="false">
      <c r="A6757" s="331"/>
      <c r="B6757" s="331" t="s">
        <v>1619</v>
      </c>
      <c r="C6757" s="331" t="str">
        <f aca="false">IFERROR(VLOOKUP(B6757,'[1]#¡REF!'!$A$1:$C$15201,2,FALSE()),"")</f>
        <v/>
      </c>
      <c r="D6757" s="331" t="s">
        <v>1016</v>
      </c>
      <c r="E6757" s="331" t="s">
        <v>1021</v>
      </c>
      <c r="F6757" s="354" t="s">
        <v>993</v>
      </c>
      <c r="G6757" s="331" t="n">
        <v>5</v>
      </c>
      <c r="H6757" s="331" t="n">
        <v>7.53</v>
      </c>
      <c r="I6757" s="331" t="n">
        <v>149.95</v>
      </c>
      <c r="J6757" s="389"/>
      <c r="K6757" s="331" t="s">
        <v>994</v>
      </c>
    </row>
    <row r="6758" customFormat="false" ht="15" hidden="true" customHeight="false" outlineLevel="0" collapsed="false">
      <c r="A6758" s="331"/>
      <c r="B6758" s="331" t="s">
        <v>1619</v>
      </c>
      <c r="C6758" s="331" t="str">
        <f aca="false">IFERROR(VLOOKUP(B6758,'[1]#¡REF!'!$A$1:$C$15201,2,FALSE()),"")</f>
        <v/>
      </c>
      <c r="D6758" s="331" t="s">
        <v>1016</v>
      </c>
      <c r="E6758" s="331" t="s">
        <v>1041</v>
      </c>
      <c r="F6758" s="354" t="s">
        <v>993</v>
      </c>
      <c r="G6758" s="331" t="n">
        <v>8</v>
      </c>
      <c r="H6758" s="331" t="n">
        <v>12.05</v>
      </c>
      <c r="I6758" s="331" t="n">
        <v>239.92</v>
      </c>
      <c r="J6758" s="389"/>
      <c r="K6758" s="331" t="s">
        <v>994</v>
      </c>
    </row>
    <row r="6759" customFormat="false" ht="15" hidden="true" customHeight="false" outlineLevel="0" collapsed="false">
      <c r="A6759" s="331"/>
      <c r="B6759" s="331" t="s">
        <v>1619</v>
      </c>
      <c r="C6759" s="331" t="str">
        <f aca="false">IFERROR(VLOOKUP(B6759,'[1]#¡REF!'!$A$1:$C$15201,2,FALSE()),"")</f>
        <v/>
      </c>
      <c r="D6759" s="331" t="s">
        <v>1016</v>
      </c>
      <c r="E6759" s="331" t="s">
        <v>1022</v>
      </c>
      <c r="F6759" s="354" t="s">
        <v>993</v>
      </c>
      <c r="G6759" s="331" t="n">
        <v>10</v>
      </c>
      <c r="H6759" s="331" t="n">
        <v>15.06</v>
      </c>
      <c r="I6759" s="331" t="n">
        <v>299.9</v>
      </c>
      <c r="J6759" s="389"/>
      <c r="K6759" s="331" t="s">
        <v>994</v>
      </c>
    </row>
    <row r="6760" customFormat="false" ht="15" hidden="true" customHeight="false" outlineLevel="0" collapsed="false">
      <c r="A6760" s="331"/>
      <c r="B6760" s="331" t="s">
        <v>1619</v>
      </c>
      <c r="C6760" s="331" t="str">
        <f aca="false">IFERROR(VLOOKUP(B6760,'[1]#¡REF!'!$A$1:$C$15201,2,FALSE()),"")</f>
        <v/>
      </c>
      <c r="D6760" s="331" t="s">
        <v>1016</v>
      </c>
      <c r="E6760" s="331" t="s">
        <v>1023</v>
      </c>
      <c r="F6760" s="354" t="s">
        <v>993</v>
      </c>
      <c r="G6760" s="331" t="n">
        <v>596</v>
      </c>
      <c r="H6760" s="331" t="n">
        <v>897.74</v>
      </c>
      <c r="I6760" s="415" t="n">
        <v>17874.04</v>
      </c>
      <c r="J6760" s="389"/>
      <c r="K6760" s="331" t="s">
        <v>994</v>
      </c>
    </row>
    <row r="6761" customFormat="false" ht="15" hidden="true" customHeight="false" outlineLevel="0" collapsed="false">
      <c r="A6761" s="331"/>
      <c r="B6761" s="331" t="s">
        <v>1619</v>
      </c>
      <c r="C6761" s="331" t="str">
        <f aca="false">IFERROR(VLOOKUP(B6761,'[1]#¡REF!'!$A$1:$C$15201,2,FALSE()),"")</f>
        <v/>
      </c>
      <c r="D6761" s="331" t="s">
        <v>1016</v>
      </c>
      <c r="E6761" s="331" t="s">
        <v>1042</v>
      </c>
      <c r="F6761" s="354" t="s">
        <v>993</v>
      </c>
      <c r="G6761" s="331" t="n">
        <v>4</v>
      </c>
      <c r="H6761" s="331" t="n">
        <v>6.03</v>
      </c>
      <c r="I6761" s="331" t="n">
        <v>119.96</v>
      </c>
      <c r="J6761" s="389"/>
      <c r="K6761" s="331" t="s">
        <v>994</v>
      </c>
    </row>
    <row r="6762" customFormat="false" ht="15" hidden="true" customHeight="false" outlineLevel="0" collapsed="false">
      <c r="A6762" s="331"/>
      <c r="B6762" s="331" t="s">
        <v>1619</v>
      </c>
      <c r="C6762" s="331" t="str">
        <f aca="false">IFERROR(VLOOKUP(B6762,'[1]#¡REF!'!$A$1:$C$15201,2,FALSE()),"")</f>
        <v/>
      </c>
      <c r="D6762" s="331" t="s">
        <v>1016</v>
      </c>
      <c r="E6762" s="331" t="s">
        <v>1092</v>
      </c>
      <c r="F6762" s="354" t="s">
        <v>993</v>
      </c>
      <c r="G6762" s="405" t="n">
        <v>5363</v>
      </c>
      <c r="H6762" s="415" t="n">
        <v>8078.17</v>
      </c>
      <c r="I6762" s="415" t="n">
        <v>160836.37</v>
      </c>
      <c r="J6762" s="389"/>
      <c r="K6762" s="331" t="s">
        <v>994</v>
      </c>
    </row>
    <row r="6763" customFormat="false" ht="15" hidden="true" customHeight="false" outlineLevel="0" collapsed="false">
      <c r="A6763" s="331"/>
      <c r="B6763" s="331" t="s">
        <v>1619</v>
      </c>
      <c r="C6763" s="331" t="str">
        <f aca="false">IFERROR(VLOOKUP(B6763,'[1]#¡REF!'!$A$1:$C$15201,2,FALSE()),"")</f>
        <v/>
      </c>
      <c r="D6763" s="331" t="s">
        <v>1016</v>
      </c>
      <c r="E6763" s="331" t="s">
        <v>1025</v>
      </c>
      <c r="F6763" s="354" t="s">
        <v>993</v>
      </c>
      <c r="G6763" s="405" t="n">
        <v>1210</v>
      </c>
      <c r="H6763" s="415" t="n">
        <v>1822.6</v>
      </c>
      <c r="I6763" s="415" t="n">
        <v>36287.9</v>
      </c>
      <c r="J6763" s="389"/>
      <c r="K6763" s="331" t="s">
        <v>994</v>
      </c>
    </row>
    <row r="6764" customFormat="false" ht="15" hidden="true" customHeight="false" outlineLevel="0" collapsed="false">
      <c r="A6764" s="331"/>
      <c r="B6764" s="331" t="s">
        <v>1619</v>
      </c>
      <c r="C6764" s="331" t="str">
        <f aca="false">IFERROR(VLOOKUP(B6764,'[1]#¡REF!'!$A$1:$C$15201,2,FALSE()),"")</f>
        <v/>
      </c>
      <c r="D6764" s="331" t="s">
        <v>1016</v>
      </c>
      <c r="E6764" s="331" t="s">
        <v>1110</v>
      </c>
      <c r="F6764" s="354" t="s">
        <v>993</v>
      </c>
      <c r="G6764" s="331" t="n">
        <v>6</v>
      </c>
      <c r="H6764" s="331" t="n">
        <v>9.04</v>
      </c>
      <c r="I6764" s="331" t="n">
        <v>179.94</v>
      </c>
      <c r="J6764" s="389"/>
      <c r="K6764" s="331" t="s">
        <v>994</v>
      </c>
    </row>
    <row r="6765" customFormat="false" ht="15" hidden="true" customHeight="false" outlineLevel="0" collapsed="false">
      <c r="A6765" s="331"/>
      <c r="B6765" s="331" t="s">
        <v>1619</v>
      </c>
      <c r="C6765" s="331" t="str">
        <f aca="false">IFERROR(VLOOKUP(B6765,'[1]#¡REF!'!$A$1:$C$15201,2,FALSE()),"")</f>
        <v/>
      </c>
      <c r="D6765" s="331" t="s">
        <v>1016</v>
      </c>
      <c r="E6765" s="331" t="s">
        <v>1065</v>
      </c>
      <c r="F6765" s="354" t="s">
        <v>993</v>
      </c>
      <c r="G6765" s="331" t="n">
        <v>133</v>
      </c>
      <c r="H6765" s="331" t="n">
        <v>200.34</v>
      </c>
      <c r="I6765" s="415" t="n">
        <v>3988.67</v>
      </c>
      <c r="J6765" s="389"/>
      <c r="K6765" s="331" t="s">
        <v>994</v>
      </c>
    </row>
    <row r="6766" customFormat="false" ht="15" hidden="true" customHeight="false" outlineLevel="0" collapsed="false">
      <c r="A6766" s="331"/>
      <c r="B6766" s="331" t="s">
        <v>1619</v>
      </c>
      <c r="C6766" s="331" t="str">
        <f aca="false">IFERROR(VLOOKUP(B6766,'[1]#¡REF!'!$A$1:$C$15201,2,FALSE()),"")</f>
        <v/>
      </c>
      <c r="D6766" s="331" t="s">
        <v>1016</v>
      </c>
      <c r="E6766" s="331" t="s">
        <v>1093</v>
      </c>
      <c r="F6766" s="331" t="s">
        <v>1131</v>
      </c>
      <c r="G6766" s="331" t="n">
        <v>12</v>
      </c>
      <c r="H6766" s="331" t="n">
        <v>18.08</v>
      </c>
      <c r="I6766" s="331" t="n">
        <v>359.88</v>
      </c>
      <c r="J6766" s="389"/>
      <c r="K6766" s="331" t="s">
        <v>994</v>
      </c>
    </row>
    <row r="6767" customFormat="false" ht="15" hidden="true" customHeight="false" outlineLevel="0" collapsed="false">
      <c r="A6767" s="331"/>
      <c r="B6767" s="331" t="s">
        <v>1619</v>
      </c>
      <c r="C6767" s="331" t="str">
        <f aca="false">IFERROR(VLOOKUP(B6767,'[1]#¡REF!'!$A$1:$C$15201,2,FALSE()),"")</f>
        <v/>
      </c>
      <c r="D6767" s="331" t="s">
        <v>1016</v>
      </c>
      <c r="E6767" s="331" t="s">
        <v>1026</v>
      </c>
      <c r="F6767" s="331" t="s">
        <v>1132</v>
      </c>
      <c r="G6767" s="331" t="n">
        <v>59</v>
      </c>
      <c r="H6767" s="331" t="n">
        <v>88.87</v>
      </c>
      <c r="I6767" s="415" t="n">
        <v>1769.41</v>
      </c>
      <c r="J6767" s="389"/>
      <c r="K6767" s="331" t="s">
        <v>994</v>
      </c>
    </row>
    <row r="6768" customFormat="false" ht="15" hidden="true" customHeight="false" outlineLevel="0" collapsed="false">
      <c r="A6768" s="331"/>
      <c r="B6768" s="331" t="s">
        <v>1619</v>
      </c>
      <c r="C6768" s="331" t="str">
        <f aca="false">IFERROR(VLOOKUP(B6768,'[1]#¡REF!'!$A$1:$C$15201,2,FALSE()),"")</f>
        <v/>
      </c>
      <c r="D6768" s="331" t="s">
        <v>1016</v>
      </c>
      <c r="E6768" s="331" t="s">
        <v>1027</v>
      </c>
      <c r="F6768" s="331" t="s">
        <v>1133</v>
      </c>
      <c r="G6768" s="331" t="n">
        <v>3</v>
      </c>
      <c r="H6768" s="331" t="n">
        <v>4.52</v>
      </c>
      <c r="I6768" s="331" t="n">
        <v>89.97</v>
      </c>
      <c r="J6768" s="389"/>
      <c r="K6768" s="331" t="s">
        <v>994</v>
      </c>
    </row>
    <row r="6769" customFormat="false" ht="15" hidden="true" customHeight="false" outlineLevel="0" collapsed="false">
      <c r="A6769" s="331"/>
      <c r="B6769" s="331" t="s">
        <v>1619</v>
      </c>
      <c r="C6769" s="331" t="str">
        <f aca="false">IFERROR(VLOOKUP(B6769,'[1]#¡REF!'!$A$1:$C$15201,2,FALSE()),"")</f>
        <v/>
      </c>
      <c r="D6769" s="331" t="s">
        <v>1016</v>
      </c>
      <c r="E6769" s="331" t="s">
        <v>1028</v>
      </c>
      <c r="F6769" s="331" t="s">
        <v>1134</v>
      </c>
      <c r="G6769" s="331" t="n">
        <v>8</v>
      </c>
      <c r="H6769" s="331" t="n">
        <v>12.05</v>
      </c>
      <c r="I6769" s="331" t="n">
        <v>239.92</v>
      </c>
      <c r="J6769" s="390"/>
      <c r="K6769" s="331" t="s">
        <v>994</v>
      </c>
    </row>
    <row r="6770" customFormat="false" ht="15.75" hidden="true" customHeight="false" outlineLevel="0" collapsed="false">
      <c r="A6770" s="399"/>
      <c r="B6770" s="356" t="s">
        <v>1619</v>
      </c>
      <c r="C6770" s="356" t="str">
        <f aca="false">IFERROR(VLOOKUP(B6770,'[1]#¡REF!'!$A$1:$C$15201,2,FALSE()),"")</f>
        <v/>
      </c>
      <c r="D6770" s="399" t="s">
        <v>1016</v>
      </c>
      <c r="E6770" s="399" t="s">
        <v>621</v>
      </c>
      <c r="F6770" s="361" t="s">
        <v>1136</v>
      </c>
      <c r="G6770" s="361" t="n">
        <v>113</v>
      </c>
      <c r="H6770" s="417" t="n">
        <v>170.21</v>
      </c>
      <c r="I6770" s="419" t="n">
        <v>3388.87</v>
      </c>
      <c r="J6770" s="438"/>
      <c r="K6770" s="356" t="s">
        <v>994</v>
      </c>
      <c r="L6770" s="379"/>
      <c r="M6770" s="379"/>
      <c r="N6770" s="379"/>
      <c r="O6770" s="379"/>
      <c r="P6770" s="279"/>
      <c r="Q6770" s="395"/>
      <c r="R6770" s="396"/>
      <c r="S6770" s="396"/>
      <c r="T6770" s="382"/>
    </row>
    <row r="6771" customFormat="false" ht="15" hidden="true" customHeight="false" outlineLevel="0" collapsed="false">
      <c r="A6771" s="331"/>
      <c r="B6771" s="331" t="s">
        <v>1620</v>
      </c>
      <c r="C6771" s="331" t="str">
        <f aca="false">IFERROR(VLOOKUP(B6771,'[1]#¡REF!'!$A$1:$C$15201,2,FALSE()),"")</f>
        <v/>
      </c>
      <c r="D6771" s="331" t="s">
        <v>1016</v>
      </c>
      <c r="E6771" s="331" t="s">
        <v>1017</v>
      </c>
      <c r="F6771" s="331" t="s">
        <v>1130</v>
      </c>
      <c r="G6771" s="331" t="n">
        <v>21</v>
      </c>
      <c r="H6771" s="331" t="n">
        <v>37.96</v>
      </c>
      <c r="I6771" s="331" t="n">
        <v>755.79</v>
      </c>
      <c r="J6771" s="388"/>
      <c r="K6771" s="331" t="s">
        <v>994</v>
      </c>
    </row>
    <row r="6772" customFormat="false" ht="15" hidden="true" customHeight="false" outlineLevel="0" collapsed="false">
      <c r="A6772" s="331"/>
      <c r="B6772" s="331" t="s">
        <v>1620</v>
      </c>
      <c r="C6772" s="331" t="str">
        <f aca="false">IFERROR(VLOOKUP(B6772,'[1]#¡REF!'!$A$1:$C$15201,2,FALSE()),"")</f>
        <v/>
      </c>
      <c r="D6772" s="331" t="s">
        <v>1016</v>
      </c>
      <c r="E6772" s="331" t="s">
        <v>1091</v>
      </c>
      <c r="F6772" s="354" t="s">
        <v>993</v>
      </c>
      <c r="G6772" s="331" t="n">
        <v>34</v>
      </c>
      <c r="H6772" s="331" t="n">
        <v>61.46</v>
      </c>
      <c r="I6772" s="415" t="n">
        <v>1223.66</v>
      </c>
      <c r="J6772" s="389"/>
      <c r="K6772" s="331" t="s">
        <v>994</v>
      </c>
    </row>
    <row r="6773" customFormat="false" ht="15" hidden="true" customHeight="false" outlineLevel="0" collapsed="false">
      <c r="A6773" s="331"/>
      <c r="B6773" s="331" t="s">
        <v>1620</v>
      </c>
      <c r="C6773" s="331" t="str">
        <f aca="false">IFERROR(VLOOKUP(B6773,'[1]#¡REF!'!$A$1:$C$15201,2,FALSE()),"")</f>
        <v/>
      </c>
      <c r="D6773" s="331" t="s">
        <v>1016</v>
      </c>
      <c r="E6773" s="331" t="s">
        <v>1018</v>
      </c>
      <c r="F6773" s="354" t="s">
        <v>993</v>
      </c>
      <c r="G6773" s="331" t="n">
        <v>12</v>
      </c>
      <c r="H6773" s="331" t="n">
        <v>21.69</v>
      </c>
      <c r="I6773" s="331" t="n">
        <v>431.88</v>
      </c>
      <c r="J6773" s="389"/>
      <c r="K6773" s="331" t="s">
        <v>994</v>
      </c>
    </row>
    <row r="6774" customFormat="false" ht="15" hidden="true" customHeight="false" outlineLevel="0" collapsed="false">
      <c r="A6774" s="331"/>
      <c r="B6774" s="331" t="s">
        <v>1620</v>
      </c>
      <c r="C6774" s="331" t="str">
        <f aca="false">IFERROR(VLOOKUP(B6774,'[1]#¡REF!'!$A$1:$C$15201,2,FALSE()),"")</f>
        <v/>
      </c>
      <c r="D6774" s="331" t="s">
        <v>1016</v>
      </c>
      <c r="E6774" s="331" t="s">
        <v>1020</v>
      </c>
      <c r="F6774" s="354" t="s">
        <v>993</v>
      </c>
      <c r="G6774" s="331" t="n">
        <v>412</v>
      </c>
      <c r="H6774" s="331" t="n">
        <v>744.75</v>
      </c>
      <c r="I6774" s="415" t="n">
        <v>14827.88</v>
      </c>
      <c r="J6774" s="389"/>
      <c r="K6774" s="331" t="s">
        <v>994</v>
      </c>
    </row>
    <row r="6775" customFormat="false" ht="15" hidden="true" customHeight="false" outlineLevel="0" collapsed="false">
      <c r="A6775" s="331"/>
      <c r="B6775" s="331" t="s">
        <v>1620</v>
      </c>
      <c r="C6775" s="331" t="str">
        <f aca="false">IFERROR(VLOOKUP(B6775,'[1]#¡REF!'!$A$1:$C$15201,2,FALSE()),"")</f>
        <v/>
      </c>
      <c r="D6775" s="331" t="s">
        <v>1016</v>
      </c>
      <c r="E6775" s="331" t="s">
        <v>1023</v>
      </c>
      <c r="F6775" s="354" t="s">
        <v>993</v>
      </c>
      <c r="G6775" s="331" t="n">
        <v>627</v>
      </c>
      <c r="H6775" s="415" t="n">
        <v>1133.39</v>
      </c>
      <c r="I6775" s="415" t="n">
        <v>22565.73</v>
      </c>
      <c r="J6775" s="389"/>
      <c r="K6775" s="331" t="s">
        <v>994</v>
      </c>
    </row>
    <row r="6776" customFormat="false" ht="15" hidden="true" customHeight="false" outlineLevel="0" collapsed="false">
      <c r="A6776" s="331"/>
      <c r="B6776" s="331" t="s">
        <v>1620</v>
      </c>
      <c r="C6776" s="331" t="str">
        <f aca="false">IFERROR(VLOOKUP(B6776,'[1]#¡REF!'!$A$1:$C$15201,2,FALSE()),"")</f>
        <v/>
      </c>
      <c r="D6776" s="331" t="s">
        <v>1016</v>
      </c>
      <c r="E6776" s="331" t="s">
        <v>1092</v>
      </c>
      <c r="F6776" s="354" t="s">
        <v>993</v>
      </c>
      <c r="G6776" s="405" t="n">
        <v>5303</v>
      </c>
      <c r="H6776" s="415" t="n">
        <v>9585.89</v>
      </c>
      <c r="I6776" s="415" t="n">
        <v>190854.97</v>
      </c>
      <c r="J6776" s="389"/>
      <c r="K6776" s="331" t="s">
        <v>994</v>
      </c>
    </row>
    <row r="6777" customFormat="false" ht="15" hidden="true" customHeight="false" outlineLevel="0" collapsed="false">
      <c r="A6777" s="331"/>
      <c r="B6777" s="331" t="s">
        <v>1620</v>
      </c>
      <c r="C6777" s="331" t="str">
        <f aca="false">IFERROR(VLOOKUP(B6777,'[1]#¡REF!'!$A$1:$C$15201,2,FALSE()),"")</f>
        <v/>
      </c>
      <c r="D6777" s="331" t="s">
        <v>1016</v>
      </c>
      <c r="E6777" s="331" t="s">
        <v>1025</v>
      </c>
      <c r="F6777" s="354" t="s">
        <v>993</v>
      </c>
      <c r="G6777" s="331" t="n">
        <v>70</v>
      </c>
      <c r="H6777" s="331" t="n">
        <v>126.53</v>
      </c>
      <c r="I6777" s="415" t="n">
        <v>2519.3</v>
      </c>
      <c r="J6777" s="389"/>
      <c r="K6777" s="331" t="s">
        <v>994</v>
      </c>
    </row>
    <row r="6778" customFormat="false" ht="15" hidden="true" customHeight="false" outlineLevel="0" collapsed="false">
      <c r="A6778" s="331"/>
      <c r="B6778" s="331" t="s">
        <v>1620</v>
      </c>
      <c r="C6778" s="331" t="str">
        <f aca="false">IFERROR(VLOOKUP(B6778,'[1]#¡REF!'!$A$1:$C$15201,2,FALSE()),"")</f>
        <v/>
      </c>
      <c r="D6778" s="331" t="s">
        <v>1016</v>
      </c>
      <c r="E6778" s="331" t="s">
        <v>1065</v>
      </c>
      <c r="F6778" s="354" t="s">
        <v>993</v>
      </c>
      <c r="G6778" s="331" t="n">
        <v>136</v>
      </c>
      <c r="H6778" s="331" t="n">
        <v>245.84</v>
      </c>
      <c r="I6778" s="415" t="n">
        <v>4894.64</v>
      </c>
      <c r="J6778" s="389"/>
      <c r="K6778" s="331" t="s">
        <v>994</v>
      </c>
    </row>
    <row r="6779" customFormat="false" ht="15" hidden="true" customHeight="false" outlineLevel="0" collapsed="false">
      <c r="A6779" s="331"/>
      <c r="B6779" s="331" t="s">
        <v>1620</v>
      </c>
      <c r="C6779" s="331" t="str">
        <f aca="false">IFERROR(VLOOKUP(B6779,'[1]#¡REF!'!$A$1:$C$15201,2,FALSE()),"")</f>
        <v/>
      </c>
      <c r="D6779" s="331" t="s">
        <v>1016</v>
      </c>
      <c r="E6779" s="331" t="s">
        <v>1093</v>
      </c>
      <c r="F6779" s="331" t="s">
        <v>1131</v>
      </c>
      <c r="G6779" s="331" t="n">
        <v>10</v>
      </c>
      <c r="H6779" s="331" t="n">
        <v>18.08</v>
      </c>
      <c r="I6779" s="331" t="n">
        <v>359.9</v>
      </c>
      <c r="J6779" s="389"/>
      <c r="K6779" s="331" t="s">
        <v>994</v>
      </c>
    </row>
    <row r="6780" customFormat="false" ht="15" hidden="true" customHeight="false" outlineLevel="0" collapsed="false">
      <c r="A6780" s="331"/>
      <c r="B6780" s="331" t="s">
        <v>1620</v>
      </c>
      <c r="C6780" s="331" t="str">
        <f aca="false">IFERROR(VLOOKUP(B6780,'[1]#¡REF!'!$A$1:$C$15201,2,FALSE()),"")</f>
        <v/>
      </c>
      <c r="D6780" s="331" t="s">
        <v>1016</v>
      </c>
      <c r="E6780" s="331" t="s">
        <v>1026</v>
      </c>
      <c r="F6780" s="331" t="s">
        <v>1132</v>
      </c>
      <c r="G6780" s="331" t="n">
        <v>44</v>
      </c>
      <c r="H6780" s="331" t="n">
        <v>79.54</v>
      </c>
      <c r="I6780" s="415" t="n">
        <v>1583.56</v>
      </c>
      <c r="J6780" s="389"/>
      <c r="K6780" s="331" t="s">
        <v>994</v>
      </c>
    </row>
    <row r="6781" customFormat="false" ht="15" hidden="true" customHeight="false" outlineLevel="0" collapsed="false">
      <c r="A6781" s="331"/>
      <c r="B6781" s="331" t="s">
        <v>1620</v>
      </c>
      <c r="C6781" s="331" t="str">
        <f aca="false">IFERROR(VLOOKUP(B6781,'[1]#¡REF!'!$A$1:$C$15201,2,FALSE()),"")</f>
        <v/>
      </c>
      <c r="D6781" s="331" t="s">
        <v>1016</v>
      </c>
      <c r="E6781" s="331" t="s">
        <v>1027</v>
      </c>
      <c r="F6781" s="331" t="s">
        <v>1133</v>
      </c>
      <c r="G6781" s="331" t="n">
        <v>21</v>
      </c>
      <c r="H6781" s="331" t="n">
        <v>37.96</v>
      </c>
      <c r="I6781" s="331" t="n">
        <v>755.79</v>
      </c>
      <c r="J6781" s="389"/>
      <c r="K6781" s="331" t="s">
        <v>994</v>
      </c>
    </row>
    <row r="6782" customFormat="false" ht="15" hidden="true" customHeight="false" outlineLevel="0" collapsed="false">
      <c r="A6782" s="331"/>
      <c r="B6782" s="331" t="s">
        <v>1620</v>
      </c>
      <c r="C6782" s="331" t="str">
        <f aca="false">IFERROR(VLOOKUP(B6782,'[1]#¡REF!'!$A$1:$C$15201,2,FALSE()),"")</f>
        <v/>
      </c>
      <c r="D6782" s="331" t="s">
        <v>1016</v>
      </c>
      <c r="E6782" s="331" t="s">
        <v>1028</v>
      </c>
      <c r="F6782" s="331" t="s">
        <v>1134</v>
      </c>
      <c r="G6782" s="331" t="n">
        <v>60</v>
      </c>
      <c r="H6782" s="331" t="n">
        <v>108.46</v>
      </c>
      <c r="I6782" s="415" t="n">
        <v>2159.4</v>
      </c>
      <c r="J6782" s="390"/>
      <c r="K6782" s="331" t="s">
        <v>994</v>
      </c>
    </row>
    <row r="6783" customFormat="false" ht="15.75" hidden="true" customHeight="false" outlineLevel="0" collapsed="false">
      <c r="A6783" s="399"/>
      <c r="B6783" s="356" t="s">
        <v>1620</v>
      </c>
      <c r="C6783" s="356" t="str">
        <f aca="false">IFERROR(VLOOKUP(B6783,'[1]#¡REF!'!$A$1:$C$15201,2,FALSE()),"")</f>
        <v/>
      </c>
      <c r="D6783" s="399" t="s">
        <v>1016</v>
      </c>
      <c r="E6783" s="399" t="s">
        <v>621</v>
      </c>
      <c r="F6783" s="361" t="s">
        <v>1136</v>
      </c>
      <c r="G6783" s="361" t="n">
        <v>99</v>
      </c>
      <c r="H6783" s="417" t="n">
        <v>178.96</v>
      </c>
      <c r="I6783" s="419" t="n">
        <v>3563.01</v>
      </c>
      <c r="J6783" s="438"/>
      <c r="K6783" s="356" t="s">
        <v>994</v>
      </c>
      <c r="L6783" s="379"/>
      <c r="M6783" s="379"/>
      <c r="N6783" s="379"/>
      <c r="O6783" s="379"/>
      <c r="P6783" s="279"/>
      <c r="Q6783" s="395"/>
      <c r="R6783" s="396"/>
      <c r="S6783" s="396"/>
      <c r="T6783" s="382"/>
    </row>
    <row r="6784" customFormat="false" ht="15" hidden="true" customHeight="false" outlineLevel="0" collapsed="false">
      <c r="A6784" s="331"/>
      <c r="B6784" s="331" t="s">
        <v>1621</v>
      </c>
      <c r="C6784" s="331" t="str">
        <f aca="false">IFERROR(VLOOKUP(B6784,'[1]#¡REF!'!$A$1:$C$15201,2,FALSE()),"")</f>
        <v/>
      </c>
      <c r="D6784" s="331" t="s">
        <v>991</v>
      </c>
      <c r="E6784" s="331" t="s">
        <v>1034</v>
      </c>
      <c r="F6784" s="354" t="s">
        <v>993</v>
      </c>
      <c r="G6784" s="331" t="n">
        <v>130</v>
      </c>
      <c r="H6784" s="415" t="n">
        <v>4570.57</v>
      </c>
      <c r="I6784" s="415" t="n">
        <v>91000</v>
      </c>
      <c r="J6784" s="388"/>
      <c r="K6784" s="331" t="s">
        <v>994</v>
      </c>
    </row>
    <row r="6785" customFormat="false" ht="15" hidden="true" customHeight="false" outlineLevel="0" collapsed="false">
      <c r="A6785" s="331"/>
      <c r="B6785" s="331" t="s">
        <v>1621</v>
      </c>
      <c r="C6785" s="331" t="str">
        <f aca="false">IFERROR(VLOOKUP(B6785,'[1]#¡REF!'!$A$1:$C$15201,2,FALSE()),"")</f>
        <v/>
      </c>
      <c r="D6785" s="331" t="s">
        <v>991</v>
      </c>
      <c r="E6785" s="331" t="s">
        <v>1012</v>
      </c>
      <c r="F6785" s="354" t="s">
        <v>993</v>
      </c>
      <c r="G6785" s="331" t="n">
        <v>370</v>
      </c>
      <c r="H6785" s="415" t="n">
        <v>13008.54</v>
      </c>
      <c r="I6785" s="415" t="n">
        <v>259000</v>
      </c>
      <c r="J6785" s="389"/>
      <c r="K6785" s="331" t="s">
        <v>994</v>
      </c>
    </row>
    <row r="6786" customFormat="false" ht="15" hidden="true" customHeight="false" outlineLevel="0" collapsed="false">
      <c r="A6786" s="331"/>
      <c r="B6786" s="331" t="s">
        <v>1621</v>
      </c>
      <c r="C6786" s="331" t="str">
        <f aca="false">IFERROR(VLOOKUP(B6786,'[1]#¡REF!'!$A$1:$C$15201,2,FALSE()),"")</f>
        <v/>
      </c>
      <c r="D6786" s="331" t="s">
        <v>991</v>
      </c>
      <c r="E6786" s="331" t="s">
        <v>1037</v>
      </c>
      <c r="F6786" s="331" t="s">
        <v>1131</v>
      </c>
      <c r="G6786" s="331" t="n">
        <v>12</v>
      </c>
      <c r="H6786" s="331" t="n">
        <v>421.9</v>
      </c>
      <c r="I6786" s="415" t="n">
        <v>8400</v>
      </c>
      <c r="J6786" s="389"/>
      <c r="K6786" s="331" t="s">
        <v>994</v>
      </c>
    </row>
    <row r="6787" customFormat="false" ht="15" hidden="true" customHeight="false" outlineLevel="0" collapsed="false">
      <c r="A6787" s="331"/>
      <c r="B6787" s="331" t="s">
        <v>1621</v>
      </c>
      <c r="C6787" s="331" t="str">
        <f aca="false">IFERROR(VLOOKUP(B6787,'[1]#¡REF!'!$A$1:$C$15201,2,FALSE()),"")</f>
        <v/>
      </c>
      <c r="D6787" s="331" t="s">
        <v>1016</v>
      </c>
      <c r="E6787" s="331" t="s">
        <v>1019</v>
      </c>
      <c r="F6787" s="354" t="s">
        <v>993</v>
      </c>
      <c r="G6787" s="331" t="n">
        <v>73</v>
      </c>
      <c r="H6787" s="415" t="n">
        <v>2566.55</v>
      </c>
      <c r="I6787" s="415" t="n">
        <v>51100</v>
      </c>
      <c r="J6787" s="389"/>
      <c r="K6787" s="331" t="s">
        <v>994</v>
      </c>
    </row>
    <row r="6788" customFormat="false" ht="15" hidden="true" customHeight="false" outlineLevel="0" collapsed="false">
      <c r="A6788" s="331"/>
      <c r="B6788" s="331" t="s">
        <v>1621</v>
      </c>
      <c r="C6788" s="331" t="str">
        <f aca="false">IFERROR(VLOOKUP(B6788,'[1]#¡REF!'!$A$1:$C$15201,2,FALSE()),"")</f>
        <v/>
      </c>
      <c r="D6788" s="331" t="s">
        <v>1016</v>
      </c>
      <c r="E6788" s="331" t="s">
        <v>1023</v>
      </c>
      <c r="F6788" s="354" t="s">
        <v>993</v>
      </c>
      <c r="G6788" s="331" t="n">
        <v>41</v>
      </c>
      <c r="H6788" s="415" t="n">
        <v>1441.49</v>
      </c>
      <c r="I6788" s="415" t="n">
        <v>28700</v>
      </c>
      <c r="J6788" s="389"/>
      <c r="K6788" s="331" t="s">
        <v>994</v>
      </c>
    </row>
    <row r="6789" customFormat="false" ht="15" hidden="true" customHeight="false" outlineLevel="0" collapsed="false">
      <c r="A6789" s="331"/>
      <c r="B6789" s="331" t="s">
        <v>1621</v>
      </c>
      <c r="C6789" s="331" t="str">
        <f aca="false">IFERROR(VLOOKUP(B6789,'[1]#¡REF!'!$A$1:$C$15201,2,FALSE()),"")</f>
        <v/>
      </c>
      <c r="D6789" s="331" t="s">
        <v>1016</v>
      </c>
      <c r="E6789" s="331" t="s">
        <v>1065</v>
      </c>
      <c r="F6789" s="354" t="s">
        <v>993</v>
      </c>
      <c r="G6789" s="331" t="n">
        <v>49</v>
      </c>
      <c r="H6789" s="415" t="n">
        <v>1722.75</v>
      </c>
      <c r="I6789" s="415" t="n">
        <v>34300</v>
      </c>
      <c r="J6789" s="389"/>
      <c r="K6789" s="331" t="s">
        <v>994</v>
      </c>
    </row>
    <row r="6790" customFormat="false" ht="15" hidden="true" customHeight="false" outlineLevel="0" collapsed="false">
      <c r="A6790" s="331"/>
      <c r="B6790" s="331" t="s">
        <v>1621</v>
      </c>
      <c r="C6790" s="331" t="str">
        <f aca="false">IFERROR(VLOOKUP(B6790,'[1]#¡REF!'!$A$1:$C$15201,2,FALSE()),"")</f>
        <v/>
      </c>
      <c r="D6790" s="331" t="s">
        <v>1016</v>
      </c>
      <c r="E6790" s="331" t="s">
        <v>1026</v>
      </c>
      <c r="F6790" s="331" t="s">
        <v>1132</v>
      </c>
      <c r="G6790" s="331" t="n">
        <v>6</v>
      </c>
      <c r="H6790" s="331" t="n">
        <v>210.95</v>
      </c>
      <c r="I6790" s="415" t="n">
        <v>4200</v>
      </c>
      <c r="J6790" s="389"/>
      <c r="K6790" s="331" t="s">
        <v>994</v>
      </c>
    </row>
    <row r="6791" customFormat="false" ht="15" hidden="true" customHeight="false" outlineLevel="0" collapsed="false">
      <c r="A6791" s="331"/>
      <c r="B6791" s="331" t="s">
        <v>1621</v>
      </c>
      <c r="C6791" s="331" t="str">
        <f aca="false">IFERROR(VLOOKUP(B6791,'[1]#¡REF!'!$A$1:$C$15201,2,FALSE()),"")</f>
        <v/>
      </c>
      <c r="D6791" s="331" t="s">
        <v>1016</v>
      </c>
      <c r="E6791" s="331" t="s">
        <v>1027</v>
      </c>
      <c r="F6791" s="331" t="s">
        <v>1133</v>
      </c>
      <c r="G6791" s="331" t="n">
        <v>5</v>
      </c>
      <c r="H6791" s="331" t="n">
        <v>175.79</v>
      </c>
      <c r="I6791" s="415" t="n">
        <v>3500</v>
      </c>
      <c r="J6791" s="389"/>
      <c r="K6791" s="331" t="s">
        <v>994</v>
      </c>
    </row>
    <row r="6792" customFormat="false" ht="15" hidden="true" customHeight="false" outlineLevel="0" collapsed="false">
      <c r="A6792" s="331"/>
      <c r="B6792" s="331" t="s">
        <v>1113</v>
      </c>
      <c r="C6792" s="331" t="str">
        <f aca="false">IFERROR(VLOOKUP(B6792,'[1]#¡REF!'!$A$1:$C$15201,2,FALSE()),"")</f>
        <v/>
      </c>
      <c r="D6792" s="331" t="s">
        <v>991</v>
      </c>
      <c r="E6792" s="331" t="s">
        <v>1083</v>
      </c>
      <c r="F6792" s="354" t="s">
        <v>993</v>
      </c>
      <c r="G6792" s="331" t="n">
        <v>5</v>
      </c>
      <c r="H6792" s="331" t="n">
        <v>1.58</v>
      </c>
      <c r="I6792" s="331" t="n">
        <v>31.5</v>
      </c>
      <c r="J6792" s="389"/>
      <c r="K6792" s="331" t="s">
        <v>994</v>
      </c>
    </row>
    <row r="6793" customFormat="false" ht="15" hidden="true" customHeight="false" outlineLevel="0" collapsed="false">
      <c r="A6793" s="331"/>
      <c r="B6793" s="331" t="s">
        <v>1113</v>
      </c>
      <c r="C6793" s="331" t="str">
        <f aca="false">IFERROR(VLOOKUP(B6793,'[1]#¡REF!'!$A$1:$C$15201,2,FALSE()),"")</f>
        <v/>
      </c>
      <c r="D6793" s="331" t="s">
        <v>991</v>
      </c>
      <c r="E6793" s="331" t="s">
        <v>1012</v>
      </c>
      <c r="F6793" s="354" t="s">
        <v>993</v>
      </c>
      <c r="G6793" s="331" t="n">
        <v>6</v>
      </c>
      <c r="H6793" s="331" t="n">
        <v>1.9</v>
      </c>
      <c r="I6793" s="331" t="n">
        <v>37.8</v>
      </c>
      <c r="J6793" s="389"/>
      <c r="K6793" s="331" t="s">
        <v>994</v>
      </c>
    </row>
    <row r="6794" customFormat="false" ht="15" hidden="true" customHeight="false" outlineLevel="0" collapsed="false">
      <c r="A6794" s="331"/>
      <c r="B6794" s="331" t="s">
        <v>1113</v>
      </c>
      <c r="C6794" s="331" t="str">
        <f aca="false">IFERROR(VLOOKUP(B6794,'[1]#¡REF!'!$A$1:$C$15201,2,FALSE()),"")</f>
        <v/>
      </c>
      <c r="D6794" s="331" t="s">
        <v>991</v>
      </c>
      <c r="E6794" s="331" t="s">
        <v>1014</v>
      </c>
      <c r="F6794" s="331" t="s">
        <v>1132</v>
      </c>
      <c r="G6794" s="405" t="n">
        <v>2043</v>
      </c>
      <c r="H6794" s="331" t="n">
        <v>646.45</v>
      </c>
      <c r="I6794" s="415" t="n">
        <v>12870.9</v>
      </c>
      <c r="J6794" s="390"/>
      <c r="K6794" s="331" t="s">
        <v>994</v>
      </c>
    </row>
    <row r="6795" customFormat="false" ht="15" hidden="true" customHeight="false" outlineLevel="0" collapsed="false">
      <c r="A6795" s="331"/>
      <c r="B6795" s="331" t="s">
        <v>1113</v>
      </c>
      <c r="C6795" s="331" t="str">
        <f aca="false">IFERROR(VLOOKUP(B6795,'[1]#¡REF!'!$A$1:$C$15201,2,FALSE()),"")</f>
        <v/>
      </c>
      <c r="D6795" s="331" t="s">
        <v>1016</v>
      </c>
      <c r="E6795" s="331" t="s">
        <v>1017</v>
      </c>
      <c r="F6795" s="331" t="s">
        <v>1130</v>
      </c>
      <c r="G6795" s="331" t="n">
        <v>158</v>
      </c>
      <c r="H6795" s="331" t="n">
        <v>49.99</v>
      </c>
      <c r="I6795" s="331" t="n">
        <v>995.4</v>
      </c>
      <c r="J6795" s="388"/>
      <c r="K6795" s="331" t="s">
        <v>994</v>
      </c>
    </row>
    <row r="6796" customFormat="false" ht="15" hidden="true" customHeight="false" outlineLevel="0" collapsed="false">
      <c r="A6796" s="331"/>
      <c r="B6796" s="331" t="s">
        <v>1113</v>
      </c>
      <c r="C6796" s="331" t="str">
        <f aca="false">IFERROR(VLOOKUP(B6796,'[1]#¡REF!'!$A$1:$C$15201,2,FALSE()),"")</f>
        <v/>
      </c>
      <c r="D6796" s="331" t="s">
        <v>1016</v>
      </c>
      <c r="E6796" s="331" t="s">
        <v>1091</v>
      </c>
      <c r="F6796" s="354" t="s">
        <v>993</v>
      </c>
      <c r="G6796" s="405" t="n">
        <v>3608</v>
      </c>
      <c r="H6796" s="415" t="n">
        <v>1141.66</v>
      </c>
      <c r="I6796" s="415" t="n">
        <v>22730.4</v>
      </c>
      <c r="J6796" s="389"/>
      <c r="K6796" s="331" t="s">
        <v>994</v>
      </c>
    </row>
    <row r="6797" customFormat="false" ht="15" hidden="true" customHeight="false" outlineLevel="0" collapsed="false">
      <c r="A6797" s="331"/>
      <c r="B6797" s="331" t="s">
        <v>1113</v>
      </c>
      <c r="C6797" s="331" t="str">
        <f aca="false">IFERROR(VLOOKUP(B6797,'[1]#¡REF!'!$A$1:$C$15201,2,FALSE()),"")</f>
        <v/>
      </c>
      <c r="D6797" s="331" t="s">
        <v>1016</v>
      </c>
      <c r="E6797" s="331" t="s">
        <v>1018</v>
      </c>
      <c r="F6797" s="354" t="s">
        <v>993</v>
      </c>
      <c r="G6797" s="331" t="n">
        <v>28</v>
      </c>
      <c r="H6797" s="331" t="n">
        <v>8.86</v>
      </c>
      <c r="I6797" s="331" t="n">
        <v>176.4</v>
      </c>
      <c r="J6797" s="389"/>
      <c r="K6797" s="331" t="s">
        <v>994</v>
      </c>
    </row>
    <row r="6798" customFormat="false" ht="15" hidden="true" customHeight="false" outlineLevel="0" collapsed="false">
      <c r="A6798" s="331"/>
      <c r="B6798" s="331" t="s">
        <v>1113</v>
      </c>
      <c r="C6798" s="331" t="str">
        <f aca="false">IFERROR(VLOOKUP(B6798,'[1]#¡REF!'!$A$1:$C$15201,2,FALSE()),"")</f>
        <v/>
      </c>
      <c r="D6798" s="331" t="s">
        <v>1016</v>
      </c>
      <c r="E6798" s="331" t="s">
        <v>1020</v>
      </c>
      <c r="F6798" s="354" t="s">
        <v>993</v>
      </c>
      <c r="G6798" s="405" t="n">
        <v>40954</v>
      </c>
      <c r="H6798" s="415" t="n">
        <v>12958.83</v>
      </c>
      <c r="I6798" s="415" t="n">
        <v>258010.2</v>
      </c>
      <c r="J6798" s="389"/>
      <c r="K6798" s="331" t="s">
        <v>994</v>
      </c>
    </row>
    <row r="6799" customFormat="false" ht="15" hidden="true" customHeight="false" outlineLevel="0" collapsed="false">
      <c r="A6799" s="331"/>
      <c r="B6799" s="331" t="s">
        <v>1113</v>
      </c>
      <c r="C6799" s="331" t="str">
        <f aca="false">IFERROR(VLOOKUP(B6799,'[1]#¡REF!'!$A$1:$C$15201,2,FALSE()),"")</f>
        <v/>
      </c>
      <c r="D6799" s="331" t="s">
        <v>1016</v>
      </c>
      <c r="E6799" s="331" t="s">
        <v>1021</v>
      </c>
      <c r="F6799" s="354" t="s">
        <v>993</v>
      </c>
      <c r="G6799" s="331" t="n">
        <v>350</v>
      </c>
      <c r="H6799" s="331" t="n">
        <v>110.75</v>
      </c>
      <c r="I6799" s="415" t="n">
        <v>2205</v>
      </c>
      <c r="J6799" s="389"/>
      <c r="K6799" s="331" t="s">
        <v>994</v>
      </c>
    </row>
    <row r="6800" customFormat="false" ht="15" hidden="true" customHeight="false" outlineLevel="0" collapsed="false">
      <c r="A6800" s="331"/>
      <c r="B6800" s="331" t="s">
        <v>1113</v>
      </c>
      <c r="C6800" s="331" t="str">
        <f aca="false">IFERROR(VLOOKUP(B6800,'[1]#¡REF!'!$A$1:$C$15201,2,FALSE()),"")</f>
        <v/>
      </c>
      <c r="D6800" s="331" t="s">
        <v>1016</v>
      </c>
      <c r="E6800" s="331" t="s">
        <v>1022</v>
      </c>
      <c r="F6800" s="354" t="s">
        <v>993</v>
      </c>
      <c r="G6800" s="331" t="n">
        <v>408</v>
      </c>
      <c r="H6800" s="331" t="n">
        <v>129.1</v>
      </c>
      <c r="I6800" s="415" t="n">
        <v>2570.4</v>
      </c>
      <c r="J6800" s="389"/>
      <c r="K6800" s="331" t="s">
        <v>994</v>
      </c>
    </row>
    <row r="6801" customFormat="false" ht="15" hidden="true" customHeight="false" outlineLevel="0" collapsed="false">
      <c r="A6801" s="331"/>
      <c r="B6801" s="331" t="s">
        <v>1113</v>
      </c>
      <c r="C6801" s="331" t="str">
        <f aca="false">IFERROR(VLOOKUP(B6801,'[1]#¡REF!'!$A$1:$C$15201,2,FALSE()),"")</f>
        <v/>
      </c>
      <c r="D6801" s="331" t="s">
        <v>1016</v>
      </c>
      <c r="E6801" s="331" t="s">
        <v>1023</v>
      </c>
      <c r="F6801" s="354" t="s">
        <v>993</v>
      </c>
      <c r="G6801" s="331" t="n">
        <v>42</v>
      </c>
      <c r="H6801" s="331" t="n">
        <v>13.29</v>
      </c>
      <c r="I6801" s="331" t="n">
        <v>264.6</v>
      </c>
      <c r="J6801" s="389"/>
      <c r="K6801" s="331" t="s">
        <v>994</v>
      </c>
    </row>
    <row r="6802" customFormat="false" ht="15" hidden="true" customHeight="false" outlineLevel="0" collapsed="false">
      <c r="A6802" s="331"/>
      <c r="B6802" s="331" t="s">
        <v>1113</v>
      </c>
      <c r="C6802" s="331" t="str">
        <f aca="false">IFERROR(VLOOKUP(B6802,'[1]#¡REF!'!$A$1:$C$15201,2,FALSE()),"")</f>
        <v/>
      </c>
      <c r="D6802" s="331" t="s">
        <v>1016</v>
      </c>
      <c r="E6802" s="331" t="s">
        <v>1025</v>
      </c>
      <c r="F6802" s="354" t="s">
        <v>993</v>
      </c>
      <c r="G6802" s="331" t="n">
        <v>322</v>
      </c>
      <c r="H6802" s="331" t="n">
        <v>101.89</v>
      </c>
      <c r="I6802" s="415" t="n">
        <v>2028.6</v>
      </c>
      <c r="J6802" s="389"/>
      <c r="K6802" s="331" t="s">
        <v>994</v>
      </c>
    </row>
    <row r="6803" customFormat="false" ht="15" hidden="true" customHeight="false" outlineLevel="0" collapsed="false">
      <c r="A6803" s="331"/>
      <c r="B6803" s="331" t="s">
        <v>1113</v>
      </c>
      <c r="C6803" s="331" t="str">
        <f aca="false">IFERROR(VLOOKUP(B6803,'[1]#¡REF!'!$A$1:$C$15201,2,FALSE()),"")</f>
        <v/>
      </c>
      <c r="D6803" s="331" t="s">
        <v>1016</v>
      </c>
      <c r="E6803" s="331" t="s">
        <v>1065</v>
      </c>
      <c r="F6803" s="354" t="s">
        <v>993</v>
      </c>
      <c r="G6803" s="405" t="n">
        <v>2182</v>
      </c>
      <c r="H6803" s="331" t="n">
        <v>690.44</v>
      </c>
      <c r="I6803" s="415" t="n">
        <v>13746.6</v>
      </c>
      <c r="J6803" s="389"/>
      <c r="K6803" s="331" t="s">
        <v>994</v>
      </c>
    </row>
    <row r="6804" customFormat="false" ht="15" hidden="true" customHeight="false" outlineLevel="0" collapsed="false">
      <c r="A6804" s="331"/>
      <c r="B6804" s="331" t="s">
        <v>1113</v>
      </c>
      <c r="C6804" s="331" t="str">
        <f aca="false">IFERROR(VLOOKUP(B6804,'[1]#¡REF!'!$A$1:$C$15201,2,FALSE()),"")</f>
        <v/>
      </c>
      <c r="D6804" s="331" t="s">
        <v>1016</v>
      </c>
      <c r="E6804" s="331" t="s">
        <v>1093</v>
      </c>
      <c r="F6804" s="331" t="s">
        <v>1131</v>
      </c>
      <c r="G6804" s="331" t="n">
        <v>79</v>
      </c>
      <c r="H6804" s="331" t="n">
        <v>25</v>
      </c>
      <c r="I6804" s="331" t="n">
        <v>497.7</v>
      </c>
      <c r="J6804" s="389"/>
      <c r="K6804" s="331" t="s">
        <v>994</v>
      </c>
    </row>
    <row r="6805" customFormat="false" ht="15" hidden="true" customHeight="false" outlineLevel="0" collapsed="false">
      <c r="A6805" s="331"/>
      <c r="B6805" s="331" t="s">
        <v>1113</v>
      </c>
      <c r="C6805" s="331" t="str">
        <f aca="false">IFERROR(VLOOKUP(B6805,'[1]#¡REF!'!$A$1:$C$15201,2,FALSE()),"")</f>
        <v/>
      </c>
      <c r="D6805" s="331" t="s">
        <v>1016</v>
      </c>
      <c r="E6805" s="331" t="s">
        <v>1026</v>
      </c>
      <c r="F6805" s="331" t="s">
        <v>1132</v>
      </c>
      <c r="G6805" s="331" t="n">
        <v>39</v>
      </c>
      <c r="H6805" s="331" t="n">
        <v>12.34</v>
      </c>
      <c r="I6805" s="331" t="n">
        <v>245.7</v>
      </c>
      <c r="J6805" s="389"/>
      <c r="K6805" s="331" t="s">
        <v>994</v>
      </c>
    </row>
    <row r="6806" customFormat="false" ht="15" hidden="true" customHeight="false" outlineLevel="0" collapsed="false">
      <c r="A6806" s="331"/>
      <c r="B6806" s="331" t="s">
        <v>1113</v>
      </c>
      <c r="C6806" s="331" t="str">
        <f aca="false">IFERROR(VLOOKUP(B6806,'[1]#¡REF!'!$A$1:$C$15201,2,FALSE()),"")</f>
        <v/>
      </c>
      <c r="D6806" s="331" t="s">
        <v>1016</v>
      </c>
      <c r="E6806" s="331" t="s">
        <v>1027</v>
      </c>
      <c r="F6806" s="331" t="s">
        <v>1133</v>
      </c>
      <c r="G6806" s="331" t="n">
        <v>158</v>
      </c>
      <c r="H6806" s="331" t="n">
        <v>49.99</v>
      </c>
      <c r="I6806" s="331" t="n">
        <v>995.4</v>
      </c>
      <c r="J6806" s="389"/>
      <c r="K6806" s="331" t="s">
        <v>994</v>
      </c>
    </row>
    <row r="6807" customFormat="false" ht="15" hidden="true" customHeight="false" outlineLevel="0" collapsed="false">
      <c r="A6807" s="331"/>
      <c r="B6807" s="331" t="s">
        <v>1113</v>
      </c>
      <c r="C6807" s="331" t="str">
        <f aca="false">IFERROR(VLOOKUP(B6807,'[1]#¡REF!'!$A$1:$C$15201,2,FALSE()),"")</f>
        <v/>
      </c>
      <c r="D6807" s="331" t="s">
        <v>1016</v>
      </c>
      <c r="E6807" s="331" t="s">
        <v>1028</v>
      </c>
      <c r="F6807" s="331" t="s">
        <v>1134</v>
      </c>
      <c r="G6807" s="331" t="n">
        <v>3</v>
      </c>
      <c r="H6807" s="331" t="n">
        <v>0.95</v>
      </c>
      <c r="I6807" s="331" t="n">
        <v>18.9</v>
      </c>
      <c r="J6807" s="390"/>
      <c r="K6807" s="331" t="s">
        <v>994</v>
      </c>
    </row>
    <row r="6808" customFormat="false" ht="15" hidden="true" customHeight="false" outlineLevel="0" collapsed="false">
      <c r="A6808" s="331"/>
      <c r="B6808" s="331" t="s">
        <v>1622</v>
      </c>
      <c r="C6808" s="331" t="str">
        <f aca="false">IFERROR(VLOOKUP(B6808,'[1]#¡REF!'!$A$1:$C$15201,2,FALSE()),"")</f>
        <v/>
      </c>
      <c r="D6808" s="331" t="s">
        <v>991</v>
      </c>
      <c r="E6808" s="331" t="s">
        <v>1036</v>
      </c>
      <c r="F6808" s="354" t="s">
        <v>993</v>
      </c>
      <c r="G6808" s="331" t="n">
        <v>5</v>
      </c>
      <c r="H6808" s="331" t="n">
        <v>0.83</v>
      </c>
      <c r="I6808" s="331" t="n">
        <v>16.5</v>
      </c>
      <c r="J6808" s="388"/>
      <c r="K6808" s="331" t="s">
        <v>994</v>
      </c>
    </row>
    <row r="6809" customFormat="false" ht="15" hidden="true" customHeight="false" outlineLevel="0" collapsed="false">
      <c r="A6809" s="331"/>
      <c r="B6809" s="331" t="s">
        <v>1622</v>
      </c>
      <c r="C6809" s="331" t="str">
        <f aca="false">IFERROR(VLOOKUP(B6809,'[1]#¡REF!'!$A$1:$C$15201,2,FALSE()),"")</f>
        <v/>
      </c>
      <c r="D6809" s="331" t="s">
        <v>991</v>
      </c>
      <c r="E6809" s="331" t="s">
        <v>1013</v>
      </c>
      <c r="F6809" s="354" t="s">
        <v>993</v>
      </c>
      <c r="G6809" s="331" t="n">
        <v>100</v>
      </c>
      <c r="H6809" s="331" t="n">
        <v>16.57</v>
      </c>
      <c r="I6809" s="331" t="n">
        <v>330</v>
      </c>
      <c r="J6809" s="389"/>
      <c r="K6809" s="331" t="s">
        <v>994</v>
      </c>
    </row>
    <row r="6810" customFormat="false" ht="15" hidden="true" customHeight="false" outlineLevel="0" collapsed="false">
      <c r="A6810" s="331"/>
      <c r="B6810" s="331" t="s">
        <v>1622</v>
      </c>
      <c r="C6810" s="331" t="str">
        <f aca="false">IFERROR(VLOOKUP(B6810,'[1]#¡REF!'!$A$1:$C$15201,2,FALSE()),"")</f>
        <v/>
      </c>
      <c r="D6810" s="331" t="s">
        <v>1016</v>
      </c>
      <c r="E6810" s="331" t="s">
        <v>1017</v>
      </c>
      <c r="F6810" s="331" t="s">
        <v>1130</v>
      </c>
      <c r="G6810" s="331" t="n">
        <v>235</v>
      </c>
      <c r="H6810" s="331" t="n">
        <v>38.95</v>
      </c>
      <c r="I6810" s="331" t="n">
        <v>775.5</v>
      </c>
      <c r="J6810" s="389"/>
      <c r="K6810" s="331" t="s">
        <v>994</v>
      </c>
    </row>
    <row r="6811" customFormat="false" ht="15" hidden="true" customHeight="false" outlineLevel="0" collapsed="false">
      <c r="A6811" s="331"/>
      <c r="B6811" s="331" t="s">
        <v>1622</v>
      </c>
      <c r="C6811" s="331" t="str">
        <f aca="false">IFERROR(VLOOKUP(B6811,'[1]#¡REF!'!$A$1:$C$15201,2,FALSE()),"")</f>
        <v/>
      </c>
      <c r="D6811" s="331" t="s">
        <v>1016</v>
      </c>
      <c r="E6811" s="331" t="s">
        <v>1091</v>
      </c>
      <c r="F6811" s="354" t="s">
        <v>993</v>
      </c>
      <c r="G6811" s="405" t="n">
        <v>6254</v>
      </c>
      <c r="H6811" s="415" t="n">
        <v>1036.57</v>
      </c>
      <c r="I6811" s="415" t="n">
        <v>20638.2</v>
      </c>
      <c r="J6811" s="389"/>
      <c r="K6811" s="331" t="s">
        <v>994</v>
      </c>
    </row>
    <row r="6812" customFormat="false" ht="15" hidden="true" customHeight="false" outlineLevel="0" collapsed="false">
      <c r="A6812" s="331"/>
      <c r="B6812" s="331" t="s">
        <v>1622</v>
      </c>
      <c r="C6812" s="331" t="str">
        <f aca="false">IFERROR(VLOOKUP(B6812,'[1]#¡REF!'!$A$1:$C$15201,2,FALSE()),"")</f>
        <v/>
      </c>
      <c r="D6812" s="331" t="s">
        <v>1016</v>
      </c>
      <c r="E6812" s="331" t="s">
        <v>1020</v>
      </c>
      <c r="F6812" s="354" t="s">
        <v>993</v>
      </c>
      <c r="G6812" s="405" t="n">
        <v>62049</v>
      </c>
      <c r="H6812" s="415" t="n">
        <v>10284.37</v>
      </c>
      <c r="I6812" s="415" t="n">
        <v>204761.7</v>
      </c>
      <c r="J6812" s="389"/>
      <c r="K6812" s="331" t="s">
        <v>994</v>
      </c>
    </row>
    <row r="6813" customFormat="false" ht="15" hidden="true" customHeight="false" outlineLevel="0" collapsed="false">
      <c r="A6813" s="331"/>
      <c r="B6813" s="331" t="s">
        <v>1622</v>
      </c>
      <c r="C6813" s="331" t="str">
        <f aca="false">IFERROR(VLOOKUP(B6813,'[1]#¡REF!'!$A$1:$C$15201,2,FALSE()),"")</f>
        <v/>
      </c>
      <c r="D6813" s="331" t="s">
        <v>1016</v>
      </c>
      <c r="E6813" s="331" t="s">
        <v>1021</v>
      </c>
      <c r="F6813" s="354" t="s">
        <v>993</v>
      </c>
      <c r="G6813" s="331" t="n">
        <v>569</v>
      </c>
      <c r="H6813" s="331" t="n">
        <v>94.31</v>
      </c>
      <c r="I6813" s="415" t="n">
        <v>1877.7</v>
      </c>
      <c r="J6813" s="389"/>
      <c r="K6813" s="331" t="s">
        <v>994</v>
      </c>
    </row>
    <row r="6814" customFormat="false" ht="15" hidden="true" customHeight="false" outlineLevel="0" collapsed="false">
      <c r="A6814" s="331"/>
      <c r="B6814" s="331" t="s">
        <v>1622</v>
      </c>
      <c r="C6814" s="331" t="str">
        <f aca="false">IFERROR(VLOOKUP(B6814,'[1]#¡REF!'!$A$1:$C$15201,2,FALSE()),"")</f>
        <v/>
      </c>
      <c r="D6814" s="331" t="s">
        <v>1016</v>
      </c>
      <c r="E6814" s="331" t="s">
        <v>1041</v>
      </c>
      <c r="F6814" s="354" t="s">
        <v>993</v>
      </c>
      <c r="G6814" s="331" t="n">
        <v>3</v>
      </c>
      <c r="H6814" s="331" t="n">
        <v>0.5</v>
      </c>
      <c r="I6814" s="331" t="n">
        <v>9.9</v>
      </c>
      <c r="J6814" s="389"/>
      <c r="K6814" s="331" t="s">
        <v>994</v>
      </c>
    </row>
    <row r="6815" customFormat="false" ht="15" hidden="true" customHeight="false" outlineLevel="0" collapsed="false">
      <c r="A6815" s="331"/>
      <c r="B6815" s="331" t="s">
        <v>1622</v>
      </c>
      <c r="C6815" s="331" t="str">
        <f aca="false">IFERROR(VLOOKUP(B6815,'[1]#¡REF!'!$A$1:$C$15201,2,FALSE()),"")</f>
        <v/>
      </c>
      <c r="D6815" s="331" t="s">
        <v>1016</v>
      </c>
      <c r="E6815" s="331" t="s">
        <v>1022</v>
      </c>
      <c r="F6815" s="354" t="s">
        <v>993</v>
      </c>
      <c r="G6815" s="331" t="n">
        <v>669</v>
      </c>
      <c r="H6815" s="331" t="n">
        <v>110.88</v>
      </c>
      <c r="I6815" s="415" t="n">
        <v>2207.7</v>
      </c>
      <c r="J6815" s="389"/>
      <c r="K6815" s="331" t="s">
        <v>994</v>
      </c>
    </row>
    <row r="6816" customFormat="false" ht="15" hidden="true" customHeight="false" outlineLevel="0" collapsed="false">
      <c r="A6816" s="331"/>
      <c r="B6816" s="331" t="s">
        <v>1622</v>
      </c>
      <c r="C6816" s="331" t="str">
        <f aca="false">IFERROR(VLOOKUP(B6816,'[1]#¡REF!'!$A$1:$C$15201,2,FALSE()),"")</f>
        <v/>
      </c>
      <c r="D6816" s="331" t="s">
        <v>1016</v>
      </c>
      <c r="E6816" s="331" t="s">
        <v>1025</v>
      </c>
      <c r="F6816" s="354" t="s">
        <v>993</v>
      </c>
      <c r="G6816" s="331" t="n">
        <v>168</v>
      </c>
      <c r="H6816" s="331" t="n">
        <v>27.85</v>
      </c>
      <c r="I6816" s="331" t="n">
        <v>554.4</v>
      </c>
      <c r="J6816" s="389"/>
      <c r="K6816" s="331" t="s">
        <v>994</v>
      </c>
    </row>
    <row r="6817" customFormat="false" ht="15" hidden="true" customHeight="false" outlineLevel="0" collapsed="false">
      <c r="A6817" s="331"/>
      <c r="B6817" s="331" t="s">
        <v>1622</v>
      </c>
      <c r="C6817" s="331" t="str">
        <f aca="false">IFERROR(VLOOKUP(B6817,'[1]#¡REF!'!$A$1:$C$15201,2,FALSE()),"")</f>
        <v/>
      </c>
      <c r="D6817" s="331" t="s">
        <v>1016</v>
      </c>
      <c r="E6817" s="331" t="s">
        <v>1065</v>
      </c>
      <c r="F6817" s="354" t="s">
        <v>993</v>
      </c>
      <c r="G6817" s="405" t="n">
        <v>1271</v>
      </c>
      <c r="H6817" s="331" t="n">
        <v>210.66</v>
      </c>
      <c r="I6817" s="415" t="n">
        <v>4194.3</v>
      </c>
      <c r="J6817" s="389"/>
      <c r="K6817" s="331" t="s">
        <v>994</v>
      </c>
    </row>
    <row r="6818" customFormat="false" ht="15" hidden="true" customHeight="false" outlineLevel="0" collapsed="false">
      <c r="A6818" s="331"/>
      <c r="B6818" s="331" t="s">
        <v>1622</v>
      </c>
      <c r="C6818" s="331" t="str">
        <f aca="false">IFERROR(VLOOKUP(B6818,'[1]#¡REF!'!$A$1:$C$15201,2,FALSE()),"")</f>
        <v/>
      </c>
      <c r="D6818" s="331" t="s">
        <v>1016</v>
      </c>
      <c r="E6818" s="331" t="s">
        <v>1093</v>
      </c>
      <c r="F6818" s="331" t="s">
        <v>1131</v>
      </c>
      <c r="G6818" s="331" t="n">
        <v>118</v>
      </c>
      <c r="H6818" s="331" t="n">
        <v>19.56</v>
      </c>
      <c r="I6818" s="331" t="n">
        <v>389.4</v>
      </c>
      <c r="J6818" s="389"/>
      <c r="K6818" s="331" t="s">
        <v>994</v>
      </c>
    </row>
    <row r="6819" customFormat="false" ht="15" hidden="true" customHeight="false" outlineLevel="0" collapsed="false">
      <c r="A6819" s="331"/>
      <c r="B6819" s="331" t="s">
        <v>1622</v>
      </c>
      <c r="C6819" s="331" t="str">
        <f aca="false">IFERROR(VLOOKUP(B6819,'[1]#¡REF!'!$A$1:$C$15201,2,FALSE()),"")</f>
        <v/>
      </c>
      <c r="D6819" s="331" t="s">
        <v>1016</v>
      </c>
      <c r="E6819" s="331" t="s">
        <v>1026</v>
      </c>
      <c r="F6819" s="331" t="s">
        <v>1132</v>
      </c>
      <c r="G6819" s="331" t="n">
        <v>80</v>
      </c>
      <c r="H6819" s="331" t="n">
        <v>13.26</v>
      </c>
      <c r="I6819" s="331" t="n">
        <v>264</v>
      </c>
      <c r="J6819" s="389"/>
      <c r="K6819" s="331" t="s">
        <v>994</v>
      </c>
    </row>
    <row r="6820" customFormat="false" ht="15" hidden="true" customHeight="false" outlineLevel="0" collapsed="false">
      <c r="A6820" s="331"/>
      <c r="B6820" s="331" t="s">
        <v>1622</v>
      </c>
      <c r="C6820" s="331" t="str">
        <f aca="false">IFERROR(VLOOKUP(B6820,'[1]#¡REF!'!$A$1:$C$15201,2,FALSE()),"")</f>
        <v/>
      </c>
      <c r="D6820" s="331" t="s">
        <v>1016</v>
      </c>
      <c r="E6820" s="331" t="s">
        <v>1027</v>
      </c>
      <c r="F6820" s="331" t="s">
        <v>1133</v>
      </c>
      <c r="G6820" s="331" t="n">
        <v>235</v>
      </c>
      <c r="H6820" s="331" t="n">
        <v>38.95</v>
      </c>
      <c r="I6820" s="331" t="n">
        <v>775.5</v>
      </c>
      <c r="J6820" s="389"/>
      <c r="K6820" s="331" t="s">
        <v>994</v>
      </c>
    </row>
    <row r="6821" customFormat="false" ht="15" hidden="true" customHeight="false" outlineLevel="0" collapsed="false">
      <c r="A6821" s="331"/>
      <c r="B6821" s="331" t="s">
        <v>1622</v>
      </c>
      <c r="C6821" s="331" t="str">
        <f aca="false">IFERROR(VLOOKUP(B6821,'[1]#¡REF!'!$A$1:$C$15201,2,FALSE()),"")</f>
        <v/>
      </c>
      <c r="D6821" s="331" t="s">
        <v>1016</v>
      </c>
      <c r="E6821" s="331" t="s">
        <v>1028</v>
      </c>
      <c r="F6821" s="331" t="s">
        <v>1134</v>
      </c>
      <c r="G6821" s="331" t="n">
        <v>4</v>
      </c>
      <c r="H6821" s="331" t="n">
        <v>0.66</v>
      </c>
      <c r="I6821" s="331" t="n">
        <v>13.2</v>
      </c>
      <c r="J6821" s="390"/>
      <c r="K6821" s="331" t="s">
        <v>994</v>
      </c>
    </row>
    <row r="6822" customFormat="false" ht="15" hidden="true" customHeight="false" outlineLevel="0" collapsed="false">
      <c r="A6822" s="331"/>
      <c r="B6822" s="331" t="s">
        <v>1623</v>
      </c>
      <c r="C6822" s="331" t="str">
        <f aca="false">IFERROR(VLOOKUP(B6822,'[1]#¡REF!'!$A$1:$C$15201,2,FALSE()),"")</f>
        <v/>
      </c>
      <c r="D6822" s="331" t="s">
        <v>991</v>
      </c>
      <c r="E6822" s="331" t="s">
        <v>1032</v>
      </c>
      <c r="F6822" s="331" t="s">
        <v>1130</v>
      </c>
      <c r="G6822" s="331" t="n">
        <v>24</v>
      </c>
      <c r="H6822" s="415" t="n">
        <v>2495.76</v>
      </c>
      <c r="I6822" s="415" t="n">
        <v>49690.56</v>
      </c>
      <c r="J6822" s="388"/>
      <c r="K6822" s="331" t="s">
        <v>994</v>
      </c>
    </row>
    <row r="6823" customFormat="false" ht="15" hidden="true" customHeight="false" outlineLevel="0" collapsed="false">
      <c r="A6823" s="331"/>
      <c r="B6823" s="331" t="s">
        <v>1623</v>
      </c>
      <c r="C6823" s="331" t="str">
        <f aca="false">IFERROR(VLOOKUP(B6823,'[1]#¡REF!'!$A$1:$C$15201,2,FALSE()),"")</f>
        <v/>
      </c>
      <c r="D6823" s="331" t="s">
        <v>991</v>
      </c>
      <c r="E6823" s="331" t="s">
        <v>1012</v>
      </c>
      <c r="F6823" s="354" t="s">
        <v>993</v>
      </c>
      <c r="G6823" s="331" t="n">
        <v>30</v>
      </c>
      <c r="H6823" s="415" t="n">
        <v>3119.7</v>
      </c>
      <c r="I6823" s="415" t="n">
        <v>62113.2</v>
      </c>
      <c r="J6823" s="389"/>
      <c r="K6823" s="331" t="s">
        <v>994</v>
      </c>
    </row>
    <row r="6824" customFormat="false" ht="15" hidden="true" customHeight="false" outlineLevel="0" collapsed="false">
      <c r="A6824" s="331"/>
      <c r="B6824" s="331" t="s">
        <v>1624</v>
      </c>
      <c r="C6824" s="331" t="str">
        <f aca="false">IFERROR(VLOOKUP(B6824,'[1]#¡REF!'!$A$1:$C$15201,2,FALSE()),"")</f>
        <v/>
      </c>
      <c r="D6824" s="331" t="s">
        <v>991</v>
      </c>
      <c r="E6824" s="331" t="s">
        <v>1083</v>
      </c>
      <c r="F6824" s="354" t="s">
        <v>993</v>
      </c>
      <c r="G6824" s="331" t="n">
        <v>335</v>
      </c>
      <c r="H6824" s="415" t="n">
        <v>6534.53</v>
      </c>
      <c r="I6824" s="415" t="n">
        <v>129645</v>
      </c>
      <c r="J6824" s="389"/>
      <c r="K6824" s="331" t="s">
        <v>994</v>
      </c>
    </row>
    <row r="6825" customFormat="false" ht="15" hidden="true" customHeight="false" outlineLevel="0" collapsed="false">
      <c r="A6825" s="331"/>
      <c r="B6825" s="331" t="s">
        <v>1625</v>
      </c>
      <c r="C6825" s="331" t="str">
        <f aca="false">IFERROR(VLOOKUP(B6825,'[1]#¡REF!'!$A$1:$C$15201,2,FALSE()),"")</f>
        <v/>
      </c>
      <c r="D6825" s="331" t="s">
        <v>991</v>
      </c>
      <c r="E6825" s="331" t="s">
        <v>1000</v>
      </c>
      <c r="F6825" s="354" t="s">
        <v>993</v>
      </c>
      <c r="G6825" s="331" t="n">
        <v>46</v>
      </c>
      <c r="H6825" s="331" t="n">
        <v>298.04</v>
      </c>
      <c r="I6825" s="415" t="n">
        <v>5934</v>
      </c>
      <c r="J6825" s="389"/>
      <c r="K6825" s="331" t="s">
        <v>994</v>
      </c>
    </row>
    <row r="6826" customFormat="false" ht="15" hidden="true" customHeight="false" outlineLevel="0" collapsed="false">
      <c r="A6826" s="331"/>
      <c r="B6826" s="331" t="s">
        <v>1625</v>
      </c>
      <c r="C6826" s="331" t="str">
        <f aca="false">IFERROR(VLOOKUP(B6826,'[1]#¡REF!'!$A$1:$C$15201,2,FALSE()),"")</f>
        <v/>
      </c>
      <c r="D6826" s="331" t="s">
        <v>991</v>
      </c>
      <c r="E6826" s="331" t="s">
        <v>1075</v>
      </c>
      <c r="F6826" s="354" t="s">
        <v>993</v>
      </c>
      <c r="G6826" s="331" t="n">
        <v>191</v>
      </c>
      <c r="H6826" s="415" t="n">
        <v>1237.52</v>
      </c>
      <c r="I6826" s="415" t="n">
        <v>24639</v>
      </c>
      <c r="J6826" s="389"/>
      <c r="K6826" s="331" t="s">
        <v>994</v>
      </c>
    </row>
    <row r="6827" customFormat="false" ht="15" hidden="true" customHeight="false" outlineLevel="0" collapsed="false">
      <c r="A6827" s="331"/>
      <c r="B6827" s="331" t="s">
        <v>1625</v>
      </c>
      <c r="C6827" s="331" t="str">
        <f aca="false">IFERROR(VLOOKUP(B6827,'[1]#¡REF!'!$A$1:$C$15201,2,FALSE()),"")</f>
        <v/>
      </c>
      <c r="D6827" s="331" t="s">
        <v>991</v>
      </c>
      <c r="E6827" s="331" t="s">
        <v>1053</v>
      </c>
      <c r="F6827" s="354" t="s">
        <v>993</v>
      </c>
      <c r="G6827" s="331" t="n">
        <v>200</v>
      </c>
      <c r="H6827" s="415" t="n">
        <v>1295.83</v>
      </c>
      <c r="I6827" s="415" t="n">
        <v>25800</v>
      </c>
      <c r="J6827" s="389"/>
      <c r="K6827" s="331" t="s">
        <v>994</v>
      </c>
    </row>
    <row r="6828" customFormat="false" ht="15" hidden="true" customHeight="false" outlineLevel="0" collapsed="false">
      <c r="A6828" s="331"/>
      <c r="B6828" s="331" t="s">
        <v>1625</v>
      </c>
      <c r="C6828" s="331" t="str">
        <f aca="false">IFERROR(VLOOKUP(B6828,'[1]#¡REF!'!$A$1:$C$15201,2,FALSE()),"")</f>
        <v/>
      </c>
      <c r="D6828" s="331" t="s">
        <v>991</v>
      </c>
      <c r="E6828" s="331" t="s">
        <v>1036</v>
      </c>
      <c r="F6828" s="354" t="s">
        <v>993</v>
      </c>
      <c r="G6828" s="331" t="n">
        <v>10</v>
      </c>
      <c r="H6828" s="331" t="n">
        <v>64.79</v>
      </c>
      <c r="I6828" s="415" t="n">
        <v>1290</v>
      </c>
      <c r="J6828" s="389"/>
      <c r="K6828" s="331" t="s">
        <v>994</v>
      </c>
    </row>
    <row r="6829" customFormat="false" ht="15" hidden="true" customHeight="false" outlineLevel="0" collapsed="false">
      <c r="A6829" s="331"/>
      <c r="B6829" s="331" t="s">
        <v>1625</v>
      </c>
      <c r="C6829" s="331" t="str">
        <f aca="false">IFERROR(VLOOKUP(B6829,'[1]#¡REF!'!$A$1:$C$15201,2,FALSE()),"")</f>
        <v/>
      </c>
      <c r="D6829" s="331" t="s">
        <v>991</v>
      </c>
      <c r="E6829" s="331" t="s">
        <v>1037</v>
      </c>
      <c r="F6829" s="331" t="s">
        <v>1131</v>
      </c>
      <c r="G6829" s="331" t="n">
        <v>34</v>
      </c>
      <c r="H6829" s="331" t="n">
        <v>220.29</v>
      </c>
      <c r="I6829" s="415" t="n">
        <v>4386</v>
      </c>
      <c r="J6829" s="389"/>
      <c r="K6829" s="331" t="s">
        <v>994</v>
      </c>
    </row>
    <row r="6830" customFormat="false" ht="15" hidden="true" customHeight="false" outlineLevel="0" collapsed="false">
      <c r="A6830" s="331"/>
      <c r="B6830" s="331" t="s">
        <v>1625</v>
      </c>
      <c r="C6830" s="331" t="str">
        <f aca="false">IFERROR(VLOOKUP(B6830,'[1]#¡REF!'!$A$1:$C$15201,2,FALSE()),"")</f>
        <v/>
      </c>
      <c r="D6830" s="331" t="s">
        <v>991</v>
      </c>
      <c r="E6830" s="331" t="s">
        <v>1002</v>
      </c>
      <c r="F6830" s="331" t="s">
        <v>1133</v>
      </c>
      <c r="G6830" s="331" t="n">
        <v>500</v>
      </c>
      <c r="H6830" s="415" t="n">
        <v>3239.58</v>
      </c>
      <c r="I6830" s="415" t="n">
        <v>64500</v>
      </c>
      <c r="J6830" s="389"/>
      <c r="K6830" s="331" t="s">
        <v>994</v>
      </c>
    </row>
    <row r="6831" customFormat="false" ht="15" hidden="true" customHeight="false" outlineLevel="0" collapsed="false">
      <c r="A6831" s="331"/>
      <c r="B6831" s="331" t="s">
        <v>1625</v>
      </c>
      <c r="C6831" s="331" t="str">
        <f aca="false">IFERROR(VLOOKUP(B6831,'[1]#¡REF!'!$A$1:$C$15201,2,FALSE()),"")</f>
        <v/>
      </c>
      <c r="D6831" s="331" t="s">
        <v>991</v>
      </c>
      <c r="E6831" s="331" t="s">
        <v>1004</v>
      </c>
      <c r="F6831" s="331" t="s">
        <v>1134</v>
      </c>
      <c r="G6831" s="331" t="n">
        <v>20</v>
      </c>
      <c r="H6831" s="331" t="n">
        <v>129.58</v>
      </c>
      <c r="I6831" s="415" t="n">
        <v>2580</v>
      </c>
      <c r="J6831" s="390"/>
      <c r="K6831" s="331" t="s">
        <v>994</v>
      </c>
    </row>
    <row r="6832" customFormat="false" ht="15" hidden="true" customHeight="false" outlineLevel="0" collapsed="false">
      <c r="A6832" s="356"/>
      <c r="B6832" s="356" t="s">
        <v>1625</v>
      </c>
      <c r="C6832" s="356" t="str">
        <f aca="false">IFERROR(VLOOKUP(B6832,'[1]#¡REF!'!$A$1:$C$15201,2,FALSE()),"")</f>
        <v/>
      </c>
      <c r="D6832" s="356" t="s">
        <v>991</v>
      </c>
      <c r="E6832" s="356" t="s">
        <v>612</v>
      </c>
      <c r="F6832" s="361" t="s">
        <v>1136</v>
      </c>
      <c r="G6832" s="361" t="n">
        <v>22</v>
      </c>
      <c r="H6832" s="356" t="n">
        <v>142.54</v>
      </c>
      <c r="I6832" s="416" t="n">
        <v>2838</v>
      </c>
      <c r="J6832" s="394"/>
      <c r="K6832" s="356" t="s">
        <v>994</v>
      </c>
      <c r="L6832" s="379"/>
      <c r="M6832" s="379"/>
      <c r="N6832" s="379"/>
      <c r="O6832" s="379"/>
      <c r="P6832" s="279"/>
      <c r="Q6832" s="395"/>
      <c r="R6832" s="436"/>
      <c r="S6832" s="436"/>
      <c r="T6832" s="437"/>
    </row>
    <row r="6833" customFormat="false" ht="15.75" hidden="true" customHeight="false" outlineLevel="0" collapsed="false">
      <c r="A6833" s="356"/>
      <c r="B6833" s="356" t="s">
        <v>1626</v>
      </c>
      <c r="C6833" s="356" t="str">
        <f aca="false">IFERROR(VLOOKUP(B6833,'[1]#¡REF!'!$A$1:$C$15201,2,FALSE()),"")</f>
        <v/>
      </c>
      <c r="D6833" s="356" t="s">
        <v>991</v>
      </c>
      <c r="E6833" s="356" t="s">
        <v>612</v>
      </c>
      <c r="F6833" s="361" t="s">
        <v>1136</v>
      </c>
      <c r="G6833" s="361" t="n">
        <v>4</v>
      </c>
      <c r="H6833" s="356" t="n">
        <v>152.4</v>
      </c>
      <c r="I6833" s="416" t="n">
        <v>3034.28</v>
      </c>
      <c r="J6833" s="394"/>
      <c r="K6833" s="356" t="s">
        <v>994</v>
      </c>
      <c r="L6833" s="379"/>
      <c r="M6833" s="379"/>
      <c r="N6833" s="379"/>
      <c r="O6833" s="379"/>
      <c r="P6833" s="279"/>
      <c r="Q6833" s="395"/>
      <c r="R6833" s="397"/>
      <c r="S6833" s="397"/>
      <c r="T6833" s="398"/>
    </row>
    <row r="6834" customFormat="false" ht="15" hidden="true" customHeight="false" outlineLevel="0" collapsed="false">
      <c r="A6834" s="331"/>
      <c r="B6834" s="331" t="s">
        <v>1626</v>
      </c>
      <c r="C6834" s="331" t="str">
        <f aca="false">IFERROR(VLOOKUP(B6834,'[1]#¡REF!'!$A$1:$C$15201,2,FALSE()),"")</f>
        <v/>
      </c>
      <c r="D6834" s="331" t="s">
        <v>1016</v>
      </c>
      <c r="E6834" s="331" t="s">
        <v>1017</v>
      </c>
      <c r="F6834" s="331" t="s">
        <v>1130</v>
      </c>
      <c r="G6834" s="331" t="n">
        <v>188</v>
      </c>
      <c r="H6834" s="415" t="n">
        <v>7162.8</v>
      </c>
      <c r="I6834" s="415" t="n">
        <v>142611.35</v>
      </c>
      <c r="J6834" s="388"/>
      <c r="K6834" s="331" t="s">
        <v>994</v>
      </c>
    </row>
    <row r="6835" customFormat="false" ht="15" hidden="true" customHeight="false" outlineLevel="0" collapsed="false">
      <c r="A6835" s="331"/>
      <c r="B6835" s="331" t="s">
        <v>1626</v>
      </c>
      <c r="C6835" s="331" t="str">
        <f aca="false">IFERROR(VLOOKUP(B6835,'[1]#¡REF!'!$A$1:$C$15201,2,FALSE()),"")</f>
        <v/>
      </c>
      <c r="D6835" s="331" t="s">
        <v>1016</v>
      </c>
      <c r="E6835" s="331" t="s">
        <v>1040</v>
      </c>
      <c r="F6835" s="331" t="s">
        <v>1130</v>
      </c>
      <c r="G6835" s="331" t="n">
        <v>17</v>
      </c>
      <c r="H6835" s="331" t="n">
        <v>647.7</v>
      </c>
      <c r="I6835" s="415" t="n">
        <v>12895.71</v>
      </c>
      <c r="J6835" s="389"/>
      <c r="K6835" s="331" t="s">
        <v>994</v>
      </c>
    </row>
    <row r="6836" customFormat="false" ht="15" hidden="true" customHeight="false" outlineLevel="0" collapsed="false">
      <c r="A6836" s="331"/>
      <c r="B6836" s="331" t="s">
        <v>1626</v>
      </c>
      <c r="C6836" s="331" t="str">
        <f aca="false">IFERROR(VLOOKUP(B6836,'[1]#¡REF!'!$A$1:$C$15201,2,FALSE()),"")</f>
        <v/>
      </c>
      <c r="D6836" s="331" t="s">
        <v>1016</v>
      </c>
      <c r="E6836" s="331" t="s">
        <v>1091</v>
      </c>
      <c r="F6836" s="354" t="s">
        <v>993</v>
      </c>
      <c r="G6836" s="331" t="n">
        <v>314</v>
      </c>
      <c r="H6836" s="415" t="n">
        <v>11963.4</v>
      </c>
      <c r="I6836" s="415" t="n">
        <v>238191.29</v>
      </c>
      <c r="J6836" s="389"/>
      <c r="K6836" s="331" t="s">
        <v>994</v>
      </c>
    </row>
    <row r="6837" customFormat="false" ht="15" hidden="true" customHeight="false" outlineLevel="0" collapsed="false">
      <c r="A6837" s="331"/>
      <c r="B6837" s="331" t="s">
        <v>1626</v>
      </c>
      <c r="C6837" s="331" t="str">
        <f aca="false">IFERROR(VLOOKUP(B6837,'[1]#¡REF!'!$A$1:$C$15201,2,FALSE()),"")</f>
        <v/>
      </c>
      <c r="D6837" s="331" t="s">
        <v>1016</v>
      </c>
      <c r="E6837" s="331" t="s">
        <v>1019</v>
      </c>
      <c r="F6837" s="354" t="s">
        <v>993</v>
      </c>
      <c r="G6837" s="331" t="n">
        <v>12</v>
      </c>
      <c r="H6837" s="331" t="n">
        <v>457.2</v>
      </c>
      <c r="I6837" s="415" t="n">
        <v>9102.85</v>
      </c>
      <c r="J6837" s="389"/>
      <c r="K6837" s="331" t="s">
        <v>994</v>
      </c>
    </row>
    <row r="6838" customFormat="false" ht="15" hidden="true" customHeight="false" outlineLevel="0" collapsed="false">
      <c r="A6838" s="331"/>
      <c r="B6838" s="331" t="s">
        <v>1626</v>
      </c>
      <c r="C6838" s="331" t="str">
        <f aca="false">IFERROR(VLOOKUP(B6838,'[1]#¡REF!'!$A$1:$C$15201,2,FALSE()),"")</f>
        <v/>
      </c>
      <c r="D6838" s="331" t="s">
        <v>1016</v>
      </c>
      <c r="E6838" s="331" t="s">
        <v>1020</v>
      </c>
      <c r="F6838" s="354" t="s">
        <v>993</v>
      </c>
      <c r="G6838" s="405" t="n">
        <v>3527</v>
      </c>
      <c r="H6838" s="415" t="n">
        <v>134378.7</v>
      </c>
      <c r="I6838" s="415" t="n">
        <v>2675479.92</v>
      </c>
      <c r="J6838" s="389"/>
      <c r="K6838" s="331" t="s">
        <v>994</v>
      </c>
    </row>
    <row r="6839" customFormat="false" ht="15" hidden="true" customHeight="false" outlineLevel="0" collapsed="false">
      <c r="A6839" s="331"/>
      <c r="B6839" s="331" t="s">
        <v>1626</v>
      </c>
      <c r="C6839" s="331" t="str">
        <f aca="false">IFERROR(VLOOKUP(B6839,'[1]#¡REF!'!$A$1:$C$15201,2,FALSE()),"")</f>
        <v/>
      </c>
      <c r="D6839" s="331" t="s">
        <v>1016</v>
      </c>
      <c r="E6839" s="331" t="s">
        <v>1041</v>
      </c>
      <c r="F6839" s="354" t="s">
        <v>993</v>
      </c>
      <c r="G6839" s="331" t="n">
        <v>12</v>
      </c>
      <c r="H6839" s="331" t="n">
        <v>457.2</v>
      </c>
      <c r="I6839" s="415" t="n">
        <v>9102.85</v>
      </c>
      <c r="J6839" s="389"/>
      <c r="K6839" s="331" t="s">
        <v>994</v>
      </c>
    </row>
    <row r="6840" customFormat="false" ht="15" hidden="true" customHeight="false" outlineLevel="0" collapsed="false">
      <c r="A6840" s="331"/>
      <c r="B6840" s="331" t="s">
        <v>1626</v>
      </c>
      <c r="C6840" s="331" t="str">
        <f aca="false">IFERROR(VLOOKUP(B6840,'[1]#¡REF!'!$A$1:$C$15201,2,FALSE()),"")</f>
        <v/>
      </c>
      <c r="D6840" s="331" t="s">
        <v>1016</v>
      </c>
      <c r="E6840" s="331" t="s">
        <v>1023</v>
      </c>
      <c r="F6840" s="354" t="s">
        <v>993</v>
      </c>
      <c r="G6840" s="331" t="n">
        <v>11</v>
      </c>
      <c r="H6840" s="331" t="n">
        <v>419.1</v>
      </c>
      <c r="I6840" s="415" t="n">
        <v>8344.28</v>
      </c>
      <c r="J6840" s="389"/>
      <c r="K6840" s="331" t="s">
        <v>994</v>
      </c>
    </row>
    <row r="6841" customFormat="false" ht="15" hidden="true" customHeight="false" outlineLevel="0" collapsed="false">
      <c r="A6841" s="331"/>
      <c r="B6841" s="331" t="s">
        <v>1626</v>
      </c>
      <c r="C6841" s="331" t="str">
        <f aca="false">IFERROR(VLOOKUP(B6841,'[1]#¡REF!'!$A$1:$C$15201,2,FALSE()),"")</f>
        <v/>
      </c>
      <c r="D6841" s="331" t="s">
        <v>1016</v>
      </c>
      <c r="E6841" s="331" t="s">
        <v>1092</v>
      </c>
      <c r="F6841" s="354" t="s">
        <v>993</v>
      </c>
      <c r="G6841" s="331" t="n">
        <v>280</v>
      </c>
      <c r="H6841" s="415" t="n">
        <v>10668</v>
      </c>
      <c r="I6841" s="415" t="n">
        <v>212399.88</v>
      </c>
      <c r="J6841" s="389"/>
      <c r="K6841" s="331" t="s">
        <v>994</v>
      </c>
    </row>
    <row r="6842" customFormat="false" ht="15" hidden="true" customHeight="false" outlineLevel="0" collapsed="false">
      <c r="A6842" s="331"/>
      <c r="B6842" s="331" t="s">
        <v>1626</v>
      </c>
      <c r="C6842" s="331" t="str">
        <f aca="false">IFERROR(VLOOKUP(B6842,'[1]#¡REF!'!$A$1:$C$15201,2,FALSE()),"")</f>
        <v/>
      </c>
      <c r="D6842" s="331" t="s">
        <v>1016</v>
      </c>
      <c r="E6842" s="331" t="s">
        <v>1025</v>
      </c>
      <c r="F6842" s="354" t="s">
        <v>993</v>
      </c>
      <c r="G6842" s="331" t="n">
        <v>16</v>
      </c>
      <c r="H6842" s="331" t="n">
        <v>609.6</v>
      </c>
      <c r="I6842" s="415" t="n">
        <v>12137.14</v>
      </c>
      <c r="J6842" s="389"/>
      <c r="K6842" s="331" t="s">
        <v>994</v>
      </c>
    </row>
    <row r="6843" customFormat="false" ht="15" hidden="true" customHeight="false" outlineLevel="0" collapsed="false">
      <c r="A6843" s="331"/>
      <c r="B6843" s="331" t="s">
        <v>1626</v>
      </c>
      <c r="C6843" s="331" t="str">
        <f aca="false">IFERROR(VLOOKUP(B6843,'[1]#¡REF!'!$A$1:$C$15201,2,FALSE()),"")</f>
        <v/>
      </c>
      <c r="D6843" s="331" t="s">
        <v>1016</v>
      </c>
      <c r="E6843" s="331" t="s">
        <v>1065</v>
      </c>
      <c r="F6843" s="354" t="s">
        <v>993</v>
      </c>
      <c r="G6843" s="331" t="n">
        <v>163</v>
      </c>
      <c r="H6843" s="415" t="n">
        <v>6210.3</v>
      </c>
      <c r="I6843" s="415" t="n">
        <v>123647.07</v>
      </c>
      <c r="J6843" s="389"/>
      <c r="K6843" s="331" t="s">
        <v>994</v>
      </c>
    </row>
    <row r="6844" customFormat="false" ht="15" hidden="true" customHeight="false" outlineLevel="0" collapsed="false">
      <c r="A6844" s="331"/>
      <c r="B6844" s="331" t="s">
        <v>1626</v>
      </c>
      <c r="C6844" s="331" t="str">
        <f aca="false">IFERROR(VLOOKUP(B6844,'[1]#¡REF!'!$A$1:$C$15201,2,FALSE()),"")</f>
        <v/>
      </c>
      <c r="D6844" s="331" t="s">
        <v>1016</v>
      </c>
      <c r="E6844" s="331" t="s">
        <v>1093</v>
      </c>
      <c r="F6844" s="331" t="s">
        <v>1131</v>
      </c>
      <c r="G6844" s="331" t="n">
        <v>58</v>
      </c>
      <c r="H6844" s="415" t="n">
        <v>2209.8</v>
      </c>
      <c r="I6844" s="415" t="n">
        <v>43997.12</v>
      </c>
      <c r="J6844" s="389"/>
      <c r="K6844" s="331" t="s">
        <v>994</v>
      </c>
    </row>
    <row r="6845" customFormat="false" ht="15" hidden="true" customHeight="false" outlineLevel="0" collapsed="false">
      <c r="A6845" s="331"/>
      <c r="B6845" s="331" t="s">
        <v>1626</v>
      </c>
      <c r="C6845" s="331" t="str">
        <f aca="false">IFERROR(VLOOKUP(B6845,'[1]#¡REF!'!$A$1:$C$15201,2,FALSE()),"")</f>
        <v/>
      </c>
      <c r="D6845" s="331" t="s">
        <v>1016</v>
      </c>
      <c r="E6845" s="331" t="s">
        <v>1026</v>
      </c>
      <c r="F6845" s="331" t="s">
        <v>1132</v>
      </c>
      <c r="G6845" s="331" t="n">
        <v>139</v>
      </c>
      <c r="H6845" s="415" t="n">
        <v>5295.9</v>
      </c>
      <c r="I6845" s="415" t="n">
        <v>105441.37</v>
      </c>
      <c r="J6845" s="389"/>
      <c r="K6845" s="331" t="s">
        <v>994</v>
      </c>
    </row>
    <row r="6846" customFormat="false" ht="15" hidden="true" customHeight="false" outlineLevel="0" collapsed="false">
      <c r="A6846" s="331"/>
      <c r="B6846" s="331" t="s">
        <v>1626</v>
      </c>
      <c r="C6846" s="331" t="str">
        <f aca="false">IFERROR(VLOOKUP(B6846,'[1]#¡REF!'!$A$1:$C$15201,2,FALSE()),"")</f>
        <v/>
      </c>
      <c r="D6846" s="331" t="s">
        <v>1016</v>
      </c>
      <c r="E6846" s="331" t="s">
        <v>1027</v>
      </c>
      <c r="F6846" s="331" t="s">
        <v>1133</v>
      </c>
      <c r="G6846" s="331" t="n">
        <v>39</v>
      </c>
      <c r="H6846" s="415" t="n">
        <v>1485.9</v>
      </c>
      <c r="I6846" s="415" t="n">
        <v>29584.27</v>
      </c>
      <c r="J6846" s="389"/>
      <c r="K6846" s="331" t="s">
        <v>994</v>
      </c>
    </row>
    <row r="6847" customFormat="false" ht="15" hidden="true" customHeight="false" outlineLevel="0" collapsed="false">
      <c r="A6847" s="331"/>
      <c r="B6847" s="331" t="s">
        <v>1626</v>
      </c>
      <c r="C6847" s="331" t="str">
        <f aca="false">IFERROR(VLOOKUP(B6847,'[1]#¡REF!'!$A$1:$C$15201,2,FALSE()),"")</f>
        <v/>
      </c>
      <c r="D6847" s="331" t="s">
        <v>1016</v>
      </c>
      <c r="E6847" s="331" t="s">
        <v>1028</v>
      </c>
      <c r="F6847" s="331" t="s">
        <v>1134</v>
      </c>
      <c r="G6847" s="331" t="n">
        <v>64</v>
      </c>
      <c r="H6847" s="415" t="n">
        <v>2438.4</v>
      </c>
      <c r="I6847" s="415" t="n">
        <v>48548.54</v>
      </c>
      <c r="J6847" s="390"/>
      <c r="K6847" s="331" t="s">
        <v>994</v>
      </c>
    </row>
    <row r="6848" customFormat="false" ht="15.75" hidden="true" customHeight="false" outlineLevel="0" collapsed="false">
      <c r="A6848" s="399"/>
      <c r="B6848" s="356" t="s">
        <v>1626</v>
      </c>
      <c r="C6848" s="356" t="str">
        <f aca="false">IFERROR(VLOOKUP(B6848,'[1]#¡REF!'!$A$1:$C$15201,2,FALSE()),"")</f>
        <v/>
      </c>
      <c r="D6848" s="399" t="s">
        <v>1016</v>
      </c>
      <c r="E6848" s="399" t="s">
        <v>621</v>
      </c>
      <c r="F6848" s="361" t="s">
        <v>1136</v>
      </c>
      <c r="G6848" s="361" t="n">
        <v>142</v>
      </c>
      <c r="H6848" s="419" t="n">
        <v>5410.2</v>
      </c>
      <c r="I6848" s="419" t="n">
        <v>107717.08</v>
      </c>
      <c r="J6848" s="438"/>
      <c r="K6848" s="356" t="s">
        <v>994</v>
      </c>
      <c r="L6848" s="379"/>
      <c r="M6848" s="379"/>
      <c r="N6848" s="379"/>
      <c r="O6848" s="379"/>
      <c r="P6848" s="279"/>
      <c r="Q6848" s="395"/>
      <c r="R6848" s="396"/>
      <c r="S6848" s="396"/>
      <c r="T6848" s="382"/>
    </row>
    <row r="6849" customFormat="false" ht="15" hidden="true" customHeight="false" outlineLevel="0" collapsed="false">
      <c r="A6849" s="331"/>
      <c r="B6849" s="331" t="s">
        <v>1627</v>
      </c>
      <c r="C6849" s="331" t="str">
        <f aca="false">IFERROR(VLOOKUP(B6849,'[1]#¡REF!'!$A$1:$C$15201,2,FALSE()),"")</f>
        <v/>
      </c>
      <c r="D6849" s="331" t="s">
        <v>991</v>
      </c>
      <c r="E6849" s="331" t="s">
        <v>1033</v>
      </c>
      <c r="F6849" s="354" t="s">
        <v>993</v>
      </c>
      <c r="G6849" s="331" t="n">
        <v>20</v>
      </c>
      <c r="H6849" s="331" t="n">
        <v>42.2</v>
      </c>
      <c r="I6849" s="331" t="n">
        <v>840.2</v>
      </c>
      <c r="J6849" s="388"/>
      <c r="K6849" s="331" t="s">
        <v>994</v>
      </c>
    </row>
    <row r="6850" customFormat="false" ht="15" hidden="true" customHeight="false" outlineLevel="0" collapsed="false">
      <c r="A6850" s="331"/>
      <c r="B6850" s="331" t="s">
        <v>1627</v>
      </c>
      <c r="C6850" s="331" t="str">
        <f aca="false">IFERROR(VLOOKUP(B6850,'[1]#¡REF!'!$A$1:$C$15201,2,FALSE()),"")</f>
        <v/>
      </c>
      <c r="D6850" s="331" t="s">
        <v>991</v>
      </c>
      <c r="E6850" s="331" t="s">
        <v>1046</v>
      </c>
      <c r="F6850" s="354" t="s">
        <v>993</v>
      </c>
      <c r="G6850" s="331" t="n">
        <v>5</v>
      </c>
      <c r="H6850" s="331" t="n">
        <v>10.55</v>
      </c>
      <c r="I6850" s="331" t="n">
        <v>210.05</v>
      </c>
      <c r="J6850" s="389"/>
      <c r="K6850" s="331" t="s">
        <v>994</v>
      </c>
    </row>
    <row r="6851" customFormat="false" ht="15" hidden="true" customHeight="false" outlineLevel="0" collapsed="false">
      <c r="A6851" s="331"/>
      <c r="B6851" s="331" t="s">
        <v>1627</v>
      </c>
      <c r="C6851" s="331" t="str">
        <f aca="false">IFERROR(VLOOKUP(B6851,'[1]#¡REF!'!$A$1:$C$15201,2,FALSE()),"")</f>
        <v/>
      </c>
      <c r="D6851" s="331" t="s">
        <v>1016</v>
      </c>
      <c r="E6851" s="331" t="s">
        <v>1017</v>
      </c>
      <c r="F6851" s="331" t="s">
        <v>1130</v>
      </c>
      <c r="G6851" s="331" t="n">
        <v>10</v>
      </c>
      <c r="H6851" s="331" t="n">
        <v>21.1</v>
      </c>
      <c r="I6851" s="331" t="n">
        <v>420.1</v>
      </c>
      <c r="J6851" s="389"/>
      <c r="K6851" s="331" t="s">
        <v>994</v>
      </c>
    </row>
    <row r="6852" customFormat="false" ht="15" hidden="true" customHeight="false" outlineLevel="0" collapsed="false">
      <c r="A6852" s="331"/>
      <c r="B6852" s="331" t="s">
        <v>1627</v>
      </c>
      <c r="C6852" s="331" t="str">
        <f aca="false">IFERROR(VLOOKUP(B6852,'[1]#¡REF!'!$A$1:$C$15201,2,FALSE()),"")</f>
        <v/>
      </c>
      <c r="D6852" s="331" t="s">
        <v>1016</v>
      </c>
      <c r="E6852" s="331" t="s">
        <v>1091</v>
      </c>
      <c r="F6852" s="354" t="s">
        <v>993</v>
      </c>
      <c r="G6852" s="331" t="n">
        <v>44</v>
      </c>
      <c r="H6852" s="331" t="n">
        <v>92.84</v>
      </c>
      <c r="I6852" s="415" t="n">
        <v>1848.44</v>
      </c>
      <c r="J6852" s="389"/>
      <c r="K6852" s="331" t="s">
        <v>994</v>
      </c>
    </row>
    <row r="6853" customFormat="false" ht="15" hidden="true" customHeight="false" outlineLevel="0" collapsed="false">
      <c r="A6853" s="331"/>
      <c r="B6853" s="331" t="s">
        <v>1627</v>
      </c>
      <c r="C6853" s="331" t="str">
        <f aca="false">IFERROR(VLOOKUP(B6853,'[1]#¡REF!'!$A$1:$C$15201,2,FALSE()),"")</f>
        <v/>
      </c>
      <c r="D6853" s="331" t="s">
        <v>1016</v>
      </c>
      <c r="E6853" s="331" t="s">
        <v>1019</v>
      </c>
      <c r="F6853" s="354" t="s">
        <v>993</v>
      </c>
      <c r="G6853" s="331" t="n">
        <v>5</v>
      </c>
      <c r="H6853" s="331" t="n">
        <v>10.55</v>
      </c>
      <c r="I6853" s="331" t="n">
        <v>210.05</v>
      </c>
      <c r="J6853" s="389"/>
      <c r="K6853" s="331" t="s">
        <v>994</v>
      </c>
    </row>
    <row r="6854" customFormat="false" ht="15" hidden="true" customHeight="false" outlineLevel="0" collapsed="false">
      <c r="A6854" s="331"/>
      <c r="B6854" s="331" t="s">
        <v>1627</v>
      </c>
      <c r="C6854" s="331" t="str">
        <f aca="false">IFERROR(VLOOKUP(B6854,'[1]#¡REF!'!$A$1:$C$15201,2,FALSE()),"")</f>
        <v/>
      </c>
      <c r="D6854" s="331" t="s">
        <v>1016</v>
      </c>
      <c r="E6854" s="331" t="s">
        <v>1020</v>
      </c>
      <c r="F6854" s="354" t="s">
        <v>993</v>
      </c>
      <c r="G6854" s="331" t="n">
        <v>151</v>
      </c>
      <c r="H6854" s="331" t="n">
        <v>318.61</v>
      </c>
      <c r="I6854" s="415" t="n">
        <v>6343.53</v>
      </c>
      <c r="J6854" s="389"/>
      <c r="K6854" s="331" t="s">
        <v>994</v>
      </c>
    </row>
    <row r="6855" customFormat="false" ht="15" hidden="true" customHeight="false" outlineLevel="0" collapsed="false">
      <c r="A6855" s="331"/>
      <c r="B6855" s="331" t="s">
        <v>1627</v>
      </c>
      <c r="C6855" s="331" t="str">
        <f aca="false">IFERROR(VLOOKUP(B6855,'[1]#¡REF!'!$A$1:$C$15201,2,FALSE()),"")</f>
        <v/>
      </c>
      <c r="D6855" s="331" t="s">
        <v>1016</v>
      </c>
      <c r="E6855" s="331" t="s">
        <v>1041</v>
      </c>
      <c r="F6855" s="354" t="s">
        <v>993</v>
      </c>
      <c r="G6855" s="331" t="n">
        <v>4</v>
      </c>
      <c r="H6855" s="331" t="n">
        <v>8.44</v>
      </c>
      <c r="I6855" s="331" t="n">
        <v>168.04</v>
      </c>
      <c r="J6855" s="389"/>
      <c r="K6855" s="331" t="s">
        <v>994</v>
      </c>
    </row>
    <row r="6856" customFormat="false" ht="15" hidden="true" customHeight="false" outlineLevel="0" collapsed="false">
      <c r="A6856" s="331"/>
      <c r="B6856" s="331" t="s">
        <v>1627</v>
      </c>
      <c r="C6856" s="331" t="str">
        <f aca="false">IFERROR(VLOOKUP(B6856,'[1]#¡REF!'!$A$1:$C$15201,2,FALSE()),"")</f>
        <v/>
      </c>
      <c r="D6856" s="331" t="s">
        <v>1016</v>
      </c>
      <c r="E6856" s="331" t="s">
        <v>1025</v>
      </c>
      <c r="F6856" s="354" t="s">
        <v>993</v>
      </c>
      <c r="G6856" s="331" t="n">
        <v>17</v>
      </c>
      <c r="H6856" s="331" t="n">
        <v>35.87</v>
      </c>
      <c r="I6856" s="331" t="n">
        <v>714.17</v>
      </c>
      <c r="J6856" s="389"/>
      <c r="K6856" s="331" t="s">
        <v>994</v>
      </c>
    </row>
    <row r="6857" customFormat="false" ht="15" hidden="true" customHeight="false" outlineLevel="0" collapsed="false">
      <c r="A6857" s="331"/>
      <c r="B6857" s="331" t="s">
        <v>1627</v>
      </c>
      <c r="C6857" s="331" t="str">
        <f aca="false">IFERROR(VLOOKUP(B6857,'[1]#¡REF!'!$A$1:$C$15201,2,FALSE()),"")</f>
        <v/>
      </c>
      <c r="D6857" s="331" t="s">
        <v>1016</v>
      </c>
      <c r="E6857" s="331" t="s">
        <v>1065</v>
      </c>
      <c r="F6857" s="354" t="s">
        <v>993</v>
      </c>
      <c r="G6857" s="331" t="n">
        <v>38</v>
      </c>
      <c r="H6857" s="331" t="n">
        <v>80.18</v>
      </c>
      <c r="I6857" s="415" t="n">
        <v>1596.38</v>
      </c>
      <c r="J6857" s="389"/>
      <c r="K6857" s="331" t="s">
        <v>994</v>
      </c>
    </row>
    <row r="6858" customFormat="false" ht="15" hidden="true" customHeight="false" outlineLevel="0" collapsed="false">
      <c r="A6858" s="331"/>
      <c r="B6858" s="331" t="s">
        <v>1627</v>
      </c>
      <c r="C6858" s="331" t="str">
        <f aca="false">IFERROR(VLOOKUP(B6858,'[1]#¡REF!'!$A$1:$C$15201,2,FALSE()),"")</f>
        <v/>
      </c>
      <c r="D6858" s="331" t="s">
        <v>1016</v>
      </c>
      <c r="E6858" s="331" t="s">
        <v>1093</v>
      </c>
      <c r="F6858" s="331" t="s">
        <v>1131</v>
      </c>
      <c r="G6858" s="331" t="n">
        <v>10</v>
      </c>
      <c r="H6858" s="331" t="n">
        <v>21.1</v>
      </c>
      <c r="I6858" s="331" t="n">
        <v>420.1</v>
      </c>
      <c r="J6858" s="389"/>
      <c r="K6858" s="331" t="s">
        <v>994</v>
      </c>
    </row>
    <row r="6859" customFormat="false" ht="15" hidden="true" customHeight="false" outlineLevel="0" collapsed="false">
      <c r="A6859" s="331"/>
      <c r="B6859" s="331" t="s">
        <v>1627</v>
      </c>
      <c r="C6859" s="331" t="str">
        <f aca="false">IFERROR(VLOOKUP(B6859,'[1]#¡REF!'!$A$1:$C$15201,2,FALSE()),"")</f>
        <v/>
      </c>
      <c r="D6859" s="331" t="s">
        <v>1016</v>
      </c>
      <c r="E6859" s="331" t="s">
        <v>1027</v>
      </c>
      <c r="F6859" s="331" t="s">
        <v>1133</v>
      </c>
      <c r="G6859" s="331" t="n">
        <v>10</v>
      </c>
      <c r="H6859" s="331" t="n">
        <v>21.1</v>
      </c>
      <c r="I6859" s="331" t="n">
        <v>420.1</v>
      </c>
      <c r="J6859" s="389"/>
      <c r="K6859" s="331" t="s">
        <v>994</v>
      </c>
    </row>
    <row r="6860" customFormat="false" ht="15" hidden="true" customHeight="false" outlineLevel="0" collapsed="false">
      <c r="A6860" s="331"/>
      <c r="B6860" s="331" t="s">
        <v>1627</v>
      </c>
      <c r="C6860" s="331" t="str">
        <f aca="false">IFERROR(VLOOKUP(B6860,'[1]#¡REF!'!$A$1:$C$15201,2,FALSE()),"")</f>
        <v/>
      </c>
      <c r="D6860" s="331" t="s">
        <v>1016</v>
      </c>
      <c r="E6860" s="331" t="s">
        <v>1028</v>
      </c>
      <c r="F6860" s="331" t="s">
        <v>1134</v>
      </c>
      <c r="G6860" s="331" t="n">
        <v>10</v>
      </c>
      <c r="H6860" s="331" t="n">
        <v>21.1</v>
      </c>
      <c r="I6860" s="331" t="n">
        <v>420.1</v>
      </c>
      <c r="J6860" s="390"/>
      <c r="K6860" s="331" t="s">
        <v>994</v>
      </c>
    </row>
    <row r="6861" customFormat="false" ht="15" hidden="true" customHeight="false" outlineLevel="0" collapsed="false">
      <c r="A6861" s="331"/>
      <c r="B6861" s="331" t="s">
        <v>1628</v>
      </c>
      <c r="C6861" s="331" t="str">
        <f aca="false">IFERROR(VLOOKUP(B6861,'[1]#¡REF!'!$A$1:$C$15201,2,FALSE()),"")</f>
        <v/>
      </c>
      <c r="D6861" s="331" t="s">
        <v>991</v>
      </c>
      <c r="E6861" s="331" t="s">
        <v>1032</v>
      </c>
      <c r="F6861" s="331" t="s">
        <v>1130</v>
      </c>
      <c r="G6861" s="405" t="n">
        <v>3600</v>
      </c>
      <c r="H6861" s="415" t="n">
        <v>5400</v>
      </c>
      <c r="I6861" s="415" t="n">
        <v>107514</v>
      </c>
      <c r="J6861" s="388"/>
      <c r="K6861" s="331" t="s">
        <v>994</v>
      </c>
    </row>
    <row r="6862" customFormat="false" ht="15" hidden="true" customHeight="false" outlineLevel="0" collapsed="false">
      <c r="A6862" s="331"/>
      <c r="B6862" s="331" t="s">
        <v>1628</v>
      </c>
      <c r="C6862" s="331" t="str">
        <f aca="false">IFERROR(VLOOKUP(B6862,'[1]#¡REF!'!$A$1:$C$15201,2,FALSE()),"")</f>
        <v/>
      </c>
      <c r="D6862" s="331" t="s">
        <v>991</v>
      </c>
      <c r="E6862" s="331" t="s">
        <v>992</v>
      </c>
      <c r="F6862" s="354" t="s">
        <v>993</v>
      </c>
      <c r="G6862" s="405" t="n">
        <v>7000</v>
      </c>
      <c r="H6862" s="415" t="n">
        <v>10500</v>
      </c>
      <c r="I6862" s="415" t="n">
        <v>209055</v>
      </c>
      <c r="J6862" s="389"/>
      <c r="K6862" s="331" t="s">
        <v>994</v>
      </c>
    </row>
    <row r="6863" customFormat="false" ht="15" hidden="true" customHeight="false" outlineLevel="0" collapsed="false">
      <c r="A6863" s="331"/>
      <c r="B6863" s="331" t="s">
        <v>1628</v>
      </c>
      <c r="C6863" s="331" t="str">
        <f aca="false">IFERROR(VLOOKUP(B6863,'[1]#¡REF!'!$A$1:$C$15201,2,FALSE()),"")</f>
        <v/>
      </c>
      <c r="D6863" s="331" t="s">
        <v>991</v>
      </c>
      <c r="E6863" s="331" t="s">
        <v>1034</v>
      </c>
      <c r="F6863" s="354" t="s">
        <v>993</v>
      </c>
      <c r="G6863" s="405" t="n">
        <v>11202</v>
      </c>
      <c r="H6863" s="415" t="n">
        <v>16803</v>
      </c>
      <c r="I6863" s="415" t="n">
        <v>334547.73</v>
      </c>
      <c r="J6863" s="389"/>
      <c r="K6863" s="331" t="s">
        <v>994</v>
      </c>
    </row>
    <row r="6864" customFormat="false" ht="15" hidden="true" customHeight="false" outlineLevel="0" collapsed="false">
      <c r="A6864" s="331"/>
      <c r="B6864" s="331" t="s">
        <v>1628</v>
      </c>
      <c r="C6864" s="331" t="str">
        <f aca="false">IFERROR(VLOOKUP(B6864,'[1]#¡REF!'!$A$1:$C$15201,2,FALSE()),"")</f>
        <v/>
      </c>
      <c r="D6864" s="331" t="s">
        <v>991</v>
      </c>
      <c r="E6864" s="331" t="s">
        <v>1037</v>
      </c>
      <c r="F6864" s="331" t="s">
        <v>1131</v>
      </c>
      <c r="G6864" s="405" t="n">
        <v>5000</v>
      </c>
      <c r="H6864" s="415" t="n">
        <v>7500</v>
      </c>
      <c r="I6864" s="415" t="n">
        <v>149325</v>
      </c>
      <c r="J6864" s="390"/>
      <c r="K6864" s="331" t="s">
        <v>994</v>
      </c>
    </row>
    <row r="6865" customFormat="false" ht="15.75" hidden="true" customHeight="false" outlineLevel="0" collapsed="false">
      <c r="A6865" s="356"/>
      <c r="B6865" s="356" t="s">
        <v>1628</v>
      </c>
      <c r="C6865" s="356" t="str">
        <f aca="false">IFERROR(VLOOKUP(B6865,'[1]#¡REF!'!$A$1:$C$15201,2,FALSE()),"")</f>
        <v/>
      </c>
      <c r="D6865" s="356" t="s">
        <v>991</v>
      </c>
      <c r="E6865" s="356" t="s">
        <v>612</v>
      </c>
      <c r="F6865" s="361" t="s">
        <v>1136</v>
      </c>
      <c r="G6865" s="418" t="n">
        <v>4811</v>
      </c>
      <c r="H6865" s="416" t="n">
        <v>7216.5</v>
      </c>
      <c r="I6865" s="416" t="n">
        <v>143680.52</v>
      </c>
      <c r="J6865" s="394"/>
      <c r="K6865" s="356" t="s">
        <v>994</v>
      </c>
      <c r="L6865" s="379"/>
      <c r="M6865" s="379"/>
      <c r="N6865" s="379"/>
      <c r="O6865" s="379"/>
      <c r="P6865" s="279"/>
      <c r="Q6865" s="395"/>
      <c r="R6865" s="396"/>
      <c r="S6865" s="396"/>
      <c r="T6865" s="382"/>
    </row>
    <row r="6866" customFormat="false" ht="15" hidden="true" customHeight="false" outlineLevel="0" collapsed="false">
      <c r="A6866" s="331"/>
      <c r="B6866" s="331" t="s">
        <v>1629</v>
      </c>
      <c r="C6866" s="331" t="str">
        <f aca="false">IFERROR(VLOOKUP(B6866,'[1]#¡REF!'!$A$1:$C$15201,2,FALSE()),"")</f>
        <v/>
      </c>
      <c r="D6866" s="331" t="s">
        <v>991</v>
      </c>
      <c r="E6866" s="331" t="s">
        <v>997</v>
      </c>
      <c r="F6866" s="331" t="s">
        <v>1130</v>
      </c>
      <c r="G6866" s="331" t="n">
        <v>900</v>
      </c>
      <c r="H6866" s="415" t="n">
        <v>1017</v>
      </c>
      <c r="I6866" s="415" t="n">
        <v>20248.47</v>
      </c>
      <c r="J6866" s="388"/>
      <c r="K6866" s="331" t="s">
        <v>994</v>
      </c>
    </row>
    <row r="6867" customFormat="false" ht="15" hidden="true" customHeight="false" outlineLevel="0" collapsed="false">
      <c r="A6867" s="331"/>
      <c r="B6867" s="331" t="s">
        <v>1629</v>
      </c>
      <c r="C6867" s="331" t="str">
        <f aca="false">IFERROR(VLOOKUP(B6867,'[1]#¡REF!'!$A$1:$C$15201,2,FALSE()),"")</f>
        <v/>
      </c>
      <c r="D6867" s="331" t="s">
        <v>991</v>
      </c>
      <c r="E6867" s="331" t="s">
        <v>1083</v>
      </c>
      <c r="F6867" s="354" t="s">
        <v>993</v>
      </c>
      <c r="G6867" s="405" t="n">
        <v>4362</v>
      </c>
      <c r="H6867" s="415" t="n">
        <v>4929.06</v>
      </c>
      <c r="I6867" s="415" t="n">
        <v>98137.58</v>
      </c>
      <c r="J6867" s="389"/>
      <c r="K6867" s="331" t="s">
        <v>994</v>
      </c>
    </row>
    <row r="6868" customFormat="false" ht="15" hidden="true" customHeight="false" outlineLevel="0" collapsed="false">
      <c r="A6868" s="331"/>
      <c r="B6868" s="331" t="s">
        <v>1629</v>
      </c>
      <c r="C6868" s="331" t="str">
        <f aca="false">IFERROR(VLOOKUP(B6868,'[1]#¡REF!'!$A$1:$C$15201,2,FALSE()),"")</f>
        <v/>
      </c>
      <c r="D6868" s="331" t="s">
        <v>991</v>
      </c>
      <c r="E6868" s="331" t="s">
        <v>1009</v>
      </c>
      <c r="F6868" s="354" t="s">
        <v>993</v>
      </c>
      <c r="G6868" s="405" t="n">
        <v>2400</v>
      </c>
      <c r="H6868" s="415" t="n">
        <v>2712</v>
      </c>
      <c r="I6868" s="415" t="n">
        <v>53995.92</v>
      </c>
      <c r="J6868" s="389"/>
      <c r="K6868" s="331" t="s">
        <v>994</v>
      </c>
    </row>
    <row r="6869" customFormat="false" ht="15" hidden="true" customHeight="false" outlineLevel="0" collapsed="false">
      <c r="A6869" s="331"/>
      <c r="B6869" s="331" t="s">
        <v>1629</v>
      </c>
      <c r="C6869" s="331" t="str">
        <f aca="false">IFERROR(VLOOKUP(B6869,'[1]#¡REF!'!$A$1:$C$15201,2,FALSE()),"")</f>
        <v/>
      </c>
      <c r="D6869" s="331" t="s">
        <v>991</v>
      </c>
      <c r="E6869" s="331" t="s">
        <v>1010</v>
      </c>
      <c r="F6869" s="354" t="s">
        <v>993</v>
      </c>
      <c r="G6869" s="405" t="n">
        <v>1200</v>
      </c>
      <c r="H6869" s="415" t="n">
        <v>1356</v>
      </c>
      <c r="I6869" s="415" t="n">
        <v>26997.96</v>
      </c>
      <c r="J6869" s="389"/>
      <c r="K6869" s="331" t="s">
        <v>994</v>
      </c>
    </row>
    <row r="6870" customFormat="false" ht="15" hidden="true" customHeight="false" outlineLevel="0" collapsed="false">
      <c r="A6870" s="331"/>
      <c r="B6870" s="331" t="s">
        <v>1629</v>
      </c>
      <c r="C6870" s="331" t="str">
        <f aca="false">IFERROR(VLOOKUP(B6870,'[1]#¡REF!'!$A$1:$C$15201,2,FALSE()),"")</f>
        <v/>
      </c>
      <c r="D6870" s="331" t="s">
        <v>991</v>
      </c>
      <c r="E6870" s="331" t="s">
        <v>1014</v>
      </c>
      <c r="F6870" s="331" t="s">
        <v>1132</v>
      </c>
      <c r="G6870" s="405" t="n">
        <v>4630</v>
      </c>
      <c r="H6870" s="415" t="n">
        <v>5231.9</v>
      </c>
      <c r="I6870" s="415" t="n">
        <v>104167.13</v>
      </c>
      <c r="J6870" s="389"/>
      <c r="K6870" s="331" t="s">
        <v>994</v>
      </c>
    </row>
    <row r="6871" customFormat="false" ht="15" hidden="true" customHeight="false" outlineLevel="0" collapsed="false">
      <c r="A6871" s="331"/>
      <c r="B6871" s="331" t="s">
        <v>1629</v>
      </c>
      <c r="C6871" s="331" t="str">
        <f aca="false">IFERROR(VLOOKUP(B6871,'[1]#¡REF!'!$A$1:$C$15201,2,FALSE()),"")</f>
        <v/>
      </c>
      <c r="D6871" s="331" t="s">
        <v>991</v>
      </c>
      <c r="E6871" s="331" t="s">
        <v>1002</v>
      </c>
      <c r="F6871" s="331" t="s">
        <v>1133</v>
      </c>
      <c r="G6871" s="405" t="n">
        <v>10743</v>
      </c>
      <c r="H6871" s="415" t="n">
        <v>12139.59</v>
      </c>
      <c r="I6871" s="415" t="n">
        <v>241699.24</v>
      </c>
      <c r="J6871" s="389"/>
      <c r="K6871" s="331" t="s">
        <v>994</v>
      </c>
    </row>
    <row r="6872" customFormat="false" ht="15" hidden="true" customHeight="false" outlineLevel="0" collapsed="false">
      <c r="A6872" s="331"/>
      <c r="B6872" s="331" t="s">
        <v>1629</v>
      </c>
      <c r="C6872" s="331" t="str">
        <f aca="false">IFERROR(VLOOKUP(B6872,'[1]#¡REF!'!$A$1:$C$15201,2,FALSE()),"")</f>
        <v/>
      </c>
      <c r="D6872" s="331" t="s">
        <v>991</v>
      </c>
      <c r="E6872" s="331" t="s">
        <v>1004</v>
      </c>
      <c r="F6872" s="331" t="s">
        <v>1134</v>
      </c>
      <c r="G6872" s="331" t="n">
        <v>200</v>
      </c>
      <c r="H6872" s="331" t="n">
        <v>226</v>
      </c>
      <c r="I6872" s="415" t="n">
        <v>4499.66</v>
      </c>
      <c r="J6872" s="389"/>
      <c r="K6872" s="331" t="s">
        <v>994</v>
      </c>
    </row>
    <row r="6873" customFormat="false" ht="15" hidden="true" customHeight="false" outlineLevel="0" collapsed="false">
      <c r="A6873" s="331"/>
      <c r="B6873" s="331" t="s">
        <v>1630</v>
      </c>
      <c r="C6873" s="331" t="str">
        <f aca="false">IFERROR(VLOOKUP(B6873,'[1]#¡REF!'!$A$1:$C$15201,2,FALSE()),"")</f>
        <v/>
      </c>
      <c r="D6873" s="331" t="s">
        <v>991</v>
      </c>
      <c r="E6873" s="331" t="s">
        <v>1032</v>
      </c>
      <c r="F6873" s="331" t="s">
        <v>1130</v>
      </c>
      <c r="G6873" s="331" t="n">
        <v>720</v>
      </c>
      <c r="H6873" s="415" t="n">
        <v>5040</v>
      </c>
      <c r="I6873" s="415" t="n">
        <v>100346.4</v>
      </c>
      <c r="J6873" s="389"/>
      <c r="K6873" s="331" t="s">
        <v>994</v>
      </c>
    </row>
    <row r="6874" customFormat="false" ht="15" hidden="true" customHeight="false" outlineLevel="0" collapsed="false">
      <c r="A6874" s="331"/>
      <c r="B6874" s="331" t="s">
        <v>1630</v>
      </c>
      <c r="C6874" s="331" t="str">
        <f aca="false">IFERROR(VLOOKUP(B6874,'[1]#¡REF!'!$A$1:$C$15201,2,FALSE()),"")</f>
        <v/>
      </c>
      <c r="D6874" s="331" t="s">
        <v>991</v>
      </c>
      <c r="E6874" s="331" t="s">
        <v>992</v>
      </c>
      <c r="F6874" s="354" t="s">
        <v>993</v>
      </c>
      <c r="G6874" s="331" t="n">
        <v>255</v>
      </c>
      <c r="H6874" s="415" t="n">
        <v>1785</v>
      </c>
      <c r="I6874" s="415" t="n">
        <v>35539.35</v>
      </c>
      <c r="J6874" s="389"/>
      <c r="K6874" s="331" t="s">
        <v>994</v>
      </c>
    </row>
    <row r="6875" customFormat="false" ht="15" hidden="true" customHeight="false" outlineLevel="0" collapsed="false">
      <c r="A6875" s="331"/>
      <c r="B6875" s="331" t="s">
        <v>1630</v>
      </c>
      <c r="C6875" s="331" t="str">
        <f aca="false">IFERROR(VLOOKUP(B6875,'[1]#¡REF!'!$A$1:$C$15201,2,FALSE()),"")</f>
        <v/>
      </c>
      <c r="D6875" s="331" t="s">
        <v>991</v>
      </c>
      <c r="E6875" s="331" t="s">
        <v>1008</v>
      </c>
      <c r="F6875" s="354" t="s">
        <v>993</v>
      </c>
      <c r="G6875" s="331" t="n">
        <v>80</v>
      </c>
      <c r="H6875" s="331" t="n">
        <v>560</v>
      </c>
      <c r="I6875" s="415" t="n">
        <v>11149.6</v>
      </c>
      <c r="J6875" s="389"/>
      <c r="K6875" s="331" t="s">
        <v>994</v>
      </c>
    </row>
    <row r="6876" customFormat="false" ht="15" hidden="true" customHeight="false" outlineLevel="0" collapsed="false">
      <c r="A6876" s="331"/>
      <c r="B6876" s="331" t="s">
        <v>1630</v>
      </c>
      <c r="C6876" s="331" t="str">
        <f aca="false">IFERROR(VLOOKUP(B6876,'[1]#¡REF!'!$A$1:$C$15201,2,FALSE()),"")</f>
        <v/>
      </c>
      <c r="D6876" s="331" t="s">
        <v>991</v>
      </c>
      <c r="E6876" s="331" t="s">
        <v>1053</v>
      </c>
      <c r="F6876" s="354" t="s">
        <v>993</v>
      </c>
      <c r="G6876" s="331" t="n">
        <v>400</v>
      </c>
      <c r="H6876" s="415" t="n">
        <v>2800</v>
      </c>
      <c r="I6876" s="415" t="n">
        <v>55748</v>
      </c>
      <c r="J6876" s="389"/>
      <c r="K6876" s="331" t="s">
        <v>994</v>
      </c>
    </row>
    <row r="6877" customFormat="false" ht="15" hidden="true" customHeight="false" outlineLevel="0" collapsed="false">
      <c r="A6877" s="331"/>
      <c r="B6877" s="331" t="s">
        <v>1630</v>
      </c>
      <c r="C6877" s="331" t="str">
        <f aca="false">IFERROR(VLOOKUP(B6877,'[1]#¡REF!'!$A$1:$C$15201,2,FALSE()),"")</f>
        <v/>
      </c>
      <c r="D6877" s="331" t="s">
        <v>991</v>
      </c>
      <c r="E6877" s="331" t="s">
        <v>1034</v>
      </c>
      <c r="F6877" s="354" t="s">
        <v>993</v>
      </c>
      <c r="G6877" s="331" t="n">
        <v>16</v>
      </c>
      <c r="H6877" s="331" t="n">
        <v>112</v>
      </c>
      <c r="I6877" s="415" t="n">
        <v>2229.92</v>
      </c>
      <c r="J6877" s="389"/>
      <c r="K6877" s="331" t="s">
        <v>994</v>
      </c>
    </row>
    <row r="6878" customFormat="false" ht="15" hidden="true" customHeight="false" outlineLevel="0" collapsed="false">
      <c r="A6878" s="331"/>
      <c r="B6878" s="331" t="s">
        <v>1630</v>
      </c>
      <c r="C6878" s="331" t="str">
        <f aca="false">IFERROR(VLOOKUP(B6878,'[1]#¡REF!'!$A$1:$C$15201,2,FALSE()),"")</f>
        <v/>
      </c>
      <c r="D6878" s="331" t="s">
        <v>991</v>
      </c>
      <c r="E6878" s="331" t="s">
        <v>1009</v>
      </c>
      <c r="F6878" s="354" t="s">
        <v>993</v>
      </c>
      <c r="G6878" s="331" t="n">
        <v>200</v>
      </c>
      <c r="H6878" s="415" t="n">
        <v>1400</v>
      </c>
      <c r="I6878" s="415" t="n">
        <v>27874</v>
      </c>
      <c r="J6878" s="389"/>
      <c r="K6878" s="331" t="s">
        <v>994</v>
      </c>
    </row>
    <row r="6879" customFormat="false" ht="15" hidden="true" customHeight="false" outlineLevel="0" collapsed="false">
      <c r="A6879" s="331"/>
      <c r="B6879" s="331" t="s">
        <v>1630</v>
      </c>
      <c r="C6879" s="331" t="str">
        <f aca="false">IFERROR(VLOOKUP(B6879,'[1]#¡REF!'!$A$1:$C$15201,2,FALSE()),"")</f>
        <v/>
      </c>
      <c r="D6879" s="331" t="s">
        <v>991</v>
      </c>
      <c r="E6879" s="331" t="s">
        <v>1011</v>
      </c>
      <c r="F6879" s="354" t="s">
        <v>993</v>
      </c>
      <c r="G6879" s="405" t="n">
        <v>5200</v>
      </c>
      <c r="H6879" s="415" t="n">
        <v>36400</v>
      </c>
      <c r="I6879" s="415" t="n">
        <v>724724</v>
      </c>
      <c r="J6879" s="389"/>
      <c r="K6879" s="331" t="s">
        <v>994</v>
      </c>
    </row>
    <row r="6880" customFormat="false" ht="15" hidden="true" customHeight="false" outlineLevel="0" collapsed="false">
      <c r="A6880" s="331"/>
      <c r="B6880" s="331" t="s">
        <v>1630</v>
      </c>
      <c r="C6880" s="331" t="str">
        <f aca="false">IFERROR(VLOOKUP(B6880,'[1]#¡REF!'!$A$1:$C$15201,2,FALSE()),"")</f>
        <v/>
      </c>
      <c r="D6880" s="331" t="s">
        <v>991</v>
      </c>
      <c r="E6880" s="331" t="s">
        <v>1037</v>
      </c>
      <c r="F6880" s="331" t="s">
        <v>1131</v>
      </c>
      <c r="G6880" s="405" t="n">
        <v>1323</v>
      </c>
      <c r="H6880" s="415" t="n">
        <v>9261</v>
      </c>
      <c r="I6880" s="415" t="n">
        <v>184386.51</v>
      </c>
      <c r="J6880" s="389"/>
      <c r="K6880" s="331" t="s">
        <v>994</v>
      </c>
    </row>
    <row r="6881" customFormat="false" ht="15" hidden="true" customHeight="false" outlineLevel="0" collapsed="false">
      <c r="A6881" s="331"/>
      <c r="B6881" s="331" t="s">
        <v>1630</v>
      </c>
      <c r="C6881" s="331" t="str">
        <f aca="false">IFERROR(VLOOKUP(B6881,'[1]#¡REF!'!$A$1:$C$15201,2,FALSE()),"")</f>
        <v/>
      </c>
      <c r="D6881" s="331" t="s">
        <v>991</v>
      </c>
      <c r="E6881" s="331" t="s">
        <v>1014</v>
      </c>
      <c r="F6881" s="331" t="s">
        <v>1132</v>
      </c>
      <c r="G6881" s="331" t="n">
        <v>120</v>
      </c>
      <c r="H6881" s="331" t="n">
        <v>840</v>
      </c>
      <c r="I6881" s="415" t="n">
        <v>16724.4</v>
      </c>
      <c r="J6881" s="389"/>
      <c r="K6881" s="331" t="s">
        <v>994</v>
      </c>
    </row>
    <row r="6882" customFormat="false" ht="15" hidden="true" customHeight="false" outlineLevel="0" collapsed="false">
      <c r="A6882" s="331"/>
      <c r="B6882" s="331" t="s">
        <v>1630</v>
      </c>
      <c r="C6882" s="331" t="str">
        <f aca="false">IFERROR(VLOOKUP(B6882,'[1]#¡REF!'!$A$1:$C$15201,2,FALSE()),"")</f>
        <v/>
      </c>
      <c r="D6882" s="331" t="s">
        <v>991</v>
      </c>
      <c r="E6882" s="331" t="s">
        <v>1002</v>
      </c>
      <c r="F6882" s="331" t="s">
        <v>1133</v>
      </c>
      <c r="G6882" s="405" t="n">
        <v>10000</v>
      </c>
      <c r="H6882" s="415" t="n">
        <v>70000</v>
      </c>
      <c r="I6882" s="415" t="n">
        <v>1393700</v>
      </c>
      <c r="J6882" s="389"/>
      <c r="K6882" s="331" t="s">
        <v>994</v>
      </c>
    </row>
    <row r="6883" customFormat="false" ht="15" hidden="true" customHeight="false" outlineLevel="0" collapsed="false">
      <c r="A6883" s="331"/>
      <c r="B6883" s="331" t="s">
        <v>1630</v>
      </c>
      <c r="C6883" s="331" t="str">
        <f aca="false">IFERROR(VLOOKUP(B6883,'[1]#¡REF!'!$A$1:$C$15201,2,FALSE()),"")</f>
        <v/>
      </c>
      <c r="D6883" s="331" t="s">
        <v>991</v>
      </c>
      <c r="E6883" s="331" t="s">
        <v>1004</v>
      </c>
      <c r="F6883" s="331" t="s">
        <v>1134</v>
      </c>
      <c r="G6883" s="331" t="n">
        <v>60</v>
      </c>
      <c r="H6883" s="331" t="n">
        <v>420</v>
      </c>
      <c r="I6883" s="415" t="n">
        <v>8362.2</v>
      </c>
      <c r="J6883" s="390"/>
      <c r="K6883" s="331" t="s">
        <v>994</v>
      </c>
    </row>
    <row r="6884" customFormat="false" ht="15.75" hidden="true" customHeight="false" outlineLevel="0" collapsed="false">
      <c r="A6884" s="356"/>
      <c r="B6884" s="356" t="s">
        <v>1630</v>
      </c>
      <c r="C6884" s="356" t="str">
        <f aca="false">IFERROR(VLOOKUP(B6884,'[1]#¡REF!'!$A$1:$C$15201,2,FALSE()),"")</f>
        <v/>
      </c>
      <c r="D6884" s="356" t="s">
        <v>991</v>
      </c>
      <c r="E6884" s="356" t="s">
        <v>612</v>
      </c>
      <c r="F6884" s="361" t="s">
        <v>1136</v>
      </c>
      <c r="G6884" s="361" t="n">
        <v>352</v>
      </c>
      <c r="H6884" s="416" t="n">
        <v>2464</v>
      </c>
      <c r="I6884" s="416" t="n">
        <v>49058.24</v>
      </c>
      <c r="J6884" s="394"/>
      <c r="K6884" s="356" t="s">
        <v>994</v>
      </c>
      <c r="L6884" s="379"/>
      <c r="M6884" s="379"/>
      <c r="N6884" s="379"/>
      <c r="O6884" s="379"/>
      <c r="P6884" s="279"/>
      <c r="Q6884" s="395"/>
      <c r="R6884" s="396"/>
      <c r="S6884" s="396"/>
      <c r="T6884" s="382"/>
    </row>
    <row r="6885" customFormat="false" ht="15" hidden="true" customHeight="false" outlineLevel="0" collapsed="false">
      <c r="A6885" s="331"/>
      <c r="B6885" s="331" t="s">
        <v>1631</v>
      </c>
      <c r="C6885" s="331" t="str">
        <f aca="false">IFERROR(VLOOKUP(B6885,'[1]#¡REF!'!$A$1:$C$15201,2,FALSE()),"")</f>
        <v/>
      </c>
      <c r="D6885" s="331" t="s">
        <v>991</v>
      </c>
      <c r="E6885" s="331" t="s">
        <v>997</v>
      </c>
      <c r="F6885" s="331" t="s">
        <v>1130</v>
      </c>
      <c r="G6885" s="331" t="n">
        <v>180</v>
      </c>
      <c r="H6885" s="415" t="n">
        <v>1440</v>
      </c>
      <c r="I6885" s="415" t="n">
        <v>28670.4</v>
      </c>
      <c r="J6885" s="388"/>
      <c r="K6885" s="331" t="s">
        <v>994</v>
      </c>
    </row>
    <row r="6886" customFormat="false" ht="15" hidden="true" customHeight="false" outlineLevel="0" collapsed="false">
      <c r="A6886" s="331"/>
      <c r="B6886" s="331" t="s">
        <v>1631</v>
      </c>
      <c r="C6886" s="331" t="str">
        <f aca="false">IFERROR(VLOOKUP(B6886,'[1]#¡REF!'!$A$1:$C$15201,2,FALSE()),"")</f>
        <v/>
      </c>
      <c r="D6886" s="331" t="s">
        <v>991</v>
      </c>
      <c r="E6886" s="331" t="s">
        <v>992</v>
      </c>
      <c r="F6886" s="354" t="s">
        <v>993</v>
      </c>
      <c r="G6886" s="331" t="n">
        <v>200</v>
      </c>
      <c r="H6886" s="415" t="n">
        <v>1600</v>
      </c>
      <c r="I6886" s="415" t="n">
        <v>31856</v>
      </c>
      <c r="J6886" s="389"/>
      <c r="K6886" s="331" t="s">
        <v>994</v>
      </c>
    </row>
    <row r="6887" customFormat="false" ht="15" hidden="true" customHeight="false" outlineLevel="0" collapsed="false">
      <c r="A6887" s="331"/>
      <c r="B6887" s="331" t="s">
        <v>1631</v>
      </c>
      <c r="C6887" s="331" t="str">
        <f aca="false">IFERROR(VLOOKUP(B6887,'[1]#¡REF!'!$A$1:$C$15201,2,FALSE()),"")</f>
        <v/>
      </c>
      <c r="D6887" s="331" t="s">
        <v>991</v>
      </c>
      <c r="E6887" s="331" t="s">
        <v>1000</v>
      </c>
      <c r="F6887" s="354" t="s">
        <v>993</v>
      </c>
      <c r="G6887" s="331" t="n">
        <v>708</v>
      </c>
      <c r="H6887" s="415" t="n">
        <v>5664</v>
      </c>
      <c r="I6887" s="415" t="n">
        <v>112770.24</v>
      </c>
      <c r="J6887" s="389"/>
      <c r="K6887" s="331" t="s">
        <v>994</v>
      </c>
    </row>
    <row r="6888" customFormat="false" ht="15" hidden="true" customHeight="false" outlineLevel="0" collapsed="false">
      <c r="A6888" s="331"/>
      <c r="B6888" s="331" t="s">
        <v>1631</v>
      </c>
      <c r="C6888" s="331" t="str">
        <f aca="false">IFERROR(VLOOKUP(B6888,'[1]#¡REF!'!$A$1:$C$15201,2,FALSE()),"")</f>
        <v/>
      </c>
      <c r="D6888" s="331" t="s">
        <v>991</v>
      </c>
      <c r="E6888" s="331" t="s">
        <v>1034</v>
      </c>
      <c r="F6888" s="354" t="s">
        <v>993</v>
      </c>
      <c r="G6888" s="331" t="n">
        <v>69</v>
      </c>
      <c r="H6888" s="331" t="n">
        <v>552</v>
      </c>
      <c r="I6888" s="415" t="n">
        <v>10990.32</v>
      </c>
      <c r="J6888" s="389"/>
      <c r="K6888" s="331" t="s">
        <v>994</v>
      </c>
    </row>
    <row r="6889" customFormat="false" ht="15" hidden="true" customHeight="false" outlineLevel="0" collapsed="false">
      <c r="A6889" s="331"/>
      <c r="B6889" s="331" t="s">
        <v>1631</v>
      </c>
      <c r="C6889" s="331" t="str">
        <f aca="false">IFERROR(VLOOKUP(B6889,'[1]#¡REF!'!$A$1:$C$15201,2,FALSE()),"")</f>
        <v/>
      </c>
      <c r="D6889" s="331" t="s">
        <v>991</v>
      </c>
      <c r="E6889" s="331" t="s">
        <v>1011</v>
      </c>
      <c r="F6889" s="354" t="s">
        <v>993</v>
      </c>
      <c r="G6889" s="405" t="n">
        <v>2400</v>
      </c>
      <c r="H6889" s="415" t="n">
        <v>19200</v>
      </c>
      <c r="I6889" s="415" t="n">
        <v>382272</v>
      </c>
      <c r="J6889" s="389"/>
      <c r="K6889" s="331" t="s">
        <v>994</v>
      </c>
    </row>
    <row r="6890" customFormat="false" ht="15" hidden="true" customHeight="false" outlineLevel="0" collapsed="false">
      <c r="A6890" s="331"/>
      <c r="B6890" s="331" t="s">
        <v>1631</v>
      </c>
      <c r="C6890" s="331" t="str">
        <f aca="false">IFERROR(VLOOKUP(B6890,'[1]#¡REF!'!$A$1:$C$15201,2,FALSE()),"")</f>
        <v/>
      </c>
      <c r="D6890" s="331" t="s">
        <v>991</v>
      </c>
      <c r="E6890" s="331" t="s">
        <v>1012</v>
      </c>
      <c r="F6890" s="354" t="s">
        <v>993</v>
      </c>
      <c r="G6890" s="331" t="n">
        <v>100</v>
      </c>
      <c r="H6890" s="331" t="n">
        <v>800</v>
      </c>
      <c r="I6890" s="415" t="n">
        <v>15928</v>
      </c>
      <c r="J6890" s="389"/>
      <c r="K6890" s="331" t="s">
        <v>994</v>
      </c>
    </row>
    <row r="6891" customFormat="false" ht="15" hidden="true" customHeight="false" outlineLevel="0" collapsed="false">
      <c r="A6891" s="331"/>
      <c r="B6891" s="331" t="s">
        <v>1631</v>
      </c>
      <c r="C6891" s="331" t="str">
        <f aca="false">IFERROR(VLOOKUP(B6891,'[1]#¡REF!'!$A$1:$C$15201,2,FALSE()),"")</f>
        <v/>
      </c>
      <c r="D6891" s="331" t="s">
        <v>991</v>
      </c>
      <c r="E6891" s="331" t="s">
        <v>1037</v>
      </c>
      <c r="F6891" s="331" t="s">
        <v>1131</v>
      </c>
      <c r="G6891" s="405" t="n">
        <v>1908</v>
      </c>
      <c r="H6891" s="415" t="n">
        <v>15264</v>
      </c>
      <c r="I6891" s="415" t="n">
        <v>303906.24</v>
      </c>
      <c r="J6891" s="389"/>
      <c r="K6891" s="331" t="s">
        <v>994</v>
      </c>
    </row>
    <row r="6892" customFormat="false" ht="15" hidden="true" customHeight="false" outlineLevel="0" collapsed="false">
      <c r="A6892" s="331"/>
      <c r="B6892" s="331" t="s">
        <v>1631</v>
      </c>
      <c r="C6892" s="331" t="str">
        <f aca="false">IFERROR(VLOOKUP(B6892,'[1]#¡REF!'!$A$1:$C$15201,2,FALSE()),"")</f>
        <v/>
      </c>
      <c r="D6892" s="331" t="s">
        <v>991</v>
      </c>
      <c r="E6892" s="331" t="s">
        <v>1014</v>
      </c>
      <c r="F6892" s="331" t="s">
        <v>1132</v>
      </c>
      <c r="G6892" s="331" t="n">
        <v>384</v>
      </c>
      <c r="H6892" s="415" t="n">
        <v>3072</v>
      </c>
      <c r="I6892" s="415" t="n">
        <v>61163.52</v>
      </c>
      <c r="J6892" s="389"/>
      <c r="K6892" s="331" t="s">
        <v>994</v>
      </c>
    </row>
    <row r="6893" customFormat="false" ht="15" hidden="true" customHeight="false" outlineLevel="0" collapsed="false">
      <c r="A6893" s="331"/>
      <c r="B6893" s="331" t="s">
        <v>1631</v>
      </c>
      <c r="C6893" s="331" t="str">
        <f aca="false">IFERROR(VLOOKUP(B6893,'[1]#¡REF!'!$A$1:$C$15201,2,FALSE()),"")</f>
        <v/>
      </c>
      <c r="D6893" s="331" t="s">
        <v>991</v>
      </c>
      <c r="E6893" s="331" t="s">
        <v>1002</v>
      </c>
      <c r="F6893" s="331" t="s">
        <v>1133</v>
      </c>
      <c r="G6893" s="405" t="n">
        <v>1000</v>
      </c>
      <c r="H6893" s="415" t="n">
        <v>8000</v>
      </c>
      <c r="I6893" s="415" t="n">
        <v>159280</v>
      </c>
      <c r="J6893" s="389"/>
      <c r="K6893" s="331" t="s">
        <v>994</v>
      </c>
    </row>
    <row r="6894" customFormat="false" ht="15" hidden="true" customHeight="false" outlineLevel="0" collapsed="false">
      <c r="A6894" s="331"/>
      <c r="B6894" s="331" t="s">
        <v>1631</v>
      </c>
      <c r="C6894" s="331" t="str">
        <f aca="false">IFERROR(VLOOKUP(B6894,'[1]#¡REF!'!$A$1:$C$15201,2,FALSE()),"")</f>
        <v/>
      </c>
      <c r="D6894" s="331" t="s">
        <v>991</v>
      </c>
      <c r="E6894" s="331" t="s">
        <v>1004</v>
      </c>
      <c r="F6894" s="331" t="s">
        <v>1134</v>
      </c>
      <c r="G6894" s="331" t="n">
        <v>200</v>
      </c>
      <c r="H6894" s="415" t="n">
        <v>1600</v>
      </c>
      <c r="I6894" s="415" t="n">
        <v>31856</v>
      </c>
      <c r="J6894" s="390"/>
      <c r="K6894" s="331" t="s">
        <v>994</v>
      </c>
    </row>
    <row r="6895" customFormat="false" ht="15" hidden="true" customHeight="false" outlineLevel="0" collapsed="false">
      <c r="A6895" s="331"/>
      <c r="B6895" s="331" t="s">
        <v>1632</v>
      </c>
      <c r="C6895" s="331" t="str">
        <f aca="false">IFERROR(VLOOKUP(B6895,'[1]#¡REF!'!$A$1:$C$15201,2,FALSE()),"")</f>
        <v/>
      </c>
      <c r="D6895" s="331" t="s">
        <v>991</v>
      </c>
      <c r="E6895" s="331" t="s">
        <v>1034</v>
      </c>
      <c r="F6895" s="354" t="s">
        <v>993</v>
      </c>
      <c r="G6895" s="331" t="n">
        <v>307</v>
      </c>
      <c r="H6895" s="415" t="n">
        <v>54650.94</v>
      </c>
      <c r="I6895" s="415" t="n">
        <v>1088100.1</v>
      </c>
      <c r="J6895" s="388"/>
      <c r="K6895" s="331" t="s">
        <v>994</v>
      </c>
    </row>
    <row r="6896" customFormat="false" ht="15" hidden="true" customHeight="false" outlineLevel="0" collapsed="false">
      <c r="A6896" s="331"/>
      <c r="B6896" s="331" t="s">
        <v>1632</v>
      </c>
      <c r="C6896" s="331" t="str">
        <f aca="false">IFERROR(VLOOKUP(B6896,'[1]#¡REF!'!$A$1:$C$15201,2,FALSE()),"")</f>
        <v/>
      </c>
      <c r="D6896" s="331" t="s">
        <v>991</v>
      </c>
      <c r="E6896" s="331" t="s">
        <v>1012</v>
      </c>
      <c r="F6896" s="354" t="s">
        <v>993</v>
      </c>
      <c r="G6896" s="331" t="n">
        <v>75</v>
      </c>
      <c r="H6896" s="415" t="n">
        <v>13351.21</v>
      </c>
      <c r="I6896" s="415" t="n">
        <v>265822.5</v>
      </c>
      <c r="J6896" s="389"/>
      <c r="K6896" s="331" t="s">
        <v>994</v>
      </c>
    </row>
    <row r="6897" customFormat="false" ht="15" hidden="true" customHeight="false" outlineLevel="0" collapsed="false">
      <c r="A6897" s="331"/>
      <c r="B6897" s="331" t="s">
        <v>1632</v>
      </c>
      <c r="C6897" s="331" t="str">
        <f aca="false">IFERROR(VLOOKUP(B6897,'[1]#¡REF!'!$A$1:$C$15201,2,FALSE()),"")</f>
        <v/>
      </c>
      <c r="D6897" s="331" t="s">
        <v>991</v>
      </c>
      <c r="E6897" s="331" t="s">
        <v>1037</v>
      </c>
      <c r="F6897" s="331" t="s">
        <v>1131</v>
      </c>
      <c r="G6897" s="331" t="n">
        <v>33</v>
      </c>
      <c r="H6897" s="415" t="n">
        <v>5874.53</v>
      </c>
      <c r="I6897" s="415" t="n">
        <v>116961.9</v>
      </c>
      <c r="J6897" s="390"/>
      <c r="K6897" s="331" t="s">
        <v>994</v>
      </c>
    </row>
    <row r="6898" customFormat="false" ht="15.75" hidden="true" customHeight="false" outlineLevel="0" collapsed="false">
      <c r="A6898" s="356"/>
      <c r="B6898" s="356" t="s">
        <v>1632</v>
      </c>
      <c r="C6898" s="356" t="str">
        <f aca="false">IFERROR(VLOOKUP(B6898,'[1]#¡REF!'!$A$1:$C$15201,2,FALSE()),"")</f>
        <v/>
      </c>
      <c r="D6898" s="356" t="s">
        <v>991</v>
      </c>
      <c r="E6898" s="356" t="s">
        <v>612</v>
      </c>
      <c r="F6898" s="361" t="s">
        <v>1136</v>
      </c>
      <c r="G6898" s="361" t="n">
        <v>5</v>
      </c>
      <c r="H6898" s="356" t="n">
        <v>890.08</v>
      </c>
      <c r="I6898" s="416" t="n">
        <v>17721.5</v>
      </c>
      <c r="J6898" s="394"/>
      <c r="K6898" s="356" t="s">
        <v>994</v>
      </c>
      <c r="L6898" s="379"/>
      <c r="M6898" s="379"/>
      <c r="N6898" s="379"/>
      <c r="O6898" s="379"/>
      <c r="P6898" s="279"/>
      <c r="Q6898" s="395"/>
      <c r="R6898" s="396"/>
      <c r="S6898" s="396"/>
      <c r="T6898" s="382"/>
    </row>
    <row r="6899" customFormat="false" ht="15" hidden="true" customHeight="false" outlineLevel="0" collapsed="false">
      <c r="A6899" s="331"/>
      <c r="B6899" s="331" t="s">
        <v>1633</v>
      </c>
      <c r="C6899" s="331" t="str">
        <f aca="false">IFERROR(VLOOKUP(B6899,'[1]#¡REF!'!$A$1:$C$15201,2,FALSE()),"")</f>
        <v/>
      </c>
      <c r="D6899" s="331" t="s">
        <v>991</v>
      </c>
      <c r="E6899" s="331" t="s">
        <v>997</v>
      </c>
      <c r="F6899" s="331" t="s">
        <v>1130</v>
      </c>
      <c r="G6899" s="331" t="n">
        <v>1</v>
      </c>
      <c r="H6899" s="331" t="n">
        <v>2.43</v>
      </c>
      <c r="I6899" s="331" t="n">
        <v>48.3</v>
      </c>
      <c r="J6899" s="388"/>
      <c r="K6899" s="331" t="s">
        <v>994</v>
      </c>
    </row>
    <row r="6900" customFormat="false" ht="15" hidden="true" customHeight="false" outlineLevel="0" collapsed="false">
      <c r="A6900" s="331"/>
      <c r="B6900" s="331" t="s">
        <v>1633</v>
      </c>
      <c r="C6900" s="331" t="str">
        <f aca="false">IFERROR(VLOOKUP(B6900,'[1]#¡REF!'!$A$1:$C$15201,2,FALSE()),"")</f>
        <v/>
      </c>
      <c r="D6900" s="331" t="s">
        <v>991</v>
      </c>
      <c r="E6900" s="331" t="s">
        <v>1008</v>
      </c>
      <c r="F6900" s="354" t="s">
        <v>993</v>
      </c>
      <c r="G6900" s="331" t="n">
        <v>60</v>
      </c>
      <c r="H6900" s="331" t="n">
        <v>145.56</v>
      </c>
      <c r="I6900" s="415" t="n">
        <v>2898</v>
      </c>
      <c r="J6900" s="389"/>
      <c r="K6900" s="331" t="s">
        <v>994</v>
      </c>
    </row>
    <row r="6901" customFormat="false" ht="15" hidden="true" customHeight="false" outlineLevel="0" collapsed="false">
      <c r="A6901" s="331"/>
      <c r="B6901" s="331" t="s">
        <v>1633</v>
      </c>
      <c r="C6901" s="331" t="str">
        <f aca="false">IFERROR(VLOOKUP(B6901,'[1]#¡REF!'!$A$1:$C$15201,2,FALSE()),"")</f>
        <v/>
      </c>
      <c r="D6901" s="331" t="s">
        <v>991</v>
      </c>
      <c r="E6901" s="331" t="s">
        <v>1000</v>
      </c>
      <c r="F6901" s="354" t="s">
        <v>993</v>
      </c>
      <c r="G6901" s="331" t="n">
        <v>193</v>
      </c>
      <c r="H6901" s="331" t="n">
        <v>468.2</v>
      </c>
      <c r="I6901" s="415" t="n">
        <v>9321.9</v>
      </c>
      <c r="J6901" s="389"/>
      <c r="K6901" s="331" t="s">
        <v>994</v>
      </c>
    </row>
    <row r="6902" customFormat="false" ht="15" hidden="true" customHeight="false" outlineLevel="0" collapsed="false">
      <c r="A6902" s="331"/>
      <c r="B6902" s="331" t="s">
        <v>1633</v>
      </c>
      <c r="C6902" s="331" t="str">
        <f aca="false">IFERROR(VLOOKUP(B6902,'[1]#¡REF!'!$A$1:$C$15201,2,FALSE()),"")</f>
        <v/>
      </c>
      <c r="D6902" s="331" t="s">
        <v>991</v>
      </c>
      <c r="E6902" s="331" t="s">
        <v>1009</v>
      </c>
      <c r="F6902" s="354" t="s">
        <v>993</v>
      </c>
      <c r="G6902" s="331" t="n">
        <v>20</v>
      </c>
      <c r="H6902" s="331" t="n">
        <v>48.52</v>
      </c>
      <c r="I6902" s="331" t="n">
        <v>966</v>
      </c>
      <c r="J6902" s="389"/>
      <c r="K6902" s="331" t="s">
        <v>994</v>
      </c>
    </row>
    <row r="6903" customFormat="false" ht="15" hidden="true" customHeight="false" outlineLevel="0" collapsed="false">
      <c r="A6903" s="331"/>
      <c r="B6903" s="331" t="s">
        <v>1633</v>
      </c>
      <c r="C6903" s="331" t="str">
        <f aca="false">IFERROR(VLOOKUP(B6903,'[1]#¡REF!'!$A$1:$C$15201,2,FALSE()),"")</f>
        <v/>
      </c>
      <c r="D6903" s="331" t="s">
        <v>991</v>
      </c>
      <c r="E6903" s="331" t="s">
        <v>1036</v>
      </c>
      <c r="F6903" s="354" t="s">
        <v>993</v>
      </c>
      <c r="G6903" s="331" t="n">
        <v>2</v>
      </c>
      <c r="H6903" s="331" t="n">
        <v>4.85</v>
      </c>
      <c r="I6903" s="331" t="n">
        <v>96.6</v>
      </c>
      <c r="J6903" s="389"/>
      <c r="K6903" s="331" t="s">
        <v>994</v>
      </c>
    </row>
    <row r="6904" customFormat="false" ht="15" hidden="true" customHeight="false" outlineLevel="0" collapsed="false">
      <c r="A6904" s="331"/>
      <c r="B6904" s="331" t="s">
        <v>1633</v>
      </c>
      <c r="C6904" s="331" t="str">
        <f aca="false">IFERROR(VLOOKUP(B6904,'[1]#¡REF!'!$A$1:$C$15201,2,FALSE()),"")</f>
        <v/>
      </c>
      <c r="D6904" s="331" t="s">
        <v>991</v>
      </c>
      <c r="E6904" s="331" t="s">
        <v>1004</v>
      </c>
      <c r="F6904" s="331" t="s">
        <v>1134</v>
      </c>
      <c r="G6904" s="331" t="n">
        <v>70</v>
      </c>
      <c r="H6904" s="331" t="n">
        <v>169.81</v>
      </c>
      <c r="I6904" s="415" t="n">
        <v>3381</v>
      </c>
      <c r="J6904" s="389"/>
      <c r="K6904" s="331" t="s">
        <v>994</v>
      </c>
    </row>
    <row r="6905" customFormat="false" ht="15" hidden="true" customHeight="false" outlineLevel="0" collapsed="false">
      <c r="A6905" s="331"/>
      <c r="B6905" s="331" t="s">
        <v>1633</v>
      </c>
      <c r="C6905" s="331" t="str">
        <f aca="false">IFERROR(VLOOKUP(B6905,'[1]#¡REF!'!$A$1:$C$15201,2,FALSE()),"")</f>
        <v/>
      </c>
      <c r="D6905" s="331" t="s">
        <v>1016</v>
      </c>
      <c r="E6905" s="331" t="s">
        <v>1017</v>
      </c>
      <c r="F6905" s="331" t="s">
        <v>1130</v>
      </c>
      <c r="G6905" s="331" t="n">
        <v>10</v>
      </c>
      <c r="H6905" s="331" t="n">
        <v>24.26</v>
      </c>
      <c r="I6905" s="331" t="n">
        <v>483</v>
      </c>
      <c r="J6905" s="389"/>
      <c r="K6905" s="331" t="s">
        <v>994</v>
      </c>
    </row>
    <row r="6906" customFormat="false" ht="15" hidden="true" customHeight="false" outlineLevel="0" collapsed="false">
      <c r="A6906" s="331"/>
      <c r="B6906" s="331" t="s">
        <v>1633</v>
      </c>
      <c r="C6906" s="331" t="str">
        <f aca="false">IFERROR(VLOOKUP(B6906,'[1]#¡REF!'!$A$1:$C$15201,2,FALSE()),"")</f>
        <v/>
      </c>
      <c r="D6906" s="331" t="s">
        <v>1016</v>
      </c>
      <c r="E6906" s="331" t="s">
        <v>1091</v>
      </c>
      <c r="F6906" s="354" t="s">
        <v>993</v>
      </c>
      <c r="G6906" s="331" t="n">
        <v>57</v>
      </c>
      <c r="H6906" s="331" t="n">
        <v>138.28</v>
      </c>
      <c r="I6906" s="415" t="n">
        <v>2753.1</v>
      </c>
      <c r="J6906" s="389"/>
      <c r="K6906" s="331" t="s">
        <v>994</v>
      </c>
    </row>
    <row r="6907" customFormat="false" ht="15" hidden="true" customHeight="false" outlineLevel="0" collapsed="false">
      <c r="A6907" s="331"/>
      <c r="B6907" s="331" t="s">
        <v>1633</v>
      </c>
      <c r="C6907" s="331" t="str">
        <f aca="false">IFERROR(VLOOKUP(B6907,'[1]#¡REF!'!$A$1:$C$15201,2,FALSE()),"")</f>
        <v/>
      </c>
      <c r="D6907" s="331" t="s">
        <v>1016</v>
      </c>
      <c r="E6907" s="331" t="s">
        <v>1019</v>
      </c>
      <c r="F6907" s="354" t="s">
        <v>993</v>
      </c>
      <c r="G6907" s="331" t="n">
        <v>511</v>
      </c>
      <c r="H6907" s="415" t="n">
        <v>1239.64</v>
      </c>
      <c r="I6907" s="415" t="n">
        <v>24681.3</v>
      </c>
      <c r="J6907" s="389"/>
      <c r="K6907" s="331" t="s">
        <v>994</v>
      </c>
    </row>
    <row r="6908" customFormat="false" ht="15" hidden="true" customHeight="false" outlineLevel="0" collapsed="false">
      <c r="A6908" s="331"/>
      <c r="B6908" s="331" t="s">
        <v>1633</v>
      </c>
      <c r="C6908" s="331" t="str">
        <f aca="false">IFERROR(VLOOKUP(B6908,'[1]#¡REF!'!$A$1:$C$15201,2,FALSE()),"")</f>
        <v/>
      </c>
      <c r="D6908" s="331" t="s">
        <v>1016</v>
      </c>
      <c r="E6908" s="331" t="s">
        <v>1020</v>
      </c>
      <c r="F6908" s="354" t="s">
        <v>993</v>
      </c>
      <c r="G6908" s="331" t="n">
        <v>405</v>
      </c>
      <c r="H6908" s="331" t="n">
        <v>982.5</v>
      </c>
      <c r="I6908" s="415" t="n">
        <v>19561.5</v>
      </c>
      <c r="J6908" s="389"/>
      <c r="K6908" s="331" t="s">
        <v>994</v>
      </c>
    </row>
    <row r="6909" customFormat="false" ht="15" hidden="true" customHeight="false" outlineLevel="0" collapsed="false">
      <c r="A6909" s="331"/>
      <c r="B6909" s="331" t="s">
        <v>1633</v>
      </c>
      <c r="C6909" s="331" t="str">
        <f aca="false">IFERROR(VLOOKUP(B6909,'[1]#¡REF!'!$A$1:$C$15201,2,FALSE()),"")</f>
        <v/>
      </c>
      <c r="D6909" s="331" t="s">
        <v>1016</v>
      </c>
      <c r="E6909" s="331" t="s">
        <v>1041</v>
      </c>
      <c r="F6909" s="354" t="s">
        <v>993</v>
      </c>
      <c r="G6909" s="331" t="n">
        <v>15</v>
      </c>
      <c r="H6909" s="331" t="n">
        <v>36.39</v>
      </c>
      <c r="I6909" s="331" t="n">
        <v>724.5</v>
      </c>
      <c r="J6909" s="389"/>
      <c r="K6909" s="331" t="s">
        <v>994</v>
      </c>
    </row>
    <row r="6910" customFormat="false" ht="15" hidden="true" customHeight="false" outlineLevel="0" collapsed="false">
      <c r="A6910" s="331"/>
      <c r="B6910" s="331" t="s">
        <v>1633</v>
      </c>
      <c r="C6910" s="331" t="str">
        <f aca="false">IFERROR(VLOOKUP(B6910,'[1]#¡REF!'!$A$1:$C$15201,2,FALSE()),"")</f>
        <v/>
      </c>
      <c r="D6910" s="331" t="s">
        <v>1016</v>
      </c>
      <c r="E6910" s="331" t="s">
        <v>1042</v>
      </c>
      <c r="F6910" s="354" t="s">
        <v>993</v>
      </c>
      <c r="G6910" s="331" t="n">
        <v>220</v>
      </c>
      <c r="H6910" s="331" t="n">
        <v>533.7</v>
      </c>
      <c r="I6910" s="415" t="n">
        <v>10626</v>
      </c>
      <c r="J6910" s="389"/>
      <c r="K6910" s="331" t="s">
        <v>994</v>
      </c>
    </row>
    <row r="6911" customFormat="false" ht="15" hidden="true" customHeight="false" outlineLevel="0" collapsed="false">
      <c r="A6911" s="331"/>
      <c r="B6911" s="331" t="s">
        <v>1633</v>
      </c>
      <c r="C6911" s="331" t="str">
        <f aca="false">IFERROR(VLOOKUP(B6911,'[1]#¡REF!'!$A$1:$C$15201,2,FALSE()),"")</f>
        <v/>
      </c>
      <c r="D6911" s="331" t="s">
        <v>1016</v>
      </c>
      <c r="E6911" s="331" t="s">
        <v>1092</v>
      </c>
      <c r="F6911" s="354" t="s">
        <v>993</v>
      </c>
      <c r="G6911" s="331" t="n">
        <v>18</v>
      </c>
      <c r="H6911" s="331" t="n">
        <v>43.67</v>
      </c>
      <c r="I6911" s="331" t="n">
        <v>869.4</v>
      </c>
      <c r="J6911" s="389"/>
      <c r="K6911" s="331" t="s">
        <v>994</v>
      </c>
    </row>
    <row r="6912" customFormat="false" ht="15" hidden="true" customHeight="false" outlineLevel="0" collapsed="false">
      <c r="A6912" s="331"/>
      <c r="B6912" s="331" t="s">
        <v>1633</v>
      </c>
      <c r="C6912" s="331" t="str">
        <f aca="false">IFERROR(VLOOKUP(B6912,'[1]#¡REF!'!$A$1:$C$15201,2,FALSE()),"")</f>
        <v/>
      </c>
      <c r="D6912" s="331" t="s">
        <v>1016</v>
      </c>
      <c r="E6912" s="331" t="s">
        <v>1025</v>
      </c>
      <c r="F6912" s="354" t="s">
        <v>993</v>
      </c>
      <c r="G6912" s="331" t="n">
        <v>14</v>
      </c>
      <c r="H6912" s="331" t="n">
        <v>33.96</v>
      </c>
      <c r="I6912" s="331" t="n">
        <v>676.2</v>
      </c>
      <c r="J6912" s="389"/>
      <c r="K6912" s="331" t="s">
        <v>994</v>
      </c>
    </row>
    <row r="6913" customFormat="false" ht="15" hidden="true" customHeight="false" outlineLevel="0" collapsed="false">
      <c r="A6913" s="331"/>
      <c r="B6913" s="331" t="s">
        <v>1633</v>
      </c>
      <c r="C6913" s="331" t="str">
        <f aca="false">IFERROR(VLOOKUP(B6913,'[1]#¡REF!'!$A$1:$C$15201,2,FALSE()),"")</f>
        <v/>
      </c>
      <c r="D6913" s="331" t="s">
        <v>1016</v>
      </c>
      <c r="E6913" s="331" t="s">
        <v>1093</v>
      </c>
      <c r="F6913" s="331" t="s">
        <v>1131</v>
      </c>
      <c r="G6913" s="331" t="n">
        <v>3</v>
      </c>
      <c r="H6913" s="331" t="n">
        <v>7.28</v>
      </c>
      <c r="I6913" s="331" t="n">
        <v>144.9</v>
      </c>
      <c r="J6913" s="389"/>
      <c r="K6913" s="331" t="s">
        <v>994</v>
      </c>
    </row>
    <row r="6914" customFormat="false" ht="15" hidden="true" customHeight="false" outlineLevel="0" collapsed="false">
      <c r="A6914" s="331"/>
      <c r="B6914" s="331" t="s">
        <v>1633</v>
      </c>
      <c r="C6914" s="331" t="str">
        <f aca="false">IFERROR(VLOOKUP(B6914,'[1]#¡REF!'!$A$1:$C$15201,2,FALSE()),"")</f>
        <v/>
      </c>
      <c r="D6914" s="331" t="s">
        <v>1016</v>
      </c>
      <c r="E6914" s="331" t="s">
        <v>1026</v>
      </c>
      <c r="F6914" s="331" t="s">
        <v>1132</v>
      </c>
      <c r="G6914" s="331" t="n">
        <v>18</v>
      </c>
      <c r="H6914" s="331" t="n">
        <v>43.67</v>
      </c>
      <c r="I6914" s="331" t="n">
        <v>869.4</v>
      </c>
      <c r="J6914" s="389"/>
      <c r="K6914" s="331" t="s">
        <v>994</v>
      </c>
    </row>
    <row r="6915" customFormat="false" ht="15" hidden="true" customHeight="false" outlineLevel="0" collapsed="false">
      <c r="A6915" s="331"/>
      <c r="B6915" s="331" t="s">
        <v>1633</v>
      </c>
      <c r="C6915" s="331" t="str">
        <f aca="false">IFERROR(VLOOKUP(B6915,'[1]#¡REF!'!$A$1:$C$15201,2,FALSE()),"")</f>
        <v/>
      </c>
      <c r="D6915" s="331" t="s">
        <v>1016</v>
      </c>
      <c r="E6915" s="331" t="s">
        <v>1027</v>
      </c>
      <c r="F6915" s="331" t="s">
        <v>1133</v>
      </c>
      <c r="G6915" s="331" t="n">
        <v>10</v>
      </c>
      <c r="H6915" s="331" t="n">
        <v>24.26</v>
      </c>
      <c r="I6915" s="331" t="n">
        <v>483</v>
      </c>
      <c r="J6915" s="389"/>
      <c r="K6915" s="331" t="s">
        <v>994</v>
      </c>
    </row>
    <row r="6916" customFormat="false" ht="15" hidden="true" customHeight="false" outlineLevel="0" collapsed="false">
      <c r="A6916" s="331"/>
      <c r="B6916" s="331" t="s">
        <v>1633</v>
      </c>
      <c r="C6916" s="331" t="str">
        <f aca="false">IFERROR(VLOOKUP(B6916,'[1]#¡REF!'!$A$1:$C$15201,2,FALSE()),"")</f>
        <v/>
      </c>
      <c r="D6916" s="331" t="s">
        <v>1016</v>
      </c>
      <c r="E6916" s="331" t="s">
        <v>1028</v>
      </c>
      <c r="F6916" s="331" t="s">
        <v>1134</v>
      </c>
      <c r="G6916" s="331" t="n">
        <v>16</v>
      </c>
      <c r="H6916" s="331" t="n">
        <v>38.81</v>
      </c>
      <c r="I6916" s="331" t="n">
        <v>772.8</v>
      </c>
      <c r="J6916" s="390"/>
      <c r="K6916" s="331" t="s">
        <v>994</v>
      </c>
    </row>
    <row r="6917" customFormat="false" ht="15.75" hidden="true" customHeight="false" outlineLevel="0" collapsed="false">
      <c r="A6917" s="399"/>
      <c r="B6917" s="356" t="s">
        <v>1633</v>
      </c>
      <c r="C6917" s="356" t="str">
        <f aca="false">IFERROR(VLOOKUP(B6917,'[1]#¡REF!'!$A$1:$C$15201,2,FALSE()),"")</f>
        <v/>
      </c>
      <c r="D6917" s="399" t="s">
        <v>1016</v>
      </c>
      <c r="E6917" s="399" t="s">
        <v>621</v>
      </c>
      <c r="F6917" s="361" t="s">
        <v>1136</v>
      </c>
      <c r="G6917" s="361" t="n">
        <v>14</v>
      </c>
      <c r="H6917" s="417" t="n">
        <v>33.96</v>
      </c>
      <c r="I6917" s="417" t="n">
        <v>676.2</v>
      </c>
      <c r="J6917" s="438"/>
      <c r="K6917" s="356" t="s">
        <v>994</v>
      </c>
      <c r="L6917" s="379"/>
      <c r="M6917" s="379"/>
      <c r="N6917" s="379"/>
      <c r="O6917" s="379"/>
      <c r="P6917" s="279"/>
      <c r="Q6917" s="395"/>
      <c r="R6917" s="396"/>
      <c r="S6917" s="396"/>
      <c r="T6917" s="382"/>
    </row>
    <row r="6918" customFormat="false" ht="15" hidden="true" customHeight="false" outlineLevel="0" collapsed="false">
      <c r="A6918" s="331"/>
      <c r="B6918" s="331" t="s">
        <v>971</v>
      </c>
      <c r="C6918" s="331" t="str">
        <f aca="false">IFERROR(VLOOKUP(B6918,'[1]#¡REF!'!$A$1:$C$15201,2,FALSE()),"")</f>
        <v/>
      </c>
      <c r="D6918" s="331" t="s">
        <v>991</v>
      </c>
      <c r="E6918" s="331" t="s">
        <v>997</v>
      </c>
      <c r="F6918" s="331" t="s">
        <v>1130</v>
      </c>
      <c r="G6918" s="331" t="n">
        <v>900</v>
      </c>
      <c r="H6918" s="415" t="n">
        <v>1676.14</v>
      </c>
      <c r="I6918" s="415" t="n">
        <v>33372</v>
      </c>
      <c r="J6918" s="388"/>
      <c r="K6918" s="331" t="s">
        <v>994</v>
      </c>
    </row>
    <row r="6919" customFormat="false" ht="15" hidden="true" customHeight="false" outlineLevel="0" collapsed="false">
      <c r="A6919" s="331"/>
      <c r="B6919" s="331" t="s">
        <v>971</v>
      </c>
      <c r="C6919" s="331" t="str">
        <f aca="false">IFERROR(VLOOKUP(B6919,'[1]#¡REF!'!$A$1:$C$15201,2,FALSE()),"")</f>
        <v/>
      </c>
      <c r="D6919" s="331" t="s">
        <v>991</v>
      </c>
      <c r="E6919" s="331" t="s">
        <v>1032</v>
      </c>
      <c r="F6919" s="331" t="s">
        <v>1130</v>
      </c>
      <c r="G6919" s="405" t="n">
        <v>12000</v>
      </c>
      <c r="H6919" s="415" t="n">
        <v>22348.57</v>
      </c>
      <c r="I6919" s="415" t="n">
        <v>444960</v>
      </c>
      <c r="J6919" s="389"/>
      <c r="K6919" s="331" t="s">
        <v>994</v>
      </c>
    </row>
    <row r="6920" customFormat="false" ht="15" hidden="true" customHeight="false" outlineLevel="0" collapsed="false">
      <c r="A6920" s="331"/>
      <c r="B6920" s="331" t="s">
        <v>971</v>
      </c>
      <c r="C6920" s="331" t="str">
        <f aca="false">IFERROR(VLOOKUP(B6920,'[1]#¡REF!'!$A$1:$C$15201,2,FALSE()),"")</f>
        <v/>
      </c>
      <c r="D6920" s="331" t="s">
        <v>991</v>
      </c>
      <c r="E6920" s="331" t="s">
        <v>1033</v>
      </c>
      <c r="F6920" s="354" t="s">
        <v>993</v>
      </c>
      <c r="G6920" s="331" t="n">
        <v>900</v>
      </c>
      <c r="H6920" s="415" t="n">
        <v>1676.14</v>
      </c>
      <c r="I6920" s="415" t="n">
        <v>33372</v>
      </c>
      <c r="J6920" s="389"/>
      <c r="K6920" s="331" t="s">
        <v>994</v>
      </c>
    </row>
    <row r="6921" customFormat="false" ht="15" hidden="true" customHeight="false" outlineLevel="0" collapsed="false">
      <c r="A6921" s="331"/>
      <c r="B6921" s="331" t="s">
        <v>971</v>
      </c>
      <c r="C6921" s="331" t="str">
        <f aca="false">IFERROR(VLOOKUP(B6921,'[1]#¡REF!'!$A$1:$C$15201,2,FALSE()),"")</f>
        <v/>
      </c>
      <c r="D6921" s="331" t="s">
        <v>991</v>
      </c>
      <c r="E6921" s="331" t="s">
        <v>1034</v>
      </c>
      <c r="F6921" s="354" t="s">
        <v>993</v>
      </c>
      <c r="G6921" s="405" t="n">
        <v>18198</v>
      </c>
      <c r="H6921" s="415" t="n">
        <v>33891.61</v>
      </c>
      <c r="I6921" s="415" t="n">
        <v>674781.84</v>
      </c>
      <c r="J6921" s="389"/>
      <c r="K6921" s="331" t="s">
        <v>994</v>
      </c>
    </row>
    <row r="6922" customFormat="false" ht="15" hidden="true" customHeight="false" outlineLevel="0" collapsed="false">
      <c r="A6922" s="331"/>
      <c r="B6922" s="331" t="s">
        <v>971</v>
      </c>
      <c r="C6922" s="331" t="str">
        <f aca="false">IFERROR(VLOOKUP(B6922,'[1]#¡REF!'!$A$1:$C$15201,2,FALSE()),"")</f>
        <v/>
      </c>
      <c r="D6922" s="331" t="s">
        <v>991</v>
      </c>
      <c r="E6922" s="331" t="s">
        <v>1009</v>
      </c>
      <c r="F6922" s="354" t="s">
        <v>993</v>
      </c>
      <c r="G6922" s="405" t="n">
        <v>104000</v>
      </c>
      <c r="H6922" s="415" t="n">
        <v>193687.61</v>
      </c>
      <c r="I6922" s="415" t="n">
        <v>3856320</v>
      </c>
      <c r="J6922" s="389"/>
      <c r="K6922" s="331" t="s">
        <v>994</v>
      </c>
    </row>
    <row r="6923" customFormat="false" ht="15" hidden="true" customHeight="false" outlineLevel="0" collapsed="false">
      <c r="A6923" s="331"/>
      <c r="B6923" s="331" t="s">
        <v>971</v>
      </c>
      <c r="C6923" s="331" t="str">
        <f aca="false">IFERROR(VLOOKUP(B6923,'[1]#¡REF!'!$A$1:$C$15201,2,FALSE()),"")</f>
        <v/>
      </c>
      <c r="D6923" s="331" t="s">
        <v>991</v>
      </c>
      <c r="E6923" s="331" t="s">
        <v>1011</v>
      </c>
      <c r="F6923" s="354" t="s">
        <v>993</v>
      </c>
      <c r="G6923" s="331" t="n">
        <v>346</v>
      </c>
      <c r="H6923" s="331" t="n">
        <v>644.38</v>
      </c>
      <c r="I6923" s="415" t="n">
        <v>12829.68</v>
      </c>
      <c r="J6923" s="389"/>
      <c r="K6923" s="331" t="s">
        <v>994</v>
      </c>
    </row>
    <row r="6924" customFormat="false" ht="15" hidden="true" customHeight="false" outlineLevel="0" collapsed="false">
      <c r="A6924" s="331"/>
      <c r="B6924" s="331" t="s">
        <v>971</v>
      </c>
      <c r="C6924" s="331" t="str">
        <f aca="false">IFERROR(VLOOKUP(B6924,'[1]#¡REF!'!$A$1:$C$15201,2,FALSE()),"")</f>
        <v/>
      </c>
      <c r="D6924" s="331" t="s">
        <v>991</v>
      </c>
      <c r="E6924" s="331" t="s">
        <v>1012</v>
      </c>
      <c r="F6924" s="354" t="s">
        <v>993</v>
      </c>
      <c r="G6924" s="331" t="n">
        <v>20</v>
      </c>
      <c r="H6924" s="331" t="n">
        <v>37.25</v>
      </c>
      <c r="I6924" s="331" t="n">
        <v>741.6</v>
      </c>
      <c r="J6924" s="389"/>
      <c r="K6924" s="331" t="s">
        <v>994</v>
      </c>
    </row>
    <row r="6925" customFormat="false" ht="15" hidden="true" customHeight="false" outlineLevel="0" collapsed="false">
      <c r="A6925" s="331"/>
      <c r="B6925" s="331" t="s">
        <v>971</v>
      </c>
      <c r="C6925" s="331" t="str">
        <f aca="false">IFERROR(VLOOKUP(B6925,'[1]#¡REF!'!$A$1:$C$15201,2,FALSE()),"")</f>
        <v/>
      </c>
      <c r="D6925" s="331" t="s">
        <v>991</v>
      </c>
      <c r="E6925" s="331" t="s">
        <v>1035</v>
      </c>
      <c r="F6925" s="354" t="s">
        <v>993</v>
      </c>
      <c r="G6925" s="405" t="n">
        <v>2532</v>
      </c>
      <c r="H6925" s="415" t="n">
        <v>4715.55</v>
      </c>
      <c r="I6925" s="415" t="n">
        <v>93886.56</v>
      </c>
      <c r="J6925" s="389"/>
      <c r="K6925" s="331" t="s">
        <v>994</v>
      </c>
    </row>
    <row r="6926" customFormat="false" ht="15" hidden="true" customHeight="false" outlineLevel="0" collapsed="false">
      <c r="A6926" s="331"/>
      <c r="B6926" s="331" t="s">
        <v>971</v>
      </c>
      <c r="C6926" s="331" t="str">
        <f aca="false">IFERROR(VLOOKUP(B6926,'[1]#¡REF!'!$A$1:$C$15201,2,FALSE()),"")</f>
        <v/>
      </c>
      <c r="D6926" s="331" t="s">
        <v>991</v>
      </c>
      <c r="E6926" s="331" t="s">
        <v>1036</v>
      </c>
      <c r="F6926" s="354" t="s">
        <v>993</v>
      </c>
      <c r="G6926" s="331" t="n">
        <v>5</v>
      </c>
      <c r="H6926" s="331" t="n">
        <v>9.31</v>
      </c>
      <c r="I6926" s="331" t="n">
        <v>185.4</v>
      </c>
      <c r="J6926" s="389"/>
      <c r="K6926" s="331" t="s">
        <v>994</v>
      </c>
    </row>
    <row r="6927" customFormat="false" ht="15" hidden="true" customHeight="false" outlineLevel="0" collapsed="false">
      <c r="A6927" s="331"/>
      <c r="B6927" s="331" t="s">
        <v>971</v>
      </c>
      <c r="C6927" s="331" t="str">
        <f aca="false">IFERROR(VLOOKUP(B6927,'[1]#¡REF!'!$A$1:$C$15201,2,FALSE()),"")</f>
        <v/>
      </c>
      <c r="D6927" s="331" t="s">
        <v>991</v>
      </c>
      <c r="E6927" s="331" t="s">
        <v>1037</v>
      </c>
      <c r="F6927" s="331" t="s">
        <v>1131</v>
      </c>
      <c r="G6927" s="405" t="n">
        <v>1500</v>
      </c>
      <c r="H6927" s="415" t="n">
        <v>2793.57</v>
      </c>
      <c r="I6927" s="415" t="n">
        <v>55620</v>
      </c>
      <c r="J6927" s="389"/>
      <c r="K6927" s="331" t="s">
        <v>994</v>
      </c>
    </row>
    <row r="6928" customFormat="false" ht="15" hidden="true" customHeight="false" outlineLevel="0" collapsed="false">
      <c r="A6928" s="331"/>
      <c r="B6928" s="331" t="s">
        <v>971</v>
      </c>
      <c r="C6928" s="331" t="str">
        <f aca="false">IFERROR(VLOOKUP(B6928,'[1]#¡REF!'!$A$1:$C$15201,2,FALSE()),"")</f>
        <v/>
      </c>
      <c r="D6928" s="331" t="s">
        <v>991</v>
      </c>
      <c r="E6928" s="331" t="s">
        <v>1004</v>
      </c>
      <c r="F6928" s="331" t="s">
        <v>1134</v>
      </c>
      <c r="G6928" s="331" t="n">
        <v>500</v>
      </c>
      <c r="H6928" s="331" t="n">
        <v>931.19</v>
      </c>
      <c r="I6928" s="415" t="n">
        <v>18540</v>
      </c>
      <c r="J6928" s="389"/>
      <c r="K6928" s="331" t="s">
        <v>994</v>
      </c>
    </row>
    <row r="6929" customFormat="false" ht="15" hidden="true" customHeight="false" outlineLevel="0" collapsed="false">
      <c r="A6929" s="331"/>
      <c r="B6929" s="331" t="s">
        <v>1634</v>
      </c>
      <c r="C6929" s="331" t="str">
        <f aca="false">IFERROR(VLOOKUP(B6929,'[1]#¡REF!'!$A$1:$C$15201,2,FALSE()),"")</f>
        <v/>
      </c>
      <c r="D6929" s="331" t="s">
        <v>991</v>
      </c>
      <c r="E6929" s="331" t="s">
        <v>1009</v>
      </c>
      <c r="F6929" s="354" t="s">
        <v>993</v>
      </c>
      <c r="G6929" s="331" t="n">
        <v>633</v>
      </c>
      <c r="H6929" s="415" t="n">
        <v>10254.6</v>
      </c>
      <c r="I6929" s="415" t="n">
        <v>204169.09</v>
      </c>
      <c r="J6929" s="389"/>
      <c r="K6929" s="331" t="s">
        <v>994</v>
      </c>
    </row>
    <row r="6930" customFormat="false" ht="15" hidden="true" customHeight="false" outlineLevel="0" collapsed="false">
      <c r="A6930" s="331"/>
      <c r="B6930" s="331" t="s">
        <v>1634</v>
      </c>
      <c r="C6930" s="331" t="str">
        <f aca="false">IFERROR(VLOOKUP(B6930,'[1]#¡REF!'!$A$1:$C$15201,2,FALSE()),"")</f>
        <v/>
      </c>
      <c r="D6930" s="331" t="s">
        <v>991</v>
      </c>
      <c r="E6930" s="331" t="s">
        <v>1037</v>
      </c>
      <c r="F6930" s="331" t="s">
        <v>1131</v>
      </c>
      <c r="G6930" s="331" t="n">
        <v>576</v>
      </c>
      <c r="H6930" s="415" t="n">
        <v>9331.2</v>
      </c>
      <c r="I6930" s="415" t="n">
        <v>185784.19</v>
      </c>
      <c r="J6930" s="389"/>
      <c r="K6930" s="331" t="s">
        <v>994</v>
      </c>
    </row>
    <row r="6931" customFormat="false" ht="15" hidden="true" customHeight="false" outlineLevel="0" collapsed="false">
      <c r="A6931" s="331"/>
      <c r="B6931" s="331" t="s">
        <v>1635</v>
      </c>
      <c r="C6931" s="331" t="str">
        <f aca="false">IFERROR(VLOOKUP(B6931,'[1]#¡REF!'!$A$1:$C$15201,2,FALSE()),"")</f>
        <v/>
      </c>
      <c r="D6931" s="331" t="s">
        <v>991</v>
      </c>
      <c r="E6931" s="331" t="s">
        <v>1032</v>
      </c>
      <c r="F6931" s="331" t="s">
        <v>1130</v>
      </c>
      <c r="G6931" s="331" t="n">
        <v>48</v>
      </c>
      <c r="H6931" s="331" t="n">
        <v>898.56</v>
      </c>
      <c r="I6931" s="415" t="n">
        <v>17890.33</v>
      </c>
      <c r="J6931" s="389"/>
      <c r="K6931" s="331" t="s">
        <v>994</v>
      </c>
    </row>
    <row r="6932" customFormat="false" ht="15" hidden="true" customHeight="false" outlineLevel="0" collapsed="false">
      <c r="A6932" s="331"/>
      <c r="B6932" s="331" t="s">
        <v>1635</v>
      </c>
      <c r="C6932" s="331" t="str">
        <f aca="false">IFERROR(VLOOKUP(B6932,'[1]#¡REF!'!$A$1:$C$15201,2,FALSE()),"")</f>
        <v/>
      </c>
      <c r="D6932" s="331" t="s">
        <v>991</v>
      </c>
      <c r="E6932" s="331" t="s">
        <v>992</v>
      </c>
      <c r="F6932" s="354" t="s">
        <v>993</v>
      </c>
      <c r="G6932" s="331" t="n">
        <v>45</v>
      </c>
      <c r="H6932" s="331" t="n">
        <v>842.4</v>
      </c>
      <c r="I6932" s="415" t="n">
        <v>16772.18</v>
      </c>
      <c r="J6932" s="389"/>
      <c r="K6932" s="331" t="s">
        <v>994</v>
      </c>
    </row>
    <row r="6933" customFormat="false" ht="15" hidden="true" customHeight="false" outlineLevel="0" collapsed="false">
      <c r="A6933" s="331"/>
      <c r="B6933" s="331" t="s">
        <v>1635</v>
      </c>
      <c r="C6933" s="331" t="str">
        <f aca="false">IFERROR(VLOOKUP(B6933,'[1]#¡REF!'!$A$1:$C$15201,2,FALSE()),"")</f>
        <v/>
      </c>
      <c r="D6933" s="331" t="s">
        <v>991</v>
      </c>
      <c r="E6933" s="331" t="s">
        <v>1000</v>
      </c>
      <c r="F6933" s="354" t="s">
        <v>993</v>
      </c>
      <c r="G6933" s="331" t="n">
        <v>6</v>
      </c>
      <c r="H6933" s="331" t="n">
        <v>112.32</v>
      </c>
      <c r="I6933" s="415" t="n">
        <v>2236.29</v>
      </c>
      <c r="J6933" s="389"/>
      <c r="K6933" s="331" t="s">
        <v>994</v>
      </c>
    </row>
    <row r="6934" customFormat="false" ht="15" hidden="true" customHeight="false" outlineLevel="0" collapsed="false">
      <c r="A6934" s="331"/>
      <c r="B6934" s="331" t="s">
        <v>1635</v>
      </c>
      <c r="C6934" s="331" t="str">
        <f aca="false">IFERROR(VLOOKUP(B6934,'[1]#¡REF!'!$A$1:$C$15201,2,FALSE()),"")</f>
        <v/>
      </c>
      <c r="D6934" s="331" t="s">
        <v>991</v>
      </c>
      <c r="E6934" s="331" t="s">
        <v>1034</v>
      </c>
      <c r="F6934" s="354" t="s">
        <v>993</v>
      </c>
      <c r="G6934" s="331" t="n">
        <v>542</v>
      </c>
      <c r="H6934" s="415" t="n">
        <v>10146.24</v>
      </c>
      <c r="I6934" s="415" t="n">
        <v>202011.64</v>
      </c>
      <c r="J6934" s="389"/>
      <c r="K6934" s="331" t="s">
        <v>994</v>
      </c>
    </row>
    <row r="6935" customFormat="false" ht="15" hidden="true" customHeight="false" outlineLevel="0" collapsed="false">
      <c r="A6935" s="331"/>
      <c r="B6935" s="331" t="s">
        <v>1635</v>
      </c>
      <c r="C6935" s="331" t="str">
        <f aca="false">IFERROR(VLOOKUP(B6935,'[1]#¡REF!'!$A$1:$C$15201,2,FALSE()),"")</f>
        <v/>
      </c>
      <c r="D6935" s="331" t="s">
        <v>991</v>
      </c>
      <c r="E6935" s="331" t="s">
        <v>1011</v>
      </c>
      <c r="F6935" s="354" t="s">
        <v>993</v>
      </c>
      <c r="G6935" s="331" t="n">
        <v>100</v>
      </c>
      <c r="H6935" s="415" t="n">
        <v>1872</v>
      </c>
      <c r="I6935" s="415" t="n">
        <v>37271.52</v>
      </c>
      <c r="J6935" s="389"/>
      <c r="K6935" s="331" t="s">
        <v>994</v>
      </c>
    </row>
    <row r="6936" customFormat="false" ht="15" hidden="true" customHeight="false" outlineLevel="0" collapsed="false">
      <c r="A6936" s="331"/>
      <c r="B6936" s="331" t="s">
        <v>1635</v>
      </c>
      <c r="C6936" s="331" t="str">
        <f aca="false">IFERROR(VLOOKUP(B6936,'[1]#¡REF!'!$A$1:$C$15201,2,FALSE()),"")</f>
        <v/>
      </c>
      <c r="D6936" s="331" t="s">
        <v>991</v>
      </c>
      <c r="E6936" s="331" t="s">
        <v>1012</v>
      </c>
      <c r="F6936" s="354" t="s">
        <v>993</v>
      </c>
      <c r="G6936" s="331" t="n">
        <v>800</v>
      </c>
      <c r="H6936" s="415" t="n">
        <v>14976</v>
      </c>
      <c r="I6936" s="415" t="n">
        <v>298172.16</v>
      </c>
      <c r="J6936" s="389"/>
      <c r="K6936" s="331" t="s">
        <v>994</v>
      </c>
    </row>
    <row r="6937" customFormat="false" ht="15" hidden="true" customHeight="false" outlineLevel="0" collapsed="false">
      <c r="A6937" s="331"/>
      <c r="B6937" s="331" t="s">
        <v>1635</v>
      </c>
      <c r="C6937" s="331" t="str">
        <f aca="false">IFERROR(VLOOKUP(B6937,'[1]#¡REF!'!$A$1:$C$15201,2,FALSE()),"")</f>
        <v/>
      </c>
      <c r="D6937" s="331" t="s">
        <v>991</v>
      </c>
      <c r="E6937" s="331" t="s">
        <v>1037</v>
      </c>
      <c r="F6937" s="331" t="s">
        <v>1131</v>
      </c>
      <c r="G6937" s="331" t="n">
        <v>464</v>
      </c>
      <c r="H6937" s="415" t="n">
        <v>8686.08</v>
      </c>
      <c r="I6937" s="415" t="n">
        <v>172939.85</v>
      </c>
      <c r="J6937" s="389"/>
      <c r="K6937" s="331" t="s">
        <v>994</v>
      </c>
    </row>
    <row r="6938" customFormat="false" ht="15" hidden="true" customHeight="false" outlineLevel="0" collapsed="false">
      <c r="A6938" s="331"/>
      <c r="B6938" s="331" t="s">
        <v>1635</v>
      </c>
      <c r="C6938" s="331" t="str">
        <f aca="false">IFERROR(VLOOKUP(B6938,'[1]#¡REF!'!$A$1:$C$15201,2,FALSE()),"")</f>
        <v/>
      </c>
      <c r="D6938" s="331" t="s">
        <v>991</v>
      </c>
      <c r="E6938" s="331" t="s">
        <v>1002</v>
      </c>
      <c r="F6938" s="331" t="s">
        <v>1133</v>
      </c>
      <c r="G6938" s="331" t="n">
        <v>60</v>
      </c>
      <c r="H6938" s="415" t="n">
        <v>1123.2</v>
      </c>
      <c r="I6938" s="415" t="n">
        <v>22362.91</v>
      </c>
      <c r="J6938" s="390"/>
      <c r="K6938" s="331" t="s">
        <v>994</v>
      </c>
    </row>
    <row r="6939" customFormat="false" ht="15" hidden="true" customHeight="false" outlineLevel="0" collapsed="false">
      <c r="A6939" s="331"/>
      <c r="B6939" s="331" t="s">
        <v>1636</v>
      </c>
      <c r="C6939" s="331" t="str">
        <f aca="false">IFERROR(VLOOKUP(B6939,'[1]#¡REF!'!$A$1:$C$15201,2,FALSE()),"")</f>
        <v/>
      </c>
      <c r="D6939" s="331" t="s">
        <v>991</v>
      </c>
      <c r="E6939" s="331" t="s">
        <v>1032</v>
      </c>
      <c r="F6939" s="331" t="s">
        <v>1130</v>
      </c>
      <c r="G6939" s="331" t="n">
        <v>10</v>
      </c>
      <c r="H6939" s="331" t="n">
        <v>108</v>
      </c>
      <c r="I6939" s="415" t="n">
        <v>2150.28</v>
      </c>
      <c r="J6939" s="388"/>
      <c r="K6939" s="331" t="s">
        <v>994</v>
      </c>
    </row>
    <row r="6940" customFormat="false" ht="15" hidden="true" customHeight="false" outlineLevel="0" collapsed="false">
      <c r="A6940" s="331"/>
      <c r="B6940" s="331" t="s">
        <v>1636</v>
      </c>
      <c r="C6940" s="331" t="str">
        <f aca="false">IFERROR(VLOOKUP(B6940,'[1]#¡REF!'!$A$1:$C$15201,2,FALSE()),"")</f>
        <v/>
      </c>
      <c r="D6940" s="331" t="s">
        <v>991</v>
      </c>
      <c r="E6940" s="331" t="s">
        <v>992</v>
      </c>
      <c r="F6940" s="354" t="s">
        <v>993</v>
      </c>
      <c r="G6940" s="331" t="n">
        <v>5</v>
      </c>
      <c r="H6940" s="331" t="n">
        <v>54</v>
      </c>
      <c r="I6940" s="415" t="n">
        <v>1075.14</v>
      </c>
      <c r="J6940" s="389"/>
      <c r="K6940" s="331" t="s">
        <v>994</v>
      </c>
    </row>
    <row r="6941" customFormat="false" ht="15" hidden="true" customHeight="false" outlineLevel="0" collapsed="false">
      <c r="A6941" s="331"/>
      <c r="B6941" s="331" t="s">
        <v>1636</v>
      </c>
      <c r="C6941" s="331" t="str">
        <f aca="false">IFERROR(VLOOKUP(B6941,'[1]#¡REF!'!$A$1:$C$15201,2,FALSE()),"")</f>
        <v/>
      </c>
      <c r="D6941" s="331" t="s">
        <v>991</v>
      </c>
      <c r="E6941" s="331" t="s">
        <v>1034</v>
      </c>
      <c r="F6941" s="354" t="s">
        <v>993</v>
      </c>
      <c r="G6941" s="331" t="n">
        <v>867</v>
      </c>
      <c r="H6941" s="415" t="n">
        <v>9363.6</v>
      </c>
      <c r="I6941" s="415" t="n">
        <v>186429.28</v>
      </c>
      <c r="J6941" s="389"/>
      <c r="K6941" s="331" t="s">
        <v>994</v>
      </c>
    </row>
    <row r="6942" customFormat="false" ht="15" hidden="true" customHeight="false" outlineLevel="0" collapsed="false">
      <c r="A6942" s="331"/>
      <c r="B6942" s="331" t="s">
        <v>1636</v>
      </c>
      <c r="C6942" s="331" t="str">
        <f aca="false">IFERROR(VLOOKUP(B6942,'[1]#¡REF!'!$A$1:$C$15201,2,FALSE()),"")</f>
        <v/>
      </c>
      <c r="D6942" s="331" t="s">
        <v>991</v>
      </c>
      <c r="E6942" s="331" t="s">
        <v>1012</v>
      </c>
      <c r="F6942" s="354" t="s">
        <v>993</v>
      </c>
      <c r="G6942" s="331" t="n">
        <v>270</v>
      </c>
      <c r="H6942" s="415" t="n">
        <v>2916</v>
      </c>
      <c r="I6942" s="415" t="n">
        <v>58057.56</v>
      </c>
      <c r="J6942" s="389"/>
      <c r="K6942" s="331" t="s">
        <v>994</v>
      </c>
    </row>
    <row r="6943" customFormat="false" ht="15" hidden="true" customHeight="false" outlineLevel="0" collapsed="false">
      <c r="A6943" s="331"/>
      <c r="B6943" s="331" t="s">
        <v>1636</v>
      </c>
      <c r="C6943" s="331" t="str">
        <f aca="false">IFERROR(VLOOKUP(B6943,'[1]#¡REF!'!$A$1:$C$15201,2,FALSE()),"")</f>
        <v/>
      </c>
      <c r="D6943" s="331" t="s">
        <v>991</v>
      </c>
      <c r="E6943" s="331" t="s">
        <v>1037</v>
      </c>
      <c r="F6943" s="331" t="s">
        <v>1131</v>
      </c>
      <c r="G6943" s="331" t="n">
        <v>39</v>
      </c>
      <c r="H6943" s="331" t="n">
        <v>421.2</v>
      </c>
      <c r="I6943" s="415" t="n">
        <v>8386.09</v>
      </c>
      <c r="J6943" s="389"/>
      <c r="K6943" s="331" t="s">
        <v>994</v>
      </c>
    </row>
    <row r="6944" customFormat="false" ht="15" hidden="true" customHeight="false" outlineLevel="0" collapsed="false">
      <c r="A6944" s="331"/>
      <c r="B6944" s="331" t="s">
        <v>1637</v>
      </c>
      <c r="C6944" s="331" t="str">
        <f aca="false">IFERROR(VLOOKUP(B6944,'[1]#¡REF!'!$A$1:$C$15201,2,FALSE()),"")</f>
        <v/>
      </c>
      <c r="D6944" s="331" t="s">
        <v>991</v>
      </c>
      <c r="E6944" s="331" t="s">
        <v>997</v>
      </c>
      <c r="F6944" s="331" t="s">
        <v>1130</v>
      </c>
      <c r="G6944" s="331" t="n">
        <v>24</v>
      </c>
      <c r="H6944" s="331" t="n">
        <v>134.77</v>
      </c>
      <c r="I6944" s="415" t="n">
        <v>2683.2</v>
      </c>
      <c r="J6944" s="389"/>
      <c r="K6944" s="331" t="s">
        <v>994</v>
      </c>
    </row>
    <row r="6945" customFormat="false" ht="15" hidden="true" customHeight="false" outlineLevel="0" collapsed="false">
      <c r="A6945" s="331"/>
      <c r="B6945" s="331" t="s">
        <v>1637</v>
      </c>
      <c r="C6945" s="331" t="str">
        <f aca="false">IFERROR(VLOOKUP(B6945,'[1]#¡REF!'!$A$1:$C$15201,2,FALSE()),"")</f>
        <v/>
      </c>
      <c r="D6945" s="331" t="s">
        <v>991</v>
      </c>
      <c r="E6945" s="331" t="s">
        <v>1032</v>
      </c>
      <c r="F6945" s="331" t="s">
        <v>1130</v>
      </c>
      <c r="G6945" s="331" t="n">
        <v>1</v>
      </c>
      <c r="H6945" s="331" t="n">
        <v>5.62</v>
      </c>
      <c r="I6945" s="331" t="n">
        <v>111.8</v>
      </c>
      <c r="J6945" s="389"/>
      <c r="K6945" s="331" t="s">
        <v>994</v>
      </c>
    </row>
    <row r="6946" customFormat="false" ht="15" hidden="true" customHeight="false" outlineLevel="0" collapsed="false">
      <c r="A6946" s="331"/>
      <c r="B6946" s="331" t="s">
        <v>1637</v>
      </c>
      <c r="C6946" s="331" t="str">
        <f aca="false">IFERROR(VLOOKUP(B6946,'[1]#¡REF!'!$A$1:$C$15201,2,FALSE()),"")</f>
        <v/>
      </c>
      <c r="D6946" s="331" t="s">
        <v>991</v>
      </c>
      <c r="E6946" s="331" t="s">
        <v>1008</v>
      </c>
      <c r="F6946" s="354" t="s">
        <v>993</v>
      </c>
      <c r="G6946" s="331" t="n">
        <v>50</v>
      </c>
      <c r="H6946" s="331" t="n">
        <v>280.76</v>
      </c>
      <c r="I6946" s="415" t="n">
        <v>5590</v>
      </c>
      <c r="J6946" s="389"/>
      <c r="K6946" s="331" t="s">
        <v>994</v>
      </c>
    </row>
    <row r="6947" customFormat="false" ht="15" hidden="true" customHeight="false" outlineLevel="0" collapsed="false">
      <c r="A6947" s="331"/>
      <c r="B6947" s="331" t="s">
        <v>1637</v>
      </c>
      <c r="C6947" s="331" t="str">
        <f aca="false">IFERROR(VLOOKUP(B6947,'[1]#¡REF!'!$A$1:$C$15201,2,FALSE()),"")</f>
        <v/>
      </c>
      <c r="D6947" s="331" t="s">
        <v>991</v>
      </c>
      <c r="E6947" s="331" t="s">
        <v>1083</v>
      </c>
      <c r="F6947" s="354" t="s">
        <v>993</v>
      </c>
      <c r="G6947" s="331" t="n">
        <v>2</v>
      </c>
      <c r="H6947" s="331" t="n">
        <v>11.23</v>
      </c>
      <c r="I6947" s="331" t="n">
        <v>223.6</v>
      </c>
      <c r="J6947" s="389"/>
      <c r="K6947" s="331" t="s">
        <v>994</v>
      </c>
    </row>
    <row r="6948" customFormat="false" ht="15" hidden="true" customHeight="false" outlineLevel="0" collapsed="false">
      <c r="A6948" s="331"/>
      <c r="B6948" s="331" t="s">
        <v>1637</v>
      </c>
      <c r="C6948" s="331" t="str">
        <f aca="false">IFERROR(VLOOKUP(B6948,'[1]#¡REF!'!$A$1:$C$15201,2,FALSE()),"")</f>
        <v/>
      </c>
      <c r="D6948" s="331" t="s">
        <v>991</v>
      </c>
      <c r="E6948" s="331" t="s">
        <v>1000</v>
      </c>
      <c r="F6948" s="354" t="s">
        <v>993</v>
      </c>
      <c r="G6948" s="331" t="n">
        <v>72</v>
      </c>
      <c r="H6948" s="331" t="n">
        <v>404.3</v>
      </c>
      <c r="I6948" s="415" t="n">
        <v>8049.6</v>
      </c>
      <c r="J6948" s="389"/>
      <c r="K6948" s="331" t="s">
        <v>994</v>
      </c>
    </row>
    <row r="6949" customFormat="false" ht="15" hidden="true" customHeight="false" outlineLevel="0" collapsed="false">
      <c r="A6949" s="331"/>
      <c r="B6949" s="331" t="s">
        <v>1637</v>
      </c>
      <c r="C6949" s="331" t="str">
        <f aca="false">IFERROR(VLOOKUP(B6949,'[1]#¡REF!'!$A$1:$C$15201,2,FALSE()),"")</f>
        <v/>
      </c>
      <c r="D6949" s="331" t="s">
        <v>991</v>
      </c>
      <c r="E6949" s="331" t="s">
        <v>1033</v>
      </c>
      <c r="F6949" s="354" t="s">
        <v>993</v>
      </c>
      <c r="G6949" s="331" t="n">
        <v>20</v>
      </c>
      <c r="H6949" s="331" t="n">
        <v>112.31</v>
      </c>
      <c r="I6949" s="415" t="n">
        <v>2236</v>
      </c>
      <c r="J6949" s="389"/>
      <c r="K6949" s="331" t="s">
        <v>994</v>
      </c>
    </row>
    <row r="6950" customFormat="false" ht="15" hidden="true" customHeight="false" outlineLevel="0" collapsed="false">
      <c r="A6950" s="331"/>
      <c r="B6950" s="331" t="s">
        <v>1637</v>
      </c>
      <c r="C6950" s="331" t="str">
        <f aca="false">IFERROR(VLOOKUP(B6950,'[1]#¡REF!'!$A$1:$C$15201,2,FALSE()),"")</f>
        <v/>
      </c>
      <c r="D6950" s="331" t="s">
        <v>991</v>
      </c>
      <c r="E6950" s="331" t="s">
        <v>1053</v>
      </c>
      <c r="F6950" s="354" t="s">
        <v>993</v>
      </c>
      <c r="G6950" s="331" t="n">
        <v>10</v>
      </c>
      <c r="H6950" s="331" t="n">
        <v>56.15</v>
      </c>
      <c r="I6950" s="415" t="n">
        <v>1118</v>
      </c>
      <c r="J6950" s="389"/>
      <c r="K6950" s="331" t="s">
        <v>994</v>
      </c>
    </row>
    <row r="6951" customFormat="false" ht="15" hidden="true" customHeight="false" outlineLevel="0" collapsed="false">
      <c r="A6951" s="331"/>
      <c r="B6951" s="331" t="s">
        <v>1637</v>
      </c>
      <c r="C6951" s="331" t="str">
        <f aca="false">IFERROR(VLOOKUP(B6951,'[1]#¡REF!'!$A$1:$C$15201,2,FALSE()),"")</f>
        <v/>
      </c>
      <c r="D6951" s="331" t="s">
        <v>991</v>
      </c>
      <c r="E6951" s="331" t="s">
        <v>1009</v>
      </c>
      <c r="F6951" s="354" t="s">
        <v>993</v>
      </c>
      <c r="G6951" s="331" t="n">
        <v>20</v>
      </c>
      <c r="H6951" s="331" t="n">
        <v>112.31</v>
      </c>
      <c r="I6951" s="415" t="n">
        <v>2236</v>
      </c>
      <c r="J6951" s="389"/>
      <c r="K6951" s="331" t="s">
        <v>994</v>
      </c>
    </row>
    <row r="6952" customFormat="false" ht="15" hidden="true" customHeight="false" outlineLevel="0" collapsed="false">
      <c r="A6952" s="331"/>
      <c r="B6952" s="331" t="s">
        <v>1637</v>
      </c>
      <c r="C6952" s="331" t="str">
        <f aca="false">IFERROR(VLOOKUP(B6952,'[1]#¡REF!'!$A$1:$C$15201,2,FALSE()),"")</f>
        <v/>
      </c>
      <c r="D6952" s="331" t="s">
        <v>991</v>
      </c>
      <c r="E6952" s="331" t="s">
        <v>1001</v>
      </c>
      <c r="F6952" s="354" t="s">
        <v>993</v>
      </c>
      <c r="G6952" s="331" t="n">
        <v>100</v>
      </c>
      <c r="H6952" s="331" t="n">
        <v>561.53</v>
      </c>
      <c r="I6952" s="415" t="n">
        <v>11180</v>
      </c>
      <c r="J6952" s="389"/>
      <c r="K6952" s="331" t="s">
        <v>994</v>
      </c>
    </row>
    <row r="6953" customFormat="false" ht="15" hidden="true" customHeight="false" outlineLevel="0" collapsed="false">
      <c r="A6953" s="331"/>
      <c r="B6953" s="331" t="s">
        <v>1637</v>
      </c>
      <c r="C6953" s="331" t="str">
        <f aca="false">IFERROR(VLOOKUP(B6953,'[1]#¡REF!'!$A$1:$C$15201,2,FALSE()),"")</f>
        <v/>
      </c>
      <c r="D6953" s="331" t="s">
        <v>991</v>
      </c>
      <c r="E6953" s="331" t="s">
        <v>1013</v>
      </c>
      <c r="F6953" s="354" t="s">
        <v>993</v>
      </c>
      <c r="G6953" s="331" t="n">
        <v>20</v>
      </c>
      <c r="H6953" s="331" t="n">
        <v>112.31</v>
      </c>
      <c r="I6953" s="415" t="n">
        <v>2236</v>
      </c>
      <c r="J6953" s="389"/>
      <c r="K6953" s="331" t="s">
        <v>994</v>
      </c>
    </row>
    <row r="6954" customFormat="false" ht="15" hidden="true" customHeight="false" outlineLevel="0" collapsed="false">
      <c r="A6954" s="331"/>
      <c r="B6954" s="331" t="s">
        <v>1637</v>
      </c>
      <c r="C6954" s="331" t="str">
        <f aca="false">IFERROR(VLOOKUP(B6954,'[1]#¡REF!'!$A$1:$C$15201,2,FALSE()),"")</f>
        <v/>
      </c>
      <c r="D6954" s="331" t="s">
        <v>991</v>
      </c>
      <c r="E6954" s="331" t="s">
        <v>1037</v>
      </c>
      <c r="F6954" s="331" t="s">
        <v>1131</v>
      </c>
      <c r="G6954" s="331" t="n">
        <v>36</v>
      </c>
      <c r="H6954" s="331" t="n">
        <v>202.15</v>
      </c>
      <c r="I6954" s="415" t="n">
        <v>4024.8</v>
      </c>
      <c r="J6954" s="389"/>
      <c r="K6954" s="331" t="s">
        <v>994</v>
      </c>
    </row>
    <row r="6955" customFormat="false" ht="15" hidden="true" customHeight="false" outlineLevel="0" collapsed="false">
      <c r="A6955" s="331"/>
      <c r="B6955" s="331" t="s">
        <v>1637</v>
      </c>
      <c r="C6955" s="331" t="str">
        <f aca="false">IFERROR(VLOOKUP(B6955,'[1]#¡REF!'!$A$1:$C$15201,2,FALSE()),"")</f>
        <v/>
      </c>
      <c r="D6955" s="331" t="s">
        <v>991</v>
      </c>
      <c r="E6955" s="331" t="s">
        <v>1014</v>
      </c>
      <c r="F6955" s="331" t="s">
        <v>1132</v>
      </c>
      <c r="G6955" s="331" t="n">
        <v>80</v>
      </c>
      <c r="H6955" s="331" t="n">
        <v>449.22</v>
      </c>
      <c r="I6955" s="415" t="n">
        <v>8944</v>
      </c>
      <c r="J6955" s="389"/>
      <c r="K6955" s="331" t="s">
        <v>994</v>
      </c>
    </row>
    <row r="6956" customFormat="false" ht="15" hidden="true" customHeight="false" outlineLevel="0" collapsed="false">
      <c r="A6956" s="331"/>
      <c r="B6956" s="331" t="s">
        <v>1637</v>
      </c>
      <c r="C6956" s="331" t="str">
        <f aca="false">IFERROR(VLOOKUP(B6956,'[1]#¡REF!'!$A$1:$C$15201,2,FALSE()),"")</f>
        <v/>
      </c>
      <c r="D6956" s="331" t="s">
        <v>991</v>
      </c>
      <c r="E6956" s="331" t="s">
        <v>1004</v>
      </c>
      <c r="F6956" s="331" t="s">
        <v>1134</v>
      </c>
      <c r="G6956" s="331" t="n">
        <v>18</v>
      </c>
      <c r="H6956" s="331" t="n">
        <v>101.07</v>
      </c>
      <c r="I6956" s="415" t="n">
        <v>2012.4</v>
      </c>
      <c r="J6956" s="390"/>
      <c r="K6956" s="331" t="s">
        <v>994</v>
      </c>
    </row>
    <row r="6957" customFormat="false" ht="15.75" hidden="true" customHeight="false" outlineLevel="0" collapsed="false">
      <c r="A6957" s="356"/>
      <c r="B6957" s="356" t="s">
        <v>1637</v>
      </c>
      <c r="C6957" s="356" t="str">
        <f aca="false">IFERROR(VLOOKUP(B6957,'[1]#¡REF!'!$A$1:$C$15201,2,FALSE()),"")</f>
        <v/>
      </c>
      <c r="D6957" s="356" t="s">
        <v>991</v>
      </c>
      <c r="E6957" s="356" t="s">
        <v>612</v>
      </c>
      <c r="F6957" s="361" t="s">
        <v>1136</v>
      </c>
      <c r="G6957" s="361" t="n">
        <v>500</v>
      </c>
      <c r="H6957" s="416" t="n">
        <v>2807.63</v>
      </c>
      <c r="I6957" s="416" t="n">
        <v>55900</v>
      </c>
      <c r="J6957" s="394"/>
      <c r="K6957" s="356" t="s">
        <v>994</v>
      </c>
      <c r="L6957" s="379"/>
      <c r="M6957" s="379"/>
      <c r="N6957" s="379"/>
      <c r="O6957" s="379"/>
      <c r="P6957" s="279"/>
      <c r="Q6957" s="395"/>
      <c r="R6957" s="396"/>
      <c r="S6957" s="396"/>
      <c r="T6957" s="382"/>
    </row>
    <row r="6958" customFormat="false" ht="15" hidden="true" customHeight="false" outlineLevel="0" collapsed="false">
      <c r="A6958" s="331"/>
      <c r="B6958" s="331" t="s">
        <v>1638</v>
      </c>
      <c r="C6958" s="331" t="str">
        <f aca="false">IFERROR(VLOOKUP(B6958,'[1]#¡REF!'!$A$1:$C$15201,2,FALSE()),"")</f>
        <v/>
      </c>
      <c r="D6958" s="331" t="s">
        <v>991</v>
      </c>
      <c r="E6958" s="331" t="s">
        <v>997</v>
      </c>
      <c r="F6958" s="331" t="s">
        <v>1130</v>
      </c>
      <c r="G6958" s="331" t="n">
        <v>360</v>
      </c>
      <c r="H6958" s="415" t="n">
        <v>7102.18</v>
      </c>
      <c r="I6958" s="415" t="n">
        <v>141404.4</v>
      </c>
      <c r="J6958" s="388"/>
      <c r="K6958" s="331" t="s">
        <v>994</v>
      </c>
    </row>
    <row r="6959" customFormat="false" ht="15" hidden="true" customHeight="false" outlineLevel="0" collapsed="false">
      <c r="A6959" s="331"/>
      <c r="B6959" s="331" t="s">
        <v>1638</v>
      </c>
      <c r="C6959" s="331" t="str">
        <f aca="false">IFERROR(VLOOKUP(B6959,'[1]#¡REF!'!$A$1:$C$15201,2,FALSE()),"")</f>
        <v/>
      </c>
      <c r="D6959" s="331" t="s">
        <v>991</v>
      </c>
      <c r="E6959" s="331" t="s">
        <v>1032</v>
      </c>
      <c r="F6959" s="331" t="s">
        <v>1130</v>
      </c>
      <c r="G6959" s="331" t="n">
        <v>720</v>
      </c>
      <c r="H6959" s="415" t="n">
        <v>14204.36</v>
      </c>
      <c r="I6959" s="415" t="n">
        <v>282808.8</v>
      </c>
      <c r="J6959" s="389"/>
      <c r="K6959" s="331" t="s">
        <v>994</v>
      </c>
    </row>
    <row r="6960" customFormat="false" ht="15" hidden="true" customHeight="false" outlineLevel="0" collapsed="false">
      <c r="A6960" s="331"/>
      <c r="B6960" s="331" t="s">
        <v>1638</v>
      </c>
      <c r="C6960" s="331" t="str">
        <f aca="false">IFERROR(VLOOKUP(B6960,'[1]#¡REF!'!$A$1:$C$15201,2,FALSE()),"")</f>
        <v/>
      </c>
      <c r="D6960" s="331" t="s">
        <v>991</v>
      </c>
      <c r="E6960" s="331" t="s">
        <v>992</v>
      </c>
      <c r="F6960" s="354" t="s">
        <v>993</v>
      </c>
      <c r="G6960" s="405" t="n">
        <v>2800</v>
      </c>
      <c r="H6960" s="415" t="n">
        <v>55239.18</v>
      </c>
      <c r="I6960" s="415" t="n">
        <v>1099812</v>
      </c>
      <c r="J6960" s="389"/>
      <c r="K6960" s="331" t="s">
        <v>994</v>
      </c>
    </row>
    <row r="6961" customFormat="false" ht="15" hidden="true" customHeight="false" outlineLevel="0" collapsed="false">
      <c r="A6961" s="331"/>
      <c r="B6961" s="331" t="s">
        <v>1638</v>
      </c>
      <c r="C6961" s="331" t="str">
        <f aca="false">IFERROR(VLOOKUP(B6961,'[1]#¡REF!'!$A$1:$C$15201,2,FALSE()),"")</f>
        <v/>
      </c>
      <c r="D6961" s="331" t="s">
        <v>991</v>
      </c>
      <c r="E6961" s="331" t="s">
        <v>1000</v>
      </c>
      <c r="F6961" s="354" t="s">
        <v>993</v>
      </c>
      <c r="G6961" s="331" t="n">
        <v>72</v>
      </c>
      <c r="H6961" s="415" t="n">
        <v>1420.44</v>
      </c>
      <c r="I6961" s="415" t="n">
        <v>28280.88</v>
      </c>
      <c r="J6961" s="389"/>
      <c r="K6961" s="331" t="s">
        <v>994</v>
      </c>
    </row>
    <row r="6962" customFormat="false" ht="15" hidden="true" customHeight="false" outlineLevel="0" collapsed="false">
      <c r="A6962" s="331"/>
      <c r="B6962" s="331" t="s">
        <v>1638</v>
      </c>
      <c r="C6962" s="331" t="str">
        <f aca="false">IFERROR(VLOOKUP(B6962,'[1]#¡REF!'!$A$1:$C$15201,2,FALSE()),"")</f>
        <v/>
      </c>
      <c r="D6962" s="331" t="s">
        <v>991</v>
      </c>
      <c r="E6962" s="331" t="s">
        <v>1034</v>
      </c>
      <c r="F6962" s="354" t="s">
        <v>993</v>
      </c>
      <c r="G6962" s="331" t="n">
        <v>470</v>
      </c>
      <c r="H6962" s="415" t="n">
        <v>9272.29</v>
      </c>
      <c r="I6962" s="415" t="n">
        <v>184611.3</v>
      </c>
      <c r="J6962" s="389"/>
      <c r="K6962" s="331" t="s">
        <v>994</v>
      </c>
    </row>
    <row r="6963" customFormat="false" ht="15" hidden="true" customHeight="false" outlineLevel="0" collapsed="false">
      <c r="A6963" s="331"/>
      <c r="B6963" s="331" t="s">
        <v>1638</v>
      </c>
      <c r="C6963" s="331" t="str">
        <f aca="false">IFERROR(VLOOKUP(B6963,'[1]#¡REF!'!$A$1:$C$15201,2,FALSE()),"")</f>
        <v/>
      </c>
      <c r="D6963" s="331" t="s">
        <v>991</v>
      </c>
      <c r="E6963" s="331" t="s">
        <v>1009</v>
      </c>
      <c r="F6963" s="354" t="s">
        <v>993</v>
      </c>
      <c r="G6963" s="331" t="n">
        <v>100</v>
      </c>
      <c r="H6963" s="415" t="n">
        <v>1972.83</v>
      </c>
      <c r="I6963" s="415" t="n">
        <v>39279</v>
      </c>
      <c r="J6963" s="389"/>
      <c r="K6963" s="331" t="s">
        <v>994</v>
      </c>
    </row>
    <row r="6964" customFormat="false" ht="15" hidden="true" customHeight="false" outlineLevel="0" collapsed="false">
      <c r="A6964" s="331"/>
      <c r="B6964" s="331" t="s">
        <v>1638</v>
      </c>
      <c r="C6964" s="331" t="str">
        <f aca="false">IFERROR(VLOOKUP(B6964,'[1]#¡REF!'!$A$1:$C$15201,2,FALSE()),"")</f>
        <v/>
      </c>
      <c r="D6964" s="331" t="s">
        <v>991</v>
      </c>
      <c r="E6964" s="331" t="s">
        <v>1011</v>
      </c>
      <c r="F6964" s="354" t="s">
        <v>993</v>
      </c>
      <c r="G6964" s="405" t="n">
        <v>2000</v>
      </c>
      <c r="H6964" s="415" t="n">
        <v>39456.56</v>
      </c>
      <c r="I6964" s="415" t="n">
        <v>785580</v>
      </c>
      <c r="J6964" s="389"/>
      <c r="K6964" s="331" t="s">
        <v>994</v>
      </c>
    </row>
    <row r="6965" customFormat="false" ht="15" hidden="true" customHeight="false" outlineLevel="0" collapsed="false">
      <c r="A6965" s="331"/>
      <c r="B6965" s="331" t="s">
        <v>1638</v>
      </c>
      <c r="C6965" s="331" t="str">
        <f aca="false">IFERROR(VLOOKUP(B6965,'[1]#¡REF!'!$A$1:$C$15201,2,FALSE()),"")</f>
        <v/>
      </c>
      <c r="D6965" s="331" t="s">
        <v>991</v>
      </c>
      <c r="E6965" s="331" t="s">
        <v>1037</v>
      </c>
      <c r="F6965" s="331" t="s">
        <v>1131</v>
      </c>
      <c r="G6965" s="405" t="n">
        <v>1200</v>
      </c>
      <c r="H6965" s="415" t="n">
        <v>23673.93</v>
      </c>
      <c r="I6965" s="415" t="n">
        <v>471348</v>
      </c>
      <c r="J6965" s="389"/>
      <c r="K6965" s="331" t="s">
        <v>994</v>
      </c>
    </row>
    <row r="6966" customFormat="false" ht="15" hidden="true" customHeight="false" outlineLevel="0" collapsed="false">
      <c r="A6966" s="331"/>
      <c r="B6966" s="331" t="s">
        <v>1638</v>
      </c>
      <c r="C6966" s="331" t="str">
        <f aca="false">IFERROR(VLOOKUP(B6966,'[1]#¡REF!'!$A$1:$C$15201,2,FALSE()),"")</f>
        <v/>
      </c>
      <c r="D6966" s="331" t="s">
        <v>991</v>
      </c>
      <c r="E6966" s="331" t="s">
        <v>1014</v>
      </c>
      <c r="F6966" s="331" t="s">
        <v>1132</v>
      </c>
      <c r="G6966" s="331" t="n">
        <v>84</v>
      </c>
      <c r="H6966" s="415" t="n">
        <v>1657.18</v>
      </c>
      <c r="I6966" s="415" t="n">
        <v>32994.36</v>
      </c>
      <c r="J6966" s="389"/>
      <c r="K6966" s="331" t="s">
        <v>994</v>
      </c>
    </row>
    <row r="6967" customFormat="false" ht="15" hidden="true" customHeight="false" outlineLevel="0" collapsed="false">
      <c r="A6967" s="331"/>
      <c r="B6967" s="331" t="s">
        <v>1638</v>
      </c>
      <c r="C6967" s="331" t="str">
        <f aca="false">IFERROR(VLOOKUP(B6967,'[1]#¡REF!'!$A$1:$C$15201,2,FALSE()),"")</f>
        <v/>
      </c>
      <c r="D6967" s="331" t="s">
        <v>991</v>
      </c>
      <c r="E6967" s="331" t="s">
        <v>1002</v>
      </c>
      <c r="F6967" s="331" t="s">
        <v>1133</v>
      </c>
      <c r="G6967" s="405" t="n">
        <v>2000</v>
      </c>
      <c r="H6967" s="415" t="n">
        <v>39456.56</v>
      </c>
      <c r="I6967" s="415" t="n">
        <v>785580</v>
      </c>
      <c r="J6967" s="389"/>
      <c r="K6967" s="331" t="s">
        <v>994</v>
      </c>
    </row>
    <row r="6968" customFormat="false" ht="15" hidden="true" customHeight="false" outlineLevel="0" collapsed="false">
      <c r="A6968" s="331"/>
      <c r="B6968" s="331" t="s">
        <v>1638</v>
      </c>
      <c r="C6968" s="331" t="str">
        <f aca="false">IFERROR(VLOOKUP(B6968,'[1]#¡REF!'!$A$1:$C$15201,2,FALSE()),"")</f>
        <v/>
      </c>
      <c r="D6968" s="331" t="s">
        <v>991</v>
      </c>
      <c r="E6968" s="331" t="s">
        <v>1004</v>
      </c>
      <c r="F6968" s="331" t="s">
        <v>1134</v>
      </c>
      <c r="G6968" s="331" t="n">
        <v>180</v>
      </c>
      <c r="H6968" s="415" t="n">
        <v>3551.09</v>
      </c>
      <c r="I6968" s="415" t="n">
        <v>70702.2</v>
      </c>
      <c r="J6968" s="390"/>
      <c r="K6968" s="331" t="s">
        <v>994</v>
      </c>
    </row>
    <row r="6969" customFormat="false" ht="15" hidden="true" customHeight="false" outlineLevel="0" collapsed="false">
      <c r="A6969" s="331"/>
      <c r="B6969" s="331" t="s">
        <v>879</v>
      </c>
      <c r="C6969" s="331" t="str">
        <f aca="false">IFERROR(VLOOKUP(B6969,'[1]#¡REF!'!$A$1:$C$15201,2,FALSE()),"")</f>
        <v/>
      </c>
      <c r="D6969" s="331" t="s">
        <v>991</v>
      </c>
      <c r="E6969" s="331" t="s">
        <v>997</v>
      </c>
      <c r="F6969" s="331" t="s">
        <v>1130</v>
      </c>
      <c r="G6969" s="331" t="n">
        <v>36</v>
      </c>
      <c r="H6969" s="331" t="n">
        <v>245.54</v>
      </c>
      <c r="I6969" s="415" t="n">
        <v>4888.8</v>
      </c>
      <c r="J6969" s="388"/>
      <c r="K6969" s="331" t="s">
        <v>994</v>
      </c>
    </row>
    <row r="6970" customFormat="false" ht="15" hidden="true" customHeight="false" outlineLevel="0" collapsed="false">
      <c r="A6970" s="331"/>
      <c r="B6970" s="331" t="s">
        <v>879</v>
      </c>
      <c r="C6970" s="331" t="str">
        <f aca="false">IFERROR(VLOOKUP(B6970,'[1]#¡REF!'!$A$1:$C$15201,2,FALSE()),"")</f>
        <v/>
      </c>
      <c r="D6970" s="331" t="s">
        <v>991</v>
      </c>
      <c r="E6970" s="331" t="s">
        <v>1032</v>
      </c>
      <c r="F6970" s="331" t="s">
        <v>1130</v>
      </c>
      <c r="G6970" s="331" t="n">
        <v>48</v>
      </c>
      <c r="H6970" s="331" t="n">
        <v>327.39</v>
      </c>
      <c r="I6970" s="415" t="n">
        <v>6518.4</v>
      </c>
      <c r="J6970" s="389"/>
      <c r="K6970" s="331" t="s">
        <v>994</v>
      </c>
    </row>
    <row r="6971" customFormat="false" ht="15" hidden="true" customHeight="false" outlineLevel="0" collapsed="false">
      <c r="A6971" s="331"/>
      <c r="B6971" s="331" t="s">
        <v>879</v>
      </c>
      <c r="C6971" s="331" t="str">
        <f aca="false">IFERROR(VLOOKUP(B6971,'[1]#¡REF!'!$A$1:$C$15201,2,FALSE()),"")</f>
        <v/>
      </c>
      <c r="D6971" s="331" t="s">
        <v>991</v>
      </c>
      <c r="E6971" s="331" t="s">
        <v>992</v>
      </c>
      <c r="F6971" s="354" t="s">
        <v>993</v>
      </c>
      <c r="G6971" s="331" t="n">
        <v>15</v>
      </c>
      <c r="H6971" s="331" t="n">
        <v>102.31</v>
      </c>
      <c r="I6971" s="415" t="n">
        <v>2037</v>
      </c>
      <c r="J6971" s="389"/>
      <c r="K6971" s="331" t="s">
        <v>994</v>
      </c>
    </row>
    <row r="6972" customFormat="false" ht="15" hidden="true" customHeight="false" outlineLevel="0" collapsed="false">
      <c r="A6972" s="331"/>
      <c r="B6972" s="331" t="s">
        <v>879</v>
      </c>
      <c r="C6972" s="331" t="str">
        <f aca="false">IFERROR(VLOOKUP(B6972,'[1]#¡REF!'!$A$1:$C$15201,2,FALSE()),"")</f>
        <v/>
      </c>
      <c r="D6972" s="331" t="s">
        <v>991</v>
      </c>
      <c r="E6972" s="331" t="s">
        <v>1083</v>
      </c>
      <c r="F6972" s="354" t="s">
        <v>993</v>
      </c>
      <c r="G6972" s="331" t="n">
        <v>13</v>
      </c>
      <c r="H6972" s="331" t="n">
        <v>88.67</v>
      </c>
      <c r="I6972" s="415" t="n">
        <v>1765.4</v>
      </c>
      <c r="J6972" s="389"/>
      <c r="K6972" s="331" t="s">
        <v>994</v>
      </c>
    </row>
    <row r="6973" customFormat="false" ht="15" hidden="true" customHeight="false" outlineLevel="0" collapsed="false">
      <c r="A6973" s="331"/>
      <c r="B6973" s="331" t="s">
        <v>879</v>
      </c>
      <c r="C6973" s="331" t="str">
        <f aca="false">IFERROR(VLOOKUP(B6973,'[1]#¡REF!'!$A$1:$C$15201,2,FALSE()),"")</f>
        <v/>
      </c>
      <c r="D6973" s="331" t="s">
        <v>991</v>
      </c>
      <c r="E6973" s="331" t="s">
        <v>1000</v>
      </c>
      <c r="F6973" s="354" t="s">
        <v>993</v>
      </c>
      <c r="G6973" s="331" t="n">
        <v>57</v>
      </c>
      <c r="H6973" s="331" t="n">
        <v>388.78</v>
      </c>
      <c r="I6973" s="415" t="n">
        <v>7740.6</v>
      </c>
      <c r="J6973" s="389"/>
      <c r="K6973" s="331" t="s">
        <v>994</v>
      </c>
    </row>
    <row r="6974" customFormat="false" ht="15" hidden="true" customHeight="false" outlineLevel="0" collapsed="false">
      <c r="A6974" s="331"/>
      <c r="B6974" s="331" t="s">
        <v>879</v>
      </c>
      <c r="C6974" s="331" t="str">
        <f aca="false">IFERROR(VLOOKUP(B6974,'[1]#¡REF!'!$A$1:$C$15201,2,FALSE()),"")</f>
        <v/>
      </c>
      <c r="D6974" s="331" t="s">
        <v>991</v>
      </c>
      <c r="E6974" s="331" t="s">
        <v>1053</v>
      </c>
      <c r="F6974" s="354" t="s">
        <v>993</v>
      </c>
      <c r="G6974" s="331" t="n">
        <v>10</v>
      </c>
      <c r="H6974" s="331" t="n">
        <v>68.21</v>
      </c>
      <c r="I6974" s="415" t="n">
        <v>1358</v>
      </c>
      <c r="J6974" s="389"/>
      <c r="K6974" s="331" t="s">
        <v>994</v>
      </c>
    </row>
    <row r="6975" customFormat="false" ht="15" hidden="true" customHeight="false" outlineLevel="0" collapsed="false">
      <c r="A6975" s="331"/>
      <c r="B6975" s="331" t="s">
        <v>879</v>
      </c>
      <c r="C6975" s="331" t="str">
        <f aca="false">IFERROR(VLOOKUP(B6975,'[1]#¡REF!'!$A$1:$C$15201,2,FALSE()),"")</f>
        <v/>
      </c>
      <c r="D6975" s="331" t="s">
        <v>991</v>
      </c>
      <c r="E6975" s="331" t="s">
        <v>1034</v>
      </c>
      <c r="F6975" s="354" t="s">
        <v>993</v>
      </c>
      <c r="G6975" s="331" t="n">
        <v>83</v>
      </c>
      <c r="H6975" s="331" t="n">
        <v>566.12</v>
      </c>
      <c r="I6975" s="415" t="n">
        <v>11271.4</v>
      </c>
      <c r="J6975" s="389"/>
      <c r="K6975" s="331" t="s">
        <v>994</v>
      </c>
    </row>
    <row r="6976" customFormat="false" ht="15" hidden="true" customHeight="false" outlineLevel="0" collapsed="false">
      <c r="A6976" s="331"/>
      <c r="B6976" s="331" t="s">
        <v>879</v>
      </c>
      <c r="C6976" s="331" t="str">
        <f aca="false">IFERROR(VLOOKUP(B6976,'[1]#¡REF!'!$A$1:$C$15201,2,FALSE()),"")</f>
        <v/>
      </c>
      <c r="D6976" s="331" t="s">
        <v>991</v>
      </c>
      <c r="E6976" s="331" t="s">
        <v>1009</v>
      </c>
      <c r="F6976" s="354" t="s">
        <v>993</v>
      </c>
      <c r="G6976" s="331" t="n">
        <v>50</v>
      </c>
      <c r="H6976" s="331" t="n">
        <v>341.03</v>
      </c>
      <c r="I6976" s="415" t="n">
        <v>6790</v>
      </c>
      <c r="J6976" s="389"/>
      <c r="K6976" s="331" t="s">
        <v>994</v>
      </c>
    </row>
    <row r="6977" customFormat="false" ht="15" hidden="true" customHeight="false" outlineLevel="0" collapsed="false">
      <c r="A6977" s="331"/>
      <c r="B6977" s="331" t="s">
        <v>879</v>
      </c>
      <c r="C6977" s="331" t="str">
        <f aca="false">IFERROR(VLOOKUP(B6977,'[1]#¡REF!'!$A$1:$C$15201,2,FALSE()),"")</f>
        <v/>
      </c>
      <c r="D6977" s="331" t="s">
        <v>991</v>
      </c>
      <c r="E6977" s="331" t="s">
        <v>1084</v>
      </c>
      <c r="F6977" s="354" t="s">
        <v>993</v>
      </c>
      <c r="G6977" s="331" t="n">
        <v>106</v>
      </c>
      <c r="H6977" s="331" t="n">
        <v>722.99</v>
      </c>
      <c r="I6977" s="415" t="n">
        <v>14394.8</v>
      </c>
      <c r="J6977" s="389"/>
      <c r="K6977" s="331" t="s">
        <v>994</v>
      </c>
    </row>
    <row r="6978" customFormat="false" ht="15" hidden="true" customHeight="false" outlineLevel="0" collapsed="false">
      <c r="A6978" s="331"/>
      <c r="B6978" s="331" t="s">
        <v>879</v>
      </c>
      <c r="C6978" s="331" t="str">
        <f aca="false">IFERROR(VLOOKUP(B6978,'[1]#¡REF!'!$A$1:$C$15201,2,FALSE()),"")</f>
        <v/>
      </c>
      <c r="D6978" s="331" t="s">
        <v>991</v>
      </c>
      <c r="E6978" s="331" t="s">
        <v>1012</v>
      </c>
      <c r="F6978" s="354" t="s">
        <v>993</v>
      </c>
      <c r="G6978" s="331" t="n">
        <v>142</v>
      </c>
      <c r="H6978" s="331" t="n">
        <v>968.54</v>
      </c>
      <c r="I6978" s="415" t="n">
        <v>19283.6</v>
      </c>
      <c r="J6978" s="389"/>
      <c r="K6978" s="331" t="s">
        <v>994</v>
      </c>
    </row>
    <row r="6979" customFormat="false" ht="15" hidden="true" customHeight="false" outlineLevel="0" collapsed="false">
      <c r="A6979" s="331"/>
      <c r="B6979" s="331" t="s">
        <v>879</v>
      </c>
      <c r="C6979" s="331" t="str">
        <f aca="false">IFERROR(VLOOKUP(B6979,'[1]#¡REF!'!$A$1:$C$15201,2,FALSE()),"")</f>
        <v/>
      </c>
      <c r="D6979" s="331" t="s">
        <v>991</v>
      </c>
      <c r="E6979" s="331" t="s">
        <v>1035</v>
      </c>
      <c r="F6979" s="354" t="s">
        <v>993</v>
      </c>
      <c r="G6979" s="331" t="n">
        <v>2</v>
      </c>
      <c r="H6979" s="331" t="n">
        <v>13.64</v>
      </c>
      <c r="I6979" s="331" t="n">
        <v>271.6</v>
      </c>
      <c r="J6979" s="389"/>
      <c r="K6979" s="331" t="s">
        <v>994</v>
      </c>
    </row>
    <row r="6980" customFormat="false" ht="15" hidden="true" customHeight="false" outlineLevel="0" collapsed="false">
      <c r="A6980" s="331"/>
      <c r="B6980" s="331" t="s">
        <v>879</v>
      </c>
      <c r="C6980" s="331" t="str">
        <f aca="false">IFERROR(VLOOKUP(B6980,'[1]#¡REF!'!$A$1:$C$15201,2,FALSE()),"")</f>
        <v/>
      </c>
      <c r="D6980" s="331" t="s">
        <v>991</v>
      </c>
      <c r="E6980" s="331" t="s">
        <v>1037</v>
      </c>
      <c r="F6980" s="331" t="s">
        <v>1131</v>
      </c>
      <c r="G6980" s="331" t="n">
        <v>9</v>
      </c>
      <c r="H6980" s="331" t="n">
        <v>61.39</v>
      </c>
      <c r="I6980" s="415" t="n">
        <v>1222.2</v>
      </c>
      <c r="J6980" s="389"/>
      <c r="K6980" s="331" t="s">
        <v>994</v>
      </c>
    </row>
    <row r="6981" customFormat="false" ht="15" hidden="true" customHeight="false" outlineLevel="0" collapsed="false">
      <c r="A6981" s="331"/>
      <c r="B6981" s="331" t="s">
        <v>879</v>
      </c>
      <c r="C6981" s="331" t="str">
        <f aca="false">IFERROR(VLOOKUP(B6981,'[1]#¡REF!'!$A$1:$C$15201,2,FALSE()),"")</f>
        <v/>
      </c>
      <c r="D6981" s="331" t="s">
        <v>991</v>
      </c>
      <c r="E6981" s="331" t="s">
        <v>1014</v>
      </c>
      <c r="F6981" s="331" t="s">
        <v>1132</v>
      </c>
      <c r="G6981" s="331" t="n">
        <v>114</v>
      </c>
      <c r="H6981" s="331" t="n">
        <v>777.56</v>
      </c>
      <c r="I6981" s="415" t="n">
        <v>15481.2</v>
      </c>
      <c r="J6981" s="389"/>
      <c r="K6981" s="331" t="s">
        <v>994</v>
      </c>
    </row>
    <row r="6982" customFormat="false" ht="15" hidden="true" customHeight="false" outlineLevel="0" collapsed="false">
      <c r="A6982" s="331"/>
      <c r="B6982" s="331" t="s">
        <v>879</v>
      </c>
      <c r="C6982" s="331" t="str">
        <f aca="false">IFERROR(VLOOKUP(B6982,'[1]#¡REF!'!$A$1:$C$15201,2,FALSE()),"")</f>
        <v/>
      </c>
      <c r="D6982" s="331" t="s">
        <v>991</v>
      </c>
      <c r="E6982" s="331" t="s">
        <v>1004</v>
      </c>
      <c r="F6982" s="331" t="s">
        <v>1134</v>
      </c>
      <c r="G6982" s="331" t="n">
        <v>20</v>
      </c>
      <c r="H6982" s="331" t="n">
        <v>136.41</v>
      </c>
      <c r="I6982" s="415" t="n">
        <v>2716</v>
      </c>
      <c r="J6982" s="390"/>
      <c r="K6982" s="331" t="s">
        <v>994</v>
      </c>
    </row>
    <row r="6983" customFormat="false" ht="15.75" hidden="true" customHeight="false" outlineLevel="0" collapsed="false">
      <c r="A6983" s="356"/>
      <c r="B6983" s="356" t="s">
        <v>879</v>
      </c>
      <c r="C6983" s="356" t="str">
        <f aca="false">IFERROR(VLOOKUP(B6983,'[1]#¡REF!'!$A$1:$C$15201,2,FALSE()),"")</f>
        <v/>
      </c>
      <c r="D6983" s="356" t="s">
        <v>991</v>
      </c>
      <c r="E6983" s="356" t="s">
        <v>612</v>
      </c>
      <c r="F6983" s="361" t="s">
        <v>1136</v>
      </c>
      <c r="G6983" s="361" t="n">
        <v>36</v>
      </c>
      <c r="H6983" s="356" t="n">
        <v>245.54</v>
      </c>
      <c r="I6983" s="416" t="n">
        <v>4888.8</v>
      </c>
      <c r="J6983" s="394"/>
      <c r="K6983" s="356" t="s">
        <v>994</v>
      </c>
      <c r="L6983" s="379"/>
      <c r="M6983" s="379"/>
      <c r="N6983" s="379"/>
      <c r="O6983" s="379"/>
      <c r="P6983" s="279"/>
      <c r="Q6983" s="395"/>
      <c r="R6983" s="396"/>
      <c r="S6983" s="396"/>
      <c r="T6983" s="382"/>
    </row>
    <row r="6984" customFormat="false" ht="15" hidden="true" customHeight="false" outlineLevel="0" collapsed="false">
      <c r="A6984" s="331"/>
      <c r="B6984" s="331" t="s">
        <v>879</v>
      </c>
      <c r="C6984" s="331" t="str">
        <f aca="false">IFERROR(VLOOKUP(B6984,'[1]#¡REF!'!$A$1:$C$15201,2,FALSE()),"")</f>
        <v/>
      </c>
      <c r="D6984" s="331" t="s">
        <v>1016</v>
      </c>
      <c r="E6984" s="331" t="s">
        <v>1017</v>
      </c>
      <c r="F6984" s="331" t="s">
        <v>1130</v>
      </c>
      <c r="G6984" s="331" t="n">
        <v>53</v>
      </c>
      <c r="H6984" s="331" t="n">
        <v>361.5</v>
      </c>
      <c r="I6984" s="415" t="n">
        <v>7197.4</v>
      </c>
      <c r="J6984" s="388"/>
      <c r="K6984" s="331" t="s">
        <v>994</v>
      </c>
    </row>
    <row r="6985" customFormat="false" ht="15" hidden="true" customHeight="false" outlineLevel="0" collapsed="false">
      <c r="A6985" s="331"/>
      <c r="B6985" s="331" t="s">
        <v>879</v>
      </c>
      <c r="C6985" s="331" t="str">
        <f aca="false">IFERROR(VLOOKUP(B6985,'[1]#¡REF!'!$A$1:$C$15201,2,FALSE()),"")</f>
        <v/>
      </c>
      <c r="D6985" s="331" t="s">
        <v>1016</v>
      </c>
      <c r="E6985" s="331" t="s">
        <v>1091</v>
      </c>
      <c r="F6985" s="354" t="s">
        <v>993</v>
      </c>
      <c r="G6985" s="331" t="n">
        <v>361</v>
      </c>
      <c r="H6985" s="415" t="n">
        <v>2462.27</v>
      </c>
      <c r="I6985" s="415" t="n">
        <v>49023.8</v>
      </c>
      <c r="J6985" s="389"/>
      <c r="K6985" s="331" t="s">
        <v>994</v>
      </c>
    </row>
    <row r="6986" customFormat="false" ht="15" hidden="true" customHeight="false" outlineLevel="0" collapsed="false">
      <c r="A6986" s="331"/>
      <c r="B6986" s="331" t="s">
        <v>879</v>
      </c>
      <c r="C6986" s="331" t="str">
        <f aca="false">IFERROR(VLOOKUP(B6986,'[1]#¡REF!'!$A$1:$C$15201,2,FALSE()),"")</f>
        <v/>
      </c>
      <c r="D6986" s="331" t="s">
        <v>1016</v>
      </c>
      <c r="E6986" s="331" t="s">
        <v>1018</v>
      </c>
      <c r="F6986" s="354" t="s">
        <v>993</v>
      </c>
      <c r="G6986" s="331" t="n">
        <v>7</v>
      </c>
      <c r="H6986" s="331" t="n">
        <v>47.74</v>
      </c>
      <c r="I6986" s="331" t="n">
        <v>950.6</v>
      </c>
      <c r="J6986" s="389"/>
      <c r="K6986" s="331" t="s">
        <v>994</v>
      </c>
    </row>
    <row r="6987" customFormat="false" ht="15" hidden="true" customHeight="false" outlineLevel="0" collapsed="false">
      <c r="A6987" s="331"/>
      <c r="B6987" s="331" t="s">
        <v>879</v>
      </c>
      <c r="C6987" s="331" t="str">
        <f aca="false">IFERROR(VLOOKUP(B6987,'[1]#¡REF!'!$A$1:$C$15201,2,FALSE()),"")</f>
        <v/>
      </c>
      <c r="D6987" s="331" t="s">
        <v>1016</v>
      </c>
      <c r="E6987" s="331" t="s">
        <v>1020</v>
      </c>
      <c r="F6987" s="354" t="s">
        <v>993</v>
      </c>
      <c r="G6987" s="331" t="n">
        <v>480</v>
      </c>
      <c r="H6987" s="415" t="n">
        <v>3273.93</v>
      </c>
      <c r="I6987" s="415" t="n">
        <v>65184</v>
      </c>
      <c r="J6987" s="389"/>
      <c r="K6987" s="331" t="s">
        <v>994</v>
      </c>
    </row>
    <row r="6988" customFormat="false" ht="15" hidden="true" customHeight="false" outlineLevel="0" collapsed="false">
      <c r="A6988" s="331"/>
      <c r="B6988" s="331" t="s">
        <v>879</v>
      </c>
      <c r="C6988" s="331" t="str">
        <f aca="false">IFERROR(VLOOKUP(B6988,'[1]#¡REF!'!$A$1:$C$15201,2,FALSE()),"")</f>
        <v/>
      </c>
      <c r="D6988" s="331" t="s">
        <v>1016</v>
      </c>
      <c r="E6988" s="331" t="s">
        <v>1023</v>
      </c>
      <c r="F6988" s="354" t="s">
        <v>993</v>
      </c>
      <c r="G6988" s="331" t="n">
        <v>63</v>
      </c>
      <c r="H6988" s="331" t="n">
        <v>429.7</v>
      </c>
      <c r="I6988" s="415" t="n">
        <v>8555.4</v>
      </c>
      <c r="J6988" s="389"/>
      <c r="K6988" s="331" t="s">
        <v>994</v>
      </c>
    </row>
    <row r="6989" customFormat="false" ht="15" hidden="true" customHeight="false" outlineLevel="0" collapsed="false">
      <c r="A6989" s="331"/>
      <c r="B6989" s="331" t="s">
        <v>879</v>
      </c>
      <c r="C6989" s="331" t="str">
        <f aca="false">IFERROR(VLOOKUP(B6989,'[1]#¡REF!'!$A$1:$C$15201,2,FALSE()),"")</f>
        <v/>
      </c>
      <c r="D6989" s="331" t="s">
        <v>1016</v>
      </c>
      <c r="E6989" s="331" t="s">
        <v>1025</v>
      </c>
      <c r="F6989" s="354" t="s">
        <v>993</v>
      </c>
      <c r="G6989" s="331" t="n">
        <v>140</v>
      </c>
      <c r="H6989" s="331" t="n">
        <v>954.9</v>
      </c>
      <c r="I6989" s="415" t="n">
        <v>19012</v>
      </c>
      <c r="J6989" s="389"/>
      <c r="K6989" s="331" t="s">
        <v>994</v>
      </c>
    </row>
    <row r="6990" customFormat="false" ht="15" hidden="true" customHeight="false" outlineLevel="0" collapsed="false">
      <c r="A6990" s="331"/>
      <c r="B6990" s="331" t="s">
        <v>879</v>
      </c>
      <c r="C6990" s="331" t="str">
        <f aca="false">IFERROR(VLOOKUP(B6990,'[1]#¡REF!'!$A$1:$C$15201,2,FALSE()),"")</f>
        <v/>
      </c>
      <c r="D6990" s="331" t="s">
        <v>1016</v>
      </c>
      <c r="E6990" s="331" t="s">
        <v>1065</v>
      </c>
      <c r="F6990" s="354" t="s">
        <v>993</v>
      </c>
      <c r="G6990" s="331" t="n">
        <v>17</v>
      </c>
      <c r="H6990" s="331" t="n">
        <v>115.95</v>
      </c>
      <c r="I6990" s="415" t="n">
        <v>2308.6</v>
      </c>
      <c r="J6990" s="389"/>
      <c r="K6990" s="331" t="s">
        <v>994</v>
      </c>
    </row>
    <row r="6991" customFormat="false" ht="15" hidden="true" customHeight="false" outlineLevel="0" collapsed="false">
      <c r="A6991" s="331"/>
      <c r="B6991" s="331" t="s">
        <v>879</v>
      </c>
      <c r="C6991" s="331" t="str">
        <f aca="false">IFERROR(VLOOKUP(B6991,'[1]#¡REF!'!$A$1:$C$15201,2,FALSE()),"")</f>
        <v/>
      </c>
      <c r="D6991" s="331" t="s">
        <v>1016</v>
      </c>
      <c r="E6991" s="331" t="s">
        <v>1093</v>
      </c>
      <c r="F6991" s="331" t="s">
        <v>1131</v>
      </c>
      <c r="G6991" s="331" t="n">
        <v>53</v>
      </c>
      <c r="H6991" s="331" t="n">
        <v>361.5</v>
      </c>
      <c r="I6991" s="415" t="n">
        <v>7197.4</v>
      </c>
      <c r="J6991" s="389"/>
      <c r="K6991" s="331" t="s">
        <v>994</v>
      </c>
    </row>
    <row r="6992" customFormat="false" ht="15" hidden="true" customHeight="false" outlineLevel="0" collapsed="false">
      <c r="A6992" s="331"/>
      <c r="B6992" s="331" t="s">
        <v>879</v>
      </c>
      <c r="C6992" s="331" t="str">
        <f aca="false">IFERROR(VLOOKUP(B6992,'[1]#¡REF!'!$A$1:$C$15201,2,FALSE()),"")</f>
        <v/>
      </c>
      <c r="D6992" s="331" t="s">
        <v>1016</v>
      </c>
      <c r="E6992" s="331" t="s">
        <v>1027</v>
      </c>
      <c r="F6992" s="331" t="s">
        <v>1133</v>
      </c>
      <c r="G6992" s="331" t="n">
        <v>53</v>
      </c>
      <c r="H6992" s="331" t="n">
        <v>361.5</v>
      </c>
      <c r="I6992" s="415" t="n">
        <v>7197.4</v>
      </c>
      <c r="J6992" s="389"/>
      <c r="K6992" s="331" t="s">
        <v>994</v>
      </c>
    </row>
    <row r="6993" customFormat="false" ht="15" hidden="true" customHeight="false" outlineLevel="0" collapsed="false">
      <c r="A6993" s="331"/>
      <c r="B6993" s="331" t="s">
        <v>879</v>
      </c>
      <c r="C6993" s="331" t="str">
        <f aca="false">IFERROR(VLOOKUP(B6993,'[1]#¡REF!'!$A$1:$C$15201,2,FALSE()),"")</f>
        <v/>
      </c>
      <c r="D6993" s="331" t="s">
        <v>1016</v>
      </c>
      <c r="E6993" s="331" t="s">
        <v>1028</v>
      </c>
      <c r="F6993" s="331" t="s">
        <v>1134</v>
      </c>
      <c r="G6993" s="331" t="n">
        <v>53</v>
      </c>
      <c r="H6993" s="331" t="n">
        <v>361.5</v>
      </c>
      <c r="I6993" s="415" t="n">
        <v>7197.4</v>
      </c>
      <c r="J6993" s="390"/>
      <c r="K6993" s="331" t="s">
        <v>994</v>
      </c>
    </row>
    <row r="6994" customFormat="false" ht="15.75" hidden="true" customHeight="false" outlineLevel="0" collapsed="false">
      <c r="A6994" s="399"/>
      <c r="B6994" s="356" t="s">
        <v>879</v>
      </c>
      <c r="C6994" s="356" t="str">
        <f aca="false">IFERROR(VLOOKUP(B6994,'[1]#¡REF!'!$A$1:$C$15201,2,FALSE()),"")</f>
        <v/>
      </c>
      <c r="D6994" s="399" t="s">
        <v>1016</v>
      </c>
      <c r="E6994" s="399" t="s">
        <v>621</v>
      </c>
      <c r="F6994" s="361" t="s">
        <v>1136</v>
      </c>
      <c r="G6994" s="361" t="n">
        <v>87</v>
      </c>
      <c r="H6994" s="417" t="n">
        <v>593.4</v>
      </c>
      <c r="I6994" s="419" t="n">
        <v>11814.6</v>
      </c>
      <c r="J6994" s="438"/>
      <c r="K6994" s="356" t="s">
        <v>994</v>
      </c>
      <c r="L6994" s="379"/>
      <c r="M6994" s="379"/>
      <c r="N6994" s="379"/>
      <c r="O6994" s="379"/>
      <c r="P6994" s="279"/>
      <c r="Q6994" s="395"/>
      <c r="R6994" s="396"/>
      <c r="S6994" s="396"/>
      <c r="T6994" s="382"/>
    </row>
    <row r="6995" customFormat="false" ht="15" hidden="true" customHeight="false" outlineLevel="0" collapsed="false">
      <c r="A6995" s="331"/>
      <c r="B6995" s="331" t="s">
        <v>1639</v>
      </c>
      <c r="C6995" s="331" t="str">
        <f aca="false">IFERROR(VLOOKUP(B6995,'[1]#¡REF!'!$A$1:$C$15201,2,FALSE()),"")</f>
        <v/>
      </c>
      <c r="D6995" s="331" t="s">
        <v>991</v>
      </c>
      <c r="E6995" s="331" t="s">
        <v>1037</v>
      </c>
      <c r="F6995" s="331" t="s">
        <v>1131</v>
      </c>
      <c r="G6995" s="331" t="n">
        <v>243</v>
      </c>
      <c r="H6995" s="415" t="n">
        <v>7217.1</v>
      </c>
      <c r="I6995" s="415" t="n">
        <v>143692.46</v>
      </c>
      <c r="J6995" s="388"/>
      <c r="K6995" s="331" t="s">
        <v>994</v>
      </c>
    </row>
    <row r="6996" customFormat="false" ht="15" hidden="true" customHeight="false" outlineLevel="0" collapsed="false">
      <c r="A6996" s="331"/>
      <c r="B6996" s="331" t="s">
        <v>1640</v>
      </c>
      <c r="C6996" s="331" t="str">
        <f aca="false">IFERROR(VLOOKUP(B6996,'[1]#¡REF!'!$A$1:$C$15201,2,FALSE()),"")</f>
        <v/>
      </c>
      <c r="D6996" s="331" t="s">
        <v>991</v>
      </c>
      <c r="E6996" s="331" t="s">
        <v>1032</v>
      </c>
      <c r="F6996" s="331" t="s">
        <v>1130</v>
      </c>
      <c r="G6996" s="331" t="n">
        <v>48</v>
      </c>
      <c r="H6996" s="415" t="n">
        <v>8004</v>
      </c>
      <c r="I6996" s="415" t="n">
        <v>159359.64</v>
      </c>
      <c r="J6996" s="389"/>
      <c r="K6996" s="331" t="s">
        <v>994</v>
      </c>
    </row>
    <row r="6997" customFormat="false" ht="15" hidden="true" customHeight="false" outlineLevel="0" collapsed="false">
      <c r="A6997" s="331"/>
      <c r="B6997" s="331" t="s">
        <v>1640</v>
      </c>
      <c r="C6997" s="331" t="str">
        <f aca="false">IFERROR(VLOOKUP(B6997,'[1]#¡REF!'!$A$1:$C$15201,2,FALSE()),"")</f>
        <v/>
      </c>
      <c r="D6997" s="331" t="s">
        <v>991</v>
      </c>
      <c r="E6997" s="331" t="s">
        <v>1034</v>
      </c>
      <c r="F6997" s="354" t="s">
        <v>993</v>
      </c>
      <c r="G6997" s="331" t="n">
        <v>70</v>
      </c>
      <c r="H6997" s="415" t="n">
        <v>11672.5</v>
      </c>
      <c r="I6997" s="415" t="n">
        <v>232399.48</v>
      </c>
      <c r="J6997" s="389"/>
      <c r="K6997" s="331" t="s">
        <v>994</v>
      </c>
    </row>
    <row r="6998" customFormat="false" ht="15" hidden="true" customHeight="false" outlineLevel="0" collapsed="false">
      <c r="A6998" s="331"/>
      <c r="B6998" s="331" t="s">
        <v>1640</v>
      </c>
      <c r="C6998" s="331" t="str">
        <f aca="false">IFERROR(VLOOKUP(B6998,'[1]#¡REF!'!$A$1:$C$15201,2,FALSE()),"")</f>
        <v/>
      </c>
      <c r="D6998" s="331" t="s">
        <v>991</v>
      </c>
      <c r="E6998" s="331" t="s">
        <v>1011</v>
      </c>
      <c r="F6998" s="354" t="s">
        <v>993</v>
      </c>
      <c r="G6998" s="331" t="n">
        <v>15</v>
      </c>
      <c r="H6998" s="415" t="n">
        <v>2501.25</v>
      </c>
      <c r="I6998" s="415" t="n">
        <v>49799.89</v>
      </c>
      <c r="J6998" s="389"/>
      <c r="K6998" s="331" t="s">
        <v>994</v>
      </c>
    </row>
    <row r="6999" customFormat="false" ht="15" hidden="true" customHeight="false" outlineLevel="0" collapsed="false">
      <c r="A6999" s="331"/>
      <c r="B6999" s="331" t="s">
        <v>1640</v>
      </c>
      <c r="C6999" s="331" t="str">
        <f aca="false">IFERROR(VLOOKUP(B6999,'[1]#¡REF!'!$A$1:$C$15201,2,FALSE()),"")</f>
        <v/>
      </c>
      <c r="D6999" s="331" t="s">
        <v>991</v>
      </c>
      <c r="E6999" s="331" t="s">
        <v>1012</v>
      </c>
      <c r="F6999" s="354" t="s">
        <v>993</v>
      </c>
      <c r="G6999" s="331" t="n">
        <v>150</v>
      </c>
      <c r="H6999" s="415" t="n">
        <v>25012.5</v>
      </c>
      <c r="I6999" s="415" t="n">
        <v>497998.88</v>
      </c>
      <c r="J6999" s="389"/>
      <c r="K6999" s="331" t="s">
        <v>994</v>
      </c>
    </row>
    <row r="7000" customFormat="false" ht="15" hidden="true" customHeight="false" outlineLevel="0" collapsed="false">
      <c r="A7000" s="331"/>
      <c r="B7000" s="331" t="s">
        <v>1641</v>
      </c>
      <c r="C7000" s="331" t="str">
        <f aca="false">IFERROR(VLOOKUP(B7000,'[1]#¡REF!'!$A$1:$C$15201,2,FALSE()),"")</f>
        <v/>
      </c>
      <c r="D7000" s="331" t="s">
        <v>991</v>
      </c>
      <c r="E7000" s="331" t="s">
        <v>997</v>
      </c>
      <c r="F7000" s="331" t="s">
        <v>1130</v>
      </c>
      <c r="G7000" s="331" t="n">
        <v>600</v>
      </c>
      <c r="H7000" s="331" t="n">
        <v>594</v>
      </c>
      <c r="I7000" s="415" t="n">
        <v>11826.54</v>
      </c>
      <c r="J7000" s="389"/>
      <c r="K7000" s="331" t="s">
        <v>994</v>
      </c>
    </row>
    <row r="7001" customFormat="false" ht="15" hidden="true" customHeight="false" outlineLevel="0" collapsed="false">
      <c r="A7001" s="331"/>
      <c r="B7001" s="331" t="s">
        <v>1641</v>
      </c>
      <c r="C7001" s="331" t="str">
        <f aca="false">IFERROR(VLOOKUP(B7001,'[1]#¡REF!'!$A$1:$C$15201,2,FALSE()),"")</f>
        <v/>
      </c>
      <c r="D7001" s="331" t="s">
        <v>991</v>
      </c>
      <c r="E7001" s="331" t="s">
        <v>1032</v>
      </c>
      <c r="F7001" s="331" t="s">
        <v>1130</v>
      </c>
      <c r="G7001" s="405" t="n">
        <v>9600</v>
      </c>
      <c r="H7001" s="415" t="n">
        <v>9504</v>
      </c>
      <c r="I7001" s="415" t="n">
        <v>189224.64</v>
      </c>
      <c r="J7001" s="389"/>
      <c r="K7001" s="331" t="s">
        <v>994</v>
      </c>
    </row>
    <row r="7002" customFormat="false" ht="15" hidden="true" customHeight="false" outlineLevel="0" collapsed="false">
      <c r="A7002" s="331"/>
      <c r="B7002" s="331" t="s">
        <v>1641</v>
      </c>
      <c r="C7002" s="331" t="str">
        <f aca="false">IFERROR(VLOOKUP(B7002,'[1]#¡REF!'!$A$1:$C$15201,2,FALSE()),"")</f>
        <v/>
      </c>
      <c r="D7002" s="331" t="s">
        <v>991</v>
      </c>
      <c r="E7002" s="331" t="s">
        <v>992</v>
      </c>
      <c r="F7002" s="354" t="s">
        <v>993</v>
      </c>
      <c r="G7002" s="405" t="n">
        <v>10500</v>
      </c>
      <c r="H7002" s="415" t="n">
        <v>10395</v>
      </c>
      <c r="I7002" s="415" t="n">
        <v>206964.45</v>
      </c>
      <c r="J7002" s="389"/>
      <c r="K7002" s="331" t="s">
        <v>994</v>
      </c>
    </row>
    <row r="7003" customFormat="false" ht="15" hidden="true" customHeight="false" outlineLevel="0" collapsed="false">
      <c r="A7003" s="331"/>
      <c r="B7003" s="331" t="s">
        <v>1641</v>
      </c>
      <c r="C7003" s="331" t="str">
        <f aca="false">IFERROR(VLOOKUP(B7003,'[1]#¡REF!'!$A$1:$C$15201,2,FALSE()),"")</f>
        <v/>
      </c>
      <c r="D7003" s="331" t="s">
        <v>991</v>
      </c>
      <c r="E7003" s="331" t="s">
        <v>1008</v>
      </c>
      <c r="F7003" s="354" t="s">
        <v>993</v>
      </c>
      <c r="G7003" s="331" t="n">
        <v>100</v>
      </c>
      <c r="H7003" s="331" t="n">
        <v>99</v>
      </c>
      <c r="I7003" s="415" t="n">
        <v>1971.09</v>
      </c>
      <c r="J7003" s="389"/>
      <c r="K7003" s="331" t="s">
        <v>994</v>
      </c>
    </row>
    <row r="7004" customFormat="false" ht="15" hidden="true" customHeight="false" outlineLevel="0" collapsed="false">
      <c r="A7004" s="331"/>
      <c r="B7004" s="331" t="s">
        <v>1641</v>
      </c>
      <c r="C7004" s="331" t="str">
        <f aca="false">IFERROR(VLOOKUP(B7004,'[1]#¡REF!'!$A$1:$C$15201,2,FALSE()),"")</f>
        <v/>
      </c>
      <c r="D7004" s="331" t="s">
        <v>991</v>
      </c>
      <c r="E7004" s="331" t="s">
        <v>1083</v>
      </c>
      <c r="F7004" s="354" t="s">
        <v>993</v>
      </c>
      <c r="G7004" s="405" t="n">
        <v>8543</v>
      </c>
      <c r="H7004" s="415" t="n">
        <v>8457.57</v>
      </c>
      <c r="I7004" s="415" t="n">
        <v>168390.22</v>
      </c>
      <c r="J7004" s="389"/>
      <c r="K7004" s="331" t="s">
        <v>994</v>
      </c>
    </row>
    <row r="7005" customFormat="false" ht="15" hidden="true" customHeight="false" outlineLevel="0" collapsed="false">
      <c r="A7005" s="331"/>
      <c r="B7005" s="331" t="s">
        <v>1641</v>
      </c>
      <c r="C7005" s="331" t="str">
        <f aca="false">IFERROR(VLOOKUP(B7005,'[1]#¡REF!'!$A$1:$C$15201,2,FALSE()),"")</f>
        <v/>
      </c>
      <c r="D7005" s="331" t="s">
        <v>991</v>
      </c>
      <c r="E7005" s="331" t="s">
        <v>1000</v>
      </c>
      <c r="F7005" s="354" t="s">
        <v>993</v>
      </c>
      <c r="G7005" s="405" t="n">
        <v>32404</v>
      </c>
      <c r="H7005" s="415" t="n">
        <v>32079.96</v>
      </c>
      <c r="I7005" s="415" t="n">
        <v>638712</v>
      </c>
      <c r="J7005" s="389"/>
      <c r="K7005" s="331" t="s">
        <v>994</v>
      </c>
    </row>
    <row r="7006" customFormat="false" ht="15" hidden="true" customHeight="false" outlineLevel="0" collapsed="false">
      <c r="A7006" s="331"/>
      <c r="B7006" s="331" t="s">
        <v>1641</v>
      </c>
      <c r="C7006" s="331" t="str">
        <f aca="false">IFERROR(VLOOKUP(B7006,'[1]#¡REF!'!$A$1:$C$15201,2,FALSE()),"")</f>
        <v/>
      </c>
      <c r="D7006" s="331" t="s">
        <v>991</v>
      </c>
      <c r="E7006" s="331" t="s">
        <v>1075</v>
      </c>
      <c r="F7006" s="354" t="s">
        <v>993</v>
      </c>
      <c r="G7006" s="331" t="n">
        <v>106</v>
      </c>
      <c r="H7006" s="331" t="n">
        <v>104.94</v>
      </c>
      <c r="I7006" s="415" t="n">
        <v>2089.36</v>
      </c>
      <c r="J7006" s="389"/>
      <c r="K7006" s="331" t="s">
        <v>994</v>
      </c>
    </row>
    <row r="7007" customFormat="false" ht="15" hidden="true" customHeight="false" outlineLevel="0" collapsed="false">
      <c r="A7007" s="331"/>
      <c r="B7007" s="331" t="s">
        <v>1641</v>
      </c>
      <c r="C7007" s="331" t="str">
        <f aca="false">IFERROR(VLOOKUP(B7007,'[1]#¡REF!'!$A$1:$C$15201,2,FALSE()),"")</f>
        <v/>
      </c>
      <c r="D7007" s="331" t="s">
        <v>991</v>
      </c>
      <c r="E7007" s="331" t="s">
        <v>1033</v>
      </c>
      <c r="F7007" s="354" t="s">
        <v>993</v>
      </c>
      <c r="G7007" s="331" t="n">
        <v>500</v>
      </c>
      <c r="H7007" s="331" t="n">
        <v>495</v>
      </c>
      <c r="I7007" s="415" t="n">
        <v>9855.45</v>
      </c>
      <c r="J7007" s="389"/>
      <c r="K7007" s="331" t="s">
        <v>994</v>
      </c>
    </row>
    <row r="7008" customFormat="false" ht="15" hidden="true" customHeight="false" outlineLevel="0" collapsed="false">
      <c r="A7008" s="331"/>
      <c r="B7008" s="331" t="s">
        <v>1641</v>
      </c>
      <c r="C7008" s="331" t="str">
        <f aca="false">IFERROR(VLOOKUP(B7008,'[1]#¡REF!'!$A$1:$C$15201,2,FALSE()),"")</f>
        <v/>
      </c>
      <c r="D7008" s="331" t="s">
        <v>991</v>
      </c>
      <c r="E7008" s="331" t="s">
        <v>1053</v>
      </c>
      <c r="F7008" s="354" t="s">
        <v>993</v>
      </c>
      <c r="G7008" s="405" t="n">
        <v>1200</v>
      </c>
      <c r="H7008" s="415" t="n">
        <v>1188</v>
      </c>
      <c r="I7008" s="415" t="n">
        <v>23653.08</v>
      </c>
      <c r="J7008" s="389"/>
      <c r="K7008" s="331" t="s">
        <v>994</v>
      </c>
    </row>
    <row r="7009" customFormat="false" ht="15" hidden="true" customHeight="false" outlineLevel="0" collapsed="false">
      <c r="A7009" s="331"/>
      <c r="B7009" s="331" t="s">
        <v>1641</v>
      </c>
      <c r="C7009" s="331" t="str">
        <f aca="false">IFERROR(VLOOKUP(B7009,'[1]#¡REF!'!$A$1:$C$15201,2,FALSE()),"")</f>
        <v/>
      </c>
      <c r="D7009" s="331" t="s">
        <v>991</v>
      </c>
      <c r="E7009" s="331" t="s">
        <v>1034</v>
      </c>
      <c r="F7009" s="354" t="s">
        <v>993</v>
      </c>
      <c r="G7009" s="405" t="n">
        <v>2656</v>
      </c>
      <c r="H7009" s="415" t="n">
        <v>2629.44</v>
      </c>
      <c r="I7009" s="415" t="n">
        <v>52352.15</v>
      </c>
      <c r="J7009" s="389"/>
      <c r="K7009" s="331" t="s">
        <v>994</v>
      </c>
    </row>
    <row r="7010" customFormat="false" ht="15" hidden="true" customHeight="false" outlineLevel="0" collapsed="false">
      <c r="A7010" s="331"/>
      <c r="B7010" s="331" t="s">
        <v>1641</v>
      </c>
      <c r="C7010" s="331" t="str">
        <f aca="false">IFERROR(VLOOKUP(B7010,'[1]#¡REF!'!$A$1:$C$15201,2,FALSE()),"")</f>
        <v/>
      </c>
      <c r="D7010" s="331" t="s">
        <v>991</v>
      </c>
      <c r="E7010" s="331" t="s">
        <v>1009</v>
      </c>
      <c r="F7010" s="354" t="s">
        <v>993</v>
      </c>
      <c r="G7010" s="405" t="n">
        <v>8000</v>
      </c>
      <c r="H7010" s="415" t="n">
        <v>7920</v>
      </c>
      <c r="I7010" s="415" t="n">
        <v>157687.2</v>
      </c>
      <c r="J7010" s="389"/>
      <c r="K7010" s="331" t="s">
        <v>994</v>
      </c>
    </row>
    <row r="7011" customFormat="false" ht="15" hidden="true" customHeight="false" outlineLevel="0" collapsed="false">
      <c r="A7011" s="331"/>
      <c r="B7011" s="331" t="s">
        <v>1641</v>
      </c>
      <c r="C7011" s="331" t="str">
        <f aca="false">IFERROR(VLOOKUP(B7011,'[1]#¡REF!'!$A$1:$C$15201,2,FALSE()),"")</f>
        <v/>
      </c>
      <c r="D7011" s="331" t="s">
        <v>991</v>
      </c>
      <c r="E7011" s="331" t="s">
        <v>1010</v>
      </c>
      <c r="F7011" s="354" t="s">
        <v>993</v>
      </c>
      <c r="G7011" s="405" t="n">
        <v>1200</v>
      </c>
      <c r="H7011" s="415" t="n">
        <v>1188</v>
      </c>
      <c r="I7011" s="415" t="n">
        <v>23653.08</v>
      </c>
      <c r="J7011" s="389"/>
      <c r="K7011" s="331" t="s">
        <v>994</v>
      </c>
    </row>
    <row r="7012" customFormat="false" ht="15" hidden="true" customHeight="false" outlineLevel="0" collapsed="false">
      <c r="A7012" s="331"/>
      <c r="B7012" s="331" t="s">
        <v>1641</v>
      </c>
      <c r="C7012" s="331" t="str">
        <f aca="false">IFERROR(VLOOKUP(B7012,'[1]#¡REF!'!$A$1:$C$15201,2,FALSE()),"")</f>
        <v/>
      </c>
      <c r="D7012" s="331" t="s">
        <v>991</v>
      </c>
      <c r="E7012" s="331" t="s">
        <v>1011</v>
      </c>
      <c r="F7012" s="354" t="s">
        <v>993</v>
      </c>
      <c r="G7012" s="405" t="n">
        <v>3701</v>
      </c>
      <c r="H7012" s="415" t="n">
        <v>3663.99</v>
      </c>
      <c r="I7012" s="415" t="n">
        <v>72950.04</v>
      </c>
      <c r="J7012" s="389"/>
      <c r="K7012" s="331" t="s">
        <v>994</v>
      </c>
    </row>
    <row r="7013" customFormat="false" ht="15" hidden="true" customHeight="false" outlineLevel="0" collapsed="false">
      <c r="A7013" s="331"/>
      <c r="B7013" s="331" t="s">
        <v>1641</v>
      </c>
      <c r="C7013" s="331" t="str">
        <f aca="false">IFERROR(VLOOKUP(B7013,'[1]#¡REF!'!$A$1:$C$15201,2,FALSE()),"")</f>
        <v/>
      </c>
      <c r="D7013" s="331" t="s">
        <v>991</v>
      </c>
      <c r="E7013" s="331" t="s">
        <v>1001</v>
      </c>
      <c r="F7013" s="354" t="s">
        <v>993</v>
      </c>
      <c r="G7013" s="331" t="n">
        <v>600</v>
      </c>
      <c r="H7013" s="331" t="n">
        <v>594</v>
      </c>
      <c r="I7013" s="415" t="n">
        <v>11826.54</v>
      </c>
      <c r="J7013" s="389"/>
      <c r="K7013" s="331" t="s">
        <v>994</v>
      </c>
    </row>
    <row r="7014" customFormat="false" ht="15" hidden="true" customHeight="false" outlineLevel="0" collapsed="false">
      <c r="A7014" s="331"/>
      <c r="B7014" s="331" t="s">
        <v>1641</v>
      </c>
      <c r="C7014" s="331" t="str">
        <f aca="false">IFERROR(VLOOKUP(B7014,'[1]#¡REF!'!$A$1:$C$15201,2,FALSE()),"")</f>
        <v/>
      </c>
      <c r="D7014" s="331" t="s">
        <v>991</v>
      </c>
      <c r="E7014" s="331" t="s">
        <v>1084</v>
      </c>
      <c r="F7014" s="354" t="s">
        <v>993</v>
      </c>
      <c r="G7014" s="405" t="n">
        <v>1900</v>
      </c>
      <c r="H7014" s="415" t="n">
        <v>1881</v>
      </c>
      <c r="I7014" s="415" t="n">
        <v>37450.71</v>
      </c>
      <c r="J7014" s="389"/>
      <c r="K7014" s="331" t="s">
        <v>994</v>
      </c>
    </row>
    <row r="7015" customFormat="false" ht="15" hidden="true" customHeight="false" outlineLevel="0" collapsed="false">
      <c r="A7015" s="331"/>
      <c r="B7015" s="331" t="s">
        <v>1641</v>
      </c>
      <c r="C7015" s="331" t="str">
        <f aca="false">IFERROR(VLOOKUP(B7015,'[1]#¡REF!'!$A$1:$C$15201,2,FALSE()),"")</f>
        <v/>
      </c>
      <c r="D7015" s="331" t="s">
        <v>991</v>
      </c>
      <c r="E7015" s="331" t="s">
        <v>1012</v>
      </c>
      <c r="F7015" s="354" t="s">
        <v>993</v>
      </c>
      <c r="G7015" s="405" t="n">
        <v>1100</v>
      </c>
      <c r="H7015" s="415" t="n">
        <v>1089</v>
      </c>
      <c r="I7015" s="415" t="n">
        <v>21681.99</v>
      </c>
      <c r="J7015" s="389"/>
      <c r="K7015" s="331" t="s">
        <v>994</v>
      </c>
    </row>
    <row r="7016" customFormat="false" ht="15" hidden="true" customHeight="false" outlineLevel="0" collapsed="false">
      <c r="A7016" s="331"/>
      <c r="B7016" s="331" t="s">
        <v>1641</v>
      </c>
      <c r="C7016" s="331" t="str">
        <f aca="false">IFERROR(VLOOKUP(B7016,'[1]#¡REF!'!$A$1:$C$15201,2,FALSE()),"")</f>
        <v/>
      </c>
      <c r="D7016" s="331" t="s">
        <v>991</v>
      </c>
      <c r="E7016" s="331" t="s">
        <v>1035</v>
      </c>
      <c r="F7016" s="354" t="s">
        <v>993</v>
      </c>
      <c r="G7016" s="331" t="n">
        <v>6</v>
      </c>
      <c r="H7016" s="331" t="n">
        <v>5.94</v>
      </c>
      <c r="I7016" s="331" t="n">
        <v>118.27</v>
      </c>
      <c r="J7016" s="389"/>
      <c r="K7016" s="331" t="s">
        <v>994</v>
      </c>
    </row>
    <row r="7017" customFormat="false" ht="15" hidden="true" customHeight="false" outlineLevel="0" collapsed="false">
      <c r="A7017" s="331"/>
      <c r="B7017" s="331" t="s">
        <v>1641</v>
      </c>
      <c r="C7017" s="331" t="str">
        <f aca="false">IFERROR(VLOOKUP(B7017,'[1]#¡REF!'!$A$1:$C$15201,2,FALSE()),"")</f>
        <v/>
      </c>
      <c r="D7017" s="331" t="s">
        <v>991</v>
      </c>
      <c r="E7017" s="331" t="s">
        <v>1013</v>
      </c>
      <c r="F7017" s="354" t="s">
        <v>993</v>
      </c>
      <c r="G7017" s="331" t="n">
        <v>20</v>
      </c>
      <c r="H7017" s="331" t="n">
        <v>19.8</v>
      </c>
      <c r="I7017" s="331" t="n">
        <v>394.22</v>
      </c>
      <c r="J7017" s="389"/>
      <c r="K7017" s="331" t="s">
        <v>994</v>
      </c>
    </row>
    <row r="7018" customFormat="false" ht="15" hidden="true" customHeight="false" outlineLevel="0" collapsed="false">
      <c r="A7018" s="331"/>
      <c r="B7018" s="331" t="s">
        <v>1641</v>
      </c>
      <c r="C7018" s="331" t="str">
        <f aca="false">IFERROR(VLOOKUP(B7018,'[1]#¡REF!'!$A$1:$C$15201,2,FALSE()),"")</f>
        <v/>
      </c>
      <c r="D7018" s="331" t="s">
        <v>991</v>
      </c>
      <c r="E7018" s="331" t="s">
        <v>1037</v>
      </c>
      <c r="F7018" s="331" t="s">
        <v>1131</v>
      </c>
      <c r="G7018" s="405" t="n">
        <v>2000</v>
      </c>
      <c r="H7018" s="415" t="n">
        <v>1980</v>
      </c>
      <c r="I7018" s="415" t="n">
        <v>39421.8</v>
      </c>
      <c r="J7018" s="389"/>
      <c r="K7018" s="331" t="s">
        <v>994</v>
      </c>
    </row>
    <row r="7019" customFormat="false" ht="15" hidden="true" customHeight="false" outlineLevel="0" collapsed="false">
      <c r="A7019" s="331"/>
      <c r="B7019" s="331" t="s">
        <v>1641</v>
      </c>
      <c r="C7019" s="331" t="str">
        <f aca="false">IFERROR(VLOOKUP(B7019,'[1]#¡REF!'!$A$1:$C$15201,2,FALSE()),"")</f>
        <v/>
      </c>
      <c r="D7019" s="331" t="s">
        <v>991</v>
      </c>
      <c r="E7019" s="331" t="s">
        <v>1014</v>
      </c>
      <c r="F7019" s="331" t="s">
        <v>1132</v>
      </c>
      <c r="G7019" s="405" t="n">
        <v>2310</v>
      </c>
      <c r="H7019" s="415" t="n">
        <v>2286.9</v>
      </c>
      <c r="I7019" s="415" t="n">
        <v>45532.18</v>
      </c>
      <c r="J7019" s="389"/>
      <c r="K7019" s="331" t="s">
        <v>994</v>
      </c>
    </row>
    <row r="7020" customFormat="false" ht="15" hidden="true" customHeight="false" outlineLevel="0" collapsed="false">
      <c r="A7020" s="331"/>
      <c r="B7020" s="331" t="s">
        <v>1641</v>
      </c>
      <c r="C7020" s="331" t="str">
        <f aca="false">IFERROR(VLOOKUP(B7020,'[1]#¡REF!'!$A$1:$C$15201,2,FALSE()),"")</f>
        <v/>
      </c>
      <c r="D7020" s="331" t="s">
        <v>991</v>
      </c>
      <c r="E7020" s="331" t="s">
        <v>1002</v>
      </c>
      <c r="F7020" s="331" t="s">
        <v>1133</v>
      </c>
      <c r="G7020" s="405" t="n">
        <v>11375</v>
      </c>
      <c r="H7020" s="415" t="n">
        <v>11261.25</v>
      </c>
      <c r="I7020" s="415" t="n">
        <v>224211.49</v>
      </c>
      <c r="J7020" s="389"/>
      <c r="K7020" s="331" t="s">
        <v>994</v>
      </c>
    </row>
    <row r="7021" customFormat="false" ht="15" hidden="true" customHeight="false" outlineLevel="0" collapsed="false">
      <c r="A7021" s="331"/>
      <c r="B7021" s="331" t="s">
        <v>1641</v>
      </c>
      <c r="C7021" s="331" t="str">
        <f aca="false">IFERROR(VLOOKUP(B7021,'[1]#¡REF!'!$A$1:$C$15201,2,FALSE()),"")</f>
        <v/>
      </c>
      <c r="D7021" s="331" t="s">
        <v>991</v>
      </c>
      <c r="E7021" s="331" t="s">
        <v>1004</v>
      </c>
      <c r="F7021" s="331" t="s">
        <v>1134</v>
      </c>
      <c r="G7021" s="405" t="n">
        <v>1000</v>
      </c>
      <c r="H7021" s="331" t="n">
        <v>990</v>
      </c>
      <c r="I7021" s="415" t="n">
        <v>19710.9</v>
      </c>
      <c r="J7021" s="390"/>
      <c r="K7021" s="331" t="s">
        <v>994</v>
      </c>
    </row>
    <row r="7022" customFormat="false" ht="15.75" hidden="true" customHeight="false" outlineLevel="0" collapsed="false">
      <c r="A7022" s="356"/>
      <c r="B7022" s="356" t="s">
        <v>1641</v>
      </c>
      <c r="C7022" s="356" t="str">
        <f aca="false">IFERROR(VLOOKUP(B7022,'[1]#¡REF!'!$A$1:$C$15201,2,FALSE()),"")</f>
        <v/>
      </c>
      <c r="D7022" s="356" t="s">
        <v>991</v>
      </c>
      <c r="E7022" s="356" t="s">
        <v>612</v>
      </c>
      <c r="F7022" s="361" t="s">
        <v>1136</v>
      </c>
      <c r="G7022" s="361" t="n">
        <v>281</v>
      </c>
      <c r="H7022" s="356" t="n">
        <v>278.19</v>
      </c>
      <c r="I7022" s="416" t="n">
        <v>5538.76</v>
      </c>
      <c r="J7022" s="394"/>
      <c r="K7022" s="356" t="s">
        <v>994</v>
      </c>
      <c r="L7022" s="379"/>
      <c r="M7022" s="379"/>
      <c r="N7022" s="379"/>
      <c r="O7022" s="379"/>
      <c r="P7022" s="279"/>
      <c r="Q7022" s="395"/>
      <c r="R7022" s="396"/>
      <c r="S7022" s="396"/>
      <c r="T7022" s="382"/>
    </row>
    <row r="7023" customFormat="false" ht="15" hidden="true" customHeight="false" outlineLevel="0" collapsed="false">
      <c r="A7023" s="331"/>
      <c r="B7023" s="331" t="s">
        <v>1642</v>
      </c>
      <c r="C7023" s="331" t="str">
        <f aca="false">IFERROR(VLOOKUP(B7023,'[1]#¡REF!'!$A$1:$C$15201,2,FALSE()),"")</f>
        <v/>
      </c>
      <c r="D7023" s="331" t="s">
        <v>991</v>
      </c>
      <c r="E7023" s="331" t="s">
        <v>997</v>
      </c>
      <c r="F7023" s="331" t="s">
        <v>1130</v>
      </c>
      <c r="G7023" s="331" t="n">
        <v>360</v>
      </c>
      <c r="H7023" s="415" t="n">
        <v>10035.16</v>
      </c>
      <c r="I7023" s="415" t="n">
        <v>199800</v>
      </c>
      <c r="J7023" s="388"/>
      <c r="K7023" s="331" t="s">
        <v>994</v>
      </c>
    </row>
    <row r="7024" customFormat="false" ht="15" hidden="true" customHeight="false" outlineLevel="0" collapsed="false">
      <c r="A7024" s="331"/>
      <c r="B7024" s="331" t="s">
        <v>1642</v>
      </c>
      <c r="C7024" s="331" t="str">
        <f aca="false">IFERROR(VLOOKUP(B7024,'[1]#¡REF!'!$A$1:$C$15201,2,FALSE()),"")</f>
        <v/>
      </c>
      <c r="D7024" s="331" t="s">
        <v>991</v>
      </c>
      <c r="E7024" s="331" t="s">
        <v>1032</v>
      </c>
      <c r="F7024" s="331" t="s">
        <v>1130</v>
      </c>
      <c r="G7024" s="331" t="n">
        <v>96</v>
      </c>
      <c r="H7024" s="415" t="n">
        <v>2676.04</v>
      </c>
      <c r="I7024" s="415" t="n">
        <v>53280</v>
      </c>
      <c r="J7024" s="389"/>
      <c r="K7024" s="331" t="s">
        <v>994</v>
      </c>
    </row>
    <row r="7025" customFormat="false" ht="15" hidden="true" customHeight="false" outlineLevel="0" collapsed="false">
      <c r="A7025" s="331"/>
      <c r="B7025" s="331" t="s">
        <v>1642</v>
      </c>
      <c r="C7025" s="331" t="str">
        <f aca="false">IFERROR(VLOOKUP(B7025,'[1]#¡REF!'!$A$1:$C$15201,2,FALSE()),"")</f>
        <v/>
      </c>
      <c r="D7025" s="331" t="s">
        <v>991</v>
      </c>
      <c r="E7025" s="331" t="s">
        <v>992</v>
      </c>
      <c r="F7025" s="354" t="s">
        <v>993</v>
      </c>
      <c r="G7025" s="405" t="n">
        <v>2055</v>
      </c>
      <c r="H7025" s="415" t="n">
        <v>57284.03</v>
      </c>
      <c r="I7025" s="415" t="n">
        <v>1140525</v>
      </c>
      <c r="J7025" s="389"/>
      <c r="K7025" s="331" t="s">
        <v>994</v>
      </c>
    </row>
    <row r="7026" customFormat="false" ht="15" hidden="true" customHeight="false" outlineLevel="0" collapsed="false">
      <c r="A7026" s="331"/>
      <c r="B7026" s="331" t="s">
        <v>1642</v>
      </c>
      <c r="C7026" s="331" t="str">
        <f aca="false">IFERROR(VLOOKUP(B7026,'[1]#¡REF!'!$A$1:$C$15201,2,FALSE()),"")</f>
        <v/>
      </c>
      <c r="D7026" s="331" t="s">
        <v>991</v>
      </c>
      <c r="E7026" s="331" t="s">
        <v>1008</v>
      </c>
      <c r="F7026" s="354" t="s">
        <v>993</v>
      </c>
      <c r="G7026" s="405" t="n">
        <v>5000</v>
      </c>
      <c r="H7026" s="415" t="n">
        <v>139377.21</v>
      </c>
      <c r="I7026" s="415" t="n">
        <v>2775000</v>
      </c>
      <c r="J7026" s="389"/>
      <c r="K7026" s="331" t="s">
        <v>994</v>
      </c>
    </row>
    <row r="7027" customFormat="false" ht="15" hidden="true" customHeight="false" outlineLevel="0" collapsed="false">
      <c r="A7027" s="331"/>
      <c r="B7027" s="331" t="s">
        <v>1642</v>
      </c>
      <c r="C7027" s="331" t="str">
        <f aca="false">IFERROR(VLOOKUP(B7027,'[1]#¡REF!'!$A$1:$C$15201,2,FALSE()),"")</f>
        <v/>
      </c>
      <c r="D7027" s="331" t="s">
        <v>991</v>
      </c>
      <c r="E7027" s="331" t="s">
        <v>1083</v>
      </c>
      <c r="F7027" s="354" t="s">
        <v>993</v>
      </c>
      <c r="G7027" s="405" t="n">
        <v>1092</v>
      </c>
      <c r="H7027" s="415" t="n">
        <v>30439.98</v>
      </c>
      <c r="I7027" s="415" t="n">
        <v>606060</v>
      </c>
      <c r="J7027" s="389"/>
      <c r="K7027" s="331" t="s">
        <v>994</v>
      </c>
    </row>
    <row r="7028" customFormat="false" ht="15" hidden="true" customHeight="false" outlineLevel="0" collapsed="false">
      <c r="A7028" s="331"/>
      <c r="B7028" s="331" t="s">
        <v>1642</v>
      </c>
      <c r="C7028" s="331" t="str">
        <f aca="false">IFERROR(VLOOKUP(B7028,'[1]#¡REF!'!$A$1:$C$15201,2,FALSE()),"")</f>
        <v/>
      </c>
      <c r="D7028" s="331" t="s">
        <v>991</v>
      </c>
      <c r="E7028" s="331" t="s">
        <v>1000</v>
      </c>
      <c r="F7028" s="354" t="s">
        <v>993</v>
      </c>
      <c r="G7028" s="405" t="n">
        <v>4993</v>
      </c>
      <c r="H7028" s="415" t="n">
        <v>139182.08</v>
      </c>
      <c r="I7028" s="415" t="n">
        <v>2771115</v>
      </c>
      <c r="J7028" s="389"/>
      <c r="K7028" s="331" t="s">
        <v>994</v>
      </c>
    </row>
    <row r="7029" customFormat="false" ht="15" hidden="true" customHeight="false" outlineLevel="0" collapsed="false">
      <c r="A7029" s="331"/>
      <c r="B7029" s="331" t="s">
        <v>1642</v>
      </c>
      <c r="C7029" s="331" t="str">
        <f aca="false">IFERROR(VLOOKUP(B7029,'[1]#¡REF!'!$A$1:$C$15201,2,FALSE()),"")</f>
        <v/>
      </c>
      <c r="D7029" s="331" t="s">
        <v>991</v>
      </c>
      <c r="E7029" s="331" t="s">
        <v>1034</v>
      </c>
      <c r="F7029" s="354" t="s">
        <v>993</v>
      </c>
      <c r="G7029" s="331" t="n">
        <v>435</v>
      </c>
      <c r="H7029" s="415" t="n">
        <v>12125.82</v>
      </c>
      <c r="I7029" s="415" t="n">
        <v>241425</v>
      </c>
      <c r="J7029" s="389"/>
      <c r="K7029" s="331" t="s">
        <v>994</v>
      </c>
    </row>
    <row r="7030" customFormat="false" ht="15" hidden="true" customHeight="false" outlineLevel="0" collapsed="false">
      <c r="A7030" s="331"/>
      <c r="B7030" s="331" t="s">
        <v>1642</v>
      </c>
      <c r="C7030" s="331" t="str">
        <f aca="false">IFERROR(VLOOKUP(B7030,'[1]#¡REF!'!$A$1:$C$15201,2,FALSE()),"")</f>
        <v/>
      </c>
      <c r="D7030" s="331" t="s">
        <v>991</v>
      </c>
      <c r="E7030" s="331" t="s">
        <v>1009</v>
      </c>
      <c r="F7030" s="354" t="s">
        <v>993</v>
      </c>
      <c r="G7030" s="405" t="n">
        <v>3500</v>
      </c>
      <c r="H7030" s="415" t="n">
        <v>97564.04</v>
      </c>
      <c r="I7030" s="415" t="n">
        <v>1942500</v>
      </c>
      <c r="J7030" s="389"/>
      <c r="K7030" s="331" t="s">
        <v>994</v>
      </c>
    </row>
    <row r="7031" customFormat="false" ht="15" hidden="true" customHeight="false" outlineLevel="0" collapsed="false">
      <c r="A7031" s="331"/>
      <c r="B7031" s="331" t="s">
        <v>1642</v>
      </c>
      <c r="C7031" s="331" t="str">
        <f aca="false">IFERROR(VLOOKUP(B7031,'[1]#¡REF!'!$A$1:$C$15201,2,FALSE()),"")</f>
        <v/>
      </c>
      <c r="D7031" s="331" t="s">
        <v>991</v>
      </c>
      <c r="E7031" s="331" t="s">
        <v>1010</v>
      </c>
      <c r="F7031" s="354" t="s">
        <v>993</v>
      </c>
      <c r="G7031" s="331" t="n">
        <v>50</v>
      </c>
      <c r="H7031" s="415" t="n">
        <v>1393.77</v>
      </c>
      <c r="I7031" s="415" t="n">
        <v>27750</v>
      </c>
      <c r="J7031" s="389"/>
      <c r="K7031" s="331" t="s">
        <v>994</v>
      </c>
    </row>
    <row r="7032" customFormat="false" ht="15" hidden="true" customHeight="false" outlineLevel="0" collapsed="false">
      <c r="A7032" s="331"/>
      <c r="B7032" s="331" t="s">
        <v>1642</v>
      </c>
      <c r="C7032" s="331" t="str">
        <f aca="false">IFERROR(VLOOKUP(B7032,'[1]#¡REF!'!$A$1:$C$15201,2,FALSE()),"")</f>
        <v/>
      </c>
      <c r="D7032" s="331" t="s">
        <v>991</v>
      </c>
      <c r="E7032" s="331" t="s">
        <v>1011</v>
      </c>
      <c r="F7032" s="354" t="s">
        <v>993</v>
      </c>
      <c r="G7032" s="331" t="n">
        <v>605</v>
      </c>
      <c r="H7032" s="415" t="n">
        <v>16864.64</v>
      </c>
      <c r="I7032" s="415" t="n">
        <v>335775</v>
      </c>
      <c r="J7032" s="389"/>
      <c r="K7032" s="331" t="s">
        <v>994</v>
      </c>
    </row>
    <row r="7033" customFormat="false" ht="15" hidden="true" customHeight="false" outlineLevel="0" collapsed="false">
      <c r="A7033" s="331"/>
      <c r="B7033" s="331" t="s">
        <v>1642</v>
      </c>
      <c r="C7033" s="331" t="str">
        <f aca="false">IFERROR(VLOOKUP(B7033,'[1]#¡REF!'!$A$1:$C$15201,2,FALSE()),"")</f>
        <v/>
      </c>
      <c r="D7033" s="331" t="s">
        <v>991</v>
      </c>
      <c r="E7033" s="331" t="s">
        <v>1001</v>
      </c>
      <c r="F7033" s="354" t="s">
        <v>993</v>
      </c>
      <c r="G7033" s="331" t="n">
        <v>500</v>
      </c>
      <c r="H7033" s="415" t="n">
        <v>13937.72</v>
      </c>
      <c r="I7033" s="415" t="n">
        <v>277500</v>
      </c>
      <c r="J7033" s="389"/>
      <c r="K7033" s="331" t="s">
        <v>994</v>
      </c>
    </row>
    <row r="7034" customFormat="false" ht="15" hidden="true" customHeight="false" outlineLevel="0" collapsed="false">
      <c r="A7034" s="331"/>
      <c r="B7034" s="331" t="s">
        <v>1642</v>
      </c>
      <c r="C7034" s="331" t="str">
        <f aca="false">IFERROR(VLOOKUP(B7034,'[1]#¡REF!'!$A$1:$C$15201,2,FALSE()),"")</f>
        <v/>
      </c>
      <c r="D7034" s="331" t="s">
        <v>991</v>
      </c>
      <c r="E7034" s="331" t="s">
        <v>1084</v>
      </c>
      <c r="F7034" s="354" t="s">
        <v>993</v>
      </c>
      <c r="G7034" s="405" t="n">
        <v>4000</v>
      </c>
      <c r="H7034" s="415" t="n">
        <v>111501.76</v>
      </c>
      <c r="I7034" s="415" t="n">
        <v>2220000</v>
      </c>
      <c r="J7034" s="389"/>
      <c r="K7034" s="331" t="s">
        <v>994</v>
      </c>
    </row>
    <row r="7035" customFormat="false" ht="15" hidden="true" customHeight="false" outlineLevel="0" collapsed="false">
      <c r="A7035" s="331"/>
      <c r="B7035" s="331" t="s">
        <v>1642</v>
      </c>
      <c r="C7035" s="331" t="str">
        <f aca="false">IFERROR(VLOOKUP(B7035,'[1]#¡REF!'!$A$1:$C$15201,2,FALSE()),"")</f>
        <v/>
      </c>
      <c r="D7035" s="331" t="s">
        <v>991</v>
      </c>
      <c r="E7035" s="331" t="s">
        <v>1012</v>
      </c>
      <c r="F7035" s="354" t="s">
        <v>993</v>
      </c>
      <c r="G7035" s="331" t="n">
        <v>115</v>
      </c>
      <c r="H7035" s="415" t="n">
        <v>3205.68</v>
      </c>
      <c r="I7035" s="415" t="n">
        <v>63825</v>
      </c>
      <c r="J7035" s="389"/>
      <c r="K7035" s="331" t="s">
        <v>994</v>
      </c>
    </row>
    <row r="7036" customFormat="false" ht="15" hidden="true" customHeight="false" outlineLevel="0" collapsed="false">
      <c r="A7036" s="331"/>
      <c r="B7036" s="331" t="s">
        <v>1642</v>
      </c>
      <c r="C7036" s="331" t="str">
        <f aca="false">IFERROR(VLOOKUP(B7036,'[1]#¡REF!'!$A$1:$C$15201,2,FALSE()),"")</f>
        <v/>
      </c>
      <c r="D7036" s="331" t="s">
        <v>991</v>
      </c>
      <c r="E7036" s="331" t="s">
        <v>1037</v>
      </c>
      <c r="F7036" s="331" t="s">
        <v>1131</v>
      </c>
      <c r="G7036" s="331" t="n">
        <v>800</v>
      </c>
      <c r="H7036" s="415" t="n">
        <v>22300.35</v>
      </c>
      <c r="I7036" s="415" t="n">
        <v>444000</v>
      </c>
      <c r="J7036" s="389"/>
      <c r="K7036" s="331" t="s">
        <v>994</v>
      </c>
    </row>
    <row r="7037" customFormat="false" ht="15" hidden="true" customHeight="false" outlineLevel="0" collapsed="false">
      <c r="A7037" s="331"/>
      <c r="B7037" s="331" t="s">
        <v>1642</v>
      </c>
      <c r="C7037" s="331" t="str">
        <f aca="false">IFERROR(VLOOKUP(B7037,'[1]#¡REF!'!$A$1:$C$15201,2,FALSE()),"")</f>
        <v/>
      </c>
      <c r="D7037" s="331" t="s">
        <v>991</v>
      </c>
      <c r="E7037" s="331" t="s">
        <v>1014</v>
      </c>
      <c r="F7037" s="331" t="s">
        <v>1132</v>
      </c>
      <c r="G7037" s="405" t="n">
        <v>1848</v>
      </c>
      <c r="H7037" s="415" t="n">
        <v>51513.82</v>
      </c>
      <c r="I7037" s="415" t="n">
        <v>1025640</v>
      </c>
      <c r="J7037" s="389"/>
      <c r="K7037" s="331" t="s">
        <v>994</v>
      </c>
    </row>
    <row r="7038" customFormat="false" ht="15" hidden="true" customHeight="false" outlineLevel="0" collapsed="false">
      <c r="A7038" s="331"/>
      <c r="B7038" s="331" t="s">
        <v>1642</v>
      </c>
      <c r="C7038" s="331" t="str">
        <f aca="false">IFERROR(VLOOKUP(B7038,'[1]#¡REF!'!$A$1:$C$15201,2,FALSE()),"")</f>
        <v/>
      </c>
      <c r="D7038" s="331" t="s">
        <v>991</v>
      </c>
      <c r="E7038" s="331" t="s">
        <v>1002</v>
      </c>
      <c r="F7038" s="331" t="s">
        <v>1133</v>
      </c>
      <c r="G7038" s="405" t="n">
        <v>2016</v>
      </c>
      <c r="H7038" s="415" t="n">
        <v>56196.89</v>
      </c>
      <c r="I7038" s="415" t="n">
        <v>1118880</v>
      </c>
      <c r="J7038" s="390"/>
      <c r="K7038" s="331" t="s">
        <v>994</v>
      </c>
    </row>
    <row r="7039" customFormat="false" ht="15.75" hidden="true" customHeight="false" outlineLevel="0" collapsed="false">
      <c r="A7039" s="356"/>
      <c r="B7039" s="356" t="s">
        <v>1642</v>
      </c>
      <c r="C7039" s="356" t="str">
        <f aca="false">IFERROR(VLOOKUP(B7039,'[1]#¡REF!'!$A$1:$C$15201,2,FALSE()),"")</f>
        <v/>
      </c>
      <c r="D7039" s="356" t="s">
        <v>991</v>
      </c>
      <c r="E7039" s="356" t="s">
        <v>612</v>
      </c>
      <c r="F7039" s="361" t="s">
        <v>1136</v>
      </c>
      <c r="G7039" s="361" t="n">
        <v>423</v>
      </c>
      <c r="H7039" s="416" t="n">
        <v>11791.31</v>
      </c>
      <c r="I7039" s="416" t="n">
        <v>234765</v>
      </c>
      <c r="J7039" s="394"/>
      <c r="K7039" s="356" t="s">
        <v>994</v>
      </c>
      <c r="L7039" s="379"/>
      <c r="M7039" s="379"/>
      <c r="N7039" s="379"/>
      <c r="O7039" s="379"/>
      <c r="P7039" s="279"/>
      <c r="Q7039" s="395"/>
      <c r="R7039" s="396"/>
      <c r="S7039" s="396"/>
      <c r="T7039" s="382"/>
    </row>
    <row r="7040" customFormat="false" ht="15" hidden="true" customHeight="false" outlineLevel="0" collapsed="false">
      <c r="A7040" s="439"/>
      <c r="B7040" s="439" t="s">
        <v>1643</v>
      </c>
      <c r="C7040" s="439" t="str">
        <f aca="false">IFERROR(VLOOKUP(B7040,'[1]#¡REF!'!$A$1:$C$15201,2,FALSE()),"")</f>
        <v/>
      </c>
      <c r="D7040" s="440" t="s">
        <v>991</v>
      </c>
      <c r="E7040" s="440" t="s">
        <v>997</v>
      </c>
      <c r="F7040" s="441" t="s">
        <v>1130</v>
      </c>
      <c r="G7040" s="442" t="n">
        <v>35</v>
      </c>
      <c r="H7040" s="443" t="n">
        <v>158.117448566756</v>
      </c>
      <c r="I7040" s="443" t="n">
        <v>3137.05</v>
      </c>
      <c r="J7040" s="388"/>
      <c r="K7040" s="331" t="s">
        <v>994</v>
      </c>
    </row>
    <row r="7041" customFormat="false" ht="15" hidden="true" customHeight="false" outlineLevel="0" collapsed="false">
      <c r="A7041" s="444"/>
      <c r="B7041" s="444" t="s">
        <v>1643</v>
      </c>
      <c r="C7041" s="444" t="str">
        <f aca="false">IFERROR(VLOOKUP(B7041,'[1]#¡REF!'!$A$1:$C$15201,2,FALSE()),"")</f>
        <v/>
      </c>
      <c r="D7041" s="445" t="s">
        <v>991</v>
      </c>
      <c r="E7041" s="445" t="s">
        <v>1032</v>
      </c>
      <c r="F7041" s="446" t="s">
        <v>1130</v>
      </c>
      <c r="G7041" s="447" t="n">
        <v>10</v>
      </c>
      <c r="H7041" s="448" t="n">
        <v>45.1764138762159</v>
      </c>
      <c r="I7041" s="448" t="n">
        <v>896.3</v>
      </c>
      <c r="J7041" s="389"/>
      <c r="K7041" s="331" t="s">
        <v>994</v>
      </c>
    </row>
    <row r="7042" customFormat="false" ht="15" hidden="true" customHeight="false" outlineLevel="0" collapsed="false">
      <c r="A7042" s="444"/>
      <c r="B7042" s="444" t="s">
        <v>1643</v>
      </c>
      <c r="C7042" s="444" t="str">
        <f aca="false">IFERROR(VLOOKUP(B7042,'[1]#¡REF!'!$A$1:$C$15201,2,FALSE()),"")</f>
        <v/>
      </c>
      <c r="D7042" s="445" t="s">
        <v>991</v>
      </c>
      <c r="E7042" s="445" t="s">
        <v>1000</v>
      </c>
      <c r="F7042" s="354" t="s">
        <v>993</v>
      </c>
      <c r="G7042" s="447" t="n">
        <v>65</v>
      </c>
      <c r="H7042" s="448" t="n">
        <v>293.646690195403</v>
      </c>
      <c r="I7042" s="448" t="n">
        <v>5825.95</v>
      </c>
      <c r="J7042" s="389"/>
      <c r="K7042" s="331" t="s">
        <v>994</v>
      </c>
    </row>
    <row r="7043" customFormat="false" ht="15" hidden="true" customHeight="false" outlineLevel="0" collapsed="false">
      <c r="A7043" s="444"/>
      <c r="B7043" s="444" t="s">
        <v>1643</v>
      </c>
      <c r="C7043" s="444" t="str">
        <f aca="false">IFERROR(VLOOKUP(B7043,'[1]#¡REF!'!$A$1:$C$15201,2,FALSE()),"")</f>
        <v/>
      </c>
      <c r="D7043" s="445" t="s">
        <v>991</v>
      </c>
      <c r="E7043" s="445" t="s">
        <v>1009</v>
      </c>
      <c r="F7043" s="354" t="s">
        <v>993</v>
      </c>
      <c r="G7043" s="447" t="n">
        <v>20</v>
      </c>
      <c r="H7043" s="448" t="n">
        <v>90.3528277524318</v>
      </c>
      <c r="I7043" s="448" t="n">
        <v>1792.6</v>
      </c>
      <c r="J7043" s="389"/>
      <c r="K7043" s="331" t="s">
        <v>994</v>
      </c>
    </row>
    <row r="7044" customFormat="false" ht="15" hidden="true" customHeight="false" outlineLevel="0" collapsed="false">
      <c r="A7044" s="444"/>
      <c r="B7044" s="444" t="s">
        <v>1643</v>
      </c>
      <c r="C7044" s="444" t="str">
        <f aca="false">IFERROR(VLOOKUP(B7044,'[1]#¡REF!'!$A$1:$C$15201,2,FALSE()),"")</f>
        <v/>
      </c>
      <c r="D7044" s="444" t="s">
        <v>991</v>
      </c>
      <c r="E7044" s="444" t="s">
        <v>1014</v>
      </c>
      <c r="F7044" s="446" t="s">
        <v>1132</v>
      </c>
      <c r="G7044" s="447" t="n">
        <v>150</v>
      </c>
      <c r="H7044" s="448" t="n">
        <v>677.646208143238</v>
      </c>
      <c r="I7044" s="448" t="n">
        <v>13444.5</v>
      </c>
      <c r="J7044" s="389"/>
      <c r="K7044" s="331" t="s">
        <v>994</v>
      </c>
    </row>
    <row r="7045" customFormat="false" ht="15" hidden="true" customHeight="false" outlineLevel="0" collapsed="false">
      <c r="A7045" s="444"/>
      <c r="B7045" s="444" t="s">
        <v>1643</v>
      </c>
      <c r="C7045" s="444" t="str">
        <f aca="false">IFERROR(VLOOKUP(B7045,'[1]#¡REF!'!$A$1:$C$15201,2,FALSE()),"")</f>
        <v/>
      </c>
      <c r="D7045" s="444" t="s">
        <v>991</v>
      </c>
      <c r="E7045" s="444" t="s">
        <v>1004</v>
      </c>
      <c r="F7045" s="446" t="s">
        <v>1134</v>
      </c>
      <c r="G7045" s="447" t="n">
        <v>32</v>
      </c>
      <c r="H7045" s="448" t="n">
        <v>144.564524403891</v>
      </c>
      <c r="I7045" s="448" t="n">
        <v>2868.16</v>
      </c>
      <c r="J7045" s="389"/>
      <c r="K7045" s="331" t="s">
        <v>994</v>
      </c>
    </row>
    <row r="7046" customFormat="false" ht="15" hidden="true" customHeight="false" outlineLevel="0" collapsed="false">
      <c r="A7046" s="444"/>
      <c r="B7046" s="444" t="s">
        <v>1644</v>
      </c>
      <c r="C7046" s="444" t="str">
        <f aca="false">IFERROR(VLOOKUP(B7046,'[1]#¡REF!'!$A$1:$C$15201,2,FALSE()),"")</f>
        <v/>
      </c>
      <c r="D7046" s="444" t="s">
        <v>991</v>
      </c>
      <c r="E7046" s="444" t="s">
        <v>997</v>
      </c>
      <c r="F7046" s="446" t="s">
        <v>1130</v>
      </c>
      <c r="G7046" s="447" t="n">
        <v>1</v>
      </c>
      <c r="H7046" s="448" t="n">
        <v>6.42540339492951</v>
      </c>
      <c r="I7046" s="448" t="n">
        <v>127.48</v>
      </c>
      <c r="J7046" s="389"/>
      <c r="K7046" s="331" t="s">
        <v>994</v>
      </c>
    </row>
    <row r="7047" customFormat="false" ht="15" hidden="true" customHeight="false" outlineLevel="0" collapsed="false">
      <c r="A7047" s="444"/>
      <c r="B7047" s="444" t="s">
        <v>1644</v>
      </c>
      <c r="C7047" s="444" t="str">
        <f aca="false">IFERROR(VLOOKUP(B7047,'[1]#¡REF!'!$A$1:$C$15201,2,FALSE()),"")</f>
        <v/>
      </c>
      <c r="D7047" s="444" t="s">
        <v>991</v>
      </c>
      <c r="E7047" s="444" t="s">
        <v>1032</v>
      </c>
      <c r="F7047" s="446" t="s">
        <v>1130</v>
      </c>
      <c r="G7047" s="447" t="n">
        <v>36</v>
      </c>
      <c r="H7047" s="448" t="n">
        <v>231.314522217462</v>
      </c>
      <c r="I7047" s="448" t="n">
        <v>4589.28</v>
      </c>
      <c r="J7047" s="389"/>
      <c r="K7047" s="331" t="s">
        <v>994</v>
      </c>
    </row>
    <row r="7048" customFormat="false" ht="15" hidden="true" customHeight="false" outlineLevel="0" collapsed="false">
      <c r="A7048" s="444"/>
      <c r="B7048" s="444" t="s">
        <v>1644</v>
      </c>
      <c r="C7048" s="444" t="str">
        <f aca="false">IFERROR(VLOOKUP(B7048,'[1]#¡REF!'!$A$1:$C$15201,2,FALSE()),"")</f>
        <v/>
      </c>
      <c r="D7048" s="444" t="s">
        <v>991</v>
      </c>
      <c r="E7048" s="444" t="s">
        <v>1034</v>
      </c>
      <c r="F7048" s="354" t="s">
        <v>993</v>
      </c>
      <c r="G7048" s="447" t="n">
        <v>884</v>
      </c>
      <c r="H7048" s="448" t="n">
        <v>5680.05660111769</v>
      </c>
      <c r="I7048" s="448" t="n">
        <v>112692.32</v>
      </c>
      <c r="J7048" s="389"/>
      <c r="K7048" s="331" t="s">
        <v>994</v>
      </c>
    </row>
    <row r="7049" customFormat="false" ht="15" hidden="true" customHeight="false" outlineLevel="0" collapsed="false">
      <c r="A7049" s="444"/>
      <c r="B7049" s="444" t="s">
        <v>1644</v>
      </c>
      <c r="C7049" s="444" t="str">
        <f aca="false">IFERROR(VLOOKUP(B7049,'[1]#¡REF!'!$A$1:$C$15201,2,FALSE()),"")</f>
        <v/>
      </c>
      <c r="D7049" s="444" t="s">
        <v>991</v>
      </c>
      <c r="E7049" s="444" t="s">
        <v>1009</v>
      </c>
      <c r="F7049" s="354" t="s">
        <v>993</v>
      </c>
      <c r="G7049" s="447" t="n">
        <v>29</v>
      </c>
      <c r="H7049" s="448" t="n">
        <v>186.336698452956</v>
      </c>
      <c r="I7049" s="448" t="n">
        <v>3696.92</v>
      </c>
      <c r="J7049" s="389"/>
      <c r="K7049" s="331" t="s">
        <v>994</v>
      </c>
    </row>
    <row r="7050" customFormat="false" ht="15" hidden="true" customHeight="false" outlineLevel="0" collapsed="false">
      <c r="A7050" s="444"/>
      <c r="B7050" s="444" t="s">
        <v>1644</v>
      </c>
      <c r="C7050" s="444" t="str">
        <f aca="false">IFERROR(VLOOKUP(B7050,'[1]#¡REF!'!$A$1:$C$15201,2,FALSE()),"")</f>
        <v/>
      </c>
      <c r="D7050" s="444" t="s">
        <v>991</v>
      </c>
      <c r="E7050" s="444" t="s">
        <v>1012</v>
      </c>
      <c r="F7050" s="354" t="s">
        <v>993</v>
      </c>
      <c r="G7050" s="447" t="n">
        <v>500</v>
      </c>
      <c r="H7050" s="448" t="n">
        <v>3212.70169746475</v>
      </c>
      <c r="I7050" s="448" t="n">
        <v>63740</v>
      </c>
      <c r="J7050" s="389"/>
      <c r="K7050" s="331" t="s">
        <v>994</v>
      </c>
    </row>
    <row r="7051" customFormat="false" ht="15" hidden="true" customHeight="false" outlineLevel="0" collapsed="false">
      <c r="A7051" s="444"/>
      <c r="B7051" s="444" t="s">
        <v>1644</v>
      </c>
      <c r="C7051" s="444" t="str">
        <f aca="false">IFERROR(VLOOKUP(B7051,'[1]#¡REF!'!$A$1:$C$15201,2,FALSE()),"")</f>
        <v/>
      </c>
      <c r="D7051" s="444" t="s">
        <v>991</v>
      </c>
      <c r="E7051" s="444" t="s">
        <v>1014</v>
      </c>
      <c r="F7051" s="446" t="s">
        <v>1132</v>
      </c>
      <c r="G7051" s="447" t="n">
        <v>24</v>
      </c>
      <c r="H7051" s="448" t="n">
        <v>154.209681478308</v>
      </c>
      <c r="I7051" s="448" t="n">
        <v>3059.52</v>
      </c>
      <c r="J7051" s="389"/>
      <c r="K7051" s="331" t="s">
        <v>994</v>
      </c>
    </row>
    <row r="7052" customFormat="false" ht="15" hidden="true" customHeight="false" outlineLevel="0" collapsed="false">
      <c r="A7052" s="444"/>
      <c r="B7052" s="444" t="s">
        <v>1644</v>
      </c>
      <c r="C7052" s="444" t="str">
        <f aca="false">IFERROR(VLOOKUP(B7052,'[1]#¡REF!'!$A$1:$C$15201,2,FALSE()),"")</f>
        <v/>
      </c>
      <c r="D7052" s="444" t="s">
        <v>991</v>
      </c>
      <c r="E7052" s="444" t="s">
        <v>1004</v>
      </c>
      <c r="F7052" s="446" t="s">
        <v>1134</v>
      </c>
      <c r="G7052" s="447" t="n">
        <v>48</v>
      </c>
      <c r="H7052" s="448" t="n">
        <v>308.419362956616</v>
      </c>
      <c r="I7052" s="448" t="n">
        <v>6119.04</v>
      </c>
      <c r="J7052" s="389"/>
      <c r="K7052" s="331" t="s">
        <v>994</v>
      </c>
    </row>
    <row r="7053" customFormat="false" ht="15" hidden="true" customHeight="false" outlineLevel="0" collapsed="false">
      <c r="A7053" s="444"/>
      <c r="B7053" s="444" t="s">
        <v>1644</v>
      </c>
      <c r="C7053" s="444" t="str">
        <f aca="false">IFERROR(VLOOKUP(B7053,'[1]#¡REF!'!$A$1:$C$15201,2,FALSE()),"")</f>
        <v/>
      </c>
      <c r="D7053" s="444" t="s">
        <v>1016</v>
      </c>
      <c r="E7053" s="444" t="s">
        <v>1017</v>
      </c>
      <c r="F7053" s="446" t="s">
        <v>1130</v>
      </c>
      <c r="G7053" s="447" t="n">
        <v>6</v>
      </c>
      <c r="H7053" s="448" t="n">
        <v>38.5524203695771</v>
      </c>
      <c r="I7053" s="448" t="n">
        <v>764.88</v>
      </c>
      <c r="J7053" s="389"/>
      <c r="K7053" s="331" t="s">
        <v>994</v>
      </c>
    </row>
    <row r="7054" customFormat="false" ht="15" hidden="true" customHeight="false" outlineLevel="0" collapsed="false">
      <c r="A7054" s="444"/>
      <c r="B7054" s="444" t="s">
        <v>1644</v>
      </c>
      <c r="C7054" s="444" t="str">
        <f aca="false">IFERROR(VLOOKUP(B7054,'[1]#¡REF!'!$A$1:$C$15201,2,FALSE()),"")</f>
        <v/>
      </c>
      <c r="D7054" s="444" t="s">
        <v>1016</v>
      </c>
      <c r="E7054" s="444" t="s">
        <v>1040</v>
      </c>
      <c r="F7054" s="446" t="s">
        <v>1130</v>
      </c>
      <c r="G7054" s="447" t="n">
        <v>390</v>
      </c>
      <c r="H7054" s="448" t="n">
        <v>2505.90732402251</v>
      </c>
      <c r="I7054" s="448" t="n">
        <v>49717.2</v>
      </c>
      <c r="J7054" s="389"/>
      <c r="K7054" s="331" t="s">
        <v>994</v>
      </c>
    </row>
    <row r="7055" customFormat="false" ht="15" hidden="true" customHeight="false" outlineLevel="0" collapsed="false">
      <c r="A7055" s="444"/>
      <c r="B7055" s="444" t="s">
        <v>1644</v>
      </c>
      <c r="C7055" s="444" t="str">
        <f aca="false">IFERROR(VLOOKUP(B7055,'[1]#¡REF!'!$A$1:$C$15201,2,FALSE()),"")</f>
        <v/>
      </c>
      <c r="D7055" s="444" t="s">
        <v>1016</v>
      </c>
      <c r="E7055" s="444" t="s">
        <v>1019</v>
      </c>
      <c r="F7055" s="354" t="s">
        <v>993</v>
      </c>
      <c r="G7055" s="447" t="n">
        <v>56979</v>
      </c>
      <c r="H7055" s="448" t="n">
        <v>366113.060039688</v>
      </c>
      <c r="I7055" s="448" t="n">
        <v>7263682.92</v>
      </c>
      <c r="J7055" s="389"/>
      <c r="K7055" s="331" t="s">
        <v>994</v>
      </c>
    </row>
    <row r="7056" customFormat="false" ht="15" hidden="true" customHeight="false" outlineLevel="0" collapsed="false">
      <c r="A7056" s="444"/>
      <c r="B7056" s="444" t="s">
        <v>1644</v>
      </c>
      <c r="C7056" s="444" t="str">
        <f aca="false">IFERROR(VLOOKUP(B7056,'[1]#¡REF!'!$A$1:$C$15201,2,FALSE()),"")</f>
        <v/>
      </c>
      <c r="D7056" s="444" t="s">
        <v>1016</v>
      </c>
      <c r="E7056" s="444" t="s">
        <v>1020</v>
      </c>
      <c r="F7056" s="354" t="s">
        <v>993</v>
      </c>
      <c r="G7056" s="447" t="n">
        <v>2340</v>
      </c>
      <c r="H7056" s="448" t="n">
        <v>15035.4439441351</v>
      </c>
      <c r="I7056" s="448" t="n">
        <v>298303.2</v>
      </c>
      <c r="J7056" s="389"/>
      <c r="K7056" s="331" t="s">
        <v>994</v>
      </c>
    </row>
    <row r="7057" customFormat="false" ht="15" hidden="true" customHeight="false" outlineLevel="0" collapsed="false">
      <c r="A7057" s="444"/>
      <c r="B7057" s="444" t="s">
        <v>1644</v>
      </c>
      <c r="C7057" s="444" t="str">
        <f aca="false">IFERROR(VLOOKUP(B7057,'[1]#¡REF!'!$A$1:$C$15201,2,FALSE()),"")</f>
        <v/>
      </c>
      <c r="D7057" s="444" t="s">
        <v>1016</v>
      </c>
      <c r="E7057" s="444" t="s">
        <v>1021</v>
      </c>
      <c r="F7057" s="354" t="s">
        <v>993</v>
      </c>
      <c r="G7057" s="447" t="n">
        <v>390</v>
      </c>
      <c r="H7057" s="448" t="n">
        <v>2505.90732402251</v>
      </c>
      <c r="I7057" s="448" t="n">
        <v>49717.2</v>
      </c>
      <c r="J7057" s="389"/>
      <c r="K7057" s="331" t="s">
        <v>994</v>
      </c>
    </row>
    <row r="7058" customFormat="false" ht="15" hidden="true" customHeight="false" outlineLevel="0" collapsed="false">
      <c r="A7058" s="444"/>
      <c r="B7058" s="444" t="s">
        <v>1644</v>
      </c>
      <c r="C7058" s="444" t="str">
        <f aca="false">IFERROR(VLOOKUP(B7058,'[1]#¡REF!'!$A$1:$C$15201,2,FALSE()),"")</f>
        <v/>
      </c>
      <c r="D7058" s="444" t="s">
        <v>1016</v>
      </c>
      <c r="E7058" s="444" t="s">
        <v>1022</v>
      </c>
      <c r="F7058" s="354" t="s">
        <v>993</v>
      </c>
      <c r="G7058" s="447" t="n">
        <v>101</v>
      </c>
      <c r="H7058" s="448" t="n">
        <v>648.96574288788</v>
      </c>
      <c r="I7058" s="448" t="n">
        <v>12875.48</v>
      </c>
      <c r="J7058" s="389"/>
      <c r="K7058" s="331" t="s">
        <v>994</v>
      </c>
    </row>
    <row r="7059" customFormat="false" ht="15" hidden="true" customHeight="false" outlineLevel="0" collapsed="false">
      <c r="A7059" s="444"/>
      <c r="B7059" s="444" t="s">
        <v>1644</v>
      </c>
      <c r="C7059" s="444" t="str">
        <f aca="false">IFERROR(VLOOKUP(B7059,'[1]#¡REF!'!$A$1:$C$15201,2,FALSE()),"")</f>
        <v/>
      </c>
      <c r="D7059" s="444" t="s">
        <v>1016</v>
      </c>
      <c r="E7059" s="444" t="s">
        <v>1023</v>
      </c>
      <c r="F7059" s="354" t="s">
        <v>993</v>
      </c>
      <c r="G7059" s="447" t="n">
        <v>690</v>
      </c>
      <c r="H7059" s="448" t="n">
        <v>4433.52834250136</v>
      </c>
      <c r="I7059" s="448" t="n">
        <v>87961.2</v>
      </c>
      <c r="J7059" s="389"/>
      <c r="K7059" s="331" t="s">
        <v>994</v>
      </c>
    </row>
    <row r="7060" customFormat="false" ht="15" hidden="true" customHeight="false" outlineLevel="0" collapsed="false">
      <c r="A7060" s="444"/>
      <c r="B7060" s="444" t="s">
        <v>1644</v>
      </c>
      <c r="C7060" s="444" t="str">
        <f aca="false">IFERROR(VLOOKUP(B7060,'[1]#¡REF!'!$A$1:$C$15201,2,FALSE()),"")</f>
        <v/>
      </c>
      <c r="D7060" s="444" t="s">
        <v>1016</v>
      </c>
      <c r="E7060" s="444" t="s">
        <v>1065</v>
      </c>
      <c r="F7060" s="354" t="s">
        <v>993</v>
      </c>
      <c r="G7060" s="447" t="n">
        <v>390</v>
      </c>
      <c r="H7060" s="448" t="n">
        <v>2505.90732402251</v>
      </c>
      <c r="I7060" s="448" t="n">
        <v>49717.2</v>
      </c>
      <c r="J7060" s="389"/>
      <c r="K7060" s="331" t="s">
        <v>994</v>
      </c>
    </row>
    <row r="7061" customFormat="false" ht="15" hidden="true" customHeight="false" outlineLevel="0" collapsed="false">
      <c r="A7061" s="444"/>
      <c r="B7061" s="444" t="s">
        <v>1644</v>
      </c>
      <c r="C7061" s="444" t="str">
        <f aca="false">IFERROR(VLOOKUP(B7061,'[1]#¡REF!'!$A$1:$C$15201,2,FALSE()),"")</f>
        <v/>
      </c>
      <c r="D7061" s="444" t="s">
        <v>1016</v>
      </c>
      <c r="E7061" s="444" t="s">
        <v>1026</v>
      </c>
      <c r="F7061" s="446" t="s">
        <v>1132</v>
      </c>
      <c r="G7061" s="447" t="n">
        <v>16</v>
      </c>
      <c r="H7061" s="448" t="n">
        <v>102.806454318872</v>
      </c>
      <c r="I7061" s="448" t="n">
        <v>2039.68</v>
      </c>
      <c r="J7061" s="389"/>
      <c r="K7061" s="331" t="s">
        <v>994</v>
      </c>
    </row>
    <row r="7062" customFormat="false" ht="15" hidden="true" customHeight="false" outlineLevel="0" collapsed="false">
      <c r="A7062" s="444"/>
      <c r="B7062" s="444" t="s">
        <v>1644</v>
      </c>
      <c r="C7062" s="444" t="str">
        <f aca="false">IFERROR(VLOOKUP(B7062,'[1]#¡REF!'!$A$1:$C$15201,2,FALSE()),"")</f>
        <v/>
      </c>
      <c r="D7062" s="444" t="s">
        <v>1016</v>
      </c>
      <c r="E7062" s="444" t="s">
        <v>1027</v>
      </c>
      <c r="F7062" s="446" t="s">
        <v>1133</v>
      </c>
      <c r="G7062" s="447" t="n">
        <v>234</v>
      </c>
      <c r="H7062" s="448" t="n">
        <v>1503.54439441351</v>
      </c>
      <c r="I7062" s="448" t="n">
        <v>29830.32</v>
      </c>
      <c r="J7062" s="389"/>
      <c r="K7062" s="331" t="s">
        <v>994</v>
      </c>
    </row>
    <row r="7063" customFormat="false" ht="15" hidden="true" customHeight="false" outlineLevel="0" collapsed="false">
      <c r="A7063" s="449"/>
      <c r="B7063" s="449" t="s">
        <v>1644</v>
      </c>
      <c r="C7063" s="449" t="str">
        <f aca="false">IFERROR(VLOOKUP(B7063,'[1]#¡REF!'!$A$1:$C$15201,2,FALSE()),"")</f>
        <v/>
      </c>
      <c r="D7063" s="449" t="s">
        <v>1016</v>
      </c>
      <c r="E7063" s="449" t="s">
        <v>1028</v>
      </c>
      <c r="F7063" s="450" t="s">
        <v>1134</v>
      </c>
      <c r="G7063" s="447" t="n">
        <v>234</v>
      </c>
      <c r="H7063" s="448" t="n">
        <v>1503.54439441351</v>
      </c>
      <c r="I7063" s="448" t="n">
        <v>29830.32</v>
      </c>
      <c r="J7063" s="390"/>
      <c r="K7063" s="331" t="s">
        <v>994</v>
      </c>
    </row>
    <row r="7064" customFormat="false" ht="15.75" hidden="true" customHeight="false" outlineLevel="0" collapsed="false">
      <c r="A7064" s="451"/>
      <c r="B7064" s="451" t="s">
        <v>1644</v>
      </c>
      <c r="C7064" s="451" t="str">
        <f aca="false">IFERROR(VLOOKUP(B7064,'[1]#¡REF!'!$A$1:$C$15201,2,FALSE()),"")</f>
        <v/>
      </c>
      <c r="D7064" s="451" t="s">
        <v>1016</v>
      </c>
      <c r="E7064" s="451" t="s">
        <v>621</v>
      </c>
      <c r="F7064" s="452" t="s">
        <v>1136</v>
      </c>
      <c r="G7064" s="453" t="n">
        <v>234</v>
      </c>
      <c r="H7064" s="454" t="n">
        <v>1503.54439441351</v>
      </c>
      <c r="I7064" s="454" t="n">
        <v>29830.32</v>
      </c>
      <c r="J7064" s="360"/>
      <c r="K7064" s="356" t="s">
        <v>994</v>
      </c>
      <c r="L7064" s="379"/>
      <c r="M7064" s="379"/>
      <c r="N7064" s="379"/>
      <c r="O7064" s="379"/>
      <c r="P7064" s="101"/>
      <c r="Q7064" s="380"/>
      <c r="R7064" s="381"/>
      <c r="S7064" s="381"/>
      <c r="T7064" s="382"/>
    </row>
    <row r="7065" customFormat="false" ht="15" hidden="true" customHeight="false" outlineLevel="0" collapsed="false">
      <c r="A7065" s="439"/>
      <c r="B7065" s="439" t="s">
        <v>1645</v>
      </c>
      <c r="C7065" s="439" t="str">
        <f aca="false">IFERROR(VLOOKUP(B7065,'[1]#¡REF!'!$A$1:$C$15201,2,FALSE()),"")</f>
        <v/>
      </c>
      <c r="D7065" s="439" t="s">
        <v>991</v>
      </c>
      <c r="E7065" s="439" t="s">
        <v>997</v>
      </c>
      <c r="F7065" s="441" t="s">
        <v>1130</v>
      </c>
      <c r="G7065" s="447" t="n">
        <v>5</v>
      </c>
      <c r="H7065" s="448" t="n">
        <v>28.2106862264045</v>
      </c>
      <c r="I7065" s="448" t="n">
        <v>559.7</v>
      </c>
      <c r="J7065" s="388"/>
      <c r="K7065" s="331" t="s">
        <v>994</v>
      </c>
    </row>
    <row r="7066" customFormat="false" ht="15" hidden="true" customHeight="false" outlineLevel="0" collapsed="false">
      <c r="A7066" s="444"/>
      <c r="B7066" s="444" t="s">
        <v>1645</v>
      </c>
      <c r="C7066" s="444" t="str">
        <f aca="false">IFERROR(VLOOKUP(B7066,'[1]#¡REF!'!$A$1:$C$15201,2,FALSE()),"")</f>
        <v/>
      </c>
      <c r="D7066" s="444" t="s">
        <v>991</v>
      </c>
      <c r="E7066" s="444" t="s">
        <v>1075</v>
      </c>
      <c r="F7066" s="354" t="s">
        <v>993</v>
      </c>
      <c r="G7066" s="447" t="n">
        <v>10</v>
      </c>
      <c r="H7066" s="448" t="n">
        <v>56.421372452809</v>
      </c>
      <c r="I7066" s="448" t="n">
        <v>1119.4</v>
      </c>
      <c r="J7066" s="389"/>
      <c r="K7066" s="331" t="s">
        <v>994</v>
      </c>
    </row>
    <row r="7067" customFormat="false" ht="15" hidden="true" customHeight="false" outlineLevel="0" collapsed="false">
      <c r="A7067" s="444"/>
      <c r="B7067" s="444" t="s">
        <v>1645</v>
      </c>
      <c r="C7067" s="444" t="str">
        <f aca="false">IFERROR(VLOOKUP(B7067,'[1]#¡REF!'!$A$1:$C$15201,2,FALSE()),"")</f>
        <v/>
      </c>
      <c r="D7067" s="444" t="s">
        <v>991</v>
      </c>
      <c r="E7067" s="444" t="s">
        <v>1034</v>
      </c>
      <c r="F7067" s="354" t="s">
        <v>993</v>
      </c>
      <c r="G7067" s="447" t="n">
        <v>592</v>
      </c>
      <c r="H7067" s="448" t="n">
        <v>3340.14524920629</v>
      </c>
      <c r="I7067" s="448" t="n">
        <v>66268.48</v>
      </c>
      <c r="J7067" s="389"/>
      <c r="K7067" s="331" t="s">
        <v>994</v>
      </c>
    </row>
    <row r="7068" customFormat="false" ht="15" hidden="true" customHeight="false" outlineLevel="0" collapsed="false">
      <c r="A7068" s="444"/>
      <c r="B7068" s="444" t="s">
        <v>1645</v>
      </c>
      <c r="C7068" s="444" t="str">
        <f aca="false">IFERROR(VLOOKUP(B7068,'[1]#¡REF!'!$A$1:$C$15201,2,FALSE()),"")</f>
        <v/>
      </c>
      <c r="D7068" s="444" t="s">
        <v>991</v>
      </c>
      <c r="E7068" s="444" t="s">
        <v>1012</v>
      </c>
      <c r="F7068" s="354" t="s">
        <v>993</v>
      </c>
      <c r="G7068" s="447" t="n">
        <v>500</v>
      </c>
      <c r="H7068" s="448" t="n">
        <v>2821.06862264045</v>
      </c>
      <c r="I7068" s="448" t="n">
        <v>55970</v>
      </c>
      <c r="J7068" s="389"/>
      <c r="K7068" s="331" t="s">
        <v>994</v>
      </c>
    </row>
    <row r="7069" customFormat="false" ht="15" hidden="true" customHeight="false" outlineLevel="0" collapsed="false">
      <c r="A7069" s="444"/>
      <c r="B7069" s="444" t="s">
        <v>1645</v>
      </c>
      <c r="C7069" s="444" t="str">
        <f aca="false">IFERROR(VLOOKUP(B7069,'[1]#¡REF!'!$A$1:$C$15201,2,FALSE()),"")</f>
        <v/>
      </c>
      <c r="D7069" s="444" t="s">
        <v>991</v>
      </c>
      <c r="E7069" s="444" t="s">
        <v>1014</v>
      </c>
      <c r="F7069" s="446" t="s">
        <v>1132</v>
      </c>
      <c r="G7069" s="447" t="n">
        <v>24</v>
      </c>
      <c r="H7069" s="448" t="n">
        <v>135.411293886742</v>
      </c>
      <c r="I7069" s="448" t="n">
        <v>2686.56</v>
      </c>
      <c r="J7069" s="389"/>
      <c r="K7069" s="331" t="s">
        <v>994</v>
      </c>
    </row>
    <row r="7070" customFormat="false" ht="15" hidden="true" customHeight="false" outlineLevel="0" collapsed="false">
      <c r="A7070" s="444"/>
      <c r="B7070" s="444" t="s">
        <v>1645</v>
      </c>
      <c r="C7070" s="444" t="str">
        <f aca="false">IFERROR(VLOOKUP(B7070,'[1]#¡REF!'!$A$1:$C$15201,2,FALSE()),"")</f>
        <v/>
      </c>
      <c r="D7070" s="444" t="s">
        <v>1016</v>
      </c>
      <c r="E7070" s="444" t="s">
        <v>1017</v>
      </c>
      <c r="F7070" s="446" t="s">
        <v>1130</v>
      </c>
      <c r="G7070" s="447" t="n">
        <v>6</v>
      </c>
      <c r="H7070" s="448" t="n">
        <v>33.8528234716854</v>
      </c>
      <c r="I7070" s="448" t="n">
        <v>671.64</v>
      </c>
      <c r="J7070" s="389"/>
      <c r="K7070" s="331" t="s">
        <v>994</v>
      </c>
    </row>
    <row r="7071" customFormat="false" ht="15" hidden="true" customHeight="false" outlineLevel="0" collapsed="false">
      <c r="A7071" s="444"/>
      <c r="B7071" s="444" t="s">
        <v>1645</v>
      </c>
      <c r="C7071" s="444" t="str">
        <f aca="false">IFERROR(VLOOKUP(B7071,'[1]#¡REF!'!$A$1:$C$15201,2,FALSE()),"")</f>
        <v/>
      </c>
      <c r="D7071" s="444" t="s">
        <v>1016</v>
      </c>
      <c r="E7071" s="444" t="s">
        <v>1040</v>
      </c>
      <c r="F7071" s="446" t="s">
        <v>1130</v>
      </c>
      <c r="G7071" s="447" t="n">
        <v>390</v>
      </c>
      <c r="H7071" s="448" t="n">
        <v>2200.43352565955</v>
      </c>
      <c r="I7071" s="448" t="n">
        <v>43656.6</v>
      </c>
      <c r="J7071" s="389"/>
      <c r="K7071" s="331" t="s">
        <v>994</v>
      </c>
    </row>
    <row r="7072" customFormat="false" ht="15" hidden="true" customHeight="false" outlineLevel="0" collapsed="false">
      <c r="A7072" s="444"/>
      <c r="B7072" s="444" t="s">
        <v>1645</v>
      </c>
      <c r="C7072" s="444" t="str">
        <f aca="false">IFERROR(VLOOKUP(B7072,'[1]#¡REF!'!$A$1:$C$15201,2,FALSE()),"")</f>
        <v/>
      </c>
      <c r="D7072" s="444" t="s">
        <v>1016</v>
      </c>
      <c r="E7072" s="444" t="s">
        <v>1019</v>
      </c>
      <c r="F7072" s="354" t="s">
        <v>993</v>
      </c>
      <c r="G7072" s="447" t="n">
        <v>56979</v>
      </c>
      <c r="H7072" s="448" t="n">
        <v>321483.338098861</v>
      </c>
      <c r="I7072" s="448" t="n">
        <v>6378229.26</v>
      </c>
      <c r="J7072" s="389"/>
      <c r="K7072" s="331" t="s">
        <v>994</v>
      </c>
    </row>
    <row r="7073" customFormat="false" ht="15" hidden="true" customHeight="false" outlineLevel="0" collapsed="false">
      <c r="A7073" s="444"/>
      <c r="B7073" s="444" t="s">
        <v>1645</v>
      </c>
      <c r="C7073" s="444" t="str">
        <f aca="false">IFERROR(VLOOKUP(B7073,'[1]#¡REF!'!$A$1:$C$15201,2,FALSE()),"")</f>
        <v/>
      </c>
      <c r="D7073" s="444" t="s">
        <v>1016</v>
      </c>
      <c r="E7073" s="444" t="s">
        <v>1020</v>
      </c>
      <c r="F7073" s="354" t="s">
        <v>993</v>
      </c>
      <c r="G7073" s="447" t="n">
        <v>1560</v>
      </c>
      <c r="H7073" s="448" t="n">
        <v>8801.73410263821</v>
      </c>
      <c r="I7073" s="448" t="n">
        <v>174626.4</v>
      </c>
      <c r="J7073" s="389"/>
      <c r="K7073" s="331" t="s">
        <v>994</v>
      </c>
    </row>
    <row r="7074" customFormat="false" ht="15" hidden="true" customHeight="false" outlineLevel="0" collapsed="false">
      <c r="A7074" s="444"/>
      <c r="B7074" s="444" t="s">
        <v>1645</v>
      </c>
      <c r="C7074" s="444" t="str">
        <f aca="false">IFERROR(VLOOKUP(B7074,'[1]#¡REF!'!$A$1:$C$15201,2,FALSE()),"")</f>
        <v/>
      </c>
      <c r="D7074" s="444" t="s">
        <v>1016</v>
      </c>
      <c r="E7074" s="444" t="s">
        <v>1021</v>
      </c>
      <c r="F7074" s="354" t="s">
        <v>993</v>
      </c>
      <c r="G7074" s="447" t="n">
        <v>390</v>
      </c>
      <c r="H7074" s="448" t="n">
        <v>2200.43352565955</v>
      </c>
      <c r="I7074" s="448" t="n">
        <v>43656.6</v>
      </c>
      <c r="J7074" s="389"/>
      <c r="K7074" s="331" t="s">
        <v>994</v>
      </c>
    </row>
    <row r="7075" customFormat="false" ht="15" hidden="true" customHeight="false" outlineLevel="0" collapsed="false">
      <c r="A7075" s="444"/>
      <c r="B7075" s="444" t="s">
        <v>1645</v>
      </c>
      <c r="C7075" s="444" t="str">
        <f aca="false">IFERROR(VLOOKUP(B7075,'[1]#¡REF!'!$A$1:$C$15201,2,FALSE()),"")</f>
        <v/>
      </c>
      <c r="D7075" s="444" t="s">
        <v>1016</v>
      </c>
      <c r="E7075" s="444" t="s">
        <v>1022</v>
      </c>
      <c r="F7075" s="354" t="s">
        <v>993</v>
      </c>
      <c r="G7075" s="447" t="n">
        <v>101</v>
      </c>
      <c r="H7075" s="448" t="n">
        <v>569.855861773371</v>
      </c>
      <c r="I7075" s="448" t="n">
        <v>11305.94</v>
      </c>
      <c r="J7075" s="389"/>
      <c r="K7075" s="331" t="s">
        <v>994</v>
      </c>
    </row>
    <row r="7076" customFormat="false" ht="15" hidden="true" customHeight="false" outlineLevel="0" collapsed="false">
      <c r="A7076" s="444"/>
      <c r="B7076" s="444" t="s">
        <v>1645</v>
      </c>
      <c r="C7076" s="444" t="str">
        <f aca="false">IFERROR(VLOOKUP(B7076,'[1]#¡REF!'!$A$1:$C$15201,2,FALSE()),"")</f>
        <v/>
      </c>
      <c r="D7076" s="444" t="s">
        <v>1016</v>
      </c>
      <c r="E7076" s="444" t="s">
        <v>1023</v>
      </c>
      <c r="F7076" s="354" t="s">
        <v>993</v>
      </c>
      <c r="G7076" s="447" t="n">
        <v>462</v>
      </c>
      <c r="H7076" s="448" t="n">
        <v>2606.66740731978</v>
      </c>
      <c r="I7076" s="448" t="n">
        <v>51716.28</v>
      </c>
      <c r="J7076" s="389"/>
      <c r="K7076" s="331" t="s">
        <v>994</v>
      </c>
    </row>
    <row r="7077" customFormat="false" ht="15" hidden="true" customHeight="false" outlineLevel="0" collapsed="false">
      <c r="A7077" s="444"/>
      <c r="B7077" s="444" t="s">
        <v>1645</v>
      </c>
      <c r="C7077" s="444" t="str">
        <f aca="false">IFERROR(VLOOKUP(B7077,'[1]#¡REF!'!$A$1:$C$15201,2,FALSE()),"")</f>
        <v/>
      </c>
      <c r="D7077" s="444" t="s">
        <v>1016</v>
      </c>
      <c r="E7077" s="444" t="s">
        <v>1065</v>
      </c>
      <c r="F7077" s="354" t="s">
        <v>993</v>
      </c>
      <c r="G7077" s="447" t="n">
        <v>390</v>
      </c>
      <c r="H7077" s="448" t="n">
        <v>2200.43352565955</v>
      </c>
      <c r="I7077" s="448" t="n">
        <v>43656.6</v>
      </c>
      <c r="J7077" s="389"/>
      <c r="K7077" s="331" t="s">
        <v>994</v>
      </c>
    </row>
    <row r="7078" customFormat="false" ht="15" hidden="true" customHeight="false" outlineLevel="0" collapsed="false">
      <c r="A7078" s="444"/>
      <c r="B7078" s="444" t="s">
        <v>1645</v>
      </c>
      <c r="C7078" s="444" t="str">
        <f aca="false">IFERROR(VLOOKUP(B7078,'[1]#¡REF!'!$A$1:$C$15201,2,FALSE()),"")</f>
        <v/>
      </c>
      <c r="D7078" s="444" t="s">
        <v>1016</v>
      </c>
      <c r="E7078" s="444" t="s">
        <v>1026</v>
      </c>
      <c r="F7078" s="446" t="s">
        <v>1132</v>
      </c>
      <c r="G7078" s="447" t="n">
        <v>16</v>
      </c>
      <c r="H7078" s="448" t="n">
        <v>90.2741959244944</v>
      </c>
      <c r="I7078" s="448" t="n">
        <v>1791.04</v>
      </c>
      <c r="J7078" s="389"/>
      <c r="K7078" s="331" t="s">
        <v>994</v>
      </c>
    </row>
    <row r="7079" customFormat="false" ht="15" hidden="true" customHeight="false" outlineLevel="0" collapsed="false">
      <c r="A7079" s="444"/>
      <c r="B7079" s="444" t="s">
        <v>1645</v>
      </c>
      <c r="C7079" s="444" t="str">
        <f aca="false">IFERROR(VLOOKUP(B7079,'[1]#¡REF!'!$A$1:$C$15201,2,FALSE()),"")</f>
        <v/>
      </c>
      <c r="D7079" s="444" t="s">
        <v>1016</v>
      </c>
      <c r="E7079" s="444" t="s">
        <v>1027</v>
      </c>
      <c r="F7079" s="446" t="s">
        <v>1133</v>
      </c>
      <c r="G7079" s="447" t="n">
        <v>234</v>
      </c>
      <c r="H7079" s="448" t="n">
        <v>1320.26011539573</v>
      </c>
      <c r="I7079" s="448" t="n">
        <v>26193.96</v>
      </c>
      <c r="J7079" s="389"/>
      <c r="K7079" s="331" t="s">
        <v>994</v>
      </c>
    </row>
    <row r="7080" customFormat="false" ht="15" hidden="true" customHeight="false" outlineLevel="0" collapsed="false">
      <c r="A7080" s="449"/>
      <c r="B7080" s="449" t="s">
        <v>1645</v>
      </c>
      <c r="C7080" s="449" t="str">
        <f aca="false">IFERROR(VLOOKUP(B7080,'[1]#¡REF!'!$A$1:$C$15201,2,FALSE()),"")</f>
        <v/>
      </c>
      <c r="D7080" s="449" t="s">
        <v>1016</v>
      </c>
      <c r="E7080" s="449" t="s">
        <v>1028</v>
      </c>
      <c r="F7080" s="450" t="s">
        <v>1134</v>
      </c>
      <c r="G7080" s="447" t="n">
        <v>234</v>
      </c>
      <c r="H7080" s="448" t="n">
        <v>1320.26011539573</v>
      </c>
      <c r="I7080" s="448" t="n">
        <v>26193.96</v>
      </c>
      <c r="J7080" s="390"/>
      <c r="K7080" s="331" t="s">
        <v>994</v>
      </c>
    </row>
    <row r="7081" customFormat="false" ht="15.75" hidden="true" customHeight="false" outlineLevel="0" collapsed="false">
      <c r="A7081" s="451"/>
      <c r="B7081" s="451" t="s">
        <v>1645</v>
      </c>
      <c r="C7081" s="451" t="str">
        <f aca="false">IFERROR(VLOOKUP(B7081,'[1]#¡REF!'!$A$1:$C$15201,2,FALSE()),"")</f>
        <v/>
      </c>
      <c r="D7081" s="451" t="s">
        <v>1016</v>
      </c>
      <c r="E7081" s="451" t="s">
        <v>621</v>
      </c>
      <c r="F7081" s="452" t="s">
        <v>1136</v>
      </c>
      <c r="G7081" s="453" t="n">
        <v>234</v>
      </c>
      <c r="H7081" s="454" t="n">
        <v>1320.26011539573</v>
      </c>
      <c r="I7081" s="454" t="n">
        <v>26193.96</v>
      </c>
      <c r="J7081" s="360"/>
      <c r="K7081" s="356" t="s">
        <v>994</v>
      </c>
      <c r="L7081" s="379"/>
      <c r="M7081" s="379"/>
      <c r="N7081" s="379"/>
      <c r="O7081" s="379"/>
      <c r="P7081" s="101"/>
      <c r="Q7081" s="380"/>
      <c r="R7081" s="381"/>
      <c r="S7081" s="381"/>
      <c r="T7081" s="382"/>
    </row>
    <row r="7082" customFormat="false" ht="15" hidden="true" customHeight="false" outlineLevel="0" collapsed="false">
      <c r="A7082" s="439"/>
      <c r="B7082" s="439" t="s">
        <v>1646</v>
      </c>
      <c r="C7082" s="439" t="str">
        <f aca="false">IFERROR(VLOOKUP(B7082,'[1]#¡REF!'!$A$1:$C$15201,2,FALSE()),"")</f>
        <v/>
      </c>
      <c r="D7082" s="439" t="s">
        <v>991</v>
      </c>
      <c r="E7082" s="439" t="s">
        <v>1032</v>
      </c>
      <c r="F7082" s="441" t="s">
        <v>1130</v>
      </c>
      <c r="G7082" s="447" t="n">
        <v>96</v>
      </c>
      <c r="H7082" s="448" t="n">
        <v>172.887101324755</v>
      </c>
      <c r="I7082" s="448" t="n">
        <v>3430.08</v>
      </c>
      <c r="J7082" s="388"/>
      <c r="K7082" s="331" t="s">
        <v>994</v>
      </c>
    </row>
    <row r="7083" customFormat="false" ht="15" hidden="true" customHeight="false" outlineLevel="0" collapsed="false">
      <c r="A7083" s="444"/>
      <c r="B7083" s="444" t="s">
        <v>1646</v>
      </c>
      <c r="C7083" s="444" t="str">
        <f aca="false">IFERROR(VLOOKUP(B7083,'[1]#¡REF!'!$A$1:$C$15201,2,FALSE()),"")</f>
        <v/>
      </c>
      <c r="D7083" s="444" t="s">
        <v>991</v>
      </c>
      <c r="E7083" s="444" t="s">
        <v>1075</v>
      </c>
      <c r="F7083" s="354" t="s">
        <v>993</v>
      </c>
      <c r="G7083" s="447" t="n">
        <v>114</v>
      </c>
      <c r="H7083" s="448" t="n">
        <v>205.303432823147</v>
      </c>
      <c r="I7083" s="448" t="n">
        <v>4073.22</v>
      </c>
      <c r="J7083" s="389"/>
      <c r="K7083" s="331" t="s">
        <v>994</v>
      </c>
    </row>
    <row r="7084" customFormat="false" ht="15" hidden="true" customHeight="false" outlineLevel="0" collapsed="false">
      <c r="A7084" s="444"/>
      <c r="B7084" s="444" t="s">
        <v>1646</v>
      </c>
      <c r="C7084" s="444" t="str">
        <f aca="false">IFERROR(VLOOKUP(B7084,'[1]#¡REF!'!$A$1:$C$15201,2,FALSE()),"")</f>
        <v/>
      </c>
      <c r="D7084" s="444" t="s">
        <v>991</v>
      </c>
      <c r="E7084" s="444" t="s">
        <v>1036</v>
      </c>
      <c r="F7084" s="354" t="s">
        <v>993</v>
      </c>
      <c r="G7084" s="447" t="n">
        <v>10</v>
      </c>
      <c r="H7084" s="448" t="n">
        <v>18.009073054662</v>
      </c>
      <c r="I7084" s="448" t="n">
        <v>357.3</v>
      </c>
      <c r="J7084" s="389"/>
      <c r="K7084" s="331" t="s">
        <v>994</v>
      </c>
    </row>
    <row r="7085" customFormat="false" ht="15" hidden="true" customHeight="false" outlineLevel="0" collapsed="false">
      <c r="A7085" s="444"/>
      <c r="B7085" s="444" t="s">
        <v>1646</v>
      </c>
      <c r="C7085" s="444" t="str">
        <f aca="false">IFERROR(VLOOKUP(B7085,'[1]#¡REF!'!$A$1:$C$15201,2,FALSE()),"")</f>
        <v/>
      </c>
      <c r="D7085" s="444" t="s">
        <v>991</v>
      </c>
      <c r="E7085" s="444" t="s">
        <v>1037</v>
      </c>
      <c r="F7085" s="446" t="s">
        <v>1131</v>
      </c>
      <c r="G7085" s="447" t="n">
        <v>48</v>
      </c>
      <c r="H7085" s="448" t="n">
        <v>86.4435506623777</v>
      </c>
      <c r="I7085" s="448" t="n">
        <v>1715.04</v>
      </c>
      <c r="J7085" s="389"/>
      <c r="K7085" s="331" t="s">
        <v>994</v>
      </c>
    </row>
    <row r="7086" customFormat="false" ht="15" hidden="true" customHeight="false" outlineLevel="0" collapsed="false">
      <c r="A7086" s="444"/>
      <c r="B7086" s="444" t="s">
        <v>1646</v>
      </c>
      <c r="C7086" s="444" t="str">
        <f aca="false">IFERROR(VLOOKUP(B7086,'[1]#¡REF!'!$A$1:$C$15201,2,FALSE()),"")</f>
        <v/>
      </c>
      <c r="D7086" s="444" t="s">
        <v>991</v>
      </c>
      <c r="E7086" s="444" t="s">
        <v>1014</v>
      </c>
      <c r="F7086" s="446" t="s">
        <v>1132</v>
      </c>
      <c r="G7086" s="447" t="n">
        <v>40</v>
      </c>
      <c r="H7086" s="448" t="n">
        <v>72.036292218648</v>
      </c>
      <c r="I7086" s="448" t="n">
        <v>1429.2</v>
      </c>
      <c r="J7086" s="389"/>
      <c r="K7086" s="331" t="s">
        <v>994</v>
      </c>
    </row>
    <row r="7087" customFormat="false" ht="15" hidden="true" customHeight="false" outlineLevel="0" collapsed="false">
      <c r="A7087" s="444"/>
      <c r="B7087" s="444" t="s">
        <v>1647</v>
      </c>
      <c r="C7087" s="444" t="str">
        <f aca="false">IFERROR(VLOOKUP(B7087,'[1]#¡REF!'!$A$1:$C$15201,2,FALSE()),"")</f>
        <v/>
      </c>
      <c r="D7087" s="444" t="s">
        <v>991</v>
      </c>
      <c r="E7087" s="444" t="s">
        <v>1032</v>
      </c>
      <c r="F7087" s="446" t="s">
        <v>1130</v>
      </c>
      <c r="G7087" s="447" t="n">
        <v>96</v>
      </c>
      <c r="H7087" s="448" t="n">
        <v>273.338716871968</v>
      </c>
      <c r="I7087" s="448" t="n">
        <v>5423.04</v>
      </c>
      <c r="J7087" s="389"/>
      <c r="K7087" s="331" t="s">
        <v>994</v>
      </c>
    </row>
    <row r="7088" customFormat="false" ht="15" hidden="true" customHeight="false" outlineLevel="0" collapsed="false">
      <c r="A7088" s="444"/>
      <c r="B7088" s="444" t="s">
        <v>1647</v>
      </c>
      <c r="C7088" s="444" t="str">
        <f aca="false">IFERROR(VLOOKUP(B7088,'[1]#¡REF!'!$A$1:$C$15201,2,FALSE()),"")</f>
        <v/>
      </c>
      <c r="D7088" s="444" t="s">
        <v>991</v>
      </c>
      <c r="E7088" s="444" t="s">
        <v>1008</v>
      </c>
      <c r="F7088" s="354" t="s">
        <v>993</v>
      </c>
      <c r="G7088" s="447" t="n">
        <v>8000</v>
      </c>
      <c r="H7088" s="448" t="n">
        <v>22778.2264059974</v>
      </c>
      <c r="I7088" s="448" t="n">
        <v>451920</v>
      </c>
      <c r="J7088" s="389"/>
      <c r="K7088" s="331" t="s">
        <v>994</v>
      </c>
    </row>
    <row r="7089" customFormat="false" ht="15" hidden="true" customHeight="false" outlineLevel="0" collapsed="false">
      <c r="A7089" s="444"/>
      <c r="B7089" s="444" t="s">
        <v>1647</v>
      </c>
      <c r="C7089" s="444" t="str">
        <f aca="false">IFERROR(VLOOKUP(B7089,'[1]#¡REF!'!$A$1:$C$15201,2,FALSE()),"")</f>
        <v/>
      </c>
      <c r="D7089" s="444" t="s">
        <v>991</v>
      </c>
      <c r="E7089" s="444" t="s">
        <v>1075</v>
      </c>
      <c r="F7089" s="354" t="s">
        <v>993</v>
      </c>
      <c r="G7089" s="447" t="n">
        <v>136</v>
      </c>
      <c r="H7089" s="448" t="n">
        <v>387.229848901955</v>
      </c>
      <c r="I7089" s="448" t="n">
        <v>7682.64</v>
      </c>
      <c r="J7089" s="389"/>
      <c r="K7089" s="331" t="s">
        <v>994</v>
      </c>
    </row>
    <row r="7090" customFormat="false" ht="15" hidden="true" customHeight="false" outlineLevel="0" collapsed="false">
      <c r="A7090" s="444"/>
      <c r="B7090" s="444" t="s">
        <v>1647</v>
      </c>
      <c r="C7090" s="444" t="str">
        <f aca="false">IFERROR(VLOOKUP(B7090,'[1]#¡REF!'!$A$1:$C$15201,2,FALSE()),"")</f>
        <v/>
      </c>
      <c r="D7090" s="444" t="s">
        <v>991</v>
      </c>
      <c r="E7090" s="444" t="s">
        <v>1034</v>
      </c>
      <c r="F7090" s="354" t="s">
        <v>993</v>
      </c>
      <c r="G7090" s="447" t="n">
        <v>217</v>
      </c>
      <c r="H7090" s="448" t="n">
        <v>617.859391262678</v>
      </c>
      <c r="I7090" s="448" t="n">
        <v>12258.33</v>
      </c>
      <c r="J7090" s="389"/>
      <c r="K7090" s="331" t="s">
        <v>994</v>
      </c>
    </row>
    <row r="7091" customFormat="false" ht="15" hidden="true" customHeight="false" outlineLevel="0" collapsed="false">
      <c r="A7091" s="444"/>
      <c r="B7091" s="444" t="s">
        <v>1647</v>
      </c>
      <c r="C7091" s="444" t="str">
        <f aca="false">IFERROR(VLOOKUP(B7091,'[1]#¡REF!'!$A$1:$C$15201,2,FALSE()),"")</f>
        <v/>
      </c>
      <c r="D7091" s="444" t="s">
        <v>991</v>
      </c>
      <c r="E7091" s="444" t="s">
        <v>1036</v>
      </c>
      <c r="F7091" s="354" t="s">
        <v>993</v>
      </c>
      <c r="G7091" s="447" t="n">
        <v>10</v>
      </c>
      <c r="H7091" s="448" t="n">
        <v>28.4727830074967</v>
      </c>
      <c r="I7091" s="448" t="n">
        <v>564.9</v>
      </c>
      <c r="J7091" s="389"/>
      <c r="K7091" s="331" t="s">
        <v>994</v>
      </c>
    </row>
    <row r="7092" customFormat="false" ht="15" hidden="true" customHeight="false" outlineLevel="0" collapsed="false">
      <c r="A7092" s="444"/>
      <c r="B7092" s="444" t="s">
        <v>1647</v>
      </c>
      <c r="C7092" s="444" t="str">
        <f aca="false">IFERROR(VLOOKUP(B7092,'[1]#¡REF!'!$A$1:$C$15201,2,FALSE()),"")</f>
        <v/>
      </c>
      <c r="D7092" s="444" t="s">
        <v>991</v>
      </c>
      <c r="E7092" s="444" t="s">
        <v>1037</v>
      </c>
      <c r="F7092" s="446" t="s">
        <v>1131</v>
      </c>
      <c r="G7092" s="447" t="n">
        <v>96</v>
      </c>
      <c r="H7092" s="448" t="n">
        <v>273.338716871968</v>
      </c>
      <c r="I7092" s="448" t="n">
        <v>5423.04</v>
      </c>
      <c r="J7092" s="389"/>
      <c r="K7092" s="331" t="s">
        <v>994</v>
      </c>
    </row>
    <row r="7093" customFormat="false" ht="15" hidden="true" customHeight="false" outlineLevel="0" collapsed="false">
      <c r="A7093" s="444"/>
      <c r="B7093" s="444" t="s">
        <v>1647</v>
      </c>
      <c r="C7093" s="444" t="str">
        <f aca="false">IFERROR(VLOOKUP(B7093,'[1]#¡REF!'!$A$1:$C$15201,2,FALSE()),"")</f>
        <v/>
      </c>
      <c r="D7093" s="444" t="s">
        <v>991</v>
      </c>
      <c r="E7093" s="444" t="s">
        <v>1014</v>
      </c>
      <c r="F7093" s="446" t="s">
        <v>1132</v>
      </c>
      <c r="G7093" s="447" t="n">
        <v>200</v>
      </c>
      <c r="H7093" s="448" t="n">
        <v>569.455660149934</v>
      </c>
      <c r="I7093" s="448" t="n">
        <v>11298</v>
      </c>
      <c r="J7093" s="389"/>
      <c r="K7093" s="331" t="s">
        <v>994</v>
      </c>
    </row>
    <row r="7094" customFormat="false" ht="15" hidden="true" customHeight="false" outlineLevel="0" collapsed="false">
      <c r="A7094" s="444"/>
      <c r="B7094" s="444" t="s">
        <v>1647</v>
      </c>
      <c r="C7094" s="444" t="str">
        <f aca="false">IFERROR(VLOOKUP(B7094,'[1]#¡REF!'!$A$1:$C$15201,2,FALSE()),"")</f>
        <v/>
      </c>
      <c r="D7094" s="444" t="s">
        <v>991</v>
      </c>
      <c r="E7094" s="444" t="s">
        <v>1002</v>
      </c>
      <c r="F7094" s="446" t="s">
        <v>1133</v>
      </c>
      <c r="G7094" s="447" t="n">
        <v>40</v>
      </c>
      <c r="H7094" s="448" t="n">
        <v>113.891132029987</v>
      </c>
      <c r="I7094" s="448" t="n">
        <v>2259.6</v>
      </c>
      <c r="J7094" s="389"/>
      <c r="K7094" s="331" t="s">
        <v>994</v>
      </c>
    </row>
    <row r="7095" customFormat="false" ht="15" hidden="true" customHeight="false" outlineLevel="0" collapsed="false">
      <c r="A7095" s="444"/>
      <c r="B7095" s="444" t="s">
        <v>1648</v>
      </c>
      <c r="C7095" s="444" t="str">
        <f aca="false">IFERROR(VLOOKUP(B7095,'[1]#¡REF!'!$A$1:$C$15201,2,FALSE()),"")</f>
        <v/>
      </c>
      <c r="D7095" s="444" t="s">
        <v>991</v>
      </c>
      <c r="E7095" s="444" t="s">
        <v>1032</v>
      </c>
      <c r="F7095" s="446" t="s">
        <v>1130</v>
      </c>
      <c r="G7095" s="447" t="n">
        <v>6</v>
      </c>
      <c r="H7095" s="448" t="n">
        <v>15.8981865892984</v>
      </c>
      <c r="I7095" s="448" t="n">
        <v>315.42</v>
      </c>
      <c r="J7095" s="389"/>
      <c r="K7095" s="331" t="s">
        <v>994</v>
      </c>
    </row>
    <row r="7096" customFormat="false" ht="15" hidden="true" customHeight="false" outlineLevel="0" collapsed="false">
      <c r="A7096" s="444"/>
      <c r="B7096" s="444" t="s">
        <v>1648</v>
      </c>
      <c r="C7096" s="444" t="str">
        <f aca="false">IFERROR(VLOOKUP(B7096,'[1]#¡REF!'!$A$1:$C$15201,2,FALSE()),"")</f>
        <v/>
      </c>
      <c r="D7096" s="444" t="s">
        <v>991</v>
      </c>
      <c r="E7096" s="444" t="s">
        <v>1033</v>
      </c>
      <c r="F7096" s="354" t="s">
        <v>993</v>
      </c>
      <c r="G7096" s="447" t="n">
        <v>90</v>
      </c>
      <c r="H7096" s="448" t="n">
        <v>238.472798839476</v>
      </c>
      <c r="I7096" s="448" t="n">
        <v>4731.3</v>
      </c>
      <c r="J7096" s="389"/>
      <c r="K7096" s="331" t="s">
        <v>994</v>
      </c>
    </row>
    <row r="7097" customFormat="false" ht="15" hidden="true" customHeight="false" outlineLevel="0" collapsed="false">
      <c r="A7097" s="444"/>
      <c r="B7097" s="444" t="s">
        <v>1648</v>
      </c>
      <c r="C7097" s="444" t="str">
        <f aca="false">IFERROR(VLOOKUP(B7097,'[1]#¡REF!'!$A$1:$C$15201,2,FALSE()),"")</f>
        <v/>
      </c>
      <c r="D7097" s="444" t="s">
        <v>991</v>
      </c>
      <c r="E7097" s="444" t="s">
        <v>1053</v>
      </c>
      <c r="F7097" s="354" t="s">
        <v>993</v>
      </c>
      <c r="G7097" s="447" t="n">
        <v>200</v>
      </c>
      <c r="H7097" s="448" t="n">
        <v>529.939552976614</v>
      </c>
      <c r="I7097" s="448" t="n">
        <v>10514</v>
      </c>
      <c r="J7097" s="389"/>
      <c r="K7097" s="331" t="s">
        <v>994</v>
      </c>
    </row>
    <row r="7098" customFormat="false" ht="15" hidden="true" customHeight="false" outlineLevel="0" collapsed="false">
      <c r="A7098" s="444"/>
      <c r="B7098" s="444" t="s">
        <v>1648</v>
      </c>
      <c r="C7098" s="444" t="str">
        <f aca="false">IFERROR(VLOOKUP(B7098,'[1]#¡REF!'!$A$1:$C$15201,2,FALSE()),"")</f>
        <v/>
      </c>
      <c r="D7098" s="444" t="s">
        <v>991</v>
      </c>
      <c r="E7098" s="444" t="s">
        <v>1009</v>
      </c>
      <c r="F7098" s="354" t="s">
        <v>993</v>
      </c>
      <c r="G7098" s="447" t="n">
        <v>150</v>
      </c>
      <c r="H7098" s="448" t="n">
        <v>397.45466473246</v>
      </c>
      <c r="I7098" s="448" t="n">
        <v>7885.5</v>
      </c>
      <c r="J7098" s="389"/>
      <c r="K7098" s="331" t="s">
        <v>994</v>
      </c>
    </row>
    <row r="7099" customFormat="false" ht="15" hidden="true" customHeight="false" outlineLevel="0" collapsed="false">
      <c r="A7099" s="444"/>
      <c r="B7099" s="444" t="s">
        <v>1648</v>
      </c>
      <c r="C7099" s="444" t="str">
        <f aca="false">IFERROR(VLOOKUP(B7099,'[1]#¡REF!'!$A$1:$C$15201,2,FALSE()),"")</f>
        <v/>
      </c>
      <c r="D7099" s="444" t="s">
        <v>991</v>
      </c>
      <c r="E7099" s="444" t="s">
        <v>1010</v>
      </c>
      <c r="F7099" s="354" t="s">
        <v>993</v>
      </c>
      <c r="G7099" s="447" t="n">
        <v>200</v>
      </c>
      <c r="H7099" s="448" t="n">
        <v>529.939552976614</v>
      </c>
      <c r="I7099" s="448" t="n">
        <v>10514</v>
      </c>
      <c r="J7099" s="389"/>
      <c r="K7099" s="331" t="s">
        <v>994</v>
      </c>
    </row>
    <row r="7100" customFormat="false" ht="15" hidden="true" customHeight="false" outlineLevel="0" collapsed="false">
      <c r="A7100" s="444"/>
      <c r="B7100" s="444" t="s">
        <v>1648</v>
      </c>
      <c r="C7100" s="444" t="str">
        <f aca="false">IFERROR(VLOOKUP(B7100,'[1]#¡REF!'!$A$1:$C$15201,2,FALSE()),"")</f>
        <v/>
      </c>
      <c r="D7100" s="444" t="s">
        <v>991</v>
      </c>
      <c r="E7100" s="444" t="s">
        <v>1012</v>
      </c>
      <c r="F7100" s="354" t="s">
        <v>993</v>
      </c>
      <c r="G7100" s="447" t="n">
        <v>2250</v>
      </c>
      <c r="H7100" s="448" t="n">
        <v>5961.81997098691</v>
      </c>
      <c r="I7100" s="448" t="n">
        <v>118282.5</v>
      </c>
      <c r="J7100" s="389"/>
      <c r="K7100" s="331" t="s">
        <v>994</v>
      </c>
    </row>
    <row r="7101" customFormat="false" ht="15" hidden="true" customHeight="false" outlineLevel="0" collapsed="false">
      <c r="A7101" s="444"/>
      <c r="B7101" s="444" t="s">
        <v>1648</v>
      </c>
      <c r="C7101" s="444" t="str">
        <f aca="false">IFERROR(VLOOKUP(B7101,'[1]#¡REF!'!$A$1:$C$15201,2,FALSE()),"")</f>
        <v/>
      </c>
      <c r="D7101" s="444" t="s">
        <v>991</v>
      </c>
      <c r="E7101" s="444" t="s">
        <v>1013</v>
      </c>
      <c r="F7101" s="354" t="s">
        <v>993</v>
      </c>
      <c r="G7101" s="447" t="n">
        <v>6</v>
      </c>
      <c r="H7101" s="448" t="n">
        <v>15.8981865892984</v>
      </c>
      <c r="I7101" s="448" t="n">
        <v>315.42</v>
      </c>
      <c r="J7101" s="389"/>
      <c r="K7101" s="331" t="s">
        <v>994</v>
      </c>
    </row>
    <row r="7102" customFormat="false" ht="15" hidden="true" customHeight="false" outlineLevel="0" collapsed="false">
      <c r="A7102" s="449"/>
      <c r="B7102" s="449" t="s">
        <v>1648</v>
      </c>
      <c r="C7102" s="449" t="str">
        <f aca="false">IFERROR(VLOOKUP(B7102,'[1]#¡REF!'!$A$1:$C$15201,2,FALSE()),"")</f>
        <v/>
      </c>
      <c r="D7102" s="449" t="s">
        <v>991</v>
      </c>
      <c r="E7102" s="449" t="s">
        <v>1014</v>
      </c>
      <c r="F7102" s="450" t="s">
        <v>1132</v>
      </c>
      <c r="G7102" s="447" t="n">
        <v>1200</v>
      </c>
      <c r="H7102" s="448" t="n">
        <v>3179.63731785968</v>
      </c>
      <c r="I7102" s="448" t="n">
        <v>63084</v>
      </c>
      <c r="J7102" s="390"/>
      <c r="K7102" s="331" t="s">
        <v>994</v>
      </c>
    </row>
    <row r="7103" customFormat="false" ht="15.75" hidden="true" customHeight="false" outlineLevel="0" collapsed="false">
      <c r="A7103" s="451"/>
      <c r="B7103" s="451" t="s">
        <v>1648</v>
      </c>
      <c r="C7103" s="451" t="str">
        <f aca="false">IFERROR(VLOOKUP(B7103,'[1]#¡REF!'!$A$1:$C$15201,2,FALSE()),"")</f>
        <v/>
      </c>
      <c r="D7103" s="451" t="s">
        <v>991</v>
      </c>
      <c r="E7103" s="451" t="s">
        <v>612</v>
      </c>
      <c r="F7103" s="452" t="s">
        <v>1136</v>
      </c>
      <c r="G7103" s="453" t="n">
        <v>500</v>
      </c>
      <c r="H7103" s="454" t="n">
        <v>1324.84888244154</v>
      </c>
      <c r="I7103" s="454" t="n">
        <v>26285</v>
      </c>
      <c r="J7103" s="360"/>
      <c r="K7103" s="356" t="s">
        <v>994</v>
      </c>
      <c r="L7103" s="379"/>
      <c r="M7103" s="379"/>
      <c r="N7103" s="379"/>
      <c r="O7103" s="379"/>
      <c r="P7103" s="101"/>
      <c r="Q7103" s="380"/>
      <c r="R7103" s="381"/>
      <c r="S7103" s="381"/>
      <c r="T7103" s="382"/>
    </row>
    <row r="7104" customFormat="false" ht="15" hidden="true" customHeight="false" outlineLevel="0" collapsed="false">
      <c r="A7104" s="439"/>
      <c r="B7104" s="439" t="s">
        <v>1648</v>
      </c>
      <c r="C7104" s="439" t="str">
        <f aca="false">IFERROR(VLOOKUP(B7104,'[1]#¡REF!'!$A$1:$C$15201,2,FALSE()),"")</f>
        <v/>
      </c>
      <c r="D7104" s="439" t="s">
        <v>1016</v>
      </c>
      <c r="E7104" s="439" t="s">
        <v>1017</v>
      </c>
      <c r="F7104" s="441" t="s">
        <v>1130</v>
      </c>
      <c r="G7104" s="447" t="n">
        <v>39</v>
      </c>
      <c r="H7104" s="448" t="n">
        <v>103.33821283044</v>
      </c>
      <c r="I7104" s="448" t="n">
        <v>2050.23</v>
      </c>
      <c r="J7104" s="388"/>
      <c r="K7104" s="331" t="s">
        <v>994</v>
      </c>
    </row>
    <row r="7105" customFormat="false" ht="15" hidden="true" customHeight="false" outlineLevel="0" collapsed="false">
      <c r="A7105" s="444"/>
      <c r="B7105" s="444" t="s">
        <v>1648</v>
      </c>
      <c r="C7105" s="444" t="str">
        <f aca="false">IFERROR(VLOOKUP(B7105,'[1]#¡REF!'!$A$1:$C$15201,2,FALSE()),"")</f>
        <v/>
      </c>
      <c r="D7105" s="444" t="s">
        <v>1016</v>
      </c>
      <c r="E7105" s="444" t="s">
        <v>1040</v>
      </c>
      <c r="F7105" s="446" t="s">
        <v>1130</v>
      </c>
      <c r="G7105" s="447" t="n">
        <v>125</v>
      </c>
      <c r="H7105" s="448" t="n">
        <v>331.212220610384</v>
      </c>
      <c r="I7105" s="448" t="n">
        <v>6571.25</v>
      </c>
      <c r="J7105" s="389"/>
      <c r="K7105" s="331" t="s">
        <v>994</v>
      </c>
    </row>
    <row r="7106" customFormat="false" ht="15" hidden="true" customHeight="false" outlineLevel="0" collapsed="false">
      <c r="A7106" s="444"/>
      <c r="B7106" s="444" t="s">
        <v>1648</v>
      </c>
      <c r="C7106" s="444" t="str">
        <f aca="false">IFERROR(VLOOKUP(B7106,'[1]#¡REF!'!$A$1:$C$15201,2,FALSE()),"")</f>
        <v/>
      </c>
      <c r="D7106" s="444" t="s">
        <v>1016</v>
      </c>
      <c r="E7106" s="444" t="s">
        <v>1019</v>
      </c>
      <c r="F7106" s="354" t="s">
        <v>993</v>
      </c>
      <c r="G7106" s="447" t="n">
        <v>56550</v>
      </c>
      <c r="H7106" s="448" t="n">
        <v>149840.408604138</v>
      </c>
      <c r="I7106" s="448" t="n">
        <v>2972833.5</v>
      </c>
      <c r="J7106" s="389"/>
      <c r="K7106" s="331" t="s">
        <v>994</v>
      </c>
    </row>
    <row r="7107" customFormat="false" ht="15" hidden="true" customHeight="false" outlineLevel="0" collapsed="false">
      <c r="A7107" s="444"/>
      <c r="B7107" s="444" t="s">
        <v>1648</v>
      </c>
      <c r="C7107" s="444" t="str">
        <f aca="false">IFERROR(VLOOKUP(B7107,'[1]#¡REF!'!$A$1:$C$15201,2,FALSE()),"")</f>
        <v/>
      </c>
      <c r="D7107" s="444" t="s">
        <v>1016</v>
      </c>
      <c r="E7107" s="444" t="s">
        <v>1020</v>
      </c>
      <c r="F7107" s="354" t="s">
        <v>993</v>
      </c>
      <c r="G7107" s="447" t="n">
        <v>1560</v>
      </c>
      <c r="H7107" s="448" t="n">
        <v>4133.52851321759</v>
      </c>
      <c r="I7107" s="448" t="n">
        <v>82009.2</v>
      </c>
      <c r="J7107" s="389"/>
      <c r="K7107" s="331" t="s">
        <v>994</v>
      </c>
    </row>
    <row r="7108" customFormat="false" ht="15" hidden="true" customHeight="false" outlineLevel="0" collapsed="false">
      <c r="A7108" s="444"/>
      <c r="B7108" s="444" t="s">
        <v>1648</v>
      </c>
      <c r="C7108" s="444" t="str">
        <f aca="false">IFERROR(VLOOKUP(B7108,'[1]#¡REF!'!$A$1:$C$15201,2,FALSE()),"")</f>
        <v/>
      </c>
      <c r="D7108" s="444" t="s">
        <v>1016</v>
      </c>
      <c r="E7108" s="444" t="s">
        <v>1021</v>
      </c>
      <c r="F7108" s="354" t="s">
        <v>993</v>
      </c>
      <c r="G7108" s="447" t="n">
        <v>16</v>
      </c>
      <c r="H7108" s="448" t="n">
        <v>42.3951642381291</v>
      </c>
      <c r="I7108" s="448" t="n">
        <v>841.12</v>
      </c>
      <c r="J7108" s="389"/>
      <c r="K7108" s="331" t="s">
        <v>994</v>
      </c>
    </row>
    <row r="7109" customFormat="false" ht="15" hidden="true" customHeight="false" outlineLevel="0" collapsed="false">
      <c r="A7109" s="444"/>
      <c r="B7109" s="444" t="s">
        <v>1648</v>
      </c>
      <c r="C7109" s="444" t="str">
        <f aca="false">IFERROR(VLOOKUP(B7109,'[1]#¡REF!'!$A$1:$C$15201,2,FALSE()),"")</f>
        <v/>
      </c>
      <c r="D7109" s="444" t="s">
        <v>1016</v>
      </c>
      <c r="E7109" s="444" t="s">
        <v>1041</v>
      </c>
      <c r="F7109" s="354" t="s">
        <v>993</v>
      </c>
      <c r="G7109" s="447" t="n">
        <v>23</v>
      </c>
      <c r="H7109" s="448" t="n">
        <v>60.9430485923106</v>
      </c>
      <c r="I7109" s="448" t="n">
        <v>1209.11</v>
      </c>
      <c r="J7109" s="389"/>
      <c r="K7109" s="331" t="s">
        <v>994</v>
      </c>
    </row>
    <row r="7110" customFormat="false" ht="15" hidden="true" customHeight="false" outlineLevel="0" collapsed="false">
      <c r="A7110" s="444"/>
      <c r="B7110" s="444" t="s">
        <v>1648</v>
      </c>
      <c r="C7110" s="444" t="str">
        <f aca="false">IFERROR(VLOOKUP(B7110,'[1]#¡REF!'!$A$1:$C$15201,2,FALSE()),"")</f>
        <v/>
      </c>
      <c r="D7110" s="444" t="s">
        <v>1016</v>
      </c>
      <c r="E7110" s="444" t="s">
        <v>1022</v>
      </c>
      <c r="F7110" s="354" t="s">
        <v>993</v>
      </c>
      <c r="G7110" s="447" t="n">
        <v>55</v>
      </c>
      <c r="H7110" s="448" t="n">
        <v>145.733377068569</v>
      </c>
      <c r="I7110" s="448" t="n">
        <v>2891.35</v>
      </c>
      <c r="J7110" s="389"/>
      <c r="K7110" s="331" t="s">
        <v>994</v>
      </c>
    </row>
    <row r="7111" customFormat="false" ht="15" hidden="true" customHeight="false" outlineLevel="0" collapsed="false">
      <c r="A7111" s="444"/>
      <c r="B7111" s="444" t="s">
        <v>1648</v>
      </c>
      <c r="C7111" s="444" t="str">
        <f aca="false">IFERROR(VLOOKUP(B7111,'[1]#¡REF!'!$A$1:$C$15201,2,FALSE()),"")</f>
        <v/>
      </c>
      <c r="D7111" s="444" t="s">
        <v>1016</v>
      </c>
      <c r="E7111" s="444" t="s">
        <v>1023</v>
      </c>
      <c r="F7111" s="354" t="s">
        <v>993</v>
      </c>
      <c r="G7111" s="447" t="n">
        <v>156</v>
      </c>
      <c r="H7111" s="448" t="n">
        <v>413.352851321759</v>
      </c>
      <c r="I7111" s="448" t="n">
        <v>8200.92</v>
      </c>
      <c r="J7111" s="389"/>
      <c r="K7111" s="331" t="s">
        <v>994</v>
      </c>
    </row>
    <row r="7112" customFormat="false" ht="15" hidden="true" customHeight="false" outlineLevel="0" collapsed="false">
      <c r="A7112" s="444"/>
      <c r="B7112" s="444" t="s">
        <v>1648</v>
      </c>
      <c r="C7112" s="444" t="str">
        <f aca="false">IFERROR(VLOOKUP(B7112,'[1]#¡REF!'!$A$1:$C$15201,2,FALSE()),"")</f>
        <v/>
      </c>
      <c r="D7112" s="444" t="s">
        <v>1016</v>
      </c>
      <c r="E7112" s="444" t="s">
        <v>1092</v>
      </c>
      <c r="F7112" s="354" t="s">
        <v>993</v>
      </c>
      <c r="G7112" s="447" t="n">
        <v>117</v>
      </c>
      <c r="H7112" s="448" t="n">
        <v>310.014638491319</v>
      </c>
      <c r="I7112" s="448" t="n">
        <v>6150.69</v>
      </c>
      <c r="J7112" s="389"/>
      <c r="K7112" s="331" t="s">
        <v>994</v>
      </c>
    </row>
    <row r="7113" customFormat="false" ht="15" hidden="true" customHeight="false" outlineLevel="0" collapsed="false">
      <c r="A7113" s="444"/>
      <c r="B7113" s="444" t="s">
        <v>1648</v>
      </c>
      <c r="C7113" s="444" t="str">
        <f aca="false">IFERROR(VLOOKUP(B7113,'[1]#¡REF!'!$A$1:$C$15201,2,FALSE()),"")</f>
        <v/>
      </c>
      <c r="D7113" s="444" t="s">
        <v>1016</v>
      </c>
      <c r="E7113" s="444" t="s">
        <v>1025</v>
      </c>
      <c r="F7113" s="354" t="s">
        <v>993</v>
      </c>
      <c r="G7113" s="447" t="n">
        <v>55</v>
      </c>
      <c r="H7113" s="448" t="n">
        <v>145.733377068569</v>
      </c>
      <c r="I7113" s="448" t="n">
        <v>2891.35</v>
      </c>
      <c r="J7113" s="389"/>
      <c r="K7113" s="331" t="s">
        <v>994</v>
      </c>
    </row>
    <row r="7114" customFormat="false" ht="15" hidden="true" customHeight="false" outlineLevel="0" collapsed="false">
      <c r="A7114" s="444"/>
      <c r="B7114" s="444" t="s">
        <v>1648</v>
      </c>
      <c r="C7114" s="444" t="str">
        <f aca="false">IFERROR(VLOOKUP(B7114,'[1]#¡REF!'!$A$1:$C$15201,2,FALSE()),"")</f>
        <v/>
      </c>
      <c r="D7114" s="444" t="s">
        <v>1016</v>
      </c>
      <c r="E7114" s="444" t="s">
        <v>1065</v>
      </c>
      <c r="F7114" s="354" t="s">
        <v>993</v>
      </c>
      <c r="G7114" s="447" t="n">
        <v>585</v>
      </c>
      <c r="H7114" s="448" t="n">
        <v>1550.0731924566</v>
      </c>
      <c r="I7114" s="448" t="n">
        <v>30753.45</v>
      </c>
      <c r="J7114" s="389"/>
      <c r="K7114" s="331" t="s">
        <v>994</v>
      </c>
    </row>
    <row r="7115" customFormat="false" ht="15" hidden="true" customHeight="false" outlineLevel="0" collapsed="false">
      <c r="A7115" s="444"/>
      <c r="B7115" s="444" t="s">
        <v>1648</v>
      </c>
      <c r="C7115" s="444" t="str">
        <f aca="false">IFERROR(VLOOKUP(B7115,'[1]#¡REF!'!$A$1:$C$15201,2,FALSE()),"")</f>
        <v/>
      </c>
      <c r="D7115" s="444" t="s">
        <v>1016</v>
      </c>
      <c r="E7115" s="444" t="s">
        <v>1093</v>
      </c>
      <c r="F7115" s="446" t="s">
        <v>1131</v>
      </c>
      <c r="G7115" s="447" t="n">
        <v>62</v>
      </c>
      <c r="H7115" s="448" t="n">
        <v>164.28126142275</v>
      </c>
      <c r="I7115" s="448" t="n">
        <v>3259.34</v>
      </c>
      <c r="J7115" s="389"/>
      <c r="K7115" s="331" t="s">
        <v>994</v>
      </c>
    </row>
    <row r="7116" customFormat="false" ht="15" hidden="true" customHeight="false" outlineLevel="0" collapsed="false">
      <c r="A7116" s="444"/>
      <c r="B7116" s="444" t="s">
        <v>1648</v>
      </c>
      <c r="C7116" s="444" t="str">
        <f aca="false">IFERROR(VLOOKUP(B7116,'[1]#¡REF!'!$A$1:$C$15201,2,FALSE()),"")</f>
        <v/>
      </c>
      <c r="D7116" s="444" t="s">
        <v>1016</v>
      </c>
      <c r="E7116" s="444" t="s">
        <v>1026</v>
      </c>
      <c r="F7116" s="446" t="s">
        <v>1132</v>
      </c>
      <c r="G7116" s="447" t="n">
        <v>663</v>
      </c>
      <c r="H7116" s="448" t="n">
        <v>1756.74961811748</v>
      </c>
      <c r="I7116" s="448" t="n">
        <v>34853.91</v>
      </c>
      <c r="J7116" s="389"/>
      <c r="K7116" s="331" t="s">
        <v>994</v>
      </c>
    </row>
    <row r="7117" customFormat="false" ht="15" hidden="true" customHeight="false" outlineLevel="0" collapsed="false">
      <c r="A7117" s="444"/>
      <c r="B7117" s="444" t="s">
        <v>1648</v>
      </c>
      <c r="C7117" s="444" t="str">
        <f aca="false">IFERROR(VLOOKUP(B7117,'[1]#¡REF!'!$A$1:$C$15201,2,FALSE()),"")</f>
        <v/>
      </c>
      <c r="D7117" s="444" t="s">
        <v>1016</v>
      </c>
      <c r="E7117" s="444" t="s">
        <v>1027</v>
      </c>
      <c r="F7117" s="446" t="s">
        <v>1133</v>
      </c>
      <c r="G7117" s="447" t="n">
        <v>78</v>
      </c>
      <c r="H7117" s="448" t="n">
        <v>206.676425660879</v>
      </c>
      <c r="I7117" s="448" t="n">
        <v>4100.46</v>
      </c>
      <c r="J7117" s="389"/>
      <c r="K7117" s="331" t="s">
        <v>994</v>
      </c>
    </row>
    <row r="7118" customFormat="false" ht="15" hidden="true" customHeight="false" outlineLevel="0" collapsed="false">
      <c r="A7118" s="444"/>
      <c r="B7118" s="444" t="s">
        <v>1648</v>
      </c>
      <c r="C7118" s="444" t="str">
        <f aca="false">IFERROR(VLOOKUP(B7118,'[1]#¡REF!'!$A$1:$C$15201,2,FALSE()),"")</f>
        <v/>
      </c>
      <c r="D7118" s="444" t="s">
        <v>1016</v>
      </c>
      <c r="E7118" s="444" t="s">
        <v>1028</v>
      </c>
      <c r="F7118" s="446" t="s">
        <v>1134</v>
      </c>
      <c r="G7118" s="447" t="n">
        <v>39</v>
      </c>
      <c r="H7118" s="448" t="n">
        <v>103.33821283044</v>
      </c>
      <c r="I7118" s="448" t="n">
        <v>2050.23</v>
      </c>
      <c r="J7118" s="389"/>
      <c r="K7118" s="331" t="s">
        <v>994</v>
      </c>
    </row>
    <row r="7119" customFormat="false" ht="15" hidden="true" customHeight="false" outlineLevel="0" collapsed="false">
      <c r="A7119" s="444"/>
      <c r="B7119" s="444" t="s">
        <v>1649</v>
      </c>
      <c r="C7119" s="444" t="str">
        <f aca="false">IFERROR(VLOOKUP(B7119,'[1]#¡REF!'!$A$1:$C$15201,2,FALSE()),"")</f>
        <v/>
      </c>
      <c r="D7119" s="444" t="s">
        <v>991</v>
      </c>
      <c r="E7119" s="444" t="s">
        <v>997</v>
      </c>
      <c r="F7119" s="446" t="s">
        <v>1130</v>
      </c>
      <c r="G7119" s="447" t="n">
        <v>0.477593543158179</v>
      </c>
      <c r="H7119" s="448" t="n">
        <v>1.78688364901219</v>
      </c>
      <c r="I7119" s="448" t="n">
        <v>35.4517687086316</v>
      </c>
      <c r="J7119" s="389"/>
      <c r="K7119" s="331" t="s">
        <v>994</v>
      </c>
    </row>
    <row r="7120" customFormat="false" ht="15" hidden="true" customHeight="false" outlineLevel="0" collapsed="false">
      <c r="A7120" s="444"/>
      <c r="B7120" s="444" t="s">
        <v>1649</v>
      </c>
      <c r="C7120" s="444" t="str">
        <f aca="false">IFERROR(VLOOKUP(B7120,'[1]#¡REF!'!$A$1:$C$15201,2,FALSE()),"")</f>
        <v/>
      </c>
      <c r="D7120" s="444" t="s">
        <v>991</v>
      </c>
      <c r="E7120" s="444" t="s">
        <v>1032</v>
      </c>
      <c r="F7120" s="446" t="s">
        <v>1130</v>
      </c>
      <c r="G7120" s="447" t="n">
        <v>0.477593543158179</v>
      </c>
      <c r="H7120" s="448" t="n">
        <v>1.78688364901219</v>
      </c>
      <c r="I7120" s="448" t="n">
        <v>35.4517687086316</v>
      </c>
      <c r="J7120" s="389"/>
      <c r="K7120" s="331" t="s">
        <v>994</v>
      </c>
    </row>
    <row r="7121" customFormat="false" ht="15" hidden="true" customHeight="false" outlineLevel="0" collapsed="false">
      <c r="A7121" s="444"/>
      <c r="B7121" s="444" t="s">
        <v>1649</v>
      </c>
      <c r="C7121" s="444" t="str">
        <f aca="false">IFERROR(VLOOKUP(B7121,'[1]#¡REF!'!$A$1:$C$15201,2,FALSE()),"")</f>
        <v/>
      </c>
      <c r="D7121" s="444" t="s">
        <v>991</v>
      </c>
      <c r="E7121" s="444" t="s">
        <v>1000</v>
      </c>
      <c r="F7121" s="354" t="s">
        <v>993</v>
      </c>
      <c r="G7121" s="447" t="n">
        <v>40.1178576252871</v>
      </c>
      <c r="H7121" s="448" t="n">
        <v>150.098226517024</v>
      </c>
      <c r="I7121" s="448" t="n">
        <v>2977.94857152506</v>
      </c>
      <c r="J7121" s="389"/>
      <c r="K7121" s="331" t="s">
        <v>994</v>
      </c>
    </row>
    <row r="7122" customFormat="false" ht="15" hidden="true" customHeight="false" outlineLevel="0" collapsed="false">
      <c r="A7122" s="444"/>
      <c r="B7122" s="444" t="s">
        <v>1649</v>
      </c>
      <c r="C7122" s="444" t="str">
        <f aca="false">IFERROR(VLOOKUP(B7122,'[1]#¡REF!'!$A$1:$C$15201,2,FALSE()),"")</f>
        <v/>
      </c>
      <c r="D7122" s="444" t="s">
        <v>991</v>
      </c>
      <c r="E7122" s="444" t="s">
        <v>1033</v>
      </c>
      <c r="F7122" s="354" t="s">
        <v>993</v>
      </c>
      <c r="G7122" s="447" t="n">
        <v>11.9398385789545</v>
      </c>
      <c r="H7122" s="448" t="n">
        <v>44.6720912253047</v>
      </c>
      <c r="I7122" s="448" t="n">
        <v>886.294217715791</v>
      </c>
      <c r="J7122" s="389"/>
      <c r="K7122" s="331" t="s">
        <v>994</v>
      </c>
    </row>
    <row r="7123" customFormat="false" ht="15" hidden="true" customHeight="false" outlineLevel="0" collapsed="false">
      <c r="A7123" s="444"/>
      <c r="B7123" s="444" t="s">
        <v>1649</v>
      </c>
      <c r="C7123" s="444" t="str">
        <f aca="false">IFERROR(VLOOKUP(B7123,'[1]#¡REF!'!$A$1:$C$15201,2,FALSE()),"")</f>
        <v/>
      </c>
      <c r="D7123" s="444" t="s">
        <v>991</v>
      </c>
      <c r="E7123" s="444" t="s">
        <v>1034</v>
      </c>
      <c r="F7123" s="354" t="s">
        <v>993</v>
      </c>
      <c r="G7123" s="447" t="n">
        <v>47.7593543158179</v>
      </c>
      <c r="H7123" s="448" t="n">
        <v>178.688364901219</v>
      </c>
      <c r="I7123" s="448" t="n">
        <v>3545.17687086316</v>
      </c>
      <c r="J7123" s="389"/>
      <c r="K7123" s="331" t="s">
        <v>994</v>
      </c>
    </row>
    <row r="7124" customFormat="false" ht="15" hidden="true" customHeight="false" outlineLevel="0" collapsed="false">
      <c r="A7124" s="444"/>
      <c r="B7124" s="444" t="s">
        <v>1649</v>
      </c>
      <c r="C7124" s="444" t="str">
        <f aca="false">IFERROR(VLOOKUP(B7124,'[1]#¡REF!'!$A$1:$C$15201,2,FALSE()),"")</f>
        <v/>
      </c>
      <c r="D7124" s="444" t="s">
        <v>991</v>
      </c>
      <c r="E7124" s="444" t="s">
        <v>1014</v>
      </c>
      <c r="F7124" s="446" t="s">
        <v>1132</v>
      </c>
      <c r="G7124" s="447" t="n">
        <v>1.91037417263272</v>
      </c>
      <c r="H7124" s="448" t="n">
        <v>7.14753459604876</v>
      </c>
      <c r="I7124" s="448" t="n">
        <v>141.807074834527</v>
      </c>
      <c r="J7124" s="389"/>
      <c r="K7124" s="331" t="s">
        <v>994</v>
      </c>
    </row>
    <row r="7125" customFormat="false" ht="15" hidden="true" customHeight="false" outlineLevel="0" collapsed="false">
      <c r="A7125" s="444"/>
      <c r="B7125" s="444" t="s">
        <v>1649</v>
      </c>
      <c r="C7125" s="444" t="str">
        <f aca="false">IFERROR(VLOOKUP(B7125,'[1]#¡REF!'!$A$1:$C$15201,2,FALSE()),"")</f>
        <v/>
      </c>
      <c r="D7125" s="444" t="s">
        <v>991</v>
      </c>
      <c r="E7125" s="444" t="s">
        <v>1004</v>
      </c>
      <c r="F7125" s="446" t="s">
        <v>1134</v>
      </c>
      <c r="G7125" s="447" t="n">
        <v>1.91037417263272</v>
      </c>
      <c r="H7125" s="448" t="n">
        <v>7.14753459604876</v>
      </c>
      <c r="I7125" s="448" t="n">
        <v>141.807074834527</v>
      </c>
      <c r="J7125" s="389"/>
      <c r="K7125" s="331" t="s">
        <v>994</v>
      </c>
    </row>
    <row r="7126" customFormat="false" ht="15" hidden="true" customHeight="false" outlineLevel="0" collapsed="false">
      <c r="A7126" s="444"/>
      <c r="B7126" s="444" t="s">
        <v>1650</v>
      </c>
      <c r="C7126" s="444" t="str">
        <f aca="false">IFERROR(VLOOKUP(B7126,'[1]#¡REF!'!$A$1:$C$15201,2,FALSE()),"")</f>
        <v/>
      </c>
      <c r="D7126" s="444" t="s">
        <v>991</v>
      </c>
      <c r="E7126" s="444" t="s">
        <v>997</v>
      </c>
      <c r="F7126" s="446" t="s">
        <v>1130</v>
      </c>
      <c r="G7126" s="447" t="n">
        <v>9.54767399489858</v>
      </c>
      <c r="H7126" s="448" t="n">
        <v>496.820764037395</v>
      </c>
      <c r="I7126" s="448" t="n">
        <v>9856.92315559334</v>
      </c>
      <c r="J7126" s="389"/>
      <c r="K7126" s="331" t="s">
        <v>994</v>
      </c>
    </row>
    <row r="7127" customFormat="false" ht="15" hidden="true" customHeight="false" outlineLevel="0" collapsed="false">
      <c r="A7127" s="444"/>
      <c r="B7127" s="444" t="s">
        <v>1650</v>
      </c>
      <c r="C7127" s="444" t="str">
        <f aca="false">IFERROR(VLOOKUP(B7127,'[1]#¡REF!'!$A$1:$C$15201,2,FALSE()),"")</f>
        <v/>
      </c>
      <c r="D7127" s="444" t="s">
        <v>991</v>
      </c>
      <c r="E7127" s="444" t="s">
        <v>1032</v>
      </c>
      <c r="F7127" s="446" t="s">
        <v>1130</v>
      </c>
      <c r="G7127" s="447" t="n">
        <v>12.7302319931981</v>
      </c>
      <c r="H7127" s="448" t="n">
        <v>662.427685383193</v>
      </c>
      <c r="I7127" s="448" t="n">
        <v>13142.5642074578</v>
      </c>
      <c r="J7127" s="389"/>
      <c r="K7127" s="331" t="s">
        <v>994</v>
      </c>
    </row>
    <row r="7128" customFormat="false" ht="15" hidden="true" customHeight="false" outlineLevel="0" collapsed="false">
      <c r="A7128" s="444"/>
      <c r="B7128" s="444" t="s">
        <v>1650</v>
      </c>
      <c r="C7128" s="444" t="str">
        <f aca="false">IFERROR(VLOOKUP(B7128,'[1]#¡REF!'!$A$1:$C$15201,2,FALSE()),"")</f>
        <v/>
      </c>
      <c r="D7128" s="444" t="s">
        <v>991</v>
      </c>
      <c r="E7128" s="444" t="s">
        <v>1000</v>
      </c>
      <c r="F7128" s="354" t="s">
        <v>993</v>
      </c>
      <c r="G7128" s="447" t="n">
        <v>19.6257743228471</v>
      </c>
      <c r="H7128" s="448" t="n">
        <v>1021.24268163242</v>
      </c>
      <c r="I7128" s="448" t="n">
        <v>20261.4531531641</v>
      </c>
      <c r="J7128" s="389"/>
      <c r="K7128" s="331" t="s">
        <v>994</v>
      </c>
    </row>
    <row r="7129" customFormat="false" ht="15" hidden="true" customHeight="false" outlineLevel="0" collapsed="false">
      <c r="A7129" s="444"/>
      <c r="B7129" s="444" t="s">
        <v>1650</v>
      </c>
      <c r="C7129" s="444" t="str">
        <f aca="false">IFERROR(VLOOKUP(B7129,'[1]#¡REF!'!$A$1:$C$15201,2,FALSE()),"")</f>
        <v/>
      </c>
      <c r="D7129" s="444" t="s">
        <v>991</v>
      </c>
      <c r="E7129" s="444" t="s">
        <v>1053</v>
      </c>
      <c r="F7129" s="354" t="s">
        <v>993</v>
      </c>
      <c r="G7129" s="447" t="n">
        <v>26.5213166524961</v>
      </c>
      <c r="H7129" s="448" t="n">
        <v>1380.05767788165</v>
      </c>
      <c r="I7129" s="448" t="n">
        <v>27380.3420988704</v>
      </c>
      <c r="J7129" s="389"/>
      <c r="K7129" s="331" t="s">
        <v>994</v>
      </c>
    </row>
    <row r="7130" customFormat="false" ht="15" hidden="true" customHeight="false" outlineLevel="0" collapsed="false">
      <c r="A7130" s="444"/>
      <c r="B7130" s="444" t="s">
        <v>1650</v>
      </c>
      <c r="C7130" s="444" t="str">
        <f aca="false">IFERROR(VLOOKUP(B7130,'[1]#¡REF!'!$A$1:$C$15201,2,FALSE()),"")</f>
        <v/>
      </c>
      <c r="D7130" s="444" t="s">
        <v>991</v>
      </c>
      <c r="E7130" s="444" t="s">
        <v>1034</v>
      </c>
      <c r="F7130" s="354" t="s">
        <v>993</v>
      </c>
      <c r="G7130" s="447" t="n">
        <v>13.7910846592979</v>
      </c>
      <c r="H7130" s="448" t="n">
        <v>717.629992498459</v>
      </c>
      <c r="I7130" s="448" t="n">
        <v>14237.7778914126</v>
      </c>
      <c r="J7130" s="389"/>
      <c r="K7130" s="331" t="s">
        <v>994</v>
      </c>
    </row>
    <row r="7131" customFormat="false" ht="15" hidden="true" customHeight="false" outlineLevel="0" collapsed="false">
      <c r="A7131" s="444"/>
      <c r="B7131" s="444" t="s">
        <v>1650</v>
      </c>
      <c r="C7131" s="444" t="str">
        <f aca="false">IFERROR(VLOOKUP(B7131,'[1]#¡REF!'!$A$1:$C$15201,2,FALSE()),"")</f>
        <v/>
      </c>
      <c r="D7131" s="444" t="s">
        <v>991</v>
      </c>
      <c r="E7131" s="444" t="s">
        <v>1014</v>
      </c>
      <c r="F7131" s="446" t="s">
        <v>1132</v>
      </c>
      <c r="G7131" s="447" t="n">
        <v>10.6085266609984</v>
      </c>
      <c r="H7131" s="448" t="n">
        <v>552.023071152661</v>
      </c>
      <c r="I7131" s="448" t="n">
        <v>10952.1368395482</v>
      </c>
      <c r="J7131" s="389"/>
      <c r="K7131" s="331" t="s">
        <v>994</v>
      </c>
    </row>
    <row r="7132" customFormat="false" ht="15" hidden="true" customHeight="false" outlineLevel="0" collapsed="false">
      <c r="A7132" s="444"/>
      <c r="B7132" s="444" t="s">
        <v>1650</v>
      </c>
      <c r="C7132" s="444" t="str">
        <f aca="false">IFERROR(VLOOKUP(B7132,'[1]#¡REF!'!$A$1:$C$15201,2,FALSE()),"")</f>
        <v/>
      </c>
      <c r="D7132" s="444" t="s">
        <v>991</v>
      </c>
      <c r="E7132" s="444" t="s">
        <v>1004</v>
      </c>
      <c r="F7132" s="446" t="s">
        <v>1134</v>
      </c>
      <c r="G7132" s="447" t="n">
        <v>7.42596866269889</v>
      </c>
      <c r="H7132" s="448" t="n">
        <v>386.416149806863</v>
      </c>
      <c r="I7132" s="448" t="n">
        <v>7666.49578768371</v>
      </c>
      <c r="J7132" s="389"/>
      <c r="K7132" s="331" t="s">
        <v>994</v>
      </c>
    </row>
    <row r="7133" customFormat="false" ht="15" hidden="true" customHeight="false" outlineLevel="0" collapsed="false">
      <c r="A7133" s="444"/>
      <c r="B7133" s="444" t="s">
        <v>1651</v>
      </c>
      <c r="C7133" s="444" t="str">
        <f aca="false">IFERROR(VLOOKUP(B7133,'[1]#¡REF!'!$A$1:$C$15201,2,FALSE()),"")</f>
        <v/>
      </c>
      <c r="D7133" s="444" t="s">
        <v>991</v>
      </c>
      <c r="E7133" s="444" t="s">
        <v>997</v>
      </c>
      <c r="F7133" s="446" t="s">
        <v>1130</v>
      </c>
      <c r="G7133" s="447" t="n">
        <v>16.3347083087802</v>
      </c>
      <c r="H7133" s="448" t="n">
        <v>788.87426350983</v>
      </c>
      <c r="I7133" s="448" t="n">
        <v>15651.2641131408</v>
      </c>
      <c r="J7133" s="389"/>
      <c r="K7133" s="331" t="s">
        <v>994</v>
      </c>
    </row>
    <row r="7134" customFormat="false" ht="15" hidden="true" customHeight="false" outlineLevel="0" collapsed="false">
      <c r="A7134" s="444"/>
      <c r="B7134" s="444" t="s">
        <v>1651</v>
      </c>
      <c r="C7134" s="444" t="str">
        <f aca="false">IFERROR(VLOOKUP(B7134,'[1]#¡REF!'!$A$1:$C$15201,2,FALSE()),"")</f>
        <v/>
      </c>
      <c r="D7134" s="444" t="s">
        <v>991</v>
      </c>
      <c r="E7134" s="444" t="s">
        <v>1032</v>
      </c>
      <c r="F7134" s="446" t="s">
        <v>1130</v>
      </c>
      <c r="G7134" s="447" t="n">
        <v>13.0677666470242</v>
      </c>
      <c r="H7134" s="448" t="n">
        <v>631.099410807864</v>
      </c>
      <c r="I7134" s="448" t="n">
        <v>12521.0112905127</v>
      </c>
      <c r="J7134" s="389"/>
      <c r="K7134" s="331" t="s">
        <v>994</v>
      </c>
    </row>
    <row r="7135" customFormat="false" ht="15" hidden="true" customHeight="false" outlineLevel="0" collapsed="false">
      <c r="A7135" s="444"/>
      <c r="B7135" s="444" t="s">
        <v>1651</v>
      </c>
      <c r="C7135" s="444" t="str">
        <f aca="false">IFERROR(VLOOKUP(B7135,'[1]#¡REF!'!$A$1:$C$15201,2,FALSE()),"")</f>
        <v/>
      </c>
      <c r="D7135" s="444" t="s">
        <v>991</v>
      </c>
      <c r="E7135" s="444" t="s">
        <v>992</v>
      </c>
      <c r="F7135" s="354" t="s">
        <v>993</v>
      </c>
      <c r="G7135" s="447" t="n">
        <v>49.0041249263406</v>
      </c>
      <c r="H7135" s="448" t="n">
        <v>2366.62279052949</v>
      </c>
      <c r="I7135" s="448" t="n">
        <v>46953.7923394225</v>
      </c>
      <c r="J7135" s="389"/>
      <c r="K7135" s="331" t="s">
        <v>994</v>
      </c>
    </row>
    <row r="7136" customFormat="false" ht="15" hidden="true" customHeight="false" outlineLevel="0" collapsed="false">
      <c r="A7136" s="444"/>
      <c r="B7136" s="444" t="s">
        <v>1651</v>
      </c>
      <c r="C7136" s="444" t="str">
        <f aca="false">IFERROR(VLOOKUP(B7136,'[1]#¡REF!'!$A$1:$C$15201,2,FALSE()),"")</f>
        <v/>
      </c>
      <c r="D7136" s="444" t="s">
        <v>991</v>
      </c>
      <c r="E7136" s="444" t="s">
        <v>1000</v>
      </c>
      <c r="F7136" s="354" t="s">
        <v>993</v>
      </c>
      <c r="G7136" s="447" t="n">
        <v>206.906305244549</v>
      </c>
      <c r="H7136" s="448" t="n">
        <v>9992.40733779118</v>
      </c>
      <c r="I7136" s="448" t="n">
        <v>198249.345433117</v>
      </c>
      <c r="J7136" s="389"/>
      <c r="K7136" s="331" t="s">
        <v>994</v>
      </c>
    </row>
    <row r="7137" customFormat="false" ht="15" hidden="true" customHeight="false" outlineLevel="0" collapsed="false">
      <c r="A7137" s="444"/>
      <c r="B7137" s="444" t="s">
        <v>1651</v>
      </c>
      <c r="C7137" s="444" t="str">
        <f aca="false">IFERROR(VLOOKUP(B7137,'[1]#¡REF!'!$A$1:$C$15201,2,FALSE()),"")</f>
        <v/>
      </c>
      <c r="D7137" s="444" t="s">
        <v>991</v>
      </c>
      <c r="E7137" s="444" t="s">
        <v>1053</v>
      </c>
      <c r="F7137" s="354" t="s">
        <v>993</v>
      </c>
      <c r="G7137" s="447" t="n">
        <v>108.898055391868</v>
      </c>
      <c r="H7137" s="448" t="n">
        <v>5259.1617567322</v>
      </c>
      <c r="I7137" s="448" t="n">
        <v>104341.760754272</v>
      </c>
      <c r="J7137" s="389"/>
      <c r="K7137" s="331" t="s">
        <v>994</v>
      </c>
    </row>
    <row r="7138" customFormat="false" ht="15" hidden="true" customHeight="false" outlineLevel="0" collapsed="false">
      <c r="A7138" s="444"/>
      <c r="B7138" s="444" t="s">
        <v>1651</v>
      </c>
      <c r="C7138" s="444" t="str">
        <f aca="false">IFERROR(VLOOKUP(B7138,'[1]#¡REF!'!$A$1:$C$15201,2,FALSE()),"")</f>
        <v/>
      </c>
      <c r="D7138" s="444" t="s">
        <v>991</v>
      </c>
      <c r="E7138" s="444" t="s">
        <v>1034</v>
      </c>
      <c r="F7138" s="354" t="s">
        <v>993</v>
      </c>
      <c r="G7138" s="447" t="n">
        <v>38.1143193871538</v>
      </c>
      <c r="H7138" s="448" t="n">
        <v>1840.70661485627</v>
      </c>
      <c r="I7138" s="448" t="n">
        <v>36519.6162639953</v>
      </c>
      <c r="J7138" s="389"/>
      <c r="K7138" s="331" t="s">
        <v>994</v>
      </c>
    </row>
    <row r="7139" customFormat="false" ht="15" hidden="true" customHeight="false" outlineLevel="0" collapsed="false">
      <c r="A7139" s="444"/>
      <c r="B7139" s="444" t="s">
        <v>1651</v>
      </c>
      <c r="C7139" s="444" t="str">
        <f aca="false">IFERROR(VLOOKUP(B7139,'[1]#¡REF!'!$A$1:$C$15201,2,FALSE()),"")</f>
        <v/>
      </c>
      <c r="D7139" s="444" t="s">
        <v>991</v>
      </c>
      <c r="E7139" s="444" t="s">
        <v>1014</v>
      </c>
      <c r="F7139" s="446" t="s">
        <v>1132</v>
      </c>
      <c r="G7139" s="447" t="n">
        <v>109.442545668827</v>
      </c>
      <c r="H7139" s="448" t="n">
        <v>5285.45756551586</v>
      </c>
      <c r="I7139" s="448" t="n">
        <v>104863.469558044</v>
      </c>
      <c r="J7139" s="389"/>
      <c r="K7139" s="331" t="s">
        <v>994</v>
      </c>
    </row>
    <row r="7140" customFormat="false" ht="15" hidden="true" customHeight="false" outlineLevel="0" collapsed="false">
      <c r="A7140" s="444"/>
      <c r="B7140" s="444" t="s">
        <v>1651</v>
      </c>
      <c r="C7140" s="444" t="str">
        <f aca="false">IFERROR(VLOOKUP(B7140,'[1]#¡REF!'!$A$1:$C$15201,2,FALSE()),"")</f>
        <v/>
      </c>
      <c r="D7140" s="444" t="s">
        <v>991</v>
      </c>
      <c r="E7140" s="444" t="s">
        <v>1002</v>
      </c>
      <c r="F7140" s="446" t="s">
        <v>1133</v>
      </c>
      <c r="G7140" s="447" t="n">
        <v>10.8898055391868</v>
      </c>
      <c r="H7140" s="448" t="n">
        <v>525.91617567322</v>
      </c>
      <c r="I7140" s="448" t="n">
        <v>10434.1760754272</v>
      </c>
      <c r="J7140" s="389"/>
      <c r="K7140" s="331" t="s">
        <v>994</v>
      </c>
    </row>
    <row r="7141" customFormat="false" ht="15" hidden="true" customHeight="false" outlineLevel="0" collapsed="false">
      <c r="A7141" s="449"/>
      <c r="B7141" s="449" t="s">
        <v>1651</v>
      </c>
      <c r="C7141" s="449" t="str">
        <f aca="false">IFERROR(VLOOKUP(B7141,'[1]#¡REF!'!$A$1:$C$15201,2,FALSE()),"")</f>
        <v/>
      </c>
      <c r="D7141" s="449" t="s">
        <v>991</v>
      </c>
      <c r="E7141" s="449" t="s">
        <v>1004</v>
      </c>
      <c r="F7141" s="450" t="s">
        <v>1134</v>
      </c>
      <c r="G7141" s="447" t="n">
        <v>2.17796110783736</v>
      </c>
      <c r="H7141" s="448" t="n">
        <v>105.183235134644</v>
      </c>
      <c r="I7141" s="448" t="n">
        <v>2086.83521508544</v>
      </c>
      <c r="J7141" s="390"/>
      <c r="K7141" s="331" t="s">
        <v>994</v>
      </c>
    </row>
    <row r="7142" customFormat="false" ht="15.75" hidden="true" customHeight="false" outlineLevel="0" collapsed="false">
      <c r="A7142" s="455" t="s">
        <v>1029</v>
      </c>
      <c r="B7142" s="455" t="s">
        <v>1651</v>
      </c>
      <c r="C7142" s="455" t="str">
        <f aca="false">IFERROR(VLOOKUP(B7142,'[1]#¡REF!'!$A$1:$C$15201,2,FALSE()),"")</f>
        <v/>
      </c>
      <c r="D7142" s="455" t="s">
        <v>991</v>
      </c>
      <c r="E7142" s="455" t="s">
        <v>612</v>
      </c>
      <c r="F7142" s="456" t="s">
        <v>1136</v>
      </c>
      <c r="G7142" s="457" t="n">
        <v>93.6523276370065</v>
      </c>
      <c r="H7142" s="454" t="n">
        <v>4522.87911078969</v>
      </c>
      <c r="I7142" s="454" t="n">
        <v>89733.9142486741</v>
      </c>
      <c r="J7142" s="360" t="n">
        <v>826</v>
      </c>
      <c r="K7142" s="356" t="s">
        <v>994</v>
      </c>
      <c r="L7142" s="458" t="s">
        <v>1652</v>
      </c>
      <c r="M7142" s="458"/>
      <c r="N7142" s="458"/>
      <c r="O7142" s="458" t="n">
        <v>3139302</v>
      </c>
      <c r="P7142" s="459" t="n">
        <v>2391</v>
      </c>
      <c r="Q7142" s="460" t="n">
        <v>44470</v>
      </c>
      <c r="R7142" s="461"/>
      <c r="S7142" s="461"/>
      <c r="T7142" s="462" t="n">
        <v>14</v>
      </c>
    </row>
    <row r="7143" customFormat="false" ht="15" hidden="true" customHeight="false" outlineLevel="0" collapsed="false">
      <c r="A7143" s="439"/>
      <c r="B7143" s="439" t="s">
        <v>1653</v>
      </c>
      <c r="C7143" s="439" t="str">
        <f aca="false">IFERROR(VLOOKUP(B7143,'[1]#¡REF!'!$A$1:$C$15201,2,FALSE()),"")</f>
        <v/>
      </c>
      <c r="D7143" s="439" t="s">
        <v>991</v>
      </c>
      <c r="E7143" s="439" t="s">
        <v>997</v>
      </c>
      <c r="F7143" s="441" t="s">
        <v>1130</v>
      </c>
      <c r="G7143" s="447" t="n">
        <v>21.3448481885829</v>
      </c>
      <c r="H7143" s="448" t="n">
        <v>600.883345835217</v>
      </c>
      <c r="I7143" s="448" t="n">
        <v>11921.5246102873</v>
      </c>
      <c r="J7143" s="388"/>
      <c r="K7143" s="331" t="s">
        <v>994</v>
      </c>
    </row>
    <row r="7144" customFormat="false" ht="15" hidden="true" customHeight="false" outlineLevel="0" collapsed="false">
      <c r="A7144" s="444"/>
      <c r="B7144" s="444" t="s">
        <v>1653</v>
      </c>
      <c r="C7144" s="444" t="str">
        <f aca="false">IFERROR(VLOOKUP(B7144,'[1]#¡REF!'!$A$1:$C$15201,2,FALSE()),"")</f>
        <v/>
      </c>
      <c r="D7144" s="444" t="s">
        <v>991</v>
      </c>
      <c r="E7144" s="444" t="s">
        <v>992</v>
      </c>
      <c r="F7144" s="354" t="s">
        <v>993</v>
      </c>
      <c r="G7144" s="447" t="n">
        <v>133.405301178643</v>
      </c>
      <c r="H7144" s="448" t="n">
        <v>3755.52091147011</v>
      </c>
      <c r="I7144" s="448" t="n">
        <v>74509.5288142958</v>
      </c>
      <c r="J7144" s="389"/>
      <c r="K7144" s="331" t="s">
        <v>994</v>
      </c>
    </row>
    <row r="7145" customFormat="false" ht="15" hidden="true" customHeight="false" outlineLevel="0" collapsed="false">
      <c r="A7145" s="444"/>
      <c r="B7145" s="444" t="s">
        <v>1653</v>
      </c>
      <c r="C7145" s="444" t="str">
        <f aca="false">IFERROR(VLOOKUP(B7145,'[1]#¡REF!'!$A$1:$C$15201,2,FALSE()),"")</f>
        <v/>
      </c>
      <c r="D7145" s="444" t="s">
        <v>991</v>
      </c>
      <c r="E7145" s="444" t="s">
        <v>1008</v>
      </c>
      <c r="F7145" s="354" t="s">
        <v>993</v>
      </c>
      <c r="G7145" s="447" t="n">
        <v>106.724240942915</v>
      </c>
      <c r="H7145" s="448" t="n">
        <v>3004.41672917609</v>
      </c>
      <c r="I7145" s="448" t="n">
        <v>59607.6230514366</v>
      </c>
      <c r="J7145" s="389"/>
      <c r="K7145" s="331" t="s">
        <v>994</v>
      </c>
    </row>
    <row r="7146" customFormat="false" ht="15" hidden="true" customHeight="false" outlineLevel="0" collapsed="false">
      <c r="A7146" s="444"/>
      <c r="B7146" s="444" t="s">
        <v>1653</v>
      </c>
      <c r="C7146" s="444" t="str">
        <f aca="false">IFERROR(VLOOKUP(B7146,'[1]#¡REF!'!$A$1:$C$15201,2,FALSE()),"")</f>
        <v/>
      </c>
      <c r="D7146" s="444" t="s">
        <v>991</v>
      </c>
      <c r="E7146" s="444" t="s">
        <v>1033</v>
      </c>
      <c r="F7146" s="354" t="s">
        <v>993</v>
      </c>
      <c r="G7146" s="447" t="n">
        <v>2.66810602357286</v>
      </c>
      <c r="H7146" s="448" t="n">
        <v>75.1104182294022</v>
      </c>
      <c r="I7146" s="448" t="n">
        <v>1490.19057628592</v>
      </c>
      <c r="J7146" s="389"/>
      <c r="K7146" s="331" t="s">
        <v>994</v>
      </c>
    </row>
    <row r="7147" customFormat="false" ht="15" hidden="true" customHeight="false" outlineLevel="0" collapsed="false">
      <c r="A7147" s="444"/>
      <c r="B7147" s="444" t="s">
        <v>1653</v>
      </c>
      <c r="C7147" s="444" t="str">
        <f aca="false">IFERROR(VLOOKUP(B7147,'[1]#¡REF!'!$A$1:$C$15201,2,FALSE()),"")</f>
        <v/>
      </c>
      <c r="D7147" s="444" t="s">
        <v>991</v>
      </c>
      <c r="E7147" s="444" t="s">
        <v>1034</v>
      </c>
      <c r="F7147" s="354" t="s">
        <v>993</v>
      </c>
      <c r="G7147" s="447" t="n">
        <v>48.5595296290261</v>
      </c>
      <c r="H7147" s="448" t="n">
        <v>1367.00961177512</v>
      </c>
      <c r="I7147" s="448" t="n">
        <v>27121.4684884037</v>
      </c>
      <c r="J7147" s="389"/>
      <c r="K7147" s="331" t="s">
        <v>994</v>
      </c>
    </row>
    <row r="7148" customFormat="false" ht="15" hidden="true" customHeight="false" outlineLevel="0" collapsed="false">
      <c r="A7148" s="444"/>
      <c r="B7148" s="444" t="s">
        <v>1653</v>
      </c>
      <c r="C7148" s="444" t="str">
        <f aca="false">IFERROR(VLOOKUP(B7148,'[1]#¡REF!'!$A$1:$C$15201,2,FALSE()),"")</f>
        <v/>
      </c>
      <c r="D7148" s="444" t="s">
        <v>991</v>
      </c>
      <c r="E7148" s="444" t="s">
        <v>1010</v>
      </c>
      <c r="F7148" s="354" t="s">
        <v>993</v>
      </c>
      <c r="G7148" s="447" t="n">
        <v>192.103633697246</v>
      </c>
      <c r="H7148" s="448" t="n">
        <v>5407.95011251696</v>
      </c>
      <c r="I7148" s="448" t="n">
        <v>107293.721492586</v>
      </c>
      <c r="J7148" s="389"/>
      <c r="K7148" s="331" t="s">
        <v>994</v>
      </c>
    </row>
    <row r="7149" customFormat="false" ht="15" hidden="true" customHeight="false" outlineLevel="0" collapsed="false">
      <c r="A7149" s="444"/>
      <c r="B7149" s="444" t="s">
        <v>1653</v>
      </c>
      <c r="C7149" s="444" t="str">
        <f aca="false">IFERROR(VLOOKUP(B7149,'[1]#¡REF!'!$A$1:$C$15201,2,FALSE()),"")</f>
        <v/>
      </c>
      <c r="D7149" s="444" t="s">
        <v>991</v>
      </c>
      <c r="E7149" s="444" t="s">
        <v>1011</v>
      </c>
      <c r="F7149" s="354" t="s">
        <v>993</v>
      </c>
      <c r="G7149" s="447" t="n">
        <v>40.021590353593</v>
      </c>
      <c r="H7149" s="448" t="n">
        <v>1126.65627344103</v>
      </c>
      <c r="I7149" s="448" t="n">
        <v>22352.8586442887</v>
      </c>
      <c r="J7149" s="389"/>
      <c r="K7149" s="331" t="s">
        <v>994</v>
      </c>
    </row>
    <row r="7150" customFormat="false" ht="15" hidden="true" customHeight="false" outlineLevel="0" collapsed="false">
      <c r="A7150" s="444"/>
      <c r="B7150" s="444" t="s">
        <v>1653</v>
      </c>
      <c r="C7150" s="444" t="str">
        <f aca="false">IFERROR(VLOOKUP(B7150,'[1]#¡REF!'!$A$1:$C$15201,2,FALSE()),"")</f>
        <v/>
      </c>
      <c r="D7150" s="444" t="s">
        <v>991</v>
      </c>
      <c r="E7150" s="444" t="s">
        <v>1001</v>
      </c>
      <c r="F7150" s="354" t="s">
        <v>993</v>
      </c>
      <c r="G7150" s="447" t="n">
        <v>186.767421650101</v>
      </c>
      <c r="H7150" s="448" t="n">
        <v>5257.72927605815</v>
      </c>
      <c r="I7150" s="448" t="n">
        <v>104313.340340014</v>
      </c>
      <c r="J7150" s="389"/>
      <c r="K7150" s="331" t="s">
        <v>994</v>
      </c>
    </row>
    <row r="7151" customFormat="false" ht="15" hidden="true" customHeight="false" outlineLevel="0" collapsed="false">
      <c r="A7151" s="444"/>
      <c r="B7151" s="444" t="s">
        <v>1653</v>
      </c>
      <c r="C7151" s="444" t="str">
        <f aca="false">IFERROR(VLOOKUP(B7151,'[1]#¡REF!'!$A$1:$C$15201,2,FALSE()),"")</f>
        <v/>
      </c>
      <c r="D7151" s="444" t="s">
        <v>991</v>
      </c>
      <c r="E7151" s="444" t="s">
        <v>1014</v>
      </c>
      <c r="F7151" s="446" t="s">
        <v>1132</v>
      </c>
      <c r="G7151" s="447" t="n">
        <v>320.172722828744</v>
      </c>
      <c r="H7151" s="448" t="n">
        <v>9013.25018752826</v>
      </c>
      <c r="I7151" s="448" t="n">
        <v>178822.86915431</v>
      </c>
      <c r="J7151" s="389"/>
      <c r="K7151" s="331" t="s">
        <v>994</v>
      </c>
    </row>
    <row r="7152" customFormat="false" ht="15" hidden="true" customHeight="false" outlineLevel="0" collapsed="false">
      <c r="A7152" s="444"/>
      <c r="B7152" s="444" t="s">
        <v>1654</v>
      </c>
      <c r="C7152" s="444" t="str">
        <f aca="false">IFERROR(VLOOKUP(B7152,'[1]#¡REF!'!$A$1:$C$15201,2,FALSE()),"")</f>
        <v/>
      </c>
      <c r="D7152" s="444" t="s">
        <v>991</v>
      </c>
      <c r="E7152" s="444" t="s">
        <v>1033</v>
      </c>
      <c r="F7152" s="354" t="s">
        <v>993</v>
      </c>
      <c r="G7152" s="447" t="n">
        <v>99.3090790876785</v>
      </c>
      <c r="H7152" s="448" t="n">
        <v>9.81077675740815</v>
      </c>
      <c r="I7152" s="448" t="n">
        <v>194.64579501185</v>
      </c>
      <c r="J7152" s="389"/>
      <c r="K7152" s="331" t="s">
        <v>994</v>
      </c>
    </row>
    <row r="7153" customFormat="false" ht="15" hidden="true" customHeight="false" outlineLevel="0" collapsed="false">
      <c r="A7153" s="444"/>
      <c r="B7153" s="444" t="s">
        <v>1654</v>
      </c>
      <c r="C7153" s="444" t="str">
        <f aca="false">IFERROR(VLOOKUP(B7153,'[1]#¡REF!'!$A$1:$C$15201,2,FALSE()),"")</f>
        <v/>
      </c>
      <c r="D7153" s="444" t="s">
        <v>991</v>
      </c>
      <c r="E7153" s="444" t="s">
        <v>1009</v>
      </c>
      <c r="F7153" s="354" t="s">
        <v>993</v>
      </c>
      <c r="G7153" s="447" t="n">
        <v>148.963618631518</v>
      </c>
      <c r="H7153" s="448" t="n">
        <v>14.7161651361122</v>
      </c>
      <c r="I7153" s="448" t="n">
        <v>291.968692517775</v>
      </c>
      <c r="J7153" s="389"/>
      <c r="K7153" s="331" t="s">
        <v>994</v>
      </c>
    </row>
    <row r="7154" customFormat="false" ht="15" hidden="true" customHeight="false" outlineLevel="0" collapsed="false">
      <c r="A7154" s="444"/>
      <c r="B7154" s="444" t="s">
        <v>1654</v>
      </c>
      <c r="C7154" s="444" t="str">
        <f aca="false">IFERROR(VLOOKUP(B7154,'[1]#¡REF!'!$A$1:$C$15201,2,FALSE()),"")</f>
        <v/>
      </c>
      <c r="D7154" s="444" t="s">
        <v>991</v>
      </c>
      <c r="E7154" s="444" t="s">
        <v>1036</v>
      </c>
      <c r="F7154" s="354" t="s">
        <v>993</v>
      </c>
      <c r="G7154" s="447" t="n">
        <v>496.545395438393</v>
      </c>
      <c r="H7154" s="448" t="n">
        <v>49.0538837870408</v>
      </c>
      <c r="I7154" s="448" t="n">
        <v>973.22897505925</v>
      </c>
      <c r="J7154" s="389"/>
      <c r="K7154" s="331" t="s">
        <v>994</v>
      </c>
    </row>
    <row r="7155" customFormat="false" ht="15" hidden="true" customHeight="false" outlineLevel="0" collapsed="false">
      <c r="A7155" s="444"/>
      <c r="B7155" s="444" t="s">
        <v>1654</v>
      </c>
      <c r="C7155" s="444" t="str">
        <f aca="false">IFERROR(VLOOKUP(B7155,'[1]#¡REF!'!$A$1:$C$15201,2,FALSE()),"")</f>
        <v/>
      </c>
      <c r="D7155" s="444" t="s">
        <v>991</v>
      </c>
      <c r="E7155" s="444" t="s">
        <v>995</v>
      </c>
      <c r="F7155" s="354" t="s">
        <v>993</v>
      </c>
      <c r="G7155" s="447" t="n">
        <v>2085.49066084125</v>
      </c>
      <c r="H7155" s="448" t="n">
        <v>206.026311905571</v>
      </c>
      <c r="I7155" s="448" t="n">
        <v>4087.56169524885</v>
      </c>
      <c r="J7155" s="389"/>
      <c r="K7155" s="331" t="s">
        <v>994</v>
      </c>
    </row>
    <row r="7156" customFormat="false" ht="15" hidden="true" customHeight="false" outlineLevel="0" collapsed="false">
      <c r="A7156" s="444"/>
      <c r="B7156" s="444" t="s">
        <v>1654</v>
      </c>
      <c r="C7156" s="444" t="str">
        <f aca="false">IFERROR(VLOOKUP(B7156,'[1]#¡REF!'!$A$1:$C$15201,2,FALSE()),"")</f>
        <v/>
      </c>
      <c r="D7156" s="444" t="s">
        <v>991</v>
      </c>
      <c r="E7156" s="444" t="s">
        <v>1013</v>
      </c>
      <c r="F7156" s="354" t="s">
        <v>993</v>
      </c>
      <c r="G7156" s="447" t="n">
        <v>1986.18158175357</v>
      </c>
      <c r="H7156" s="448" t="n">
        <v>196.215535148163</v>
      </c>
      <c r="I7156" s="448" t="n">
        <v>3892.915900237</v>
      </c>
      <c r="J7156" s="389"/>
      <c r="K7156" s="331" t="s">
        <v>994</v>
      </c>
    </row>
    <row r="7157" customFormat="false" ht="15" hidden="true" customHeight="false" outlineLevel="0" collapsed="false">
      <c r="A7157" s="444"/>
      <c r="B7157" s="444" t="s">
        <v>1655</v>
      </c>
      <c r="C7157" s="444" t="str">
        <f aca="false">IFERROR(VLOOKUP(B7157,'[1]#¡REF!'!$A$1:$C$15201,2,FALSE()),"")</f>
        <v/>
      </c>
      <c r="D7157" s="444" t="s">
        <v>991</v>
      </c>
      <c r="E7157" s="444" t="s">
        <v>992</v>
      </c>
      <c r="F7157" s="354" t="s">
        <v>993</v>
      </c>
      <c r="G7157" s="447" t="n">
        <v>172.732603906361</v>
      </c>
      <c r="H7157" s="448" t="n">
        <v>79.7495353157731</v>
      </c>
      <c r="I7157" s="448" t="n">
        <v>1582.23065178227</v>
      </c>
      <c r="J7157" s="389"/>
      <c r="K7157" s="331" t="s">
        <v>994</v>
      </c>
    </row>
    <row r="7158" customFormat="false" ht="15" hidden="true" customHeight="false" outlineLevel="0" collapsed="false">
      <c r="A7158" s="444"/>
      <c r="B7158" s="444" t="s">
        <v>1655</v>
      </c>
      <c r="C7158" s="444" t="str">
        <f aca="false">IFERROR(VLOOKUP(B7158,'[1]#¡REF!'!$A$1:$C$15201,2,FALSE()),"")</f>
        <v/>
      </c>
      <c r="D7158" s="444" t="s">
        <v>991</v>
      </c>
      <c r="E7158" s="444" t="s">
        <v>1000</v>
      </c>
      <c r="F7158" s="354" t="s">
        <v>993</v>
      </c>
      <c r="G7158" s="447" t="n">
        <v>57.6926897047247</v>
      </c>
      <c r="H7158" s="448" t="n">
        <v>26.6363447954682</v>
      </c>
      <c r="I7158" s="448" t="n">
        <v>528.465037695279</v>
      </c>
      <c r="J7158" s="389"/>
      <c r="K7158" s="331" t="s">
        <v>994</v>
      </c>
    </row>
    <row r="7159" customFormat="false" ht="15" hidden="true" customHeight="false" outlineLevel="0" collapsed="false">
      <c r="A7159" s="444"/>
      <c r="B7159" s="444" t="s">
        <v>1655</v>
      </c>
      <c r="C7159" s="444" t="str">
        <f aca="false">IFERROR(VLOOKUP(B7159,'[1]#¡REF!'!$A$1:$C$15201,2,FALSE()),"")</f>
        <v/>
      </c>
      <c r="D7159" s="444" t="s">
        <v>991</v>
      </c>
      <c r="E7159" s="444" t="s">
        <v>1075</v>
      </c>
      <c r="F7159" s="354" t="s">
        <v>993</v>
      </c>
      <c r="G7159" s="447" t="n">
        <v>10.3639562343817</v>
      </c>
      <c r="H7159" s="448" t="n">
        <v>4.78497211894639</v>
      </c>
      <c r="I7159" s="448" t="n">
        <v>94.9338391069363</v>
      </c>
      <c r="J7159" s="389"/>
      <c r="K7159" s="331" t="s">
        <v>994</v>
      </c>
    </row>
    <row r="7160" customFormat="false" ht="15" hidden="true" customHeight="false" outlineLevel="0" collapsed="false">
      <c r="A7160" s="444"/>
      <c r="B7160" s="444" t="s">
        <v>1655</v>
      </c>
      <c r="C7160" s="444" t="str">
        <f aca="false">IFERROR(VLOOKUP(B7160,'[1]#¡REF!'!$A$1:$C$15201,2,FALSE()),"")</f>
        <v/>
      </c>
      <c r="D7160" s="444" t="s">
        <v>991</v>
      </c>
      <c r="E7160" s="444" t="s">
        <v>1033</v>
      </c>
      <c r="F7160" s="354" t="s">
        <v>993</v>
      </c>
      <c r="G7160" s="447" t="n">
        <v>172.732603906361</v>
      </c>
      <c r="H7160" s="448" t="n">
        <v>79.7495353157731</v>
      </c>
      <c r="I7160" s="448" t="n">
        <v>1582.23065178227</v>
      </c>
      <c r="J7160" s="389"/>
      <c r="K7160" s="331" t="s">
        <v>994</v>
      </c>
    </row>
    <row r="7161" customFormat="false" ht="15" hidden="true" customHeight="false" outlineLevel="0" collapsed="false">
      <c r="A7161" s="444"/>
      <c r="B7161" s="444" t="s">
        <v>1655</v>
      </c>
      <c r="C7161" s="444" t="str">
        <f aca="false">IFERROR(VLOOKUP(B7161,'[1]#¡REF!'!$A$1:$C$15201,2,FALSE()),"")</f>
        <v/>
      </c>
      <c r="D7161" s="444" t="s">
        <v>991</v>
      </c>
      <c r="E7161" s="444" t="s">
        <v>1053</v>
      </c>
      <c r="F7161" s="354" t="s">
        <v>993</v>
      </c>
      <c r="G7161" s="447" t="n">
        <v>345.465207812723</v>
      </c>
      <c r="H7161" s="448" t="n">
        <v>159.499070631546</v>
      </c>
      <c r="I7161" s="448" t="n">
        <v>3164.46130356454</v>
      </c>
      <c r="J7161" s="389"/>
      <c r="K7161" s="331" t="s">
        <v>994</v>
      </c>
    </row>
    <row r="7162" customFormat="false" ht="15" hidden="true" customHeight="false" outlineLevel="0" collapsed="false">
      <c r="A7162" s="444"/>
      <c r="B7162" s="444" t="s">
        <v>1655</v>
      </c>
      <c r="C7162" s="444" t="str">
        <f aca="false">IFERROR(VLOOKUP(B7162,'[1]#¡REF!'!$A$1:$C$15201,2,FALSE()),"")</f>
        <v/>
      </c>
      <c r="D7162" s="444" t="s">
        <v>991</v>
      </c>
      <c r="E7162" s="444" t="s">
        <v>1035</v>
      </c>
      <c r="F7162" s="354" t="s">
        <v>993</v>
      </c>
      <c r="G7162" s="447" t="n">
        <v>172.732603906361</v>
      </c>
      <c r="H7162" s="448" t="n">
        <v>79.7495353157731</v>
      </c>
      <c r="I7162" s="448" t="n">
        <v>1582.23065178227</v>
      </c>
      <c r="J7162" s="389"/>
      <c r="K7162" s="331" t="s">
        <v>994</v>
      </c>
    </row>
    <row r="7163" customFormat="false" ht="15" hidden="true" customHeight="false" outlineLevel="0" collapsed="false">
      <c r="A7163" s="444"/>
      <c r="B7163" s="444" t="s">
        <v>1655</v>
      </c>
      <c r="C7163" s="444" t="str">
        <f aca="false">IFERROR(VLOOKUP(B7163,'[1]#¡REF!'!$A$1:$C$15201,2,FALSE()),"")</f>
        <v/>
      </c>
      <c r="D7163" s="444" t="s">
        <v>991</v>
      </c>
      <c r="E7163" s="444" t="s">
        <v>1014</v>
      </c>
      <c r="F7163" s="446" t="s">
        <v>1132</v>
      </c>
      <c r="G7163" s="447" t="n">
        <v>72.5476936406718</v>
      </c>
      <c r="H7163" s="448" t="n">
        <v>33.4948048326247</v>
      </c>
      <c r="I7163" s="448" t="n">
        <v>664.536873748554</v>
      </c>
      <c r="J7163" s="389"/>
      <c r="K7163" s="331" t="s">
        <v>994</v>
      </c>
    </row>
    <row r="7164" customFormat="false" ht="15" hidden="true" customHeight="false" outlineLevel="0" collapsed="false">
      <c r="A7164" s="444"/>
      <c r="B7164" s="444" t="s">
        <v>1655</v>
      </c>
      <c r="C7164" s="444" t="str">
        <f aca="false">IFERROR(VLOOKUP(B7164,'[1]#¡REF!'!$A$1:$C$15201,2,FALSE()),"")</f>
        <v/>
      </c>
      <c r="D7164" s="444" t="s">
        <v>991</v>
      </c>
      <c r="E7164" s="444" t="s">
        <v>1004</v>
      </c>
      <c r="F7164" s="446" t="s">
        <v>1134</v>
      </c>
      <c r="G7164" s="447" t="n">
        <v>5.52744332500357</v>
      </c>
      <c r="H7164" s="448" t="n">
        <v>2.55198513010474</v>
      </c>
      <c r="I7164" s="448" t="n">
        <v>50.6313808570327</v>
      </c>
      <c r="J7164" s="389"/>
      <c r="K7164" s="331" t="s">
        <v>994</v>
      </c>
    </row>
    <row r="7165" customFormat="false" ht="15" hidden="true" customHeight="false" outlineLevel="0" collapsed="false">
      <c r="A7165" s="444"/>
      <c r="B7165" s="444" t="s">
        <v>996</v>
      </c>
      <c r="C7165" s="444" t="str">
        <f aca="false">IFERROR(VLOOKUP(B7165,'[1]#¡REF!'!$A$1:$C$15201,2,FALSE()),"")</f>
        <v/>
      </c>
      <c r="D7165" s="444" t="s">
        <v>991</v>
      </c>
      <c r="E7165" s="444" t="s">
        <v>997</v>
      </c>
      <c r="F7165" s="446" t="s">
        <v>1130</v>
      </c>
      <c r="G7165" s="447" t="n">
        <v>16.7093526654287</v>
      </c>
      <c r="H7165" s="448" t="n">
        <v>4.64055145690031</v>
      </c>
      <c r="I7165" s="448" t="n">
        <v>92.0685331865122</v>
      </c>
      <c r="J7165" s="389"/>
      <c r="K7165" s="331" t="s">
        <v>994</v>
      </c>
    </row>
    <row r="7166" customFormat="false" ht="15" hidden="true" customHeight="false" outlineLevel="0" collapsed="false">
      <c r="A7166" s="444"/>
      <c r="B7166" s="444" t="s">
        <v>996</v>
      </c>
      <c r="C7166" s="444" t="str">
        <f aca="false">IFERROR(VLOOKUP(B7166,'[1]#¡REF!'!$A$1:$C$15201,2,FALSE()),"")</f>
        <v/>
      </c>
      <c r="D7166" s="444" t="s">
        <v>991</v>
      </c>
      <c r="E7166" s="444" t="s">
        <v>992</v>
      </c>
      <c r="F7166" s="354" t="s">
        <v>993</v>
      </c>
      <c r="G7166" s="447" t="n">
        <v>4535.39572347351</v>
      </c>
      <c r="H7166" s="448" t="n">
        <v>1259.57825258723</v>
      </c>
      <c r="I7166" s="448" t="n">
        <v>24990.030436339</v>
      </c>
      <c r="J7166" s="389"/>
      <c r="K7166" s="331" t="s">
        <v>994</v>
      </c>
    </row>
    <row r="7167" customFormat="false" ht="15" hidden="true" customHeight="false" outlineLevel="0" collapsed="false">
      <c r="A7167" s="444"/>
      <c r="B7167" s="444" t="s">
        <v>996</v>
      </c>
      <c r="C7167" s="444" t="str">
        <f aca="false">IFERROR(VLOOKUP(B7167,'[1]#¡REF!'!$A$1:$C$15201,2,FALSE()),"")</f>
        <v/>
      </c>
      <c r="D7167" s="444" t="s">
        <v>991</v>
      </c>
      <c r="E7167" s="444" t="s">
        <v>1000</v>
      </c>
      <c r="F7167" s="354" t="s">
        <v>993</v>
      </c>
      <c r="G7167" s="447" t="n">
        <v>1670.93526654287</v>
      </c>
      <c r="H7167" s="448" t="n">
        <v>464.055145690031</v>
      </c>
      <c r="I7167" s="448" t="n">
        <v>9206.85331865122</v>
      </c>
      <c r="J7167" s="389"/>
      <c r="K7167" s="331" t="s">
        <v>994</v>
      </c>
    </row>
    <row r="7168" customFormat="false" ht="15" hidden="true" customHeight="false" outlineLevel="0" collapsed="false">
      <c r="A7168" s="444"/>
      <c r="B7168" s="444" t="s">
        <v>996</v>
      </c>
      <c r="C7168" s="444" t="str">
        <f aca="false">IFERROR(VLOOKUP(B7168,'[1]#¡REF!'!$A$1:$C$15201,2,FALSE()),"")</f>
        <v/>
      </c>
      <c r="D7168" s="444" t="s">
        <v>991</v>
      </c>
      <c r="E7168" s="444" t="s">
        <v>1075</v>
      </c>
      <c r="F7168" s="354" t="s">
        <v>993</v>
      </c>
      <c r="G7168" s="447" t="n">
        <v>47.7410076155106</v>
      </c>
      <c r="H7168" s="448" t="n">
        <v>13.2587184482866</v>
      </c>
      <c r="I7168" s="448" t="n">
        <v>263.052951961463</v>
      </c>
      <c r="J7168" s="389"/>
      <c r="K7168" s="331" t="s">
        <v>994</v>
      </c>
    </row>
    <row r="7169" customFormat="false" ht="15" hidden="true" customHeight="false" outlineLevel="0" collapsed="false">
      <c r="A7169" s="444"/>
      <c r="B7169" s="444" t="s">
        <v>996</v>
      </c>
      <c r="C7169" s="444" t="str">
        <f aca="false">IFERROR(VLOOKUP(B7169,'[1]#¡REF!'!$A$1:$C$15201,2,FALSE()),"")</f>
        <v/>
      </c>
      <c r="D7169" s="444" t="s">
        <v>991</v>
      </c>
      <c r="E7169" s="444" t="s">
        <v>1053</v>
      </c>
      <c r="F7169" s="354" t="s">
        <v>993</v>
      </c>
      <c r="G7169" s="447" t="n">
        <v>1432.23022846532</v>
      </c>
      <c r="H7169" s="448" t="n">
        <v>397.761553448598</v>
      </c>
      <c r="I7169" s="448" t="n">
        <v>7891.5885588439</v>
      </c>
      <c r="J7169" s="389"/>
      <c r="K7169" s="331" t="s">
        <v>994</v>
      </c>
    </row>
    <row r="7170" customFormat="false" ht="15" hidden="true" customHeight="false" outlineLevel="0" collapsed="false">
      <c r="A7170" s="444"/>
      <c r="B7170" s="444" t="s">
        <v>996</v>
      </c>
      <c r="C7170" s="444" t="str">
        <f aca="false">IFERROR(VLOOKUP(B7170,'[1]#¡REF!'!$A$1:$C$15201,2,FALSE()),"")</f>
        <v/>
      </c>
      <c r="D7170" s="444" t="s">
        <v>991</v>
      </c>
      <c r="E7170" s="444" t="s">
        <v>1001</v>
      </c>
      <c r="F7170" s="354" t="s">
        <v>993</v>
      </c>
      <c r="G7170" s="447" t="n">
        <v>477.410076155106</v>
      </c>
      <c r="H7170" s="448" t="n">
        <v>132.587184482866</v>
      </c>
      <c r="I7170" s="448" t="n">
        <v>2630.52951961463</v>
      </c>
      <c r="J7170" s="389"/>
      <c r="K7170" s="331" t="s">
        <v>994</v>
      </c>
    </row>
    <row r="7171" customFormat="false" ht="15" hidden="true" customHeight="false" outlineLevel="0" collapsed="false">
      <c r="A7171" s="444"/>
      <c r="B7171" s="444" t="s">
        <v>996</v>
      </c>
      <c r="C7171" s="444" t="str">
        <f aca="false">IFERROR(VLOOKUP(B7171,'[1]#¡REF!'!$A$1:$C$15201,2,FALSE()),"")</f>
        <v/>
      </c>
      <c r="D7171" s="444" t="s">
        <v>991</v>
      </c>
      <c r="E7171" s="444" t="s">
        <v>1014</v>
      </c>
      <c r="F7171" s="446" t="s">
        <v>1132</v>
      </c>
      <c r="G7171" s="447" t="n">
        <v>143.223022846532</v>
      </c>
      <c r="H7171" s="448" t="n">
        <v>39.7761553448598</v>
      </c>
      <c r="I7171" s="448" t="n">
        <v>789.15885588439</v>
      </c>
      <c r="J7171" s="389"/>
      <c r="K7171" s="331" t="s">
        <v>994</v>
      </c>
    </row>
    <row r="7172" customFormat="false" ht="15" hidden="true" customHeight="false" outlineLevel="0" collapsed="false">
      <c r="A7172" s="444"/>
      <c r="B7172" s="444" t="s">
        <v>996</v>
      </c>
      <c r="C7172" s="444" t="str">
        <f aca="false">IFERROR(VLOOKUP(B7172,'[1]#¡REF!'!$A$1:$C$15201,2,FALSE()),"")</f>
        <v/>
      </c>
      <c r="D7172" s="444" t="s">
        <v>991</v>
      </c>
      <c r="E7172" s="444" t="s">
        <v>1002</v>
      </c>
      <c r="F7172" s="446" t="s">
        <v>1133</v>
      </c>
      <c r="G7172" s="447" t="n">
        <v>716.115114232659</v>
      </c>
      <c r="H7172" s="448" t="n">
        <v>198.880776724299</v>
      </c>
      <c r="I7172" s="448" t="n">
        <v>3945.79427942195</v>
      </c>
      <c r="J7172" s="389"/>
      <c r="K7172" s="331" t="s">
        <v>994</v>
      </c>
    </row>
    <row r="7173" customFormat="false" ht="15" hidden="true" customHeight="false" outlineLevel="0" collapsed="false">
      <c r="A7173" s="449"/>
      <c r="B7173" s="449" t="s">
        <v>996</v>
      </c>
      <c r="C7173" s="449" t="str">
        <f aca="false">IFERROR(VLOOKUP(B7173,'[1]#¡REF!'!$A$1:$C$15201,2,FALSE()),"")</f>
        <v/>
      </c>
      <c r="D7173" s="449" t="s">
        <v>991</v>
      </c>
      <c r="E7173" s="449" t="s">
        <v>1004</v>
      </c>
      <c r="F7173" s="450" t="s">
        <v>1134</v>
      </c>
      <c r="G7173" s="447" t="n">
        <v>15.2771224369634</v>
      </c>
      <c r="H7173" s="448" t="n">
        <v>4.24278990345171</v>
      </c>
      <c r="I7173" s="448" t="n">
        <v>84.1769446276683</v>
      </c>
      <c r="J7173" s="390"/>
      <c r="K7173" s="331" t="s">
        <v>994</v>
      </c>
    </row>
    <row r="7174" customFormat="false" ht="15.75" hidden="true" customHeight="false" outlineLevel="0" collapsed="false">
      <c r="A7174" s="451"/>
      <c r="B7174" s="451" t="s">
        <v>996</v>
      </c>
      <c r="C7174" s="451" t="str">
        <f aca="false">IFERROR(VLOOKUP(B7174,'[1]#¡REF!'!$A$1:$C$15201,2,FALSE()),"")</f>
        <v/>
      </c>
      <c r="D7174" s="451" t="s">
        <v>991</v>
      </c>
      <c r="E7174" s="451" t="s">
        <v>612</v>
      </c>
      <c r="F7174" s="452" t="s">
        <v>1136</v>
      </c>
      <c r="G7174" s="453" t="n">
        <v>1.90964030462042</v>
      </c>
      <c r="H7174" s="454" t="n">
        <v>0.530348737931464</v>
      </c>
      <c r="I7174" s="454" t="n">
        <v>10.5221180784585</v>
      </c>
      <c r="J7174" s="360"/>
      <c r="K7174" s="356" t="s">
        <v>994</v>
      </c>
      <c r="L7174" s="379"/>
      <c r="M7174" s="379"/>
      <c r="N7174" s="379"/>
      <c r="O7174" s="379"/>
      <c r="P7174" s="101"/>
      <c r="Q7174" s="380"/>
      <c r="R7174" s="381"/>
      <c r="S7174" s="381"/>
      <c r="T7174" s="382"/>
    </row>
    <row r="7175" customFormat="false" ht="15" hidden="true" customHeight="false" outlineLevel="0" collapsed="false">
      <c r="A7175" s="439"/>
      <c r="B7175" s="439" t="s">
        <v>1656</v>
      </c>
      <c r="C7175" s="439" t="str">
        <f aca="false">IFERROR(VLOOKUP(B7175,'[1]#¡REF!'!$A$1:$C$15201,2,FALSE()),"")</f>
        <v/>
      </c>
      <c r="D7175" s="439" t="s">
        <v>991</v>
      </c>
      <c r="E7175" s="439" t="s">
        <v>1032</v>
      </c>
      <c r="F7175" s="441" t="s">
        <v>1130</v>
      </c>
      <c r="G7175" s="447" t="n">
        <v>3078.1465002178</v>
      </c>
      <c r="H7175" s="448" t="n">
        <v>718.337675946695</v>
      </c>
      <c r="I7175" s="448" t="n">
        <v>14251.8182960084</v>
      </c>
      <c r="J7175" s="388"/>
      <c r="K7175" s="331" t="s">
        <v>994</v>
      </c>
    </row>
    <row r="7176" customFormat="false" ht="15" hidden="true" customHeight="false" outlineLevel="0" collapsed="false">
      <c r="A7176" s="444"/>
      <c r="B7176" s="444" t="s">
        <v>1656</v>
      </c>
      <c r="C7176" s="444" t="str">
        <f aca="false">IFERROR(VLOOKUP(B7176,'[1]#¡REF!'!$A$1:$C$15201,2,FALSE()),"")</f>
        <v/>
      </c>
      <c r="D7176" s="444" t="s">
        <v>991</v>
      </c>
      <c r="E7176" s="444" t="s">
        <v>992</v>
      </c>
      <c r="F7176" s="354" t="s">
        <v>993</v>
      </c>
      <c r="G7176" s="447" t="n">
        <v>4976.33684201878</v>
      </c>
      <c r="H7176" s="448" t="n">
        <v>1161.31257611382</v>
      </c>
      <c r="I7176" s="448" t="n">
        <v>23040.439578547</v>
      </c>
      <c r="J7176" s="389"/>
      <c r="K7176" s="331" t="s">
        <v>994</v>
      </c>
    </row>
    <row r="7177" customFormat="false" ht="15" hidden="true" customHeight="false" outlineLevel="0" collapsed="false">
      <c r="A7177" s="444"/>
      <c r="B7177" s="444" t="s">
        <v>1656</v>
      </c>
      <c r="C7177" s="444" t="str">
        <f aca="false">IFERROR(VLOOKUP(B7177,'[1]#¡REF!'!$A$1:$C$15201,2,FALSE()),"")</f>
        <v/>
      </c>
      <c r="D7177" s="444" t="s">
        <v>991</v>
      </c>
      <c r="E7177" s="444" t="s">
        <v>1008</v>
      </c>
      <c r="F7177" s="354" t="s">
        <v>993</v>
      </c>
      <c r="G7177" s="447" t="n">
        <v>102.604883340593</v>
      </c>
      <c r="H7177" s="448" t="n">
        <v>23.9445891982232</v>
      </c>
      <c r="I7177" s="448" t="n">
        <v>475.060609866947</v>
      </c>
      <c r="J7177" s="389"/>
      <c r="K7177" s="331" t="s">
        <v>994</v>
      </c>
    </row>
    <row r="7178" customFormat="false" ht="15" hidden="true" customHeight="false" outlineLevel="0" collapsed="false">
      <c r="A7178" s="444"/>
      <c r="B7178" s="444" t="s">
        <v>1656</v>
      </c>
      <c r="C7178" s="444" t="str">
        <f aca="false">IFERROR(VLOOKUP(B7178,'[1]#¡REF!'!$A$1:$C$15201,2,FALSE()),"")</f>
        <v/>
      </c>
      <c r="D7178" s="444" t="s">
        <v>991</v>
      </c>
      <c r="E7178" s="444" t="s">
        <v>1075</v>
      </c>
      <c r="F7178" s="354" t="s">
        <v>993</v>
      </c>
      <c r="G7178" s="447" t="n">
        <v>36.4247335859107</v>
      </c>
      <c r="H7178" s="448" t="n">
        <v>8.50032916536923</v>
      </c>
      <c r="I7178" s="448" t="n">
        <v>168.646516502766</v>
      </c>
      <c r="J7178" s="389"/>
      <c r="K7178" s="331" t="s">
        <v>994</v>
      </c>
    </row>
    <row r="7179" customFormat="false" ht="15" hidden="true" customHeight="false" outlineLevel="0" collapsed="false">
      <c r="A7179" s="444"/>
      <c r="B7179" s="444" t="s">
        <v>1656</v>
      </c>
      <c r="C7179" s="444" t="str">
        <f aca="false">IFERROR(VLOOKUP(B7179,'[1]#¡REF!'!$A$1:$C$15201,2,FALSE()),"")</f>
        <v/>
      </c>
      <c r="D7179" s="444" t="s">
        <v>991</v>
      </c>
      <c r="E7179" s="444" t="s">
        <v>1053</v>
      </c>
      <c r="F7179" s="354" t="s">
        <v>993</v>
      </c>
      <c r="G7179" s="447" t="n">
        <v>256.512208351484</v>
      </c>
      <c r="H7179" s="448" t="n">
        <v>59.8614729955579</v>
      </c>
      <c r="I7179" s="448" t="n">
        <v>1187.65152466737</v>
      </c>
      <c r="J7179" s="389"/>
      <c r="K7179" s="331" t="s">
        <v>994</v>
      </c>
    </row>
    <row r="7180" customFormat="false" ht="15" hidden="true" customHeight="false" outlineLevel="0" collapsed="false">
      <c r="A7180" s="444"/>
      <c r="B7180" s="444" t="s">
        <v>1656</v>
      </c>
      <c r="C7180" s="444" t="str">
        <f aca="false">IFERROR(VLOOKUP(B7180,'[1]#¡REF!'!$A$1:$C$15201,2,FALSE()),"")</f>
        <v/>
      </c>
      <c r="D7180" s="444" t="s">
        <v>991</v>
      </c>
      <c r="E7180" s="444" t="s">
        <v>1034</v>
      </c>
      <c r="F7180" s="354" t="s">
        <v>993</v>
      </c>
      <c r="G7180" s="447" t="n">
        <v>5130.24416702967</v>
      </c>
      <c r="H7180" s="448" t="n">
        <v>1197.22945991116</v>
      </c>
      <c r="I7180" s="448" t="n">
        <v>23753.0304933474</v>
      </c>
      <c r="J7180" s="389"/>
      <c r="K7180" s="331" t="s">
        <v>994</v>
      </c>
    </row>
    <row r="7181" customFormat="false" ht="15" hidden="true" customHeight="false" outlineLevel="0" collapsed="false">
      <c r="A7181" s="444"/>
      <c r="B7181" s="444" t="s">
        <v>1656</v>
      </c>
      <c r="C7181" s="444" t="str">
        <f aca="false">IFERROR(VLOOKUP(B7181,'[1]#¡REF!'!$A$1:$C$15201,2,FALSE()),"")</f>
        <v/>
      </c>
      <c r="D7181" s="444" t="s">
        <v>991</v>
      </c>
      <c r="E7181" s="444" t="s">
        <v>1010</v>
      </c>
      <c r="F7181" s="354" t="s">
        <v>993</v>
      </c>
      <c r="G7181" s="447" t="n">
        <v>791.083650555975</v>
      </c>
      <c r="H7181" s="448" t="n">
        <v>184.612782718301</v>
      </c>
      <c r="I7181" s="448" t="n">
        <v>3662.71730207416</v>
      </c>
      <c r="J7181" s="389"/>
      <c r="K7181" s="331" t="s">
        <v>994</v>
      </c>
    </row>
    <row r="7182" customFormat="false" ht="15" hidden="true" customHeight="false" outlineLevel="0" collapsed="false">
      <c r="A7182" s="444"/>
      <c r="B7182" s="444" t="s">
        <v>1656</v>
      </c>
      <c r="C7182" s="444" t="str">
        <f aca="false">IFERROR(VLOOKUP(B7182,'[1]#¡REF!'!$A$1:$C$15201,2,FALSE()),"")</f>
        <v/>
      </c>
      <c r="D7182" s="444" t="s">
        <v>991</v>
      </c>
      <c r="E7182" s="444" t="s">
        <v>1001</v>
      </c>
      <c r="F7182" s="354" t="s">
        <v>993</v>
      </c>
      <c r="G7182" s="447" t="n">
        <v>179.558545846038</v>
      </c>
      <c r="H7182" s="448" t="n">
        <v>41.9030310968906</v>
      </c>
      <c r="I7182" s="448" t="n">
        <v>831.356067267158</v>
      </c>
      <c r="J7182" s="389"/>
      <c r="K7182" s="331" t="s">
        <v>994</v>
      </c>
    </row>
    <row r="7183" customFormat="false" ht="15" hidden="true" customHeight="false" outlineLevel="0" collapsed="false">
      <c r="A7183" s="444"/>
      <c r="B7183" s="444" t="s">
        <v>1656</v>
      </c>
      <c r="C7183" s="444" t="str">
        <f aca="false">IFERROR(VLOOKUP(B7183,'[1]#¡REF!'!$A$1:$C$15201,2,FALSE()),"")</f>
        <v/>
      </c>
      <c r="D7183" s="444" t="s">
        <v>991</v>
      </c>
      <c r="E7183" s="444" t="s">
        <v>1036</v>
      </c>
      <c r="F7183" s="354" t="s">
        <v>993</v>
      </c>
      <c r="G7183" s="447" t="n">
        <v>41.0419533362374</v>
      </c>
      <c r="H7183" s="448" t="n">
        <v>9.57783567928927</v>
      </c>
      <c r="I7183" s="448" t="n">
        <v>190.024243946779</v>
      </c>
      <c r="J7183" s="389"/>
      <c r="K7183" s="331" t="s">
        <v>994</v>
      </c>
    </row>
    <row r="7184" customFormat="false" ht="15" hidden="true" customHeight="false" outlineLevel="0" collapsed="false">
      <c r="A7184" s="444"/>
      <c r="B7184" s="444" t="s">
        <v>1656</v>
      </c>
      <c r="C7184" s="444" t="str">
        <f aca="false">IFERROR(VLOOKUP(B7184,'[1]#¡REF!'!$A$1:$C$15201,2,FALSE()),"")</f>
        <v/>
      </c>
      <c r="D7184" s="444" t="s">
        <v>991</v>
      </c>
      <c r="E7184" s="444" t="s">
        <v>995</v>
      </c>
      <c r="F7184" s="354" t="s">
        <v>993</v>
      </c>
      <c r="G7184" s="447" t="n">
        <v>61.562930004356</v>
      </c>
      <c r="H7184" s="448" t="n">
        <v>14.3667535189339</v>
      </c>
      <c r="I7184" s="448" t="n">
        <v>285.036365920168</v>
      </c>
      <c r="J7184" s="389"/>
      <c r="K7184" s="331" t="s">
        <v>994</v>
      </c>
    </row>
    <row r="7185" customFormat="false" ht="15" hidden="true" customHeight="false" outlineLevel="0" collapsed="false">
      <c r="A7185" s="444"/>
      <c r="B7185" s="444" t="s">
        <v>1656</v>
      </c>
      <c r="C7185" s="444" t="str">
        <f aca="false">IFERROR(VLOOKUP(B7185,'[1]#¡REF!'!$A$1:$C$15201,2,FALSE()),"")</f>
        <v/>
      </c>
      <c r="D7185" s="444" t="s">
        <v>991</v>
      </c>
      <c r="E7185" s="444" t="s">
        <v>1013</v>
      </c>
      <c r="F7185" s="354" t="s">
        <v>993</v>
      </c>
      <c r="G7185" s="447" t="n">
        <v>256.512208351484</v>
      </c>
      <c r="H7185" s="448" t="n">
        <v>59.8614729955579</v>
      </c>
      <c r="I7185" s="448" t="n">
        <v>1187.65152466737</v>
      </c>
      <c r="J7185" s="389"/>
      <c r="K7185" s="331" t="s">
        <v>994</v>
      </c>
    </row>
    <row r="7186" customFormat="false" ht="15" hidden="true" customHeight="false" outlineLevel="0" collapsed="false">
      <c r="A7186" s="444"/>
      <c r="B7186" s="444" t="s">
        <v>1656</v>
      </c>
      <c r="C7186" s="444" t="str">
        <f aca="false">IFERROR(VLOOKUP(B7186,'[1]#¡REF!'!$A$1:$C$15201,2,FALSE()),"")</f>
        <v/>
      </c>
      <c r="D7186" s="444" t="s">
        <v>991</v>
      </c>
      <c r="E7186" s="444" t="s">
        <v>1014</v>
      </c>
      <c r="F7186" s="446" t="s">
        <v>1132</v>
      </c>
      <c r="G7186" s="447" t="n">
        <v>2036.70693431078</v>
      </c>
      <c r="H7186" s="448" t="n">
        <v>475.30009558473</v>
      </c>
      <c r="I7186" s="448" t="n">
        <v>9429.95310585891</v>
      </c>
      <c r="J7186" s="389"/>
      <c r="K7186" s="331" t="s">
        <v>994</v>
      </c>
    </row>
    <row r="7187" customFormat="false" ht="15" hidden="true" customHeight="false" outlineLevel="0" collapsed="false">
      <c r="A7187" s="444"/>
      <c r="B7187" s="444" t="s">
        <v>1656</v>
      </c>
      <c r="C7187" s="444" t="str">
        <f aca="false">IFERROR(VLOOKUP(B7187,'[1]#¡REF!'!$A$1:$C$15201,2,FALSE()),"")</f>
        <v/>
      </c>
      <c r="D7187" s="444" t="s">
        <v>991</v>
      </c>
      <c r="E7187" s="444" t="s">
        <v>1002</v>
      </c>
      <c r="F7187" s="446" t="s">
        <v>1133</v>
      </c>
      <c r="G7187" s="447" t="n">
        <v>5130.24416702967</v>
      </c>
      <c r="H7187" s="448" t="n">
        <v>1197.22945991116</v>
      </c>
      <c r="I7187" s="448" t="n">
        <v>23753.0304933474</v>
      </c>
      <c r="J7187" s="389"/>
      <c r="K7187" s="331" t="s">
        <v>994</v>
      </c>
    </row>
    <row r="7188" customFormat="false" ht="15" hidden="true" customHeight="false" outlineLevel="0" collapsed="false">
      <c r="A7188" s="449"/>
      <c r="B7188" s="449" t="s">
        <v>1656</v>
      </c>
      <c r="C7188" s="449" t="str">
        <f aca="false">IFERROR(VLOOKUP(B7188,'[1]#¡REF!'!$A$1:$C$15201,2,FALSE()),"")</f>
        <v/>
      </c>
      <c r="D7188" s="449" t="s">
        <v>991</v>
      </c>
      <c r="E7188" s="449" t="s">
        <v>1004</v>
      </c>
      <c r="F7188" s="450" t="s">
        <v>1134</v>
      </c>
      <c r="G7188" s="447" t="n">
        <v>65.6671253379798</v>
      </c>
      <c r="H7188" s="448" t="n">
        <v>15.3245370868628</v>
      </c>
      <c r="I7188" s="448" t="n">
        <v>304.038790314846</v>
      </c>
      <c r="J7188" s="390"/>
      <c r="K7188" s="331" t="s">
        <v>994</v>
      </c>
    </row>
    <row r="7189" customFormat="false" ht="15.75" hidden="true" customHeight="false" outlineLevel="0" collapsed="false">
      <c r="A7189" s="451"/>
      <c r="B7189" s="451" t="s">
        <v>1656</v>
      </c>
      <c r="C7189" s="451" t="str">
        <f aca="false">IFERROR(VLOOKUP(B7189,'[1]#¡REF!'!$A$1:$C$15201,2,FALSE()),"")</f>
        <v/>
      </c>
      <c r="D7189" s="463" t="s">
        <v>991</v>
      </c>
      <c r="E7189" s="451" t="s">
        <v>612</v>
      </c>
      <c r="F7189" s="452" t="s">
        <v>1136</v>
      </c>
      <c r="G7189" s="453" t="n">
        <v>1007.06692998792</v>
      </c>
      <c r="H7189" s="454" t="n">
        <v>235.01614298056</v>
      </c>
      <c r="I7189" s="454" t="n">
        <v>4662.71988584409</v>
      </c>
      <c r="J7189" s="360"/>
      <c r="K7189" s="356" t="s">
        <v>994</v>
      </c>
      <c r="L7189" s="379"/>
      <c r="M7189" s="379"/>
      <c r="N7189" s="379"/>
      <c r="O7189" s="379"/>
      <c r="P7189" s="101"/>
      <c r="Q7189" s="380"/>
      <c r="R7189" s="381"/>
      <c r="S7189" s="381"/>
      <c r="T7189" s="382"/>
    </row>
    <row r="7190" customFormat="false" ht="15" hidden="true" customHeight="false" outlineLevel="0" collapsed="false">
      <c r="A7190" s="439"/>
      <c r="B7190" s="439" t="s">
        <v>1657</v>
      </c>
      <c r="C7190" s="439" t="str">
        <f aca="false">IFERROR(VLOOKUP(B7190,'[1]#¡REF!'!$A$1:$C$15201,2,FALSE()),"")</f>
        <v/>
      </c>
      <c r="D7190" s="439" t="s">
        <v>991</v>
      </c>
      <c r="E7190" s="439" t="s">
        <v>1032</v>
      </c>
      <c r="F7190" s="441" t="s">
        <v>1130</v>
      </c>
      <c r="G7190" s="447" t="n">
        <v>15564.0776278571</v>
      </c>
      <c r="H7190" s="448" t="n">
        <v>3538.00382995034</v>
      </c>
      <c r="I7190" s="448" t="n">
        <v>70193.9901016355</v>
      </c>
      <c r="J7190" s="388"/>
      <c r="K7190" s="331" t="s">
        <v>994</v>
      </c>
    </row>
    <row r="7191" customFormat="false" ht="15" hidden="true" customHeight="false" outlineLevel="0" collapsed="false">
      <c r="A7191" s="444"/>
      <c r="B7191" s="444" t="s">
        <v>1657</v>
      </c>
      <c r="C7191" s="444" t="str">
        <f aca="false">IFERROR(VLOOKUP(B7191,'[1]#¡REF!'!$A$1:$C$15201,2,FALSE()),"")</f>
        <v/>
      </c>
      <c r="D7191" s="444" t="s">
        <v>991</v>
      </c>
      <c r="E7191" s="444" t="s">
        <v>992</v>
      </c>
      <c r="F7191" s="354" t="s">
        <v>993</v>
      </c>
      <c r="G7191" s="447" t="n">
        <v>14682.1132289452</v>
      </c>
      <c r="H7191" s="448" t="n">
        <v>3337.51694625316</v>
      </c>
      <c r="I7191" s="448" t="n">
        <v>66216.3306625428</v>
      </c>
      <c r="J7191" s="389"/>
      <c r="K7191" s="331" t="s">
        <v>994</v>
      </c>
    </row>
    <row r="7192" customFormat="false" ht="15" hidden="true" customHeight="false" outlineLevel="0" collapsed="false">
      <c r="A7192" s="444"/>
      <c r="B7192" s="444" t="s">
        <v>1657</v>
      </c>
      <c r="C7192" s="444" t="str">
        <f aca="false">IFERROR(VLOOKUP(B7192,'[1]#¡REF!'!$A$1:$C$15201,2,FALSE()),"")</f>
        <v/>
      </c>
      <c r="D7192" s="444" t="s">
        <v>991</v>
      </c>
      <c r="E7192" s="444" t="s">
        <v>1008</v>
      </c>
      <c r="F7192" s="354" t="s">
        <v>993</v>
      </c>
      <c r="G7192" s="447" t="n">
        <v>415.042070076189</v>
      </c>
      <c r="H7192" s="448" t="n">
        <v>94.3467687986759</v>
      </c>
      <c r="I7192" s="448" t="n">
        <v>1871.83973604361</v>
      </c>
      <c r="J7192" s="389"/>
      <c r="K7192" s="331" t="s">
        <v>994</v>
      </c>
    </row>
    <row r="7193" customFormat="false" ht="15" hidden="true" customHeight="false" outlineLevel="0" collapsed="false">
      <c r="A7193" s="444"/>
      <c r="B7193" s="444" t="s">
        <v>1657</v>
      </c>
      <c r="C7193" s="444" t="str">
        <f aca="false">IFERROR(VLOOKUP(B7193,'[1]#¡REF!'!$A$1:$C$15201,2,FALSE()),"")</f>
        <v/>
      </c>
      <c r="D7193" s="444" t="s">
        <v>991</v>
      </c>
      <c r="E7193" s="444" t="s">
        <v>1000</v>
      </c>
      <c r="F7193" s="354" t="s">
        <v>993</v>
      </c>
      <c r="G7193" s="447" t="n">
        <v>200544.177840114</v>
      </c>
      <c r="H7193" s="448" t="n">
        <v>45587.4152158322</v>
      </c>
      <c r="I7193" s="448" t="n">
        <v>904454.242058914</v>
      </c>
      <c r="J7193" s="389"/>
      <c r="K7193" s="331" t="s">
        <v>994</v>
      </c>
    </row>
    <row r="7194" customFormat="false" ht="15" hidden="true" customHeight="false" outlineLevel="0" collapsed="false">
      <c r="A7194" s="444"/>
      <c r="B7194" s="444" t="s">
        <v>1657</v>
      </c>
      <c r="C7194" s="444" t="str">
        <f aca="false">IFERROR(VLOOKUP(B7194,'[1]#¡REF!'!$A$1:$C$15201,2,FALSE()),"")</f>
        <v/>
      </c>
      <c r="D7194" s="444" t="s">
        <v>991</v>
      </c>
      <c r="E7194" s="444" t="s">
        <v>1075</v>
      </c>
      <c r="F7194" s="354" t="s">
        <v>993</v>
      </c>
      <c r="G7194" s="447" t="n">
        <v>2845.63219295987</v>
      </c>
      <c r="H7194" s="448" t="n">
        <v>646.865033575921</v>
      </c>
      <c r="I7194" s="448" t="n">
        <v>12833.801190249</v>
      </c>
      <c r="J7194" s="389"/>
      <c r="K7194" s="331" t="s">
        <v>994</v>
      </c>
    </row>
    <row r="7195" customFormat="false" ht="15" hidden="true" customHeight="false" outlineLevel="0" collapsed="false">
      <c r="A7195" s="444"/>
      <c r="B7195" s="444" t="s">
        <v>1657</v>
      </c>
      <c r="C7195" s="444" t="str">
        <f aca="false">IFERROR(VLOOKUP(B7195,'[1]#¡REF!'!$A$1:$C$15201,2,FALSE()),"")</f>
        <v/>
      </c>
      <c r="D7195" s="444" t="s">
        <v>991</v>
      </c>
      <c r="E7195" s="444" t="s">
        <v>1033</v>
      </c>
      <c r="F7195" s="354" t="s">
        <v>993</v>
      </c>
      <c r="G7195" s="447" t="n">
        <v>7782.03881392855</v>
      </c>
      <c r="H7195" s="448" t="n">
        <v>1769.00191497517</v>
      </c>
      <c r="I7195" s="448" t="n">
        <v>35096.9950508178</v>
      </c>
      <c r="J7195" s="389"/>
      <c r="K7195" s="331" t="s">
        <v>994</v>
      </c>
    </row>
    <row r="7196" customFormat="false" ht="15" hidden="true" customHeight="false" outlineLevel="0" collapsed="false">
      <c r="A7196" s="444"/>
      <c r="B7196" s="444" t="s">
        <v>1657</v>
      </c>
      <c r="C7196" s="444" t="str">
        <f aca="false">IFERROR(VLOOKUP(B7196,'[1]#¡REF!'!$A$1:$C$15201,2,FALSE()),"")</f>
        <v/>
      </c>
      <c r="D7196" s="444" t="s">
        <v>991</v>
      </c>
      <c r="E7196" s="444" t="s">
        <v>1053</v>
      </c>
      <c r="F7196" s="354" t="s">
        <v>993</v>
      </c>
      <c r="G7196" s="447" t="n">
        <v>25940.1293797618</v>
      </c>
      <c r="H7196" s="448" t="n">
        <v>5896.67304991724</v>
      </c>
      <c r="I7196" s="448" t="n">
        <v>116989.983502726</v>
      </c>
      <c r="J7196" s="389"/>
      <c r="K7196" s="331" t="s">
        <v>994</v>
      </c>
    </row>
    <row r="7197" customFormat="false" ht="15" hidden="true" customHeight="false" outlineLevel="0" collapsed="false">
      <c r="A7197" s="444"/>
      <c r="B7197" s="444" t="s">
        <v>1657</v>
      </c>
      <c r="C7197" s="444" t="str">
        <f aca="false">IFERROR(VLOOKUP(B7197,'[1]#¡REF!'!$A$1:$C$15201,2,FALSE()),"")</f>
        <v/>
      </c>
      <c r="D7197" s="444" t="s">
        <v>991</v>
      </c>
      <c r="E7197" s="444" t="s">
        <v>1034</v>
      </c>
      <c r="F7197" s="354" t="s">
        <v>993</v>
      </c>
      <c r="G7197" s="447" t="n">
        <v>10376.0517519047</v>
      </c>
      <c r="H7197" s="448" t="n">
        <v>2358.6692199669</v>
      </c>
      <c r="I7197" s="448" t="n">
        <v>46795.9934010904</v>
      </c>
      <c r="J7197" s="389"/>
      <c r="K7197" s="331" t="s">
        <v>994</v>
      </c>
    </row>
    <row r="7198" customFormat="false" ht="15" hidden="true" customHeight="false" outlineLevel="0" collapsed="false">
      <c r="A7198" s="444"/>
      <c r="B7198" s="444" t="s">
        <v>1657</v>
      </c>
      <c r="C7198" s="444" t="str">
        <f aca="false">IFERROR(VLOOKUP(B7198,'[1]#¡REF!'!$A$1:$C$15201,2,FALSE()),"")</f>
        <v/>
      </c>
      <c r="D7198" s="444" t="s">
        <v>991</v>
      </c>
      <c r="E7198" s="444" t="s">
        <v>1009</v>
      </c>
      <c r="F7198" s="354" t="s">
        <v>993</v>
      </c>
      <c r="G7198" s="447" t="n">
        <v>12451.2621022857</v>
      </c>
      <c r="H7198" s="448" t="n">
        <v>2830.40306396028</v>
      </c>
      <c r="I7198" s="448" t="n">
        <v>56155.1920813084</v>
      </c>
      <c r="J7198" s="389"/>
      <c r="K7198" s="331" t="s">
        <v>994</v>
      </c>
    </row>
    <row r="7199" customFormat="false" ht="15" hidden="true" customHeight="false" outlineLevel="0" collapsed="false">
      <c r="A7199" s="444"/>
      <c r="B7199" s="444" t="s">
        <v>1657</v>
      </c>
      <c r="C7199" s="444" t="str">
        <f aca="false">IFERROR(VLOOKUP(B7199,'[1]#¡REF!'!$A$1:$C$15201,2,FALSE()),"")</f>
        <v/>
      </c>
      <c r="D7199" s="444" t="s">
        <v>991</v>
      </c>
      <c r="E7199" s="444" t="s">
        <v>1010</v>
      </c>
      <c r="F7199" s="354" t="s">
        <v>993</v>
      </c>
      <c r="G7199" s="447" t="n">
        <v>13224.2779578026</v>
      </c>
      <c r="H7199" s="448" t="n">
        <v>3006.12392084781</v>
      </c>
      <c r="I7199" s="448" t="n">
        <v>59641.4935896897</v>
      </c>
      <c r="J7199" s="389"/>
      <c r="K7199" s="331" t="s">
        <v>994</v>
      </c>
    </row>
    <row r="7200" customFormat="false" ht="15" hidden="true" customHeight="false" outlineLevel="0" collapsed="false">
      <c r="A7200" s="444"/>
      <c r="B7200" s="444" t="s">
        <v>1657</v>
      </c>
      <c r="C7200" s="444" t="str">
        <f aca="false">IFERROR(VLOOKUP(B7200,'[1]#¡REF!'!$A$1:$C$15201,2,FALSE()),"")</f>
        <v/>
      </c>
      <c r="D7200" s="444" t="s">
        <v>991</v>
      </c>
      <c r="E7200" s="444" t="s">
        <v>1001</v>
      </c>
      <c r="F7200" s="354" t="s">
        <v>993</v>
      </c>
      <c r="G7200" s="447" t="n">
        <v>15564.0776278571</v>
      </c>
      <c r="H7200" s="448" t="n">
        <v>3538.00382995034</v>
      </c>
      <c r="I7200" s="448" t="n">
        <v>70193.9901016355</v>
      </c>
      <c r="J7200" s="389"/>
      <c r="K7200" s="331" t="s">
        <v>994</v>
      </c>
    </row>
    <row r="7201" customFormat="false" ht="15" hidden="true" customHeight="false" outlineLevel="0" collapsed="false">
      <c r="A7201" s="444"/>
      <c r="B7201" s="444" t="s">
        <v>1657</v>
      </c>
      <c r="C7201" s="444" t="str">
        <f aca="false">IFERROR(VLOOKUP(B7201,'[1]#¡REF!'!$A$1:$C$15201,2,FALSE()),"")</f>
        <v/>
      </c>
      <c r="D7201" s="444" t="s">
        <v>991</v>
      </c>
      <c r="E7201" s="444" t="s">
        <v>1046</v>
      </c>
      <c r="F7201" s="354" t="s">
        <v>993</v>
      </c>
      <c r="G7201" s="447" t="n">
        <v>138.001488300333</v>
      </c>
      <c r="H7201" s="448" t="n">
        <v>31.3703006255597</v>
      </c>
      <c r="I7201" s="448" t="n">
        <v>622.386712234502</v>
      </c>
      <c r="J7201" s="389"/>
      <c r="K7201" s="331" t="s">
        <v>994</v>
      </c>
    </row>
    <row r="7202" customFormat="false" ht="15" hidden="true" customHeight="false" outlineLevel="0" collapsed="false">
      <c r="A7202" s="444"/>
      <c r="B7202" s="444" t="s">
        <v>1657</v>
      </c>
      <c r="C7202" s="444" t="str">
        <f aca="false">IFERROR(VLOOKUP(B7202,'[1]#¡REF!'!$A$1:$C$15201,2,FALSE()),"")</f>
        <v/>
      </c>
      <c r="D7202" s="444" t="s">
        <v>991</v>
      </c>
      <c r="E7202" s="444" t="s">
        <v>1012</v>
      </c>
      <c r="F7202" s="354" t="s">
        <v>993</v>
      </c>
      <c r="G7202" s="447" t="n">
        <v>7782.03881392855</v>
      </c>
      <c r="H7202" s="448" t="n">
        <v>1769.00191497517</v>
      </c>
      <c r="I7202" s="448" t="n">
        <v>35096.9950508178</v>
      </c>
      <c r="J7202" s="389"/>
      <c r="K7202" s="331" t="s">
        <v>994</v>
      </c>
    </row>
    <row r="7203" customFormat="false" ht="15" hidden="true" customHeight="false" outlineLevel="0" collapsed="false">
      <c r="A7203" s="444"/>
      <c r="B7203" s="444" t="s">
        <v>1657</v>
      </c>
      <c r="C7203" s="444" t="str">
        <f aca="false">IFERROR(VLOOKUP(B7203,'[1]#¡REF!'!$A$1:$C$15201,2,FALSE()),"")</f>
        <v/>
      </c>
      <c r="D7203" s="444" t="s">
        <v>991</v>
      </c>
      <c r="E7203" s="444" t="s">
        <v>1036</v>
      </c>
      <c r="F7203" s="354" t="s">
        <v>993</v>
      </c>
      <c r="G7203" s="447" t="n">
        <v>93.3844657671426</v>
      </c>
      <c r="H7203" s="448" t="n">
        <v>21.2280229797021</v>
      </c>
      <c r="I7203" s="448" t="n">
        <v>421.163940609813</v>
      </c>
      <c r="J7203" s="389"/>
      <c r="K7203" s="331" t="s">
        <v>994</v>
      </c>
    </row>
    <row r="7204" customFormat="false" ht="15" hidden="true" customHeight="false" outlineLevel="0" collapsed="false">
      <c r="A7204" s="444"/>
      <c r="B7204" s="444" t="s">
        <v>1657</v>
      </c>
      <c r="C7204" s="444" t="str">
        <f aca="false">IFERROR(VLOOKUP(B7204,'[1]#¡REF!'!$A$1:$C$15201,2,FALSE()),"")</f>
        <v/>
      </c>
      <c r="D7204" s="444" t="s">
        <v>991</v>
      </c>
      <c r="E7204" s="444" t="s">
        <v>995</v>
      </c>
      <c r="F7204" s="354" t="s">
        <v>993</v>
      </c>
      <c r="G7204" s="447" t="n">
        <v>62.2563105114284</v>
      </c>
      <c r="H7204" s="448" t="n">
        <v>14.1520153198014</v>
      </c>
      <c r="I7204" s="448" t="n">
        <v>280.775960406542</v>
      </c>
      <c r="J7204" s="389"/>
      <c r="K7204" s="331" t="s">
        <v>994</v>
      </c>
    </row>
    <row r="7205" customFormat="false" ht="15" hidden="true" customHeight="false" outlineLevel="0" collapsed="false">
      <c r="A7205" s="444"/>
      <c r="B7205" s="444" t="s">
        <v>1657</v>
      </c>
      <c r="C7205" s="444" t="str">
        <f aca="false">IFERROR(VLOOKUP(B7205,'[1]#¡REF!'!$A$1:$C$15201,2,FALSE()),"")</f>
        <v/>
      </c>
      <c r="D7205" s="444" t="s">
        <v>991</v>
      </c>
      <c r="E7205" s="444" t="s">
        <v>1013</v>
      </c>
      <c r="F7205" s="354" t="s">
        <v>993</v>
      </c>
      <c r="G7205" s="447" t="n">
        <v>1556.40776278571</v>
      </c>
      <c r="H7205" s="448" t="n">
        <v>353.800382995034</v>
      </c>
      <c r="I7205" s="448" t="n">
        <v>7019.39901016355</v>
      </c>
      <c r="J7205" s="389"/>
      <c r="K7205" s="331" t="s">
        <v>994</v>
      </c>
    </row>
    <row r="7206" customFormat="false" ht="15" hidden="true" customHeight="false" outlineLevel="0" collapsed="false">
      <c r="A7206" s="444"/>
      <c r="B7206" s="444" t="s">
        <v>1657</v>
      </c>
      <c r="C7206" s="444" t="str">
        <f aca="false">IFERROR(VLOOKUP(B7206,'[1]#¡REF!'!$A$1:$C$15201,2,FALSE()),"")</f>
        <v/>
      </c>
      <c r="D7206" s="444" t="s">
        <v>991</v>
      </c>
      <c r="E7206" s="444" t="s">
        <v>1014</v>
      </c>
      <c r="F7206" s="446" t="s">
        <v>1132</v>
      </c>
      <c r="G7206" s="447" t="n">
        <v>40051.5597623523</v>
      </c>
      <c r="H7206" s="448" t="n">
        <v>9104.46318907222</v>
      </c>
      <c r="I7206" s="448" t="n">
        <v>180632.534528209</v>
      </c>
      <c r="J7206" s="389"/>
      <c r="K7206" s="331" t="s">
        <v>994</v>
      </c>
    </row>
    <row r="7207" customFormat="false" ht="15" hidden="true" customHeight="false" outlineLevel="0" collapsed="false">
      <c r="A7207" s="444"/>
      <c r="B7207" s="444" t="s">
        <v>1657</v>
      </c>
      <c r="C7207" s="444" t="str">
        <f aca="false">IFERROR(VLOOKUP(B7207,'[1]#¡REF!'!$A$1:$C$15201,2,FALSE()),"")</f>
        <v/>
      </c>
      <c r="D7207" s="444" t="s">
        <v>991</v>
      </c>
      <c r="E7207" s="444" t="s">
        <v>1002</v>
      </c>
      <c r="F7207" s="446" t="s">
        <v>1133</v>
      </c>
      <c r="G7207" s="447" t="n">
        <v>5188.02587595237</v>
      </c>
      <c r="H7207" s="448" t="n">
        <v>1179.33460998345</v>
      </c>
      <c r="I7207" s="448" t="n">
        <v>23397.9967005452</v>
      </c>
      <c r="J7207" s="389"/>
      <c r="K7207" s="331" t="s">
        <v>994</v>
      </c>
    </row>
    <row r="7208" customFormat="false" ht="15" hidden="true" customHeight="false" outlineLevel="0" collapsed="false">
      <c r="A7208" s="449"/>
      <c r="B7208" s="449" t="s">
        <v>1657</v>
      </c>
      <c r="C7208" s="449" t="str">
        <f aca="false">IFERROR(VLOOKUP(B7208,'[1]#¡REF!'!$A$1:$C$15201,2,FALSE()),"")</f>
        <v/>
      </c>
      <c r="D7208" s="449" t="s">
        <v>991</v>
      </c>
      <c r="E7208" s="449" t="s">
        <v>1004</v>
      </c>
      <c r="F7208" s="450" t="s">
        <v>1134</v>
      </c>
      <c r="G7208" s="447" t="n">
        <v>3345.23908481409</v>
      </c>
      <c r="H7208" s="448" t="n">
        <v>760.434956517327</v>
      </c>
      <c r="I7208" s="448" t="n">
        <v>15087.0282725115</v>
      </c>
      <c r="J7208" s="390"/>
      <c r="K7208" s="331" t="s">
        <v>994</v>
      </c>
    </row>
    <row r="7209" customFormat="false" ht="15.75" hidden="true" customHeight="false" outlineLevel="0" collapsed="false">
      <c r="A7209" s="455" t="s">
        <v>1029</v>
      </c>
      <c r="B7209" s="455" t="s">
        <v>1657</v>
      </c>
      <c r="C7209" s="464" t="str">
        <f aca="false">IFERROR(VLOOKUP(B7209,'[1]#¡REF!'!$A$1:$C$15201,2,FALSE()),"")</f>
        <v/>
      </c>
      <c r="D7209" s="455" t="s">
        <v>991</v>
      </c>
      <c r="E7209" s="455" t="s">
        <v>612</v>
      </c>
      <c r="F7209" s="456" t="s">
        <v>1136</v>
      </c>
      <c r="G7209" s="457" t="n">
        <v>41000.449695064</v>
      </c>
      <c r="H7209" s="465" t="n">
        <v>9320.16348923819</v>
      </c>
      <c r="I7209" s="465" t="n">
        <v>184912.028124738</v>
      </c>
      <c r="J7209" s="360" t="n">
        <v>3.89</v>
      </c>
      <c r="K7209" s="455" t="s">
        <v>994</v>
      </c>
      <c r="L7209" s="458" t="s">
        <v>1658</v>
      </c>
      <c r="M7209" s="458"/>
      <c r="N7209" s="458"/>
      <c r="O7209" s="458" t="n">
        <v>3139303</v>
      </c>
      <c r="P7209" s="459" t="n">
        <v>2118</v>
      </c>
      <c r="Q7209" s="460" t="n">
        <v>44427</v>
      </c>
      <c r="R7209" s="461"/>
      <c r="S7209" s="461"/>
      <c r="T7209" s="462" t="n">
        <f aca="false">41+6544</f>
        <v>6585</v>
      </c>
    </row>
    <row r="7210" customFormat="false" ht="15" hidden="true" customHeight="false" outlineLevel="0" collapsed="false">
      <c r="A7210" s="439"/>
      <c r="B7210" s="439" t="s">
        <v>1061</v>
      </c>
      <c r="C7210" s="439" t="str">
        <f aca="false">IFERROR(VLOOKUP(B7210,'[1]#¡REF!'!$A$1:$C$15201,2,FALSE()),"")</f>
        <v/>
      </c>
      <c r="D7210" s="439" t="s">
        <v>991</v>
      </c>
      <c r="E7210" s="439" t="s">
        <v>997</v>
      </c>
      <c r="F7210" s="441" t="s">
        <v>1130</v>
      </c>
      <c r="G7210" s="447" t="n">
        <v>51252.8858836148</v>
      </c>
      <c r="H7210" s="448" t="n">
        <v>4159.13070515562</v>
      </c>
      <c r="I7210" s="448" t="n">
        <v>82517.1462726199</v>
      </c>
      <c r="J7210" s="388"/>
      <c r="K7210" s="331" t="s">
        <v>994</v>
      </c>
    </row>
    <row r="7211" customFormat="false" ht="15" hidden="true" customHeight="false" outlineLevel="0" collapsed="false">
      <c r="A7211" s="444"/>
      <c r="B7211" s="444" t="s">
        <v>1061</v>
      </c>
      <c r="C7211" s="444" t="str">
        <f aca="false">IFERROR(VLOOKUP(B7211,'[1]#¡REF!'!$A$1:$C$15201,2,FALSE()),"")</f>
        <v/>
      </c>
      <c r="D7211" s="444" t="s">
        <v>991</v>
      </c>
      <c r="E7211" s="444" t="s">
        <v>992</v>
      </c>
      <c r="F7211" s="354" t="s">
        <v>993</v>
      </c>
      <c r="G7211" s="447" t="n">
        <v>273467.130719604</v>
      </c>
      <c r="H7211" s="448" t="n">
        <v>22191.6389802808</v>
      </c>
      <c r="I7211" s="448" t="n">
        <v>440282.080458563</v>
      </c>
      <c r="J7211" s="389"/>
      <c r="K7211" s="331" t="s">
        <v>994</v>
      </c>
    </row>
    <row r="7212" customFormat="false" ht="15" hidden="true" customHeight="false" outlineLevel="0" collapsed="false">
      <c r="A7212" s="444"/>
      <c r="B7212" s="444" t="s">
        <v>1061</v>
      </c>
      <c r="C7212" s="444" t="str">
        <f aca="false">IFERROR(VLOOKUP(B7212,'[1]#¡REF!'!$A$1:$C$15201,2,FALSE()),"")</f>
        <v/>
      </c>
      <c r="D7212" s="444" t="s">
        <v>991</v>
      </c>
      <c r="E7212" s="444" t="s">
        <v>1008</v>
      </c>
      <c r="F7212" s="354" t="s">
        <v>993</v>
      </c>
      <c r="G7212" s="447" t="n">
        <v>55819.974724729</v>
      </c>
      <c r="H7212" s="448" t="n">
        <v>4529.74631254573</v>
      </c>
      <c r="I7212" s="448" t="n">
        <v>89870.1593068138</v>
      </c>
      <c r="J7212" s="389"/>
      <c r="K7212" s="331" t="s">
        <v>994</v>
      </c>
    </row>
    <row r="7213" customFormat="false" ht="15" hidden="true" customHeight="false" outlineLevel="0" collapsed="false">
      <c r="A7213" s="444"/>
      <c r="B7213" s="444" t="s">
        <v>1061</v>
      </c>
      <c r="C7213" s="444" t="str">
        <f aca="false">IFERROR(VLOOKUP(B7213,'[1]#¡REF!'!$A$1:$C$15201,2,FALSE()),"")</f>
        <v/>
      </c>
      <c r="D7213" s="444" t="s">
        <v>991</v>
      </c>
      <c r="E7213" s="444" t="s">
        <v>1000</v>
      </c>
      <c r="F7213" s="354" t="s">
        <v>993</v>
      </c>
      <c r="G7213" s="447" t="n">
        <v>569262.2513291</v>
      </c>
      <c r="H7213" s="448" t="n">
        <v>46195.1764855799</v>
      </c>
      <c r="I7213" s="448" t="n">
        <v>916512.224639851</v>
      </c>
      <c r="J7213" s="389"/>
      <c r="K7213" s="331" t="s">
        <v>994</v>
      </c>
    </row>
    <row r="7214" customFormat="false" ht="15" hidden="true" customHeight="false" outlineLevel="0" collapsed="false">
      <c r="A7214" s="444"/>
      <c r="B7214" s="444" t="s">
        <v>1061</v>
      </c>
      <c r="C7214" s="444" t="str">
        <f aca="false">IFERROR(VLOOKUP(B7214,'[1]#¡REF!'!$A$1:$C$15201,2,FALSE()),"")</f>
        <v/>
      </c>
      <c r="D7214" s="444" t="s">
        <v>991</v>
      </c>
      <c r="E7214" s="444" t="s">
        <v>1036</v>
      </c>
      <c r="F7214" s="354" t="s">
        <v>993</v>
      </c>
      <c r="G7214" s="447" t="n">
        <v>253.727157839677</v>
      </c>
      <c r="H7214" s="448" t="n">
        <v>20.5897559661169</v>
      </c>
      <c r="I7214" s="448" t="n">
        <v>408.500724121881</v>
      </c>
      <c r="J7214" s="389"/>
      <c r="K7214" s="331" t="s">
        <v>994</v>
      </c>
    </row>
    <row r="7215" customFormat="false" ht="15" hidden="true" customHeight="false" outlineLevel="0" collapsed="false">
      <c r="A7215" s="444"/>
      <c r="B7215" s="444" t="s">
        <v>1061</v>
      </c>
      <c r="C7215" s="444" t="str">
        <f aca="false">IFERROR(VLOOKUP(B7215,'[1]#¡REF!'!$A$1:$C$15201,2,FALSE()),"")</f>
        <v/>
      </c>
      <c r="D7215" s="444" t="s">
        <v>991</v>
      </c>
      <c r="E7215" s="444" t="s">
        <v>1014</v>
      </c>
      <c r="F7215" s="446" t="s">
        <v>1132</v>
      </c>
      <c r="G7215" s="447" t="n">
        <v>2622.52390343091</v>
      </c>
      <c r="H7215" s="448" t="n">
        <v>212.815717665785</v>
      </c>
      <c r="I7215" s="448" t="n">
        <v>4222.26348452376</v>
      </c>
      <c r="J7215" s="389"/>
      <c r="K7215" s="331" t="s">
        <v>994</v>
      </c>
    </row>
    <row r="7216" customFormat="false" ht="15" hidden="true" customHeight="false" outlineLevel="0" collapsed="false">
      <c r="A7216" s="444"/>
      <c r="B7216" s="444" t="s">
        <v>1061</v>
      </c>
      <c r="C7216" s="444" t="str">
        <f aca="false">IFERROR(VLOOKUP(B7216,'[1]#¡REF!'!$A$1:$C$15201,2,FALSE()),"")</f>
        <v/>
      </c>
      <c r="D7216" s="444" t="s">
        <v>1016</v>
      </c>
      <c r="E7216" s="444" t="s">
        <v>1017</v>
      </c>
      <c r="F7216" s="446" t="s">
        <v>1130</v>
      </c>
      <c r="G7216" s="447" t="n">
        <v>34831.6642282309</v>
      </c>
      <c r="H7216" s="448" t="n">
        <v>2826.56169902853</v>
      </c>
      <c r="I7216" s="448" t="n">
        <v>56078.9794074518</v>
      </c>
      <c r="J7216" s="389"/>
      <c r="K7216" s="331" t="s">
        <v>994</v>
      </c>
    </row>
    <row r="7217" customFormat="false" ht="15" hidden="true" customHeight="false" outlineLevel="0" collapsed="false">
      <c r="A7217" s="444"/>
      <c r="B7217" s="444" t="s">
        <v>1061</v>
      </c>
      <c r="C7217" s="444" t="str">
        <f aca="false">IFERROR(VLOOKUP(B7217,'[1]#¡REF!'!$A$1:$C$15201,2,FALSE()),"")</f>
        <v/>
      </c>
      <c r="D7217" s="444" t="s">
        <v>1016</v>
      </c>
      <c r="E7217" s="444" t="s">
        <v>1040</v>
      </c>
      <c r="F7217" s="446" t="s">
        <v>1130</v>
      </c>
      <c r="G7217" s="447" t="n">
        <v>5937.21549344845</v>
      </c>
      <c r="H7217" s="448" t="n">
        <v>481.800289607136</v>
      </c>
      <c r="I7217" s="448" t="n">
        <v>9558.91694445201</v>
      </c>
      <c r="J7217" s="389"/>
      <c r="K7217" s="331" t="s">
        <v>994</v>
      </c>
    </row>
    <row r="7218" customFormat="false" ht="15" hidden="true" customHeight="false" outlineLevel="0" collapsed="false">
      <c r="A7218" s="444"/>
      <c r="B7218" s="444" t="s">
        <v>1061</v>
      </c>
      <c r="C7218" s="444" t="str">
        <f aca="false">IFERROR(VLOOKUP(B7218,'[1]#¡REF!'!$A$1:$C$15201,2,FALSE()),"")</f>
        <v/>
      </c>
      <c r="D7218" s="444" t="s">
        <v>1016</v>
      </c>
      <c r="E7218" s="444" t="s">
        <v>1018</v>
      </c>
      <c r="F7218" s="354" t="s">
        <v>993</v>
      </c>
      <c r="G7218" s="447" t="n">
        <v>47497.7239475876</v>
      </c>
      <c r="H7218" s="448" t="n">
        <v>3854.40231685709</v>
      </c>
      <c r="I7218" s="448" t="n">
        <v>76471.3355556161</v>
      </c>
      <c r="J7218" s="389"/>
      <c r="K7218" s="331" t="s">
        <v>994</v>
      </c>
    </row>
    <row r="7219" customFormat="false" ht="15" hidden="true" customHeight="false" outlineLevel="0" collapsed="false">
      <c r="A7219" s="444"/>
      <c r="B7219" s="444" t="s">
        <v>1061</v>
      </c>
      <c r="C7219" s="444" t="str">
        <f aca="false">IFERROR(VLOOKUP(B7219,'[1]#¡REF!'!$A$1:$C$15201,2,FALSE()),"")</f>
        <v/>
      </c>
      <c r="D7219" s="444" t="s">
        <v>1016</v>
      </c>
      <c r="E7219" s="444" t="s">
        <v>1019</v>
      </c>
      <c r="F7219" s="354" t="s">
        <v>993</v>
      </c>
      <c r="G7219" s="447" t="n">
        <v>43.6410711484245</v>
      </c>
      <c r="H7219" s="448" t="n">
        <v>3.54143802617211</v>
      </c>
      <c r="I7219" s="448" t="n">
        <v>70.2621245489635</v>
      </c>
      <c r="J7219" s="389"/>
      <c r="K7219" s="331" t="s">
        <v>994</v>
      </c>
    </row>
    <row r="7220" customFormat="false" ht="15" hidden="true" customHeight="false" outlineLevel="0" collapsed="false">
      <c r="A7220" s="444"/>
      <c r="B7220" s="444" t="s">
        <v>1061</v>
      </c>
      <c r="C7220" s="444" t="str">
        <f aca="false">IFERROR(VLOOKUP(B7220,'[1]#¡REF!'!$A$1:$C$15201,2,FALSE()),"")</f>
        <v/>
      </c>
      <c r="D7220" s="444" t="s">
        <v>1016</v>
      </c>
      <c r="E7220" s="444" t="s">
        <v>1020</v>
      </c>
      <c r="F7220" s="354" t="s">
        <v>993</v>
      </c>
      <c r="G7220" s="447" t="n">
        <v>1979.07183114948</v>
      </c>
      <c r="H7220" s="448" t="n">
        <v>160.600096535712</v>
      </c>
      <c r="I7220" s="448" t="n">
        <v>3186.30564815067</v>
      </c>
      <c r="J7220" s="389"/>
      <c r="K7220" s="331" t="s">
        <v>994</v>
      </c>
    </row>
    <row r="7221" customFormat="false" ht="15" hidden="true" customHeight="false" outlineLevel="0" collapsed="false">
      <c r="A7221" s="444"/>
      <c r="B7221" s="444" t="s">
        <v>1061</v>
      </c>
      <c r="C7221" s="444" t="str">
        <f aca="false">IFERROR(VLOOKUP(B7221,'[1]#¡REF!'!$A$1:$C$15201,2,FALSE()),"")</f>
        <v/>
      </c>
      <c r="D7221" s="444" t="s">
        <v>1016</v>
      </c>
      <c r="E7221" s="444" t="s">
        <v>1021</v>
      </c>
      <c r="F7221" s="354" t="s">
        <v>993</v>
      </c>
      <c r="G7221" s="447" t="n">
        <v>197.907183114948</v>
      </c>
      <c r="H7221" s="448" t="n">
        <v>16.0600096535712</v>
      </c>
      <c r="I7221" s="448" t="n">
        <v>318.630564815067</v>
      </c>
      <c r="J7221" s="389"/>
      <c r="K7221" s="331" t="s">
        <v>994</v>
      </c>
    </row>
    <row r="7222" customFormat="false" ht="15" hidden="true" customHeight="false" outlineLevel="0" collapsed="false">
      <c r="A7222" s="444"/>
      <c r="B7222" s="444" t="s">
        <v>1061</v>
      </c>
      <c r="C7222" s="444" t="str">
        <f aca="false">IFERROR(VLOOKUP(B7222,'[1]#¡REF!'!$A$1:$C$15201,2,FALSE()),"")</f>
        <v/>
      </c>
      <c r="D7222" s="444" t="s">
        <v>1016</v>
      </c>
      <c r="E7222" s="444" t="s">
        <v>1041</v>
      </c>
      <c r="F7222" s="354" t="s">
        <v>993</v>
      </c>
      <c r="G7222" s="447" t="n">
        <v>10.1490863135871</v>
      </c>
      <c r="H7222" s="448" t="n">
        <v>0.823590238644677</v>
      </c>
      <c r="I7222" s="448" t="n">
        <v>16.3400289648752</v>
      </c>
      <c r="J7222" s="389"/>
      <c r="K7222" s="331" t="s">
        <v>994</v>
      </c>
    </row>
    <row r="7223" customFormat="false" ht="15" hidden="true" customHeight="false" outlineLevel="0" collapsed="false">
      <c r="A7223" s="444"/>
      <c r="B7223" s="444" t="s">
        <v>1061</v>
      </c>
      <c r="C7223" s="444" t="str">
        <f aca="false">IFERROR(VLOOKUP(B7223,'[1]#¡REF!'!$A$1:$C$15201,2,FALSE()),"")</f>
        <v/>
      </c>
      <c r="D7223" s="444" t="s">
        <v>1016</v>
      </c>
      <c r="E7223" s="444" t="s">
        <v>1022</v>
      </c>
      <c r="F7223" s="354" t="s">
        <v>993</v>
      </c>
      <c r="G7223" s="447" t="n">
        <v>103.013226082909</v>
      </c>
      <c r="H7223" s="448" t="n">
        <v>8.35944092224347</v>
      </c>
      <c r="I7223" s="448" t="n">
        <v>165.851293993484</v>
      </c>
      <c r="J7223" s="389"/>
      <c r="K7223" s="331" t="s">
        <v>994</v>
      </c>
    </row>
    <row r="7224" customFormat="false" ht="15" hidden="true" customHeight="false" outlineLevel="0" collapsed="false">
      <c r="A7224" s="444"/>
      <c r="B7224" s="444" t="s">
        <v>1061</v>
      </c>
      <c r="C7224" s="444" t="str">
        <f aca="false">IFERROR(VLOOKUP(B7224,'[1]#¡REF!'!$A$1:$C$15201,2,FALSE()),"")</f>
        <v/>
      </c>
      <c r="D7224" s="444" t="s">
        <v>1016</v>
      </c>
      <c r="E7224" s="444" t="s">
        <v>1023</v>
      </c>
      <c r="F7224" s="354" t="s">
        <v>993</v>
      </c>
      <c r="G7224" s="447" t="n">
        <v>3958.14366229897</v>
      </c>
      <c r="H7224" s="448" t="n">
        <v>321.200193071424</v>
      </c>
      <c r="I7224" s="448" t="n">
        <v>6372.61129630134</v>
      </c>
      <c r="J7224" s="389"/>
      <c r="K7224" s="331" t="s">
        <v>994</v>
      </c>
    </row>
    <row r="7225" customFormat="false" ht="15" hidden="true" customHeight="false" outlineLevel="0" collapsed="false">
      <c r="A7225" s="444"/>
      <c r="B7225" s="444" t="s">
        <v>1061</v>
      </c>
      <c r="C7225" s="444" t="str">
        <f aca="false">IFERROR(VLOOKUP(B7225,'[1]#¡REF!'!$A$1:$C$15201,2,FALSE()),"")</f>
        <v/>
      </c>
      <c r="D7225" s="444" t="s">
        <v>1016</v>
      </c>
      <c r="E7225" s="444" t="s">
        <v>1026</v>
      </c>
      <c r="F7225" s="446" t="s">
        <v>1132</v>
      </c>
      <c r="G7225" s="447" t="n">
        <v>290.263868568591</v>
      </c>
      <c r="H7225" s="448" t="n">
        <v>23.5546808252378</v>
      </c>
      <c r="I7225" s="448" t="n">
        <v>467.324828395432</v>
      </c>
      <c r="J7225" s="389"/>
      <c r="K7225" s="331" t="s">
        <v>994</v>
      </c>
    </row>
    <row r="7226" customFormat="false" ht="15" hidden="true" customHeight="false" outlineLevel="0" collapsed="false">
      <c r="A7226" s="444"/>
      <c r="B7226" s="444" t="s">
        <v>1061</v>
      </c>
      <c r="C7226" s="444" t="str">
        <f aca="false">IFERROR(VLOOKUP(B7226,'[1]#¡REF!'!$A$1:$C$15201,2,FALSE()),"")</f>
        <v/>
      </c>
      <c r="D7226" s="444" t="s">
        <v>1016</v>
      </c>
      <c r="E7226" s="444" t="s">
        <v>1027</v>
      </c>
      <c r="F7226" s="446" t="s">
        <v>1133</v>
      </c>
      <c r="G7226" s="447" t="n">
        <v>1583.25746491959</v>
      </c>
      <c r="H7226" s="448" t="n">
        <v>128.48007722857</v>
      </c>
      <c r="I7226" s="448" t="n">
        <v>2549.04451852054</v>
      </c>
      <c r="J7226" s="389"/>
      <c r="K7226" s="331" t="s">
        <v>994</v>
      </c>
    </row>
    <row r="7227" customFormat="false" ht="15" hidden="true" customHeight="false" outlineLevel="0" collapsed="false">
      <c r="A7227" s="449"/>
      <c r="B7227" s="449" t="s">
        <v>1061</v>
      </c>
      <c r="C7227" s="449" t="str">
        <f aca="false">IFERROR(VLOOKUP(B7227,'[1]#¡REF!'!$A$1:$C$15201,2,FALSE()),"")</f>
        <v/>
      </c>
      <c r="D7227" s="449" t="s">
        <v>1016</v>
      </c>
      <c r="E7227" s="449" t="s">
        <v>1028</v>
      </c>
      <c r="F7227" s="450" t="s">
        <v>1134</v>
      </c>
      <c r="G7227" s="447" t="n">
        <v>79.1628732459794</v>
      </c>
      <c r="H7227" s="448" t="n">
        <v>6.42400386142848</v>
      </c>
      <c r="I7227" s="448" t="n">
        <v>127.452225926027</v>
      </c>
      <c r="J7227" s="390"/>
      <c r="K7227" s="331" t="s">
        <v>994</v>
      </c>
    </row>
    <row r="7228" customFormat="false" ht="15.75" hidden="true" customHeight="false" outlineLevel="0" collapsed="false">
      <c r="A7228" s="451"/>
      <c r="B7228" s="451" t="s">
        <v>1061</v>
      </c>
      <c r="C7228" s="451" t="str">
        <f aca="false">IFERROR(VLOOKUP(B7228,'[1]#¡REF!'!$A$1:$C$15201,2,FALSE()),"")</f>
        <v/>
      </c>
      <c r="D7228" s="451" t="s">
        <v>1016</v>
      </c>
      <c r="E7228" s="451" t="s">
        <v>621</v>
      </c>
      <c r="F7228" s="452" t="s">
        <v>1136</v>
      </c>
      <c r="G7228" s="453" t="n">
        <v>7916.28732459794</v>
      </c>
      <c r="H7228" s="454" t="n">
        <v>642.400386142848</v>
      </c>
      <c r="I7228" s="454" t="n">
        <v>12745.2225926027</v>
      </c>
      <c r="J7228" s="360"/>
      <c r="K7228" s="356" t="s">
        <v>994</v>
      </c>
      <c r="L7228" s="379"/>
      <c r="M7228" s="379"/>
      <c r="N7228" s="379"/>
      <c r="O7228" s="379"/>
      <c r="P7228" s="101"/>
      <c r="Q7228" s="380"/>
      <c r="R7228" s="381"/>
      <c r="S7228" s="381"/>
      <c r="T7228" s="382"/>
    </row>
    <row r="7229" customFormat="false" ht="15" hidden="true" customHeight="false" outlineLevel="0" collapsed="false">
      <c r="A7229" s="439"/>
      <c r="B7229" s="439" t="s">
        <v>1659</v>
      </c>
      <c r="C7229" s="439" t="str">
        <f aca="false">IFERROR(VLOOKUP(B7229,'[1]#¡REF!'!$A$1:$C$15201,2,FALSE()),"")</f>
        <v/>
      </c>
      <c r="D7229" s="439" t="s">
        <v>991</v>
      </c>
      <c r="E7229" s="439" t="s">
        <v>1053</v>
      </c>
      <c r="F7229" s="354" t="s">
        <v>993</v>
      </c>
      <c r="G7229" s="447" t="n">
        <v>25.5743312141357</v>
      </c>
      <c r="H7229" s="448" t="n">
        <v>2.82297328902536</v>
      </c>
      <c r="I7229" s="448" t="n">
        <v>56.0077853589573</v>
      </c>
      <c r="J7229" s="388"/>
      <c r="K7229" s="331" t="s">
        <v>994</v>
      </c>
    </row>
    <row r="7230" customFormat="false" ht="15" hidden="true" customHeight="false" outlineLevel="0" collapsed="false">
      <c r="A7230" s="444"/>
      <c r="B7230" s="444" t="s">
        <v>1659</v>
      </c>
      <c r="C7230" s="444" t="str">
        <f aca="false">IFERROR(VLOOKUP(B7230,'[1]#¡REF!'!$A$1:$C$15201,2,FALSE()),"")</f>
        <v/>
      </c>
      <c r="D7230" s="444" t="s">
        <v>991</v>
      </c>
      <c r="E7230" s="444" t="s">
        <v>1012</v>
      </c>
      <c r="F7230" s="354" t="s">
        <v>993</v>
      </c>
      <c r="G7230" s="447" t="n">
        <v>25.5743312141357</v>
      </c>
      <c r="H7230" s="448" t="n">
        <v>2.82297328902536</v>
      </c>
      <c r="I7230" s="448" t="n">
        <v>56.0077853589572</v>
      </c>
      <c r="J7230" s="389"/>
      <c r="K7230" s="331" t="s">
        <v>994</v>
      </c>
    </row>
    <row r="7231" customFormat="false" ht="15" hidden="true" customHeight="false" outlineLevel="0" collapsed="false">
      <c r="A7231" s="444"/>
      <c r="B7231" s="444" t="s">
        <v>1659</v>
      </c>
      <c r="C7231" s="444" t="str">
        <f aca="false">IFERROR(VLOOKUP(B7231,'[1]#¡REF!'!$A$1:$C$15201,2,FALSE()),"")</f>
        <v/>
      </c>
      <c r="D7231" s="444" t="s">
        <v>991</v>
      </c>
      <c r="E7231" s="444" t="s">
        <v>1013</v>
      </c>
      <c r="F7231" s="354" t="s">
        <v>993</v>
      </c>
      <c r="G7231" s="447" t="n">
        <v>2045.94649713086</v>
      </c>
      <c r="H7231" s="448" t="n">
        <v>225.837863122029</v>
      </c>
      <c r="I7231" s="448" t="n">
        <v>4480.62282871658</v>
      </c>
      <c r="J7231" s="389"/>
      <c r="K7231" s="331" t="s">
        <v>994</v>
      </c>
    </row>
    <row r="7232" customFormat="false" ht="15" hidden="true" customHeight="false" outlineLevel="0" collapsed="false">
      <c r="A7232" s="444"/>
      <c r="B7232" s="444" t="s">
        <v>1659</v>
      </c>
      <c r="C7232" s="444" t="str">
        <f aca="false">IFERROR(VLOOKUP(B7232,'[1]#¡REF!'!$A$1:$C$15201,2,FALSE()),"")</f>
        <v/>
      </c>
      <c r="D7232" s="444" t="s">
        <v>991</v>
      </c>
      <c r="E7232" s="444" t="s">
        <v>1014</v>
      </c>
      <c r="F7232" s="446" t="s">
        <v>1132</v>
      </c>
      <c r="G7232" s="447" t="n">
        <v>153543.169743428</v>
      </c>
      <c r="H7232" s="448" t="n">
        <v>16948.5670326505</v>
      </c>
      <c r="I7232" s="448" t="n">
        <v>336259.541738108</v>
      </c>
      <c r="J7232" s="389"/>
      <c r="K7232" s="331" t="s">
        <v>994</v>
      </c>
    </row>
    <row r="7233" customFormat="false" ht="15" hidden="true" customHeight="false" outlineLevel="0" collapsed="false">
      <c r="A7233" s="444"/>
      <c r="B7233" s="444" t="s">
        <v>1659</v>
      </c>
      <c r="C7233" s="444" t="str">
        <f aca="false">IFERROR(VLOOKUP(B7233,'[1]#¡REF!'!$A$1:$C$15201,2,FALSE()),"")</f>
        <v/>
      </c>
      <c r="D7233" s="444" t="s">
        <v>1016</v>
      </c>
      <c r="E7233" s="444" t="s">
        <v>1017</v>
      </c>
      <c r="F7233" s="446" t="s">
        <v>1130</v>
      </c>
      <c r="G7233" s="447" t="n">
        <v>598.439350410776</v>
      </c>
      <c r="H7233" s="448" t="n">
        <v>66.0575749631934</v>
      </c>
      <c r="I7233" s="448" t="n">
        <v>1310.5821773996</v>
      </c>
      <c r="J7233" s="389"/>
      <c r="K7233" s="331" t="s">
        <v>994</v>
      </c>
    </row>
    <row r="7234" customFormat="false" ht="15" hidden="true" customHeight="false" outlineLevel="0" collapsed="false">
      <c r="A7234" s="444"/>
      <c r="B7234" s="444" t="s">
        <v>1659</v>
      </c>
      <c r="C7234" s="444" t="str">
        <f aca="false">IFERROR(VLOOKUP(B7234,'[1]#¡REF!'!$A$1:$C$15201,2,FALSE()),"")</f>
        <v/>
      </c>
      <c r="D7234" s="444" t="s">
        <v>1016</v>
      </c>
      <c r="E7234" s="444" t="s">
        <v>1040</v>
      </c>
      <c r="F7234" s="446" t="s">
        <v>1130</v>
      </c>
      <c r="G7234" s="447" t="n">
        <v>5984.39350410776</v>
      </c>
      <c r="H7234" s="448" t="n">
        <v>660.575749631934</v>
      </c>
      <c r="I7234" s="448" t="n">
        <v>13105.821773996</v>
      </c>
      <c r="J7234" s="389"/>
      <c r="K7234" s="331" t="s">
        <v>994</v>
      </c>
    </row>
    <row r="7235" customFormat="false" ht="15" hidden="true" customHeight="false" outlineLevel="0" collapsed="false">
      <c r="A7235" s="444"/>
      <c r="B7235" s="444" t="s">
        <v>1659</v>
      </c>
      <c r="C7235" s="444" t="str">
        <f aca="false">IFERROR(VLOOKUP(B7235,'[1]#¡REF!'!$A$1:$C$15201,2,FALSE()),"")</f>
        <v/>
      </c>
      <c r="D7235" s="444" t="s">
        <v>1016</v>
      </c>
      <c r="E7235" s="444" t="s">
        <v>1019</v>
      </c>
      <c r="F7235" s="354" t="s">
        <v>993</v>
      </c>
      <c r="G7235" s="447" t="n">
        <v>43.9878496883135</v>
      </c>
      <c r="H7235" s="448" t="n">
        <v>4.85551405712362</v>
      </c>
      <c r="I7235" s="448" t="n">
        <v>96.3333908174065</v>
      </c>
      <c r="J7235" s="389"/>
      <c r="K7235" s="331" t="s">
        <v>994</v>
      </c>
    </row>
    <row r="7236" customFormat="false" ht="15" hidden="true" customHeight="false" outlineLevel="0" collapsed="false">
      <c r="A7236" s="444"/>
      <c r="B7236" s="444" t="s">
        <v>1659</v>
      </c>
      <c r="C7236" s="444" t="str">
        <f aca="false">IFERROR(VLOOKUP(B7236,'[1]#¡REF!'!$A$1:$C$15201,2,FALSE()),"")</f>
        <v/>
      </c>
      <c r="D7236" s="444" t="s">
        <v>1016</v>
      </c>
      <c r="E7236" s="444" t="s">
        <v>1021</v>
      </c>
      <c r="F7236" s="354" t="s">
        <v>993</v>
      </c>
      <c r="G7236" s="447" t="n">
        <v>79.7919133881035</v>
      </c>
      <c r="H7236" s="448" t="n">
        <v>8.80767666175912</v>
      </c>
      <c r="I7236" s="448" t="n">
        <v>174.744290319947</v>
      </c>
      <c r="J7236" s="389"/>
      <c r="K7236" s="331" t="s">
        <v>994</v>
      </c>
    </row>
    <row r="7237" customFormat="false" ht="15" hidden="true" customHeight="false" outlineLevel="0" collapsed="false">
      <c r="A7237" s="444"/>
      <c r="B7237" s="444" t="s">
        <v>1659</v>
      </c>
      <c r="C7237" s="444" t="str">
        <f aca="false">IFERROR(VLOOKUP(B7237,'[1]#¡REF!'!$A$1:$C$15201,2,FALSE()),"")</f>
        <v/>
      </c>
      <c r="D7237" s="444" t="s">
        <v>1016</v>
      </c>
      <c r="E7237" s="444" t="s">
        <v>1022</v>
      </c>
      <c r="F7237" s="354" t="s">
        <v>993</v>
      </c>
      <c r="G7237" s="447" t="n">
        <v>7.16081273995801</v>
      </c>
      <c r="H7237" s="448" t="n">
        <v>0.790432520927101</v>
      </c>
      <c r="I7237" s="448" t="n">
        <v>15.682179900508</v>
      </c>
      <c r="J7237" s="389"/>
      <c r="K7237" s="331" t="s">
        <v>994</v>
      </c>
    </row>
    <row r="7238" customFormat="false" ht="15" hidden="true" customHeight="false" outlineLevel="0" collapsed="false">
      <c r="A7238" s="444"/>
      <c r="B7238" s="444" t="s">
        <v>1659</v>
      </c>
      <c r="C7238" s="444" t="str">
        <f aca="false">IFERROR(VLOOKUP(B7238,'[1]#¡REF!'!$A$1:$C$15201,2,FALSE()),"")</f>
        <v/>
      </c>
      <c r="D7238" s="444" t="s">
        <v>1016</v>
      </c>
      <c r="E7238" s="444" t="s">
        <v>1023</v>
      </c>
      <c r="F7238" s="354" t="s">
        <v>993</v>
      </c>
      <c r="G7238" s="447" t="n">
        <v>7181.27220492931</v>
      </c>
      <c r="H7238" s="448" t="n">
        <v>792.690899558321</v>
      </c>
      <c r="I7238" s="448" t="n">
        <v>15726.9861287952</v>
      </c>
      <c r="J7238" s="389"/>
      <c r="K7238" s="331" t="s">
        <v>994</v>
      </c>
    </row>
    <row r="7239" customFormat="false" ht="15" hidden="true" customHeight="false" outlineLevel="0" collapsed="false">
      <c r="A7239" s="444"/>
      <c r="B7239" s="444" t="s">
        <v>1659</v>
      </c>
      <c r="C7239" s="444" t="str">
        <f aca="false">IFERROR(VLOOKUP(B7239,'[1]#¡REF!'!$A$1:$C$15201,2,FALSE()),"")</f>
        <v/>
      </c>
      <c r="D7239" s="444" t="s">
        <v>1016</v>
      </c>
      <c r="E7239" s="444" t="s">
        <v>1065</v>
      </c>
      <c r="F7239" s="354" t="s">
        <v>993</v>
      </c>
      <c r="G7239" s="447" t="n">
        <v>19.9479783470259</v>
      </c>
      <c r="H7239" s="448" t="n">
        <v>2.20191916543978</v>
      </c>
      <c r="I7239" s="448" t="n">
        <v>43.6860725799867</v>
      </c>
      <c r="J7239" s="389"/>
      <c r="K7239" s="331" t="s">
        <v>994</v>
      </c>
    </row>
    <row r="7240" customFormat="false" ht="15" hidden="true" customHeight="false" outlineLevel="0" collapsed="false">
      <c r="A7240" s="444"/>
      <c r="B7240" s="444" t="s">
        <v>1659</v>
      </c>
      <c r="C7240" s="444" t="str">
        <f aca="false">IFERROR(VLOOKUP(B7240,'[1]#¡REF!'!$A$1:$C$15201,2,FALSE()),"")</f>
        <v/>
      </c>
      <c r="D7240" s="444" t="s">
        <v>1016</v>
      </c>
      <c r="E7240" s="444" t="s">
        <v>1026</v>
      </c>
      <c r="F7240" s="446" t="s">
        <v>1132</v>
      </c>
      <c r="G7240" s="447" t="n">
        <v>62794.1898899403</v>
      </c>
      <c r="H7240" s="448" t="n">
        <v>6931.41569494131</v>
      </c>
      <c r="I7240" s="448" t="n">
        <v>137519.275858969</v>
      </c>
      <c r="J7240" s="389"/>
      <c r="K7240" s="331" t="s">
        <v>994</v>
      </c>
    </row>
    <row r="7241" customFormat="false" ht="15" hidden="true" customHeight="false" outlineLevel="0" collapsed="false">
      <c r="A7241" s="444"/>
      <c r="B7241" s="444" t="s">
        <v>1659</v>
      </c>
      <c r="C7241" s="444" t="str">
        <f aca="false">IFERROR(VLOOKUP(B7241,'[1]#¡REF!'!$A$1:$C$15201,2,FALSE()),"")</f>
        <v/>
      </c>
      <c r="D7241" s="444" t="s">
        <v>1016</v>
      </c>
      <c r="E7241" s="444" t="s">
        <v>1027</v>
      </c>
      <c r="F7241" s="446" t="s">
        <v>1133</v>
      </c>
      <c r="G7241" s="447" t="n">
        <v>2393.7574016431</v>
      </c>
      <c r="H7241" s="448" t="n">
        <v>264.230299852774</v>
      </c>
      <c r="I7241" s="448" t="n">
        <v>5242.3287095984</v>
      </c>
      <c r="J7241" s="389"/>
      <c r="K7241" s="331" t="s">
        <v>994</v>
      </c>
    </row>
    <row r="7242" customFormat="false" ht="15" hidden="true" customHeight="false" outlineLevel="0" collapsed="false">
      <c r="A7242" s="449"/>
      <c r="B7242" s="449" t="s">
        <v>1659</v>
      </c>
      <c r="C7242" s="449" t="str">
        <f aca="false">IFERROR(VLOOKUP(B7242,'[1]#¡REF!'!$A$1:$C$15201,2,FALSE()),"")</f>
        <v/>
      </c>
      <c r="D7242" s="449" t="s">
        <v>1016</v>
      </c>
      <c r="E7242" s="449" t="s">
        <v>1028</v>
      </c>
      <c r="F7242" s="450" t="s">
        <v>1134</v>
      </c>
      <c r="G7242" s="447" t="n">
        <v>1276.67061420966</v>
      </c>
      <c r="H7242" s="448" t="n">
        <v>140.922826588146</v>
      </c>
      <c r="I7242" s="448" t="n">
        <v>2795.90864511915</v>
      </c>
      <c r="J7242" s="390"/>
      <c r="K7242" s="331" t="s">
        <v>994</v>
      </c>
    </row>
    <row r="7243" customFormat="false" ht="15.75" hidden="true" customHeight="false" outlineLevel="0" collapsed="false">
      <c r="A7243" s="451"/>
      <c r="B7243" s="451" t="s">
        <v>1659</v>
      </c>
      <c r="C7243" s="451" t="str">
        <f aca="false">IFERROR(VLOOKUP(B7243,'[1]#¡REF!'!$A$1:$C$15201,2,FALSE()),"")</f>
        <v/>
      </c>
      <c r="D7243" s="451" t="s">
        <v>1016</v>
      </c>
      <c r="E7243" s="451" t="s">
        <v>621</v>
      </c>
      <c r="F7243" s="452" t="s">
        <v>1136</v>
      </c>
      <c r="G7243" s="453" t="n">
        <v>13963.5848429181</v>
      </c>
      <c r="H7243" s="454" t="n">
        <v>1541.34341580785</v>
      </c>
      <c r="I7243" s="454" t="n">
        <v>30580.2508059907</v>
      </c>
      <c r="J7243" s="360"/>
      <c r="K7243" s="356" t="s">
        <v>994</v>
      </c>
      <c r="L7243" s="379"/>
      <c r="M7243" s="379"/>
      <c r="N7243" s="379"/>
      <c r="O7243" s="379"/>
      <c r="P7243" s="101"/>
      <c r="Q7243" s="380"/>
      <c r="R7243" s="381"/>
      <c r="S7243" s="381"/>
      <c r="T7243" s="382"/>
    </row>
    <row r="7244" customFormat="false" ht="15" hidden="true" customHeight="false" outlineLevel="0" collapsed="false">
      <c r="A7244" s="439"/>
      <c r="B7244" s="439" t="s">
        <v>1660</v>
      </c>
      <c r="C7244" s="439" t="str">
        <f aca="false">IFERROR(VLOOKUP(B7244,'[1]#¡REF!'!$A$1:$C$15201,2,FALSE()),"")</f>
        <v/>
      </c>
      <c r="D7244" s="439" t="s">
        <v>991</v>
      </c>
      <c r="E7244" s="439" t="s">
        <v>1032</v>
      </c>
      <c r="F7244" s="441" t="s">
        <v>1130</v>
      </c>
      <c r="G7244" s="447" t="n">
        <v>645.644136938847</v>
      </c>
      <c r="H7244" s="448" t="n">
        <v>2755.7031300101</v>
      </c>
      <c r="I7244" s="448" t="n">
        <v>54673.1455159816</v>
      </c>
      <c r="J7244" s="388"/>
      <c r="K7244" s="331" t="s">
        <v>994</v>
      </c>
    </row>
    <row r="7245" customFormat="false" ht="15" hidden="true" customHeight="false" outlineLevel="0" collapsed="false">
      <c r="A7245" s="444"/>
      <c r="B7245" s="444" t="s">
        <v>1660</v>
      </c>
      <c r="C7245" s="444" t="str">
        <f aca="false">IFERROR(VLOOKUP(B7245,'[1]#¡REF!'!$A$1:$C$15201,2,FALSE()),"")</f>
        <v/>
      </c>
      <c r="D7245" s="444" t="s">
        <v>991</v>
      </c>
      <c r="E7245" s="444" t="s">
        <v>1075</v>
      </c>
      <c r="F7245" s="354" t="s">
        <v>993</v>
      </c>
      <c r="G7245" s="447" t="n">
        <v>21.5214712312949</v>
      </c>
      <c r="H7245" s="448" t="n">
        <v>91.8567710003368</v>
      </c>
      <c r="I7245" s="448" t="n">
        <v>1822.43818386605</v>
      </c>
      <c r="J7245" s="389"/>
      <c r="K7245" s="331" t="s">
        <v>994</v>
      </c>
    </row>
    <row r="7246" customFormat="false" ht="15" hidden="true" customHeight="false" outlineLevel="0" collapsed="false">
      <c r="A7246" s="444"/>
      <c r="B7246" s="444" t="s">
        <v>1660</v>
      </c>
      <c r="C7246" s="444" t="str">
        <f aca="false">IFERROR(VLOOKUP(B7246,'[1]#¡REF!'!$A$1:$C$15201,2,FALSE()),"")</f>
        <v/>
      </c>
      <c r="D7246" s="444" t="s">
        <v>991</v>
      </c>
      <c r="E7246" s="444" t="s">
        <v>1033</v>
      </c>
      <c r="F7246" s="354" t="s">
        <v>993</v>
      </c>
      <c r="G7246" s="447" t="n">
        <v>161.411034234712</v>
      </c>
      <c r="H7246" s="448" t="n">
        <v>688.925782502526</v>
      </c>
      <c r="I7246" s="448" t="n">
        <v>13668.2863789954</v>
      </c>
      <c r="J7246" s="389"/>
      <c r="K7246" s="331" t="s">
        <v>994</v>
      </c>
    </row>
    <row r="7247" customFormat="false" ht="15" hidden="true" customHeight="false" outlineLevel="0" collapsed="false">
      <c r="A7247" s="444"/>
      <c r="B7247" s="444" t="s">
        <v>1660</v>
      </c>
      <c r="C7247" s="444" t="str">
        <f aca="false">IFERROR(VLOOKUP(B7247,'[1]#¡REF!'!$A$1:$C$15201,2,FALSE()),"")</f>
        <v/>
      </c>
      <c r="D7247" s="444" t="s">
        <v>991</v>
      </c>
      <c r="E7247" s="444" t="s">
        <v>1053</v>
      </c>
      <c r="F7247" s="354" t="s">
        <v>993</v>
      </c>
      <c r="G7247" s="447" t="n">
        <v>1345.09195195593</v>
      </c>
      <c r="H7247" s="448" t="n">
        <v>5741.04818752105</v>
      </c>
      <c r="I7247" s="448" t="n">
        <v>113902.386491628</v>
      </c>
      <c r="J7247" s="389"/>
      <c r="K7247" s="331" t="s">
        <v>994</v>
      </c>
    </row>
    <row r="7248" customFormat="false" ht="15" hidden="true" customHeight="false" outlineLevel="0" collapsed="false">
      <c r="A7248" s="444"/>
      <c r="B7248" s="444" t="s">
        <v>1660</v>
      </c>
      <c r="C7248" s="444" t="str">
        <f aca="false">IFERROR(VLOOKUP(B7248,'[1]#¡REF!'!$A$1:$C$15201,2,FALSE()),"")</f>
        <v/>
      </c>
      <c r="D7248" s="444" t="s">
        <v>991</v>
      </c>
      <c r="E7248" s="444" t="s">
        <v>1034</v>
      </c>
      <c r="F7248" s="354" t="s">
        <v>993</v>
      </c>
      <c r="G7248" s="447" t="n">
        <v>7513.68364362583</v>
      </c>
      <c r="H7248" s="448" t="n">
        <v>32069.4951754926</v>
      </c>
      <c r="I7248" s="448" t="n">
        <v>636258.730942236</v>
      </c>
      <c r="J7248" s="389"/>
      <c r="K7248" s="331" t="s">
        <v>994</v>
      </c>
    </row>
    <row r="7249" customFormat="false" ht="15" hidden="true" customHeight="false" outlineLevel="0" collapsed="false">
      <c r="A7249" s="444"/>
      <c r="B7249" s="444" t="s">
        <v>1660</v>
      </c>
      <c r="C7249" s="444" t="str">
        <f aca="false">IFERROR(VLOOKUP(B7249,'[1]#¡REF!'!$A$1:$C$15201,2,FALSE()),"")</f>
        <v/>
      </c>
      <c r="D7249" s="444" t="s">
        <v>991</v>
      </c>
      <c r="E7249" s="444" t="s">
        <v>1035</v>
      </c>
      <c r="F7249" s="354" t="s">
        <v>993</v>
      </c>
      <c r="G7249" s="447" t="n">
        <v>337.349061550548</v>
      </c>
      <c r="H7249" s="448" t="n">
        <v>1439.85488543028</v>
      </c>
      <c r="I7249" s="448" t="n">
        <v>28566.7185321004</v>
      </c>
      <c r="J7249" s="389"/>
      <c r="K7249" s="331" t="s">
        <v>994</v>
      </c>
    </row>
    <row r="7250" customFormat="false" ht="15" hidden="true" customHeight="false" outlineLevel="0" collapsed="false">
      <c r="A7250" s="444"/>
      <c r="B7250" s="444" t="s">
        <v>1660</v>
      </c>
      <c r="C7250" s="444" t="str">
        <f aca="false">IFERROR(VLOOKUP(B7250,'[1]#¡REF!'!$A$1:$C$15201,2,FALSE()),"")</f>
        <v/>
      </c>
      <c r="D7250" s="444" t="s">
        <v>991</v>
      </c>
      <c r="E7250" s="444" t="s">
        <v>1037</v>
      </c>
      <c r="F7250" s="446" t="s">
        <v>1131</v>
      </c>
      <c r="G7250" s="447" t="n">
        <v>333.044767304289</v>
      </c>
      <c r="H7250" s="448" t="n">
        <v>1421.48353123021</v>
      </c>
      <c r="I7250" s="448" t="n">
        <v>28202.2308953272</v>
      </c>
      <c r="J7250" s="389"/>
      <c r="K7250" s="331" t="s">
        <v>994</v>
      </c>
    </row>
    <row r="7251" customFormat="false" ht="15" hidden="true" customHeight="false" outlineLevel="0" collapsed="false">
      <c r="A7251" s="444"/>
      <c r="B7251" s="444" t="s">
        <v>1660</v>
      </c>
      <c r="C7251" s="444" t="str">
        <f aca="false">IFERROR(VLOOKUP(B7251,'[1]#¡REF!'!$A$1:$C$15201,2,FALSE()),"")</f>
        <v/>
      </c>
      <c r="D7251" s="444" t="s">
        <v>991</v>
      </c>
      <c r="E7251" s="444" t="s">
        <v>1014</v>
      </c>
      <c r="F7251" s="446" t="s">
        <v>1132</v>
      </c>
      <c r="G7251" s="447" t="n">
        <v>1076.07356156475</v>
      </c>
      <c r="H7251" s="448" t="n">
        <v>4592.83855001684</v>
      </c>
      <c r="I7251" s="448" t="n">
        <v>91121.9091933026</v>
      </c>
      <c r="J7251" s="389"/>
      <c r="K7251" s="331" t="s">
        <v>994</v>
      </c>
    </row>
    <row r="7252" customFormat="false" ht="15" hidden="true" customHeight="false" outlineLevel="0" collapsed="false">
      <c r="A7252" s="449"/>
      <c r="B7252" s="449" t="s">
        <v>1660</v>
      </c>
      <c r="C7252" s="449" t="str">
        <f aca="false">IFERROR(VLOOKUP(B7252,'[1]#¡REF!'!$A$1:$C$15201,2,FALSE()),"")</f>
        <v/>
      </c>
      <c r="D7252" s="449" t="s">
        <v>991</v>
      </c>
      <c r="E7252" s="449" t="s">
        <v>1004</v>
      </c>
      <c r="F7252" s="450" t="s">
        <v>1134</v>
      </c>
      <c r="G7252" s="447" t="n">
        <v>121.058275676034</v>
      </c>
      <c r="H7252" s="448" t="n">
        <v>516.694336876895</v>
      </c>
      <c r="I7252" s="448" t="n">
        <v>10251.2147842465</v>
      </c>
      <c r="J7252" s="390"/>
      <c r="K7252" s="331" t="s">
        <v>994</v>
      </c>
    </row>
    <row r="7253" customFormat="false" ht="15.75" hidden="true" customHeight="false" outlineLevel="0" collapsed="false">
      <c r="A7253" s="455" t="s">
        <v>1029</v>
      </c>
      <c r="B7253" s="455" t="s">
        <v>1660</v>
      </c>
      <c r="C7253" s="455" t="str">
        <f aca="false">IFERROR(VLOOKUP(B7253,'[1]#¡REF!'!$A$1:$C$15201,2,FALSE()),"")</f>
        <v/>
      </c>
      <c r="D7253" s="455" t="s">
        <v>991</v>
      </c>
      <c r="E7253" s="455" t="s">
        <v>612</v>
      </c>
      <c r="F7253" s="456" t="s">
        <v>1136</v>
      </c>
      <c r="G7253" s="457" t="n">
        <v>719</v>
      </c>
      <c r="H7253" s="465" t="n">
        <v>1651.12545873105</v>
      </c>
      <c r="I7253" s="465" t="n">
        <v>32758.3263549923</v>
      </c>
      <c r="J7253" s="360" t="n">
        <v>73</v>
      </c>
      <c r="K7253" s="455" t="s">
        <v>994</v>
      </c>
      <c r="L7253" s="466" t="s">
        <v>1658</v>
      </c>
      <c r="M7253" s="466"/>
      <c r="N7253" s="466"/>
      <c r="O7253" s="458" t="n">
        <v>3139303</v>
      </c>
      <c r="P7253" s="459" t="n">
        <v>2484</v>
      </c>
      <c r="Q7253" s="460" t="n">
        <v>44476</v>
      </c>
      <c r="R7253" s="461"/>
      <c r="S7253" s="461"/>
      <c r="T7253" s="462" t="n">
        <v>59</v>
      </c>
    </row>
    <row r="7254" customFormat="false" ht="15" hidden="true" customHeight="false" outlineLevel="0" collapsed="false">
      <c r="A7254" s="439"/>
      <c r="B7254" s="439" t="s">
        <v>1661</v>
      </c>
      <c r="C7254" s="439" t="str">
        <f aca="false">IFERROR(VLOOKUP(B7254,'[1]#¡REF!'!$A$1:$C$15201,2,FALSE()),"")</f>
        <v/>
      </c>
      <c r="D7254" s="439" t="s">
        <v>991</v>
      </c>
      <c r="E7254" s="439" t="s">
        <v>1010</v>
      </c>
      <c r="F7254" s="354" t="s">
        <v>993</v>
      </c>
      <c r="G7254" s="447" t="n">
        <v>20544.8443044574</v>
      </c>
      <c r="H7254" s="448" t="n">
        <v>2267.80306444968</v>
      </c>
      <c r="I7254" s="448" t="n">
        <v>44993.2090267617</v>
      </c>
      <c r="J7254" s="388"/>
      <c r="K7254" s="331" t="s">
        <v>994</v>
      </c>
    </row>
    <row r="7255" customFormat="false" ht="15" hidden="true" customHeight="false" outlineLevel="0" collapsed="false">
      <c r="A7255" s="444"/>
      <c r="B7255" s="444" t="s">
        <v>1661</v>
      </c>
      <c r="C7255" s="444" t="str">
        <f aca="false">IFERROR(VLOOKUP(B7255,'[1]#¡REF!'!$A$1:$C$15201,2,FALSE()),"")</f>
        <v/>
      </c>
      <c r="D7255" s="444" t="s">
        <v>991</v>
      </c>
      <c r="E7255" s="444" t="s">
        <v>1012</v>
      </c>
      <c r="F7255" s="354" t="s">
        <v>993</v>
      </c>
      <c r="G7255" s="447" t="n">
        <v>12.8405276902859</v>
      </c>
      <c r="H7255" s="448" t="n">
        <v>1.41737691528105</v>
      </c>
      <c r="I7255" s="448" t="n">
        <v>28.1207556417261</v>
      </c>
      <c r="J7255" s="389"/>
      <c r="K7255" s="331" t="s">
        <v>994</v>
      </c>
    </row>
    <row r="7256" customFormat="false" ht="15" hidden="true" customHeight="false" outlineLevel="0" collapsed="false">
      <c r="A7256" s="444"/>
      <c r="B7256" s="444" t="s">
        <v>1661</v>
      </c>
      <c r="C7256" s="444" t="str">
        <f aca="false">IFERROR(VLOOKUP(B7256,'[1]#¡REF!'!$A$1:$C$15201,2,FALSE()),"")</f>
        <v/>
      </c>
      <c r="D7256" s="444" t="s">
        <v>991</v>
      </c>
      <c r="E7256" s="444" t="s">
        <v>1037</v>
      </c>
      <c r="F7256" s="446" t="s">
        <v>1131</v>
      </c>
      <c r="G7256" s="447" t="n">
        <v>71853.5384704093</v>
      </c>
      <c r="H7256" s="448" t="n">
        <v>7931.4144376063</v>
      </c>
      <c r="I7256" s="448" t="n">
        <v>157359.249250196</v>
      </c>
      <c r="J7256" s="389"/>
      <c r="K7256" s="331" t="s">
        <v>994</v>
      </c>
    </row>
    <row r="7257" customFormat="false" ht="15" hidden="true" customHeight="false" outlineLevel="0" collapsed="false">
      <c r="A7257" s="444"/>
      <c r="B7257" s="444" t="s">
        <v>1661</v>
      </c>
      <c r="C7257" s="444" t="str">
        <f aca="false">IFERROR(VLOOKUP(B7257,'[1]#¡REF!'!$A$1:$C$15201,2,FALSE()),"")</f>
        <v/>
      </c>
      <c r="D7257" s="444" t="s">
        <v>991</v>
      </c>
      <c r="E7257" s="444" t="s">
        <v>1014</v>
      </c>
      <c r="F7257" s="446" t="s">
        <v>1132</v>
      </c>
      <c r="G7257" s="447" t="n">
        <v>20647.5685259797</v>
      </c>
      <c r="H7257" s="448" t="n">
        <v>2279.14207977193</v>
      </c>
      <c r="I7257" s="448" t="n">
        <v>45218.1750718955</v>
      </c>
      <c r="J7257" s="389"/>
      <c r="K7257" s="331" t="s">
        <v>994</v>
      </c>
    </row>
    <row r="7258" customFormat="false" ht="15" hidden="true" customHeight="false" outlineLevel="0" collapsed="false">
      <c r="A7258" s="444"/>
      <c r="B7258" s="444" t="s">
        <v>1661</v>
      </c>
      <c r="C7258" s="444" t="str">
        <f aca="false">IFERROR(VLOOKUP(B7258,'[1]#¡REF!'!$A$1:$C$15201,2,FALSE()),"")</f>
        <v/>
      </c>
      <c r="D7258" s="444" t="s">
        <v>991</v>
      </c>
      <c r="E7258" s="444" t="s">
        <v>1002</v>
      </c>
      <c r="F7258" s="446" t="s">
        <v>1133</v>
      </c>
      <c r="G7258" s="447" t="n">
        <v>30817.2664566861</v>
      </c>
      <c r="H7258" s="448" t="n">
        <v>3401.70459667451</v>
      </c>
      <c r="I7258" s="448" t="n">
        <v>67489.8135401426</v>
      </c>
      <c r="J7258" s="389"/>
      <c r="K7258" s="331" t="s">
        <v>994</v>
      </c>
    </row>
    <row r="7259" customFormat="false" ht="15" hidden="true" customHeight="false" outlineLevel="0" collapsed="false">
      <c r="A7259" s="444"/>
      <c r="B7259" s="444" t="s">
        <v>1661</v>
      </c>
      <c r="C7259" s="444" t="str">
        <f aca="false">IFERROR(VLOOKUP(B7259,'[1]#¡REF!'!$A$1:$C$15201,2,FALSE()),"")</f>
        <v/>
      </c>
      <c r="D7259" s="444" t="s">
        <v>1016</v>
      </c>
      <c r="E7259" s="444" t="s">
        <v>1017</v>
      </c>
      <c r="F7259" s="446" t="s">
        <v>1130</v>
      </c>
      <c r="G7259" s="447" t="n">
        <v>100.15611598423</v>
      </c>
      <c r="H7259" s="448" t="n">
        <v>11.0555399391922</v>
      </c>
      <c r="I7259" s="448" t="n">
        <v>219.341894005463</v>
      </c>
      <c r="J7259" s="389"/>
      <c r="K7259" s="331" t="s">
        <v>994</v>
      </c>
    </row>
    <row r="7260" customFormat="false" ht="15" hidden="true" customHeight="false" outlineLevel="0" collapsed="false">
      <c r="A7260" s="444"/>
      <c r="B7260" s="444" t="s">
        <v>1661</v>
      </c>
      <c r="C7260" s="444" t="str">
        <f aca="false">IFERROR(VLOOKUP(B7260,'[1]#¡REF!'!$A$1:$C$15201,2,FALSE()),"")</f>
        <v/>
      </c>
      <c r="D7260" s="444" t="s">
        <v>1016</v>
      </c>
      <c r="E7260" s="444" t="s">
        <v>1040</v>
      </c>
      <c r="F7260" s="446" t="s">
        <v>1130</v>
      </c>
      <c r="G7260" s="447" t="n">
        <v>4006.24463936919</v>
      </c>
      <c r="H7260" s="448" t="n">
        <v>442.221597567687</v>
      </c>
      <c r="I7260" s="448" t="n">
        <v>8773.67576021854</v>
      </c>
      <c r="J7260" s="389"/>
      <c r="K7260" s="331" t="s">
        <v>994</v>
      </c>
    </row>
    <row r="7261" customFormat="false" ht="15" hidden="true" customHeight="false" outlineLevel="0" collapsed="false">
      <c r="A7261" s="444"/>
      <c r="B7261" s="444" t="s">
        <v>1661</v>
      </c>
      <c r="C7261" s="444" t="str">
        <f aca="false">IFERROR(VLOOKUP(B7261,'[1]#¡REF!'!$A$1:$C$15201,2,FALSE()),"")</f>
        <v/>
      </c>
      <c r="D7261" s="444" t="s">
        <v>1016</v>
      </c>
      <c r="E7261" s="444" t="s">
        <v>1019</v>
      </c>
      <c r="F7261" s="354" t="s">
        <v>993</v>
      </c>
      <c r="G7261" s="447" t="n">
        <v>84.2338616482754</v>
      </c>
      <c r="H7261" s="448" t="n">
        <v>9.29799256424368</v>
      </c>
      <c r="I7261" s="448" t="n">
        <v>184.472157009723</v>
      </c>
      <c r="J7261" s="389"/>
      <c r="K7261" s="331" t="s">
        <v>994</v>
      </c>
    </row>
    <row r="7262" customFormat="false" ht="15" hidden="true" customHeight="false" outlineLevel="0" collapsed="false">
      <c r="A7262" s="444"/>
      <c r="B7262" s="444" t="s">
        <v>1661</v>
      </c>
      <c r="C7262" s="444" t="str">
        <f aca="false">IFERROR(VLOOKUP(B7262,'[1]#¡REF!'!$A$1:$C$15201,2,FALSE()),"")</f>
        <v/>
      </c>
      <c r="D7262" s="444" t="s">
        <v>1016</v>
      </c>
      <c r="E7262" s="444" t="s">
        <v>1021</v>
      </c>
      <c r="F7262" s="354" t="s">
        <v>993</v>
      </c>
      <c r="G7262" s="447" t="n">
        <v>40.0624463936919</v>
      </c>
      <c r="H7262" s="448" t="n">
        <v>4.42221597567687</v>
      </c>
      <c r="I7262" s="448" t="n">
        <v>87.7367576021853</v>
      </c>
      <c r="J7262" s="389"/>
      <c r="K7262" s="331" t="s">
        <v>994</v>
      </c>
    </row>
    <row r="7263" customFormat="false" ht="15" hidden="true" customHeight="false" outlineLevel="0" collapsed="false">
      <c r="A7263" s="444"/>
      <c r="B7263" s="444" t="s">
        <v>1661</v>
      </c>
      <c r="C7263" s="444" t="str">
        <f aca="false">IFERROR(VLOOKUP(B7263,'[1]#¡REF!'!$A$1:$C$15201,2,FALSE()),"")</f>
        <v/>
      </c>
      <c r="D7263" s="444" t="s">
        <v>1016</v>
      </c>
      <c r="E7263" s="444" t="s">
        <v>1022</v>
      </c>
      <c r="F7263" s="354" t="s">
        <v>993</v>
      </c>
      <c r="G7263" s="447" t="n">
        <v>104.265084845121</v>
      </c>
      <c r="H7263" s="448" t="n">
        <v>11.5091005520821</v>
      </c>
      <c r="I7263" s="448" t="n">
        <v>228.340535810816</v>
      </c>
      <c r="J7263" s="389"/>
      <c r="K7263" s="331" t="s">
        <v>994</v>
      </c>
    </row>
    <row r="7264" customFormat="false" ht="15" hidden="true" customHeight="false" outlineLevel="0" collapsed="false">
      <c r="A7264" s="444"/>
      <c r="B7264" s="444" t="s">
        <v>1661</v>
      </c>
      <c r="C7264" s="444" t="str">
        <f aca="false">IFERROR(VLOOKUP(B7264,'[1]#¡REF!'!$A$1:$C$15201,2,FALSE()),"")</f>
        <v/>
      </c>
      <c r="D7264" s="444" t="s">
        <v>1016</v>
      </c>
      <c r="E7264" s="444" t="s">
        <v>1023</v>
      </c>
      <c r="F7264" s="354" t="s">
        <v>993</v>
      </c>
      <c r="G7264" s="447" t="n">
        <v>4006.24463936919</v>
      </c>
      <c r="H7264" s="448" t="n">
        <v>442.221597567687</v>
      </c>
      <c r="I7264" s="448" t="n">
        <v>8773.67576021854</v>
      </c>
      <c r="J7264" s="389"/>
      <c r="K7264" s="331" t="s">
        <v>994</v>
      </c>
    </row>
    <row r="7265" customFormat="false" ht="15" hidden="true" customHeight="false" outlineLevel="0" collapsed="false">
      <c r="A7265" s="444"/>
      <c r="B7265" s="444" t="s">
        <v>1661</v>
      </c>
      <c r="C7265" s="444" t="str">
        <f aca="false">IFERROR(VLOOKUP(B7265,'[1]#¡REF!'!$A$1:$C$15201,2,FALSE()),"")</f>
        <v/>
      </c>
      <c r="D7265" s="444" t="s">
        <v>1016</v>
      </c>
      <c r="E7265" s="444" t="s">
        <v>1042</v>
      </c>
      <c r="F7265" s="354" t="s">
        <v>993</v>
      </c>
      <c r="G7265" s="447" t="n">
        <v>38059.3240740073</v>
      </c>
      <c r="H7265" s="448" t="n">
        <v>4201.10517689303</v>
      </c>
      <c r="I7265" s="448" t="n">
        <v>83349.9197220761</v>
      </c>
      <c r="J7265" s="389"/>
      <c r="K7265" s="331" t="s">
        <v>994</v>
      </c>
    </row>
    <row r="7266" customFormat="false" ht="15" hidden="true" customHeight="false" outlineLevel="0" collapsed="false">
      <c r="A7266" s="444"/>
      <c r="B7266" s="444" t="s">
        <v>1661</v>
      </c>
      <c r="C7266" s="444" t="str">
        <f aca="false">IFERROR(VLOOKUP(B7266,'[1]#¡REF!'!$A$1:$C$15201,2,FALSE()),"")</f>
        <v/>
      </c>
      <c r="D7266" s="444" t="s">
        <v>1016</v>
      </c>
      <c r="E7266" s="444" t="s">
        <v>1065</v>
      </c>
      <c r="F7266" s="354" t="s">
        <v>993</v>
      </c>
      <c r="G7266" s="447" t="n">
        <v>10.2724221522287</v>
      </c>
      <c r="H7266" s="448" t="n">
        <v>1.13390153222484</v>
      </c>
      <c r="I7266" s="448" t="n">
        <v>22.4966045133809</v>
      </c>
      <c r="J7266" s="389"/>
      <c r="K7266" s="331" t="s">
        <v>994</v>
      </c>
    </row>
    <row r="7267" customFormat="false" ht="15" hidden="true" customHeight="false" outlineLevel="0" collapsed="false">
      <c r="A7267" s="444"/>
      <c r="B7267" s="444" t="s">
        <v>1661</v>
      </c>
      <c r="C7267" s="444" t="str">
        <f aca="false">IFERROR(VLOOKUP(B7267,'[1]#¡REF!'!$A$1:$C$15201,2,FALSE()),"")</f>
        <v/>
      </c>
      <c r="D7267" s="444" t="s">
        <v>1016</v>
      </c>
      <c r="E7267" s="444" t="s">
        <v>1026</v>
      </c>
      <c r="F7267" s="446" t="s">
        <v>1132</v>
      </c>
      <c r="G7267" s="447" t="n">
        <v>6185.0253778569</v>
      </c>
      <c r="H7267" s="448" t="n">
        <v>682.722112552575</v>
      </c>
      <c r="I7267" s="448" t="n">
        <v>13545.2055775066</v>
      </c>
      <c r="J7267" s="389"/>
      <c r="K7267" s="331" t="s">
        <v>994</v>
      </c>
    </row>
    <row r="7268" customFormat="false" ht="15" hidden="true" customHeight="false" outlineLevel="0" collapsed="false">
      <c r="A7268" s="444"/>
      <c r="B7268" s="444" t="s">
        <v>1661</v>
      </c>
      <c r="C7268" s="444" t="str">
        <f aca="false">IFERROR(VLOOKUP(B7268,'[1]#¡REF!'!$A$1:$C$15201,2,FALSE()),"")</f>
        <v/>
      </c>
      <c r="D7268" s="444" t="s">
        <v>1016</v>
      </c>
      <c r="E7268" s="444" t="s">
        <v>1027</v>
      </c>
      <c r="F7268" s="446" t="s">
        <v>1133</v>
      </c>
      <c r="G7268" s="447" t="n">
        <v>2403.74678362152</v>
      </c>
      <c r="H7268" s="448" t="n">
        <v>265.332958540612</v>
      </c>
      <c r="I7268" s="448" t="n">
        <v>5264.20545613112</v>
      </c>
      <c r="J7268" s="389"/>
      <c r="K7268" s="331" t="s">
        <v>994</v>
      </c>
    </row>
    <row r="7269" customFormat="false" ht="15" hidden="true" customHeight="false" outlineLevel="0" collapsed="false">
      <c r="A7269" s="449"/>
      <c r="B7269" s="449" t="s">
        <v>1661</v>
      </c>
      <c r="C7269" s="449" t="str">
        <f aca="false">IFERROR(VLOOKUP(B7269,'[1]#¡REF!'!$A$1:$C$15201,2,FALSE()),"")</f>
        <v/>
      </c>
      <c r="D7269" s="449" t="s">
        <v>1016</v>
      </c>
      <c r="E7269" s="449" t="s">
        <v>1028</v>
      </c>
      <c r="F7269" s="450" t="s">
        <v>1134</v>
      </c>
      <c r="G7269" s="447" t="n">
        <v>1201.87339181076</v>
      </c>
      <c r="H7269" s="448" t="n">
        <v>132.666479270306</v>
      </c>
      <c r="I7269" s="448" t="n">
        <v>2632.10272806556</v>
      </c>
      <c r="J7269" s="390"/>
      <c r="K7269" s="331" t="s">
        <v>994</v>
      </c>
    </row>
    <row r="7270" customFormat="false" ht="15.75" hidden="true" customHeight="false" outlineLevel="0" collapsed="false">
      <c r="A7270" s="451"/>
      <c r="B7270" s="451" t="s">
        <v>1661</v>
      </c>
      <c r="C7270" s="451" t="str">
        <f aca="false">IFERROR(VLOOKUP(B7270,'[1]#¡REF!'!$A$1:$C$15201,2,FALSE()),"")</f>
        <v/>
      </c>
      <c r="D7270" s="451" t="s">
        <v>1016</v>
      </c>
      <c r="E7270" s="451" t="s">
        <v>621</v>
      </c>
      <c r="F7270" s="452" t="s">
        <v>1136</v>
      </c>
      <c r="G7270" s="453" t="n">
        <v>8012.48927873839</v>
      </c>
      <c r="H7270" s="454" t="n">
        <v>884.443195135374</v>
      </c>
      <c r="I7270" s="454" t="n">
        <v>17547.3515204371</v>
      </c>
      <c r="J7270" s="360"/>
      <c r="K7270" s="356" t="s">
        <v>994</v>
      </c>
      <c r="L7270" s="379"/>
      <c r="M7270" s="379"/>
      <c r="N7270" s="379"/>
      <c r="O7270" s="379"/>
      <c r="P7270" s="101"/>
      <c r="Q7270" s="380"/>
      <c r="R7270" s="381"/>
      <c r="S7270" s="381"/>
      <c r="T7270" s="382"/>
    </row>
    <row r="7271" customFormat="false" ht="15" hidden="true" customHeight="false" outlineLevel="0" collapsed="false">
      <c r="A7271" s="439"/>
      <c r="B7271" s="439" t="s">
        <v>1662</v>
      </c>
      <c r="C7271" s="439" t="str">
        <f aca="false">IFERROR(VLOOKUP(B7271,'[1]#¡REF!'!$A$1:$C$15201,2,FALSE()),"")</f>
        <v/>
      </c>
      <c r="D7271" s="439" t="s">
        <v>991</v>
      </c>
      <c r="E7271" s="439" t="s">
        <v>997</v>
      </c>
      <c r="F7271" s="441" t="s">
        <v>1130</v>
      </c>
      <c r="G7271" s="447" t="n">
        <v>522.435662971245</v>
      </c>
      <c r="H7271" s="448" t="n">
        <v>2581.10624886403</v>
      </c>
      <c r="I7271" s="448" t="n">
        <v>51209.1436844414</v>
      </c>
      <c r="J7271" s="388"/>
      <c r="K7271" s="331" t="s">
        <v>994</v>
      </c>
    </row>
    <row r="7272" customFormat="false" ht="15" hidden="true" customHeight="false" outlineLevel="0" collapsed="false">
      <c r="A7272" s="444"/>
      <c r="B7272" s="444" t="s">
        <v>1662</v>
      </c>
      <c r="C7272" s="444" t="str">
        <f aca="false">IFERROR(VLOOKUP(B7272,'[1]#¡REF!'!$A$1:$C$15201,2,FALSE()),"")</f>
        <v/>
      </c>
      <c r="D7272" s="444" t="s">
        <v>991</v>
      </c>
      <c r="E7272" s="444" t="s">
        <v>1032</v>
      </c>
      <c r="F7272" s="446" t="s">
        <v>1130</v>
      </c>
      <c r="G7272" s="447" t="n">
        <v>1834.89598702096</v>
      </c>
      <c r="H7272" s="448" t="n">
        <v>9065.34877649805</v>
      </c>
      <c r="I7272" s="448" t="n">
        <v>179856.504647794</v>
      </c>
      <c r="J7272" s="389"/>
      <c r="K7272" s="331" t="s">
        <v>994</v>
      </c>
    </row>
    <row r="7273" customFormat="false" ht="15" hidden="true" customHeight="false" outlineLevel="0" collapsed="false">
      <c r="A7273" s="444"/>
      <c r="B7273" s="444" t="s">
        <v>1662</v>
      </c>
      <c r="C7273" s="444" t="str">
        <f aca="false">IFERROR(VLOOKUP(B7273,'[1]#¡REF!'!$A$1:$C$15201,2,FALSE()),"")</f>
        <v/>
      </c>
      <c r="D7273" s="444" t="s">
        <v>991</v>
      </c>
      <c r="E7273" s="444" t="s">
        <v>992</v>
      </c>
      <c r="F7273" s="354" t="s">
        <v>993</v>
      </c>
      <c r="G7273" s="447" t="n">
        <v>2288.01335714919</v>
      </c>
      <c r="H7273" s="448" t="n">
        <v>11303.9862938055</v>
      </c>
      <c r="I7273" s="448" t="n">
        <v>224271.069267763</v>
      </c>
      <c r="J7273" s="389"/>
      <c r="K7273" s="331" t="s">
        <v>994</v>
      </c>
    </row>
    <row r="7274" customFormat="false" ht="15" hidden="true" customHeight="false" outlineLevel="0" collapsed="false">
      <c r="A7274" s="444"/>
      <c r="B7274" s="444" t="s">
        <v>1662</v>
      </c>
      <c r="C7274" s="444" t="str">
        <f aca="false">IFERROR(VLOOKUP(B7274,'[1]#¡REF!'!$A$1:$C$15201,2,FALSE()),"")</f>
        <v/>
      </c>
      <c r="D7274" s="444" t="s">
        <v>991</v>
      </c>
      <c r="E7274" s="444" t="s">
        <v>1008</v>
      </c>
      <c r="F7274" s="354" t="s">
        <v>993</v>
      </c>
      <c r="G7274" s="447" t="n">
        <v>815.50932756487</v>
      </c>
      <c r="H7274" s="448" t="n">
        <v>4029.0439006658</v>
      </c>
      <c r="I7274" s="448" t="n">
        <v>79936.2242879085</v>
      </c>
      <c r="J7274" s="389"/>
      <c r="K7274" s="331" t="s">
        <v>994</v>
      </c>
    </row>
    <row r="7275" customFormat="false" ht="15" hidden="true" customHeight="false" outlineLevel="0" collapsed="false">
      <c r="A7275" s="444"/>
      <c r="B7275" s="444" t="s">
        <v>1662</v>
      </c>
      <c r="C7275" s="444" t="str">
        <f aca="false">IFERROR(VLOOKUP(B7275,'[1]#¡REF!'!$A$1:$C$15201,2,FALSE()),"")</f>
        <v/>
      </c>
      <c r="D7275" s="444" t="s">
        <v>991</v>
      </c>
      <c r="E7275" s="444" t="s">
        <v>1000</v>
      </c>
      <c r="F7275" s="354" t="s">
        <v>993</v>
      </c>
      <c r="G7275" s="447" t="n">
        <v>5578.08380054371</v>
      </c>
      <c r="H7275" s="448" t="n">
        <v>27558.6602805541</v>
      </c>
      <c r="I7275" s="448" t="n">
        <v>546763.774129294</v>
      </c>
      <c r="J7275" s="389"/>
      <c r="K7275" s="331" t="s">
        <v>994</v>
      </c>
    </row>
    <row r="7276" customFormat="false" ht="15" hidden="true" customHeight="false" outlineLevel="0" collapsed="false">
      <c r="A7276" s="444"/>
      <c r="B7276" s="444" t="s">
        <v>1662</v>
      </c>
      <c r="C7276" s="444" t="str">
        <f aca="false">IFERROR(VLOOKUP(B7276,'[1]#¡REF!'!$A$1:$C$15201,2,FALSE()),"")</f>
        <v/>
      </c>
      <c r="D7276" s="444" t="s">
        <v>991</v>
      </c>
      <c r="E7276" s="444" t="s">
        <v>1075</v>
      </c>
      <c r="F7276" s="354" t="s">
        <v>993</v>
      </c>
      <c r="G7276" s="447" t="n">
        <v>208.46457185877</v>
      </c>
      <c r="H7276" s="448" t="n">
        <v>1029.9243471077</v>
      </c>
      <c r="I7276" s="448" t="n">
        <v>20433.6973335966</v>
      </c>
      <c r="J7276" s="389"/>
      <c r="K7276" s="331" t="s">
        <v>994</v>
      </c>
    </row>
    <row r="7277" customFormat="false" ht="15" hidden="true" customHeight="false" outlineLevel="0" collapsed="false">
      <c r="A7277" s="444"/>
      <c r="B7277" s="444" t="s">
        <v>1662</v>
      </c>
      <c r="C7277" s="444" t="str">
        <f aca="false">IFERROR(VLOOKUP(B7277,'[1]#¡REF!'!$A$1:$C$15201,2,FALSE()),"")</f>
        <v/>
      </c>
      <c r="D7277" s="444" t="s">
        <v>991</v>
      </c>
      <c r="E7277" s="444" t="s">
        <v>1033</v>
      </c>
      <c r="F7277" s="354" t="s">
        <v>993</v>
      </c>
      <c r="G7277" s="447" t="n">
        <v>254.846664864022</v>
      </c>
      <c r="H7277" s="448" t="n">
        <v>1259.07621895806</v>
      </c>
      <c r="I7277" s="448" t="n">
        <v>24980.0700899714</v>
      </c>
      <c r="J7277" s="389"/>
      <c r="K7277" s="331" t="s">
        <v>994</v>
      </c>
    </row>
    <row r="7278" customFormat="false" ht="15" hidden="true" customHeight="false" outlineLevel="0" collapsed="false">
      <c r="A7278" s="444"/>
      <c r="B7278" s="444" t="s">
        <v>1662</v>
      </c>
      <c r="C7278" s="444" t="str">
        <f aca="false">IFERROR(VLOOKUP(B7278,'[1]#¡REF!'!$A$1:$C$15201,2,FALSE()),"")</f>
        <v/>
      </c>
      <c r="D7278" s="444" t="s">
        <v>991</v>
      </c>
      <c r="E7278" s="444" t="s">
        <v>1053</v>
      </c>
      <c r="F7278" s="354" t="s">
        <v>993</v>
      </c>
      <c r="G7278" s="447" t="n">
        <v>5096.93329728044</v>
      </c>
      <c r="H7278" s="448" t="n">
        <v>25181.5243791613</v>
      </c>
      <c r="I7278" s="448" t="n">
        <v>499601.401799428</v>
      </c>
      <c r="J7278" s="389"/>
      <c r="K7278" s="331" t="s">
        <v>994</v>
      </c>
    </row>
    <row r="7279" customFormat="false" ht="15" hidden="true" customHeight="false" outlineLevel="0" collapsed="false">
      <c r="A7279" s="444"/>
      <c r="B7279" s="444" t="s">
        <v>1662</v>
      </c>
      <c r="C7279" s="444" t="str">
        <f aca="false">IFERROR(VLOOKUP(B7279,'[1]#¡REF!'!$A$1:$C$15201,2,FALSE()),"")</f>
        <v/>
      </c>
      <c r="D7279" s="444" t="s">
        <v>991</v>
      </c>
      <c r="E7279" s="444" t="s">
        <v>1034</v>
      </c>
      <c r="F7279" s="354" t="s">
        <v>993</v>
      </c>
      <c r="G7279" s="447" t="n">
        <v>9174.47993510479</v>
      </c>
      <c r="H7279" s="448" t="n">
        <v>45326.7438824903</v>
      </c>
      <c r="I7279" s="448" t="n">
        <v>899282.523238971</v>
      </c>
      <c r="J7279" s="389"/>
      <c r="K7279" s="331" t="s">
        <v>994</v>
      </c>
    </row>
    <row r="7280" customFormat="false" ht="15" hidden="true" customHeight="false" outlineLevel="0" collapsed="false">
      <c r="A7280" s="444"/>
      <c r="B7280" s="444" t="s">
        <v>1662</v>
      </c>
      <c r="C7280" s="444" t="str">
        <f aca="false">IFERROR(VLOOKUP(B7280,'[1]#¡REF!'!$A$1:$C$15201,2,FALSE()),"")</f>
        <v/>
      </c>
      <c r="D7280" s="444" t="s">
        <v>991</v>
      </c>
      <c r="E7280" s="444" t="s">
        <v>1009</v>
      </c>
      <c r="F7280" s="354" t="s">
        <v>993</v>
      </c>
      <c r="G7280" s="447" t="n">
        <v>1019.38665945609</v>
      </c>
      <c r="H7280" s="448" t="n">
        <v>5036.30487583225</v>
      </c>
      <c r="I7280" s="448" t="n">
        <v>99920.2803598857</v>
      </c>
      <c r="J7280" s="389"/>
      <c r="K7280" s="331" t="s">
        <v>994</v>
      </c>
    </row>
    <row r="7281" customFormat="false" ht="15" hidden="true" customHeight="false" outlineLevel="0" collapsed="false">
      <c r="A7281" s="444"/>
      <c r="B7281" s="444" t="s">
        <v>1662</v>
      </c>
      <c r="C7281" s="444" t="str">
        <f aca="false">IFERROR(VLOOKUP(B7281,'[1]#¡REF!'!$A$1:$C$15201,2,FALSE()),"")</f>
        <v/>
      </c>
      <c r="D7281" s="444" t="s">
        <v>991</v>
      </c>
      <c r="E7281" s="444" t="s">
        <v>1010</v>
      </c>
      <c r="F7281" s="354" t="s">
        <v>993</v>
      </c>
      <c r="G7281" s="447" t="n">
        <v>80.0218527673029</v>
      </c>
      <c r="H7281" s="448" t="n">
        <v>395.349932752832</v>
      </c>
      <c r="I7281" s="448" t="n">
        <v>7843.74200825102</v>
      </c>
      <c r="J7281" s="389"/>
      <c r="K7281" s="331" t="s">
        <v>994</v>
      </c>
    </row>
    <row r="7282" customFormat="false" ht="15" hidden="true" customHeight="false" outlineLevel="0" collapsed="false">
      <c r="A7282" s="444"/>
      <c r="B7282" s="444" t="s">
        <v>1662</v>
      </c>
      <c r="C7282" s="444" t="str">
        <f aca="false">IFERROR(VLOOKUP(B7282,'[1]#¡REF!'!$A$1:$C$15201,2,FALSE()),"")</f>
        <v/>
      </c>
      <c r="D7282" s="444" t="s">
        <v>991</v>
      </c>
      <c r="E7282" s="444" t="s">
        <v>1011</v>
      </c>
      <c r="F7282" s="354" t="s">
        <v>993</v>
      </c>
      <c r="G7282" s="447" t="n">
        <v>1834.89598702096</v>
      </c>
      <c r="H7282" s="448" t="n">
        <v>9065.34877649805</v>
      </c>
      <c r="I7282" s="448" t="n">
        <v>179856.504647794</v>
      </c>
      <c r="J7282" s="389"/>
      <c r="K7282" s="331" t="s">
        <v>994</v>
      </c>
    </row>
    <row r="7283" customFormat="false" ht="15" hidden="true" customHeight="false" outlineLevel="0" collapsed="false">
      <c r="A7283" s="444"/>
      <c r="B7283" s="444" t="s">
        <v>1662</v>
      </c>
      <c r="C7283" s="444" t="str">
        <f aca="false">IFERROR(VLOOKUP(B7283,'[1]#¡REF!'!$A$1:$C$15201,2,FALSE()),"")</f>
        <v/>
      </c>
      <c r="D7283" s="444" t="s">
        <v>991</v>
      </c>
      <c r="E7283" s="444" t="s">
        <v>1001</v>
      </c>
      <c r="F7283" s="354" t="s">
        <v>993</v>
      </c>
      <c r="G7283" s="447" t="n">
        <v>1325.20265729291</v>
      </c>
      <c r="H7283" s="448" t="n">
        <v>6547.19633858193</v>
      </c>
      <c r="I7283" s="448" t="n">
        <v>129896.364467851</v>
      </c>
      <c r="J7283" s="389"/>
      <c r="K7283" s="331" t="s">
        <v>994</v>
      </c>
    </row>
    <row r="7284" customFormat="false" ht="15" hidden="true" customHeight="false" outlineLevel="0" collapsed="false">
      <c r="A7284" s="444"/>
      <c r="B7284" s="444" t="s">
        <v>1662</v>
      </c>
      <c r="C7284" s="444" t="str">
        <f aca="false">IFERROR(VLOOKUP(B7284,'[1]#¡REF!'!$A$1:$C$15201,2,FALSE()),"")</f>
        <v/>
      </c>
      <c r="D7284" s="444" t="s">
        <v>991</v>
      </c>
      <c r="E7284" s="444" t="s">
        <v>1012</v>
      </c>
      <c r="F7284" s="354" t="s">
        <v>993</v>
      </c>
      <c r="G7284" s="447" t="n">
        <v>917.447993510479</v>
      </c>
      <c r="H7284" s="448" t="n">
        <v>4532.67438824902</v>
      </c>
      <c r="I7284" s="448" t="n">
        <v>89928.2523238971</v>
      </c>
      <c r="J7284" s="389"/>
      <c r="K7284" s="331" t="s">
        <v>994</v>
      </c>
    </row>
    <row r="7285" customFormat="false" ht="15" hidden="true" customHeight="false" outlineLevel="0" collapsed="false">
      <c r="A7285" s="444"/>
      <c r="B7285" s="444" t="s">
        <v>1662</v>
      </c>
      <c r="C7285" s="444" t="str">
        <f aca="false">IFERROR(VLOOKUP(B7285,'[1]#¡REF!'!$A$1:$C$15201,2,FALSE()),"")</f>
        <v/>
      </c>
      <c r="D7285" s="444" t="s">
        <v>991</v>
      </c>
      <c r="E7285" s="444" t="s">
        <v>1035</v>
      </c>
      <c r="F7285" s="354" t="s">
        <v>993</v>
      </c>
      <c r="G7285" s="447" t="n">
        <v>979.120886407572</v>
      </c>
      <c r="H7285" s="448" t="n">
        <v>4837.37083323688</v>
      </c>
      <c r="I7285" s="448" t="n">
        <v>95973.4292856702</v>
      </c>
      <c r="J7285" s="389"/>
      <c r="K7285" s="331" t="s">
        <v>994</v>
      </c>
    </row>
    <row r="7286" customFormat="false" ht="15" hidden="true" customHeight="false" outlineLevel="0" collapsed="false">
      <c r="A7286" s="444"/>
      <c r="B7286" s="444" t="s">
        <v>1662</v>
      </c>
      <c r="C7286" s="444" t="str">
        <f aca="false">IFERROR(VLOOKUP(B7286,'[1]#¡REF!'!$A$1:$C$15201,2,FALSE()),"")</f>
        <v/>
      </c>
      <c r="D7286" s="444" t="s">
        <v>991</v>
      </c>
      <c r="E7286" s="444" t="s">
        <v>1036</v>
      </c>
      <c r="F7286" s="354" t="s">
        <v>993</v>
      </c>
      <c r="G7286" s="447" t="n">
        <v>0.509693329728044</v>
      </c>
      <c r="H7286" s="448" t="n">
        <v>2.51815243791613</v>
      </c>
      <c r="I7286" s="448" t="n">
        <v>49.9601401799429</v>
      </c>
      <c r="J7286" s="389"/>
      <c r="K7286" s="331" t="s">
        <v>994</v>
      </c>
    </row>
    <row r="7287" customFormat="false" ht="15" hidden="true" customHeight="false" outlineLevel="0" collapsed="false">
      <c r="A7287" s="444"/>
      <c r="B7287" s="444" t="s">
        <v>1662</v>
      </c>
      <c r="C7287" s="444" t="str">
        <f aca="false">IFERROR(VLOOKUP(B7287,'[1]#¡REF!'!$A$1:$C$15201,2,FALSE()),"")</f>
        <v/>
      </c>
      <c r="D7287" s="444" t="s">
        <v>991</v>
      </c>
      <c r="E7287" s="444" t="s">
        <v>995</v>
      </c>
      <c r="F7287" s="354" t="s">
        <v>993</v>
      </c>
      <c r="G7287" s="447" t="n">
        <v>6.11631995673653</v>
      </c>
      <c r="H7287" s="448" t="n">
        <v>30.2178292549935</v>
      </c>
      <c r="I7287" s="448" t="n">
        <v>599.521682159314</v>
      </c>
      <c r="J7287" s="389"/>
      <c r="K7287" s="331" t="s">
        <v>994</v>
      </c>
    </row>
    <row r="7288" customFormat="false" ht="15" hidden="true" customHeight="false" outlineLevel="0" collapsed="false">
      <c r="A7288" s="444"/>
      <c r="B7288" s="444" t="s">
        <v>1662</v>
      </c>
      <c r="C7288" s="444" t="str">
        <f aca="false">IFERROR(VLOOKUP(B7288,'[1]#¡REF!'!$A$1:$C$15201,2,FALSE()),"")</f>
        <v/>
      </c>
      <c r="D7288" s="444" t="s">
        <v>991</v>
      </c>
      <c r="E7288" s="444" t="s">
        <v>1013</v>
      </c>
      <c r="F7288" s="354" t="s">
        <v>993</v>
      </c>
      <c r="G7288" s="447" t="n">
        <v>19.3683465296657</v>
      </c>
      <c r="H7288" s="448" t="n">
        <v>95.6897926408128</v>
      </c>
      <c r="I7288" s="448" t="n">
        <v>1898.48532683783</v>
      </c>
      <c r="J7288" s="389"/>
      <c r="K7288" s="331" t="s">
        <v>994</v>
      </c>
    </row>
    <row r="7289" customFormat="false" ht="15" hidden="true" customHeight="false" outlineLevel="0" collapsed="false">
      <c r="A7289" s="444"/>
      <c r="B7289" s="444" t="s">
        <v>1662</v>
      </c>
      <c r="C7289" s="444" t="str">
        <f aca="false">IFERROR(VLOOKUP(B7289,'[1]#¡REF!'!$A$1:$C$15201,2,FALSE()),"")</f>
        <v/>
      </c>
      <c r="D7289" s="444" t="s">
        <v>991</v>
      </c>
      <c r="E7289" s="444" t="s">
        <v>1037</v>
      </c>
      <c r="F7289" s="446" t="s">
        <v>1131</v>
      </c>
      <c r="G7289" s="447" t="n">
        <v>316.519557761115</v>
      </c>
      <c r="H7289" s="448" t="n">
        <v>1563.77266394591</v>
      </c>
      <c r="I7289" s="448" t="n">
        <v>31025.2470517445</v>
      </c>
      <c r="J7289" s="389"/>
      <c r="K7289" s="331" t="s">
        <v>994</v>
      </c>
    </row>
    <row r="7290" customFormat="false" ht="15" hidden="true" customHeight="false" outlineLevel="0" collapsed="false">
      <c r="A7290" s="444"/>
      <c r="B7290" s="444" t="s">
        <v>1662</v>
      </c>
      <c r="C7290" s="444" t="str">
        <f aca="false">IFERROR(VLOOKUP(B7290,'[1]#¡REF!'!$A$1:$C$15201,2,FALSE()),"")</f>
        <v/>
      </c>
      <c r="D7290" s="444" t="s">
        <v>991</v>
      </c>
      <c r="E7290" s="444" t="s">
        <v>1014</v>
      </c>
      <c r="F7290" s="446" t="s">
        <v>1132</v>
      </c>
      <c r="G7290" s="447" t="n">
        <v>1197.7793248609</v>
      </c>
      <c r="H7290" s="448" t="n">
        <v>5917.6582291029</v>
      </c>
      <c r="I7290" s="448" t="n">
        <v>117406.329422866</v>
      </c>
      <c r="J7290" s="389"/>
      <c r="K7290" s="331" t="s">
        <v>994</v>
      </c>
    </row>
    <row r="7291" customFormat="false" ht="15" hidden="true" customHeight="false" outlineLevel="0" collapsed="false">
      <c r="A7291" s="449"/>
      <c r="B7291" s="449" t="s">
        <v>1662</v>
      </c>
      <c r="C7291" s="449" t="str">
        <f aca="false">IFERROR(VLOOKUP(B7291,'[1]#¡REF!'!$A$1:$C$15201,2,FALSE()),"")</f>
        <v/>
      </c>
      <c r="D7291" s="449" t="s">
        <v>991</v>
      </c>
      <c r="E7291" s="449" t="s">
        <v>1004</v>
      </c>
      <c r="F7291" s="450" t="s">
        <v>1134</v>
      </c>
      <c r="G7291" s="447" t="n">
        <v>81.550932756487</v>
      </c>
      <c r="H7291" s="448" t="n">
        <v>402.90439006658</v>
      </c>
      <c r="I7291" s="448" t="n">
        <v>7993.62242879085</v>
      </c>
      <c r="J7291" s="390"/>
      <c r="K7291" s="331" t="s">
        <v>994</v>
      </c>
    </row>
    <row r="7292" customFormat="false" ht="15.75" hidden="true" customHeight="false" outlineLevel="0" collapsed="false">
      <c r="A7292" s="455" t="s">
        <v>1029</v>
      </c>
      <c r="B7292" s="455" t="s">
        <v>1662</v>
      </c>
      <c r="C7292" s="464" t="str">
        <f aca="false">IFERROR(VLOOKUP(B7292,'[1]#¡REF!'!$A$1:$C$15201,2,FALSE()),"")</f>
        <v/>
      </c>
      <c r="D7292" s="455" t="s">
        <v>991</v>
      </c>
      <c r="E7292" s="455" t="s">
        <v>612</v>
      </c>
      <c r="F7292" s="456" t="s">
        <v>1136</v>
      </c>
      <c r="G7292" s="457" t="n">
        <v>2874.67037966617</v>
      </c>
      <c r="H7292" s="465" t="n">
        <v>14202.3797498469</v>
      </c>
      <c r="I7292" s="465" t="n">
        <v>281775.190614878</v>
      </c>
      <c r="J7292" s="360" t="n">
        <v>84.5</v>
      </c>
      <c r="K7292" s="455" t="s">
        <v>994</v>
      </c>
      <c r="L7292" s="466" t="s">
        <v>1658</v>
      </c>
      <c r="M7292" s="466"/>
      <c r="N7292" s="466"/>
      <c r="O7292" s="458" t="n">
        <v>3139303</v>
      </c>
      <c r="P7292" s="459" t="n">
        <v>2114</v>
      </c>
      <c r="Q7292" s="460" t="n">
        <v>44427</v>
      </c>
      <c r="R7292" s="461"/>
      <c r="S7292" s="461"/>
      <c r="T7292" s="462" t="n">
        <v>470</v>
      </c>
    </row>
    <row r="7293" customFormat="false" ht="15" hidden="true" customHeight="false" outlineLevel="0" collapsed="false">
      <c r="A7293" s="439"/>
      <c r="B7293" s="439" t="s">
        <v>1663</v>
      </c>
      <c r="C7293" s="439" t="str">
        <f aca="false">IFERROR(VLOOKUP(B7293,'[1]#¡REF!'!$A$1:$C$15201,2,FALSE()),"")</f>
        <v/>
      </c>
      <c r="D7293" s="439" t="s">
        <v>991</v>
      </c>
      <c r="E7293" s="439" t="s">
        <v>1000</v>
      </c>
      <c r="F7293" s="354" t="s">
        <v>993</v>
      </c>
      <c r="G7293" s="447" t="n">
        <v>13.3274725457432</v>
      </c>
      <c r="H7293" s="448" t="n">
        <v>92.7280476030331</v>
      </c>
      <c r="I7293" s="448" t="n">
        <v>1839.7243102144</v>
      </c>
      <c r="J7293" s="388"/>
      <c r="K7293" s="331" t="s">
        <v>994</v>
      </c>
    </row>
    <row r="7294" customFormat="false" ht="15" hidden="true" customHeight="false" outlineLevel="0" collapsed="false">
      <c r="A7294" s="444"/>
      <c r="B7294" s="444" t="s">
        <v>1664</v>
      </c>
      <c r="C7294" s="444" t="str">
        <f aca="false">IFERROR(VLOOKUP(B7294,'[1]#¡REF!'!$A$1:$C$15201,2,FALSE()),"")</f>
        <v/>
      </c>
      <c r="D7294" s="444" t="s">
        <v>991</v>
      </c>
      <c r="E7294" s="444" t="s">
        <v>992</v>
      </c>
      <c r="F7294" s="354" t="s">
        <v>993</v>
      </c>
      <c r="G7294" s="447" t="n">
        <v>11.4184808391756</v>
      </c>
      <c r="H7294" s="448" t="n">
        <v>79.4459287892194</v>
      </c>
      <c r="I7294" s="448" t="n">
        <v>1576.2070950398</v>
      </c>
      <c r="J7294" s="389"/>
      <c r="K7294" s="331" t="s">
        <v>994</v>
      </c>
    </row>
    <row r="7295" customFormat="false" ht="15" hidden="true" customHeight="false" outlineLevel="0" collapsed="false">
      <c r="A7295" s="444"/>
      <c r="B7295" s="444" t="s">
        <v>1664</v>
      </c>
      <c r="C7295" s="444" t="str">
        <f aca="false">IFERROR(VLOOKUP(B7295,'[1]#¡REF!'!$A$1:$C$15201,2,FALSE()),"")</f>
        <v/>
      </c>
      <c r="D7295" s="444" t="s">
        <v>991</v>
      </c>
      <c r="E7295" s="444" t="s">
        <v>1000</v>
      </c>
      <c r="F7295" s="354" t="s">
        <v>993</v>
      </c>
      <c r="G7295" s="447" t="n">
        <v>11.4184808391756</v>
      </c>
      <c r="H7295" s="448" t="n">
        <v>79.4459287892194</v>
      </c>
      <c r="I7295" s="448" t="n">
        <v>1576.2070950398</v>
      </c>
      <c r="J7295" s="389"/>
      <c r="K7295" s="331" t="s">
        <v>994</v>
      </c>
    </row>
    <row r="7296" customFormat="false" ht="15" hidden="true" customHeight="false" outlineLevel="0" collapsed="false">
      <c r="A7296" s="444"/>
      <c r="B7296" s="444" t="s">
        <v>1665</v>
      </c>
      <c r="C7296" s="444" t="str">
        <f aca="false">IFERROR(VLOOKUP(B7296,'[1]#¡REF!'!$A$1:$C$15201,2,FALSE()),"")</f>
        <v/>
      </c>
      <c r="D7296" s="444" t="s">
        <v>991</v>
      </c>
      <c r="E7296" s="444" t="s">
        <v>1000</v>
      </c>
      <c r="F7296" s="354" t="s">
        <v>993</v>
      </c>
      <c r="G7296" s="447" t="n">
        <v>1026.04079783475</v>
      </c>
      <c r="H7296" s="448" t="n">
        <v>59.4731359086979</v>
      </c>
      <c r="I7296" s="448" t="n">
        <v>1179.94691750997</v>
      </c>
      <c r="J7296" s="389"/>
      <c r="K7296" s="331" t="s">
        <v>994</v>
      </c>
    </row>
    <row r="7297" customFormat="false" ht="15" hidden="true" customHeight="false" outlineLevel="0" collapsed="false">
      <c r="A7297" s="444"/>
      <c r="B7297" s="444" t="s">
        <v>1665</v>
      </c>
      <c r="C7297" s="444" t="str">
        <f aca="false">IFERROR(VLOOKUP(B7297,'[1]#¡REF!'!$A$1:$C$15201,2,FALSE()),"")</f>
        <v/>
      </c>
      <c r="D7297" s="444" t="s">
        <v>991</v>
      </c>
      <c r="E7297" s="444" t="s">
        <v>1001</v>
      </c>
      <c r="F7297" s="354" t="s">
        <v>993</v>
      </c>
      <c r="G7297" s="447" t="n">
        <v>16200.6441763382</v>
      </c>
      <c r="H7297" s="448" t="n">
        <v>939.049514347862</v>
      </c>
      <c r="I7297" s="448" t="n">
        <v>18630.7408027889</v>
      </c>
      <c r="J7297" s="389"/>
      <c r="K7297" s="331" t="s">
        <v>994</v>
      </c>
    </row>
    <row r="7298" customFormat="false" ht="15" hidden="true" customHeight="false" outlineLevel="0" collapsed="false">
      <c r="A7298" s="444"/>
      <c r="B7298" s="444" t="s">
        <v>1666</v>
      </c>
      <c r="C7298" s="444" t="str">
        <f aca="false">IFERROR(VLOOKUP(B7298,'[1]#¡REF!'!$A$1:$C$15201,2,FALSE()),"")</f>
        <v/>
      </c>
      <c r="D7298" s="444" t="s">
        <v>991</v>
      </c>
      <c r="E7298" s="444" t="s">
        <v>997</v>
      </c>
      <c r="F7298" s="446" t="s">
        <v>1130</v>
      </c>
      <c r="G7298" s="447" t="n">
        <v>4644.95322247035</v>
      </c>
      <c r="H7298" s="448" t="n">
        <v>1194.01529337414</v>
      </c>
      <c r="I7298" s="448" t="n">
        <v>23689.2614345988</v>
      </c>
      <c r="J7298" s="389"/>
      <c r="K7298" s="331" t="s">
        <v>994</v>
      </c>
    </row>
    <row r="7299" customFormat="false" ht="15" hidden="true" customHeight="false" outlineLevel="0" collapsed="false">
      <c r="A7299" s="444"/>
      <c r="B7299" s="444" t="s">
        <v>1666</v>
      </c>
      <c r="C7299" s="444" t="str">
        <f aca="false">IFERROR(VLOOKUP(B7299,'[1]#¡REF!'!$A$1:$C$15201,2,FALSE()),"")</f>
        <v/>
      </c>
      <c r="D7299" s="444" t="s">
        <v>991</v>
      </c>
      <c r="E7299" s="444" t="s">
        <v>1032</v>
      </c>
      <c r="F7299" s="446" t="s">
        <v>1130</v>
      </c>
      <c r="G7299" s="447" t="n">
        <v>41.0711653355273</v>
      </c>
      <c r="H7299" s="448" t="n">
        <v>10.5576089098345</v>
      </c>
      <c r="I7299" s="448" t="n">
        <v>209.462943211189</v>
      </c>
      <c r="J7299" s="389"/>
      <c r="K7299" s="331" t="s">
        <v>994</v>
      </c>
    </row>
    <row r="7300" customFormat="false" ht="15" hidden="true" customHeight="false" outlineLevel="0" collapsed="false">
      <c r="A7300" s="444"/>
      <c r="B7300" s="444" t="s">
        <v>1666</v>
      </c>
      <c r="C7300" s="444" t="str">
        <f aca="false">IFERROR(VLOOKUP(B7300,'[1]#¡REF!'!$A$1:$C$15201,2,FALSE()),"")</f>
        <v/>
      </c>
      <c r="D7300" s="444" t="s">
        <v>991</v>
      </c>
      <c r="E7300" s="444" t="s">
        <v>992</v>
      </c>
      <c r="F7300" s="354" t="s">
        <v>993</v>
      </c>
      <c r="G7300" s="447" t="n">
        <v>224.913524456459</v>
      </c>
      <c r="H7300" s="448" t="n">
        <v>57.8154773633792</v>
      </c>
      <c r="I7300" s="448" t="n">
        <v>1147.05897472794</v>
      </c>
      <c r="J7300" s="389"/>
      <c r="K7300" s="331" t="s">
        <v>994</v>
      </c>
    </row>
    <row r="7301" customFormat="false" ht="15" hidden="true" customHeight="false" outlineLevel="0" collapsed="false">
      <c r="A7301" s="444"/>
      <c r="B7301" s="444" t="s">
        <v>1666</v>
      </c>
      <c r="C7301" s="444" t="str">
        <f aca="false">IFERROR(VLOOKUP(B7301,'[1]#¡REF!'!$A$1:$C$15201,2,FALSE()),"")</f>
        <v/>
      </c>
      <c r="D7301" s="444" t="s">
        <v>991</v>
      </c>
      <c r="E7301" s="444" t="s">
        <v>1000</v>
      </c>
      <c r="F7301" s="354" t="s">
        <v>993</v>
      </c>
      <c r="G7301" s="447" t="n">
        <v>48927.4925332803</v>
      </c>
      <c r="H7301" s="448" t="n">
        <v>12577.1286713014</v>
      </c>
      <c r="I7301" s="448" t="n">
        <v>249530.21191973</v>
      </c>
      <c r="J7301" s="389"/>
      <c r="K7301" s="331" t="s">
        <v>994</v>
      </c>
    </row>
    <row r="7302" customFormat="false" ht="15" hidden="true" customHeight="false" outlineLevel="0" collapsed="false">
      <c r="A7302" s="444"/>
      <c r="B7302" s="444" t="s">
        <v>1666</v>
      </c>
      <c r="C7302" s="444" t="str">
        <f aca="false">IFERROR(VLOOKUP(B7302,'[1]#¡REF!'!$A$1:$C$15201,2,FALSE()),"")</f>
        <v/>
      </c>
      <c r="D7302" s="444" t="s">
        <v>991</v>
      </c>
      <c r="E7302" s="444" t="s">
        <v>1075</v>
      </c>
      <c r="F7302" s="354" t="s">
        <v>993</v>
      </c>
      <c r="G7302" s="447" t="n">
        <v>418.534732466802</v>
      </c>
      <c r="H7302" s="448" t="n">
        <v>107.587062224027</v>
      </c>
      <c r="I7302" s="448" t="n">
        <v>2134.52713558069</v>
      </c>
      <c r="J7302" s="389"/>
      <c r="K7302" s="331" t="s">
        <v>994</v>
      </c>
    </row>
    <row r="7303" customFormat="false" ht="15" hidden="true" customHeight="false" outlineLevel="0" collapsed="false">
      <c r="A7303" s="444"/>
      <c r="B7303" s="444" t="s">
        <v>1666</v>
      </c>
      <c r="C7303" s="444" t="str">
        <f aca="false">IFERROR(VLOOKUP(B7303,'[1]#¡REF!'!$A$1:$C$15201,2,FALSE()),"")</f>
        <v/>
      </c>
      <c r="D7303" s="444" t="s">
        <v>991</v>
      </c>
      <c r="E7303" s="444" t="s">
        <v>1053</v>
      </c>
      <c r="F7303" s="354" t="s">
        <v>993</v>
      </c>
      <c r="G7303" s="447" t="n">
        <v>2444.71222235282</v>
      </c>
      <c r="H7303" s="448" t="n">
        <v>628.429101775861</v>
      </c>
      <c r="I7303" s="448" t="n">
        <v>12468.0323339994</v>
      </c>
      <c r="J7303" s="389"/>
      <c r="K7303" s="331" t="s">
        <v>994</v>
      </c>
    </row>
    <row r="7304" customFormat="false" ht="15" hidden="true" customHeight="false" outlineLevel="0" collapsed="false">
      <c r="A7304" s="444"/>
      <c r="B7304" s="444" t="s">
        <v>1666</v>
      </c>
      <c r="C7304" s="444" t="str">
        <f aca="false">IFERROR(VLOOKUP(B7304,'[1]#¡REF!'!$A$1:$C$15201,2,FALSE()),"")</f>
        <v/>
      </c>
      <c r="D7304" s="444" t="s">
        <v>991</v>
      </c>
      <c r="E7304" s="444" t="s">
        <v>1034</v>
      </c>
      <c r="F7304" s="354" t="s">
        <v>993</v>
      </c>
      <c r="G7304" s="447" t="n">
        <v>30897.7398934283</v>
      </c>
      <c r="H7304" s="448" t="n">
        <v>7942.46404570439</v>
      </c>
      <c r="I7304" s="448" t="n">
        <v>157578.473456484</v>
      </c>
      <c r="J7304" s="389"/>
      <c r="K7304" s="331" t="s">
        <v>994</v>
      </c>
    </row>
    <row r="7305" customFormat="false" ht="15" hidden="true" customHeight="false" outlineLevel="0" collapsed="false">
      <c r="A7305" s="444"/>
      <c r="B7305" s="444" t="s">
        <v>1666</v>
      </c>
      <c r="C7305" s="444" t="str">
        <f aca="false">IFERROR(VLOOKUP(B7305,'[1]#¡REF!'!$A$1:$C$15201,2,FALSE()),"")</f>
        <v/>
      </c>
      <c r="D7305" s="444" t="s">
        <v>991</v>
      </c>
      <c r="E7305" s="444" t="s">
        <v>1011</v>
      </c>
      <c r="F7305" s="354" t="s">
        <v>993</v>
      </c>
      <c r="G7305" s="447" t="n">
        <v>17357.456778705</v>
      </c>
      <c r="H7305" s="448" t="n">
        <v>4461.84662260861</v>
      </c>
      <c r="I7305" s="448" t="n">
        <v>88523.0295713955</v>
      </c>
      <c r="J7305" s="389"/>
      <c r="K7305" s="331" t="s">
        <v>994</v>
      </c>
    </row>
    <row r="7306" customFormat="false" ht="15" hidden="true" customHeight="false" outlineLevel="0" collapsed="false">
      <c r="A7306" s="444"/>
      <c r="B7306" s="444" t="s">
        <v>1666</v>
      </c>
      <c r="C7306" s="444" t="str">
        <f aca="false">IFERROR(VLOOKUP(B7306,'[1]#¡REF!'!$A$1:$C$15201,2,FALSE()),"")</f>
        <v/>
      </c>
      <c r="D7306" s="444" t="s">
        <v>991</v>
      </c>
      <c r="E7306" s="444" t="s">
        <v>1036</v>
      </c>
      <c r="F7306" s="354" t="s">
        <v>993</v>
      </c>
      <c r="G7306" s="447" t="n">
        <v>48.8942444470563</v>
      </c>
      <c r="H7306" s="448" t="n">
        <v>12.5685820355172</v>
      </c>
      <c r="I7306" s="448" t="n">
        <v>249.360646679987</v>
      </c>
      <c r="J7306" s="389"/>
      <c r="K7306" s="331" t="s">
        <v>994</v>
      </c>
    </row>
    <row r="7307" customFormat="false" ht="15" hidden="true" customHeight="false" outlineLevel="0" collapsed="false">
      <c r="A7307" s="444"/>
      <c r="B7307" s="444" t="s">
        <v>1666</v>
      </c>
      <c r="C7307" s="444" t="str">
        <f aca="false">IFERROR(VLOOKUP(B7307,'[1]#¡REF!'!$A$1:$C$15201,2,FALSE()),"")</f>
        <v/>
      </c>
      <c r="D7307" s="444" t="s">
        <v>991</v>
      </c>
      <c r="E7307" s="444" t="s">
        <v>1013</v>
      </c>
      <c r="F7307" s="354" t="s">
        <v>993</v>
      </c>
      <c r="G7307" s="447" t="n">
        <v>195.576977788225</v>
      </c>
      <c r="H7307" s="448" t="n">
        <v>50.2743281420689</v>
      </c>
      <c r="I7307" s="448" t="n">
        <v>997.442586719949</v>
      </c>
      <c r="J7307" s="389"/>
      <c r="K7307" s="331" t="s">
        <v>994</v>
      </c>
    </row>
    <row r="7308" customFormat="false" ht="15" hidden="true" customHeight="false" outlineLevel="0" collapsed="false">
      <c r="A7308" s="449"/>
      <c r="B7308" s="449" t="s">
        <v>1666</v>
      </c>
      <c r="C7308" s="449" t="str">
        <f aca="false">IFERROR(VLOOKUP(B7308,'[1]#¡REF!'!$A$1:$C$15201,2,FALSE()),"")</f>
        <v/>
      </c>
      <c r="D7308" s="449" t="s">
        <v>991</v>
      </c>
      <c r="E7308" s="449" t="s">
        <v>1014</v>
      </c>
      <c r="F7308" s="450" t="s">
        <v>1132</v>
      </c>
      <c r="G7308" s="447" t="n">
        <v>14924.4791750195</v>
      </c>
      <c r="H7308" s="448" t="n">
        <v>3836.43398052127</v>
      </c>
      <c r="I7308" s="448" t="n">
        <v>76114.8437925993</v>
      </c>
      <c r="J7308" s="390"/>
      <c r="K7308" s="331" t="s">
        <v>994</v>
      </c>
    </row>
    <row r="7309" customFormat="false" ht="15.75" hidden="true" customHeight="false" outlineLevel="0" collapsed="false">
      <c r="A7309" s="451"/>
      <c r="B7309" s="451" t="s">
        <v>1666</v>
      </c>
      <c r="C7309" s="451" t="str">
        <f aca="false">IFERROR(VLOOKUP(B7309,'[1]#¡REF!'!$A$1:$C$15201,2,FALSE()),"")</f>
        <v/>
      </c>
      <c r="D7309" s="451" t="s">
        <v>991</v>
      </c>
      <c r="E7309" s="451" t="s">
        <v>612</v>
      </c>
      <c r="F7309" s="452" t="s">
        <v>1136</v>
      </c>
      <c r="G7309" s="453" t="n">
        <v>5739.69535563994</v>
      </c>
      <c r="H7309" s="454" t="n">
        <v>1475.42584514937</v>
      </c>
      <c r="I7309" s="454" t="n">
        <v>29272.4463137637</v>
      </c>
      <c r="J7309" s="360"/>
      <c r="K7309" s="356" t="s">
        <v>994</v>
      </c>
      <c r="L7309" s="379"/>
      <c r="M7309" s="379"/>
      <c r="N7309" s="379"/>
      <c r="O7309" s="379"/>
      <c r="P7309" s="101"/>
      <c r="Q7309" s="380"/>
      <c r="R7309" s="381"/>
      <c r="S7309" s="381"/>
      <c r="T7309" s="382"/>
    </row>
    <row r="7310" customFormat="false" ht="15" hidden="true" customHeight="false" outlineLevel="0" collapsed="false">
      <c r="A7310" s="439"/>
      <c r="B7310" s="439" t="s">
        <v>1667</v>
      </c>
      <c r="C7310" s="439" t="str">
        <f aca="false">IFERROR(VLOOKUP(B7310,'[1]#¡REF!'!$A$1:$C$15201,2,FALSE()),"")</f>
        <v/>
      </c>
      <c r="D7310" s="439" t="s">
        <v>991</v>
      </c>
      <c r="E7310" s="439" t="s">
        <v>1032</v>
      </c>
      <c r="F7310" s="441" t="s">
        <v>1130</v>
      </c>
      <c r="G7310" s="447" t="n">
        <v>2282.86970436582</v>
      </c>
      <c r="H7310" s="448" t="n">
        <v>586.826434894345</v>
      </c>
      <c r="I7310" s="448" t="n">
        <v>11642.6354922657</v>
      </c>
      <c r="J7310" s="388"/>
      <c r="K7310" s="331" t="s">
        <v>994</v>
      </c>
    </row>
    <row r="7311" customFormat="false" ht="15" hidden="true" customHeight="false" outlineLevel="0" collapsed="false">
      <c r="A7311" s="444"/>
      <c r="B7311" s="444" t="s">
        <v>1667</v>
      </c>
      <c r="C7311" s="444" t="str">
        <f aca="false">IFERROR(VLOOKUP(B7311,'[1]#¡REF!'!$A$1:$C$15201,2,FALSE()),"")</f>
        <v/>
      </c>
      <c r="D7311" s="444" t="s">
        <v>991</v>
      </c>
      <c r="E7311" s="444" t="s">
        <v>992</v>
      </c>
      <c r="F7311" s="354" t="s">
        <v>993</v>
      </c>
      <c r="G7311" s="447" t="n">
        <v>1087.08081160277</v>
      </c>
      <c r="H7311" s="448" t="n">
        <v>279.441159473498</v>
      </c>
      <c r="I7311" s="448" t="n">
        <v>5544.11213917413</v>
      </c>
      <c r="J7311" s="389"/>
      <c r="K7311" s="331" t="s">
        <v>994</v>
      </c>
    </row>
    <row r="7312" customFormat="false" ht="15" hidden="true" customHeight="false" outlineLevel="0" collapsed="false">
      <c r="A7312" s="444"/>
      <c r="B7312" s="444" t="s">
        <v>1667</v>
      </c>
      <c r="C7312" s="444" t="str">
        <f aca="false">IFERROR(VLOOKUP(B7312,'[1]#¡REF!'!$A$1:$C$15201,2,FALSE()),"")</f>
        <v/>
      </c>
      <c r="D7312" s="444" t="s">
        <v>991</v>
      </c>
      <c r="E7312" s="444" t="s">
        <v>1008</v>
      </c>
      <c r="F7312" s="354" t="s">
        <v>993</v>
      </c>
      <c r="G7312" s="447" t="n">
        <v>16306.2121740416</v>
      </c>
      <c r="H7312" s="448" t="n">
        <v>4191.61739210247</v>
      </c>
      <c r="I7312" s="448" t="n">
        <v>83161.6820876119</v>
      </c>
      <c r="J7312" s="389"/>
      <c r="K7312" s="331" t="s">
        <v>994</v>
      </c>
    </row>
    <row r="7313" customFormat="false" ht="15" hidden="true" customHeight="false" outlineLevel="0" collapsed="false">
      <c r="A7313" s="444"/>
      <c r="B7313" s="444" t="s">
        <v>1667</v>
      </c>
      <c r="C7313" s="444" t="str">
        <f aca="false">IFERROR(VLOOKUP(B7313,'[1]#¡REF!'!$A$1:$C$15201,2,FALSE()),"")</f>
        <v/>
      </c>
      <c r="D7313" s="444" t="s">
        <v>991</v>
      </c>
      <c r="E7313" s="444" t="s">
        <v>1000</v>
      </c>
      <c r="F7313" s="354" t="s">
        <v>993</v>
      </c>
      <c r="G7313" s="447" t="n">
        <v>69685.1412661724</v>
      </c>
      <c r="H7313" s="448" t="n">
        <v>17913.0166457296</v>
      </c>
      <c r="I7313" s="448" t="n">
        <v>355394.220457479</v>
      </c>
      <c r="J7313" s="389"/>
      <c r="K7313" s="331" t="s">
        <v>994</v>
      </c>
    </row>
    <row r="7314" customFormat="false" ht="15" hidden="true" customHeight="false" outlineLevel="0" collapsed="false">
      <c r="A7314" s="444"/>
      <c r="B7314" s="444" t="s">
        <v>1667</v>
      </c>
      <c r="C7314" s="444" t="str">
        <f aca="false">IFERROR(VLOOKUP(B7314,'[1]#¡REF!'!$A$1:$C$15201,2,FALSE()),"")</f>
        <v/>
      </c>
      <c r="D7314" s="444" t="s">
        <v>991</v>
      </c>
      <c r="E7314" s="444" t="s">
        <v>1075</v>
      </c>
      <c r="F7314" s="354" t="s">
        <v>993</v>
      </c>
      <c r="G7314" s="447" t="n">
        <v>1383.31033276452</v>
      </c>
      <c r="H7314" s="448" t="n">
        <v>355.588875430026</v>
      </c>
      <c r="I7314" s="448" t="n">
        <v>7054.88269709908</v>
      </c>
      <c r="J7314" s="389"/>
      <c r="K7314" s="331" t="s">
        <v>994</v>
      </c>
    </row>
    <row r="7315" customFormat="false" ht="15" hidden="true" customHeight="false" outlineLevel="0" collapsed="false">
      <c r="A7315" s="444"/>
      <c r="B7315" s="444" t="s">
        <v>1667</v>
      </c>
      <c r="C7315" s="444" t="str">
        <f aca="false">IFERROR(VLOOKUP(B7315,'[1]#¡REF!'!$A$1:$C$15201,2,FALSE()),"")</f>
        <v/>
      </c>
      <c r="D7315" s="444" t="s">
        <v>991</v>
      </c>
      <c r="E7315" s="444" t="s">
        <v>1033</v>
      </c>
      <c r="F7315" s="354" t="s">
        <v>993</v>
      </c>
      <c r="G7315" s="447" t="n">
        <v>543.540405801385</v>
      </c>
      <c r="H7315" s="448" t="n">
        <v>139.720579736749</v>
      </c>
      <c r="I7315" s="448" t="n">
        <v>2772.05606958706</v>
      </c>
      <c r="J7315" s="389"/>
      <c r="K7315" s="331" t="s">
        <v>994</v>
      </c>
    </row>
    <row r="7316" customFormat="false" ht="15" hidden="true" customHeight="false" outlineLevel="0" collapsed="false">
      <c r="A7316" s="444"/>
      <c r="B7316" s="444" t="s">
        <v>1667</v>
      </c>
      <c r="C7316" s="444" t="str">
        <f aca="false">IFERROR(VLOOKUP(B7316,'[1]#¡REF!'!$A$1:$C$15201,2,FALSE()),"")</f>
        <v/>
      </c>
      <c r="D7316" s="444" t="s">
        <v>991</v>
      </c>
      <c r="E7316" s="444" t="s">
        <v>1053</v>
      </c>
      <c r="F7316" s="354" t="s">
        <v>993</v>
      </c>
      <c r="G7316" s="447" t="n">
        <v>2717.70202900692</v>
      </c>
      <c r="H7316" s="448" t="n">
        <v>698.602898683744</v>
      </c>
      <c r="I7316" s="448" t="n">
        <v>13860.2803479353</v>
      </c>
      <c r="J7316" s="389"/>
      <c r="K7316" s="331" t="s">
        <v>994</v>
      </c>
    </row>
    <row r="7317" customFormat="false" ht="15" hidden="true" customHeight="false" outlineLevel="0" collapsed="false">
      <c r="A7317" s="444"/>
      <c r="B7317" s="444" t="s">
        <v>1667</v>
      </c>
      <c r="C7317" s="444" t="str">
        <f aca="false">IFERROR(VLOOKUP(B7317,'[1]#¡REF!'!$A$1:$C$15201,2,FALSE()),"")</f>
        <v/>
      </c>
      <c r="D7317" s="444" t="s">
        <v>991</v>
      </c>
      <c r="E7317" s="444" t="s">
        <v>1009</v>
      </c>
      <c r="F7317" s="354" t="s">
        <v>993</v>
      </c>
      <c r="G7317" s="447" t="n">
        <v>467.444748989191</v>
      </c>
      <c r="H7317" s="448" t="n">
        <v>120.159698573604</v>
      </c>
      <c r="I7317" s="448" t="n">
        <v>2383.96821984487</v>
      </c>
      <c r="J7317" s="389"/>
      <c r="K7317" s="331" t="s">
        <v>994</v>
      </c>
    </row>
    <row r="7318" customFormat="false" ht="15" hidden="true" customHeight="false" outlineLevel="0" collapsed="false">
      <c r="A7318" s="444"/>
      <c r="B7318" s="444" t="s">
        <v>1667</v>
      </c>
      <c r="C7318" s="444" t="str">
        <f aca="false">IFERROR(VLOOKUP(B7318,'[1]#¡REF!'!$A$1:$C$15201,2,FALSE()),"")</f>
        <v/>
      </c>
      <c r="D7318" s="444" t="s">
        <v>991</v>
      </c>
      <c r="E7318" s="444" t="s">
        <v>1010</v>
      </c>
      <c r="F7318" s="354" t="s">
        <v>993</v>
      </c>
      <c r="G7318" s="447" t="n">
        <v>2989.47223190762</v>
      </c>
      <c r="H7318" s="448" t="n">
        <v>768.463188552119</v>
      </c>
      <c r="I7318" s="448" t="n">
        <v>15246.3083827288</v>
      </c>
      <c r="J7318" s="389"/>
      <c r="K7318" s="331" t="s">
        <v>994</v>
      </c>
    </row>
    <row r="7319" customFormat="false" ht="15" hidden="true" customHeight="false" outlineLevel="0" collapsed="false">
      <c r="A7319" s="444"/>
      <c r="B7319" s="444" t="s">
        <v>1667</v>
      </c>
      <c r="C7319" s="444" t="str">
        <f aca="false">IFERROR(VLOOKUP(B7319,'[1]#¡REF!'!$A$1:$C$15201,2,FALSE()),"")</f>
        <v/>
      </c>
      <c r="D7319" s="444" t="s">
        <v>991</v>
      </c>
      <c r="E7319" s="444" t="s">
        <v>1001</v>
      </c>
      <c r="F7319" s="354" t="s">
        <v>993</v>
      </c>
      <c r="G7319" s="447" t="n">
        <v>16306.2121740416</v>
      </c>
      <c r="H7319" s="448" t="n">
        <v>4191.61739210247</v>
      </c>
      <c r="I7319" s="448" t="n">
        <v>83161.6820876119</v>
      </c>
      <c r="J7319" s="389"/>
      <c r="K7319" s="331" t="s">
        <v>994</v>
      </c>
    </row>
    <row r="7320" customFormat="false" ht="15" hidden="true" customHeight="false" outlineLevel="0" collapsed="false">
      <c r="A7320" s="444"/>
      <c r="B7320" s="444" t="s">
        <v>1667</v>
      </c>
      <c r="C7320" s="444" t="str">
        <f aca="false">IFERROR(VLOOKUP(B7320,'[1]#¡REF!'!$A$1:$C$15201,2,FALSE()),"")</f>
        <v/>
      </c>
      <c r="D7320" s="444" t="s">
        <v>991</v>
      </c>
      <c r="E7320" s="444" t="s">
        <v>1012</v>
      </c>
      <c r="F7320" s="354" t="s">
        <v>993</v>
      </c>
      <c r="G7320" s="447" t="n">
        <v>19023.9142030485</v>
      </c>
      <c r="H7320" s="448" t="n">
        <v>4890.22029078621</v>
      </c>
      <c r="I7320" s="448" t="n">
        <v>97021.9624355472</v>
      </c>
      <c r="J7320" s="389"/>
      <c r="K7320" s="331" t="s">
        <v>994</v>
      </c>
    </row>
    <row r="7321" customFormat="false" ht="15" hidden="true" customHeight="false" outlineLevel="0" collapsed="false">
      <c r="A7321" s="444"/>
      <c r="B7321" s="444" t="s">
        <v>1667</v>
      </c>
      <c r="C7321" s="444" t="str">
        <f aca="false">IFERROR(VLOOKUP(B7321,'[1]#¡REF!'!$A$1:$C$15201,2,FALSE()),"")</f>
        <v/>
      </c>
      <c r="D7321" s="444" t="s">
        <v>991</v>
      </c>
      <c r="E7321" s="444" t="s">
        <v>1013</v>
      </c>
      <c r="F7321" s="354" t="s">
        <v>993</v>
      </c>
      <c r="G7321" s="447" t="n">
        <v>326.124243480831</v>
      </c>
      <c r="H7321" s="448" t="n">
        <v>83.8323478420493</v>
      </c>
      <c r="I7321" s="448" t="n">
        <v>1663.23364175224</v>
      </c>
      <c r="J7321" s="389"/>
      <c r="K7321" s="331" t="s">
        <v>994</v>
      </c>
    </row>
    <row r="7322" customFormat="false" ht="15" hidden="true" customHeight="false" outlineLevel="0" collapsed="false">
      <c r="A7322" s="444"/>
      <c r="B7322" s="444" t="s">
        <v>1667</v>
      </c>
      <c r="C7322" s="444" t="str">
        <f aca="false">IFERROR(VLOOKUP(B7322,'[1]#¡REF!'!$A$1:$C$15201,2,FALSE()),"")</f>
        <v/>
      </c>
      <c r="D7322" s="444" t="s">
        <v>991</v>
      </c>
      <c r="E7322" s="444" t="s">
        <v>1037</v>
      </c>
      <c r="F7322" s="446" t="s">
        <v>1131</v>
      </c>
      <c r="G7322" s="447" t="n">
        <v>16638.858902392</v>
      </c>
      <c r="H7322" s="448" t="n">
        <v>4277.12638690136</v>
      </c>
      <c r="I7322" s="448" t="n">
        <v>84858.1804021992</v>
      </c>
      <c r="J7322" s="389"/>
      <c r="K7322" s="331" t="s">
        <v>994</v>
      </c>
    </row>
    <row r="7323" customFormat="false" ht="15" hidden="true" customHeight="false" outlineLevel="0" collapsed="false">
      <c r="A7323" s="444"/>
      <c r="B7323" s="444" t="s">
        <v>1667</v>
      </c>
      <c r="C7323" s="444" t="str">
        <f aca="false">IFERROR(VLOOKUP(B7323,'[1]#¡REF!'!$A$1:$C$15201,2,FALSE()),"")</f>
        <v/>
      </c>
      <c r="D7323" s="444" t="s">
        <v>991</v>
      </c>
      <c r="E7323" s="444" t="s">
        <v>1014</v>
      </c>
      <c r="F7323" s="446" t="s">
        <v>1132</v>
      </c>
      <c r="G7323" s="447" t="n">
        <v>81659.3364059769</v>
      </c>
      <c r="H7323" s="448" t="n">
        <v>20991.0610173302</v>
      </c>
      <c r="I7323" s="448" t="n">
        <v>416462.615670482</v>
      </c>
      <c r="J7323" s="389"/>
      <c r="K7323" s="331" t="s">
        <v>994</v>
      </c>
    </row>
    <row r="7324" customFormat="false" ht="15" hidden="true" customHeight="false" outlineLevel="0" collapsed="false">
      <c r="A7324" s="444"/>
      <c r="B7324" s="444" t="s">
        <v>1667</v>
      </c>
      <c r="C7324" s="444" t="str">
        <f aca="false">IFERROR(VLOOKUP(B7324,'[1]#¡REF!'!$A$1:$C$15201,2,FALSE()),"")</f>
        <v/>
      </c>
      <c r="D7324" s="444" t="s">
        <v>991</v>
      </c>
      <c r="E7324" s="444" t="s">
        <v>1002</v>
      </c>
      <c r="F7324" s="446" t="s">
        <v>1133</v>
      </c>
      <c r="G7324" s="447" t="n">
        <v>3261.24243480831</v>
      </c>
      <c r="H7324" s="448" t="n">
        <v>838.323478420493</v>
      </c>
      <c r="I7324" s="448" t="n">
        <v>16632.3364175224</v>
      </c>
      <c r="J7324" s="389"/>
      <c r="K7324" s="331" t="s">
        <v>994</v>
      </c>
    </row>
    <row r="7325" customFormat="false" ht="15" hidden="true" customHeight="false" outlineLevel="0" collapsed="false">
      <c r="A7325" s="449"/>
      <c r="B7325" s="449" t="s">
        <v>1667</v>
      </c>
      <c r="C7325" s="449" t="str">
        <f aca="false">IFERROR(VLOOKUP(B7325,'[1]#¡REF!'!$A$1:$C$15201,2,FALSE()),"")</f>
        <v/>
      </c>
      <c r="D7325" s="449" t="s">
        <v>991</v>
      </c>
      <c r="E7325" s="449" t="s">
        <v>1004</v>
      </c>
      <c r="F7325" s="450" t="s">
        <v>1134</v>
      </c>
      <c r="G7325" s="447" t="n">
        <v>1861.08234946394</v>
      </c>
      <c r="H7325" s="448" t="n">
        <v>478.403265018628</v>
      </c>
      <c r="I7325" s="448" t="n">
        <v>9491.51998226611</v>
      </c>
      <c r="J7325" s="390"/>
      <c r="K7325" s="331" t="s">
        <v>994</v>
      </c>
    </row>
    <row r="7326" customFormat="false" ht="15.75" hidden="true" customHeight="false" outlineLevel="0" collapsed="false">
      <c r="A7326" s="455" t="s">
        <v>1029</v>
      </c>
      <c r="B7326" s="451" t="s">
        <v>1667</v>
      </c>
      <c r="C7326" s="451" t="str">
        <f aca="false">IFERROR(VLOOKUP(B7326,'[1]#¡REF!'!$A$1:$C$15201,2,FALSE()),"")</f>
        <v/>
      </c>
      <c r="D7326" s="451" t="s">
        <v>991</v>
      </c>
      <c r="E7326" s="451" t="s">
        <v>612</v>
      </c>
      <c r="F7326" s="452" t="s">
        <v>1136</v>
      </c>
      <c r="G7326" s="453" t="n">
        <v>4</v>
      </c>
      <c r="H7326" s="454" t="n">
        <v>0.558882318946995</v>
      </c>
      <c r="I7326" s="454" t="n">
        <v>11.0882242783483</v>
      </c>
      <c r="J7326" s="360" t="n">
        <v>4.4</v>
      </c>
      <c r="K7326" s="356" t="s">
        <v>994</v>
      </c>
      <c r="L7326" s="379" t="s">
        <v>1658</v>
      </c>
      <c r="M7326" s="379"/>
      <c r="N7326" s="379"/>
      <c r="O7326" s="379" t="n">
        <v>3139303</v>
      </c>
      <c r="P7326" s="101" t="n">
        <v>2485</v>
      </c>
      <c r="Q7326" s="460" t="n">
        <v>44476</v>
      </c>
      <c r="R7326" s="461"/>
      <c r="S7326" s="461"/>
      <c r="T7326" s="382" t="n">
        <v>4</v>
      </c>
    </row>
    <row r="7327" customFormat="false" ht="15" hidden="true" customHeight="false" outlineLevel="0" collapsed="false">
      <c r="A7327" s="439"/>
      <c r="B7327" s="439" t="s">
        <v>1668</v>
      </c>
      <c r="C7327" s="439" t="str">
        <f aca="false">IFERROR(VLOOKUP(B7327,'[1]#¡REF!'!$A$1:$C$15201,2,FALSE()),"")</f>
        <v/>
      </c>
      <c r="D7327" s="439" t="s">
        <v>991</v>
      </c>
      <c r="E7327" s="439" t="s">
        <v>992</v>
      </c>
      <c r="F7327" s="354" t="s">
        <v>993</v>
      </c>
      <c r="G7327" s="447" t="n">
        <v>4112.20829197069</v>
      </c>
      <c r="H7327" s="448" t="n">
        <v>406.246417739479</v>
      </c>
      <c r="I7327" s="448" t="n">
        <v>8059.92825226255</v>
      </c>
      <c r="J7327" s="388"/>
      <c r="K7327" s="331" t="s">
        <v>994</v>
      </c>
    </row>
    <row r="7328" customFormat="false" ht="15" hidden="true" customHeight="false" outlineLevel="0" collapsed="false">
      <c r="A7328" s="444"/>
      <c r="B7328" s="444" t="s">
        <v>1668</v>
      </c>
      <c r="C7328" s="444" t="str">
        <f aca="false">IFERROR(VLOOKUP(B7328,'[1]#¡REF!'!$A$1:$C$15201,2,FALSE()),"")</f>
        <v/>
      </c>
      <c r="D7328" s="444" t="s">
        <v>991</v>
      </c>
      <c r="E7328" s="444" t="s">
        <v>1011</v>
      </c>
      <c r="F7328" s="354" t="s">
        <v>993</v>
      </c>
      <c r="G7328" s="447" t="n">
        <v>1089.32669985979</v>
      </c>
      <c r="H7328" s="448" t="n">
        <v>107.614945096551</v>
      </c>
      <c r="I7328" s="448" t="n">
        <v>2135.08033172518</v>
      </c>
      <c r="J7328" s="389"/>
      <c r="K7328" s="331" t="s">
        <v>994</v>
      </c>
    </row>
    <row r="7329" customFormat="false" ht="15" hidden="true" customHeight="false" outlineLevel="0" collapsed="false">
      <c r="A7329" s="449"/>
      <c r="B7329" s="449" t="s">
        <v>1668</v>
      </c>
      <c r="C7329" s="449" t="str">
        <f aca="false">IFERROR(VLOOKUP(B7329,'[1]#¡REF!'!$A$1:$C$15201,2,FALSE()),"")</f>
        <v/>
      </c>
      <c r="D7329" s="449" t="s">
        <v>991</v>
      </c>
      <c r="E7329" s="449" t="s">
        <v>1014</v>
      </c>
      <c r="F7329" s="450" t="s">
        <v>1132</v>
      </c>
      <c r="G7329" s="447" t="n">
        <v>1744.9033137754</v>
      </c>
      <c r="H7329" s="448" t="n">
        <v>172.37957569102</v>
      </c>
      <c r="I7329" s="448" t="n">
        <v>3420.01049499979</v>
      </c>
      <c r="J7329" s="390"/>
      <c r="K7329" s="331" t="s">
        <v>994</v>
      </c>
    </row>
    <row r="7330" customFormat="false" ht="15.75" hidden="true" customHeight="false" outlineLevel="0" collapsed="false">
      <c r="A7330" s="455" t="s">
        <v>1029</v>
      </c>
      <c r="B7330" s="455" t="s">
        <v>1668</v>
      </c>
      <c r="C7330" s="455" t="str">
        <f aca="false">IFERROR(VLOOKUP(B7330,'[1]#¡REF!'!$A$1:$C$15201,2,FALSE()),"")</f>
        <v/>
      </c>
      <c r="D7330" s="455" t="s">
        <v>991</v>
      </c>
      <c r="E7330" s="455" t="s">
        <v>612</v>
      </c>
      <c r="F7330" s="456" t="s">
        <v>1136</v>
      </c>
      <c r="G7330" s="457" t="n">
        <v>85.1655419890378</v>
      </c>
      <c r="H7330" s="465" t="n">
        <v>8.41353207118488</v>
      </c>
      <c r="I7330" s="465" t="n">
        <v>166.924462298514</v>
      </c>
      <c r="J7330" s="360" t="n">
        <v>1.69</v>
      </c>
      <c r="K7330" s="455" t="s">
        <v>994</v>
      </c>
      <c r="L7330" s="458" t="s">
        <v>1658</v>
      </c>
      <c r="M7330" s="458"/>
      <c r="N7330" s="458"/>
      <c r="O7330" s="458" t="n">
        <v>3139303</v>
      </c>
      <c r="P7330" s="459" t="n">
        <v>2459</v>
      </c>
      <c r="Q7330" s="460" t="n">
        <v>44476</v>
      </c>
      <c r="R7330" s="461"/>
      <c r="S7330" s="461"/>
      <c r="T7330" s="462" t="n">
        <v>14</v>
      </c>
    </row>
    <row r="7331" customFormat="false" ht="15" hidden="true" customHeight="false" outlineLevel="0" collapsed="false">
      <c r="A7331" s="439"/>
      <c r="B7331" s="439" t="s">
        <v>1669</v>
      </c>
      <c r="C7331" s="439" t="str">
        <f aca="false">IFERROR(VLOOKUP(B7331,'[1]#¡REF!'!$A$1:$C$15201,2,FALSE()),"")</f>
        <v/>
      </c>
      <c r="D7331" s="439" t="s">
        <v>991</v>
      </c>
      <c r="E7331" s="439" t="s">
        <v>997</v>
      </c>
      <c r="F7331" s="441" t="s">
        <v>1130</v>
      </c>
      <c r="G7331" s="447" t="n">
        <v>8</v>
      </c>
      <c r="H7331" s="448" t="n">
        <v>880.584745458764</v>
      </c>
      <c r="I7331" s="448" t="n">
        <v>17470.8</v>
      </c>
      <c r="J7331" s="388"/>
      <c r="K7331" s="331" t="s">
        <v>994</v>
      </c>
    </row>
    <row r="7332" customFormat="false" ht="15" hidden="true" customHeight="false" outlineLevel="0" collapsed="false">
      <c r="A7332" s="444"/>
      <c r="B7332" s="444" t="s">
        <v>1669</v>
      </c>
      <c r="C7332" s="444" t="str">
        <f aca="false">IFERROR(VLOOKUP(B7332,'[1]#¡REF!'!$A$1:$C$15201,2,FALSE()),"")</f>
        <v/>
      </c>
      <c r="D7332" s="444" t="s">
        <v>991</v>
      </c>
      <c r="E7332" s="444" t="s">
        <v>1053</v>
      </c>
      <c r="F7332" s="354" t="s">
        <v>993</v>
      </c>
      <c r="G7332" s="447" t="n">
        <v>10</v>
      </c>
      <c r="H7332" s="448" t="n">
        <v>1100.73093182346</v>
      </c>
      <c r="I7332" s="448" t="n">
        <v>21838.5</v>
      </c>
      <c r="J7332" s="389"/>
      <c r="K7332" s="331" t="s">
        <v>994</v>
      </c>
    </row>
    <row r="7333" customFormat="false" ht="15" hidden="true" customHeight="false" outlineLevel="0" collapsed="false">
      <c r="A7333" s="444"/>
      <c r="B7333" s="444" t="s">
        <v>1669</v>
      </c>
      <c r="C7333" s="444" t="str">
        <f aca="false">IFERROR(VLOOKUP(B7333,'[1]#¡REF!'!$A$1:$C$15201,2,FALSE()),"")</f>
        <v/>
      </c>
      <c r="D7333" s="444" t="s">
        <v>991</v>
      </c>
      <c r="E7333" s="444" t="s">
        <v>1037</v>
      </c>
      <c r="F7333" s="446" t="s">
        <v>1131</v>
      </c>
      <c r="G7333" s="447" t="n">
        <v>8</v>
      </c>
      <c r="H7333" s="448" t="n">
        <v>880.584745458764</v>
      </c>
      <c r="I7333" s="448" t="n">
        <v>17470.8</v>
      </c>
      <c r="J7333" s="389"/>
      <c r="K7333" s="331" t="s">
        <v>994</v>
      </c>
    </row>
    <row r="7334" customFormat="false" ht="15" hidden="true" customHeight="false" outlineLevel="0" collapsed="false">
      <c r="A7334" s="444"/>
      <c r="B7334" s="444" t="s">
        <v>1669</v>
      </c>
      <c r="C7334" s="444" t="str">
        <f aca="false">IFERROR(VLOOKUP(B7334,'[1]#¡REF!'!$A$1:$C$15201,2,FALSE()),"")</f>
        <v/>
      </c>
      <c r="D7334" s="444" t="s">
        <v>991</v>
      </c>
      <c r="E7334" s="444" t="s">
        <v>1014</v>
      </c>
      <c r="F7334" s="446" t="s">
        <v>1132</v>
      </c>
      <c r="G7334" s="447" t="n">
        <v>200</v>
      </c>
      <c r="H7334" s="448" t="n">
        <v>22014.6186364691</v>
      </c>
      <c r="I7334" s="448" t="n">
        <v>436770</v>
      </c>
      <c r="J7334" s="389"/>
      <c r="K7334" s="331" t="s">
        <v>994</v>
      </c>
    </row>
    <row r="7335" customFormat="false" ht="15" hidden="true" customHeight="false" outlineLevel="0" collapsed="false">
      <c r="A7335" s="444"/>
      <c r="B7335" s="444" t="s">
        <v>1669</v>
      </c>
      <c r="C7335" s="444" t="str">
        <f aca="false">IFERROR(VLOOKUP(B7335,'[1]#¡REF!'!$A$1:$C$15201,2,FALSE()),"")</f>
        <v/>
      </c>
      <c r="D7335" s="444" t="s">
        <v>991</v>
      </c>
      <c r="E7335" s="444" t="s">
        <v>1004</v>
      </c>
      <c r="F7335" s="446" t="s">
        <v>1134</v>
      </c>
      <c r="G7335" s="447" t="n">
        <v>16</v>
      </c>
      <c r="H7335" s="448" t="n">
        <v>1761.16949091753</v>
      </c>
      <c r="I7335" s="448" t="n">
        <v>34941.6</v>
      </c>
      <c r="J7335" s="389"/>
      <c r="K7335" s="331" t="s">
        <v>994</v>
      </c>
    </row>
    <row r="7336" customFormat="false" ht="15" hidden="true" customHeight="false" outlineLevel="0" collapsed="false">
      <c r="A7336" s="444"/>
      <c r="B7336" s="444" t="s">
        <v>1670</v>
      </c>
      <c r="C7336" s="444" t="str">
        <f aca="false">IFERROR(VLOOKUP(B7336,'[1]#¡REF!'!$A$1:$C$15201,2,FALSE()),"")</f>
        <v/>
      </c>
      <c r="D7336" s="444" t="s">
        <v>991</v>
      </c>
      <c r="E7336" s="444" t="s">
        <v>997</v>
      </c>
      <c r="F7336" s="446" t="s">
        <v>1130</v>
      </c>
      <c r="G7336" s="447" t="n">
        <v>25</v>
      </c>
      <c r="H7336" s="448" t="n">
        <v>523.639153362817</v>
      </c>
      <c r="I7336" s="448" t="n">
        <v>10389</v>
      </c>
      <c r="J7336" s="389"/>
      <c r="K7336" s="331" t="s">
        <v>994</v>
      </c>
    </row>
    <row r="7337" customFormat="false" ht="15" hidden="true" customHeight="false" outlineLevel="0" collapsed="false">
      <c r="A7337" s="449"/>
      <c r="B7337" s="449" t="s">
        <v>1670</v>
      </c>
      <c r="C7337" s="449" t="str">
        <f aca="false">IFERROR(VLOOKUP(B7337,'[1]#¡REF!'!$A$1:$C$15201,2,FALSE()),"")</f>
        <v/>
      </c>
      <c r="D7337" s="449" t="s">
        <v>991</v>
      </c>
      <c r="E7337" s="449" t="s">
        <v>1002</v>
      </c>
      <c r="F7337" s="450" t="s">
        <v>1133</v>
      </c>
      <c r="G7337" s="447" t="n">
        <v>5</v>
      </c>
      <c r="H7337" s="448" t="n">
        <v>104.727830672563</v>
      </c>
      <c r="I7337" s="448" t="n">
        <v>2077.8</v>
      </c>
      <c r="J7337" s="390"/>
      <c r="K7337" s="331" t="s">
        <v>994</v>
      </c>
    </row>
    <row r="7338" customFormat="false" ht="15.75" hidden="true" customHeight="false" outlineLevel="0" collapsed="false">
      <c r="A7338" s="455" t="s">
        <v>1671</v>
      </c>
      <c r="B7338" s="455" t="s">
        <v>1670</v>
      </c>
      <c r="C7338" s="455" t="str">
        <f aca="false">IFERROR(VLOOKUP(B7338,'[1]#¡REF!'!$A$1:$C$15201,2,FALSE()),"")</f>
        <v/>
      </c>
      <c r="D7338" s="455" t="s">
        <v>991</v>
      </c>
      <c r="E7338" s="455" t="s">
        <v>612</v>
      </c>
      <c r="F7338" s="456" t="s">
        <v>1136</v>
      </c>
      <c r="G7338" s="457" t="n">
        <v>634</v>
      </c>
      <c r="H7338" s="465" t="n">
        <v>13279.488929281</v>
      </c>
      <c r="I7338" s="465" t="n">
        <v>263465.04</v>
      </c>
      <c r="J7338" s="360" t="n">
        <v>358.24</v>
      </c>
      <c r="K7338" s="455" t="s">
        <v>994</v>
      </c>
      <c r="L7338" s="458" t="s">
        <v>1672</v>
      </c>
      <c r="M7338" s="458"/>
      <c r="N7338" s="458"/>
      <c r="O7338" s="458" t="n">
        <v>3139304</v>
      </c>
      <c r="P7338" s="459" t="n">
        <v>2603</v>
      </c>
      <c r="Q7338" s="460" t="n">
        <v>44488</v>
      </c>
      <c r="R7338" s="461"/>
      <c r="S7338" s="461"/>
      <c r="T7338" s="462" t="n">
        <v>52</v>
      </c>
    </row>
    <row r="7339" customFormat="false" ht="15" hidden="true" customHeight="false" outlineLevel="0" collapsed="false">
      <c r="A7339" s="439"/>
      <c r="B7339" s="439" t="s">
        <v>1673</v>
      </c>
      <c r="C7339" s="439" t="str">
        <f aca="false">IFERROR(VLOOKUP(B7339,'[1]#¡REF!'!$A$1:$C$15201,2,FALSE()),"")</f>
        <v/>
      </c>
      <c r="D7339" s="439" t="s">
        <v>991</v>
      </c>
      <c r="E7339" s="439" t="s">
        <v>997</v>
      </c>
      <c r="F7339" s="441" t="s">
        <v>1130</v>
      </c>
      <c r="G7339" s="447" t="n">
        <v>85</v>
      </c>
      <c r="H7339" s="448" t="n">
        <v>944.254110948195</v>
      </c>
      <c r="I7339" s="448" t="n">
        <v>18734</v>
      </c>
      <c r="J7339" s="388"/>
      <c r="K7339" s="331" t="s">
        <v>994</v>
      </c>
    </row>
    <row r="7340" customFormat="false" ht="15" hidden="true" customHeight="false" outlineLevel="0" collapsed="false">
      <c r="A7340" s="444"/>
      <c r="B7340" s="444" t="s">
        <v>1673</v>
      </c>
      <c r="C7340" s="444" t="str">
        <f aca="false">IFERROR(VLOOKUP(B7340,'[1]#¡REF!'!$A$1:$C$15201,2,FALSE()),"")</f>
        <v/>
      </c>
      <c r="D7340" s="444" t="s">
        <v>991</v>
      </c>
      <c r="E7340" s="444" t="s">
        <v>992</v>
      </c>
      <c r="F7340" s="354" t="s">
        <v>993</v>
      </c>
      <c r="G7340" s="447" t="n">
        <v>1000</v>
      </c>
      <c r="H7340" s="448" t="n">
        <v>11108.8718935082</v>
      </c>
      <c r="I7340" s="448" t="n">
        <v>220400</v>
      </c>
      <c r="J7340" s="389"/>
      <c r="K7340" s="331" t="s">
        <v>994</v>
      </c>
    </row>
    <row r="7341" customFormat="false" ht="15" hidden="true" customHeight="false" outlineLevel="0" collapsed="false">
      <c r="A7341" s="444"/>
      <c r="B7341" s="444" t="s">
        <v>1673</v>
      </c>
      <c r="C7341" s="444" t="str">
        <f aca="false">IFERROR(VLOOKUP(B7341,'[1]#¡REF!'!$A$1:$C$15201,2,FALSE()),"")</f>
        <v/>
      </c>
      <c r="D7341" s="444" t="s">
        <v>991</v>
      </c>
      <c r="E7341" s="444" t="s">
        <v>1008</v>
      </c>
      <c r="F7341" s="354" t="s">
        <v>993</v>
      </c>
      <c r="G7341" s="447" t="n">
        <v>900</v>
      </c>
      <c r="H7341" s="448" t="n">
        <v>9997.98470415736</v>
      </c>
      <c r="I7341" s="448" t="n">
        <v>198360</v>
      </c>
      <c r="J7341" s="389"/>
      <c r="K7341" s="331" t="s">
        <v>994</v>
      </c>
    </row>
    <row r="7342" customFormat="false" ht="15" hidden="true" customHeight="false" outlineLevel="0" collapsed="false">
      <c r="A7342" s="444"/>
      <c r="B7342" s="444" t="s">
        <v>1673</v>
      </c>
      <c r="C7342" s="444" t="str">
        <f aca="false">IFERROR(VLOOKUP(B7342,'[1]#¡REF!'!$A$1:$C$15201,2,FALSE()),"")</f>
        <v/>
      </c>
      <c r="D7342" s="444" t="s">
        <v>991</v>
      </c>
      <c r="E7342" s="444" t="s">
        <v>1075</v>
      </c>
      <c r="F7342" s="354" t="s">
        <v>993</v>
      </c>
      <c r="G7342" s="447" t="n">
        <v>282</v>
      </c>
      <c r="H7342" s="448" t="n">
        <v>3132.70187396931</v>
      </c>
      <c r="I7342" s="448" t="n">
        <v>62152.8</v>
      </c>
      <c r="J7342" s="389"/>
      <c r="K7342" s="331" t="s">
        <v>994</v>
      </c>
    </row>
    <row r="7343" customFormat="false" ht="15" hidden="true" customHeight="false" outlineLevel="0" collapsed="false">
      <c r="A7343" s="444"/>
      <c r="B7343" s="444" t="s">
        <v>1673</v>
      </c>
      <c r="C7343" s="444" t="str">
        <f aca="false">IFERROR(VLOOKUP(B7343,'[1]#¡REF!'!$A$1:$C$15201,2,FALSE()),"")</f>
        <v/>
      </c>
      <c r="D7343" s="444" t="s">
        <v>991</v>
      </c>
      <c r="E7343" s="444" t="s">
        <v>1033</v>
      </c>
      <c r="F7343" s="354" t="s">
        <v>993</v>
      </c>
      <c r="G7343" s="447" t="n">
        <v>200</v>
      </c>
      <c r="H7343" s="448" t="n">
        <v>2221.77437870164</v>
      </c>
      <c r="I7343" s="448" t="n">
        <v>44080</v>
      </c>
      <c r="J7343" s="389"/>
      <c r="K7343" s="331" t="s">
        <v>994</v>
      </c>
    </row>
    <row r="7344" customFormat="false" ht="15" hidden="true" customHeight="false" outlineLevel="0" collapsed="false">
      <c r="A7344" s="444"/>
      <c r="B7344" s="444" t="s">
        <v>1673</v>
      </c>
      <c r="C7344" s="444" t="str">
        <f aca="false">IFERROR(VLOOKUP(B7344,'[1]#¡REF!'!$A$1:$C$15201,2,FALSE()),"")</f>
        <v/>
      </c>
      <c r="D7344" s="444" t="s">
        <v>991</v>
      </c>
      <c r="E7344" s="444" t="s">
        <v>1034</v>
      </c>
      <c r="F7344" s="354" t="s">
        <v>993</v>
      </c>
      <c r="G7344" s="447" t="n">
        <v>263</v>
      </c>
      <c r="H7344" s="448" t="n">
        <v>2921.63330799265</v>
      </c>
      <c r="I7344" s="448" t="n">
        <v>57965.2</v>
      </c>
      <c r="J7344" s="389"/>
      <c r="K7344" s="331" t="s">
        <v>994</v>
      </c>
    </row>
    <row r="7345" customFormat="false" ht="15" hidden="true" customHeight="false" outlineLevel="0" collapsed="false">
      <c r="A7345" s="444"/>
      <c r="B7345" s="444" t="s">
        <v>1673</v>
      </c>
      <c r="C7345" s="444" t="str">
        <f aca="false">IFERROR(VLOOKUP(B7345,'[1]#¡REF!'!$A$1:$C$15201,2,FALSE()),"")</f>
        <v/>
      </c>
      <c r="D7345" s="444" t="s">
        <v>991</v>
      </c>
      <c r="E7345" s="444" t="s">
        <v>1009</v>
      </c>
      <c r="F7345" s="354" t="s">
        <v>993</v>
      </c>
      <c r="G7345" s="447" t="n">
        <v>500</v>
      </c>
      <c r="H7345" s="448" t="n">
        <v>5554.43594675409</v>
      </c>
      <c r="I7345" s="448" t="n">
        <v>110200</v>
      </c>
      <c r="J7345" s="389"/>
      <c r="K7345" s="331" t="s">
        <v>994</v>
      </c>
    </row>
    <row r="7346" customFormat="false" ht="15" hidden="true" customHeight="false" outlineLevel="0" collapsed="false">
      <c r="A7346" s="444"/>
      <c r="B7346" s="444" t="s">
        <v>1673</v>
      </c>
      <c r="C7346" s="444" t="str">
        <f aca="false">IFERROR(VLOOKUP(B7346,'[1]#¡REF!'!$A$1:$C$15201,2,FALSE()),"")</f>
        <v/>
      </c>
      <c r="D7346" s="444" t="s">
        <v>991</v>
      </c>
      <c r="E7346" s="444" t="s">
        <v>1035</v>
      </c>
      <c r="F7346" s="354" t="s">
        <v>993</v>
      </c>
      <c r="G7346" s="447" t="n">
        <v>468</v>
      </c>
      <c r="H7346" s="448" t="n">
        <v>5198.95204616183</v>
      </c>
      <c r="I7346" s="448" t="n">
        <v>103147.2</v>
      </c>
      <c r="J7346" s="389"/>
      <c r="K7346" s="331" t="s">
        <v>994</v>
      </c>
    </row>
    <row r="7347" customFormat="false" ht="15" hidden="true" customHeight="false" outlineLevel="0" collapsed="false">
      <c r="A7347" s="444"/>
      <c r="B7347" s="444" t="s">
        <v>1674</v>
      </c>
      <c r="C7347" s="444" t="str">
        <f aca="false">IFERROR(VLOOKUP(B7347,'[1]#¡REF!'!$A$1:$C$15201,2,FALSE()),"")</f>
        <v/>
      </c>
      <c r="D7347" s="444" t="s">
        <v>991</v>
      </c>
      <c r="E7347" s="444" t="s">
        <v>1033</v>
      </c>
      <c r="F7347" s="354" t="s">
        <v>993</v>
      </c>
      <c r="G7347" s="447" t="n">
        <v>12</v>
      </c>
      <c r="H7347" s="448" t="n">
        <v>312.919380916083</v>
      </c>
      <c r="I7347" s="448" t="n">
        <v>6208.32</v>
      </c>
      <c r="J7347" s="389"/>
      <c r="K7347" s="331" t="s">
        <v>994</v>
      </c>
    </row>
    <row r="7348" customFormat="false" ht="15" hidden="true" customHeight="false" outlineLevel="0" collapsed="false">
      <c r="A7348" s="444"/>
      <c r="B7348" s="444" t="s">
        <v>1674</v>
      </c>
      <c r="C7348" s="444" t="str">
        <f aca="false">IFERROR(VLOOKUP(B7348,'[1]#¡REF!'!$A$1:$C$15201,2,FALSE()),"")</f>
        <v/>
      </c>
      <c r="D7348" s="444" t="s">
        <v>991</v>
      </c>
      <c r="E7348" s="444" t="s">
        <v>1011</v>
      </c>
      <c r="F7348" s="354" t="s">
        <v>993</v>
      </c>
      <c r="G7348" s="447" t="n">
        <v>5</v>
      </c>
      <c r="H7348" s="448" t="n">
        <v>130.383075381701</v>
      </c>
      <c r="I7348" s="448" t="n">
        <v>2586.8</v>
      </c>
      <c r="J7348" s="389"/>
      <c r="K7348" s="331" t="s">
        <v>994</v>
      </c>
    </row>
    <row r="7349" customFormat="false" ht="15" hidden="true" customHeight="false" outlineLevel="0" collapsed="false">
      <c r="A7349" s="444"/>
      <c r="B7349" s="444" t="s">
        <v>1674</v>
      </c>
      <c r="C7349" s="444" t="str">
        <f aca="false">IFERROR(VLOOKUP(B7349,'[1]#¡REF!'!$A$1:$C$15201,2,FALSE()),"")</f>
        <v/>
      </c>
      <c r="D7349" s="444" t="s">
        <v>991</v>
      </c>
      <c r="E7349" s="444" t="s">
        <v>1037</v>
      </c>
      <c r="F7349" s="446" t="s">
        <v>1131</v>
      </c>
      <c r="G7349" s="447" t="n">
        <v>55</v>
      </c>
      <c r="H7349" s="448" t="n">
        <v>1434.21382919871</v>
      </c>
      <c r="I7349" s="448" t="n">
        <v>28454.8</v>
      </c>
      <c r="J7349" s="389"/>
      <c r="K7349" s="331" t="s">
        <v>994</v>
      </c>
    </row>
    <row r="7350" customFormat="false" ht="15" hidden="true" customHeight="false" outlineLevel="0" collapsed="false">
      <c r="A7350" s="444"/>
      <c r="B7350" s="444" t="s">
        <v>1674</v>
      </c>
      <c r="C7350" s="444" t="str">
        <f aca="false">IFERROR(VLOOKUP(B7350,'[1]#¡REF!'!$A$1:$C$15201,2,FALSE()),"")</f>
        <v/>
      </c>
      <c r="D7350" s="444" t="s">
        <v>991</v>
      </c>
      <c r="E7350" s="444" t="s">
        <v>1002</v>
      </c>
      <c r="F7350" s="446" t="s">
        <v>1133</v>
      </c>
      <c r="G7350" s="447" t="n">
        <v>3</v>
      </c>
      <c r="H7350" s="448" t="n">
        <v>78.2298452290207</v>
      </c>
      <c r="I7350" s="448" t="n">
        <v>1552.08</v>
      </c>
      <c r="J7350" s="389"/>
      <c r="K7350" s="331" t="s">
        <v>994</v>
      </c>
    </row>
    <row r="7351" customFormat="false" ht="15" hidden="true" customHeight="false" outlineLevel="0" collapsed="false">
      <c r="A7351" s="444"/>
      <c r="B7351" s="444" t="s">
        <v>1674</v>
      </c>
      <c r="C7351" s="444" t="str">
        <f aca="false">IFERROR(VLOOKUP(B7351,'[1]#¡REF!'!$A$1:$C$15201,2,FALSE()),"")</f>
        <v/>
      </c>
      <c r="D7351" s="444" t="s">
        <v>991</v>
      </c>
      <c r="E7351" s="444" t="s">
        <v>1004</v>
      </c>
      <c r="F7351" s="446" t="s">
        <v>1134</v>
      </c>
      <c r="G7351" s="447" t="n">
        <v>80</v>
      </c>
      <c r="H7351" s="448" t="n">
        <v>2086.12920610722</v>
      </c>
      <c r="I7351" s="448" t="n">
        <v>41388.8</v>
      </c>
      <c r="J7351" s="389"/>
      <c r="K7351" s="331" t="s">
        <v>994</v>
      </c>
    </row>
    <row r="7352" customFormat="false" ht="15" hidden="true" customHeight="false" outlineLevel="0" collapsed="false">
      <c r="A7352" s="444"/>
      <c r="B7352" s="444" t="s">
        <v>1675</v>
      </c>
      <c r="C7352" s="444" t="str">
        <f aca="false">IFERROR(VLOOKUP(B7352,'[1]#¡REF!'!$A$1:$C$15201,2,FALSE()),"")</f>
        <v/>
      </c>
      <c r="D7352" s="444" t="s">
        <v>991</v>
      </c>
      <c r="E7352" s="444" t="s">
        <v>997</v>
      </c>
      <c r="F7352" s="446" t="s">
        <v>1130</v>
      </c>
      <c r="G7352" s="447" t="n">
        <v>6</v>
      </c>
      <c r="H7352" s="448" t="n">
        <v>281.697604120644</v>
      </c>
      <c r="I7352" s="448" t="n">
        <v>5588.88</v>
      </c>
      <c r="J7352" s="389"/>
      <c r="K7352" s="331" t="s">
        <v>994</v>
      </c>
    </row>
    <row r="7353" customFormat="false" ht="15" hidden="true" customHeight="false" outlineLevel="0" collapsed="false">
      <c r="A7353" s="444"/>
      <c r="B7353" s="444" t="s">
        <v>1675</v>
      </c>
      <c r="C7353" s="444" t="str">
        <f aca="false">IFERROR(VLOOKUP(B7353,'[1]#¡REF!'!$A$1:$C$15201,2,FALSE()),"")</f>
        <v/>
      </c>
      <c r="D7353" s="444" t="s">
        <v>991</v>
      </c>
      <c r="E7353" s="444" t="s">
        <v>1075</v>
      </c>
      <c r="F7353" s="354" t="s">
        <v>993</v>
      </c>
      <c r="G7353" s="447" t="n">
        <v>3</v>
      </c>
      <c r="H7353" s="448" t="n">
        <v>140.848802060322</v>
      </c>
      <c r="I7353" s="448" t="n">
        <v>2794.44</v>
      </c>
      <c r="J7353" s="389"/>
      <c r="K7353" s="331" t="s">
        <v>994</v>
      </c>
    </row>
    <row r="7354" customFormat="false" ht="15" hidden="true" customHeight="false" outlineLevel="0" collapsed="false">
      <c r="A7354" s="444"/>
      <c r="B7354" s="444" t="s">
        <v>1675</v>
      </c>
      <c r="C7354" s="444" t="str">
        <f aca="false">IFERROR(VLOOKUP(B7354,'[1]#¡REF!'!$A$1:$C$15201,2,FALSE()),"")</f>
        <v/>
      </c>
      <c r="D7354" s="444" t="s">
        <v>991</v>
      </c>
      <c r="E7354" s="444" t="s">
        <v>1053</v>
      </c>
      <c r="F7354" s="354" t="s">
        <v>993</v>
      </c>
      <c r="G7354" s="447" t="n">
        <v>20</v>
      </c>
      <c r="H7354" s="448" t="n">
        <v>938.992013735481</v>
      </c>
      <c r="I7354" s="448" t="n">
        <v>18629.6</v>
      </c>
      <c r="J7354" s="389"/>
      <c r="K7354" s="331" t="s">
        <v>994</v>
      </c>
    </row>
    <row r="7355" customFormat="false" ht="15" hidden="true" customHeight="false" outlineLevel="0" collapsed="false">
      <c r="A7355" s="444"/>
      <c r="B7355" s="444" t="s">
        <v>1675</v>
      </c>
      <c r="C7355" s="444" t="str">
        <f aca="false">IFERROR(VLOOKUP(B7355,'[1]#¡REF!'!$A$1:$C$15201,2,FALSE()),"")</f>
        <v/>
      </c>
      <c r="D7355" s="444" t="s">
        <v>991</v>
      </c>
      <c r="E7355" s="444" t="s">
        <v>1037</v>
      </c>
      <c r="F7355" s="446" t="s">
        <v>1131</v>
      </c>
      <c r="G7355" s="447" t="n">
        <v>73</v>
      </c>
      <c r="H7355" s="448" t="n">
        <v>3427.3208501345</v>
      </c>
      <c r="I7355" s="448" t="n">
        <v>67998.04</v>
      </c>
      <c r="J7355" s="389"/>
      <c r="K7355" s="331" t="s">
        <v>994</v>
      </c>
    </row>
    <row r="7356" customFormat="false" ht="15" hidden="true" customHeight="false" outlineLevel="0" collapsed="false">
      <c r="A7356" s="444"/>
      <c r="B7356" s="444" t="s">
        <v>1675</v>
      </c>
      <c r="C7356" s="444" t="str">
        <f aca="false">IFERROR(VLOOKUP(B7356,'[1]#¡REF!'!$A$1:$C$15201,2,FALSE()),"")</f>
        <v/>
      </c>
      <c r="D7356" s="444" t="s">
        <v>991</v>
      </c>
      <c r="E7356" s="444" t="s">
        <v>1014</v>
      </c>
      <c r="F7356" s="446" t="s">
        <v>1132</v>
      </c>
      <c r="G7356" s="447" t="n">
        <v>150</v>
      </c>
      <c r="H7356" s="448" t="n">
        <v>7042.4401030161</v>
      </c>
      <c r="I7356" s="448" t="n">
        <v>139722</v>
      </c>
      <c r="J7356" s="389"/>
      <c r="K7356" s="331" t="s">
        <v>994</v>
      </c>
    </row>
    <row r="7357" customFormat="false" ht="15" hidden="true" customHeight="false" outlineLevel="0" collapsed="false">
      <c r="A7357" s="444"/>
      <c r="B7357" s="444" t="s">
        <v>1676</v>
      </c>
      <c r="C7357" s="444" t="str">
        <f aca="false">IFERROR(VLOOKUP(B7357,'[1]#¡REF!'!$A$1:$C$15201,2,FALSE()),"")</f>
        <v/>
      </c>
      <c r="D7357" s="444" t="s">
        <v>991</v>
      </c>
      <c r="E7357" s="444" t="s">
        <v>997</v>
      </c>
      <c r="F7357" s="446" t="s">
        <v>1130</v>
      </c>
      <c r="G7357" s="447" t="n">
        <v>3</v>
      </c>
      <c r="H7357" s="448" t="n">
        <v>262.929457395296</v>
      </c>
      <c r="I7357" s="448" t="n">
        <v>5216.52</v>
      </c>
      <c r="J7357" s="389"/>
      <c r="K7357" s="331" t="s">
        <v>994</v>
      </c>
    </row>
    <row r="7358" customFormat="false" ht="15" hidden="true" customHeight="false" outlineLevel="0" collapsed="false">
      <c r="A7358" s="444"/>
      <c r="B7358" s="444" t="s">
        <v>1676</v>
      </c>
      <c r="C7358" s="444" t="str">
        <f aca="false">IFERROR(VLOOKUP(B7358,'[1]#¡REF!'!$A$1:$C$15201,2,FALSE()),"")</f>
        <v/>
      </c>
      <c r="D7358" s="444" t="s">
        <v>991</v>
      </c>
      <c r="E7358" s="444" t="s">
        <v>1053</v>
      </c>
      <c r="F7358" s="354" t="s">
        <v>993</v>
      </c>
      <c r="G7358" s="447" t="n">
        <v>90</v>
      </c>
      <c r="H7358" s="448" t="n">
        <v>7887.88372185888</v>
      </c>
      <c r="I7358" s="448" t="n">
        <v>156495.6</v>
      </c>
      <c r="J7358" s="389"/>
      <c r="K7358" s="331" t="s">
        <v>994</v>
      </c>
    </row>
    <row r="7359" customFormat="false" ht="15" hidden="true" customHeight="false" outlineLevel="0" collapsed="false">
      <c r="A7359" s="444"/>
      <c r="B7359" s="444" t="s">
        <v>1676</v>
      </c>
      <c r="C7359" s="444" t="str">
        <f aca="false">IFERROR(VLOOKUP(B7359,'[1]#¡REF!'!$A$1:$C$15201,2,FALSE()),"")</f>
        <v/>
      </c>
      <c r="D7359" s="444" t="s">
        <v>991</v>
      </c>
      <c r="E7359" s="444" t="s">
        <v>1009</v>
      </c>
      <c r="F7359" s="354" t="s">
        <v>993</v>
      </c>
      <c r="G7359" s="447" t="n">
        <v>1</v>
      </c>
      <c r="H7359" s="448" t="n">
        <v>87.6431524650987</v>
      </c>
      <c r="I7359" s="448" t="n">
        <v>1738.84</v>
      </c>
      <c r="J7359" s="389"/>
      <c r="K7359" s="331" t="s">
        <v>994</v>
      </c>
    </row>
    <row r="7360" customFormat="false" ht="15" hidden="true" customHeight="false" outlineLevel="0" collapsed="false">
      <c r="A7360" s="444"/>
      <c r="B7360" s="444" t="s">
        <v>1676</v>
      </c>
      <c r="C7360" s="444" t="str">
        <f aca="false">IFERROR(VLOOKUP(B7360,'[1]#¡REF!'!$A$1:$C$15201,2,FALSE()),"")</f>
        <v/>
      </c>
      <c r="D7360" s="444" t="s">
        <v>991</v>
      </c>
      <c r="E7360" s="444" t="s">
        <v>1014</v>
      </c>
      <c r="F7360" s="446" t="s">
        <v>1132</v>
      </c>
      <c r="G7360" s="447" t="n">
        <v>90</v>
      </c>
      <c r="H7360" s="448" t="n">
        <v>7887.88372185889</v>
      </c>
      <c r="I7360" s="448" t="n">
        <v>156495.6</v>
      </c>
      <c r="J7360" s="389"/>
      <c r="K7360" s="331" t="s">
        <v>994</v>
      </c>
    </row>
    <row r="7361" customFormat="false" ht="15" hidden="true" customHeight="false" outlineLevel="0" collapsed="false">
      <c r="A7361" s="444"/>
      <c r="B7361" s="444" t="s">
        <v>1676</v>
      </c>
      <c r="C7361" s="444" t="str">
        <f aca="false">IFERROR(VLOOKUP(B7361,'[1]#¡REF!'!$A$1:$C$15201,2,FALSE()),"")</f>
        <v/>
      </c>
      <c r="D7361" s="444" t="s">
        <v>991</v>
      </c>
      <c r="E7361" s="444" t="s">
        <v>1002</v>
      </c>
      <c r="F7361" s="446" t="s">
        <v>1133</v>
      </c>
      <c r="G7361" s="447" t="n">
        <v>5</v>
      </c>
      <c r="H7361" s="448" t="n">
        <v>438.215762325494</v>
      </c>
      <c r="I7361" s="448" t="n">
        <v>8694.2</v>
      </c>
      <c r="J7361" s="389"/>
      <c r="K7361" s="331" t="s">
        <v>994</v>
      </c>
    </row>
    <row r="7362" customFormat="false" ht="15" hidden="true" customHeight="false" outlineLevel="0" collapsed="false">
      <c r="A7362" s="444"/>
      <c r="B7362" s="444" t="s">
        <v>1677</v>
      </c>
      <c r="C7362" s="444" t="str">
        <f aca="false">IFERROR(VLOOKUP(B7362,'[1]#¡REF!'!$A$1:$C$15201,2,FALSE()),"")</f>
        <v/>
      </c>
      <c r="D7362" s="444" t="s">
        <v>991</v>
      </c>
      <c r="E7362" s="444" t="s">
        <v>997</v>
      </c>
      <c r="F7362" s="446" t="s">
        <v>1130</v>
      </c>
      <c r="G7362" s="447" t="n">
        <v>10</v>
      </c>
      <c r="H7362" s="448" t="n">
        <v>594.616985036727</v>
      </c>
      <c r="I7362" s="448" t="n">
        <v>11797.2</v>
      </c>
      <c r="J7362" s="389"/>
      <c r="K7362" s="331" t="s">
        <v>994</v>
      </c>
    </row>
    <row r="7363" customFormat="false" ht="15" hidden="true" customHeight="false" outlineLevel="0" collapsed="false">
      <c r="A7363" s="444"/>
      <c r="B7363" s="444" t="s">
        <v>1677</v>
      </c>
      <c r="C7363" s="444" t="str">
        <f aca="false">IFERROR(VLOOKUP(B7363,'[1]#¡REF!'!$A$1:$C$15201,2,FALSE()),"")</f>
        <v/>
      </c>
      <c r="D7363" s="444" t="s">
        <v>991</v>
      </c>
      <c r="E7363" s="444" t="s">
        <v>1032</v>
      </c>
      <c r="F7363" s="446" t="s">
        <v>1130</v>
      </c>
      <c r="G7363" s="447" t="n">
        <v>1</v>
      </c>
      <c r="H7363" s="448" t="n">
        <v>59.4616985036727</v>
      </c>
      <c r="I7363" s="448" t="n">
        <v>1179.72</v>
      </c>
      <c r="J7363" s="389"/>
      <c r="K7363" s="331" t="s">
        <v>994</v>
      </c>
    </row>
    <row r="7364" customFormat="false" ht="15" hidden="true" customHeight="false" outlineLevel="0" collapsed="false">
      <c r="A7364" s="444"/>
      <c r="B7364" s="444" t="s">
        <v>1677</v>
      </c>
      <c r="C7364" s="444" t="str">
        <f aca="false">IFERROR(VLOOKUP(B7364,'[1]#¡REF!'!$A$1:$C$15201,2,FALSE()),"")</f>
        <v/>
      </c>
      <c r="D7364" s="444" t="s">
        <v>991</v>
      </c>
      <c r="E7364" s="444" t="s">
        <v>1033</v>
      </c>
      <c r="F7364" s="354" t="s">
        <v>993</v>
      </c>
      <c r="G7364" s="447" t="n">
        <v>20</v>
      </c>
      <c r="H7364" s="448" t="n">
        <v>1189.23397007345</v>
      </c>
      <c r="I7364" s="448" t="n">
        <v>23594.4</v>
      </c>
      <c r="J7364" s="389"/>
      <c r="K7364" s="331" t="s">
        <v>994</v>
      </c>
    </row>
    <row r="7365" customFormat="false" ht="15" hidden="true" customHeight="false" outlineLevel="0" collapsed="false">
      <c r="A7365" s="444"/>
      <c r="B7365" s="444" t="s">
        <v>1677</v>
      </c>
      <c r="C7365" s="444" t="str">
        <f aca="false">IFERROR(VLOOKUP(B7365,'[1]#¡REF!'!$A$1:$C$15201,2,FALSE()),"")</f>
        <v/>
      </c>
      <c r="D7365" s="444" t="s">
        <v>991</v>
      </c>
      <c r="E7365" s="444" t="s">
        <v>1053</v>
      </c>
      <c r="F7365" s="354" t="s">
        <v>993</v>
      </c>
      <c r="G7365" s="447" t="n">
        <v>80</v>
      </c>
      <c r="H7365" s="448" t="n">
        <v>4756.93588029382</v>
      </c>
      <c r="I7365" s="448" t="n">
        <v>94377.6</v>
      </c>
      <c r="J7365" s="389"/>
      <c r="K7365" s="331" t="s">
        <v>994</v>
      </c>
    </row>
    <row r="7366" customFormat="false" ht="15" hidden="true" customHeight="false" outlineLevel="0" collapsed="false">
      <c r="A7366" s="444"/>
      <c r="B7366" s="444" t="s">
        <v>1677</v>
      </c>
      <c r="C7366" s="444" t="str">
        <f aca="false">IFERROR(VLOOKUP(B7366,'[1]#¡REF!'!$A$1:$C$15201,2,FALSE()),"")</f>
        <v/>
      </c>
      <c r="D7366" s="444" t="s">
        <v>991</v>
      </c>
      <c r="E7366" s="444" t="s">
        <v>1034</v>
      </c>
      <c r="F7366" s="354" t="s">
        <v>993</v>
      </c>
      <c r="G7366" s="447" t="n">
        <v>129</v>
      </c>
      <c r="H7366" s="448" t="n">
        <v>7670.55910697378</v>
      </c>
      <c r="I7366" s="448" t="n">
        <v>152183.88</v>
      </c>
      <c r="J7366" s="389"/>
      <c r="K7366" s="331" t="s">
        <v>994</v>
      </c>
    </row>
    <row r="7367" customFormat="false" ht="15" hidden="true" customHeight="false" outlineLevel="0" collapsed="false">
      <c r="A7367" s="444"/>
      <c r="B7367" s="444" t="s">
        <v>1677</v>
      </c>
      <c r="C7367" s="444" t="str">
        <f aca="false">IFERROR(VLOOKUP(B7367,'[1]#¡REF!'!$A$1:$C$15201,2,FALSE()),"")</f>
        <v/>
      </c>
      <c r="D7367" s="444" t="s">
        <v>991</v>
      </c>
      <c r="E7367" s="444" t="s">
        <v>1001</v>
      </c>
      <c r="F7367" s="354" t="s">
        <v>993</v>
      </c>
      <c r="G7367" s="447" t="n">
        <v>90</v>
      </c>
      <c r="H7367" s="448" t="n">
        <v>5351.55286533054</v>
      </c>
      <c r="I7367" s="448" t="n">
        <v>106174.8</v>
      </c>
      <c r="J7367" s="389"/>
      <c r="K7367" s="331" t="s">
        <v>994</v>
      </c>
    </row>
    <row r="7368" customFormat="false" ht="15" hidden="true" customHeight="false" outlineLevel="0" collapsed="false">
      <c r="A7368" s="444"/>
      <c r="B7368" s="444" t="s">
        <v>1677</v>
      </c>
      <c r="C7368" s="444" t="str">
        <f aca="false">IFERROR(VLOOKUP(B7368,'[1]#¡REF!'!$A$1:$C$15201,2,FALSE()),"")</f>
        <v/>
      </c>
      <c r="D7368" s="444" t="s">
        <v>991</v>
      </c>
      <c r="E7368" s="444" t="s">
        <v>1037</v>
      </c>
      <c r="F7368" s="446" t="s">
        <v>1131</v>
      </c>
      <c r="G7368" s="447" t="n">
        <v>14</v>
      </c>
      <c r="H7368" s="448" t="n">
        <v>832.463779051418</v>
      </c>
      <c r="I7368" s="448" t="n">
        <v>16516.08</v>
      </c>
      <c r="J7368" s="389"/>
      <c r="K7368" s="331" t="s">
        <v>994</v>
      </c>
    </row>
    <row r="7369" customFormat="false" ht="15" hidden="true" customHeight="false" outlineLevel="0" collapsed="false">
      <c r="A7369" s="444"/>
      <c r="B7369" s="444" t="s">
        <v>1677</v>
      </c>
      <c r="C7369" s="444" t="str">
        <f aca="false">IFERROR(VLOOKUP(B7369,'[1]#¡REF!'!$A$1:$C$15201,2,FALSE()),"")</f>
        <v/>
      </c>
      <c r="D7369" s="444" t="s">
        <v>991</v>
      </c>
      <c r="E7369" s="444" t="s">
        <v>1014</v>
      </c>
      <c r="F7369" s="446" t="s">
        <v>1132</v>
      </c>
      <c r="G7369" s="447" t="n">
        <v>150</v>
      </c>
      <c r="H7369" s="448" t="n">
        <v>8919.25477555091</v>
      </c>
      <c r="I7369" s="448" t="n">
        <v>176958</v>
      </c>
      <c r="J7369" s="389"/>
      <c r="K7369" s="331" t="s">
        <v>994</v>
      </c>
    </row>
    <row r="7370" customFormat="false" ht="15" hidden="true" customHeight="false" outlineLevel="0" collapsed="false">
      <c r="A7370" s="444"/>
      <c r="B7370" s="444" t="s">
        <v>1677</v>
      </c>
      <c r="C7370" s="444" t="str">
        <f aca="false">IFERROR(VLOOKUP(B7370,'[1]#¡REF!'!$A$1:$C$15201,2,FALSE()),"")</f>
        <v/>
      </c>
      <c r="D7370" s="444" t="s">
        <v>991</v>
      </c>
      <c r="E7370" s="444" t="s">
        <v>1002</v>
      </c>
      <c r="F7370" s="446" t="s">
        <v>1133</v>
      </c>
      <c r="G7370" s="447" t="n">
        <v>10</v>
      </c>
      <c r="H7370" s="448" t="n">
        <v>594.616985036727</v>
      </c>
      <c r="I7370" s="448" t="n">
        <v>11797.2</v>
      </c>
      <c r="J7370" s="389"/>
      <c r="K7370" s="331" t="s">
        <v>994</v>
      </c>
    </row>
    <row r="7371" customFormat="false" ht="15" hidden="true" customHeight="false" outlineLevel="0" collapsed="false">
      <c r="A7371" s="444"/>
      <c r="B7371" s="444" t="s">
        <v>1678</v>
      </c>
      <c r="C7371" s="444" t="str">
        <f aca="false">IFERROR(VLOOKUP(B7371,'[1]#¡REF!'!$A$1:$C$15201,2,FALSE()),"")</f>
        <v/>
      </c>
      <c r="D7371" s="444" t="s">
        <v>991</v>
      </c>
      <c r="E7371" s="444" t="s">
        <v>997</v>
      </c>
      <c r="F7371" s="446" t="s">
        <v>1130</v>
      </c>
      <c r="G7371" s="447" t="n">
        <v>1</v>
      </c>
      <c r="H7371" s="448" t="n">
        <v>44.7862940548803</v>
      </c>
      <c r="I7371" s="448" t="n">
        <v>888.56</v>
      </c>
      <c r="J7371" s="389"/>
      <c r="K7371" s="331" t="s">
        <v>994</v>
      </c>
    </row>
    <row r="7372" customFormat="false" ht="15" hidden="true" customHeight="false" outlineLevel="0" collapsed="false">
      <c r="A7372" s="444"/>
      <c r="B7372" s="444" t="s">
        <v>1678</v>
      </c>
      <c r="C7372" s="444" t="str">
        <f aca="false">IFERROR(VLOOKUP(B7372,'[1]#¡REF!'!$A$1:$C$15201,2,FALSE()),"")</f>
        <v/>
      </c>
      <c r="D7372" s="444" t="s">
        <v>991</v>
      </c>
      <c r="E7372" s="444" t="s">
        <v>1033</v>
      </c>
      <c r="F7372" s="354" t="s">
        <v>993</v>
      </c>
      <c r="G7372" s="447" t="n">
        <v>12</v>
      </c>
      <c r="H7372" s="448" t="n">
        <v>537.435528658564</v>
      </c>
      <c r="I7372" s="448" t="n">
        <v>10662.72</v>
      </c>
      <c r="J7372" s="389"/>
      <c r="K7372" s="331" t="s">
        <v>994</v>
      </c>
    </row>
    <row r="7373" customFormat="false" ht="15" hidden="true" customHeight="false" outlineLevel="0" collapsed="false">
      <c r="A7373" s="444"/>
      <c r="B7373" s="444" t="s">
        <v>1678</v>
      </c>
      <c r="C7373" s="444" t="str">
        <f aca="false">IFERROR(VLOOKUP(B7373,'[1]#¡REF!'!$A$1:$C$15201,2,FALSE()),"")</f>
        <v/>
      </c>
      <c r="D7373" s="444" t="s">
        <v>991</v>
      </c>
      <c r="E7373" s="444" t="s">
        <v>1053</v>
      </c>
      <c r="F7373" s="354" t="s">
        <v>993</v>
      </c>
      <c r="G7373" s="447" t="n">
        <v>60</v>
      </c>
      <c r="H7373" s="448" t="n">
        <v>2687.17764329282</v>
      </c>
      <c r="I7373" s="448" t="n">
        <v>53313.6</v>
      </c>
      <c r="J7373" s="389"/>
      <c r="K7373" s="331" t="s">
        <v>994</v>
      </c>
    </row>
    <row r="7374" customFormat="false" ht="15" hidden="true" customHeight="false" outlineLevel="0" collapsed="false">
      <c r="A7374" s="444"/>
      <c r="B7374" s="444" t="s">
        <v>1678</v>
      </c>
      <c r="C7374" s="444" t="str">
        <f aca="false">IFERROR(VLOOKUP(B7374,'[1]#¡REF!'!$A$1:$C$15201,2,FALSE()),"")</f>
        <v/>
      </c>
      <c r="D7374" s="444" t="s">
        <v>991</v>
      </c>
      <c r="E7374" s="444" t="s">
        <v>1014</v>
      </c>
      <c r="F7374" s="446" t="s">
        <v>1132</v>
      </c>
      <c r="G7374" s="447" t="n">
        <v>120</v>
      </c>
      <c r="H7374" s="448" t="n">
        <v>5374.35528658564</v>
      </c>
      <c r="I7374" s="448" t="n">
        <v>106627.2</v>
      </c>
      <c r="J7374" s="389"/>
      <c r="K7374" s="331" t="s">
        <v>994</v>
      </c>
    </row>
    <row r="7375" customFormat="false" ht="15" hidden="true" customHeight="false" outlineLevel="0" collapsed="false">
      <c r="A7375" s="444"/>
      <c r="B7375" s="444" t="s">
        <v>1678</v>
      </c>
      <c r="C7375" s="444" t="str">
        <f aca="false">IFERROR(VLOOKUP(B7375,'[1]#¡REF!'!$A$1:$C$15201,2,FALSE()),"")</f>
        <v/>
      </c>
      <c r="D7375" s="444" t="s">
        <v>991</v>
      </c>
      <c r="E7375" s="444" t="s">
        <v>1004</v>
      </c>
      <c r="F7375" s="446" t="s">
        <v>1134</v>
      </c>
      <c r="G7375" s="447" t="n">
        <v>6</v>
      </c>
      <c r="H7375" s="448" t="n">
        <v>268.717764329282</v>
      </c>
      <c r="I7375" s="448" t="n">
        <v>5331.36</v>
      </c>
      <c r="J7375" s="389"/>
      <c r="K7375" s="331" t="s">
        <v>994</v>
      </c>
    </row>
    <row r="7376" customFormat="false" ht="15" hidden="true" customHeight="false" outlineLevel="0" collapsed="false">
      <c r="A7376" s="444"/>
      <c r="B7376" s="444" t="s">
        <v>1679</v>
      </c>
      <c r="C7376" s="444" t="str">
        <f aca="false">IFERROR(VLOOKUP(B7376,'[1]#¡REF!'!$A$1:$C$15201,2,FALSE()),"")</f>
        <v/>
      </c>
      <c r="D7376" s="444" t="s">
        <v>991</v>
      </c>
      <c r="E7376" s="444" t="s">
        <v>1032</v>
      </c>
      <c r="F7376" s="446" t="s">
        <v>1130</v>
      </c>
      <c r="G7376" s="447" t="n">
        <v>6</v>
      </c>
      <c r="H7376" s="448" t="n">
        <v>455.697618621067</v>
      </c>
      <c r="I7376" s="448" t="n">
        <v>9041.04</v>
      </c>
      <c r="J7376" s="389"/>
      <c r="K7376" s="331" t="s">
        <v>994</v>
      </c>
    </row>
    <row r="7377" customFormat="false" ht="15" hidden="true" customHeight="false" outlineLevel="0" collapsed="false">
      <c r="A7377" s="444"/>
      <c r="B7377" s="444" t="s">
        <v>1679</v>
      </c>
      <c r="C7377" s="444" t="str">
        <f aca="false">IFERROR(VLOOKUP(B7377,'[1]#¡REF!'!$A$1:$C$15201,2,FALSE()),"")</f>
        <v/>
      </c>
      <c r="D7377" s="444" t="s">
        <v>991</v>
      </c>
      <c r="E7377" s="444" t="s">
        <v>1033</v>
      </c>
      <c r="F7377" s="354" t="s">
        <v>993</v>
      </c>
      <c r="G7377" s="447" t="n">
        <v>20</v>
      </c>
      <c r="H7377" s="448" t="n">
        <v>1518.99206207022</v>
      </c>
      <c r="I7377" s="448" t="n">
        <v>30136.8</v>
      </c>
      <c r="J7377" s="389"/>
      <c r="K7377" s="331" t="s">
        <v>994</v>
      </c>
    </row>
    <row r="7378" customFormat="false" ht="15" hidden="true" customHeight="false" outlineLevel="0" collapsed="false">
      <c r="A7378" s="444"/>
      <c r="B7378" s="444" t="s">
        <v>1679</v>
      </c>
      <c r="C7378" s="444" t="str">
        <f aca="false">IFERROR(VLOOKUP(B7378,'[1]#¡REF!'!$A$1:$C$15201,2,FALSE()),"")</f>
        <v/>
      </c>
      <c r="D7378" s="444" t="s">
        <v>991</v>
      </c>
      <c r="E7378" s="444" t="s">
        <v>1053</v>
      </c>
      <c r="F7378" s="354" t="s">
        <v>993</v>
      </c>
      <c r="G7378" s="447" t="n">
        <v>80</v>
      </c>
      <c r="H7378" s="448" t="n">
        <v>6075.96824828089</v>
      </c>
      <c r="I7378" s="448" t="n">
        <v>120547.2</v>
      </c>
      <c r="J7378" s="389"/>
      <c r="K7378" s="331" t="s">
        <v>994</v>
      </c>
    </row>
    <row r="7379" customFormat="false" ht="15" hidden="true" customHeight="false" outlineLevel="0" collapsed="false">
      <c r="A7379" s="444"/>
      <c r="B7379" s="444" t="s">
        <v>1679</v>
      </c>
      <c r="C7379" s="444" t="str">
        <f aca="false">IFERROR(VLOOKUP(B7379,'[1]#¡REF!'!$A$1:$C$15201,2,FALSE()),"")</f>
        <v/>
      </c>
      <c r="D7379" s="444" t="s">
        <v>991</v>
      </c>
      <c r="E7379" s="444" t="s">
        <v>1034</v>
      </c>
      <c r="F7379" s="354" t="s">
        <v>993</v>
      </c>
      <c r="G7379" s="447" t="n">
        <v>100</v>
      </c>
      <c r="H7379" s="448" t="n">
        <v>7594.96031035111</v>
      </c>
      <c r="I7379" s="448" t="n">
        <v>150684</v>
      </c>
      <c r="J7379" s="389"/>
      <c r="K7379" s="331" t="s">
        <v>994</v>
      </c>
    </row>
    <row r="7380" customFormat="false" ht="15" hidden="true" customHeight="false" outlineLevel="0" collapsed="false">
      <c r="A7380" s="444"/>
      <c r="B7380" s="444" t="s">
        <v>1679</v>
      </c>
      <c r="C7380" s="444" t="str">
        <f aca="false">IFERROR(VLOOKUP(B7380,'[1]#¡REF!'!$A$1:$C$15201,2,FALSE()),"")</f>
        <v/>
      </c>
      <c r="D7380" s="444" t="s">
        <v>991</v>
      </c>
      <c r="E7380" s="444" t="s">
        <v>1011</v>
      </c>
      <c r="F7380" s="354" t="s">
        <v>993</v>
      </c>
      <c r="G7380" s="447" t="n">
        <v>46</v>
      </c>
      <c r="H7380" s="448" t="n">
        <v>3493.68174276151</v>
      </c>
      <c r="I7380" s="448" t="n">
        <v>69314.64</v>
      </c>
      <c r="J7380" s="389"/>
      <c r="K7380" s="331" t="s">
        <v>994</v>
      </c>
    </row>
    <row r="7381" customFormat="false" ht="15" hidden="true" customHeight="false" outlineLevel="0" collapsed="false">
      <c r="A7381" s="444"/>
      <c r="B7381" s="444" t="s">
        <v>1679</v>
      </c>
      <c r="C7381" s="444" t="str">
        <f aca="false">IFERROR(VLOOKUP(B7381,'[1]#¡REF!'!$A$1:$C$15201,2,FALSE()),"")</f>
        <v/>
      </c>
      <c r="D7381" s="444" t="s">
        <v>991</v>
      </c>
      <c r="E7381" s="444" t="s">
        <v>1001</v>
      </c>
      <c r="F7381" s="354" t="s">
        <v>993</v>
      </c>
      <c r="G7381" s="447" t="n">
        <v>25</v>
      </c>
      <c r="H7381" s="448" t="n">
        <v>1898.74007758778</v>
      </c>
      <c r="I7381" s="448" t="n">
        <v>37671</v>
      </c>
      <c r="J7381" s="389"/>
      <c r="K7381" s="331" t="s">
        <v>994</v>
      </c>
    </row>
    <row r="7382" customFormat="false" ht="15" hidden="true" customHeight="false" outlineLevel="0" collapsed="false">
      <c r="A7382" s="444"/>
      <c r="B7382" s="444" t="s">
        <v>1679</v>
      </c>
      <c r="C7382" s="444" t="str">
        <f aca="false">IFERROR(VLOOKUP(B7382,'[1]#¡REF!'!$A$1:$C$15201,2,FALSE()),"")</f>
        <v/>
      </c>
      <c r="D7382" s="444" t="s">
        <v>991</v>
      </c>
      <c r="E7382" s="444" t="s">
        <v>1037</v>
      </c>
      <c r="F7382" s="446" t="s">
        <v>1131</v>
      </c>
      <c r="G7382" s="447" t="n">
        <v>12</v>
      </c>
      <c r="H7382" s="448" t="n">
        <v>911.395237242134</v>
      </c>
      <c r="I7382" s="448" t="n">
        <v>18082.08</v>
      </c>
      <c r="J7382" s="389"/>
      <c r="K7382" s="331" t="s">
        <v>994</v>
      </c>
    </row>
    <row r="7383" customFormat="false" ht="15" hidden="true" customHeight="false" outlineLevel="0" collapsed="false">
      <c r="A7383" s="444"/>
      <c r="B7383" s="444" t="s">
        <v>1679</v>
      </c>
      <c r="C7383" s="444" t="str">
        <f aca="false">IFERROR(VLOOKUP(B7383,'[1]#¡REF!'!$A$1:$C$15201,2,FALSE()),"")</f>
        <v/>
      </c>
      <c r="D7383" s="444" t="s">
        <v>991</v>
      </c>
      <c r="E7383" s="444" t="s">
        <v>1014</v>
      </c>
      <c r="F7383" s="446" t="s">
        <v>1132</v>
      </c>
      <c r="G7383" s="447" t="n">
        <v>35</v>
      </c>
      <c r="H7383" s="448" t="n">
        <v>2658.23610862289</v>
      </c>
      <c r="I7383" s="448" t="n">
        <v>52739.4</v>
      </c>
      <c r="J7383" s="389"/>
      <c r="K7383" s="331" t="s">
        <v>994</v>
      </c>
    </row>
    <row r="7384" customFormat="false" ht="15" hidden="true" customHeight="false" outlineLevel="0" collapsed="false">
      <c r="A7384" s="444"/>
      <c r="B7384" s="444" t="s">
        <v>1679</v>
      </c>
      <c r="C7384" s="444" t="str">
        <f aca="false">IFERROR(VLOOKUP(B7384,'[1]#¡REF!'!$A$1:$C$15201,2,FALSE()),"")</f>
        <v/>
      </c>
      <c r="D7384" s="444" t="s">
        <v>991</v>
      </c>
      <c r="E7384" s="444" t="s">
        <v>1002</v>
      </c>
      <c r="F7384" s="446" t="s">
        <v>1133</v>
      </c>
      <c r="G7384" s="447" t="n">
        <v>10</v>
      </c>
      <c r="H7384" s="448" t="n">
        <v>759.496031035112</v>
      </c>
      <c r="I7384" s="448" t="n">
        <v>15068.4</v>
      </c>
      <c r="J7384" s="389"/>
      <c r="K7384" s="331" t="s">
        <v>994</v>
      </c>
    </row>
    <row r="7385" customFormat="false" ht="15" hidden="true" customHeight="false" outlineLevel="0" collapsed="false">
      <c r="A7385" s="444"/>
      <c r="B7385" s="444" t="s">
        <v>1680</v>
      </c>
      <c r="C7385" s="444" t="str">
        <f aca="false">IFERROR(VLOOKUP(B7385,'[1]#¡REF!'!$A$1:$C$15201,2,FALSE()),"")</f>
        <v/>
      </c>
      <c r="D7385" s="444" t="s">
        <v>991</v>
      </c>
      <c r="E7385" s="444" t="s">
        <v>997</v>
      </c>
      <c r="F7385" s="446" t="s">
        <v>1130</v>
      </c>
      <c r="G7385" s="447" t="n">
        <v>5</v>
      </c>
      <c r="H7385" s="448" t="n">
        <v>406.935517783247</v>
      </c>
      <c r="I7385" s="448" t="n">
        <v>8073.6</v>
      </c>
      <c r="J7385" s="389"/>
      <c r="K7385" s="331" t="s">
        <v>994</v>
      </c>
    </row>
    <row r="7386" customFormat="false" ht="15" hidden="true" customHeight="false" outlineLevel="0" collapsed="false">
      <c r="A7386" s="444"/>
      <c r="B7386" s="444" t="s">
        <v>1680</v>
      </c>
      <c r="C7386" s="444" t="str">
        <f aca="false">IFERROR(VLOOKUP(B7386,'[1]#¡REF!'!$A$1:$C$15201,2,FALSE()),"")</f>
        <v/>
      </c>
      <c r="D7386" s="444" t="s">
        <v>991</v>
      </c>
      <c r="E7386" s="444" t="s">
        <v>1032</v>
      </c>
      <c r="F7386" s="446" t="s">
        <v>1130</v>
      </c>
      <c r="G7386" s="447" t="n">
        <v>6</v>
      </c>
      <c r="H7386" s="448" t="n">
        <v>488.322621339896</v>
      </c>
      <c r="I7386" s="448" t="n">
        <v>9688.32</v>
      </c>
      <c r="J7386" s="389"/>
      <c r="K7386" s="331" t="s">
        <v>994</v>
      </c>
    </row>
    <row r="7387" customFormat="false" ht="15" hidden="true" customHeight="false" outlineLevel="0" collapsed="false">
      <c r="A7387" s="444"/>
      <c r="B7387" s="444" t="s">
        <v>1680</v>
      </c>
      <c r="C7387" s="444" t="str">
        <f aca="false">IFERROR(VLOOKUP(B7387,'[1]#¡REF!'!$A$1:$C$15201,2,FALSE()),"")</f>
        <v/>
      </c>
      <c r="D7387" s="444" t="s">
        <v>991</v>
      </c>
      <c r="E7387" s="444" t="s">
        <v>1075</v>
      </c>
      <c r="F7387" s="354" t="s">
        <v>993</v>
      </c>
      <c r="G7387" s="447" t="n">
        <v>7</v>
      </c>
      <c r="H7387" s="448" t="n">
        <v>569.709724896546</v>
      </c>
      <c r="I7387" s="448" t="n">
        <v>11303.04</v>
      </c>
      <c r="J7387" s="389"/>
      <c r="K7387" s="331" t="s">
        <v>994</v>
      </c>
    </row>
    <row r="7388" customFormat="false" ht="15" hidden="true" customHeight="false" outlineLevel="0" collapsed="false">
      <c r="A7388" s="444"/>
      <c r="B7388" s="444" t="s">
        <v>1680</v>
      </c>
      <c r="C7388" s="444" t="str">
        <f aca="false">IFERROR(VLOOKUP(B7388,'[1]#¡REF!'!$A$1:$C$15201,2,FALSE()),"")</f>
        <v/>
      </c>
      <c r="D7388" s="444" t="s">
        <v>991</v>
      </c>
      <c r="E7388" s="444" t="s">
        <v>1033</v>
      </c>
      <c r="F7388" s="354" t="s">
        <v>993</v>
      </c>
      <c r="G7388" s="447" t="n">
        <v>10</v>
      </c>
      <c r="H7388" s="448" t="n">
        <v>813.871035566494</v>
      </c>
      <c r="I7388" s="448" t="n">
        <v>16147.2</v>
      </c>
      <c r="J7388" s="389"/>
      <c r="K7388" s="331" t="s">
        <v>994</v>
      </c>
    </row>
    <row r="7389" customFormat="false" ht="15" hidden="true" customHeight="false" outlineLevel="0" collapsed="false">
      <c r="A7389" s="444"/>
      <c r="B7389" s="444" t="s">
        <v>1680</v>
      </c>
      <c r="C7389" s="444" t="str">
        <f aca="false">IFERROR(VLOOKUP(B7389,'[1]#¡REF!'!$A$1:$C$15201,2,FALSE()),"")</f>
        <v/>
      </c>
      <c r="D7389" s="444" t="s">
        <v>991</v>
      </c>
      <c r="E7389" s="444" t="s">
        <v>1053</v>
      </c>
      <c r="F7389" s="354" t="s">
        <v>993</v>
      </c>
      <c r="G7389" s="447" t="n">
        <v>80</v>
      </c>
      <c r="H7389" s="448" t="n">
        <v>6510.96828453195</v>
      </c>
      <c r="I7389" s="448" t="n">
        <v>129177.6</v>
      </c>
      <c r="J7389" s="389"/>
      <c r="K7389" s="331" t="s">
        <v>994</v>
      </c>
    </row>
    <row r="7390" customFormat="false" ht="15" hidden="true" customHeight="false" outlineLevel="0" collapsed="false">
      <c r="A7390" s="444"/>
      <c r="B7390" s="444" t="s">
        <v>1680</v>
      </c>
      <c r="C7390" s="444" t="str">
        <f aca="false">IFERROR(VLOOKUP(B7390,'[1]#¡REF!'!$A$1:$C$15201,2,FALSE()),"")</f>
        <v/>
      </c>
      <c r="D7390" s="444" t="s">
        <v>991</v>
      </c>
      <c r="E7390" s="444" t="s">
        <v>1034</v>
      </c>
      <c r="F7390" s="354" t="s">
        <v>993</v>
      </c>
      <c r="G7390" s="447" t="n">
        <v>100</v>
      </c>
      <c r="H7390" s="448" t="n">
        <v>8138.71035566494</v>
      </c>
      <c r="I7390" s="448" t="n">
        <v>161472</v>
      </c>
      <c r="J7390" s="389"/>
      <c r="K7390" s="331" t="s">
        <v>994</v>
      </c>
    </row>
    <row r="7391" customFormat="false" ht="15" hidden="true" customHeight="false" outlineLevel="0" collapsed="false">
      <c r="A7391" s="444"/>
      <c r="B7391" s="444" t="s">
        <v>1680</v>
      </c>
      <c r="C7391" s="444" t="str">
        <f aca="false">IFERROR(VLOOKUP(B7391,'[1]#¡REF!'!$A$1:$C$15201,2,FALSE()),"")</f>
        <v/>
      </c>
      <c r="D7391" s="444" t="s">
        <v>991</v>
      </c>
      <c r="E7391" s="444" t="s">
        <v>1010</v>
      </c>
      <c r="F7391" s="354" t="s">
        <v>993</v>
      </c>
      <c r="G7391" s="447" t="n">
        <v>124</v>
      </c>
      <c r="H7391" s="448" t="n">
        <v>10092.0008410245</v>
      </c>
      <c r="I7391" s="448" t="n">
        <v>200225.28</v>
      </c>
      <c r="J7391" s="389"/>
      <c r="K7391" s="331" t="s">
        <v>994</v>
      </c>
    </row>
    <row r="7392" customFormat="false" ht="15" hidden="true" customHeight="false" outlineLevel="0" collapsed="false">
      <c r="A7392" s="444"/>
      <c r="B7392" s="444" t="s">
        <v>1680</v>
      </c>
      <c r="C7392" s="444" t="str">
        <f aca="false">IFERROR(VLOOKUP(B7392,'[1]#¡REF!'!$A$1:$C$15201,2,FALSE()),"")</f>
        <v/>
      </c>
      <c r="D7392" s="444" t="s">
        <v>991</v>
      </c>
      <c r="E7392" s="444" t="s">
        <v>1001</v>
      </c>
      <c r="F7392" s="354" t="s">
        <v>993</v>
      </c>
      <c r="G7392" s="447" t="n">
        <v>54</v>
      </c>
      <c r="H7392" s="448" t="n">
        <v>4394.90359205907</v>
      </c>
      <c r="I7392" s="448" t="n">
        <v>87194.88</v>
      </c>
      <c r="J7392" s="389"/>
      <c r="K7392" s="331" t="s">
        <v>994</v>
      </c>
    </row>
    <row r="7393" customFormat="false" ht="15" hidden="true" customHeight="false" outlineLevel="0" collapsed="false">
      <c r="A7393" s="444"/>
      <c r="B7393" s="444" t="s">
        <v>1680</v>
      </c>
      <c r="C7393" s="444" t="str">
        <f aca="false">IFERROR(VLOOKUP(B7393,'[1]#¡REF!'!$A$1:$C$15201,2,FALSE()),"")</f>
        <v/>
      </c>
      <c r="D7393" s="444" t="s">
        <v>991</v>
      </c>
      <c r="E7393" s="444" t="s">
        <v>1037</v>
      </c>
      <c r="F7393" s="446" t="s">
        <v>1131</v>
      </c>
      <c r="G7393" s="447" t="n">
        <v>90</v>
      </c>
      <c r="H7393" s="448" t="n">
        <v>7324.83932009844</v>
      </c>
      <c r="I7393" s="448" t="n">
        <v>145324.8</v>
      </c>
      <c r="J7393" s="389"/>
      <c r="K7393" s="331" t="s">
        <v>994</v>
      </c>
    </row>
    <row r="7394" customFormat="false" ht="15" hidden="true" customHeight="false" outlineLevel="0" collapsed="false">
      <c r="A7394" s="444"/>
      <c r="B7394" s="444" t="s">
        <v>1680</v>
      </c>
      <c r="C7394" s="444" t="str">
        <f aca="false">IFERROR(VLOOKUP(B7394,'[1]#¡REF!'!$A$1:$C$15201,2,FALSE()),"")</f>
        <v/>
      </c>
      <c r="D7394" s="444" t="s">
        <v>991</v>
      </c>
      <c r="E7394" s="444" t="s">
        <v>1014</v>
      </c>
      <c r="F7394" s="446" t="s">
        <v>1132</v>
      </c>
      <c r="G7394" s="447" t="n">
        <v>25</v>
      </c>
      <c r="H7394" s="448" t="n">
        <v>2034.67758891623</v>
      </c>
      <c r="I7394" s="448" t="n">
        <v>40368</v>
      </c>
      <c r="J7394" s="389"/>
      <c r="K7394" s="331" t="s">
        <v>994</v>
      </c>
    </row>
    <row r="7395" customFormat="false" ht="15" hidden="true" customHeight="false" outlineLevel="0" collapsed="false">
      <c r="A7395" s="444"/>
      <c r="B7395" s="444" t="s">
        <v>1681</v>
      </c>
      <c r="C7395" s="444" t="str">
        <f aca="false">IFERROR(VLOOKUP(B7395,'[1]#¡REF!'!$A$1:$C$15201,2,FALSE()),"")</f>
        <v/>
      </c>
      <c r="D7395" s="444" t="s">
        <v>991</v>
      </c>
      <c r="E7395" s="444" t="s">
        <v>997</v>
      </c>
      <c r="F7395" s="446" t="s">
        <v>1130</v>
      </c>
      <c r="G7395" s="447" t="n">
        <v>28</v>
      </c>
      <c r="H7395" s="448" t="n">
        <v>920.048463769709</v>
      </c>
      <c r="I7395" s="448" t="n">
        <v>18253.76</v>
      </c>
      <c r="J7395" s="389"/>
      <c r="K7395" s="331" t="s">
        <v>994</v>
      </c>
    </row>
    <row r="7396" customFormat="false" ht="15" hidden="true" customHeight="false" outlineLevel="0" collapsed="false">
      <c r="A7396" s="444"/>
      <c r="B7396" s="444" t="s">
        <v>1681</v>
      </c>
      <c r="C7396" s="444" t="str">
        <f aca="false">IFERROR(VLOOKUP(B7396,'[1]#¡REF!'!$A$1:$C$15201,2,FALSE()),"")</f>
        <v/>
      </c>
      <c r="D7396" s="444" t="s">
        <v>991</v>
      </c>
      <c r="E7396" s="444" t="s">
        <v>1032</v>
      </c>
      <c r="F7396" s="446" t="s">
        <v>1130</v>
      </c>
      <c r="G7396" s="447" t="n">
        <v>84</v>
      </c>
      <c r="H7396" s="448" t="n">
        <v>2760.14539130913</v>
      </c>
      <c r="I7396" s="448" t="n">
        <v>54761.28</v>
      </c>
      <c r="J7396" s="389"/>
      <c r="K7396" s="331" t="s">
        <v>994</v>
      </c>
    </row>
    <row r="7397" customFormat="false" ht="15" hidden="true" customHeight="false" outlineLevel="0" collapsed="false">
      <c r="A7397" s="444"/>
      <c r="B7397" s="444" t="s">
        <v>1681</v>
      </c>
      <c r="C7397" s="444" t="str">
        <f aca="false">IFERROR(VLOOKUP(B7397,'[1]#¡REF!'!$A$1:$C$15201,2,FALSE()),"")</f>
        <v/>
      </c>
      <c r="D7397" s="444" t="s">
        <v>991</v>
      </c>
      <c r="E7397" s="444" t="s">
        <v>992</v>
      </c>
      <c r="F7397" s="354" t="s">
        <v>993</v>
      </c>
      <c r="G7397" s="447" t="n">
        <v>30</v>
      </c>
      <c r="H7397" s="448" t="n">
        <v>985.766211181831</v>
      </c>
      <c r="I7397" s="448" t="n">
        <v>19557.6</v>
      </c>
      <c r="J7397" s="389"/>
      <c r="K7397" s="331" t="s">
        <v>994</v>
      </c>
    </row>
    <row r="7398" customFormat="false" ht="15" hidden="true" customHeight="false" outlineLevel="0" collapsed="false">
      <c r="A7398" s="444"/>
      <c r="B7398" s="444" t="s">
        <v>1681</v>
      </c>
      <c r="C7398" s="444" t="str">
        <f aca="false">IFERROR(VLOOKUP(B7398,'[1]#¡REF!'!$A$1:$C$15201,2,FALSE()),"")</f>
        <v/>
      </c>
      <c r="D7398" s="444" t="s">
        <v>991</v>
      </c>
      <c r="E7398" s="444" t="s">
        <v>1008</v>
      </c>
      <c r="F7398" s="354" t="s">
        <v>993</v>
      </c>
      <c r="G7398" s="447" t="n">
        <v>120</v>
      </c>
      <c r="H7398" s="448" t="n">
        <v>3943.06484472732</v>
      </c>
      <c r="I7398" s="448" t="n">
        <v>78230.4</v>
      </c>
      <c r="J7398" s="389"/>
      <c r="K7398" s="331" t="s">
        <v>994</v>
      </c>
    </row>
    <row r="7399" customFormat="false" ht="15" hidden="true" customHeight="false" outlineLevel="0" collapsed="false">
      <c r="A7399" s="444"/>
      <c r="B7399" s="444" t="s">
        <v>1681</v>
      </c>
      <c r="C7399" s="444" t="str">
        <f aca="false">IFERROR(VLOOKUP(B7399,'[1]#¡REF!'!$A$1:$C$15201,2,FALSE()),"")</f>
        <v/>
      </c>
      <c r="D7399" s="444" t="s">
        <v>991</v>
      </c>
      <c r="E7399" s="444" t="s">
        <v>1000</v>
      </c>
      <c r="F7399" s="354" t="s">
        <v>993</v>
      </c>
      <c r="G7399" s="447" t="n">
        <v>48</v>
      </c>
      <c r="H7399" s="448" t="n">
        <v>1577.22593789093</v>
      </c>
      <c r="I7399" s="448" t="n">
        <v>31292.16</v>
      </c>
      <c r="J7399" s="389"/>
      <c r="K7399" s="331" t="s">
        <v>994</v>
      </c>
    </row>
    <row r="7400" customFormat="false" ht="15" hidden="true" customHeight="false" outlineLevel="0" collapsed="false">
      <c r="A7400" s="444"/>
      <c r="B7400" s="444" t="s">
        <v>1681</v>
      </c>
      <c r="C7400" s="444" t="str">
        <f aca="false">IFERROR(VLOOKUP(B7400,'[1]#¡REF!'!$A$1:$C$15201,2,FALSE()),"")</f>
        <v/>
      </c>
      <c r="D7400" s="444" t="s">
        <v>991</v>
      </c>
      <c r="E7400" s="444" t="s">
        <v>1075</v>
      </c>
      <c r="F7400" s="354" t="s">
        <v>993</v>
      </c>
      <c r="G7400" s="447" t="n">
        <v>5</v>
      </c>
      <c r="H7400" s="448" t="n">
        <v>164.294368530305</v>
      </c>
      <c r="I7400" s="448" t="n">
        <v>3259.6</v>
      </c>
      <c r="J7400" s="389"/>
      <c r="K7400" s="331" t="s">
        <v>994</v>
      </c>
    </row>
    <row r="7401" customFormat="false" ht="15" hidden="true" customHeight="false" outlineLevel="0" collapsed="false">
      <c r="A7401" s="444"/>
      <c r="B7401" s="444" t="s">
        <v>1681</v>
      </c>
      <c r="C7401" s="444" t="str">
        <f aca="false">IFERROR(VLOOKUP(B7401,'[1]#¡REF!'!$A$1:$C$15201,2,FALSE()),"")</f>
        <v/>
      </c>
      <c r="D7401" s="444" t="s">
        <v>991</v>
      </c>
      <c r="E7401" s="444" t="s">
        <v>1053</v>
      </c>
      <c r="F7401" s="354" t="s">
        <v>993</v>
      </c>
      <c r="G7401" s="447" t="n">
        <v>50</v>
      </c>
      <c r="H7401" s="448" t="n">
        <v>1642.94368530305</v>
      </c>
      <c r="I7401" s="448" t="n">
        <v>32596</v>
      </c>
      <c r="J7401" s="389"/>
      <c r="K7401" s="331" t="s">
        <v>994</v>
      </c>
    </row>
    <row r="7402" customFormat="false" ht="15" hidden="true" customHeight="false" outlineLevel="0" collapsed="false">
      <c r="A7402" s="444"/>
      <c r="B7402" s="444" t="s">
        <v>1681</v>
      </c>
      <c r="C7402" s="444" t="str">
        <f aca="false">IFERROR(VLOOKUP(B7402,'[1]#¡REF!'!$A$1:$C$15201,2,FALSE()),"")</f>
        <v/>
      </c>
      <c r="D7402" s="444" t="s">
        <v>991</v>
      </c>
      <c r="E7402" s="444" t="s">
        <v>1034</v>
      </c>
      <c r="F7402" s="354" t="s">
        <v>993</v>
      </c>
      <c r="G7402" s="447" t="n">
        <v>129</v>
      </c>
      <c r="H7402" s="448" t="n">
        <v>4238.79470808187</v>
      </c>
      <c r="I7402" s="448" t="n">
        <v>84097.68</v>
      </c>
      <c r="J7402" s="389"/>
      <c r="K7402" s="331" t="s">
        <v>994</v>
      </c>
    </row>
    <row r="7403" customFormat="false" ht="15" hidden="true" customHeight="false" outlineLevel="0" collapsed="false">
      <c r="A7403" s="444"/>
      <c r="B7403" s="444" t="s">
        <v>1681</v>
      </c>
      <c r="C7403" s="444" t="str">
        <f aca="false">IFERROR(VLOOKUP(B7403,'[1]#¡REF!'!$A$1:$C$15201,2,FALSE()),"")</f>
        <v/>
      </c>
      <c r="D7403" s="444" t="s">
        <v>991</v>
      </c>
      <c r="E7403" s="444" t="s">
        <v>1010</v>
      </c>
      <c r="F7403" s="354" t="s">
        <v>993</v>
      </c>
      <c r="G7403" s="447" t="n">
        <v>16</v>
      </c>
      <c r="H7403" s="448" t="n">
        <v>525.741979296977</v>
      </c>
      <c r="I7403" s="448" t="n">
        <v>10430.72</v>
      </c>
      <c r="J7403" s="389"/>
      <c r="K7403" s="331" t="s">
        <v>994</v>
      </c>
    </row>
    <row r="7404" customFormat="false" ht="15" hidden="true" customHeight="false" outlineLevel="0" collapsed="false">
      <c r="A7404" s="444"/>
      <c r="B7404" s="444" t="s">
        <v>1681</v>
      </c>
      <c r="C7404" s="444" t="str">
        <f aca="false">IFERROR(VLOOKUP(B7404,'[1]#¡REF!'!$A$1:$C$15201,2,FALSE()),"")</f>
        <v/>
      </c>
      <c r="D7404" s="444" t="s">
        <v>991</v>
      </c>
      <c r="E7404" s="444" t="s">
        <v>1011</v>
      </c>
      <c r="F7404" s="354" t="s">
        <v>993</v>
      </c>
      <c r="G7404" s="447" t="n">
        <v>20</v>
      </c>
      <c r="H7404" s="448" t="n">
        <v>657.177474121221</v>
      </c>
      <c r="I7404" s="448" t="n">
        <v>13038.4</v>
      </c>
      <c r="J7404" s="389"/>
      <c r="K7404" s="331" t="s">
        <v>994</v>
      </c>
    </row>
    <row r="7405" customFormat="false" ht="15" hidden="true" customHeight="false" outlineLevel="0" collapsed="false">
      <c r="A7405" s="444"/>
      <c r="B7405" s="444" t="s">
        <v>1681</v>
      </c>
      <c r="C7405" s="444" t="str">
        <f aca="false">IFERROR(VLOOKUP(B7405,'[1]#¡REF!'!$A$1:$C$15201,2,FALSE()),"")</f>
        <v/>
      </c>
      <c r="D7405" s="444" t="s">
        <v>991</v>
      </c>
      <c r="E7405" s="444" t="s">
        <v>1013</v>
      </c>
      <c r="F7405" s="354" t="s">
        <v>993</v>
      </c>
      <c r="G7405" s="447" t="n">
        <v>30</v>
      </c>
      <c r="H7405" s="448" t="n">
        <v>985.766211181831</v>
      </c>
      <c r="I7405" s="448" t="n">
        <v>19557.6</v>
      </c>
      <c r="J7405" s="389"/>
      <c r="K7405" s="331" t="s">
        <v>994</v>
      </c>
    </row>
    <row r="7406" customFormat="false" ht="15" hidden="true" customHeight="false" outlineLevel="0" collapsed="false">
      <c r="A7406" s="444"/>
      <c r="B7406" s="444" t="s">
        <v>1681</v>
      </c>
      <c r="C7406" s="444" t="str">
        <f aca="false">IFERROR(VLOOKUP(B7406,'[1]#¡REF!'!$A$1:$C$15201,2,FALSE()),"")</f>
        <v/>
      </c>
      <c r="D7406" s="444" t="s">
        <v>991</v>
      </c>
      <c r="E7406" s="444" t="s">
        <v>1014</v>
      </c>
      <c r="F7406" s="446" t="s">
        <v>1132</v>
      </c>
      <c r="G7406" s="447" t="n">
        <v>550</v>
      </c>
      <c r="H7406" s="448" t="n">
        <v>18072.3805383336</v>
      </c>
      <c r="I7406" s="448" t="n">
        <v>358556</v>
      </c>
      <c r="J7406" s="389"/>
      <c r="K7406" s="331" t="s">
        <v>994</v>
      </c>
    </row>
    <row r="7407" customFormat="false" ht="15" hidden="true" customHeight="false" outlineLevel="0" collapsed="false">
      <c r="A7407" s="449"/>
      <c r="B7407" s="449" t="s">
        <v>1681</v>
      </c>
      <c r="C7407" s="449" t="str">
        <f aca="false">IFERROR(VLOOKUP(B7407,'[1]#¡REF!'!$A$1:$C$15201,2,FALSE()),"")</f>
        <v/>
      </c>
      <c r="D7407" s="449" t="s">
        <v>991</v>
      </c>
      <c r="E7407" s="449" t="s">
        <v>1002</v>
      </c>
      <c r="F7407" s="450" t="s">
        <v>1133</v>
      </c>
      <c r="G7407" s="447" t="n">
        <v>6</v>
      </c>
      <c r="H7407" s="448" t="n">
        <v>197.153242236366</v>
      </c>
      <c r="I7407" s="448" t="n">
        <v>3911.52</v>
      </c>
      <c r="J7407" s="390"/>
      <c r="K7407" s="331" t="s">
        <v>994</v>
      </c>
    </row>
    <row r="7408" customFormat="false" ht="15.75" hidden="true" customHeight="false" outlineLevel="0" collapsed="false">
      <c r="A7408" s="455" t="s">
        <v>1682</v>
      </c>
      <c r="B7408" s="455" t="s">
        <v>1681</v>
      </c>
      <c r="C7408" s="455" t="str">
        <f aca="false">IFERROR(VLOOKUP(B7408,'[1]#¡REF!'!$A$1:$C$15201,2,FALSE()),"")</f>
        <v/>
      </c>
      <c r="D7408" s="455" t="s">
        <v>991</v>
      </c>
      <c r="E7408" s="455" t="s">
        <v>612</v>
      </c>
      <c r="F7408" s="456" t="s">
        <v>1136</v>
      </c>
      <c r="G7408" s="457" t="n">
        <v>146</v>
      </c>
      <c r="H7408" s="465" t="n">
        <v>4797.39556108491</v>
      </c>
      <c r="I7408" s="465" t="n">
        <v>95180.32</v>
      </c>
      <c r="J7408" s="360" t="n">
        <v>562</v>
      </c>
      <c r="K7408" s="455" t="s">
        <v>994</v>
      </c>
      <c r="L7408" s="467" t="s">
        <v>1683</v>
      </c>
      <c r="M7408" s="467" t="s">
        <v>1684</v>
      </c>
      <c r="N7408" s="467"/>
      <c r="O7408" s="458" t="n">
        <v>3139305</v>
      </c>
      <c r="P7408" s="459" t="s">
        <v>1685</v>
      </c>
      <c r="Q7408" s="468" t="n">
        <v>44505</v>
      </c>
      <c r="R7408" s="469" t="n">
        <v>44488</v>
      </c>
      <c r="S7408" s="469"/>
      <c r="T7408" s="462" t="n">
        <f aca="false">12+12</f>
        <v>24</v>
      </c>
    </row>
    <row r="7409" customFormat="false" ht="15" hidden="true" customHeight="false" outlineLevel="0" collapsed="false">
      <c r="A7409" s="439"/>
      <c r="B7409" s="439" t="s">
        <v>1686</v>
      </c>
      <c r="C7409" s="439" t="str">
        <f aca="false">IFERROR(VLOOKUP(B7409,'[1]#¡REF!'!$A$1:$C$15201,2,FALSE()),"")</f>
        <v/>
      </c>
      <c r="D7409" s="439" t="s">
        <v>991</v>
      </c>
      <c r="E7409" s="439" t="s">
        <v>997</v>
      </c>
      <c r="F7409" s="441" t="s">
        <v>1130</v>
      </c>
      <c r="G7409" s="447" t="n">
        <v>28</v>
      </c>
      <c r="H7409" s="448" t="n">
        <v>2461.37520512056</v>
      </c>
      <c r="I7409" s="448" t="n">
        <v>48833.68</v>
      </c>
      <c r="J7409" s="388"/>
      <c r="K7409" s="331" t="s">
        <v>994</v>
      </c>
    </row>
    <row r="7410" customFormat="false" ht="15" hidden="true" customHeight="false" outlineLevel="0" collapsed="false">
      <c r="A7410" s="444"/>
      <c r="B7410" s="444" t="s">
        <v>1686</v>
      </c>
      <c r="C7410" s="444" t="str">
        <f aca="false">IFERROR(VLOOKUP(B7410,'[1]#¡REF!'!$A$1:$C$15201,2,FALSE()),"")</f>
        <v/>
      </c>
      <c r="D7410" s="444" t="s">
        <v>991</v>
      </c>
      <c r="E7410" s="444" t="s">
        <v>1032</v>
      </c>
      <c r="F7410" s="446" t="s">
        <v>1130</v>
      </c>
      <c r="G7410" s="447" t="n">
        <v>10</v>
      </c>
      <c r="H7410" s="448" t="n">
        <v>879.062573257344</v>
      </c>
      <c r="I7410" s="448" t="n">
        <v>17440.6</v>
      </c>
      <c r="J7410" s="389"/>
      <c r="K7410" s="331" t="s">
        <v>994</v>
      </c>
    </row>
    <row r="7411" customFormat="false" ht="15" hidden="true" customHeight="false" outlineLevel="0" collapsed="false">
      <c r="A7411" s="444"/>
      <c r="B7411" s="444" t="s">
        <v>1686</v>
      </c>
      <c r="C7411" s="444" t="str">
        <f aca="false">IFERROR(VLOOKUP(B7411,'[1]#¡REF!'!$A$1:$C$15201,2,FALSE()),"")</f>
        <v/>
      </c>
      <c r="D7411" s="444" t="s">
        <v>991</v>
      </c>
      <c r="E7411" s="444" t="s">
        <v>1000</v>
      </c>
      <c r="F7411" s="354" t="s">
        <v>993</v>
      </c>
      <c r="G7411" s="447" t="n">
        <v>161</v>
      </c>
      <c r="H7411" s="448" t="n">
        <v>14152.9074294432</v>
      </c>
      <c r="I7411" s="448" t="n">
        <v>280793.66</v>
      </c>
      <c r="J7411" s="389"/>
      <c r="K7411" s="331" t="s">
        <v>994</v>
      </c>
    </row>
    <row r="7412" customFormat="false" ht="15" hidden="true" customHeight="false" outlineLevel="0" collapsed="false">
      <c r="A7412" s="444"/>
      <c r="B7412" s="444" t="s">
        <v>1686</v>
      </c>
      <c r="C7412" s="444" t="str">
        <f aca="false">IFERROR(VLOOKUP(B7412,'[1]#¡REF!'!$A$1:$C$15201,2,FALSE()),"")</f>
        <v/>
      </c>
      <c r="D7412" s="444" t="s">
        <v>991</v>
      </c>
      <c r="E7412" s="444" t="s">
        <v>1075</v>
      </c>
      <c r="F7412" s="354" t="s">
        <v>993</v>
      </c>
      <c r="G7412" s="447" t="n">
        <v>8</v>
      </c>
      <c r="H7412" s="448" t="n">
        <v>703.250058605875</v>
      </c>
      <c r="I7412" s="448" t="n">
        <v>13952.48</v>
      </c>
      <c r="J7412" s="389"/>
      <c r="K7412" s="331" t="s">
        <v>994</v>
      </c>
    </row>
    <row r="7413" customFormat="false" ht="15" hidden="true" customHeight="false" outlineLevel="0" collapsed="false">
      <c r="A7413" s="444"/>
      <c r="B7413" s="444" t="s">
        <v>1686</v>
      </c>
      <c r="C7413" s="444" t="str">
        <f aca="false">IFERROR(VLOOKUP(B7413,'[1]#¡REF!'!$A$1:$C$15201,2,FALSE()),"")</f>
        <v/>
      </c>
      <c r="D7413" s="444" t="s">
        <v>991</v>
      </c>
      <c r="E7413" s="444" t="s">
        <v>1053</v>
      </c>
      <c r="F7413" s="354" t="s">
        <v>993</v>
      </c>
      <c r="G7413" s="447" t="n">
        <v>50</v>
      </c>
      <c r="H7413" s="448" t="n">
        <v>4395.31286628672</v>
      </c>
      <c r="I7413" s="448" t="n">
        <v>87203</v>
      </c>
      <c r="J7413" s="389"/>
      <c r="K7413" s="331" t="s">
        <v>994</v>
      </c>
    </row>
    <row r="7414" customFormat="false" ht="15" hidden="true" customHeight="false" outlineLevel="0" collapsed="false">
      <c r="A7414" s="444"/>
      <c r="B7414" s="444" t="s">
        <v>1686</v>
      </c>
      <c r="C7414" s="444" t="str">
        <f aca="false">IFERROR(VLOOKUP(B7414,'[1]#¡REF!'!$A$1:$C$15201,2,FALSE()),"")</f>
        <v/>
      </c>
      <c r="D7414" s="444" t="s">
        <v>991</v>
      </c>
      <c r="E7414" s="444" t="s">
        <v>1013</v>
      </c>
      <c r="F7414" s="354" t="s">
        <v>993</v>
      </c>
      <c r="G7414" s="447" t="n">
        <v>13</v>
      </c>
      <c r="H7414" s="448" t="n">
        <v>1142.78134523455</v>
      </c>
      <c r="I7414" s="448" t="n">
        <v>22672.78</v>
      </c>
      <c r="J7414" s="389"/>
      <c r="K7414" s="331" t="s">
        <v>994</v>
      </c>
    </row>
    <row r="7415" customFormat="false" ht="15" hidden="true" customHeight="false" outlineLevel="0" collapsed="false">
      <c r="A7415" s="444"/>
      <c r="B7415" s="444" t="s">
        <v>1686</v>
      </c>
      <c r="C7415" s="444" t="str">
        <f aca="false">IFERROR(VLOOKUP(B7415,'[1]#¡REF!'!$A$1:$C$15201,2,FALSE()),"")</f>
        <v/>
      </c>
      <c r="D7415" s="444" t="s">
        <v>991</v>
      </c>
      <c r="E7415" s="444" t="s">
        <v>1037</v>
      </c>
      <c r="F7415" s="446" t="s">
        <v>1131</v>
      </c>
      <c r="G7415" s="447" t="n">
        <v>158</v>
      </c>
      <c r="H7415" s="448" t="n">
        <v>13889.188657466</v>
      </c>
      <c r="I7415" s="448" t="n">
        <v>275561.48</v>
      </c>
      <c r="J7415" s="389"/>
      <c r="K7415" s="331" t="s">
        <v>994</v>
      </c>
    </row>
    <row r="7416" customFormat="false" ht="15" hidden="true" customHeight="false" outlineLevel="0" collapsed="false">
      <c r="A7416" s="444"/>
      <c r="B7416" s="444" t="s">
        <v>1686</v>
      </c>
      <c r="C7416" s="444" t="str">
        <f aca="false">IFERROR(VLOOKUP(B7416,'[1]#¡REF!'!$A$1:$C$15201,2,FALSE()),"")</f>
        <v/>
      </c>
      <c r="D7416" s="444" t="s">
        <v>991</v>
      </c>
      <c r="E7416" s="444" t="s">
        <v>1014</v>
      </c>
      <c r="F7416" s="446" t="s">
        <v>1132</v>
      </c>
      <c r="G7416" s="447" t="n">
        <v>300</v>
      </c>
      <c r="H7416" s="448" t="n">
        <v>26371.8771977203</v>
      </c>
      <c r="I7416" s="448" t="n">
        <v>523218</v>
      </c>
      <c r="J7416" s="389"/>
      <c r="K7416" s="331" t="s">
        <v>994</v>
      </c>
    </row>
    <row r="7417" customFormat="false" ht="15" hidden="true" customHeight="false" outlineLevel="0" collapsed="false">
      <c r="A7417" s="444"/>
      <c r="B7417" s="444" t="s">
        <v>1686</v>
      </c>
      <c r="C7417" s="444" t="str">
        <f aca="false">IFERROR(VLOOKUP(B7417,'[1]#¡REF!'!$A$1:$C$15201,2,FALSE()),"")</f>
        <v/>
      </c>
      <c r="D7417" s="444" t="s">
        <v>991</v>
      </c>
      <c r="E7417" s="444" t="s">
        <v>1002</v>
      </c>
      <c r="F7417" s="446" t="s">
        <v>1133</v>
      </c>
      <c r="G7417" s="447" t="n">
        <v>15</v>
      </c>
      <c r="H7417" s="448" t="n">
        <v>1318.59385988602</v>
      </c>
      <c r="I7417" s="448" t="n">
        <v>26160.9</v>
      </c>
      <c r="J7417" s="389"/>
      <c r="K7417" s="331" t="s">
        <v>994</v>
      </c>
    </row>
    <row r="7418" customFormat="false" ht="15" hidden="true" customHeight="false" outlineLevel="0" collapsed="false">
      <c r="A7418" s="444"/>
      <c r="B7418" s="444" t="s">
        <v>1687</v>
      </c>
      <c r="C7418" s="444" t="str">
        <f aca="false">IFERROR(VLOOKUP(B7418,'[1]#¡REF!'!$A$1:$C$15201,2,FALSE()),"")</f>
        <v/>
      </c>
      <c r="D7418" s="444" t="s">
        <v>991</v>
      </c>
      <c r="E7418" s="444" t="s">
        <v>997</v>
      </c>
      <c r="F7418" s="446" t="s">
        <v>1130</v>
      </c>
      <c r="G7418" s="447" t="n">
        <v>65</v>
      </c>
      <c r="H7418" s="448" t="n">
        <v>1159.12308046737</v>
      </c>
      <c r="I7418" s="448" t="n">
        <v>22997</v>
      </c>
      <c r="J7418" s="389"/>
      <c r="K7418" s="331" t="s">
        <v>994</v>
      </c>
    </row>
    <row r="7419" customFormat="false" ht="15" hidden="true" customHeight="false" outlineLevel="0" collapsed="false">
      <c r="A7419" s="444"/>
      <c r="B7419" s="444" t="s">
        <v>1687</v>
      </c>
      <c r="C7419" s="444" t="str">
        <f aca="false">IFERROR(VLOOKUP(B7419,'[1]#¡REF!'!$A$1:$C$15201,2,FALSE()),"")</f>
        <v/>
      </c>
      <c r="D7419" s="444" t="s">
        <v>991</v>
      </c>
      <c r="E7419" s="444" t="s">
        <v>1032</v>
      </c>
      <c r="F7419" s="446" t="s">
        <v>1130</v>
      </c>
      <c r="G7419" s="447" t="n">
        <v>84</v>
      </c>
      <c r="H7419" s="448" t="n">
        <v>1497.94367321937</v>
      </c>
      <c r="I7419" s="448" t="n">
        <v>29719.2</v>
      </c>
      <c r="J7419" s="389"/>
      <c r="K7419" s="331" t="s">
        <v>994</v>
      </c>
    </row>
    <row r="7420" customFormat="false" ht="15" hidden="true" customHeight="false" outlineLevel="0" collapsed="false">
      <c r="A7420" s="444"/>
      <c r="B7420" s="444" t="s">
        <v>1687</v>
      </c>
      <c r="C7420" s="444" t="str">
        <f aca="false">IFERROR(VLOOKUP(B7420,'[1]#¡REF!'!$A$1:$C$15201,2,FALSE()),"")</f>
        <v/>
      </c>
      <c r="D7420" s="444" t="s">
        <v>991</v>
      </c>
      <c r="E7420" s="444" t="s">
        <v>992</v>
      </c>
      <c r="F7420" s="354" t="s">
        <v>993</v>
      </c>
      <c r="G7420" s="447" t="n">
        <v>425</v>
      </c>
      <c r="H7420" s="448" t="n">
        <v>7578.88167997893</v>
      </c>
      <c r="I7420" s="448" t="n">
        <v>150365</v>
      </c>
      <c r="J7420" s="389"/>
      <c r="K7420" s="331" t="s">
        <v>994</v>
      </c>
    </row>
    <row r="7421" customFormat="false" ht="15" hidden="true" customHeight="false" outlineLevel="0" collapsed="false">
      <c r="A7421" s="444"/>
      <c r="B7421" s="444" t="s">
        <v>1687</v>
      </c>
      <c r="C7421" s="444" t="str">
        <f aca="false">IFERROR(VLOOKUP(B7421,'[1]#¡REF!'!$A$1:$C$15201,2,FALSE()),"")</f>
        <v/>
      </c>
      <c r="D7421" s="444" t="s">
        <v>991</v>
      </c>
      <c r="E7421" s="444" t="s">
        <v>1075</v>
      </c>
      <c r="F7421" s="354" t="s">
        <v>993</v>
      </c>
      <c r="G7421" s="447" t="n">
        <v>15</v>
      </c>
      <c r="H7421" s="448" t="n">
        <v>267.489941646315</v>
      </c>
      <c r="I7421" s="448" t="n">
        <v>5307</v>
      </c>
      <c r="J7421" s="389"/>
      <c r="K7421" s="331" t="s">
        <v>994</v>
      </c>
    </row>
    <row r="7422" customFormat="false" ht="15" hidden="true" customHeight="false" outlineLevel="0" collapsed="false">
      <c r="A7422" s="444"/>
      <c r="B7422" s="444" t="s">
        <v>1687</v>
      </c>
      <c r="C7422" s="444" t="str">
        <f aca="false">IFERROR(VLOOKUP(B7422,'[1]#¡REF!'!$A$1:$C$15201,2,FALSE()),"")</f>
        <v/>
      </c>
      <c r="D7422" s="444" t="s">
        <v>991</v>
      </c>
      <c r="E7422" s="444" t="s">
        <v>1053</v>
      </c>
      <c r="F7422" s="354" t="s">
        <v>993</v>
      </c>
      <c r="G7422" s="447" t="n">
        <v>200</v>
      </c>
      <c r="H7422" s="448" t="n">
        <v>3566.5325552842</v>
      </c>
      <c r="I7422" s="448" t="n">
        <v>70760</v>
      </c>
      <c r="J7422" s="389"/>
      <c r="K7422" s="331" t="s">
        <v>994</v>
      </c>
    </row>
    <row r="7423" customFormat="false" ht="15" hidden="true" customHeight="false" outlineLevel="0" collapsed="false">
      <c r="A7423" s="444"/>
      <c r="B7423" s="444" t="s">
        <v>1687</v>
      </c>
      <c r="C7423" s="444" t="str">
        <f aca="false">IFERROR(VLOOKUP(B7423,'[1]#¡REF!'!$A$1:$C$15201,2,FALSE()),"")</f>
        <v/>
      </c>
      <c r="D7423" s="444" t="s">
        <v>991</v>
      </c>
      <c r="E7423" s="444" t="s">
        <v>1034</v>
      </c>
      <c r="F7423" s="354" t="s">
        <v>993</v>
      </c>
      <c r="G7423" s="447" t="n">
        <v>450</v>
      </c>
      <c r="H7423" s="448" t="n">
        <v>8024.69824938946</v>
      </c>
      <c r="I7423" s="448" t="n">
        <v>159210</v>
      </c>
      <c r="J7423" s="389"/>
      <c r="K7423" s="331" t="s">
        <v>994</v>
      </c>
    </row>
    <row r="7424" customFormat="false" ht="15" hidden="true" customHeight="false" outlineLevel="0" collapsed="false">
      <c r="A7424" s="444"/>
      <c r="B7424" s="444" t="s">
        <v>1687</v>
      </c>
      <c r="C7424" s="444" t="str">
        <f aca="false">IFERROR(VLOOKUP(B7424,'[1]#¡REF!'!$A$1:$C$15201,2,FALSE()),"")</f>
        <v/>
      </c>
      <c r="D7424" s="444" t="s">
        <v>991</v>
      </c>
      <c r="E7424" s="444" t="s">
        <v>1011</v>
      </c>
      <c r="F7424" s="354" t="s">
        <v>993</v>
      </c>
      <c r="G7424" s="447" t="n">
        <v>120</v>
      </c>
      <c r="H7424" s="448" t="n">
        <v>2139.91953317052</v>
      </c>
      <c r="I7424" s="448" t="n">
        <v>42456</v>
      </c>
      <c r="J7424" s="389"/>
      <c r="K7424" s="331" t="s">
        <v>994</v>
      </c>
    </row>
    <row r="7425" customFormat="false" ht="15" hidden="true" customHeight="false" outlineLevel="0" collapsed="false">
      <c r="A7425" s="444"/>
      <c r="B7425" s="444" t="s">
        <v>1687</v>
      </c>
      <c r="C7425" s="444" t="str">
        <f aca="false">IFERROR(VLOOKUP(B7425,'[1]#¡REF!'!$A$1:$C$15201,2,FALSE()),"")</f>
        <v/>
      </c>
      <c r="D7425" s="444" t="s">
        <v>991</v>
      </c>
      <c r="E7425" s="444" t="s">
        <v>995</v>
      </c>
      <c r="F7425" s="354" t="s">
        <v>993</v>
      </c>
      <c r="G7425" s="447" t="n">
        <v>3</v>
      </c>
      <c r="H7425" s="448" t="n">
        <v>53.4979883292631</v>
      </c>
      <c r="I7425" s="448" t="n">
        <v>1061.4</v>
      </c>
      <c r="J7425" s="389"/>
      <c r="K7425" s="331" t="s">
        <v>994</v>
      </c>
    </row>
    <row r="7426" customFormat="false" ht="15" hidden="true" customHeight="false" outlineLevel="0" collapsed="false">
      <c r="A7426" s="444"/>
      <c r="B7426" s="444" t="s">
        <v>1687</v>
      </c>
      <c r="C7426" s="444" t="str">
        <f aca="false">IFERROR(VLOOKUP(B7426,'[1]#¡REF!'!$A$1:$C$15201,2,FALSE()),"")</f>
        <v/>
      </c>
      <c r="D7426" s="444" t="s">
        <v>991</v>
      </c>
      <c r="E7426" s="444" t="s">
        <v>1013</v>
      </c>
      <c r="F7426" s="354" t="s">
        <v>993</v>
      </c>
      <c r="G7426" s="447" t="n">
        <v>13</v>
      </c>
      <c r="H7426" s="448" t="n">
        <v>231.824616093473</v>
      </c>
      <c r="I7426" s="448" t="n">
        <v>4599.4</v>
      </c>
      <c r="J7426" s="389"/>
      <c r="K7426" s="331" t="s">
        <v>994</v>
      </c>
    </row>
    <row r="7427" customFormat="false" ht="15" hidden="true" customHeight="false" outlineLevel="0" collapsed="false">
      <c r="A7427" s="444"/>
      <c r="B7427" s="444" t="s">
        <v>1687</v>
      </c>
      <c r="C7427" s="444" t="str">
        <f aca="false">IFERROR(VLOOKUP(B7427,'[1]#¡REF!'!$A$1:$C$15201,2,FALSE()),"")</f>
        <v/>
      </c>
      <c r="D7427" s="444" t="s">
        <v>991</v>
      </c>
      <c r="E7427" s="444" t="s">
        <v>1037</v>
      </c>
      <c r="F7427" s="446" t="s">
        <v>1131</v>
      </c>
      <c r="G7427" s="447" t="n">
        <v>1090</v>
      </c>
      <c r="H7427" s="448" t="n">
        <v>19437.6024262989</v>
      </c>
      <c r="I7427" s="448" t="n">
        <v>385642</v>
      </c>
      <c r="J7427" s="389"/>
      <c r="K7427" s="331" t="s">
        <v>994</v>
      </c>
    </row>
    <row r="7428" customFormat="false" ht="15" hidden="true" customHeight="false" outlineLevel="0" collapsed="false">
      <c r="A7428" s="444"/>
      <c r="B7428" s="444" t="s">
        <v>1687</v>
      </c>
      <c r="C7428" s="444" t="str">
        <f aca="false">IFERROR(VLOOKUP(B7428,'[1]#¡REF!'!$A$1:$C$15201,2,FALSE()),"")</f>
        <v/>
      </c>
      <c r="D7428" s="444" t="s">
        <v>991</v>
      </c>
      <c r="E7428" s="444" t="s">
        <v>1014</v>
      </c>
      <c r="F7428" s="446" t="s">
        <v>1132</v>
      </c>
      <c r="G7428" s="447" t="n">
        <v>190</v>
      </c>
      <c r="H7428" s="448" t="n">
        <v>3388.20592751999</v>
      </c>
      <c r="I7428" s="448" t="n">
        <v>67222</v>
      </c>
      <c r="J7428" s="389"/>
      <c r="K7428" s="331" t="s">
        <v>994</v>
      </c>
    </row>
    <row r="7429" customFormat="false" ht="15" hidden="true" customHeight="false" outlineLevel="0" collapsed="false">
      <c r="A7429" s="444"/>
      <c r="B7429" s="444" t="s">
        <v>1688</v>
      </c>
      <c r="C7429" s="444" t="str">
        <f aca="false">IFERROR(VLOOKUP(B7429,'[1]#¡REF!'!$A$1:$C$15201,2,FALSE()),"")</f>
        <v/>
      </c>
      <c r="D7429" s="444" t="s">
        <v>991</v>
      </c>
      <c r="E7429" s="444" t="s">
        <v>1032</v>
      </c>
      <c r="F7429" s="446" t="s">
        <v>1130</v>
      </c>
      <c r="G7429" s="447" t="n">
        <v>6.27213420316869</v>
      </c>
      <c r="H7429" s="448" t="n">
        <v>229.498800898644</v>
      </c>
      <c r="I7429" s="448" t="n">
        <v>4553.25582479031</v>
      </c>
      <c r="J7429" s="389"/>
      <c r="K7429" s="331" t="s">
        <v>994</v>
      </c>
    </row>
    <row r="7430" customFormat="false" ht="15" hidden="true" customHeight="false" outlineLevel="0" collapsed="false">
      <c r="A7430" s="444"/>
      <c r="B7430" s="444" t="s">
        <v>1688</v>
      </c>
      <c r="C7430" s="444" t="str">
        <f aca="false">IFERROR(VLOOKUP(B7430,'[1]#¡REF!'!$A$1:$C$15201,2,FALSE()),"")</f>
        <v/>
      </c>
      <c r="D7430" s="444" t="s">
        <v>991</v>
      </c>
      <c r="E7430" s="444" t="s">
        <v>1000</v>
      </c>
      <c r="F7430" s="354" t="s">
        <v>993</v>
      </c>
      <c r="G7430" s="447" t="n">
        <v>20.0708294501398</v>
      </c>
      <c r="H7430" s="448" t="n">
        <v>734.396162875662</v>
      </c>
      <c r="I7430" s="448" t="n">
        <v>14570.418639329</v>
      </c>
      <c r="J7430" s="389"/>
      <c r="K7430" s="331" t="s">
        <v>994</v>
      </c>
    </row>
    <row r="7431" customFormat="false" ht="15" hidden="true" customHeight="false" outlineLevel="0" collapsed="false">
      <c r="A7431" s="444"/>
      <c r="B7431" s="444" t="s">
        <v>1688</v>
      </c>
      <c r="C7431" s="444" t="str">
        <f aca="false">IFERROR(VLOOKUP(B7431,'[1]#¡REF!'!$A$1:$C$15201,2,FALSE()),"")</f>
        <v/>
      </c>
      <c r="D7431" s="444" t="s">
        <v>991</v>
      </c>
      <c r="E7431" s="444" t="s">
        <v>1053</v>
      </c>
      <c r="F7431" s="354" t="s">
        <v>993</v>
      </c>
      <c r="G7431" s="447" t="n">
        <v>31.3606710158434</v>
      </c>
      <c r="H7431" s="448" t="n">
        <v>1147.49400449322</v>
      </c>
      <c r="I7431" s="448" t="n">
        <v>22766.2791239515</v>
      </c>
      <c r="J7431" s="389"/>
      <c r="K7431" s="331" t="s">
        <v>994</v>
      </c>
    </row>
    <row r="7432" customFormat="false" ht="15" hidden="true" customHeight="false" outlineLevel="0" collapsed="false">
      <c r="A7432" s="444"/>
      <c r="B7432" s="444" t="s">
        <v>1688</v>
      </c>
      <c r="C7432" s="444" t="str">
        <f aca="false">IFERROR(VLOOKUP(B7432,'[1]#¡REF!'!$A$1:$C$15201,2,FALSE()),"")</f>
        <v/>
      </c>
      <c r="D7432" s="444" t="s">
        <v>991</v>
      </c>
      <c r="E7432" s="444" t="s">
        <v>1035</v>
      </c>
      <c r="F7432" s="354" t="s">
        <v>993</v>
      </c>
      <c r="G7432" s="447" t="n">
        <v>1.88164026095061</v>
      </c>
      <c r="H7432" s="448" t="n">
        <v>68.8496402695933</v>
      </c>
      <c r="I7432" s="448" t="n">
        <v>1365.97674743709</v>
      </c>
      <c r="J7432" s="389"/>
      <c r="K7432" s="331" t="s">
        <v>994</v>
      </c>
    </row>
    <row r="7433" customFormat="false" ht="15" hidden="true" customHeight="false" outlineLevel="0" collapsed="false">
      <c r="A7433" s="444"/>
      <c r="B7433" s="444" t="s">
        <v>1688</v>
      </c>
      <c r="C7433" s="444" t="str">
        <f aca="false">IFERROR(VLOOKUP(B7433,'[1]#¡REF!'!$A$1:$C$15201,2,FALSE()),"")</f>
        <v/>
      </c>
      <c r="D7433" s="444" t="s">
        <v>991</v>
      </c>
      <c r="E7433" s="444" t="s">
        <v>1014</v>
      </c>
      <c r="F7433" s="446" t="s">
        <v>1132</v>
      </c>
      <c r="G7433" s="447" t="n">
        <v>7.52656104380242</v>
      </c>
      <c r="H7433" s="448" t="n">
        <v>275.398561078373</v>
      </c>
      <c r="I7433" s="448" t="n">
        <v>5463.90698974837</v>
      </c>
      <c r="J7433" s="389"/>
      <c r="K7433" s="331" t="s">
        <v>994</v>
      </c>
    </row>
    <row r="7434" customFormat="false" ht="15" hidden="true" customHeight="false" outlineLevel="0" collapsed="false">
      <c r="A7434" s="444"/>
      <c r="B7434" s="444" t="s">
        <v>1688</v>
      </c>
      <c r="C7434" s="444" t="str">
        <f aca="false">IFERROR(VLOOKUP(B7434,'[1]#¡REF!'!$A$1:$C$15201,2,FALSE()),"")</f>
        <v/>
      </c>
      <c r="D7434" s="444" t="s">
        <v>991</v>
      </c>
      <c r="E7434" s="444" t="s">
        <v>1002</v>
      </c>
      <c r="F7434" s="446" t="s">
        <v>1133</v>
      </c>
      <c r="G7434" s="447" t="n">
        <v>0.627213420316869</v>
      </c>
      <c r="H7434" s="448" t="n">
        <v>22.9498800898644</v>
      </c>
      <c r="I7434" s="448" t="n">
        <v>455.325582479031</v>
      </c>
      <c r="J7434" s="389"/>
      <c r="K7434" s="331" t="s">
        <v>994</v>
      </c>
    </row>
    <row r="7435" customFormat="false" ht="15" hidden="true" customHeight="false" outlineLevel="0" collapsed="false">
      <c r="A7435" s="444"/>
      <c r="B7435" s="444" t="s">
        <v>1688</v>
      </c>
      <c r="C7435" s="444" t="str">
        <f aca="false">IFERROR(VLOOKUP(B7435,'[1]#¡REF!'!$A$1:$C$15201,2,FALSE()),"")</f>
        <v/>
      </c>
      <c r="D7435" s="444" t="s">
        <v>991</v>
      </c>
      <c r="E7435" s="444" t="s">
        <v>1004</v>
      </c>
      <c r="F7435" s="446" t="s">
        <v>1134</v>
      </c>
      <c r="G7435" s="447" t="n">
        <v>10.0354147250699</v>
      </c>
      <c r="H7435" s="448" t="n">
        <v>367.198081437831</v>
      </c>
      <c r="I7435" s="448" t="n">
        <v>7285.20931966449</v>
      </c>
      <c r="J7435" s="389"/>
      <c r="K7435" s="331" t="s">
        <v>994</v>
      </c>
    </row>
    <row r="7436" customFormat="false" ht="15" hidden="true" customHeight="false" outlineLevel="0" collapsed="false">
      <c r="A7436" s="444"/>
      <c r="B7436" s="444" t="s">
        <v>1054</v>
      </c>
      <c r="C7436" s="444" t="str">
        <f aca="false">IFERROR(VLOOKUP(B7436,'[1]#¡REF!'!$A$1:$C$15201,2,FALSE()),"")</f>
        <v/>
      </c>
      <c r="D7436" s="444" t="s">
        <v>991</v>
      </c>
      <c r="E7436" s="444" t="s">
        <v>997</v>
      </c>
      <c r="F7436" s="446" t="s">
        <v>1130</v>
      </c>
      <c r="G7436" s="447" t="n">
        <v>0.714859437751004</v>
      </c>
      <c r="H7436" s="448" t="n">
        <v>7.27146145827295</v>
      </c>
      <c r="I7436" s="448" t="n">
        <v>144.26578313253</v>
      </c>
      <c r="J7436" s="389"/>
      <c r="K7436" s="331" t="s">
        <v>994</v>
      </c>
    </row>
    <row r="7437" customFormat="false" ht="15" hidden="true" customHeight="false" outlineLevel="0" collapsed="false">
      <c r="A7437" s="444"/>
      <c r="B7437" s="444" t="s">
        <v>1054</v>
      </c>
      <c r="C7437" s="444" t="str">
        <f aca="false">IFERROR(VLOOKUP(B7437,'[1]#¡REF!'!$A$1:$C$15201,2,FALSE()),"")</f>
        <v/>
      </c>
      <c r="D7437" s="444" t="s">
        <v>991</v>
      </c>
      <c r="E7437" s="444" t="s">
        <v>1032</v>
      </c>
      <c r="F7437" s="446" t="s">
        <v>1130</v>
      </c>
      <c r="G7437" s="447" t="n">
        <v>17.1566265060241</v>
      </c>
      <c r="H7437" s="448" t="n">
        <v>174.515074998551</v>
      </c>
      <c r="I7437" s="448" t="n">
        <v>3462.37879518072</v>
      </c>
      <c r="J7437" s="389"/>
      <c r="K7437" s="331" t="s">
        <v>994</v>
      </c>
    </row>
    <row r="7438" customFormat="false" ht="15" hidden="true" customHeight="false" outlineLevel="0" collapsed="false">
      <c r="A7438" s="444"/>
      <c r="B7438" s="444" t="s">
        <v>1054</v>
      </c>
      <c r="C7438" s="444" t="str">
        <f aca="false">IFERROR(VLOOKUP(B7438,'[1]#¡REF!'!$A$1:$C$15201,2,FALSE()),"")</f>
        <v/>
      </c>
      <c r="D7438" s="444" t="s">
        <v>991</v>
      </c>
      <c r="E7438" s="444" t="s">
        <v>992</v>
      </c>
      <c r="F7438" s="354" t="s">
        <v>993</v>
      </c>
      <c r="G7438" s="447" t="n">
        <v>3.57429718875502</v>
      </c>
      <c r="H7438" s="448" t="n">
        <v>36.3573072913647</v>
      </c>
      <c r="I7438" s="448" t="n">
        <v>721.328915662651</v>
      </c>
      <c r="J7438" s="389"/>
      <c r="K7438" s="331" t="s">
        <v>994</v>
      </c>
    </row>
    <row r="7439" customFormat="false" ht="15" hidden="true" customHeight="false" outlineLevel="0" collapsed="false">
      <c r="A7439" s="444"/>
      <c r="B7439" s="444" t="s">
        <v>1054</v>
      </c>
      <c r="C7439" s="444" t="str">
        <f aca="false">IFERROR(VLOOKUP(B7439,'[1]#¡REF!'!$A$1:$C$15201,2,FALSE()),"")</f>
        <v/>
      </c>
      <c r="D7439" s="444" t="s">
        <v>991</v>
      </c>
      <c r="E7439" s="444" t="s">
        <v>1000</v>
      </c>
      <c r="F7439" s="354" t="s">
        <v>993</v>
      </c>
      <c r="G7439" s="447" t="n">
        <v>23.5903614457831</v>
      </c>
      <c r="H7439" s="448" t="n">
        <v>239.958228123007</v>
      </c>
      <c r="I7439" s="448" t="n">
        <v>4760.77084337349</v>
      </c>
      <c r="J7439" s="389"/>
      <c r="K7439" s="331" t="s">
        <v>994</v>
      </c>
    </row>
    <row r="7440" customFormat="false" ht="15" hidden="true" customHeight="false" outlineLevel="0" collapsed="false">
      <c r="A7440" s="444"/>
      <c r="B7440" s="444" t="s">
        <v>1054</v>
      </c>
      <c r="C7440" s="444" t="str">
        <f aca="false">IFERROR(VLOOKUP(B7440,'[1]#¡REF!'!$A$1:$C$15201,2,FALSE()),"")</f>
        <v/>
      </c>
      <c r="D7440" s="444" t="s">
        <v>991</v>
      </c>
      <c r="E7440" s="444" t="s">
        <v>1053</v>
      </c>
      <c r="F7440" s="354" t="s">
        <v>993</v>
      </c>
      <c r="G7440" s="447" t="n">
        <v>71.4859437751004</v>
      </c>
      <c r="H7440" s="448" t="n">
        <v>727.146145827295</v>
      </c>
      <c r="I7440" s="448" t="n">
        <v>14426.578313253</v>
      </c>
      <c r="J7440" s="389"/>
      <c r="K7440" s="331" t="s">
        <v>994</v>
      </c>
    </row>
    <row r="7441" customFormat="false" ht="15" hidden="true" customHeight="false" outlineLevel="0" collapsed="false">
      <c r="A7441" s="444"/>
      <c r="B7441" s="444" t="s">
        <v>1054</v>
      </c>
      <c r="C7441" s="444" t="str">
        <f aca="false">IFERROR(VLOOKUP(B7441,'[1]#¡REF!'!$A$1:$C$15201,2,FALSE()),"")</f>
        <v/>
      </c>
      <c r="D7441" s="444" t="s">
        <v>991</v>
      </c>
      <c r="E7441" s="444" t="s">
        <v>1002</v>
      </c>
      <c r="F7441" s="446" t="s">
        <v>1133</v>
      </c>
      <c r="G7441" s="447" t="n">
        <v>0.714859437751004</v>
      </c>
      <c r="H7441" s="448" t="n">
        <v>7.27146145827295</v>
      </c>
      <c r="I7441" s="448" t="n">
        <v>144.26578313253</v>
      </c>
      <c r="J7441" s="389"/>
      <c r="K7441" s="331" t="s">
        <v>994</v>
      </c>
    </row>
    <row r="7442" customFormat="false" ht="15" hidden="true" customHeight="false" outlineLevel="0" collapsed="false">
      <c r="A7442" s="444"/>
      <c r="B7442" s="444" t="s">
        <v>1689</v>
      </c>
      <c r="C7442" s="444" t="str">
        <f aca="false">IFERROR(VLOOKUP(B7442,'[1]#¡REF!'!$A$1:$C$15201,2,FALSE()),"")</f>
        <v/>
      </c>
      <c r="D7442" s="444" t="s">
        <v>991</v>
      </c>
      <c r="E7442" s="444" t="s">
        <v>1000</v>
      </c>
      <c r="F7442" s="354" t="s">
        <v>993</v>
      </c>
      <c r="G7442" s="447" t="n">
        <v>4.78467153284671</v>
      </c>
      <c r="H7442" s="448" t="n">
        <v>219.062731910607</v>
      </c>
      <c r="I7442" s="448" t="n">
        <v>4346.20423357664</v>
      </c>
      <c r="J7442" s="389"/>
      <c r="K7442" s="331" t="s">
        <v>994</v>
      </c>
    </row>
    <row r="7443" customFormat="false" ht="15" hidden="true" customHeight="false" outlineLevel="0" collapsed="false">
      <c r="A7443" s="444"/>
      <c r="B7443" s="444" t="s">
        <v>1689</v>
      </c>
      <c r="C7443" s="444" t="str">
        <f aca="false">IFERROR(VLOOKUP(B7443,'[1]#¡REF!'!$A$1:$C$15201,2,FALSE()),"")</f>
        <v/>
      </c>
      <c r="D7443" s="444" t="s">
        <v>991</v>
      </c>
      <c r="E7443" s="444" t="s">
        <v>1053</v>
      </c>
      <c r="F7443" s="354" t="s">
        <v>993</v>
      </c>
      <c r="G7443" s="447" t="n">
        <v>39.8722627737226</v>
      </c>
      <c r="H7443" s="448" t="n">
        <v>1825.52276592173</v>
      </c>
      <c r="I7443" s="448" t="n">
        <v>36218.3686131387</v>
      </c>
      <c r="J7443" s="389"/>
      <c r="K7443" s="331" t="s">
        <v>994</v>
      </c>
    </row>
    <row r="7444" customFormat="false" ht="15" hidden="true" customHeight="false" outlineLevel="0" collapsed="false">
      <c r="A7444" s="444"/>
      <c r="B7444" s="444" t="s">
        <v>1689</v>
      </c>
      <c r="C7444" s="444" t="str">
        <f aca="false">IFERROR(VLOOKUP(B7444,'[1]#¡REF!'!$A$1:$C$15201,2,FALSE()),"")</f>
        <v/>
      </c>
      <c r="D7444" s="444" t="s">
        <v>991</v>
      </c>
      <c r="E7444" s="444" t="s">
        <v>1002</v>
      </c>
      <c r="F7444" s="446" t="s">
        <v>1133</v>
      </c>
      <c r="G7444" s="447" t="n">
        <v>0.797445255474453</v>
      </c>
      <c r="H7444" s="448" t="n">
        <v>36.5104553184346</v>
      </c>
      <c r="I7444" s="448" t="n">
        <v>724.367372262774</v>
      </c>
      <c r="J7444" s="389"/>
      <c r="K7444" s="331" t="s">
        <v>994</v>
      </c>
    </row>
    <row r="7445" customFormat="false" ht="15" hidden="true" customHeight="false" outlineLevel="0" collapsed="false">
      <c r="A7445" s="444"/>
      <c r="B7445" s="444" t="s">
        <v>1690</v>
      </c>
      <c r="C7445" s="444" t="str">
        <f aca="false">IFERROR(VLOOKUP(B7445,'[1]#¡REF!'!$A$1:$C$15201,2,FALSE()),"")</f>
        <v/>
      </c>
      <c r="D7445" s="444" t="s">
        <v>991</v>
      </c>
      <c r="E7445" s="444" t="s">
        <v>997</v>
      </c>
      <c r="F7445" s="446" t="s">
        <v>1130</v>
      </c>
      <c r="G7445" s="447" t="n">
        <v>14.6721451440768</v>
      </c>
      <c r="H7445" s="448" t="n">
        <v>223.609722901864</v>
      </c>
      <c r="I7445" s="448" t="n">
        <v>4436.41652721451</v>
      </c>
      <c r="J7445" s="389"/>
      <c r="K7445" s="331" t="s">
        <v>994</v>
      </c>
    </row>
    <row r="7446" customFormat="false" ht="15" hidden="true" customHeight="false" outlineLevel="0" collapsed="false">
      <c r="A7446" s="444"/>
      <c r="B7446" s="444" t="s">
        <v>1690</v>
      </c>
      <c r="C7446" s="444" t="str">
        <f aca="false">IFERROR(VLOOKUP(B7446,'[1]#¡REF!'!$A$1:$C$15201,2,FALSE()),"")</f>
        <v/>
      </c>
      <c r="D7446" s="444" t="s">
        <v>991</v>
      </c>
      <c r="E7446" s="444" t="s">
        <v>1032</v>
      </c>
      <c r="F7446" s="446" t="s">
        <v>1130</v>
      </c>
      <c r="G7446" s="447" t="n">
        <v>4.00149413020278</v>
      </c>
      <c r="H7446" s="448" t="n">
        <v>60.9844698823265</v>
      </c>
      <c r="I7446" s="448" t="n">
        <v>1209.93178014941</v>
      </c>
      <c r="J7446" s="389"/>
      <c r="K7446" s="331" t="s">
        <v>994</v>
      </c>
    </row>
    <row r="7447" customFormat="false" ht="15" hidden="true" customHeight="false" outlineLevel="0" collapsed="false">
      <c r="A7447" s="444"/>
      <c r="B7447" s="444" t="s">
        <v>1690</v>
      </c>
      <c r="C7447" s="444" t="str">
        <f aca="false">IFERROR(VLOOKUP(B7447,'[1]#¡REF!'!$A$1:$C$15201,2,FALSE()),"")</f>
        <v/>
      </c>
      <c r="D7447" s="444" t="s">
        <v>991</v>
      </c>
      <c r="E7447" s="444" t="s">
        <v>992</v>
      </c>
      <c r="F7447" s="354" t="s">
        <v>993</v>
      </c>
      <c r="G7447" s="447" t="n">
        <v>40.0149413020278</v>
      </c>
      <c r="H7447" s="448" t="n">
        <v>609.844698823265</v>
      </c>
      <c r="I7447" s="448" t="n">
        <v>12099.3178014941</v>
      </c>
      <c r="J7447" s="389"/>
      <c r="K7447" s="331" t="s">
        <v>994</v>
      </c>
    </row>
    <row r="7448" customFormat="false" ht="15" hidden="true" customHeight="false" outlineLevel="0" collapsed="false">
      <c r="A7448" s="444"/>
      <c r="B7448" s="444" t="s">
        <v>1690</v>
      </c>
      <c r="C7448" s="444" t="str">
        <f aca="false">IFERROR(VLOOKUP(B7448,'[1]#¡REF!'!$A$1:$C$15201,2,FALSE()),"")</f>
        <v/>
      </c>
      <c r="D7448" s="444" t="s">
        <v>991</v>
      </c>
      <c r="E7448" s="444" t="s">
        <v>1000</v>
      </c>
      <c r="F7448" s="354" t="s">
        <v>993</v>
      </c>
      <c r="G7448" s="447" t="n">
        <v>148.055282817503</v>
      </c>
      <c r="H7448" s="448" t="n">
        <v>2256.42538564608</v>
      </c>
      <c r="I7448" s="448" t="n">
        <v>44767.4758655283</v>
      </c>
      <c r="J7448" s="389"/>
      <c r="K7448" s="331" t="s">
        <v>994</v>
      </c>
    </row>
    <row r="7449" customFormat="false" ht="15" hidden="true" customHeight="false" outlineLevel="0" collapsed="false">
      <c r="A7449" s="444"/>
      <c r="B7449" s="444" t="s">
        <v>1690</v>
      </c>
      <c r="C7449" s="444" t="str">
        <f aca="false">IFERROR(VLOOKUP(B7449,'[1]#¡REF!'!$A$1:$C$15201,2,FALSE()),"")</f>
        <v/>
      </c>
      <c r="D7449" s="444" t="s">
        <v>991</v>
      </c>
      <c r="E7449" s="444" t="s">
        <v>1053</v>
      </c>
      <c r="F7449" s="354" t="s">
        <v>993</v>
      </c>
      <c r="G7449" s="447" t="n">
        <v>66.6915688367129</v>
      </c>
      <c r="H7449" s="448" t="n">
        <v>1016.40783137211</v>
      </c>
      <c r="I7449" s="448" t="n">
        <v>20165.5296691569</v>
      </c>
      <c r="J7449" s="389"/>
      <c r="K7449" s="331" t="s">
        <v>994</v>
      </c>
    </row>
    <row r="7450" customFormat="false" ht="15" hidden="true" customHeight="false" outlineLevel="0" collapsed="false">
      <c r="A7450" s="444"/>
      <c r="B7450" s="444" t="s">
        <v>1690</v>
      </c>
      <c r="C7450" s="444" t="str">
        <f aca="false">IFERROR(VLOOKUP(B7450,'[1]#¡REF!'!$A$1:$C$15201,2,FALSE()),"")</f>
        <v/>
      </c>
      <c r="D7450" s="444" t="s">
        <v>991</v>
      </c>
      <c r="E7450" s="444" t="s">
        <v>1036</v>
      </c>
      <c r="F7450" s="354" t="s">
        <v>993</v>
      </c>
      <c r="G7450" s="447" t="n">
        <v>3.33457844183565</v>
      </c>
      <c r="H7450" s="448" t="n">
        <v>50.8203915686055</v>
      </c>
      <c r="I7450" s="448" t="n">
        <v>1008.27648345784</v>
      </c>
      <c r="J7450" s="389"/>
      <c r="K7450" s="331" t="s">
        <v>994</v>
      </c>
    </row>
    <row r="7451" customFormat="false" ht="15" hidden="true" customHeight="false" outlineLevel="0" collapsed="false">
      <c r="A7451" s="444"/>
      <c r="B7451" s="444" t="s">
        <v>1690</v>
      </c>
      <c r="C7451" s="444" t="str">
        <f aca="false">IFERROR(VLOOKUP(B7451,'[1]#¡REF!'!$A$1:$C$15201,2,FALSE()),"")</f>
        <v/>
      </c>
      <c r="D7451" s="444" t="s">
        <v>991</v>
      </c>
      <c r="E7451" s="444" t="s">
        <v>1014</v>
      </c>
      <c r="F7451" s="446" t="s">
        <v>1132</v>
      </c>
      <c r="G7451" s="447" t="n">
        <v>32.0119530416222</v>
      </c>
      <c r="H7451" s="448" t="n">
        <v>487.875759058612</v>
      </c>
      <c r="I7451" s="448" t="n">
        <v>9679.45424119531</v>
      </c>
      <c r="J7451" s="389"/>
      <c r="K7451" s="331" t="s">
        <v>994</v>
      </c>
    </row>
    <row r="7452" customFormat="false" ht="15" hidden="true" customHeight="false" outlineLevel="0" collapsed="false">
      <c r="A7452" s="444"/>
      <c r="B7452" s="444" t="s">
        <v>1690</v>
      </c>
      <c r="C7452" s="444" t="str">
        <f aca="false">IFERROR(VLOOKUP(B7452,'[1]#¡REF!'!$A$1:$C$15201,2,FALSE()),"")</f>
        <v/>
      </c>
      <c r="D7452" s="444" t="s">
        <v>991</v>
      </c>
      <c r="E7452" s="444" t="s">
        <v>1002</v>
      </c>
      <c r="F7452" s="446" t="s">
        <v>1133</v>
      </c>
      <c r="G7452" s="447" t="n">
        <v>2.00074706510139</v>
      </c>
      <c r="H7452" s="448" t="n">
        <v>30.4922349411633</v>
      </c>
      <c r="I7452" s="448" t="n">
        <v>604.965890074707</v>
      </c>
      <c r="J7452" s="389"/>
      <c r="K7452" s="331" t="s">
        <v>994</v>
      </c>
    </row>
    <row r="7453" customFormat="false" ht="15" hidden="true" customHeight="false" outlineLevel="0" collapsed="false">
      <c r="A7453" s="449"/>
      <c r="B7453" s="449" t="s">
        <v>1690</v>
      </c>
      <c r="C7453" s="449" t="str">
        <f aca="false">IFERROR(VLOOKUP(B7453,'[1]#¡REF!'!$A$1:$C$15201,2,FALSE()),"")</f>
        <v/>
      </c>
      <c r="D7453" s="449" t="s">
        <v>991</v>
      </c>
      <c r="E7453" s="449" t="s">
        <v>1004</v>
      </c>
      <c r="F7453" s="450" t="s">
        <v>1134</v>
      </c>
      <c r="G7453" s="447" t="n">
        <v>96.0358591248666</v>
      </c>
      <c r="H7453" s="448" t="n">
        <v>1463.62727717584</v>
      </c>
      <c r="I7453" s="448" t="n">
        <v>29038.3627235859</v>
      </c>
      <c r="J7453" s="390"/>
      <c r="K7453" s="331" t="s">
        <v>994</v>
      </c>
    </row>
    <row r="7454" customFormat="false" ht="15.75" hidden="true" customHeight="false" outlineLevel="0" collapsed="false">
      <c r="A7454" s="455" t="s">
        <v>1059</v>
      </c>
      <c r="B7454" s="455" t="s">
        <v>1690</v>
      </c>
      <c r="C7454" s="455" t="str">
        <f aca="false">IFERROR(VLOOKUP(B7454,'[1]#¡REF!'!$A$1:$C$15201,2,FALSE()),"")</f>
        <v/>
      </c>
      <c r="D7454" s="455" t="s">
        <v>991</v>
      </c>
      <c r="E7454" s="455" t="s">
        <v>612</v>
      </c>
      <c r="F7454" s="456" t="s">
        <v>1136</v>
      </c>
      <c r="G7454" s="457" t="n">
        <v>25</v>
      </c>
      <c r="H7454" s="465" t="n">
        <v>254.101957843027</v>
      </c>
      <c r="I7454" s="465" t="n">
        <v>5041.38241728922</v>
      </c>
      <c r="J7454" s="360" t="n">
        <v>301.18</v>
      </c>
      <c r="K7454" s="455" t="s">
        <v>994</v>
      </c>
      <c r="L7454" s="458" t="s">
        <v>1691</v>
      </c>
      <c r="M7454" s="458"/>
      <c r="N7454" s="458"/>
      <c r="O7454" s="458" t="n">
        <v>3139307</v>
      </c>
      <c r="P7454" s="459" t="n">
        <v>2486</v>
      </c>
      <c r="Q7454" s="460" t="n">
        <v>44476</v>
      </c>
      <c r="R7454" s="461"/>
      <c r="S7454" s="461"/>
      <c r="T7454" s="462" t="n">
        <v>25</v>
      </c>
    </row>
    <row r="7455" customFormat="false" ht="15" hidden="true" customHeight="false" outlineLevel="0" collapsed="false">
      <c r="A7455" s="439"/>
      <c r="B7455" s="439" t="s">
        <v>1692</v>
      </c>
      <c r="C7455" s="439" t="str">
        <f aca="false">IFERROR(VLOOKUP(B7455,'[1]#¡REF!'!$A$1:$C$15201,2,FALSE()),"")</f>
        <v/>
      </c>
      <c r="D7455" s="439" t="s">
        <v>991</v>
      </c>
      <c r="E7455" s="439" t="s">
        <v>992</v>
      </c>
      <c r="F7455" s="354" t="s">
        <v>993</v>
      </c>
      <c r="G7455" s="447" t="n">
        <v>11.3718187461204</v>
      </c>
      <c r="H7455" s="448" t="n">
        <v>520.180506934505</v>
      </c>
      <c r="I7455" s="448" t="n">
        <v>10320.3803848541</v>
      </c>
      <c r="J7455" s="388"/>
      <c r="K7455" s="331" t="s">
        <v>994</v>
      </c>
    </row>
    <row r="7456" customFormat="false" ht="15" hidden="true" customHeight="false" outlineLevel="0" collapsed="false">
      <c r="A7456" s="444"/>
      <c r="B7456" s="444" t="s">
        <v>1692</v>
      </c>
      <c r="C7456" s="444" t="str">
        <f aca="false">IFERROR(VLOOKUP(B7456,'[1]#¡REF!'!$A$1:$C$15201,2,FALSE()),"")</f>
        <v/>
      </c>
      <c r="D7456" s="444" t="s">
        <v>991</v>
      </c>
      <c r="E7456" s="444" t="s">
        <v>1000</v>
      </c>
      <c r="F7456" s="354" t="s">
        <v>993</v>
      </c>
      <c r="G7456" s="447" t="n">
        <v>5.11731843575419</v>
      </c>
      <c r="H7456" s="448" t="n">
        <v>234.081228120527</v>
      </c>
      <c r="I7456" s="448" t="n">
        <v>4644.17117318436</v>
      </c>
      <c r="J7456" s="389"/>
      <c r="K7456" s="331" t="s">
        <v>994</v>
      </c>
    </row>
    <row r="7457" customFormat="false" ht="15" hidden="true" customHeight="false" outlineLevel="0" collapsed="false">
      <c r="A7457" s="444"/>
      <c r="B7457" s="444" t="s">
        <v>1692</v>
      </c>
      <c r="C7457" s="444" t="str">
        <f aca="false">IFERROR(VLOOKUP(B7457,'[1]#¡REF!'!$A$1:$C$15201,2,FALSE()),"")</f>
        <v/>
      </c>
      <c r="D7457" s="444" t="s">
        <v>991</v>
      </c>
      <c r="E7457" s="444" t="s">
        <v>1014</v>
      </c>
      <c r="F7457" s="446" t="s">
        <v>1132</v>
      </c>
      <c r="G7457" s="447" t="n">
        <v>17.0577281191806</v>
      </c>
      <c r="H7457" s="448" t="n">
        <v>780.270760401758</v>
      </c>
      <c r="I7457" s="448" t="n">
        <v>15480.5705772812</v>
      </c>
      <c r="J7457" s="389"/>
      <c r="K7457" s="331" t="s">
        <v>994</v>
      </c>
    </row>
    <row r="7458" customFormat="false" ht="15" hidden="true" customHeight="false" outlineLevel="0" collapsed="false">
      <c r="A7458" s="444"/>
      <c r="B7458" s="444" t="s">
        <v>1692</v>
      </c>
      <c r="C7458" s="444" t="str">
        <f aca="false">IFERROR(VLOOKUP(B7458,'[1]#¡REF!'!$A$1:$C$15201,2,FALSE()),"")</f>
        <v/>
      </c>
      <c r="D7458" s="444" t="s">
        <v>991</v>
      </c>
      <c r="E7458" s="444" t="s">
        <v>1002</v>
      </c>
      <c r="F7458" s="446" t="s">
        <v>1133</v>
      </c>
      <c r="G7458" s="447" t="n">
        <v>0.568590937306021</v>
      </c>
      <c r="H7458" s="448" t="n">
        <v>26.0090253467253</v>
      </c>
      <c r="I7458" s="448" t="n">
        <v>516.019019242706</v>
      </c>
      <c r="J7458" s="389"/>
      <c r="K7458" s="331" t="s">
        <v>994</v>
      </c>
    </row>
    <row r="7459" customFormat="false" ht="15" hidden="true" customHeight="false" outlineLevel="0" collapsed="false">
      <c r="A7459" s="444"/>
      <c r="B7459" s="444" t="s">
        <v>1693</v>
      </c>
      <c r="C7459" s="444" t="str">
        <f aca="false">IFERROR(VLOOKUP(B7459,'[1]#¡REF!'!$A$1:$C$15201,2,FALSE()),"")</f>
        <v/>
      </c>
      <c r="D7459" s="444" t="s">
        <v>991</v>
      </c>
      <c r="E7459" s="444" t="s">
        <v>997</v>
      </c>
      <c r="F7459" s="446" t="s">
        <v>1130</v>
      </c>
      <c r="G7459" s="447" t="n">
        <v>0.614525139664804</v>
      </c>
      <c r="H7459" s="448" t="n">
        <v>27.1366766955624</v>
      </c>
      <c r="I7459" s="448" t="n">
        <v>538.391620111732</v>
      </c>
      <c r="J7459" s="389"/>
      <c r="K7459" s="331" t="s">
        <v>994</v>
      </c>
    </row>
    <row r="7460" customFormat="false" ht="15" hidden="true" customHeight="false" outlineLevel="0" collapsed="false">
      <c r="A7460" s="444"/>
      <c r="B7460" s="444" t="s">
        <v>1693</v>
      </c>
      <c r="C7460" s="444" t="str">
        <f aca="false">IFERROR(VLOOKUP(B7460,'[1]#¡REF!'!$A$1:$C$15201,2,FALSE()),"")</f>
        <v/>
      </c>
      <c r="D7460" s="444" t="s">
        <v>991</v>
      </c>
      <c r="E7460" s="444" t="s">
        <v>992</v>
      </c>
      <c r="F7460" s="354" t="s">
        <v>993</v>
      </c>
      <c r="G7460" s="447" t="n">
        <v>6.14525139664804</v>
      </c>
      <c r="H7460" s="448" t="n">
        <v>271.366766955624</v>
      </c>
      <c r="I7460" s="448" t="n">
        <v>5383.91620111732</v>
      </c>
      <c r="J7460" s="389"/>
      <c r="K7460" s="331" t="s">
        <v>994</v>
      </c>
    </row>
    <row r="7461" customFormat="false" ht="15" hidden="true" customHeight="false" outlineLevel="0" collapsed="false">
      <c r="A7461" s="444"/>
      <c r="B7461" s="444" t="s">
        <v>1693</v>
      </c>
      <c r="C7461" s="444" t="str">
        <f aca="false">IFERROR(VLOOKUP(B7461,'[1]#¡REF!'!$A$1:$C$15201,2,FALSE()),"")</f>
        <v/>
      </c>
      <c r="D7461" s="444" t="s">
        <v>991</v>
      </c>
      <c r="E7461" s="444" t="s">
        <v>1000</v>
      </c>
      <c r="F7461" s="354" t="s">
        <v>993</v>
      </c>
      <c r="G7461" s="447" t="n">
        <v>11.6759776536313</v>
      </c>
      <c r="H7461" s="448" t="n">
        <v>515.596857215686</v>
      </c>
      <c r="I7461" s="448" t="n">
        <v>10229.4407821229</v>
      </c>
      <c r="J7461" s="389"/>
      <c r="K7461" s="331" t="s">
        <v>994</v>
      </c>
    </row>
    <row r="7462" customFormat="false" ht="15" hidden="true" customHeight="false" outlineLevel="0" collapsed="false">
      <c r="A7462" s="444"/>
      <c r="B7462" s="444" t="s">
        <v>1693</v>
      </c>
      <c r="C7462" s="444" t="str">
        <f aca="false">IFERROR(VLOOKUP(B7462,'[1]#¡REF!'!$A$1:$C$15201,2,FALSE()),"")</f>
        <v/>
      </c>
      <c r="D7462" s="444" t="s">
        <v>991</v>
      </c>
      <c r="E7462" s="444" t="s">
        <v>1002</v>
      </c>
      <c r="F7462" s="446" t="s">
        <v>1133</v>
      </c>
      <c r="G7462" s="447" t="n">
        <v>0.614525139664804</v>
      </c>
      <c r="H7462" s="448" t="n">
        <v>27.1366766955624</v>
      </c>
      <c r="I7462" s="448" t="n">
        <v>538.391620111732</v>
      </c>
      <c r="J7462" s="389"/>
      <c r="K7462" s="331" t="s">
        <v>994</v>
      </c>
    </row>
    <row r="7463" customFormat="false" ht="15" hidden="true" customHeight="false" outlineLevel="0" collapsed="false">
      <c r="A7463" s="444"/>
      <c r="B7463" s="444" t="s">
        <v>1694</v>
      </c>
      <c r="C7463" s="444" t="str">
        <f aca="false">IFERROR(VLOOKUP(B7463,'[1]#¡REF!'!$A$1:$C$15201,2,FALSE()),"")</f>
        <v/>
      </c>
      <c r="D7463" s="444" t="s">
        <v>991</v>
      </c>
      <c r="E7463" s="444" t="s">
        <v>997</v>
      </c>
      <c r="F7463" s="446" t="s">
        <v>1130</v>
      </c>
      <c r="G7463" s="447" t="n">
        <v>0.469710272168569</v>
      </c>
      <c r="H7463" s="448" t="n">
        <v>10.3876056675584</v>
      </c>
      <c r="I7463" s="448" t="n">
        <v>206.090079016681</v>
      </c>
      <c r="J7463" s="389"/>
      <c r="K7463" s="331" t="s">
        <v>994</v>
      </c>
    </row>
    <row r="7464" customFormat="false" ht="15" hidden="true" customHeight="false" outlineLevel="0" collapsed="false">
      <c r="A7464" s="444"/>
      <c r="B7464" s="444" t="s">
        <v>1694</v>
      </c>
      <c r="C7464" s="444" t="str">
        <f aca="false">IFERROR(VLOOKUP(B7464,'[1]#¡REF!'!$A$1:$C$15201,2,FALSE()),"")</f>
        <v/>
      </c>
      <c r="D7464" s="444" t="s">
        <v>991</v>
      </c>
      <c r="E7464" s="444" t="s">
        <v>1014</v>
      </c>
      <c r="F7464" s="446" t="s">
        <v>1132</v>
      </c>
      <c r="G7464" s="447" t="n">
        <v>4.69710272168569</v>
      </c>
      <c r="H7464" s="448" t="n">
        <v>103.876056675584</v>
      </c>
      <c r="I7464" s="448" t="n">
        <v>2060.90079016681</v>
      </c>
      <c r="J7464" s="389"/>
      <c r="K7464" s="331" t="s">
        <v>994</v>
      </c>
    </row>
    <row r="7465" customFormat="false" ht="15" hidden="true" customHeight="false" outlineLevel="0" collapsed="false">
      <c r="A7465" s="444"/>
      <c r="B7465" s="444" t="s">
        <v>1694</v>
      </c>
      <c r="C7465" s="444" t="str">
        <f aca="false">IFERROR(VLOOKUP(B7465,'[1]#¡REF!'!$A$1:$C$15201,2,FALSE()),"")</f>
        <v/>
      </c>
      <c r="D7465" s="444" t="s">
        <v>991</v>
      </c>
      <c r="E7465" s="444" t="s">
        <v>1002</v>
      </c>
      <c r="F7465" s="446" t="s">
        <v>1133</v>
      </c>
      <c r="G7465" s="447" t="n">
        <v>0.469710272168569</v>
      </c>
      <c r="H7465" s="448" t="n">
        <v>10.3876056675584</v>
      </c>
      <c r="I7465" s="448" t="n">
        <v>206.090079016681</v>
      </c>
      <c r="J7465" s="389"/>
      <c r="K7465" s="331" t="s">
        <v>994</v>
      </c>
    </row>
    <row r="7466" customFormat="false" ht="15" hidden="true" customHeight="false" outlineLevel="0" collapsed="false">
      <c r="A7466" s="444"/>
      <c r="B7466" s="444" t="s">
        <v>1695</v>
      </c>
      <c r="C7466" s="444" t="str">
        <f aca="false">IFERROR(VLOOKUP(B7466,'[1]#¡REF!'!$A$1:$C$15201,2,FALSE()),"")</f>
        <v/>
      </c>
      <c r="D7466" s="444" t="s">
        <v>991</v>
      </c>
      <c r="E7466" s="444" t="s">
        <v>1002</v>
      </c>
      <c r="F7466" s="446" t="s">
        <v>1133</v>
      </c>
      <c r="G7466" s="447" t="n">
        <v>0.723542116630669</v>
      </c>
      <c r="H7466" s="448" t="n">
        <v>17.2483119163198</v>
      </c>
      <c r="I7466" s="448" t="n">
        <v>342.206479481641</v>
      </c>
      <c r="J7466" s="389"/>
      <c r="K7466" s="331" t="s">
        <v>994</v>
      </c>
    </row>
    <row r="7467" customFormat="false" ht="15" hidden="true" customHeight="false" outlineLevel="0" collapsed="false">
      <c r="A7467" s="444"/>
      <c r="B7467" s="444" t="s">
        <v>1696</v>
      </c>
      <c r="C7467" s="444" t="str">
        <f aca="false">IFERROR(VLOOKUP(B7467,'[1]#¡REF!'!$A$1:$C$15201,2,FALSE()),"")</f>
        <v/>
      </c>
      <c r="D7467" s="444" t="s">
        <v>991</v>
      </c>
      <c r="E7467" s="444" t="s">
        <v>997</v>
      </c>
      <c r="F7467" s="446" t="s">
        <v>1130</v>
      </c>
      <c r="G7467" s="447" t="n">
        <v>12.9190598991912</v>
      </c>
      <c r="H7467" s="448" t="n">
        <v>117.697594467969</v>
      </c>
      <c r="I7467" s="448" t="n">
        <v>2335.12007677881</v>
      </c>
      <c r="J7467" s="389"/>
      <c r="K7467" s="331" t="s">
        <v>994</v>
      </c>
    </row>
    <row r="7468" customFormat="false" ht="15" hidden="true" customHeight="false" outlineLevel="0" collapsed="false">
      <c r="A7468" s="444"/>
      <c r="B7468" s="444" t="s">
        <v>1696</v>
      </c>
      <c r="C7468" s="444" t="str">
        <f aca="false">IFERROR(VLOOKUP(B7468,'[1]#¡REF!'!$A$1:$C$15201,2,FALSE()),"")</f>
        <v/>
      </c>
      <c r="D7468" s="444" t="s">
        <v>991</v>
      </c>
      <c r="E7468" s="444" t="s">
        <v>992</v>
      </c>
      <c r="F7468" s="354" t="s">
        <v>993</v>
      </c>
      <c r="G7468" s="447" t="n">
        <v>253.213574024147</v>
      </c>
      <c r="H7468" s="448" t="n">
        <v>2306.87285157219</v>
      </c>
      <c r="I7468" s="448" t="n">
        <v>45768.3535048646</v>
      </c>
      <c r="J7468" s="389"/>
      <c r="K7468" s="331" t="s">
        <v>994</v>
      </c>
    </row>
    <row r="7469" customFormat="false" ht="15" hidden="true" customHeight="false" outlineLevel="0" collapsed="false">
      <c r="A7469" s="444"/>
      <c r="B7469" s="444" t="s">
        <v>1696</v>
      </c>
      <c r="C7469" s="444" t="str">
        <f aca="false">IFERROR(VLOOKUP(B7469,'[1]#¡REF!'!$A$1:$C$15201,2,FALSE()),"")</f>
        <v/>
      </c>
      <c r="D7469" s="444" t="s">
        <v>991</v>
      </c>
      <c r="E7469" s="444" t="s">
        <v>1000</v>
      </c>
      <c r="F7469" s="354" t="s">
        <v>993</v>
      </c>
      <c r="G7469" s="447" t="n">
        <v>178.283026608838</v>
      </c>
      <c r="H7469" s="448" t="n">
        <v>1624.22680365797</v>
      </c>
      <c r="I7469" s="448" t="n">
        <v>32224.6570595475</v>
      </c>
      <c r="J7469" s="389"/>
      <c r="K7469" s="331" t="s">
        <v>994</v>
      </c>
    </row>
    <row r="7470" customFormat="false" ht="15" hidden="true" customHeight="false" outlineLevel="0" collapsed="false">
      <c r="A7470" s="444"/>
      <c r="B7470" s="444" t="s">
        <v>1696</v>
      </c>
      <c r="C7470" s="444" t="str">
        <f aca="false">IFERROR(VLOOKUP(B7470,'[1]#¡REF!'!$A$1:$C$15201,2,FALSE()),"")</f>
        <v/>
      </c>
      <c r="D7470" s="444" t="s">
        <v>991</v>
      </c>
      <c r="E7470" s="444" t="s">
        <v>1075</v>
      </c>
      <c r="F7470" s="354" t="s">
        <v>993</v>
      </c>
      <c r="G7470" s="447" t="n">
        <v>17.0531590669324</v>
      </c>
      <c r="H7470" s="448" t="n">
        <v>155.360824697719</v>
      </c>
      <c r="I7470" s="448" t="n">
        <v>3082.35850134802</v>
      </c>
      <c r="J7470" s="389"/>
      <c r="K7470" s="331" t="s">
        <v>994</v>
      </c>
    </row>
    <row r="7471" customFormat="false" ht="15" hidden="true" customHeight="false" outlineLevel="0" collapsed="false">
      <c r="A7471" s="444"/>
      <c r="B7471" s="444" t="s">
        <v>1696</v>
      </c>
      <c r="C7471" s="444" t="str">
        <f aca="false">IFERROR(VLOOKUP(B7471,'[1]#¡REF!'!$A$1:$C$15201,2,FALSE()),"")</f>
        <v/>
      </c>
      <c r="D7471" s="444" t="s">
        <v>991</v>
      </c>
      <c r="E7471" s="444" t="s">
        <v>1033</v>
      </c>
      <c r="F7471" s="354" t="s">
        <v>993</v>
      </c>
      <c r="G7471" s="447" t="n">
        <v>51.6762395967647</v>
      </c>
      <c r="H7471" s="448" t="n">
        <v>470.790377871875</v>
      </c>
      <c r="I7471" s="448" t="n">
        <v>9340.48030711523</v>
      </c>
      <c r="J7471" s="389"/>
      <c r="K7471" s="331" t="s">
        <v>994</v>
      </c>
    </row>
    <row r="7472" customFormat="false" ht="15" hidden="true" customHeight="false" outlineLevel="0" collapsed="false">
      <c r="A7472" s="444"/>
      <c r="B7472" s="444" t="s">
        <v>1696</v>
      </c>
      <c r="C7472" s="444" t="str">
        <f aca="false">IFERROR(VLOOKUP(B7472,'[1]#¡REF!'!$A$1:$C$15201,2,FALSE()),"")</f>
        <v/>
      </c>
      <c r="D7472" s="444" t="s">
        <v>991</v>
      </c>
      <c r="E7472" s="444" t="s">
        <v>1053</v>
      </c>
      <c r="F7472" s="354" t="s">
        <v>993</v>
      </c>
      <c r="G7472" s="447" t="n">
        <v>1033.52479193529</v>
      </c>
      <c r="H7472" s="448" t="n">
        <v>9415.8075574375</v>
      </c>
      <c r="I7472" s="448" t="n">
        <v>186809.606142305</v>
      </c>
      <c r="J7472" s="389"/>
      <c r="K7472" s="331" t="s">
        <v>994</v>
      </c>
    </row>
    <row r="7473" customFormat="false" ht="15" hidden="true" customHeight="false" outlineLevel="0" collapsed="false">
      <c r="A7473" s="444"/>
      <c r="B7473" s="444" t="s">
        <v>1696</v>
      </c>
      <c r="C7473" s="444" t="str">
        <f aca="false">IFERROR(VLOOKUP(B7473,'[1]#¡REF!'!$A$1:$C$15201,2,FALSE()),"")</f>
        <v/>
      </c>
      <c r="D7473" s="444" t="s">
        <v>991</v>
      </c>
      <c r="E7473" s="444" t="s">
        <v>1011</v>
      </c>
      <c r="F7473" s="354" t="s">
        <v>993</v>
      </c>
      <c r="G7473" s="447" t="n">
        <v>3.10057437580588</v>
      </c>
      <c r="H7473" s="448" t="n">
        <v>28.2474226723125</v>
      </c>
      <c r="I7473" s="448" t="n">
        <v>560.428818426914</v>
      </c>
      <c r="J7473" s="389"/>
      <c r="K7473" s="331" t="s">
        <v>994</v>
      </c>
    </row>
    <row r="7474" customFormat="false" ht="15" hidden="true" customHeight="false" outlineLevel="0" collapsed="false">
      <c r="A7474" s="444"/>
      <c r="B7474" s="444" t="s">
        <v>1696</v>
      </c>
      <c r="C7474" s="444" t="str">
        <f aca="false">IFERROR(VLOOKUP(B7474,'[1]#¡REF!'!$A$1:$C$15201,2,FALSE()),"")</f>
        <v/>
      </c>
      <c r="D7474" s="444" t="s">
        <v>991</v>
      </c>
      <c r="E7474" s="444" t="s">
        <v>1014</v>
      </c>
      <c r="F7474" s="446" t="s">
        <v>1132</v>
      </c>
      <c r="G7474" s="447" t="n">
        <v>273.884069862853</v>
      </c>
      <c r="H7474" s="448" t="n">
        <v>2495.18900272094</v>
      </c>
      <c r="I7474" s="448" t="n">
        <v>49504.5456277107</v>
      </c>
      <c r="J7474" s="389"/>
      <c r="K7474" s="331" t="s">
        <v>994</v>
      </c>
    </row>
    <row r="7475" customFormat="false" ht="15" hidden="true" customHeight="false" outlineLevel="0" collapsed="false">
      <c r="A7475" s="444"/>
      <c r="B7475" s="444" t="s">
        <v>1696</v>
      </c>
      <c r="C7475" s="444" t="str">
        <f aca="false">IFERROR(VLOOKUP(B7475,'[1]#¡REF!'!$A$1:$C$15201,2,FALSE()),"")</f>
        <v/>
      </c>
      <c r="D7475" s="444" t="s">
        <v>991</v>
      </c>
      <c r="E7475" s="444" t="s">
        <v>1002</v>
      </c>
      <c r="F7475" s="446" t="s">
        <v>1133</v>
      </c>
      <c r="G7475" s="447" t="n">
        <v>0.516762395967647</v>
      </c>
      <c r="H7475" s="448" t="n">
        <v>4.70790377871875</v>
      </c>
      <c r="I7475" s="448" t="n">
        <v>93.4048030711523</v>
      </c>
      <c r="J7475" s="389"/>
      <c r="K7475" s="331" t="s">
        <v>994</v>
      </c>
    </row>
    <row r="7476" customFormat="false" ht="15" hidden="true" customHeight="false" outlineLevel="0" collapsed="false">
      <c r="A7476" s="449"/>
      <c r="B7476" s="449" t="s">
        <v>1696</v>
      </c>
      <c r="C7476" s="449" t="str">
        <f aca="false">IFERROR(VLOOKUP(B7476,'[1]#¡REF!'!$A$1:$C$15201,2,FALSE()),"")</f>
        <v/>
      </c>
      <c r="D7476" s="449" t="s">
        <v>991</v>
      </c>
      <c r="E7476" s="449" t="s">
        <v>1004</v>
      </c>
      <c r="F7476" s="450" t="s">
        <v>1134</v>
      </c>
      <c r="G7476" s="447" t="n">
        <v>314.19153674833</v>
      </c>
      <c r="H7476" s="448" t="n">
        <v>2862.405497461</v>
      </c>
      <c r="I7476" s="448" t="n">
        <v>56790.1202672606</v>
      </c>
      <c r="J7476" s="390"/>
      <c r="K7476" s="331" t="s">
        <v>994</v>
      </c>
    </row>
    <row r="7477" customFormat="false" ht="15.75" hidden="true" customHeight="false" outlineLevel="0" collapsed="false">
      <c r="A7477" s="455" t="s">
        <v>1059</v>
      </c>
      <c r="B7477" s="455" t="s">
        <v>1696</v>
      </c>
      <c r="C7477" s="455" t="str">
        <f aca="false">IFERROR(VLOOKUP(B7477,'[1]#¡REF!'!$A$1:$C$15201,2,FALSE()),"")</f>
        <v/>
      </c>
      <c r="D7477" s="455" t="s">
        <v>991</v>
      </c>
      <c r="E7477" s="455" t="s">
        <v>612</v>
      </c>
      <c r="F7477" s="456" t="s">
        <v>1136</v>
      </c>
      <c r="G7477" s="457" t="n">
        <v>11</v>
      </c>
      <c r="H7477" s="465" t="n">
        <v>51.7869415659063</v>
      </c>
      <c r="I7477" s="465" t="n">
        <v>1027.45283378267</v>
      </c>
      <c r="J7477" s="360" t="n">
        <v>155.82</v>
      </c>
      <c r="K7477" s="455" t="s">
        <v>994</v>
      </c>
      <c r="L7477" s="458" t="s">
        <v>1691</v>
      </c>
      <c r="M7477" s="458"/>
      <c r="N7477" s="458"/>
      <c r="O7477" s="458" t="n">
        <v>3139307</v>
      </c>
      <c r="P7477" s="459" t="n">
        <v>2492</v>
      </c>
      <c r="Q7477" s="460" t="n">
        <v>44476</v>
      </c>
      <c r="R7477" s="461"/>
      <c r="S7477" s="461"/>
      <c r="T7477" s="462" t="n">
        <v>11</v>
      </c>
    </row>
    <row r="7478" customFormat="false" ht="15" hidden="true" customHeight="false" outlineLevel="0" collapsed="false">
      <c r="A7478" s="439"/>
      <c r="B7478" s="439" t="s">
        <v>1697</v>
      </c>
      <c r="C7478" s="439" t="str">
        <f aca="false">IFERROR(VLOOKUP(B7478,'[1]#¡REF!'!$A$1:$C$15201,2,FALSE()),"")</f>
        <v/>
      </c>
      <c r="D7478" s="439" t="s">
        <v>991</v>
      </c>
      <c r="E7478" s="439" t="s">
        <v>997</v>
      </c>
      <c r="F7478" s="441" t="s">
        <v>1130</v>
      </c>
      <c r="G7478" s="447" t="n">
        <v>0.601978998384491</v>
      </c>
      <c r="H7478" s="448" t="n">
        <v>6.12204197455744</v>
      </c>
      <c r="I7478" s="448" t="n">
        <v>121.461302504039</v>
      </c>
      <c r="J7478" s="388"/>
      <c r="K7478" s="331" t="s">
        <v>994</v>
      </c>
    </row>
    <row r="7479" customFormat="false" ht="15" hidden="true" customHeight="false" outlineLevel="0" collapsed="false">
      <c r="A7479" s="444"/>
      <c r="B7479" s="444" t="s">
        <v>1697</v>
      </c>
      <c r="C7479" s="444" t="str">
        <f aca="false">IFERROR(VLOOKUP(B7479,'[1]#¡REF!'!$A$1:$C$15201,2,FALSE()),"")</f>
        <v/>
      </c>
      <c r="D7479" s="444" t="s">
        <v>991</v>
      </c>
      <c r="E7479" s="444" t="s">
        <v>1032</v>
      </c>
      <c r="F7479" s="446" t="s">
        <v>1130</v>
      </c>
      <c r="G7479" s="447" t="n">
        <v>6.01978998384491</v>
      </c>
      <c r="H7479" s="448" t="n">
        <v>61.2204197455744</v>
      </c>
      <c r="I7479" s="448" t="n">
        <v>1214.61302504039</v>
      </c>
      <c r="J7479" s="389"/>
      <c r="K7479" s="331" t="s">
        <v>994</v>
      </c>
    </row>
    <row r="7480" customFormat="false" ht="15" hidden="true" customHeight="false" outlineLevel="0" collapsed="false">
      <c r="A7480" s="444"/>
      <c r="B7480" s="444" t="s">
        <v>1697</v>
      </c>
      <c r="C7480" s="444" t="str">
        <f aca="false">IFERROR(VLOOKUP(B7480,'[1]#¡REF!'!$A$1:$C$15201,2,FALSE()),"")</f>
        <v/>
      </c>
      <c r="D7480" s="444" t="s">
        <v>991</v>
      </c>
      <c r="E7480" s="444" t="s">
        <v>992</v>
      </c>
      <c r="F7480" s="354" t="s">
        <v>993</v>
      </c>
      <c r="G7480" s="447" t="n">
        <v>18.0593699515347</v>
      </c>
      <c r="H7480" s="448" t="n">
        <v>183.661259236723</v>
      </c>
      <c r="I7480" s="448" t="n">
        <v>3643.83907512116</v>
      </c>
      <c r="J7480" s="389"/>
      <c r="K7480" s="331" t="s">
        <v>994</v>
      </c>
    </row>
    <row r="7481" customFormat="false" ht="15" hidden="true" customHeight="false" outlineLevel="0" collapsed="false">
      <c r="A7481" s="444"/>
      <c r="B7481" s="444" t="s">
        <v>1697</v>
      </c>
      <c r="C7481" s="444" t="str">
        <f aca="false">IFERROR(VLOOKUP(B7481,'[1]#¡REF!'!$A$1:$C$15201,2,FALSE()),"")</f>
        <v/>
      </c>
      <c r="D7481" s="444" t="s">
        <v>991</v>
      </c>
      <c r="E7481" s="444" t="s">
        <v>1000</v>
      </c>
      <c r="F7481" s="354" t="s">
        <v>993</v>
      </c>
      <c r="G7481" s="447" t="n">
        <v>10.8356219709208</v>
      </c>
      <c r="H7481" s="448" t="n">
        <v>110.196755542034</v>
      </c>
      <c r="I7481" s="448" t="n">
        <v>2186.3034450727</v>
      </c>
      <c r="J7481" s="389"/>
      <c r="K7481" s="331" t="s">
        <v>994</v>
      </c>
    </row>
    <row r="7482" customFormat="false" ht="15" hidden="true" customHeight="false" outlineLevel="0" collapsed="false">
      <c r="A7482" s="444"/>
      <c r="B7482" s="444" t="s">
        <v>1697</v>
      </c>
      <c r="C7482" s="444" t="str">
        <f aca="false">IFERROR(VLOOKUP(B7482,'[1]#¡REF!'!$A$1:$C$15201,2,FALSE()),"")</f>
        <v/>
      </c>
      <c r="D7482" s="444" t="s">
        <v>991</v>
      </c>
      <c r="E7482" s="444" t="s">
        <v>1011</v>
      </c>
      <c r="F7482" s="354" t="s">
        <v>993</v>
      </c>
      <c r="G7482" s="447" t="n">
        <v>1.20395799676898</v>
      </c>
      <c r="H7482" s="448" t="n">
        <v>12.2440839491149</v>
      </c>
      <c r="I7482" s="448" t="n">
        <v>242.922605008078</v>
      </c>
      <c r="J7482" s="389"/>
      <c r="K7482" s="331" t="s">
        <v>994</v>
      </c>
    </row>
    <row r="7483" customFormat="false" ht="15" hidden="true" customHeight="false" outlineLevel="0" collapsed="false">
      <c r="A7483" s="444"/>
      <c r="B7483" s="444" t="s">
        <v>1697</v>
      </c>
      <c r="C7483" s="444" t="str">
        <f aca="false">IFERROR(VLOOKUP(B7483,'[1]#¡REF!'!$A$1:$C$15201,2,FALSE()),"")</f>
        <v/>
      </c>
      <c r="D7483" s="444" t="s">
        <v>991</v>
      </c>
      <c r="E7483" s="444" t="s">
        <v>1014</v>
      </c>
      <c r="F7483" s="446" t="s">
        <v>1132</v>
      </c>
      <c r="G7483" s="447" t="n">
        <v>24.0791599353796</v>
      </c>
      <c r="H7483" s="448" t="n">
        <v>244.881678982297</v>
      </c>
      <c r="I7483" s="448" t="n">
        <v>4858.45210016155</v>
      </c>
      <c r="J7483" s="389"/>
      <c r="K7483" s="331" t="s">
        <v>994</v>
      </c>
    </row>
    <row r="7484" customFormat="false" ht="15" hidden="true" customHeight="false" outlineLevel="0" collapsed="false">
      <c r="A7484" s="444"/>
      <c r="B7484" s="444" t="s">
        <v>1697</v>
      </c>
      <c r="C7484" s="444" t="str">
        <f aca="false">IFERROR(VLOOKUP(B7484,'[1]#¡REF!'!$A$1:$C$15201,2,FALSE()),"")</f>
        <v/>
      </c>
      <c r="D7484" s="444" t="s">
        <v>991</v>
      </c>
      <c r="E7484" s="444" t="s">
        <v>1002</v>
      </c>
      <c r="F7484" s="446" t="s">
        <v>1133</v>
      </c>
      <c r="G7484" s="447" t="n">
        <v>0.601978998384491</v>
      </c>
      <c r="H7484" s="448" t="n">
        <v>6.12204197455744</v>
      </c>
      <c r="I7484" s="448" t="n">
        <v>121.461302504039</v>
      </c>
      <c r="J7484" s="389"/>
      <c r="K7484" s="331" t="s">
        <v>994</v>
      </c>
    </row>
    <row r="7485" customFormat="false" ht="15" hidden="true" customHeight="false" outlineLevel="0" collapsed="false">
      <c r="A7485" s="444"/>
      <c r="B7485" s="444" t="s">
        <v>1697</v>
      </c>
      <c r="C7485" s="444" t="str">
        <f aca="false">IFERROR(VLOOKUP(B7485,'[1]#¡REF!'!$A$1:$C$15201,2,FALSE()),"")</f>
        <v/>
      </c>
      <c r="D7485" s="444" t="s">
        <v>991</v>
      </c>
      <c r="E7485" s="444" t="s">
        <v>1004</v>
      </c>
      <c r="F7485" s="446" t="s">
        <v>1134</v>
      </c>
      <c r="G7485" s="447" t="n">
        <v>19.2633279483037</v>
      </c>
      <c r="H7485" s="448" t="n">
        <v>195.905343185838</v>
      </c>
      <c r="I7485" s="448" t="n">
        <v>3886.76168012924</v>
      </c>
      <c r="J7485" s="389"/>
      <c r="K7485" s="331" t="s">
        <v>994</v>
      </c>
    </row>
    <row r="7486" customFormat="false" ht="15" hidden="true" customHeight="false" outlineLevel="0" collapsed="false">
      <c r="A7486" s="444"/>
      <c r="B7486" s="444" t="s">
        <v>1698</v>
      </c>
      <c r="C7486" s="444" t="str">
        <f aca="false">IFERROR(VLOOKUP(B7486,'[1]#¡REF!'!$A$1:$C$15201,2,FALSE()),"")</f>
        <v/>
      </c>
      <c r="D7486" s="444" t="s">
        <v>991</v>
      </c>
      <c r="E7486" s="444" t="s">
        <v>997</v>
      </c>
      <c r="F7486" s="446" t="s">
        <v>1130</v>
      </c>
      <c r="G7486" s="447" t="n">
        <v>0.750841750841751</v>
      </c>
      <c r="H7486" s="448" t="n">
        <v>28.2065232389376</v>
      </c>
      <c r="I7486" s="448" t="n">
        <v>559.617373737374</v>
      </c>
      <c r="J7486" s="389"/>
      <c r="K7486" s="331" t="s">
        <v>994</v>
      </c>
    </row>
    <row r="7487" customFormat="false" ht="15" hidden="true" customHeight="false" outlineLevel="0" collapsed="false">
      <c r="A7487" s="444"/>
      <c r="B7487" s="444" t="s">
        <v>1698</v>
      </c>
      <c r="C7487" s="444" t="str">
        <f aca="false">IFERROR(VLOOKUP(B7487,'[1]#¡REF!'!$A$1:$C$15201,2,FALSE()),"")</f>
        <v/>
      </c>
      <c r="D7487" s="444" t="s">
        <v>991</v>
      </c>
      <c r="E7487" s="444" t="s">
        <v>1032</v>
      </c>
      <c r="F7487" s="446" t="s">
        <v>1130</v>
      </c>
      <c r="G7487" s="447" t="n">
        <v>0.750841750841751</v>
      </c>
      <c r="H7487" s="448" t="n">
        <v>28.2065232389376</v>
      </c>
      <c r="I7487" s="448" t="n">
        <v>559.617373737374</v>
      </c>
      <c r="J7487" s="389"/>
      <c r="K7487" s="331" t="s">
        <v>994</v>
      </c>
    </row>
    <row r="7488" customFormat="false" ht="15" hidden="true" customHeight="false" outlineLevel="0" collapsed="false">
      <c r="A7488" s="444"/>
      <c r="B7488" s="444" t="s">
        <v>1698</v>
      </c>
      <c r="C7488" s="444" t="str">
        <f aca="false">IFERROR(VLOOKUP(B7488,'[1]#¡REF!'!$A$1:$C$15201,2,FALSE()),"")</f>
        <v/>
      </c>
      <c r="D7488" s="444" t="s">
        <v>991</v>
      </c>
      <c r="E7488" s="444" t="s">
        <v>992</v>
      </c>
      <c r="F7488" s="354" t="s">
        <v>993</v>
      </c>
      <c r="G7488" s="447" t="n">
        <v>3.75420875420875</v>
      </c>
      <c r="H7488" s="448" t="n">
        <v>141.032616194688</v>
      </c>
      <c r="I7488" s="448" t="n">
        <v>2798.08686868687</v>
      </c>
      <c r="J7488" s="389"/>
      <c r="K7488" s="331" t="s">
        <v>994</v>
      </c>
    </row>
    <row r="7489" customFormat="false" ht="15" hidden="true" customHeight="false" outlineLevel="0" collapsed="false">
      <c r="A7489" s="444"/>
      <c r="B7489" s="444" t="s">
        <v>1698</v>
      </c>
      <c r="C7489" s="444" t="str">
        <f aca="false">IFERROR(VLOOKUP(B7489,'[1]#¡REF!'!$A$1:$C$15201,2,FALSE()),"")</f>
        <v/>
      </c>
      <c r="D7489" s="444" t="s">
        <v>991</v>
      </c>
      <c r="E7489" s="444" t="s">
        <v>1014</v>
      </c>
      <c r="F7489" s="446" t="s">
        <v>1132</v>
      </c>
      <c r="G7489" s="447" t="n">
        <v>16.5185185185185</v>
      </c>
      <c r="H7489" s="448" t="n">
        <v>620.543511256627</v>
      </c>
      <c r="I7489" s="448" t="n">
        <v>12311.5822222222</v>
      </c>
      <c r="J7489" s="389"/>
      <c r="K7489" s="331" t="s">
        <v>994</v>
      </c>
    </row>
    <row r="7490" customFormat="false" ht="15" hidden="true" customHeight="false" outlineLevel="0" collapsed="false">
      <c r="A7490" s="444"/>
      <c r="B7490" s="444" t="s">
        <v>1699</v>
      </c>
      <c r="C7490" s="444" t="str">
        <f aca="false">IFERROR(VLOOKUP(B7490,'[1]#¡REF!'!$A$1:$C$15201,2,FALSE()),"")</f>
        <v/>
      </c>
      <c r="D7490" s="444" t="s">
        <v>991</v>
      </c>
      <c r="E7490" s="444" t="s">
        <v>992</v>
      </c>
      <c r="F7490" s="354" t="s">
        <v>993</v>
      </c>
      <c r="G7490" s="447" t="n">
        <v>23.6896551724138</v>
      </c>
      <c r="H7490" s="448" t="n">
        <v>982.822264006225</v>
      </c>
      <c r="I7490" s="448" t="n">
        <v>19499.1920689655</v>
      </c>
      <c r="J7490" s="389"/>
      <c r="K7490" s="331" t="s">
        <v>994</v>
      </c>
    </row>
    <row r="7491" customFormat="false" ht="15" hidden="true" customHeight="false" outlineLevel="0" collapsed="false">
      <c r="A7491" s="444"/>
      <c r="B7491" s="444" t="s">
        <v>1699</v>
      </c>
      <c r="C7491" s="444" t="str">
        <f aca="false">IFERROR(VLOOKUP(B7491,'[1]#¡REF!'!$A$1:$C$15201,2,FALSE()),"")</f>
        <v/>
      </c>
      <c r="D7491" s="444" t="s">
        <v>991</v>
      </c>
      <c r="E7491" s="444" t="s">
        <v>1000</v>
      </c>
      <c r="F7491" s="354" t="s">
        <v>993</v>
      </c>
      <c r="G7491" s="447" t="n">
        <v>39.4827586206897</v>
      </c>
      <c r="H7491" s="448" t="n">
        <v>1638.03710667704</v>
      </c>
      <c r="I7491" s="448" t="n">
        <v>32498.6534482759</v>
      </c>
      <c r="J7491" s="389"/>
      <c r="K7491" s="331" t="s">
        <v>994</v>
      </c>
    </row>
    <row r="7492" customFormat="false" ht="15" hidden="true" customHeight="false" outlineLevel="0" collapsed="false">
      <c r="A7492" s="444"/>
      <c r="B7492" s="444" t="s">
        <v>1699</v>
      </c>
      <c r="C7492" s="444" t="str">
        <f aca="false">IFERROR(VLOOKUP(B7492,'[1]#¡REF!'!$A$1:$C$15201,2,FALSE()),"")</f>
        <v/>
      </c>
      <c r="D7492" s="444" t="s">
        <v>991</v>
      </c>
      <c r="E7492" s="444" t="s">
        <v>1014</v>
      </c>
      <c r="F7492" s="446" t="s">
        <v>1132</v>
      </c>
      <c r="G7492" s="447" t="n">
        <v>5.26436781609195</v>
      </c>
      <c r="H7492" s="448" t="n">
        <v>218.404947556939</v>
      </c>
      <c r="I7492" s="448" t="n">
        <v>4333.15379310345</v>
      </c>
      <c r="J7492" s="389"/>
      <c r="K7492" s="331" t="s">
        <v>994</v>
      </c>
    </row>
    <row r="7493" customFormat="false" ht="15" hidden="true" customHeight="false" outlineLevel="0" collapsed="false">
      <c r="A7493" s="444"/>
      <c r="B7493" s="444" t="s">
        <v>1699</v>
      </c>
      <c r="C7493" s="444" t="str">
        <f aca="false">IFERROR(VLOOKUP(B7493,'[1]#¡REF!'!$A$1:$C$15201,2,FALSE()),"")</f>
        <v/>
      </c>
      <c r="D7493" s="444" t="s">
        <v>991</v>
      </c>
      <c r="E7493" s="444" t="s">
        <v>1004</v>
      </c>
      <c r="F7493" s="446" t="s">
        <v>1134</v>
      </c>
      <c r="G7493" s="447" t="n">
        <v>58.9609195402299</v>
      </c>
      <c r="H7493" s="448" t="n">
        <v>2446.13541263772</v>
      </c>
      <c r="I7493" s="448" t="n">
        <v>48531.3224827586</v>
      </c>
      <c r="J7493" s="389"/>
      <c r="K7493" s="331" t="s">
        <v>994</v>
      </c>
    </row>
    <row r="7494" customFormat="false" ht="15" hidden="true" customHeight="false" outlineLevel="0" collapsed="false">
      <c r="A7494" s="444"/>
      <c r="B7494" s="444" t="s">
        <v>1700</v>
      </c>
      <c r="C7494" s="444" t="str">
        <f aca="false">IFERROR(VLOOKUP(B7494,'[1]#¡REF!'!$A$1:$C$15201,2,FALSE()),"")</f>
        <v/>
      </c>
      <c r="D7494" s="444" t="s">
        <v>991</v>
      </c>
      <c r="E7494" s="444" t="s">
        <v>997</v>
      </c>
      <c r="F7494" s="446" t="s">
        <v>1130</v>
      </c>
      <c r="G7494" s="447" t="n">
        <v>1.19439252336449</v>
      </c>
      <c r="H7494" s="448" t="n">
        <v>57.961754976812</v>
      </c>
      <c r="I7494" s="448" t="n">
        <v>1149.96112149533</v>
      </c>
      <c r="J7494" s="389"/>
      <c r="K7494" s="331" t="s">
        <v>994</v>
      </c>
    </row>
    <row r="7495" customFormat="false" ht="15" hidden="true" customHeight="false" outlineLevel="0" collapsed="false">
      <c r="A7495" s="444"/>
      <c r="B7495" s="444" t="s">
        <v>1700</v>
      </c>
      <c r="C7495" s="444" t="str">
        <f aca="false">IFERROR(VLOOKUP(B7495,'[1]#¡REF!'!$A$1:$C$15201,2,FALSE()),"")</f>
        <v/>
      </c>
      <c r="D7495" s="444" t="s">
        <v>991</v>
      </c>
      <c r="E7495" s="444" t="s">
        <v>1075</v>
      </c>
      <c r="F7495" s="354" t="s">
        <v>993</v>
      </c>
      <c r="G7495" s="447" t="n">
        <v>10.1523364485981</v>
      </c>
      <c r="H7495" s="448" t="n">
        <v>492.674917302902</v>
      </c>
      <c r="I7495" s="448" t="n">
        <v>9774.66953271028</v>
      </c>
      <c r="J7495" s="389"/>
      <c r="K7495" s="331" t="s">
        <v>994</v>
      </c>
    </row>
    <row r="7496" customFormat="false" ht="15" hidden="true" customHeight="false" outlineLevel="0" collapsed="false">
      <c r="A7496" s="444"/>
      <c r="B7496" s="444" t="s">
        <v>1700</v>
      </c>
      <c r="C7496" s="444" t="str">
        <f aca="false">IFERROR(VLOOKUP(B7496,'[1]#¡REF!'!$A$1:$C$15201,2,FALSE()),"")</f>
        <v/>
      </c>
      <c r="D7496" s="444" t="s">
        <v>991</v>
      </c>
      <c r="E7496" s="444" t="s">
        <v>1037</v>
      </c>
      <c r="F7496" s="446" t="s">
        <v>1131</v>
      </c>
      <c r="G7496" s="447" t="n">
        <v>8.3607476635514</v>
      </c>
      <c r="H7496" s="448" t="n">
        <v>405.732284837684</v>
      </c>
      <c r="I7496" s="448" t="n">
        <v>8049.72785046729</v>
      </c>
      <c r="J7496" s="389"/>
      <c r="K7496" s="331" t="s">
        <v>994</v>
      </c>
    </row>
    <row r="7497" customFormat="false" ht="15" hidden="true" customHeight="false" outlineLevel="0" collapsed="false">
      <c r="A7497" s="444"/>
      <c r="B7497" s="444" t="s">
        <v>1700</v>
      </c>
      <c r="C7497" s="444" t="str">
        <f aca="false">IFERROR(VLOOKUP(B7497,'[1]#¡REF!'!$A$1:$C$15201,2,FALSE()),"")</f>
        <v/>
      </c>
      <c r="D7497" s="444" t="s">
        <v>991</v>
      </c>
      <c r="E7497" s="444" t="s">
        <v>1014</v>
      </c>
      <c r="F7497" s="446" t="s">
        <v>1132</v>
      </c>
      <c r="G7497" s="447" t="n">
        <v>10.7495327102804</v>
      </c>
      <c r="H7497" s="448" t="n">
        <v>521.655794791308</v>
      </c>
      <c r="I7497" s="448" t="n">
        <v>10349.6500934579</v>
      </c>
      <c r="J7497" s="389"/>
      <c r="K7497" s="331" t="s">
        <v>994</v>
      </c>
    </row>
    <row r="7498" customFormat="false" ht="15" hidden="true" customHeight="false" outlineLevel="0" collapsed="false">
      <c r="A7498" s="444"/>
      <c r="B7498" s="444" t="s">
        <v>1701</v>
      </c>
      <c r="C7498" s="444" t="str">
        <f aca="false">IFERROR(VLOOKUP(B7498,'[1]#¡REF!'!$A$1:$C$15201,2,FALSE()),"")</f>
        <v/>
      </c>
      <c r="D7498" s="444" t="s">
        <v>991</v>
      </c>
      <c r="E7498" s="444" t="s">
        <v>997</v>
      </c>
      <c r="F7498" s="446" t="s">
        <v>1130</v>
      </c>
      <c r="G7498" s="447" t="n">
        <v>0.639191290824261</v>
      </c>
      <c r="H7498" s="448" t="n">
        <v>39.7265152994079</v>
      </c>
      <c r="I7498" s="448" t="n">
        <v>788.17399688958</v>
      </c>
      <c r="J7498" s="389"/>
      <c r="K7498" s="331" t="s">
        <v>994</v>
      </c>
    </row>
    <row r="7499" customFormat="false" ht="15" hidden="true" customHeight="false" outlineLevel="0" collapsed="false">
      <c r="A7499" s="444"/>
      <c r="B7499" s="444" t="s">
        <v>1701</v>
      </c>
      <c r="C7499" s="444" t="str">
        <f aca="false">IFERROR(VLOOKUP(B7499,'[1]#¡REF!'!$A$1:$C$15201,2,FALSE()),"")</f>
        <v/>
      </c>
      <c r="D7499" s="444" t="s">
        <v>991</v>
      </c>
      <c r="E7499" s="444" t="s">
        <v>1014</v>
      </c>
      <c r="F7499" s="446" t="s">
        <v>1132</v>
      </c>
      <c r="G7499" s="447" t="n">
        <v>2.55676516329705</v>
      </c>
      <c r="H7499" s="448" t="n">
        <v>158.906061197632</v>
      </c>
      <c r="I7499" s="448" t="n">
        <v>3152.69598755832</v>
      </c>
      <c r="J7499" s="389"/>
      <c r="K7499" s="331" t="s">
        <v>994</v>
      </c>
    </row>
    <row r="7500" customFormat="false" ht="15" hidden="true" customHeight="false" outlineLevel="0" collapsed="false">
      <c r="A7500" s="444"/>
      <c r="B7500" s="444" t="s">
        <v>1702</v>
      </c>
      <c r="C7500" s="444" t="str">
        <f aca="false">IFERROR(VLOOKUP(B7500,'[1]#¡REF!'!$A$1:$C$15201,2,FALSE()),"")</f>
        <v/>
      </c>
      <c r="D7500" s="444" t="s">
        <v>991</v>
      </c>
      <c r="E7500" s="444" t="s">
        <v>997</v>
      </c>
      <c r="F7500" s="446" t="s">
        <v>1130</v>
      </c>
      <c r="G7500" s="447" t="n">
        <v>0.557830658550083</v>
      </c>
      <c r="H7500" s="448" t="n">
        <v>22.7726513000298</v>
      </c>
      <c r="I7500" s="448" t="n">
        <v>451.809363586054</v>
      </c>
      <c r="J7500" s="389"/>
      <c r="K7500" s="331" t="s">
        <v>994</v>
      </c>
    </row>
    <row r="7501" customFormat="false" ht="15" hidden="true" customHeight="false" outlineLevel="0" collapsed="false">
      <c r="A7501" s="449"/>
      <c r="B7501" s="449" t="s">
        <v>1702</v>
      </c>
      <c r="C7501" s="449" t="str">
        <f aca="false">IFERROR(VLOOKUP(B7501,'[1]#¡REF!'!$A$1:$C$15201,2,FALSE()),"")</f>
        <v/>
      </c>
      <c r="D7501" s="449" t="s">
        <v>991</v>
      </c>
      <c r="E7501" s="449" t="s">
        <v>1014</v>
      </c>
      <c r="F7501" s="450" t="s">
        <v>1132</v>
      </c>
      <c r="G7501" s="447" t="n">
        <v>12.2722744881018</v>
      </c>
      <c r="H7501" s="448" t="n">
        <v>500.998328600655</v>
      </c>
      <c r="I7501" s="448" t="n">
        <v>9939.80599889319</v>
      </c>
      <c r="J7501" s="390"/>
      <c r="K7501" s="331" t="s">
        <v>994</v>
      </c>
    </row>
    <row r="7502" customFormat="false" ht="15.75" hidden="true" customHeight="false" outlineLevel="0" collapsed="false">
      <c r="A7502" s="455" t="s">
        <v>1059</v>
      </c>
      <c r="B7502" s="455" t="s">
        <v>1702</v>
      </c>
      <c r="C7502" s="455" t="str">
        <f aca="false">IFERROR(VLOOKUP(B7502,'[1]#¡REF!'!$A$1:$C$15201,2,FALSE()),"")</f>
        <v/>
      </c>
      <c r="D7502" s="455" t="s">
        <v>991</v>
      </c>
      <c r="E7502" s="455" t="s">
        <v>612</v>
      </c>
      <c r="F7502" s="456" t="s">
        <v>1136</v>
      </c>
      <c r="G7502" s="457" t="n">
        <v>4</v>
      </c>
      <c r="H7502" s="465" t="n">
        <v>91.090605200119</v>
      </c>
      <c r="I7502" s="465" t="n">
        <v>1807.23745434422</v>
      </c>
      <c r="J7502" s="360" t="n">
        <v>698.22</v>
      </c>
      <c r="K7502" s="455" t="s">
        <v>994</v>
      </c>
      <c r="L7502" s="458" t="s">
        <v>1691</v>
      </c>
      <c r="M7502" s="458"/>
      <c r="N7502" s="458"/>
      <c r="O7502" s="458" t="n">
        <v>3139307</v>
      </c>
      <c r="P7502" s="459" t="n">
        <v>2503</v>
      </c>
      <c r="Q7502" s="460" t="n">
        <v>44476</v>
      </c>
      <c r="R7502" s="461"/>
      <c r="S7502" s="461"/>
      <c r="T7502" s="462" t="n">
        <v>4</v>
      </c>
    </row>
    <row r="7503" customFormat="false" ht="15" hidden="true" customHeight="false" outlineLevel="0" collapsed="false">
      <c r="A7503" s="439"/>
      <c r="B7503" s="439" t="s">
        <v>1703</v>
      </c>
      <c r="C7503" s="439" t="str">
        <f aca="false">IFERROR(VLOOKUP(B7503,'[1]#¡REF!'!$A$1:$C$15201,2,FALSE()),"")</f>
        <v/>
      </c>
      <c r="D7503" s="439" t="s">
        <v>991</v>
      </c>
      <c r="E7503" s="439" t="s">
        <v>997</v>
      </c>
      <c r="F7503" s="441" t="s">
        <v>1130</v>
      </c>
      <c r="G7503" s="447" t="n">
        <v>0.532075471698113</v>
      </c>
      <c r="H7503" s="448" t="n">
        <v>30.1059805586454</v>
      </c>
      <c r="I7503" s="448" t="n">
        <v>597.302603773585</v>
      </c>
      <c r="J7503" s="388"/>
      <c r="K7503" s="331" t="s">
        <v>994</v>
      </c>
    </row>
    <row r="7504" customFormat="false" ht="15" hidden="true" customHeight="false" outlineLevel="0" collapsed="false">
      <c r="A7504" s="444"/>
      <c r="B7504" s="444" t="s">
        <v>1703</v>
      </c>
      <c r="C7504" s="444" t="str">
        <f aca="false">IFERROR(VLOOKUP(B7504,'[1]#¡REF!'!$A$1:$C$15201,2,FALSE()),"")</f>
        <v/>
      </c>
      <c r="D7504" s="444" t="s">
        <v>991</v>
      </c>
      <c r="E7504" s="444" t="s">
        <v>992</v>
      </c>
      <c r="F7504" s="354" t="s">
        <v>993</v>
      </c>
      <c r="G7504" s="447" t="n">
        <v>95.7735849056604</v>
      </c>
      <c r="H7504" s="448" t="n">
        <v>5419.07650055617</v>
      </c>
      <c r="I7504" s="448" t="n">
        <v>107514.468679245</v>
      </c>
      <c r="J7504" s="389"/>
      <c r="K7504" s="331" t="s">
        <v>994</v>
      </c>
    </row>
    <row r="7505" customFormat="false" ht="15" hidden="true" customHeight="false" outlineLevel="0" collapsed="false">
      <c r="A7505" s="444"/>
      <c r="B7505" s="444" t="s">
        <v>1703</v>
      </c>
      <c r="C7505" s="444" t="str">
        <f aca="false">IFERROR(VLOOKUP(B7505,'[1]#¡REF!'!$A$1:$C$15201,2,FALSE()),"")</f>
        <v/>
      </c>
      <c r="D7505" s="444" t="s">
        <v>991</v>
      </c>
      <c r="E7505" s="444" t="s">
        <v>1037</v>
      </c>
      <c r="F7505" s="446" t="s">
        <v>1131</v>
      </c>
      <c r="G7505" s="447" t="n">
        <v>1.06415094339623</v>
      </c>
      <c r="H7505" s="448" t="n">
        <v>60.2119611172907</v>
      </c>
      <c r="I7505" s="448" t="n">
        <v>1194.60520754717</v>
      </c>
      <c r="J7505" s="389"/>
      <c r="K7505" s="331" t="s">
        <v>994</v>
      </c>
    </row>
    <row r="7506" customFormat="false" ht="15" hidden="true" customHeight="false" outlineLevel="0" collapsed="false">
      <c r="A7506" s="449"/>
      <c r="B7506" s="449" t="s">
        <v>1703</v>
      </c>
      <c r="C7506" s="449" t="str">
        <f aca="false">IFERROR(VLOOKUP(B7506,'[1]#¡REF!'!$A$1:$C$15201,2,FALSE()),"")</f>
        <v/>
      </c>
      <c r="D7506" s="449" t="s">
        <v>991</v>
      </c>
      <c r="E7506" s="449" t="s">
        <v>1004</v>
      </c>
      <c r="F7506" s="450" t="s">
        <v>1134</v>
      </c>
      <c r="G7506" s="447" t="n">
        <v>8.51320754716981</v>
      </c>
      <c r="H7506" s="448" t="n">
        <v>481.695688938326</v>
      </c>
      <c r="I7506" s="448" t="n">
        <v>9556.84166037736</v>
      </c>
      <c r="J7506" s="390"/>
      <c r="K7506" s="331" t="s">
        <v>994</v>
      </c>
    </row>
    <row r="7507" customFormat="false" ht="15.75" hidden="true" customHeight="false" outlineLevel="0" collapsed="false">
      <c r="A7507" s="455" t="s">
        <v>1059</v>
      </c>
      <c r="B7507" s="455" t="s">
        <v>1703</v>
      </c>
      <c r="C7507" s="455" t="str">
        <f aca="false">IFERROR(VLOOKUP(B7507,'[1]#¡REF!'!$A$1:$C$15201,2,FALSE()),"")</f>
        <v/>
      </c>
      <c r="D7507" s="455" t="s">
        <v>991</v>
      </c>
      <c r="E7507" s="455" t="s">
        <v>612</v>
      </c>
      <c r="F7507" s="456" t="s">
        <v>1136</v>
      </c>
      <c r="G7507" s="457" t="n">
        <v>4</v>
      </c>
      <c r="H7507" s="465" t="n">
        <v>120.423922234581</v>
      </c>
      <c r="I7507" s="470" t="n">
        <v>1122.59</v>
      </c>
      <c r="J7507" s="360" t="n">
        <v>967.75</v>
      </c>
      <c r="K7507" s="455" t="s">
        <v>994</v>
      </c>
      <c r="L7507" s="458" t="s">
        <v>1691</v>
      </c>
      <c r="M7507" s="458"/>
      <c r="N7507" s="458"/>
      <c r="O7507" s="458" t="n">
        <v>3139307</v>
      </c>
      <c r="P7507" s="459" t="n">
        <v>2502</v>
      </c>
      <c r="Q7507" s="460" t="n">
        <v>44476</v>
      </c>
      <c r="R7507" s="461"/>
      <c r="S7507" s="461"/>
      <c r="T7507" s="462" t="n">
        <v>4</v>
      </c>
    </row>
    <row r="7508" customFormat="false" ht="15" hidden="true" customHeight="false" outlineLevel="0" collapsed="false">
      <c r="A7508" s="439"/>
      <c r="B7508" s="439" t="s">
        <v>1704</v>
      </c>
      <c r="C7508" s="439" t="str">
        <f aca="false">IFERROR(VLOOKUP(B7508,'[1]#¡REF!'!$A$1:$C$15201,2,FALSE()),"")</f>
        <v/>
      </c>
      <c r="D7508" s="439" t="s">
        <v>991</v>
      </c>
      <c r="E7508" s="439" t="s">
        <v>997</v>
      </c>
      <c r="F7508" s="441" t="s">
        <v>1130</v>
      </c>
      <c r="G7508" s="447" t="n">
        <v>1.08262108262108</v>
      </c>
      <c r="H7508" s="448" t="n">
        <v>64.4377869029884</v>
      </c>
      <c r="I7508" s="448" t="n">
        <v>1278.44558404558</v>
      </c>
      <c r="J7508" s="388"/>
      <c r="K7508" s="331" t="s">
        <v>994</v>
      </c>
    </row>
    <row r="7509" customFormat="false" ht="15" hidden="true" customHeight="false" outlineLevel="0" collapsed="false">
      <c r="A7509" s="444"/>
      <c r="B7509" s="444" t="s">
        <v>1704</v>
      </c>
      <c r="C7509" s="444" t="str">
        <f aca="false">IFERROR(VLOOKUP(B7509,'[1]#¡REF!'!$A$1:$C$15201,2,FALSE()),"")</f>
        <v/>
      </c>
      <c r="D7509" s="444" t="s">
        <v>991</v>
      </c>
      <c r="E7509" s="444" t="s">
        <v>1032</v>
      </c>
      <c r="F7509" s="446" t="s">
        <v>1130</v>
      </c>
      <c r="G7509" s="447" t="n">
        <v>1.08262108262108</v>
      </c>
      <c r="H7509" s="448" t="n">
        <v>64.4377869029884</v>
      </c>
      <c r="I7509" s="448" t="n">
        <v>1278.44558404558</v>
      </c>
      <c r="J7509" s="389"/>
      <c r="K7509" s="331" t="s">
        <v>994</v>
      </c>
    </row>
    <row r="7510" customFormat="false" ht="15" hidden="true" customHeight="false" outlineLevel="0" collapsed="false">
      <c r="A7510" s="444"/>
      <c r="B7510" s="444" t="s">
        <v>1704</v>
      </c>
      <c r="C7510" s="444" t="str">
        <f aca="false">IFERROR(VLOOKUP(B7510,'[1]#¡REF!'!$A$1:$C$15201,2,FALSE()),"")</f>
        <v/>
      </c>
      <c r="D7510" s="444" t="s">
        <v>991</v>
      </c>
      <c r="E7510" s="444" t="s">
        <v>1037</v>
      </c>
      <c r="F7510" s="446" t="s">
        <v>1131</v>
      </c>
      <c r="G7510" s="447" t="n">
        <v>11.3675213675214</v>
      </c>
      <c r="H7510" s="448" t="n">
        <v>676.596762481378</v>
      </c>
      <c r="I7510" s="448" t="n">
        <v>13423.6786324786</v>
      </c>
      <c r="J7510" s="389"/>
      <c r="K7510" s="331" t="s">
        <v>994</v>
      </c>
    </row>
    <row r="7511" customFormat="false" ht="15" hidden="true" customHeight="false" outlineLevel="0" collapsed="false">
      <c r="A7511" s="444"/>
      <c r="B7511" s="444" t="s">
        <v>1704</v>
      </c>
      <c r="C7511" s="444" t="str">
        <f aca="false">IFERROR(VLOOKUP(B7511,'[1]#¡REF!'!$A$1:$C$15201,2,FALSE()),"")</f>
        <v/>
      </c>
      <c r="D7511" s="444" t="s">
        <v>991</v>
      </c>
      <c r="E7511" s="444" t="s">
        <v>1004</v>
      </c>
      <c r="F7511" s="446" t="s">
        <v>1134</v>
      </c>
      <c r="G7511" s="447" t="n">
        <v>25.982905982906</v>
      </c>
      <c r="H7511" s="448" t="n">
        <v>1546.50688567172</v>
      </c>
      <c r="I7511" s="448" t="n">
        <v>30682.694017094</v>
      </c>
      <c r="J7511" s="389"/>
      <c r="K7511" s="331" t="s">
        <v>994</v>
      </c>
    </row>
    <row r="7512" customFormat="false" ht="15" hidden="true" customHeight="false" outlineLevel="0" collapsed="false">
      <c r="A7512" s="444"/>
      <c r="B7512" s="444" t="s">
        <v>1705</v>
      </c>
      <c r="C7512" s="444" t="str">
        <f aca="false">IFERROR(VLOOKUP(B7512,'[1]#¡REF!'!$A$1:$C$15201,2,FALSE()),"")</f>
        <v/>
      </c>
      <c r="D7512" s="444" t="s">
        <v>991</v>
      </c>
      <c r="E7512" s="444" t="s">
        <v>1014</v>
      </c>
      <c r="F7512" s="446" t="s">
        <v>1132</v>
      </c>
      <c r="G7512" s="447" t="n">
        <v>50</v>
      </c>
      <c r="H7512" s="448" t="n">
        <v>3902.72199518558</v>
      </c>
      <c r="I7512" s="448" t="n">
        <v>77430</v>
      </c>
      <c r="J7512" s="389"/>
      <c r="K7512" s="331" t="s">
        <v>994</v>
      </c>
    </row>
    <row r="7513" customFormat="false" ht="15" hidden="true" customHeight="false" outlineLevel="0" collapsed="false">
      <c r="A7513" s="449"/>
      <c r="B7513" s="449" t="s">
        <v>1705</v>
      </c>
      <c r="C7513" s="449" t="str">
        <f aca="false">IFERROR(VLOOKUP(B7513,'[1]#¡REF!'!$A$1:$C$15201,2,FALSE()),"")</f>
        <v/>
      </c>
      <c r="D7513" s="449" t="s">
        <v>991</v>
      </c>
      <c r="E7513" s="449" t="s">
        <v>1004</v>
      </c>
      <c r="F7513" s="450" t="s">
        <v>1134</v>
      </c>
      <c r="G7513" s="447" t="n">
        <v>16</v>
      </c>
      <c r="H7513" s="448" t="n">
        <v>1248.87103845939</v>
      </c>
      <c r="I7513" s="448" t="n">
        <v>24777.6</v>
      </c>
      <c r="J7513" s="390"/>
      <c r="K7513" s="331" t="s">
        <v>994</v>
      </c>
    </row>
    <row r="7514" customFormat="false" ht="15.75" hidden="true" customHeight="false" outlineLevel="0" collapsed="false">
      <c r="A7514" s="455" t="s">
        <v>1706</v>
      </c>
      <c r="B7514" s="455" t="s">
        <v>1707</v>
      </c>
      <c r="C7514" s="455" t="str">
        <f aca="false">IFERROR(VLOOKUP(B7514,'[1]#¡REF!'!$A$1:$C$15201,2,FALSE()),"")</f>
        <v/>
      </c>
      <c r="D7514" s="455" t="s">
        <v>991</v>
      </c>
      <c r="E7514" s="455" t="s">
        <v>612</v>
      </c>
      <c r="F7514" s="456" t="s">
        <v>1136</v>
      </c>
      <c r="G7514" s="457" t="n">
        <v>14</v>
      </c>
      <c r="H7514" s="465" t="n">
        <v>1473.38718020489</v>
      </c>
      <c r="I7514" s="465" t="n">
        <v>29232</v>
      </c>
      <c r="J7514" s="360" t="n">
        <v>1800</v>
      </c>
      <c r="K7514" s="455" t="s">
        <v>994</v>
      </c>
      <c r="L7514" s="458" t="s">
        <v>1708</v>
      </c>
      <c r="M7514" s="458"/>
      <c r="N7514" s="458"/>
      <c r="O7514" s="458" t="n">
        <v>3139308</v>
      </c>
      <c r="P7514" s="459" t="n">
        <v>2410</v>
      </c>
      <c r="Q7514" s="460" t="n">
        <v>44470</v>
      </c>
      <c r="R7514" s="461"/>
      <c r="S7514" s="461"/>
      <c r="T7514" s="462" t="n">
        <v>14</v>
      </c>
    </row>
    <row r="7515" customFormat="false" ht="15" hidden="true" customHeight="false" outlineLevel="0" collapsed="false">
      <c r="A7515" s="439"/>
      <c r="B7515" s="439" t="s">
        <v>1709</v>
      </c>
      <c r="C7515" s="439" t="str">
        <f aca="false">IFERROR(VLOOKUP(B7515,'[1]#¡REF!'!$A$1:$C$15201,2,FALSE()),"")</f>
        <v/>
      </c>
      <c r="D7515" s="439" t="s">
        <v>991</v>
      </c>
      <c r="E7515" s="439" t="s">
        <v>1032</v>
      </c>
      <c r="F7515" s="441" t="s">
        <v>1130</v>
      </c>
      <c r="G7515" s="447" t="n">
        <v>6</v>
      </c>
      <c r="H7515" s="448" t="n">
        <v>80.6854879626459</v>
      </c>
      <c r="I7515" s="448" t="n">
        <v>1600.8</v>
      </c>
      <c r="J7515" s="388"/>
      <c r="K7515" s="331" t="s">
        <v>994</v>
      </c>
    </row>
    <row r="7516" customFormat="false" ht="15" hidden="true" customHeight="false" outlineLevel="0" collapsed="false">
      <c r="A7516" s="444"/>
      <c r="B7516" s="444" t="s">
        <v>1709</v>
      </c>
      <c r="C7516" s="444" t="str">
        <f aca="false">IFERROR(VLOOKUP(B7516,'[1]#¡REF!'!$A$1:$C$15201,2,FALSE()),"")</f>
        <v/>
      </c>
      <c r="D7516" s="444" t="s">
        <v>991</v>
      </c>
      <c r="E7516" s="444" t="s">
        <v>992</v>
      </c>
      <c r="F7516" s="354" t="s">
        <v>993</v>
      </c>
      <c r="G7516" s="447" t="n">
        <v>60</v>
      </c>
      <c r="H7516" s="448" t="n">
        <v>806.854879626459</v>
      </c>
      <c r="I7516" s="448" t="n">
        <v>16008</v>
      </c>
      <c r="J7516" s="389"/>
      <c r="K7516" s="331" t="s">
        <v>994</v>
      </c>
    </row>
    <row r="7517" customFormat="false" ht="15" hidden="true" customHeight="false" outlineLevel="0" collapsed="false">
      <c r="A7517" s="444"/>
      <c r="B7517" s="444" t="s">
        <v>1709</v>
      </c>
      <c r="C7517" s="444" t="str">
        <f aca="false">IFERROR(VLOOKUP(B7517,'[1]#¡REF!'!$A$1:$C$15201,2,FALSE()),"")</f>
        <v/>
      </c>
      <c r="D7517" s="444" t="s">
        <v>991</v>
      </c>
      <c r="E7517" s="444" t="s">
        <v>1000</v>
      </c>
      <c r="F7517" s="354" t="s">
        <v>993</v>
      </c>
      <c r="G7517" s="447" t="n">
        <v>8</v>
      </c>
      <c r="H7517" s="448" t="n">
        <v>107.580650616861</v>
      </c>
      <c r="I7517" s="448" t="n">
        <v>2134.4</v>
      </c>
      <c r="J7517" s="389"/>
      <c r="K7517" s="331" t="s">
        <v>994</v>
      </c>
    </row>
    <row r="7518" customFormat="false" ht="15" hidden="true" customHeight="false" outlineLevel="0" collapsed="false">
      <c r="A7518" s="444"/>
      <c r="B7518" s="444" t="s">
        <v>1709</v>
      </c>
      <c r="C7518" s="444" t="str">
        <f aca="false">IFERROR(VLOOKUP(B7518,'[1]#¡REF!'!$A$1:$C$15201,2,FALSE()),"")</f>
        <v/>
      </c>
      <c r="D7518" s="444" t="s">
        <v>991</v>
      </c>
      <c r="E7518" s="444" t="s">
        <v>1053</v>
      </c>
      <c r="F7518" s="354" t="s">
        <v>993</v>
      </c>
      <c r="G7518" s="447" t="n">
        <v>50</v>
      </c>
      <c r="H7518" s="448" t="n">
        <v>672.379066355383</v>
      </c>
      <c r="I7518" s="448" t="n">
        <v>13340</v>
      </c>
      <c r="J7518" s="389"/>
      <c r="K7518" s="331" t="s">
        <v>994</v>
      </c>
    </row>
    <row r="7519" customFormat="false" ht="15" hidden="true" customHeight="false" outlineLevel="0" collapsed="false">
      <c r="A7519" s="444"/>
      <c r="B7519" s="444" t="s">
        <v>1709</v>
      </c>
      <c r="C7519" s="444" t="str">
        <f aca="false">IFERROR(VLOOKUP(B7519,'[1]#¡REF!'!$A$1:$C$15201,2,FALSE()),"")</f>
        <v/>
      </c>
      <c r="D7519" s="444" t="s">
        <v>991</v>
      </c>
      <c r="E7519" s="444" t="s">
        <v>1014</v>
      </c>
      <c r="F7519" s="446" t="s">
        <v>1132</v>
      </c>
      <c r="G7519" s="447" t="n">
        <v>24</v>
      </c>
      <c r="H7519" s="448" t="n">
        <v>322.741951850584</v>
      </c>
      <c r="I7519" s="448" t="n">
        <v>6403.2</v>
      </c>
      <c r="J7519" s="389"/>
      <c r="K7519" s="331" t="s">
        <v>994</v>
      </c>
    </row>
    <row r="7520" customFormat="false" ht="15" hidden="true" customHeight="false" outlineLevel="0" collapsed="false">
      <c r="A7520" s="444"/>
      <c r="B7520" s="444" t="s">
        <v>1709</v>
      </c>
      <c r="C7520" s="444" t="str">
        <f aca="false">IFERROR(VLOOKUP(B7520,'[1]#¡REF!'!$A$1:$C$15201,2,FALSE()),"")</f>
        <v/>
      </c>
      <c r="D7520" s="444" t="s">
        <v>991</v>
      </c>
      <c r="E7520" s="444" t="s">
        <v>1002</v>
      </c>
      <c r="F7520" s="446" t="s">
        <v>1133</v>
      </c>
      <c r="G7520" s="447" t="n">
        <v>1</v>
      </c>
      <c r="H7520" s="448" t="n">
        <v>13.4475813271077</v>
      </c>
      <c r="I7520" s="448" t="n">
        <v>266.8</v>
      </c>
      <c r="J7520" s="389"/>
      <c r="K7520" s="331" t="s">
        <v>994</v>
      </c>
    </row>
    <row r="7521" customFormat="false" ht="15" hidden="true" customHeight="false" outlineLevel="0" collapsed="false">
      <c r="A7521" s="449"/>
      <c r="B7521" s="449" t="s">
        <v>1709</v>
      </c>
      <c r="C7521" s="449" t="str">
        <f aca="false">IFERROR(VLOOKUP(B7521,'[1]#¡REF!'!$A$1:$C$15201,2,FALSE()),"")</f>
        <v/>
      </c>
      <c r="D7521" s="449" t="s">
        <v>991</v>
      </c>
      <c r="E7521" s="449" t="s">
        <v>1004</v>
      </c>
      <c r="F7521" s="450" t="s">
        <v>1134</v>
      </c>
      <c r="G7521" s="447" t="n">
        <v>48</v>
      </c>
      <c r="H7521" s="448" t="n">
        <v>645.483903701168</v>
      </c>
      <c r="I7521" s="448" t="n">
        <v>12806.4</v>
      </c>
      <c r="J7521" s="390"/>
      <c r="K7521" s="331" t="s">
        <v>994</v>
      </c>
    </row>
    <row r="7522" customFormat="false" ht="15.75" hidden="true" customHeight="false" outlineLevel="0" collapsed="false">
      <c r="A7522" s="455" t="s">
        <v>1706</v>
      </c>
      <c r="B7522" s="455" t="s">
        <v>1709</v>
      </c>
      <c r="C7522" s="455" t="str">
        <f aca="false">IFERROR(VLOOKUP(B7522,'[1]#¡REF!'!$A$1:$C$15201,2,FALSE()),"")</f>
        <v/>
      </c>
      <c r="D7522" s="455" t="s">
        <v>991</v>
      </c>
      <c r="E7522" s="455" t="s">
        <v>612</v>
      </c>
      <c r="F7522" s="456" t="s">
        <v>1136</v>
      </c>
      <c r="G7522" s="457" t="n">
        <v>4</v>
      </c>
      <c r="H7522" s="465" t="n">
        <v>53.7903253084306</v>
      </c>
      <c r="I7522" s="465" t="n">
        <v>1067.2</v>
      </c>
      <c r="J7522" s="360" t="n">
        <v>230</v>
      </c>
      <c r="K7522" s="455" t="s">
        <v>994</v>
      </c>
      <c r="L7522" s="458" t="s">
        <v>1710</v>
      </c>
      <c r="M7522" s="458"/>
      <c r="N7522" s="458"/>
      <c r="O7522" s="458" t="n">
        <v>3139309</v>
      </c>
      <c r="P7522" s="459" t="n">
        <v>2701</v>
      </c>
      <c r="Q7522" s="460" t="n">
        <v>44490</v>
      </c>
      <c r="R7522" s="461"/>
      <c r="S7522" s="461"/>
      <c r="T7522" s="462" t="n">
        <f aca="false">4</f>
        <v>4</v>
      </c>
    </row>
    <row r="7523" customFormat="false" ht="15" hidden="true" customHeight="false" outlineLevel="0" collapsed="false">
      <c r="A7523" s="439"/>
      <c r="B7523" s="439" t="s">
        <v>1711</v>
      </c>
      <c r="C7523" s="439" t="str">
        <f aca="false">IFERROR(VLOOKUP(B7523,'[1]#¡REF!'!$A$1:$C$15201,2,FALSE()),"")</f>
        <v/>
      </c>
      <c r="D7523" s="439" t="s">
        <v>991</v>
      </c>
      <c r="E7523" s="439" t="s">
        <v>1053</v>
      </c>
      <c r="F7523" s="354" t="s">
        <v>993</v>
      </c>
      <c r="G7523" s="447" t="n">
        <v>90</v>
      </c>
      <c r="H7523" s="448" t="n">
        <v>1515.48394782013</v>
      </c>
      <c r="I7523" s="448" t="n">
        <v>30067.2</v>
      </c>
      <c r="J7523" s="388"/>
      <c r="K7523" s="331" t="s">
        <v>994</v>
      </c>
    </row>
    <row r="7524" customFormat="false" ht="15" hidden="true" customHeight="false" outlineLevel="0" collapsed="false">
      <c r="A7524" s="444"/>
      <c r="B7524" s="444" t="s">
        <v>1711</v>
      </c>
      <c r="C7524" s="444" t="str">
        <f aca="false">IFERROR(VLOOKUP(B7524,'[1]#¡REF!'!$A$1:$C$15201,2,FALSE()),"")</f>
        <v/>
      </c>
      <c r="D7524" s="444" t="s">
        <v>991</v>
      </c>
      <c r="E7524" s="444" t="s">
        <v>1037</v>
      </c>
      <c r="F7524" s="446" t="s">
        <v>1131</v>
      </c>
      <c r="G7524" s="447" t="n">
        <v>29</v>
      </c>
      <c r="H7524" s="448" t="n">
        <v>488.322605408709</v>
      </c>
      <c r="I7524" s="448" t="n">
        <v>9688.32</v>
      </c>
      <c r="J7524" s="389"/>
      <c r="K7524" s="331" t="s">
        <v>994</v>
      </c>
    </row>
    <row r="7525" customFormat="false" ht="15" hidden="true" customHeight="false" outlineLevel="0" collapsed="false">
      <c r="A7525" s="444"/>
      <c r="B7525" s="444" t="s">
        <v>1711</v>
      </c>
      <c r="C7525" s="444" t="str">
        <f aca="false">IFERROR(VLOOKUP(B7525,'[1]#¡REF!'!$A$1:$C$15201,2,FALSE()),"")</f>
        <v/>
      </c>
      <c r="D7525" s="444" t="s">
        <v>991</v>
      </c>
      <c r="E7525" s="444" t="s">
        <v>1014</v>
      </c>
      <c r="F7525" s="446" t="s">
        <v>1132</v>
      </c>
      <c r="G7525" s="447" t="n">
        <v>88</v>
      </c>
      <c r="H7525" s="448" t="n">
        <v>1481.80652675746</v>
      </c>
      <c r="I7525" s="448" t="n">
        <v>29399.04</v>
      </c>
      <c r="J7525" s="389"/>
      <c r="K7525" s="331" t="s">
        <v>994</v>
      </c>
    </row>
    <row r="7526" customFormat="false" ht="15" hidden="true" customHeight="false" outlineLevel="0" collapsed="false">
      <c r="A7526" s="444"/>
      <c r="B7526" s="444" t="s">
        <v>1711</v>
      </c>
      <c r="C7526" s="444" t="str">
        <f aca="false">IFERROR(VLOOKUP(B7526,'[1]#¡REF!'!$A$1:$C$15201,2,FALSE()),"")</f>
        <v/>
      </c>
      <c r="D7526" s="444" t="s">
        <v>991</v>
      </c>
      <c r="E7526" s="444" t="s">
        <v>1002</v>
      </c>
      <c r="F7526" s="446" t="s">
        <v>1133</v>
      </c>
      <c r="G7526" s="447" t="n">
        <v>2</v>
      </c>
      <c r="H7526" s="448" t="n">
        <v>33.6774210626696</v>
      </c>
      <c r="I7526" s="448" t="n">
        <v>668.16</v>
      </c>
      <c r="J7526" s="389"/>
      <c r="K7526" s="331" t="s">
        <v>994</v>
      </c>
    </row>
    <row r="7527" customFormat="false" ht="15" hidden="true" customHeight="false" outlineLevel="0" collapsed="false">
      <c r="A7527" s="444"/>
      <c r="B7527" s="444" t="s">
        <v>1712</v>
      </c>
      <c r="C7527" s="444" t="str">
        <f aca="false">IFERROR(VLOOKUP(B7527,'[1]#¡REF!'!$A$1:$C$15201,2,FALSE()),"")</f>
        <v/>
      </c>
      <c r="D7527" s="444" t="s">
        <v>991</v>
      </c>
      <c r="E7527" s="444" t="s">
        <v>1032</v>
      </c>
      <c r="F7527" s="446" t="s">
        <v>1130</v>
      </c>
      <c r="G7527" s="447" t="n">
        <v>2202.76233476914</v>
      </c>
      <c r="H7527" s="448" t="n">
        <v>3127.92251537218</v>
      </c>
      <c r="I7527" s="448" t="n">
        <v>62057.982704984</v>
      </c>
      <c r="J7527" s="389"/>
      <c r="K7527" s="331" t="s">
        <v>994</v>
      </c>
    </row>
    <row r="7528" customFormat="false" ht="15" hidden="true" customHeight="false" outlineLevel="0" collapsed="false">
      <c r="A7528" s="444"/>
      <c r="B7528" s="444" t="s">
        <v>1712</v>
      </c>
      <c r="C7528" s="444" t="str">
        <f aca="false">IFERROR(VLOOKUP(B7528,'[1]#¡REF!'!$A$1:$C$15201,2,FALSE()),"")</f>
        <v/>
      </c>
      <c r="D7528" s="444" t="s">
        <v>991</v>
      </c>
      <c r="E7528" s="444" t="s">
        <v>992</v>
      </c>
      <c r="F7528" s="354" t="s">
        <v>993</v>
      </c>
      <c r="G7528" s="447" t="n">
        <v>715.89775879997</v>
      </c>
      <c r="H7528" s="448" t="n">
        <v>1016.57481749596</v>
      </c>
      <c r="I7528" s="448" t="n">
        <v>20168.8443791198</v>
      </c>
      <c r="J7528" s="389"/>
      <c r="K7528" s="331" t="s">
        <v>994</v>
      </c>
    </row>
    <row r="7529" customFormat="false" ht="15" hidden="true" customHeight="false" outlineLevel="0" collapsed="false">
      <c r="A7529" s="444"/>
      <c r="B7529" s="444" t="s">
        <v>1712</v>
      </c>
      <c r="C7529" s="444" t="str">
        <f aca="false">IFERROR(VLOOKUP(B7529,'[1]#¡REF!'!$A$1:$C$15201,2,FALSE()),"")</f>
        <v/>
      </c>
      <c r="D7529" s="444" t="s">
        <v>991</v>
      </c>
      <c r="E7529" s="444" t="s">
        <v>1008</v>
      </c>
      <c r="F7529" s="354" t="s">
        <v>993</v>
      </c>
      <c r="G7529" s="447" t="n">
        <v>157.340166769224</v>
      </c>
      <c r="H7529" s="448" t="n">
        <v>223.423036812298</v>
      </c>
      <c r="I7529" s="448" t="n">
        <v>4432.713050356</v>
      </c>
      <c r="J7529" s="389"/>
      <c r="K7529" s="331" t="s">
        <v>994</v>
      </c>
    </row>
    <row r="7530" customFormat="false" ht="15" hidden="true" customHeight="false" outlineLevel="0" collapsed="false">
      <c r="A7530" s="444"/>
      <c r="B7530" s="444" t="s">
        <v>1712</v>
      </c>
      <c r="C7530" s="444" t="str">
        <f aca="false">IFERROR(VLOOKUP(B7530,'[1]#¡REF!'!$A$1:$C$15201,2,FALSE()),"")</f>
        <v/>
      </c>
      <c r="D7530" s="444" t="s">
        <v>991</v>
      </c>
      <c r="E7530" s="444" t="s">
        <v>1000</v>
      </c>
      <c r="F7530" s="354" t="s">
        <v>993</v>
      </c>
      <c r="G7530" s="447" t="n">
        <v>1005.40366565534</v>
      </c>
      <c r="H7530" s="448" t="n">
        <v>1427.67320523059</v>
      </c>
      <c r="I7530" s="448" t="n">
        <v>28325.0363917748</v>
      </c>
      <c r="J7530" s="389"/>
      <c r="K7530" s="331" t="s">
        <v>994</v>
      </c>
    </row>
    <row r="7531" customFormat="false" ht="15" hidden="true" customHeight="false" outlineLevel="0" collapsed="false">
      <c r="A7531" s="444"/>
      <c r="B7531" s="444" t="s">
        <v>1712</v>
      </c>
      <c r="C7531" s="444" t="str">
        <f aca="false">IFERROR(VLOOKUP(B7531,'[1]#¡REF!'!$A$1:$C$15201,2,FALSE()),"")</f>
        <v/>
      </c>
      <c r="D7531" s="444" t="s">
        <v>991</v>
      </c>
      <c r="E7531" s="444" t="s">
        <v>1034</v>
      </c>
      <c r="F7531" s="354" t="s">
        <v>993</v>
      </c>
      <c r="G7531" s="447" t="n">
        <v>4375.10557062956</v>
      </c>
      <c r="H7531" s="448" t="n">
        <v>6212.64991029397</v>
      </c>
      <c r="I7531" s="448" t="n">
        <v>123258.974220232</v>
      </c>
      <c r="J7531" s="389"/>
      <c r="K7531" s="331" t="s">
        <v>994</v>
      </c>
    </row>
    <row r="7532" customFormat="false" ht="15" hidden="true" customHeight="false" outlineLevel="0" collapsed="false">
      <c r="A7532" s="444"/>
      <c r="B7532" s="444" t="s">
        <v>1712</v>
      </c>
      <c r="C7532" s="444" t="str">
        <f aca="false">IFERROR(VLOOKUP(B7532,'[1]#¡REF!'!$A$1:$C$15201,2,FALSE()),"")</f>
        <v/>
      </c>
      <c r="D7532" s="444" t="s">
        <v>991</v>
      </c>
      <c r="E7532" s="444" t="s">
        <v>1009</v>
      </c>
      <c r="F7532" s="354" t="s">
        <v>993</v>
      </c>
      <c r="G7532" s="447" t="n">
        <v>5.76913944820489</v>
      </c>
      <c r="H7532" s="448" t="n">
        <v>8.19217801645094</v>
      </c>
      <c r="I7532" s="448" t="n">
        <v>162.532811846387</v>
      </c>
      <c r="J7532" s="389"/>
      <c r="K7532" s="331" t="s">
        <v>994</v>
      </c>
    </row>
    <row r="7533" customFormat="false" ht="15" hidden="true" customHeight="false" outlineLevel="0" collapsed="false">
      <c r="A7533" s="444"/>
      <c r="B7533" s="444" t="s">
        <v>1712</v>
      </c>
      <c r="C7533" s="444" t="str">
        <f aca="false">IFERROR(VLOOKUP(B7533,'[1]#¡REF!'!$A$1:$C$15201,2,FALSE()),"")</f>
        <v/>
      </c>
      <c r="D7533" s="444" t="s">
        <v>991</v>
      </c>
      <c r="E7533" s="444" t="s">
        <v>1010</v>
      </c>
      <c r="F7533" s="354" t="s">
        <v>993</v>
      </c>
      <c r="G7533" s="447" t="n">
        <v>7172.0892685638</v>
      </c>
      <c r="H7533" s="448" t="n">
        <v>10184.3667613606</v>
      </c>
      <c r="I7533" s="448" t="n">
        <v>202057.836545394</v>
      </c>
      <c r="J7533" s="389"/>
      <c r="K7533" s="331" t="s">
        <v>994</v>
      </c>
    </row>
    <row r="7534" customFormat="false" ht="15" hidden="true" customHeight="false" outlineLevel="0" collapsed="false">
      <c r="A7534" s="444"/>
      <c r="B7534" s="444" t="s">
        <v>1712</v>
      </c>
      <c r="C7534" s="444" t="str">
        <f aca="false">IFERROR(VLOOKUP(B7534,'[1]#¡REF!'!$A$1:$C$15201,2,FALSE()),"")</f>
        <v/>
      </c>
      <c r="D7534" s="444" t="s">
        <v>991</v>
      </c>
      <c r="E7534" s="444" t="s">
        <v>1011</v>
      </c>
      <c r="F7534" s="354" t="s">
        <v>993</v>
      </c>
      <c r="G7534" s="447" t="n">
        <v>167.829511220506</v>
      </c>
      <c r="H7534" s="448" t="n">
        <v>238.317905933118</v>
      </c>
      <c r="I7534" s="448" t="n">
        <v>4728.22725371307</v>
      </c>
      <c r="J7534" s="389"/>
      <c r="K7534" s="331" t="s">
        <v>994</v>
      </c>
    </row>
    <row r="7535" customFormat="false" ht="15" hidden="true" customHeight="false" outlineLevel="0" collapsed="false">
      <c r="A7535" s="444"/>
      <c r="B7535" s="444" t="s">
        <v>1712</v>
      </c>
      <c r="C7535" s="444" t="str">
        <f aca="false">IFERROR(VLOOKUP(B7535,'[1]#¡REF!'!$A$1:$C$15201,2,FALSE()),"")</f>
        <v/>
      </c>
      <c r="D7535" s="444" t="s">
        <v>991</v>
      </c>
      <c r="E7535" s="444" t="s">
        <v>1001</v>
      </c>
      <c r="F7535" s="354" t="s">
        <v>993</v>
      </c>
      <c r="G7535" s="447" t="n">
        <v>115.382788964098</v>
      </c>
      <c r="H7535" s="448" t="n">
        <v>163.843560329019</v>
      </c>
      <c r="I7535" s="448" t="n">
        <v>3250.65623692773</v>
      </c>
      <c r="J7535" s="389"/>
      <c r="K7535" s="331" t="s">
        <v>994</v>
      </c>
    </row>
    <row r="7536" customFormat="false" ht="15" hidden="true" customHeight="false" outlineLevel="0" collapsed="false">
      <c r="A7536" s="444"/>
      <c r="B7536" s="444" t="s">
        <v>1712</v>
      </c>
      <c r="C7536" s="444" t="str">
        <f aca="false">IFERROR(VLOOKUP(B7536,'[1]#¡REF!'!$A$1:$C$15201,2,FALSE()),"")</f>
        <v/>
      </c>
      <c r="D7536" s="444" t="s">
        <v>991</v>
      </c>
      <c r="E7536" s="444" t="s">
        <v>1012</v>
      </c>
      <c r="F7536" s="354" t="s">
        <v>993</v>
      </c>
      <c r="G7536" s="447" t="n">
        <v>52.4467222564081</v>
      </c>
      <c r="H7536" s="448" t="n">
        <v>74.4743456040994</v>
      </c>
      <c r="I7536" s="448" t="n">
        <v>1477.57101678533</v>
      </c>
      <c r="J7536" s="389"/>
      <c r="K7536" s="331" t="s">
        <v>994</v>
      </c>
    </row>
    <row r="7537" customFormat="false" ht="15" hidden="true" customHeight="false" outlineLevel="0" collapsed="false">
      <c r="A7537" s="444"/>
      <c r="B7537" s="444" t="s">
        <v>1712</v>
      </c>
      <c r="C7537" s="444" t="str">
        <f aca="false">IFERROR(VLOOKUP(B7537,'[1]#¡REF!'!$A$1:$C$15201,2,FALSE()),"")</f>
        <v/>
      </c>
      <c r="D7537" s="444" t="s">
        <v>991</v>
      </c>
      <c r="E7537" s="444" t="s">
        <v>1036</v>
      </c>
      <c r="F7537" s="354" t="s">
        <v>993</v>
      </c>
      <c r="G7537" s="447" t="n">
        <v>4.19573778051265</v>
      </c>
      <c r="H7537" s="448" t="n">
        <v>5.95794764832796</v>
      </c>
      <c r="I7537" s="448" t="n">
        <v>118.205681342827</v>
      </c>
      <c r="J7537" s="389"/>
      <c r="K7537" s="331" t="s">
        <v>994</v>
      </c>
    </row>
    <row r="7538" customFormat="false" ht="15" hidden="true" customHeight="false" outlineLevel="0" collapsed="false">
      <c r="A7538" s="444"/>
      <c r="B7538" s="444" t="s">
        <v>1712</v>
      </c>
      <c r="C7538" s="444" t="str">
        <f aca="false">IFERROR(VLOOKUP(B7538,'[1]#¡REF!'!$A$1:$C$15201,2,FALSE()),"")</f>
        <v/>
      </c>
      <c r="D7538" s="444" t="s">
        <v>991</v>
      </c>
      <c r="E7538" s="444" t="s">
        <v>995</v>
      </c>
      <c r="F7538" s="354" t="s">
        <v>993</v>
      </c>
      <c r="G7538" s="447" t="n">
        <v>62.9360667076897</v>
      </c>
      <c r="H7538" s="448" t="n">
        <v>89.3692147249193</v>
      </c>
      <c r="I7538" s="448" t="n">
        <v>1773.0852201424</v>
      </c>
      <c r="J7538" s="389"/>
      <c r="K7538" s="331" t="s">
        <v>994</v>
      </c>
    </row>
    <row r="7539" customFormat="false" ht="15" hidden="true" customHeight="false" outlineLevel="0" collapsed="false">
      <c r="A7539" s="444"/>
      <c r="B7539" s="444" t="s">
        <v>1712</v>
      </c>
      <c r="C7539" s="444" t="str">
        <f aca="false">IFERROR(VLOOKUP(B7539,'[1]#¡REF!'!$A$1:$C$15201,2,FALSE()),"")</f>
        <v/>
      </c>
      <c r="D7539" s="444" t="s">
        <v>991</v>
      </c>
      <c r="E7539" s="444" t="s">
        <v>1013</v>
      </c>
      <c r="F7539" s="354" t="s">
        <v>993</v>
      </c>
      <c r="G7539" s="447" t="n">
        <v>1.04893444512816</v>
      </c>
      <c r="H7539" s="448" t="n">
        <v>1.48948691208199</v>
      </c>
      <c r="I7539" s="448" t="n">
        <v>29.5514203357067</v>
      </c>
      <c r="J7539" s="389"/>
      <c r="K7539" s="331" t="s">
        <v>994</v>
      </c>
    </row>
    <row r="7540" customFormat="false" ht="15" hidden="true" customHeight="false" outlineLevel="0" collapsed="false">
      <c r="A7540" s="444"/>
      <c r="B7540" s="444" t="s">
        <v>1712</v>
      </c>
      <c r="C7540" s="444" t="str">
        <f aca="false">IFERROR(VLOOKUP(B7540,'[1]#¡REF!'!$A$1:$C$15201,2,FALSE()),"")</f>
        <v/>
      </c>
      <c r="D7540" s="444" t="s">
        <v>991</v>
      </c>
      <c r="E7540" s="444" t="s">
        <v>1037</v>
      </c>
      <c r="F7540" s="446" t="s">
        <v>1131</v>
      </c>
      <c r="G7540" s="447" t="n">
        <v>448.943942514853</v>
      </c>
      <c r="H7540" s="448" t="n">
        <v>637.500398371091</v>
      </c>
      <c r="I7540" s="448" t="n">
        <v>12648.0079036825</v>
      </c>
      <c r="J7540" s="389"/>
      <c r="K7540" s="331" t="s">
        <v>994</v>
      </c>
    </row>
    <row r="7541" customFormat="false" ht="15" hidden="true" customHeight="false" outlineLevel="0" collapsed="false">
      <c r="A7541" s="444"/>
      <c r="B7541" s="444" t="s">
        <v>1712</v>
      </c>
      <c r="C7541" s="444" t="str">
        <f aca="false">IFERROR(VLOOKUP(B7541,'[1]#¡REF!'!$A$1:$C$15201,2,FALSE()),"")</f>
        <v/>
      </c>
      <c r="D7541" s="444" t="s">
        <v>991</v>
      </c>
      <c r="E7541" s="444" t="s">
        <v>1014</v>
      </c>
      <c r="F7541" s="446" t="s">
        <v>1132</v>
      </c>
      <c r="G7541" s="447" t="n">
        <v>1573.40166769224</v>
      </c>
      <c r="H7541" s="448" t="n">
        <v>2234.23036812298</v>
      </c>
      <c r="I7541" s="448" t="n">
        <v>44327.13050356</v>
      </c>
      <c r="J7541" s="389"/>
      <c r="K7541" s="331" t="s">
        <v>994</v>
      </c>
    </row>
    <row r="7542" customFormat="false" ht="15" hidden="true" customHeight="false" outlineLevel="0" collapsed="false">
      <c r="A7542" s="449"/>
      <c r="B7542" s="449" t="s">
        <v>1712</v>
      </c>
      <c r="C7542" s="449" t="str">
        <f aca="false">IFERROR(VLOOKUP(B7542,'[1]#¡REF!'!$A$1:$C$15201,2,FALSE()),"")</f>
        <v/>
      </c>
      <c r="D7542" s="449" t="s">
        <v>991</v>
      </c>
      <c r="E7542" s="449" t="s">
        <v>1004</v>
      </c>
      <c r="F7542" s="450" t="s">
        <v>1134</v>
      </c>
      <c r="G7542" s="447" t="n">
        <v>49.8243861435877</v>
      </c>
      <c r="H7542" s="448" t="n">
        <v>70.7506283238945</v>
      </c>
      <c r="I7542" s="448" t="n">
        <v>1403.69246594607</v>
      </c>
      <c r="J7542" s="390"/>
      <c r="K7542" s="331" t="s">
        <v>994</v>
      </c>
    </row>
    <row r="7543" customFormat="false" ht="15.75" hidden="true" customHeight="false" outlineLevel="0" collapsed="false">
      <c r="A7543" s="451"/>
      <c r="B7543" s="451" t="s">
        <v>1712</v>
      </c>
      <c r="C7543" s="451" t="str">
        <f aca="false">IFERROR(VLOOKUP(B7543,'[1]#¡REF!'!$A$1:$C$15201,2,FALSE()),"")</f>
        <v/>
      </c>
      <c r="D7543" s="451" t="s">
        <v>991</v>
      </c>
      <c r="E7543" s="451" t="s">
        <v>612</v>
      </c>
      <c r="F7543" s="452" t="s">
        <v>1136</v>
      </c>
      <c r="G7543" s="453" t="n">
        <v>2955.37279914859</v>
      </c>
      <c r="H7543" s="454" t="n">
        <v>4196.629374791</v>
      </c>
      <c r="I7543" s="454" t="n">
        <v>83261.1267958535</v>
      </c>
      <c r="J7543" s="360"/>
      <c r="K7543" s="356" t="s">
        <v>994</v>
      </c>
      <c r="L7543" s="379"/>
      <c r="M7543" s="379"/>
      <c r="N7543" s="379"/>
      <c r="O7543" s="379"/>
      <c r="P7543" s="101"/>
      <c r="Q7543" s="380"/>
      <c r="R7543" s="381"/>
      <c r="S7543" s="381"/>
      <c r="T7543" s="382"/>
    </row>
    <row r="7544" customFormat="false" ht="15" hidden="true" customHeight="false" outlineLevel="0" collapsed="false">
      <c r="A7544" s="439"/>
      <c r="B7544" s="439" t="s">
        <v>1712</v>
      </c>
      <c r="C7544" s="439" t="str">
        <f aca="false">IFERROR(VLOOKUP(B7544,'[1]#¡REF!'!$A$1:$C$15201,2,FALSE()),"")</f>
        <v/>
      </c>
      <c r="D7544" s="439" t="s">
        <v>1016</v>
      </c>
      <c r="E7544" s="439" t="s">
        <v>1017</v>
      </c>
      <c r="F7544" s="441" t="s">
        <v>1130</v>
      </c>
      <c r="G7544" s="447" t="n">
        <v>20.4542216799991</v>
      </c>
      <c r="H7544" s="448" t="n">
        <v>29.0449947855988</v>
      </c>
      <c r="I7544" s="448" t="n">
        <v>576.25269654628</v>
      </c>
      <c r="J7544" s="388"/>
      <c r="K7544" s="331" t="s">
        <v>994</v>
      </c>
    </row>
    <row r="7545" customFormat="false" ht="15" hidden="true" customHeight="false" outlineLevel="0" collapsed="false">
      <c r="A7545" s="444"/>
      <c r="B7545" s="444" t="s">
        <v>1712</v>
      </c>
      <c r="C7545" s="444" t="str">
        <f aca="false">IFERROR(VLOOKUP(B7545,'[1]#¡REF!'!$A$1:$C$15201,2,FALSE()),"")</f>
        <v/>
      </c>
      <c r="D7545" s="444" t="s">
        <v>1016</v>
      </c>
      <c r="E7545" s="444" t="s">
        <v>1040</v>
      </c>
      <c r="F7545" s="446" t="s">
        <v>1130</v>
      </c>
      <c r="G7545" s="447" t="n">
        <v>327.267546879986</v>
      </c>
      <c r="H7545" s="448" t="n">
        <v>464.71991656958</v>
      </c>
      <c r="I7545" s="448" t="n">
        <v>9220.04314474048</v>
      </c>
      <c r="J7545" s="389"/>
      <c r="K7545" s="331" t="s">
        <v>994</v>
      </c>
    </row>
    <row r="7546" customFormat="false" ht="15" hidden="true" customHeight="false" outlineLevel="0" collapsed="false">
      <c r="A7546" s="444"/>
      <c r="B7546" s="444" t="s">
        <v>1712</v>
      </c>
      <c r="C7546" s="444" t="str">
        <f aca="false">IFERROR(VLOOKUP(B7546,'[1]#¡REF!'!$A$1:$C$15201,2,FALSE()),"")</f>
        <v/>
      </c>
      <c r="D7546" s="444" t="s">
        <v>1016</v>
      </c>
      <c r="E7546" s="444" t="s">
        <v>1018</v>
      </c>
      <c r="F7546" s="354" t="s">
        <v>993</v>
      </c>
      <c r="G7546" s="447" t="n">
        <v>61.3626650399974</v>
      </c>
      <c r="H7546" s="448" t="n">
        <v>87.1349843567964</v>
      </c>
      <c r="I7546" s="448" t="n">
        <v>1728.75808963884</v>
      </c>
      <c r="J7546" s="389"/>
      <c r="K7546" s="331" t="s">
        <v>994</v>
      </c>
    </row>
    <row r="7547" customFormat="false" ht="15" hidden="true" customHeight="false" outlineLevel="0" collapsed="false">
      <c r="A7547" s="444"/>
      <c r="B7547" s="444" t="s">
        <v>1712</v>
      </c>
      <c r="C7547" s="444" t="str">
        <f aca="false">IFERROR(VLOOKUP(B7547,'[1]#¡REF!'!$A$1:$C$15201,2,FALSE()),"")</f>
        <v/>
      </c>
      <c r="D7547" s="444" t="s">
        <v>1016</v>
      </c>
      <c r="E7547" s="444" t="s">
        <v>1019</v>
      </c>
      <c r="F7547" s="354" t="s">
        <v>993</v>
      </c>
      <c r="G7547" s="447" t="n">
        <v>0.524467222564081</v>
      </c>
      <c r="H7547" s="448" t="n">
        <v>0.744743456040994</v>
      </c>
      <c r="I7547" s="448" t="n">
        <v>14.7757101678533</v>
      </c>
      <c r="J7547" s="389"/>
      <c r="K7547" s="331" t="s">
        <v>994</v>
      </c>
    </row>
    <row r="7548" customFormat="false" ht="15" hidden="true" customHeight="false" outlineLevel="0" collapsed="false">
      <c r="A7548" s="444"/>
      <c r="B7548" s="444" t="s">
        <v>1712</v>
      </c>
      <c r="C7548" s="444" t="str">
        <f aca="false">IFERROR(VLOOKUP(B7548,'[1]#¡REF!'!$A$1:$C$15201,2,FALSE()),"")</f>
        <v/>
      </c>
      <c r="D7548" s="444" t="s">
        <v>1016</v>
      </c>
      <c r="E7548" s="444" t="s">
        <v>1020</v>
      </c>
      <c r="F7548" s="354" t="s">
        <v>993</v>
      </c>
      <c r="G7548" s="447" t="n">
        <v>40.9084433599983</v>
      </c>
      <c r="H7548" s="448" t="n">
        <v>58.0899895711976</v>
      </c>
      <c r="I7548" s="448" t="n">
        <v>1152.50539309256</v>
      </c>
      <c r="J7548" s="389"/>
      <c r="K7548" s="331" t="s">
        <v>994</v>
      </c>
    </row>
    <row r="7549" customFormat="false" ht="15" hidden="true" customHeight="false" outlineLevel="0" collapsed="false">
      <c r="A7549" s="444"/>
      <c r="B7549" s="444" t="s">
        <v>1712</v>
      </c>
      <c r="C7549" s="444" t="str">
        <f aca="false">IFERROR(VLOOKUP(B7549,'[1]#¡REF!'!$A$1:$C$15201,2,FALSE()),"")</f>
        <v/>
      </c>
      <c r="D7549" s="444" t="s">
        <v>1016</v>
      </c>
      <c r="E7549" s="444" t="s">
        <v>1022</v>
      </c>
      <c r="F7549" s="354" t="s">
        <v>993</v>
      </c>
      <c r="G7549" s="447" t="n">
        <v>52.9711894789721</v>
      </c>
      <c r="H7549" s="448" t="n">
        <v>75.2190890601405</v>
      </c>
      <c r="I7549" s="448" t="n">
        <v>1492.34672695319</v>
      </c>
      <c r="J7549" s="389"/>
      <c r="K7549" s="331" t="s">
        <v>994</v>
      </c>
    </row>
    <row r="7550" customFormat="false" ht="15" hidden="true" customHeight="false" outlineLevel="0" collapsed="false">
      <c r="A7550" s="444"/>
      <c r="B7550" s="444" t="s">
        <v>1712</v>
      </c>
      <c r="C7550" s="444" t="str">
        <f aca="false">IFERROR(VLOOKUP(B7550,'[1]#¡REF!'!$A$1:$C$15201,2,FALSE()),"")</f>
        <v/>
      </c>
      <c r="D7550" s="444" t="s">
        <v>1016</v>
      </c>
      <c r="E7550" s="444" t="s">
        <v>1023</v>
      </c>
      <c r="F7550" s="354" t="s">
        <v>993</v>
      </c>
      <c r="G7550" s="447" t="n">
        <v>1022.71108399996</v>
      </c>
      <c r="H7550" s="448" t="n">
        <v>1452.24973927994</v>
      </c>
      <c r="I7550" s="448" t="n">
        <v>28812.634827314</v>
      </c>
      <c r="J7550" s="389"/>
      <c r="K7550" s="331" t="s">
        <v>994</v>
      </c>
    </row>
    <row r="7551" customFormat="false" ht="15" hidden="true" customHeight="false" outlineLevel="0" collapsed="false">
      <c r="A7551" s="444"/>
      <c r="B7551" s="444" t="s">
        <v>1712</v>
      </c>
      <c r="C7551" s="444" t="str">
        <f aca="false">IFERROR(VLOOKUP(B7551,'[1]#¡REF!'!$A$1:$C$15201,2,FALSE()),"")</f>
        <v/>
      </c>
      <c r="D7551" s="444" t="s">
        <v>1016</v>
      </c>
      <c r="E7551" s="444" t="s">
        <v>1042</v>
      </c>
      <c r="F7551" s="354" t="s">
        <v>993</v>
      </c>
      <c r="G7551" s="447" t="n">
        <v>40.9084433599983</v>
      </c>
      <c r="H7551" s="448" t="n">
        <v>58.0899895711976</v>
      </c>
      <c r="I7551" s="448" t="n">
        <v>1152.50539309256</v>
      </c>
      <c r="J7551" s="389"/>
      <c r="K7551" s="331" t="s">
        <v>994</v>
      </c>
    </row>
    <row r="7552" customFormat="false" ht="15" hidden="true" customHeight="false" outlineLevel="0" collapsed="false">
      <c r="A7552" s="444"/>
      <c r="B7552" s="444" t="s">
        <v>1712</v>
      </c>
      <c r="C7552" s="444" t="str">
        <f aca="false">IFERROR(VLOOKUP(B7552,'[1]#¡REF!'!$A$1:$C$15201,2,FALSE()),"")</f>
        <v/>
      </c>
      <c r="D7552" s="444" t="s">
        <v>1016</v>
      </c>
      <c r="E7552" s="444" t="s">
        <v>1024</v>
      </c>
      <c r="F7552" s="354" t="s">
        <v>993</v>
      </c>
      <c r="G7552" s="447" t="n">
        <v>131.11680564102</v>
      </c>
      <c r="H7552" s="448" t="n">
        <v>186.185864010249</v>
      </c>
      <c r="I7552" s="448" t="n">
        <v>3693.92754196333</v>
      </c>
      <c r="J7552" s="389"/>
      <c r="K7552" s="331" t="s">
        <v>994</v>
      </c>
    </row>
    <row r="7553" customFormat="false" ht="15" hidden="true" customHeight="false" outlineLevel="0" collapsed="false">
      <c r="A7553" s="444"/>
      <c r="B7553" s="444" t="s">
        <v>1712</v>
      </c>
      <c r="C7553" s="444" t="str">
        <f aca="false">IFERROR(VLOOKUP(B7553,'[1]#¡REF!'!$A$1:$C$15201,2,FALSE()),"")</f>
        <v/>
      </c>
      <c r="D7553" s="444" t="s">
        <v>1016</v>
      </c>
      <c r="E7553" s="444" t="s">
        <v>1025</v>
      </c>
      <c r="F7553" s="354" t="s">
        <v>993</v>
      </c>
      <c r="G7553" s="447" t="n">
        <v>30.9435661312808</v>
      </c>
      <c r="H7553" s="448" t="n">
        <v>43.9398639064187</v>
      </c>
      <c r="I7553" s="448" t="n">
        <v>871.766899903346</v>
      </c>
      <c r="J7553" s="389"/>
      <c r="K7553" s="331" t="s">
        <v>994</v>
      </c>
    </row>
    <row r="7554" customFormat="false" ht="15" hidden="true" customHeight="false" outlineLevel="0" collapsed="false">
      <c r="A7554" s="444"/>
      <c r="B7554" s="444" t="s">
        <v>1712</v>
      </c>
      <c r="C7554" s="444" t="str">
        <f aca="false">IFERROR(VLOOKUP(B7554,'[1]#¡REF!'!$A$1:$C$15201,2,FALSE()),"")</f>
        <v/>
      </c>
      <c r="D7554" s="444" t="s">
        <v>1016</v>
      </c>
      <c r="E7554" s="444" t="s">
        <v>1065</v>
      </c>
      <c r="F7554" s="354" t="s">
        <v>993</v>
      </c>
      <c r="G7554" s="447" t="n">
        <v>40.9084433599983</v>
      </c>
      <c r="H7554" s="448" t="n">
        <v>58.0899895711976</v>
      </c>
      <c r="I7554" s="448" t="n">
        <v>1152.50539309256</v>
      </c>
      <c r="J7554" s="389"/>
      <c r="K7554" s="331" t="s">
        <v>994</v>
      </c>
    </row>
    <row r="7555" customFormat="false" ht="15" hidden="true" customHeight="false" outlineLevel="0" collapsed="false">
      <c r="A7555" s="444"/>
      <c r="B7555" s="444" t="s">
        <v>1712</v>
      </c>
      <c r="C7555" s="444" t="str">
        <f aca="false">IFERROR(VLOOKUP(B7555,'[1]#¡REF!'!$A$1:$C$15201,2,FALSE()),"")</f>
        <v/>
      </c>
      <c r="D7555" s="444" t="s">
        <v>1016</v>
      </c>
      <c r="E7555" s="444" t="s">
        <v>1044</v>
      </c>
      <c r="F7555" s="354" t="s">
        <v>993</v>
      </c>
      <c r="G7555" s="447" t="n">
        <v>49.2999189210236</v>
      </c>
      <c r="H7555" s="448" t="n">
        <v>70.0058848678535</v>
      </c>
      <c r="I7555" s="448" t="n">
        <v>1388.91675577821</v>
      </c>
      <c r="J7555" s="389"/>
      <c r="K7555" s="331" t="s">
        <v>994</v>
      </c>
    </row>
    <row r="7556" customFormat="false" ht="15" hidden="true" customHeight="false" outlineLevel="0" collapsed="false">
      <c r="A7556" s="444"/>
      <c r="B7556" s="444" t="s">
        <v>1712</v>
      </c>
      <c r="C7556" s="444" t="str">
        <f aca="false">IFERROR(VLOOKUP(B7556,'[1]#¡REF!'!$A$1:$C$15201,2,FALSE()),"")</f>
        <v/>
      </c>
      <c r="D7556" s="444" t="s">
        <v>1016</v>
      </c>
      <c r="E7556" s="444" t="s">
        <v>1093</v>
      </c>
      <c r="F7556" s="446" t="s">
        <v>1131</v>
      </c>
      <c r="G7556" s="447" t="n">
        <v>42015.5936668311</v>
      </c>
      <c r="H7556" s="448" t="n">
        <v>59662.1430069001</v>
      </c>
      <c r="I7556" s="448" t="n">
        <v>1183696.9172569</v>
      </c>
      <c r="J7556" s="389"/>
      <c r="K7556" s="331" t="s">
        <v>994</v>
      </c>
    </row>
    <row r="7557" customFormat="false" ht="15" hidden="true" customHeight="false" outlineLevel="0" collapsed="false">
      <c r="A7557" s="444"/>
      <c r="B7557" s="444" t="s">
        <v>1712</v>
      </c>
      <c r="C7557" s="444" t="str">
        <f aca="false">IFERROR(VLOOKUP(B7557,'[1]#¡REF!'!$A$1:$C$15201,2,FALSE()),"")</f>
        <v/>
      </c>
      <c r="D7557" s="444" t="s">
        <v>1016</v>
      </c>
      <c r="E7557" s="444" t="s">
        <v>1026</v>
      </c>
      <c r="F7557" s="446" t="s">
        <v>1132</v>
      </c>
      <c r="G7557" s="447" t="n">
        <v>611.004314287154</v>
      </c>
      <c r="H7557" s="448" t="n">
        <v>867.626126287759</v>
      </c>
      <c r="I7557" s="448" t="n">
        <v>17213.7023455491</v>
      </c>
      <c r="J7557" s="389"/>
      <c r="K7557" s="331" t="s">
        <v>994</v>
      </c>
    </row>
    <row r="7558" customFormat="false" ht="15" hidden="true" customHeight="false" outlineLevel="0" collapsed="false">
      <c r="A7558" s="444"/>
      <c r="B7558" s="444" t="s">
        <v>1712</v>
      </c>
      <c r="C7558" s="444" t="str">
        <f aca="false">IFERROR(VLOOKUP(B7558,'[1]#¡REF!'!$A$1:$C$15201,2,FALSE()),"")</f>
        <v/>
      </c>
      <c r="D7558" s="444" t="s">
        <v>1016</v>
      </c>
      <c r="E7558" s="444" t="s">
        <v>1027</v>
      </c>
      <c r="F7558" s="446" t="s">
        <v>1133</v>
      </c>
      <c r="G7558" s="447" t="n">
        <v>40.9084433599983</v>
      </c>
      <c r="H7558" s="448" t="n">
        <v>58.0899895711976</v>
      </c>
      <c r="I7558" s="448" t="n">
        <v>1152.50539309256</v>
      </c>
      <c r="J7558" s="389"/>
      <c r="K7558" s="331" t="s">
        <v>994</v>
      </c>
    </row>
    <row r="7559" customFormat="false" ht="15" hidden="true" customHeight="false" outlineLevel="0" collapsed="false">
      <c r="A7559" s="449"/>
      <c r="B7559" s="449" t="s">
        <v>1712</v>
      </c>
      <c r="C7559" s="449" t="str">
        <f aca="false">IFERROR(VLOOKUP(B7559,'[1]#¡REF!'!$A$1:$C$15201,2,FALSE()),"")</f>
        <v/>
      </c>
      <c r="D7559" s="449" t="s">
        <v>1016</v>
      </c>
      <c r="E7559" s="449" t="s">
        <v>1028</v>
      </c>
      <c r="F7559" s="450" t="s">
        <v>1134</v>
      </c>
      <c r="G7559" s="447" t="n">
        <v>45.1041811405109</v>
      </c>
      <c r="H7559" s="448" t="n">
        <v>64.0479372195255</v>
      </c>
      <c r="I7559" s="448" t="n">
        <v>1270.71107443539</v>
      </c>
      <c r="J7559" s="390"/>
      <c r="K7559" s="331" t="s">
        <v>994</v>
      </c>
    </row>
    <row r="7560" customFormat="false" ht="15.75" hidden="true" customHeight="false" outlineLevel="0" collapsed="false">
      <c r="A7560" s="451"/>
      <c r="B7560" s="451" t="s">
        <v>1712</v>
      </c>
      <c r="C7560" s="451" t="str">
        <f aca="false">IFERROR(VLOOKUP(B7560,'[1]#¡REF!'!$A$1:$C$15201,2,FALSE()),"")</f>
        <v/>
      </c>
      <c r="D7560" s="451" t="s">
        <v>1016</v>
      </c>
      <c r="E7560" s="451" t="s">
        <v>621</v>
      </c>
      <c r="F7560" s="452" t="s">
        <v>1136</v>
      </c>
      <c r="G7560" s="453" t="n">
        <v>1383.02006590148</v>
      </c>
      <c r="H7560" s="454" t="n">
        <v>1963.8884935801</v>
      </c>
      <c r="I7560" s="454" t="n">
        <v>38963.5477126292</v>
      </c>
      <c r="J7560" s="360"/>
      <c r="K7560" s="356" t="s">
        <v>994</v>
      </c>
      <c r="L7560" s="379"/>
      <c r="M7560" s="379"/>
      <c r="N7560" s="379"/>
      <c r="O7560" s="379"/>
      <c r="P7560" s="101"/>
      <c r="Q7560" s="380"/>
      <c r="R7560" s="381"/>
      <c r="S7560" s="381"/>
      <c r="T7560" s="382"/>
    </row>
    <row r="7561" customFormat="false" ht="15" hidden="true" customHeight="false" outlineLevel="0" collapsed="false">
      <c r="A7561" s="439"/>
      <c r="B7561" s="439" t="s">
        <v>1713</v>
      </c>
      <c r="C7561" s="439" t="str">
        <f aca="false">IFERROR(VLOOKUP(B7561,'[1]#¡REF!'!$A$1:$C$15201,2,FALSE()),"")</f>
        <v/>
      </c>
      <c r="D7561" s="439" t="s">
        <v>991</v>
      </c>
      <c r="E7561" s="439" t="s">
        <v>997</v>
      </c>
      <c r="F7561" s="441" t="s">
        <v>1130</v>
      </c>
      <c r="G7561" s="447" t="n">
        <v>159.660632317293</v>
      </c>
      <c r="H7561" s="448" t="n">
        <v>226.718097890556</v>
      </c>
      <c r="I7561" s="448" t="n">
        <v>4498.08706214864</v>
      </c>
      <c r="J7561" s="388"/>
      <c r="K7561" s="331" t="s">
        <v>994</v>
      </c>
    </row>
    <row r="7562" customFormat="false" ht="15" hidden="true" customHeight="false" outlineLevel="0" collapsed="false">
      <c r="A7562" s="444"/>
      <c r="B7562" s="444" t="s">
        <v>1713</v>
      </c>
      <c r="C7562" s="444" t="str">
        <f aca="false">IFERROR(VLOOKUP(B7562,'[1]#¡REF!'!$A$1:$C$15201,2,FALSE()),"")</f>
        <v/>
      </c>
      <c r="D7562" s="444" t="s">
        <v>991</v>
      </c>
      <c r="E7562" s="444" t="s">
        <v>1032</v>
      </c>
      <c r="F7562" s="446" t="s">
        <v>1130</v>
      </c>
      <c r="G7562" s="447" t="n">
        <v>5.1503429779772</v>
      </c>
      <c r="H7562" s="448" t="n">
        <v>7.31348702872763</v>
      </c>
      <c r="I7562" s="448" t="n">
        <v>145.099582649956</v>
      </c>
      <c r="J7562" s="389"/>
      <c r="K7562" s="331" t="s">
        <v>994</v>
      </c>
    </row>
    <row r="7563" customFormat="false" ht="15" hidden="true" customHeight="false" outlineLevel="0" collapsed="false">
      <c r="A7563" s="444"/>
      <c r="B7563" s="444" t="s">
        <v>1713</v>
      </c>
      <c r="C7563" s="444" t="str">
        <f aca="false">IFERROR(VLOOKUP(B7563,'[1]#¡REF!'!$A$1:$C$15201,2,FALSE()),"")</f>
        <v/>
      </c>
      <c r="D7563" s="444" t="s">
        <v>991</v>
      </c>
      <c r="E7563" s="444" t="s">
        <v>1000</v>
      </c>
      <c r="F7563" s="354" t="s">
        <v>993</v>
      </c>
      <c r="G7563" s="447" t="n">
        <v>915.730981484347</v>
      </c>
      <c r="H7563" s="448" t="n">
        <v>1300.33799370777</v>
      </c>
      <c r="I7563" s="448" t="n">
        <v>25798.7057951622</v>
      </c>
      <c r="J7563" s="389"/>
      <c r="K7563" s="331" t="s">
        <v>994</v>
      </c>
    </row>
    <row r="7564" customFormat="false" ht="15" hidden="true" customHeight="false" outlineLevel="0" collapsed="false">
      <c r="A7564" s="444"/>
      <c r="B7564" s="444" t="s">
        <v>1713</v>
      </c>
      <c r="C7564" s="444" t="str">
        <f aca="false">IFERROR(VLOOKUP(B7564,'[1]#¡REF!'!$A$1:$C$15201,2,FALSE()),"")</f>
        <v/>
      </c>
      <c r="D7564" s="444" t="s">
        <v>991</v>
      </c>
      <c r="E7564" s="444" t="s">
        <v>1075</v>
      </c>
      <c r="F7564" s="354" t="s">
        <v>993</v>
      </c>
      <c r="G7564" s="447" t="n">
        <v>143.694569085564</v>
      </c>
      <c r="H7564" s="448" t="n">
        <v>204.046288101501</v>
      </c>
      <c r="I7564" s="448" t="n">
        <v>4048.27835593378</v>
      </c>
      <c r="J7564" s="389"/>
      <c r="K7564" s="331" t="s">
        <v>994</v>
      </c>
    </row>
    <row r="7565" customFormat="false" ht="15" hidden="true" customHeight="false" outlineLevel="0" collapsed="false">
      <c r="A7565" s="444"/>
      <c r="B7565" s="444" t="s">
        <v>1713</v>
      </c>
      <c r="C7565" s="444" t="str">
        <f aca="false">IFERROR(VLOOKUP(B7565,'[1]#¡REF!'!$A$1:$C$15201,2,FALSE()),"")</f>
        <v/>
      </c>
      <c r="D7565" s="444" t="s">
        <v>991</v>
      </c>
      <c r="E7565" s="444" t="s">
        <v>1033</v>
      </c>
      <c r="F7565" s="354" t="s">
        <v>993</v>
      </c>
      <c r="G7565" s="447" t="n">
        <v>128.75857444943</v>
      </c>
      <c r="H7565" s="448" t="n">
        <v>182.837175718191</v>
      </c>
      <c r="I7565" s="448" t="n">
        <v>3627.4895662489</v>
      </c>
      <c r="J7565" s="389"/>
      <c r="K7565" s="331" t="s">
        <v>994</v>
      </c>
    </row>
    <row r="7566" customFormat="false" ht="15" hidden="true" customHeight="false" outlineLevel="0" collapsed="false">
      <c r="A7566" s="444"/>
      <c r="B7566" s="444" t="s">
        <v>1713</v>
      </c>
      <c r="C7566" s="444" t="str">
        <f aca="false">IFERROR(VLOOKUP(B7566,'[1]#¡REF!'!$A$1:$C$15201,2,FALSE()),"")</f>
        <v/>
      </c>
      <c r="D7566" s="444" t="s">
        <v>991</v>
      </c>
      <c r="E7566" s="444" t="s">
        <v>1009</v>
      </c>
      <c r="F7566" s="354" t="s">
        <v>993</v>
      </c>
      <c r="G7566" s="447" t="n">
        <v>20608.582392078</v>
      </c>
      <c r="H7566" s="448" t="n">
        <v>29264.1869967507</v>
      </c>
      <c r="I7566" s="448" t="n">
        <v>580601.470015534</v>
      </c>
      <c r="J7566" s="389"/>
      <c r="K7566" s="331" t="s">
        <v>994</v>
      </c>
    </row>
    <row r="7567" customFormat="false" ht="15" hidden="true" customHeight="false" outlineLevel="0" collapsed="false">
      <c r="A7567" s="444"/>
      <c r="B7567" s="444" t="s">
        <v>1713</v>
      </c>
      <c r="C7567" s="444" t="str">
        <f aca="false">IFERROR(VLOOKUP(B7567,'[1]#¡REF!'!$A$1:$C$15201,2,FALSE()),"")</f>
        <v/>
      </c>
      <c r="D7567" s="444" t="s">
        <v>991</v>
      </c>
      <c r="E7567" s="444" t="s">
        <v>1046</v>
      </c>
      <c r="F7567" s="354" t="s">
        <v>993</v>
      </c>
      <c r="G7567" s="447" t="n">
        <v>2.5751714889886</v>
      </c>
      <c r="H7567" s="448" t="n">
        <v>3.65674351436381</v>
      </c>
      <c r="I7567" s="448" t="n">
        <v>72.5497913249781</v>
      </c>
      <c r="J7567" s="389"/>
      <c r="K7567" s="331" t="s">
        <v>994</v>
      </c>
    </row>
    <row r="7568" customFormat="false" ht="15" hidden="true" customHeight="false" outlineLevel="0" collapsed="false">
      <c r="A7568" s="444"/>
      <c r="B7568" s="444" t="s">
        <v>1713</v>
      </c>
      <c r="C7568" s="444" t="str">
        <f aca="false">IFERROR(VLOOKUP(B7568,'[1]#¡REF!'!$A$1:$C$15201,2,FALSE()),"")</f>
        <v/>
      </c>
      <c r="D7568" s="444" t="s">
        <v>991</v>
      </c>
      <c r="E7568" s="444" t="s">
        <v>1012</v>
      </c>
      <c r="F7568" s="354" t="s">
        <v>993</v>
      </c>
      <c r="G7568" s="447" t="n">
        <v>51.503429779772</v>
      </c>
      <c r="H7568" s="448" t="n">
        <v>73.1348702872763</v>
      </c>
      <c r="I7568" s="448" t="n">
        <v>1450.99582649956</v>
      </c>
      <c r="J7568" s="389"/>
      <c r="K7568" s="331" t="s">
        <v>994</v>
      </c>
    </row>
    <row r="7569" customFormat="false" ht="15" hidden="true" customHeight="false" outlineLevel="0" collapsed="false">
      <c r="A7569" s="444"/>
      <c r="B7569" s="444" t="s">
        <v>1713</v>
      </c>
      <c r="C7569" s="444" t="str">
        <f aca="false">IFERROR(VLOOKUP(B7569,'[1]#¡REF!'!$A$1:$C$15201,2,FALSE()),"")</f>
        <v/>
      </c>
      <c r="D7569" s="444" t="s">
        <v>991</v>
      </c>
      <c r="E7569" s="444" t="s">
        <v>1035</v>
      </c>
      <c r="F7569" s="354" t="s">
        <v>993</v>
      </c>
      <c r="G7569" s="447" t="n">
        <v>505.248646139564</v>
      </c>
      <c r="H7569" s="448" t="n">
        <v>717.45307751818</v>
      </c>
      <c r="I7569" s="448" t="n">
        <v>14234.2690579607</v>
      </c>
      <c r="J7569" s="389"/>
      <c r="K7569" s="331" t="s">
        <v>994</v>
      </c>
    </row>
    <row r="7570" customFormat="false" ht="15" hidden="true" customHeight="false" outlineLevel="0" collapsed="false">
      <c r="A7570" s="444"/>
      <c r="B7570" s="444" t="s">
        <v>1713</v>
      </c>
      <c r="C7570" s="444" t="str">
        <f aca="false">IFERROR(VLOOKUP(B7570,'[1]#¡REF!'!$A$1:$C$15201,2,FALSE()),"")</f>
        <v/>
      </c>
      <c r="D7570" s="444" t="s">
        <v>991</v>
      </c>
      <c r="E7570" s="444" t="s">
        <v>1036</v>
      </c>
      <c r="F7570" s="354" t="s">
        <v>993</v>
      </c>
      <c r="G7570" s="447" t="n">
        <v>0.51503429779772</v>
      </c>
      <c r="H7570" s="448" t="n">
        <v>0.731348702872763</v>
      </c>
      <c r="I7570" s="448" t="n">
        <v>14.5099582649956</v>
      </c>
      <c r="J7570" s="389"/>
      <c r="K7570" s="331" t="s">
        <v>994</v>
      </c>
    </row>
    <row r="7571" customFormat="false" ht="15" hidden="true" customHeight="false" outlineLevel="0" collapsed="false">
      <c r="A7571" s="444"/>
      <c r="B7571" s="444" t="s">
        <v>1713</v>
      </c>
      <c r="C7571" s="444" t="str">
        <f aca="false">IFERROR(VLOOKUP(B7571,'[1]#¡REF!'!$A$1:$C$15201,2,FALSE()),"")</f>
        <v/>
      </c>
      <c r="D7571" s="444" t="s">
        <v>991</v>
      </c>
      <c r="E7571" s="444" t="s">
        <v>1037</v>
      </c>
      <c r="F7571" s="446" t="s">
        <v>1131</v>
      </c>
      <c r="G7571" s="447" t="n">
        <v>50.4733611841766</v>
      </c>
      <c r="H7571" s="448" t="n">
        <v>71.6721728815308</v>
      </c>
      <c r="I7571" s="448" t="n">
        <v>1421.97590996957</v>
      </c>
      <c r="J7571" s="389"/>
      <c r="K7571" s="331" t="s">
        <v>994</v>
      </c>
    </row>
    <row r="7572" customFormat="false" ht="15" hidden="true" customHeight="false" outlineLevel="0" collapsed="false">
      <c r="A7572" s="444"/>
      <c r="B7572" s="444" t="s">
        <v>1713</v>
      </c>
      <c r="C7572" s="444" t="str">
        <f aca="false">IFERROR(VLOOKUP(B7572,'[1]#¡REF!'!$A$1:$C$15201,2,FALSE()),"")</f>
        <v/>
      </c>
      <c r="D7572" s="444" t="s">
        <v>991</v>
      </c>
      <c r="E7572" s="444" t="s">
        <v>1014</v>
      </c>
      <c r="F7572" s="446" t="s">
        <v>1132</v>
      </c>
      <c r="G7572" s="447" t="n">
        <v>669.544587137036</v>
      </c>
      <c r="H7572" s="448" t="n">
        <v>950.753313734591</v>
      </c>
      <c r="I7572" s="448" t="n">
        <v>18862.9457444943</v>
      </c>
      <c r="J7572" s="389"/>
      <c r="K7572" s="331" t="s">
        <v>994</v>
      </c>
    </row>
    <row r="7573" customFormat="false" ht="15" hidden="true" customHeight="false" outlineLevel="0" collapsed="false">
      <c r="A7573" s="449"/>
      <c r="B7573" s="449" t="s">
        <v>1713</v>
      </c>
      <c r="C7573" s="449" t="str">
        <f aca="false">IFERROR(VLOOKUP(B7573,'[1]#¡REF!'!$A$1:$C$15201,2,FALSE()),"")</f>
        <v/>
      </c>
      <c r="D7573" s="449" t="s">
        <v>991</v>
      </c>
      <c r="E7573" s="449" t="s">
        <v>1004</v>
      </c>
      <c r="F7573" s="450" t="s">
        <v>1134</v>
      </c>
      <c r="G7573" s="447" t="n">
        <v>36.5674351436381</v>
      </c>
      <c r="H7573" s="448" t="n">
        <v>51.9257579039662</v>
      </c>
      <c r="I7573" s="448" t="n">
        <v>1030.20703681469</v>
      </c>
      <c r="J7573" s="390"/>
      <c r="K7573" s="331" t="s">
        <v>994</v>
      </c>
    </row>
    <row r="7574" customFormat="false" ht="15.75" hidden="true" customHeight="false" outlineLevel="0" collapsed="false">
      <c r="A7574" s="451"/>
      <c r="B7574" s="366" t="s">
        <v>1713</v>
      </c>
      <c r="C7574" s="451" t="str">
        <f aca="false">IFERROR(VLOOKUP(B7574,'[1]#¡REF!'!$A$1:$C$15201,2,FALSE()),"")</f>
        <v/>
      </c>
      <c r="D7574" s="451" t="s">
        <v>991</v>
      </c>
      <c r="E7574" s="451" t="s">
        <v>612</v>
      </c>
      <c r="F7574" s="452" t="s">
        <v>1136</v>
      </c>
      <c r="G7574" s="471" t="n">
        <v>576.838413533447</v>
      </c>
      <c r="H7574" s="472" t="n">
        <v>819.110547217494</v>
      </c>
      <c r="I7574" s="472" t="n">
        <v>16251.1532567951</v>
      </c>
      <c r="J7574" s="360"/>
      <c r="K7574" s="366" t="s">
        <v>994</v>
      </c>
      <c r="L7574" s="371"/>
      <c r="M7574" s="371"/>
      <c r="N7574" s="371"/>
      <c r="O7574" s="371"/>
      <c r="P7574" s="157"/>
      <c r="Q7574" s="386"/>
      <c r="R7574" s="387"/>
      <c r="S7574" s="387"/>
      <c r="T7574" s="374"/>
    </row>
    <row r="7575" customFormat="false" ht="15" hidden="true" customHeight="false" outlineLevel="0" collapsed="false">
      <c r="A7575" s="439"/>
      <c r="B7575" s="439" t="s">
        <v>1713</v>
      </c>
      <c r="C7575" s="439" t="str">
        <f aca="false">IFERROR(VLOOKUP(B7575,'[1]#¡REF!'!$A$1:$C$15201,2,FALSE()),"")</f>
        <v/>
      </c>
      <c r="D7575" s="439" t="s">
        <v>1016</v>
      </c>
      <c r="E7575" s="439" t="s">
        <v>1017</v>
      </c>
      <c r="F7575" s="441" t="s">
        <v>1130</v>
      </c>
      <c r="G7575" s="447" t="n">
        <v>104.551962452937</v>
      </c>
      <c r="H7575" s="448" t="n">
        <v>148.463786683171</v>
      </c>
      <c r="I7575" s="448" t="n">
        <v>2945.52152779411</v>
      </c>
      <c r="J7575" s="388"/>
      <c r="K7575" s="331" t="s">
        <v>994</v>
      </c>
    </row>
    <row r="7576" customFormat="false" ht="15" hidden="true" customHeight="false" outlineLevel="0" collapsed="false">
      <c r="A7576" s="444"/>
      <c r="B7576" s="444" t="s">
        <v>1713</v>
      </c>
      <c r="C7576" s="444" t="str">
        <f aca="false">IFERROR(VLOOKUP(B7576,'[1]#¡REF!'!$A$1:$C$15201,2,FALSE()),"")</f>
        <v/>
      </c>
      <c r="D7576" s="444" t="s">
        <v>1016</v>
      </c>
      <c r="E7576" s="444" t="s">
        <v>1040</v>
      </c>
      <c r="F7576" s="446" t="s">
        <v>1130</v>
      </c>
      <c r="G7576" s="447" t="n">
        <v>321.381401825777</v>
      </c>
      <c r="H7576" s="448" t="n">
        <v>456.361590592604</v>
      </c>
      <c r="I7576" s="448" t="n">
        <v>9054.21395735726</v>
      </c>
      <c r="J7576" s="389"/>
      <c r="K7576" s="331" t="s">
        <v>994</v>
      </c>
    </row>
    <row r="7577" customFormat="false" ht="15" hidden="true" customHeight="false" outlineLevel="0" collapsed="false">
      <c r="A7577" s="444"/>
      <c r="B7577" s="444" t="s">
        <v>1713</v>
      </c>
      <c r="C7577" s="444" t="str">
        <f aca="false">IFERROR(VLOOKUP(B7577,'[1]#¡REF!'!$A$1:$C$15201,2,FALSE()),"")</f>
        <v/>
      </c>
      <c r="D7577" s="444" t="s">
        <v>1016</v>
      </c>
      <c r="E7577" s="444" t="s">
        <v>1019</v>
      </c>
      <c r="F7577" s="354" t="s">
        <v>993</v>
      </c>
      <c r="G7577" s="447" t="n">
        <v>0.51503429779772</v>
      </c>
      <c r="H7577" s="448" t="n">
        <v>0.731348702872763</v>
      </c>
      <c r="I7577" s="448" t="n">
        <v>14.5099582649956</v>
      </c>
      <c r="J7577" s="389"/>
      <c r="K7577" s="331" t="s">
        <v>994</v>
      </c>
    </row>
    <row r="7578" customFormat="false" ht="15" hidden="true" customHeight="false" outlineLevel="0" collapsed="false">
      <c r="A7578" s="444"/>
      <c r="B7578" s="444" t="s">
        <v>1713</v>
      </c>
      <c r="C7578" s="444" t="str">
        <f aca="false">IFERROR(VLOOKUP(B7578,'[1]#¡REF!'!$A$1:$C$15201,2,FALSE()),"")</f>
        <v/>
      </c>
      <c r="D7578" s="444" t="s">
        <v>1016</v>
      </c>
      <c r="E7578" s="444" t="s">
        <v>1020</v>
      </c>
      <c r="F7578" s="354" t="s">
        <v>993</v>
      </c>
      <c r="G7578" s="447" t="n">
        <v>40.1726752282222</v>
      </c>
      <c r="H7578" s="448" t="n">
        <v>57.0451988240755</v>
      </c>
      <c r="I7578" s="448" t="n">
        <v>1131.77674466966</v>
      </c>
      <c r="J7578" s="389"/>
      <c r="K7578" s="331" t="s">
        <v>994</v>
      </c>
    </row>
    <row r="7579" customFormat="false" ht="15" hidden="true" customHeight="false" outlineLevel="0" collapsed="false">
      <c r="A7579" s="444"/>
      <c r="B7579" s="444" t="s">
        <v>1713</v>
      </c>
      <c r="C7579" s="444" t="str">
        <f aca="false">IFERROR(VLOOKUP(B7579,'[1]#¡REF!'!$A$1:$C$15201,2,FALSE()),"")</f>
        <v/>
      </c>
      <c r="D7579" s="444" t="s">
        <v>1016</v>
      </c>
      <c r="E7579" s="444" t="s">
        <v>1022</v>
      </c>
      <c r="F7579" s="354" t="s">
        <v>993</v>
      </c>
      <c r="G7579" s="447" t="n">
        <v>26.2667491876837</v>
      </c>
      <c r="H7579" s="448" t="n">
        <v>37.2987838465109</v>
      </c>
      <c r="I7579" s="448" t="n">
        <v>740.007871514776</v>
      </c>
      <c r="J7579" s="389"/>
      <c r="K7579" s="331" t="s">
        <v>994</v>
      </c>
    </row>
    <row r="7580" customFormat="false" ht="15" hidden="true" customHeight="false" outlineLevel="0" collapsed="false">
      <c r="A7580" s="444"/>
      <c r="B7580" s="444" t="s">
        <v>1713</v>
      </c>
      <c r="C7580" s="444" t="str">
        <f aca="false">IFERROR(VLOOKUP(B7580,'[1]#¡REF!'!$A$1:$C$15201,2,FALSE()),"")</f>
        <v/>
      </c>
      <c r="D7580" s="444" t="s">
        <v>1016</v>
      </c>
      <c r="E7580" s="444" t="s">
        <v>1042</v>
      </c>
      <c r="F7580" s="354" t="s">
        <v>993</v>
      </c>
      <c r="G7580" s="447" t="n">
        <v>200.863376141111</v>
      </c>
      <c r="H7580" s="448" t="n">
        <v>285.225994120377</v>
      </c>
      <c r="I7580" s="448" t="n">
        <v>5658.88372334829</v>
      </c>
      <c r="J7580" s="389"/>
      <c r="K7580" s="331" t="s">
        <v>994</v>
      </c>
    </row>
    <row r="7581" customFormat="false" ht="15" hidden="true" customHeight="false" outlineLevel="0" collapsed="false">
      <c r="A7581" s="444"/>
      <c r="B7581" s="444" t="s">
        <v>1713</v>
      </c>
      <c r="C7581" s="444" t="str">
        <f aca="false">IFERROR(VLOOKUP(B7581,'[1]#¡REF!'!$A$1:$C$15201,2,FALSE()),"")</f>
        <v/>
      </c>
      <c r="D7581" s="444" t="s">
        <v>1016</v>
      </c>
      <c r="E7581" s="444" t="s">
        <v>1065</v>
      </c>
      <c r="F7581" s="354" t="s">
        <v>993</v>
      </c>
      <c r="G7581" s="447" t="n">
        <v>40.1726752282222</v>
      </c>
      <c r="H7581" s="448" t="n">
        <v>57.0451988240755</v>
      </c>
      <c r="I7581" s="448" t="n">
        <v>1131.77674466966</v>
      </c>
      <c r="J7581" s="389"/>
      <c r="K7581" s="331" t="s">
        <v>994</v>
      </c>
    </row>
    <row r="7582" customFormat="false" ht="15" hidden="true" customHeight="false" outlineLevel="0" collapsed="false">
      <c r="A7582" s="444"/>
      <c r="B7582" s="444" t="s">
        <v>1713</v>
      </c>
      <c r="C7582" s="444" t="str">
        <f aca="false">IFERROR(VLOOKUP(B7582,'[1]#¡REF!'!$A$1:$C$15201,2,FALSE()),"")</f>
        <v/>
      </c>
      <c r="D7582" s="444" t="s">
        <v>1016</v>
      </c>
      <c r="E7582" s="444" t="s">
        <v>1093</v>
      </c>
      <c r="F7582" s="446" t="s">
        <v>1131</v>
      </c>
      <c r="G7582" s="447" t="n">
        <v>9440.57867863221</v>
      </c>
      <c r="H7582" s="448" t="n">
        <v>13405.6217236577</v>
      </c>
      <c r="I7582" s="448" t="n">
        <v>265967.53499737</v>
      </c>
      <c r="J7582" s="389"/>
      <c r="K7582" s="331" t="s">
        <v>994</v>
      </c>
    </row>
    <row r="7583" customFormat="false" ht="15" hidden="true" customHeight="false" outlineLevel="0" collapsed="false">
      <c r="A7583" s="444"/>
      <c r="B7583" s="444" t="s">
        <v>1713</v>
      </c>
      <c r="C7583" s="444" t="str">
        <f aca="false">IFERROR(VLOOKUP(B7583,'[1]#¡REF!'!$A$1:$C$15201,2,FALSE()),"")</f>
        <v/>
      </c>
      <c r="D7583" s="444" t="s">
        <v>1016</v>
      </c>
      <c r="E7583" s="444" t="s">
        <v>1026</v>
      </c>
      <c r="F7583" s="446" t="s">
        <v>1132</v>
      </c>
      <c r="G7583" s="447" t="n">
        <v>311.595750167621</v>
      </c>
      <c r="H7583" s="448" t="n">
        <v>442.465965238022</v>
      </c>
      <c r="I7583" s="448" t="n">
        <v>8778.52475032235</v>
      </c>
      <c r="J7583" s="389"/>
      <c r="K7583" s="331" t="s">
        <v>994</v>
      </c>
    </row>
    <row r="7584" customFormat="false" ht="15" hidden="true" customHeight="false" outlineLevel="0" collapsed="false">
      <c r="A7584" s="444"/>
      <c r="B7584" s="444" t="s">
        <v>1713</v>
      </c>
      <c r="C7584" s="444" t="str">
        <f aca="false">IFERROR(VLOOKUP(B7584,'[1]#¡REF!'!$A$1:$C$15201,2,FALSE()),"")</f>
        <v/>
      </c>
      <c r="D7584" s="444" t="s">
        <v>1016</v>
      </c>
      <c r="E7584" s="444" t="s">
        <v>1027</v>
      </c>
      <c r="F7584" s="446" t="s">
        <v>1133</v>
      </c>
      <c r="G7584" s="447" t="n">
        <v>40.1726752282222</v>
      </c>
      <c r="H7584" s="448" t="n">
        <v>57.0451988240755</v>
      </c>
      <c r="I7584" s="448" t="n">
        <v>1131.77674466966</v>
      </c>
      <c r="J7584" s="389"/>
      <c r="K7584" s="331" t="s">
        <v>994</v>
      </c>
    </row>
    <row r="7585" customFormat="false" ht="15" hidden="true" customHeight="false" outlineLevel="0" collapsed="false">
      <c r="A7585" s="449"/>
      <c r="B7585" s="449" t="s">
        <v>1713</v>
      </c>
      <c r="C7585" s="449" t="str">
        <f aca="false">IFERROR(VLOOKUP(B7585,'[1]#¡REF!'!$A$1:$C$15201,2,FALSE()),"")</f>
        <v/>
      </c>
      <c r="D7585" s="449" t="s">
        <v>1016</v>
      </c>
      <c r="E7585" s="449" t="s">
        <v>1028</v>
      </c>
      <c r="F7585" s="450" t="s">
        <v>1134</v>
      </c>
      <c r="G7585" s="447" t="n">
        <v>44.2929496106039</v>
      </c>
      <c r="H7585" s="448" t="n">
        <v>62.8959884470576</v>
      </c>
      <c r="I7585" s="448" t="n">
        <v>1247.85641078962</v>
      </c>
      <c r="J7585" s="390"/>
      <c r="K7585" s="331" t="s">
        <v>994</v>
      </c>
    </row>
    <row r="7586" customFormat="false" ht="15.75" hidden="true" customHeight="false" outlineLevel="0" collapsed="false">
      <c r="A7586" s="473" t="s">
        <v>1062</v>
      </c>
      <c r="B7586" s="463" t="s">
        <v>1713</v>
      </c>
      <c r="C7586" s="474" t="str">
        <f aca="false">IFERROR(VLOOKUP(B7586,'[1]#¡REF!'!$A$1:$C$15201,2,FALSE()),"")</f>
        <v/>
      </c>
      <c r="D7586" s="463" t="s">
        <v>1016</v>
      </c>
      <c r="E7586" s="463" t="s">
        <v>621</v>
      </c>
      <c r="F7586" s="475" t="s">
        <v>1136</v>
      </c>
      <c r="G7586" s="475" t="n">
        <v>269.877972046005</v>
      </c>
      <c r="H7586" s="476" t="n">
        <v>383.226720305328</v>
      </c>
      <c r="I7586" s="476" t="n">
        <v>7603.2181308577</v>
      </c>
      <c r="J7586" s="477" t="n">
        <v>1.23</v>
      </c>
      <c r="K7586" s="463" t="s">
        <v>994</v>
      </c>
      <c r="L7586" s="478" t="s">
        <v>1714</v>
      </c>
      <c r="M7586" s="478"/>
      <c r="N7586" s="478"/>
      <c r="O7586" s="478" t="n">
        <v>3139310</v>
      </c>
      <c r="P7586" s="479" t="n">
        <v>1994</v>
      </c>
      <c r="Q7586" s="480" t="n">
        <v>44413</v>
      </c>
      <c r="R7586" s="481"/>
      <c r="S7586" s="481"/>
      <c r="T7586" s="482" t="n">
        <v>44</v>
      </c>
    </row>
    <row r="7587" customFormat="false" ht="15" hidden="true" customHeight="false" outlineLevel="0" collapsed="false">
      <c r="A7587" s="439"/>
      <c r="B7587" s="439" t="s">
        <v>1715</v>
      </c>
      <c r="C7587" s="439" t="str">
        <f aca="false">IFERROR(VLOOKUP(B7587,'[1]#¡REF!'!$A$1:$C$15201,2,FALSE()),"")</f>
        <v/>
      </c>
      <c r="D7587" s="439" t="s">
        <v>991</v>
      </c>
      <c r="E7587" s="439" t="s">
        <v>997</v>
      </c>
      <c r="F7587" s="441" t="s">
        <v>1130</v>
      </c>
      <c r="G7587" s="447" t="n">
        <v>40.9170321374649</v>
      </c>
      <c r="H7587" s="448" t="n">
        <v>58.1021856352002</v>
      </c>
      <c r="I7587" s="448" t="n">
        <v>1152.74736300237</v>
      </c>
      <c r="J7587" s="388"/>
      <c r="K7587" s="331" t="s">
        <v>994</v>
      </c>
    </row>
    <row r="7588" customFormat="false" ht="15" hidden="true" customHeight="false" outlineLevel="0" collapsed="false">
      <c r="A7588" s="444"/>
      <c r="B7588" s="444" t="s">
        <v>1715</v>
      </c>
      <c r="C7588" s="444" t="str">
        <f aca="false">IFERROR(VLOOKUP(B7588,'[1]#¡REF!'!$A$1:$C$15201,2,FALSE()),"")</f>
        <v/>
      </c>
      <c r="D7588" s="444" t="s">
        <v>991</v>
      </c>
      <c r="E7588" s="444" t="s">
        <v>1032</v>
      </c>
      <c r="F7588" s="446" t="s">
        <v>1130</v>
      </c>
      <c r="G7588" s="447" t="n">
        <v>157.373200528711</v>
      </c>
      <c r="H7588" s="448" t="n">
        <v>223.46994475077</v>
      </c>
      <c r="I7588" s="448" t="n">
        <v>4433.64370385528</v>
      </c>
      <c r="J7588" s="389"/>
      <c r="K7588" s="331" t="s">
        <v>994</v>
      </c>
    </row>
    <row r="7589" customFormat="false" ht="15" hidden="true" customHeight="false" outlineLevel="0" collapsed="false">
      <c r="A7589" s="444"/>
      <c r="B7589" s="444" t="s">
        <v>1715</v>
      </c>
      <c r="C7589" s="444" t="str">
        <f aca="false">IFERROR(VLOOKUP(B7589,'[1]#¡REF!'!$A$1:$C$15201,2,FALSE()),"")</f>
        <v/>
      </c>
      <c r="D7589" s="444" t="s">
        <v>991</v>
      </c>
      <c r="E7589" s="444" t="s">
        <v>992</v>
      </c>
      <c r="F7589" s="354" t="s">
        <v>993</v>
      </c>
      <c r="G7589" s="447" t="n">
        <v>76.0637135888771</v>
      </c>
      <c r="H7589" s="448" t="n">
        <v>108.010473296206</v>
      </c>
      <c r="I7589" s="448" t="n">
        <v>2142.92779019672</v>
      </c>
      <c r="J7589" s="389"/>
      <c r="K7589" s="331" t="s">
        <v>994</v>
      </c>
    </row>
    <row r="7590" customFormat="false" ht="15" hidden="true" customHeight="false" outlineLevel="0" collapsed="false">
      <c r="A7590" s="444"/>
      <c r="B7590" s="444" t="s">
        <v>1715</v>
      </c>
      <c r="C7590" s="444" t="str">
        <f aca="false">IFERROR(VLOOKUP(B7590,'[1]#¡REF!'!$A$1:$C$15201,2,FALSE()),"")</f>
        <v/>
      </c>
      <c r="D7590" s="444" t="s">
        <v>991</v>
      </c>
      <c r="E7590" s="444" t="s">
        <v>1008</v>
      </c>
      <c r="F7590" s="354" t="s">
        <v>993</v>
      </c>
      <c r="G7590" s="447" t="n">
        <v>157.373200528711</v>
      </c>
      <c r="H7590" s="448" t="n">
        <v>223.46994475077</v>
      </c>
      <c r="I7590" s="448" t="n">
        <v>4433.64370385528</v>
      </c>
      <c r="J7590" s="389"/>
      <c r="K7590" s="331" t="s">
        <v>994</v>
      </c>
    </row>
    <row r="7591" customFormat="false" ht="15" hidden="true" customHeight="false" outlineLevel="0" collapsed="false">
      <c r="A7591" s="444"/>
      <c r="B7591" s="444" t="s">
        <v>1715</v>
      </c>
      <c r="C7591" s="444" t="str">
        <f aca="false">IFERROR(VLOOKUP(B7591,'[1]#¡REF!'!$A$1:$C$15201,2,FALSE()),"")</f>
        <v/>
      </c>
      <c r="D7591" s="444" t="s">
        <v>991</v>
      </c>
      <c r="E7591" s="444" t="s">
        <v>1000</v>
      </c>
      <c r="F7591" s="354" t="s">
        <v>993</v>
      </c>
      <c r="G7591" s="447" t="n">
        <v>448.513621506827</v>
      </c>
      <c r="H7591" s="448" t="n">
        <v>636.889342539695</v>
      </c>
      <c r="I7591" s="448" t="n">
        <v>12635.8845559875</v>
      </c>
      <c r="J7591" s="389"/>
      <c r="K7591" s="331" t="s">
        <v>994</v>
      </c>
    </row>
    <row r="7592" customFormat="false" ht="15" hidden="true" customHeight="false" outlineLevel="0" collapsed="false">
      <c r="A7592" s="444"/>
      <c r="B7592" s="444" t="s">
        <v>1715</v>
      </c>
      <c r="C7592" s="444" t="str">
        <f aca="false">IFERROR(VLOOKUP(B7592,'[1]#¡REF!'!$A$1:$C$15201,2,FALSE()),"")</f>
        <v/>
      </c>
      <c r="D7592" s="444" t="s">
        <v>991</v>
      </c>
      <c r="E7592" s="444" t="s">
        <v>1075</v>
      </c>
      <c r="F7592" s="354" t="s">
        <v>993</v>
      </c>
      <c r="G7592" s="447" t="n">
        <v>11.0161240370098</v>
      </c>
      <c r="H7592" s="448" t="n">
        <v>15.6428961325539</v>
      </c>
      <c r="I7592" s="448" t="n">
        <v>310.355059269869</v>
      </c>
      <c r="J7592" s="389"/>
      <c r="K7592" s="331" t="s">
        <v>994</v>
      </c>
    </row>
    <row r="7593" customFormat="false" ht="15" hidden="true" customHeight="false" outlineLevel="0" collapsed="false">
      <c r="A7593" s="444"/>
      <c r="B7593" s="444" t="s">
        <v>1715</v>
      </c>
      <c r="C7593" s="444" t="str">
        <f aca="false">IFERROR(VLOOKUP(B7593,'[1]#¡REF!'!$A$1:$C$15201,2,FALSE()),"")</f>
        <v/>
      </c>
      <c r="D7593" s="444" t="s">
        <v>991</v>
      </c>
      <c r="E7593" s="444" t="s">
        <v>1033</v>
      </c>
      <c r="F7593" s="354" t="s">
        <v>993</v>
      </c>
      <c r="G7593" s="447" t="n">
        <v>26.2288667547852</v>
      </c>
      <c r="H7593" s="448" t="n">
        <v>37.244990791795</v>
      </c>
      <c r="I7593" s="448" t="n">
        <v>738.940617309213</v>
      </c>
      <c r="J7593" s="389"/>
      <c r="K7593" s="331" t="s">
        <v>994</v>
      </c>
    </row>
    <row r="7594" customFormat="false" ht="15" hidden="true" customHeight="false" outlineLevel="0" collapsed="false">
      <c r="A7594" s="444"/>
      <c r="B7594" s="444" t="s">
        <v>1715</v>
      </c>
      <c r="C7594" s="444" t="str">
        <f aca="false">IFERROR(VLOOKUP(B7594,'[1]#¡REF!'!$A$1:$C$15201,2,FALSE()),"")</f>
        <v/>
      </c>
      <c r="D7594" s="444" t="s">
        <v>991</v>
      </c>
      <c r="E7594" s="444" t="s">
        <v>1053</v>
      </c>
      <c r="F7594" s="354" t="s">
        <v>993</v>
      </c>
      <c r="G7594" s="447" t="n">
        <v>629.492802114845</v>
      </c>
      <c r="H7594" s="448" t="n">
        <v>893.87977900308</v>
      </c>
      <c r="I7594" s="448" t="n">
        <v>17734.5748154211</v>
      </c>
      <c r="J7594" s="389"/>
      <c r="K7594" s="331" t="s">
        <v>994</v>
      </c>
    </row>
    <row r="7595" customFormat="false" ht="15" hidden="true" customHeight="false" outlineLevel="0" collapsed="false">
      <c r="A7595" s="444"/>
      <c r="B7595" s="444" t="s">
        <v>1715</v>
      </c>
      <c r="C7595" s="444" t="str">
        <f aca="false">IFERROR(VLOOKUP(B7595,'[1]#¡REF!'!$A$1:$C$15201,2,FALSE()),"")</f>
        <v/>
      </c>
      <c r="D7595" s="444" t="s">
        <v>991</v>
      </c>
      <c r="E7595" s="444" t="s">
        <v>1034</v>
      </c>
      <c r="F7595" s="354" t="s">
        <v>993</v>
      </c>
      <c r="G7595" s="447" t="n">
        <v>4110.06342047484</v>
      </c>
      <c r="H7595" s="448" t="n">
        <v>5836.29005707428</v>
      </c>
      <c r="I7595" s="448" t="n">
        <v>115791.994732354</v>
      </c>
      <c r="J7595" s="389"/>
      <c r="K7595" s="331" t="s">
        <v>994</v>
      </c>
    </row>
    <row r="7596" customFormat="false" ht="15" hidden="true" customHeight="false" outlineLevel="0" collapsed="false">
      <c r="A7596" s="444"/>
      <c r="B7596" s="444" t="s">
        <v>1715</v>
      </c>
      <c r="C7596" s="444" t="str">
        <f aca="false">IFERROR(VLOOKUP(B7596,'[1]#¡REF!'!$A$1:$C$15201,2,FALSE()),"")</f>
        <v/>
      </c>
      <c r="D7596" s="444" t="s">
        <v>991</v>
      </c>
      <c r="E7596" s="444" t="s">
        <v>1009</v>
      </c>
      <c r="F7596" s="354" t="s">
        <v>993</v>
      </c>
      <c r="G7596" s="447" t="n">
        <v>3149.03774257951</v>
      </c>
      <c r="H7596" s="448" t="n">
        <v>4471.63359446291</v>
      </c>
      <c r="I7596" s="448" t="n">
        <v>88717.2105141441</v>
      </c>
      <c r="J7596" s="389"/>
      <c r="K7596" s="331" t="s">
        <v>994</v>
      </c>
    </row>
    <row r="7597" customFormat="false" ht="15" hidden="true" customHeight="false" outlineLevel="0" collapsed="false">
      <c r="A7597" s="444"/>
      <c r="B7597" s="444" t="s">
        <v>1715</v>
      </c>
      <c r="C7597" s="444" t="str">
        <f aca="false">IFERROR(VLOOKUP(B7597,'[1]#¡REF!'!$A$1:$C$15201,2,FALSE()),"")</f>
        <v/>
      </c>
      <c r="D7597" s="444" t="s">
        <v>991</v>
      </c>
      <c r="E7597" s="444" t="s">
        <v>1010</v>
      </c>
      <c r="F7597" s="354" t="s">
        <v>993</v>
      </c>
      <c r="G7597" s="447" t="n">
        <v>5425.17879955978</v>
      </c>
      <c r="H7597" s="448" t="n">
        <v>7703.75389537488</v>
      </c>
      <c r="I7597" s="448" t="n">
        <v>152842.477284238</v>
      </c>
      <c r="J7597" s="389"/>
      <c r="K7597" s="331" t="s">
        <v>994</v>
      </c>
    </row>
    <row r="7598" customFormat="false" ht="15" hidden="true" customHeight="false" outlineLevel="0" collapsed="false">
      <c r="A7598" s="444"/>
      <c r="B7598" s="444" t="s">
        <v>1715</v>
      </c>
      <c r="C7598" s="444" t="str">
        <f aca="false">IFERROR(VLOOKUP(B7598,'[1]#¡REF!'!$A$1:$C$15201,2,FALSE()),"")</f>
        <v/>
      </c>
      <c r="D7598" s="444" t="s">
        <v>991</v>
      </c>
      <c r="E7598" s="444" t="s">
        <v>1011</v>
      </c>
      <c r="F7598" s="354" t="s">
        <v>993</v>
      </c>
      <c r="G7598" s="447" t="n">
        <v>262.288667547852</v>
      </c>
      <c r="H7598" s="448" t="n">
        <v>372.44990791795</v>
      </c>
      <c r="I7598" s="448" t="n">
        <v>7389.40617309213</v>
      </c>
      <c r="J7598" s="389"/>
      <c r="K7598" s="331" t="s">
        <v>994</v>
      </c>
    </row>
    <row r="7599" customFormat="false" ht="15" hidden="true" customHeight="false" outlineLevel="0" collapsed="false">
      <c r="A7599" s="444"/>
      <c r="B7599" s="444" t="s">
        <v>1715</v>
      </c>
      <c r="C7599" s="444" t="str">
        <f aca="false">IFERROR(VLOOKUP(B7599,'[1]#¡REF!'!$A$1:$C$15201,2,FALSE()),"")</f>
        <v/>
      </c>
      <c r="D7599" s="444" t="s">
        <v>991</v>
      </c>
      <c r="E7599" s="444" t="s">
        <v>1001</v>
      </c>
      <c r="F7599" s="354" t="s">
        <v>993</v>
      </c>
      <c r="G7599" s="447" t="n">
        <v>141.63588047584</v>
      </c>
      <c r="H7599" s="448" t="n">
        <v>201.122950275693</v>
      </c>
      <c r="I7599" s="448" t="n">
        <v>3990.27933346975</v>
      </c>
      <c r="J7599" s="389"/>
      <c r="K7599" s="331" t="s">
        <v>994</v>
      </c>
    </row>
    <row r="7600" customFormat="false" ht="15" hidden="true" customHeight="false" outlineLevel="0" collapsed="false">
      <c r="A7600" s="444"/>
      <c r="B7600" s="444" t="s">
        <v>1715</v>
      </c>
      <c r="C7600" s="444" t="str">
        <f aca="false">IFERROR(VLOOKUP(B7600,'[1]#¡REF!'!$A$1:$C$15201,2,FALSE()),"")</f>
        <v/>
      </c>
      <c r="D7600" s="444" t="s">
        <v>991</v>
      </c>
      <c r="E7600" s="444" t="s">
        <v>1046</v>
      </c>
      <c r="F7600" s="354" t="s">
        <v>993</v>
      </c>
      <c r="G7600" s="447" t="n">
        <v>0.524577335095704</v>
      </c>
      <c r="H7600" s="448" t="n">
        <v>0.7448998158359</v>
      </c>
      <c r="I7600" s="448" t="n">
        <v>14.7788123461843</v>
      </c>
      <c r="J7600" s="389"/>
      <c r="K7600" s="331" t="s">
        <v>994</v>
      </c>
    </row>
    <row r="7601" customFormat="false" ht="15" hidden="true" customHeight="false" outlineLevel="0" collapsed="false">
      <c r="A7601" s="444"/>
      <c r="B7601" s="444" t="s">
        <v>1715</v>
      </c>
      <c r="C7601" s="444" t="str">
        <f aca="false">IFERROR(VLOOKUP(B7601,'[1]#¡REF!'!$A$1:$C$15201,2,FALSE()),"")</f>
        <v/>
      </c>
      <c r="D7601" s="444" t="s">
        <v>991</v>
      </c>
      <c r="E7601" s="444" t="s">
        <v>1012</v>
      </c>
      <c r="F7601" s="354" t="s">
        <v>993</v>
      </c>
      <c r="G7601" s="447" t="n">
        <v>52.4577335095704</v>
      </c>
      <c r="H7601" s="448" t="n">
        <v>74.48998158359</v>
      </c>
      <c r="I7601" s="448" t="n">
        <v>1477.88123461843</v>
      </c>
      <c r="J7601" s="389"/>
      <c r="K7601" s="331" t="s">
        <v>994</v>
      </c>
    </row>
    <row r="7602" customFormat="false" ht="15" hidden="true" customHeight="false" outlineLevel="0" collapsed="false">
      <c r="A7602" s="444"/>
      <c r="B7602" s="444" t="s">
        <v>1715</v>
      </c>
      <c r="C7602" s="444" t="str">
        <f aca="false">IFERROR(VLOOKUP(B7602,'[1]#¡REF!'!$A$1:$C$15201,2,FALSE()),"")</f>
        <v/>
      </c>
      <c r="D7602" s="444" t="s">
        <v>991</v>
      </c>
      <c r="E7602" s="444" t="s">
        <v>1035</v>
      </c>
      <c r="F7602" s="354" t="s">
        <v>993</v>
      </c>
      <c r="G7602" s="447" t="n">
        <v>212.45382071376</v>
      </c>
      <c r="H7602" s="448" t="n">
        <v>301.68442541354</v>
      </c>
      <c r="I7602" s="448" t="n">
        <v>5985.41900020463</v>
      </c>
      <c r="J7602" s="389"/>
      <c r="K7602" s="331" t="s">
        <v>994</v>
      </c>
    </row>
    <row r="7603" customFormat="false" ht="15" hidden="true" customHeight="false" outlineLevel="0" collapsed="false">
      <c r="A7603" s="444"/>
      <c r="B7603" s="444" t="s">
        <v>1715</v>
      </c>
      <c r="C7603" s="444" t="str">
        <f aca="false">IFERROR(VLOOKUP(B7603,'[1]#¡REF!'!$A$1:$C$15201,2,FALSE()),"")</f>
        <v/>
      </c>
      <c r="D7603" s="444" t="s">
        <v>991</v>
      </c>
      <c r="E7603" s="444" t="s">
        <v>1036</v>
      </c>
      <c r="F7603" s="354" t="s">
        <v>993</v>
      </c>
      <c r="G7603" s="447" t="n">
        <v>0.524577335095704</v>
      </c>
      <c r="H7603" s="448" t="n">
        <v>0.7448998158359</v>
      </c>
      <c r="I7603" s="448" t="n">
        <v>14.7788123461843</v>
      </c>
      <c r="J7603" s="389"/>
      <c r="K7603" s="331" t="s">
        <v>994</v>
      </c>
    </row>
    <row r="7604" customFormat="false" ht="15" hidden="true" customHeight="false" outlineLevel="0" collapsed="false">
      <c r="A7604" s="444"/>
      <c r="B7604" s="444" t="s">
        <v>1715</v>
      </c>
      <c r="C7604" s="444" t="str">
        <f aca="false">IFERROR(VLOOKUP(B7604,'[1]#¡REF!'!$A$1:$C$15201,2,FALSE()),"")</f>
        <v/>
      </c>
      <c r="D7604" s="444" t="s">
        <v>991</v>
      </c>
      <c r="E7604" s="444" t="s">
        <v>1013</v>
      </c>
      <c r="F7604" s="354" t="s">
        <v>993</v>
      </c>
      <c r="G7604" s="447" t="n">
        <v>10.4915467019141</v>
      </c>
      <c r="H7604" s="448" t="n">
        <v>14.897996316718</v>
      </c>
      <c r="I7604" s="448" t="n">
        <v>295.576246923685</v>
      </c>
      <c r="J7604" s="389"/>
      <c r="K7604" s="331" t="s">
        <v>994</v>
      </c>
    </row>
    <row r="7605" customFormat="false" ht="15" hidden="true" customHeight="false" outlineLevel="0" collapsed="false">
      <c r="A7605" s="444"/>
      <c r="B7605" s="444" t="s">
        <v>1715</v>
      </c>
      <c r="C7605" s="444" t="str">
        <f aca="false">IFERROR(VLOOKUP(B7605,'[1]#¡REF!'!$A$1:$C$15201,2,FALSE()),"")</f>
        <v/>
      </c>
      <c r="D7605" s="444" t="s">
        <v>991</v>
      </c>
      <c r="E7605" s="444" t="s">
        <v>1014</v>
      </c>
      <c r="F7605" s="446" t="s">
        <v>1132</v>
      </c>
      <c r="G7605" s="447" t="n">
        <v>367.204134566993</v>
      </c>
      <c r="H7605" s="448" t="n">
        <v>521.42987108513</v>
      </c>
      <c r="I7605" s="448" t="n">
        <v>10345.168642329</v>
      </c>
      <c r="J7605" s="389"/>
      <c r="K7605" s="331" t="s">
        <v>994</v>
      </c>
    </row>
    <row r="7606" customFormat="false" ht="15" hidden="true" customHeight="false" outlineLevel="0" collapsed="false">
      <c r="A7606" s="444"/>
      <c r="B7606" s="444" t="s">
        <v>1715</v>
      </c>
      <c r="C7606" s="444" t="str">
        <f aca="false">IFERROR(VLOOKUP(B7606,'[1]#¡REF!'!$A$1:$C$15201,2,FALSE()),"")</f>
        <v/>
      </c>
      <c r="D7606" s="444" t="s">
        <v>991</v>
      </c>
      <c r="E7606" s="444" t="s">
        <v>1002</v>
      </c>
      <c r="F7606" s="446" t="s">
        <v>1133</v>
      </c>
      <c r="G7606" s="447" t="n">
        <v>104.915467019141</v>
      </c>
      <c r="H7606" s="448" t="n">
        <v>148.97996316718</v>
      </c>
      <c r="I7606" s="448" t="n">
        <v>2955.76246923685</v>
      </c>
      <c r="J7606" s="389"/>
      <c r="K7606" s="331" t="s">
        <v>994</v>
      </c>
    </row>
    <row r="7607" customFormat="false" ht="15" hidden="true" customHeight="false" outlineLevel="0" collapsed="false">
      <c r="A7607" s="449"/>
      <c r="B7607" s="449" t="s">
        <v>1715</v>
      </c>
      <c r="C7607" s="449" t="str">
        <f aca="false">IFERROR(VLOOKUP(B7607,'[1]#¡REF!'!$A$1:$C$15201,2,FALSE()),"")</f>
        <v/>
      </c>
      <c r="D7607" s="449" t="s">
        <v>991</v>
      </c>
      <c r="E7607" s="449" t="s">
        <v>1004</v>
      </c>
      <c r="F7607" s="450" t="s">
        <v>1134</v>
      </c>
      <c r="G7607" s="447" t="n">
        <v>52.4577335095704</v>
      </c>
      <c r="H7607" s="448" t="n">
        <v>74.48998158359</v>
      </c>
      <c r="I7607" s="448" t="n">
        <v>1477.88123461843</v>
      </c>
      <c r="J7607" s="390"/>
      <c r="K7607" s="331" t="s">
        <v>994</v>
      </c>
    </row>
    <row r="7608" customFormat="false" ht="15.75" hidden="true" customHeight="false" outlineLevel="0" collapsed="false">
      <c r="A7608" s="451"/>
      <c r="B7608" s="451" t="s">
        <v>1715</v>
      </c>
      <c r="C7608" s="451" t="str">
        <f aca="false">IFERROR(VLOOKUP(B7608,'[1]#¡REF!'!$A$1:$C$15201,2,FALSE()),"")</f>
        <v/>
      </c>
      <c r="D7608" s="451" t="s">
        <v>991</v>
      </c>
      <c r="E7608" s="451" t="s">
        <v>612</v>
      </c>
      <c r="F7608" s="452" t="s">
        <v>1136</v>
      </c>
      <c r="G7608" s="453" t="n">
        <v>748.047279846475</v>
      </c>
      <c r="H7608" s="454" t="n">
        <v>1062.22713738199</v>
      </c>
      <c r="I7608" s="454" t="n">
        <v>21074.5864056588</v>
      </c>
      <c r="J7608" s="360"/>
      <c r="K7608" s="356" t="s">
        <v>994</v>
      </c>
      <c r="L7608" s="379"/>
      <c r="M7608" s="379"/>
      <c r="N7608" s="379"/>
      <c r="O7608" s="379"/>
      <c r="P7608" s="101"/>
      <c r="Q7608" s="380"/>
      <c r="R7608" s="381"/>
      <c r="S7608" s="381"/>
      <c r="T7608" s="382"/>
    </row>
    <row r="7609" customFormat="false" ht="15" hidden="true" customHeight="false" outlineLevel="0" collapsed="false">
      <c r="A7609" s="439"/>
      <c r="B7609" s="439" t="s">
        <v>1715</v>
      </c>
      <c r="C7609" s="439" t="str">
        <f aca="false">IFERROR(VLOOKUP(B7609,'[1]#¡REF!'!$A$1:$C$15201,2,FALSE()),"")</f>
        <v/>
      </c>
      <c r="D7609" s="439" t="s">
        <v>1016</v>
      </c>
      <c r="E7609" s="439" t="s">
        <v>1017</v>
      </c>
      <c r="F7609" s="441" t="s">
        <v>1130</v>
      </c>
      <c r="G7609" s="447" t="n">
        <v>30.4254854355509</v>
      </c>
      <c r="H7609" s="448" t="n">
        <v>43.2041893184822</v>
      </c>
      <c r="I7609" s="448" t="n">
        <v>857.171116078687</v>
      </c>
      <c r="J7609" s="388"/>
      <c r="K7609" s="331" t="s">
        <v>994</v>
      </c>
    </row>
    <row r="7610" customFormat="false" ht="15" hidden="true" customHeight="false" outlineLevel="0" collapsed="false">
      <c r="A7610" s="444"/>
      <c r="B7610" s="444" t="s">
        <v>1715</v>
      </c>
      <c r="C7610" s="444" t="str">
        <f aca="false">IFERROR(VLOOKUP(B7610,'[1]#¡REF!'!$A$1:$C$15201,2,FALSE()),"")</f>
        <v/>
      </c>
      <c r="D7610" s="444" t="s">
        <v>1016</v>
      </c>
      <c r="E7610" s="444" t="s">
        <v>1040</v>
      </c>
      <c r="F7610" s="446" t="s">
        <v>1130</v>
      </c>
      <c r="G7610" s="447" t="n">
        <v>20.4585160687325</v>
      </c>
      <c r="H7610" s="448" t="n">
        <v>29.0510928176001</v>
      </c>
      <c r="I7610" s="448" t="n">
        <v>576.373681501186</v>
      </c>
      <c r="J7610" s="389"/>
      <c r="K7610" s="331" t="s">
        <v>994</v>
      </c>
    </row>
    <row r="7611" customFormat="false" ht="15" hidden="true" customHeight="false" outlineLevel="0" collapsed="false">
      <c r="A7611" s="444"/>
      <c r="B7611" s="444" t="s">
        <v>1715</v>
      </c>
      <c r="C7611" s="444" t="str">
        <f aca="false">IFERROR(VLOOKUP(B7611,'[1]#¡REF!'!$A$1:$C$15201,2,FALSE()),"")</f>
        <v/>
      </c>
      <c r="D7611" s="444" t="s">
        <v>1016</v>
      </c>
      <c r="E7611" s="444" t="s">
        <v>1018</v>
      </c>
      <c r="F7611" s="354" t="s">
        <v>993</v>
      </c>
      <c r="G7611" s="447" t="n">
        <v>61.3755482061974</v>
      </c>
      <c r="H7611" s="448" t="n">
        <v>87.1532784528003</v>
      </c>
      <c r="I7611" s="448" t="n">
        <v>1729.12104450356</v>
      </c>
      <c r="J7611" s="389"/>
      <c r="K7611" s="331" t="s">
        <v>994</v>
      </c>
    </row>
    <row r="7612" customFormat="false" ht="15" hidden="true" customHeight="false" outlineLevel="0" collapsed="false">
      <c r="A7612" s="444"/>
      <c r="B7612" s="444" t="s">
        <v>1715</v>
      </c>
      <c r="C7612" s="444" t="str">
        <f aca="false">IFERROR(VLOOKUP(B7612,'[1]#¡REF!'!$A$1:$C$15201,2,FALSE()),"")</f>
        <v/>
      </c>
      <c r="D7612" s="444" t="s">
        <v>1016</v>
      </c>
      <c r="E7612" s="444" t="s">
        <v>1019</v>
      </c>
      <c r="F7612" s="354" t="s">
        <v>993</v>
      </c>
      <c r="G7612" s="447" t="n">
        <v>0.524577335095704</v>
      </c>
      <c r="H7612" s="448" t="n">
        <v>0.7448998158359</v>
      </c>
      <c r="I7612" s="448" t="n">
        <v>14.7788123461843</v>
      </c>
      <c r="J7612" s="389"/>
      <c r="K7612" s="331" t="s">
        <v>994</v>
      </c>
    </row>
    <row r="7613" customFormat="false" ht="15" hidden="true" customHeight="false" outlineLevel="0" collapsed="false">
      <c r="A7613" s="444"/>
      <c r="B7613" s="444" t="s">
        <v>1715</v>
      </c>
      <c r="C7613" s="444" t="str">
        <f aca="false">IFERROR(VLOOKUP(B7613,'[1]#¡REF!'!$A$1:$C$15201,2,FALSE()),"")</f>
        <v/>
      </c>
      <c r="D7613" s="444" t="s">
        <v>1016</v>
      </c>
      <c r="E7613" s="444" t="s">
        <v>1020</v>
      </c>
      <c r="F7613" s="354" t="s">
        <v>993</v>
      </c>
      <c r="G7613" s="447" t="n">
        <v>40.917032137465</v>
      </c>
      <c r="H7613" s="448" t="n">
        <v>58.1021856352002</v>
      </c>
      <c r="I7613" s="448" t="n">
        <v>1152.74736300237</v>
      </c>
      <c r="J7613" s="389"/>
      <c r="K7613" s="331" t="s">
        <v>994</v>
      </c>
    </row>
    <row r="7614" customFormat="false" ht="15" hidden="true" customHeight="false" outlineLevel="0" collapsed="false">
      <c r="A7614" s="444"/>
      <c r="B7614" s="444" t="s">
        <v>1715</v>
      </c>
      <c r="C7614" s="444" t="str">
        <f aca="false">IFERROR(VLOOKUP(B7614,'[1]#¡REF!'!$A$1:$C$15201,2,FALSE()),"")</f>
        <v/>
      </c>
      <c r="D7614" s="444" t="s">
        <v>1016</v>
      </c>
      <c r="E7614" s="444" t="s">
        <v>1022</v>
      </c>
      <c r="F7614" s="354" t="s">
        <v>993</v>
      </c>
      <c r="G7614" s="447" t="n">
        <v>172.061365911391</v>
      </c>
      <c r="H7614" s="448" t="n">
        <v>244.327139594175</v>
      </c>
      <c r="I7614" s="448" t="n">
        <v>4847.45044954844</v>
      </c>
      <c r="J7614" s="389"/>
      <c r="K7614" s="331" t="s">
        <v>994</v>
      </c>
    </row>
    <row r="7615" customFormat="false" ht="15" hidden="true" customHeight="false" outlineLevel="0" collapsed="false">
      <c r="A7615" s="444"/>
      <c r="B7615" s="444" t="s">
        <v>1715</v>
      </c>
      <c r="C7615" s="444" t="str">
        <f aca="false">IFERROR(VLOOKUP(B7615,'[1]#¡REF!'!$A$1:$C$15201,2,FALSE()),"")</f>
        <v/>
      </c>
      <c r="D7615" s="444" t="s">
        <v>1016</v>
      </c>
      <c r="E7615" s="444" t="s">
        <v>1023</v>
      </c>
      <c r="F7615" s="354" t="s">
        <v>993</v>
      </c>
      <c r="G7615" s="447" t="n">
        <v>961.550255230426</v>
      </c>
      <c r="H7615" s="448" t="n">
        <v>1365.40136242721</v>
      </c>
      <c r="I7615" s="448" t="n">
        <v>27089.5630305557</v>
      </c>
      <c r="J7615" s="389"/>
      <c r="K7615" s="331" t="s">
        <v>994</v>
      </c>
    </row>
    <row r="7616" customFormat="false" ht="15" hidden="true" customHeight="false" outlineLevel="0" collapsed="false">
      <c r="A7616" s="444"/>
      <c r="B7616" s="444" t="s">
        <v>1715</v>
      </c>
      <c r="C7616" s="444" t="str">
        <f aca="false">IFERROR(VLOOKUP(B7616,'[1]#¡REF!'!$A$1:$C$15201,2,FALSE()),"")</f>
        <v/>
      </c>
      <c r="D7616" s="444" t="s">
        <v>1016</v>
      </c>
      <c r="E7616" s="444" t="s">
        <v>1042</v>
      </c>
      <c r="F7616" s="354" t="s">
        <v>993</v>
      </c>
      <c r="G7616" s="447" t="n">
        <v>40.917032137465</v>
      </c>
      <c r="H7616" s="448" t="n">
        <v>58.1021856352002</v>
      </c>
      <c r="I7616" s="448" t="n">
        <v>1152.74736300237</v>
      </c>
      <c r="J7616" s="389"/>
      <c r="K7616" s="331" t="s">
        <v>994</v>
      </c>
    </row>
    <row r="7617" customFormat="false" ht="15" hidden="true" customHeight="false" outlineLevel="0" collapsed="false">
      <c r="A7617" s="444"/>
      <c r="B7617" s="444" t="s">
        <v>1715</v>
      </c>
      <c r="C7617" s="444" t="str">
        <f aca="false">IFERROR(VLOOKUP(B7617,'[1]#¡REF!'!$A$1:$C$15201,2,FALSE()),"")</f>
        <v/>
      </c>
      <c r="D7617" s="444" t="s">
        <v>1016</v>
      </c>
      <c r="E7617" s="444" t="s">
        <v>1024</v>
      </c>
      <c r="F7617" s="354" t="s">
        <v>993</v>
      </c>
      <c r="G7617" s="447" t="n">
        <v>204.585160687325</v>
      </c>
      <c r="H7617" s="448" t="n">
        <v>290.510928176001</v>
      </c>
      <c r="I7617" s="448" t="n">
        <v>5763.73681501186</v>
      </c>
      <c r="J7617" s="389"/>
      <c r="K7617" s="331" t="s">
        <v>994</v>
      </c>
    </row>
    <row r="7618" customFormat="false" ht="15" hidden="true" customHeight="false" outlineLevel="0" collapsed="false">
      <c r="A7618" s="444"/>
      <c r="B7618" s="444" t="s">
        <v>1715</v>
      </c>
      <c r="C7618" s="444" t="str">
        <f aca="false">IFERROR(VLOOKUP(B7618,'[1]#¡REF!'!$A$1:$C$15201,2,FALSE()),"")</f>
        <v/>
      </c>
      <c r="D7618" s="444" t="s">
        <v>1016</v>
      </c>
      <c r="E7618" s="444" t="s">
        <v>1025</v>
      </c>
      <c r="F7618" s="354" t="s">
        <v>993</v>
      </c>
      <c r="G7618" s="447" t="n">
        <v>52.9823108446661</v>
      </c>
      <c r="H7618" s="448" t="n">
        <v>75.2348813994259</v>
      </c>
      <c r="I7618" s="448" t="n">
        <v>1492.66004696461</v>
      </c>
      <c r="J7618" s="389"/>
      <c r="K7618" s="331" t="s">
        <v>994</v>
      </c>
    </row>
    <row r="7619" customFormat="false" ht="15" hidden="true" customHeight="false" outlineLevel="0" collapsed="false">
      <c r="A7619" s="444"/>
      <c r="B7619" s="444" t="s">
        <v>1715</v>
      </c>
      <c r="C7619" s="444" t="str">
        <f aca="false">IFERROR(VLOOKUP(B7619,'[1]#¡REF!'!$A$1:$C$15201,2,FALSE()),"")</f>
        <v/>
      </c>
      <c r="D7619" s="444" t="s">
        <v>1016</v>
      </c>
      <c r="E7619" s="444" t="s">
        <v>1065</v>
      </c>
      <c r="F7619" s="354" t="s">
        <v>993</v>
      </c>
      <c r="G7619" s="447" t="n">
        <v>40.917032137465</v>
      </c>
      <c r="H7619" s="448" t="n">
        <v>58.1021856352002</v>
      </c>
      <c r="I7619" s="448" t="n">
        <v>1152.74736300237</v>
      </c>
      <c r="J7619" s="389"/>
      <c r="K7619" s="331" t="s">
        <v>994</v>
      </c>
    </row>
    <row r="7620" customFormat="false" ht="15" hidden="true" customHeight="false" outlineLevel="0" collapsed="false">
      <c r="A7620" s="444"/>
      <c r="B7620" s="444" t="s">
        <v>1715</v>
      </c>
      <c r="C7620" s="444" t="str">
        <f aca="false">IFERROR(VLOOKUP(B7620,'[1]#¡REF!'!$A$1:$C$15201,2,FALSE()),"")</f>
        <v/>
      </c>
      <c r="D7620" s="444" t="s">
        <v>1016</v>
      </c>
      <c r="E7620" s="444" t="s">
        <v>1093</v>
      </c>
      <c r="F7620" s="446" t="s">
        <v>1131</v>
      </c>
      <c r="G7620" s="447" t="n">
        <v>4091.7032137465</v>
      </c>
      <c r="H7620" s="448" t="n">
        <v>5810.21856352003</v>
      </c>
      <c r="I7620" s="448" t="n">
        <v>115274.736300237</v>
      </c>
      <c r="J7620" s="389"/>
      <c r="K7620" s="331" t="s">
        <v>994</v>
      </c>
    </row>
    <row r="7621" customFormat="false" ht="15" hidden="true" customHeight="false" outlineLevel="0" collapsed="false">
      <c r="A7621" s="444"/>
      <c r="B7621" s="444" t="s">
        <v>1715</v>
      </c>
      <c r="C7621" s="444" t="str">
        <f aca="false">IFERROR(VLOOKUP(B7621,'[1]#¡REF!'!$A$1:$C$15201,2,FALSE()),"")</f>
        <v/>
      </c>
      <c r="D7621" s="444" t="s">
        <v>1016</v>
      </c>
      <c r="E7621" s="444" t="s">
        <v>1026</v>
      </c>
      <c r="F7621" s="446" t="s">
        <v>1132</v>
      </c>
      <c r="G7621" s="447" t="n">
        <v>183.077489948401</v>
      </c>
      <c r="H7621" s="448" t="n">
        <v>259.970035726729</v>
      </c>
      <c r="I7621" s="448" t="n">
        <v>5157.80550881831</v>
      </c>
      <c r="J7621" s="389"/>
      <c r="K7621" s="331" t="s">
        <v>994</v>
      </c>
    </row>
    <row r="7622" customFormat="false" ht="15" hidden="true" customHeight="false" outlineLevel="0" collapsed="false">
      <c r="A7622" s="444"/>
      <c r="B7622" s="444" t="s">
        <v>1715</v>
      </c>
      <c r="C7622" s="444" t="str">
        <f aca="false">IFERROR(VLOOKUP(B7622,'[1]#¡REF!'!$A$1:$C$15201,2,FALSE()),"")</f>
        <v/>
      </c>
      <c r="D7622" s="444" t="s">
        <v>1016</v>
      </c>
      <c r="E7622" s="444" t="s">
        <v>1027</v>
      </c>
      <c r="F7622" s="446" t="s">
        <v>1133</v>
      </c>
      <c r="G7622" s="447" t="n">
        <v>40.917032137465</v>
      </c>
      <c r="H7622" s="448" t="n">
        <v>58.1021856352002</v>
      </c>
      <c r="I7622" s="448" t="n">
        <v>1152.74736300237</v>
      </c>
      <c r="J7622" s="389"/>
      <c r="K7622" s="331" t="s">
        <v>994</v>
      </c>
    </row>
    <row r="7623" customFormat="false" ht="15" hidden="true" customHeight="false" outlineLevel="0" collapsed="false">
      <c r="A7623" s="449"/>
      <c r="B7623" s="449" t="s">
        <v>1715</v>
      </c>
      <c r="C7623" s="449" t="str">
        <f aca="false">IFERROR(VLOOKUP(B7623,'[1]#¡REF!'!$A$1:$C$15201,2,FALSE()),"")</f>
        <v/>
      </c>
      <c r="D7623" s="449" t="s">
        <v>1016</v>
      </c>
      <c r="E7623" s="449" t="s">
        <v>1028</v>
      </c>
      <c r="F7623" s="450" t="s">
        <v>1134</v>
      </c>
      <c r="G7623" s="447" t="n">
        <v>81.8340642749299</v>
      </c>
      <c r="H7623" s="448" t="n">
        <v>116.2043712704</v>
      </c>
      <c r="I7623" s="448" t="n">
        <v>2305.49472600474</v>
      </c>
      <c r="J7623" s="390"/>
      <c r="K7623" s="331" t="s">
        <v>994</v>
      </c>
    </row>
    <row r="7624" customFormat="false" ht="15.75" hidden="true" customHeight="false" outlineLevel="0" collapsed="false">
      <c r="A7624" s="473" t="s">
        <v>1062</v>
      </c>
      <c r="B7624" s="463" t="s">
        <v>1715</v>
      </c>
      <c r="C7624" s="474" t="str">
        <f aca="false">IFERROR(VLOOKUP(B7624,'[1]#¡REF!'!$A$1:$C$15201,2,FALSE()),"")</f>
        <v/>
      </c>
      <c r="D7624" s="463" t="s">
        <v>1016</v>
      </c>
      <c r="E7624" s="463" t="s">
        <v>621</v>
      </c>
      <c r="F7624" s="475" t="s">
        <v>1136</v>
      </c>
      <c r="G7624" s="475" t="n">
        <v>350.417659843931</v>
      </c>
      <c r="H7624" s="476" t="n">
        <v>497.593076978381</v>
      </c>
      <c r="I7624" s="476" t="n">
        <v>9872.24664725109</v>
      </c>
      <c r="J7624" s="477" t="n">
        <v>1.23</v>
      </c>
      <c r="K7624" s="463" t="s">
        <v>994</v>
      </c>
      <c r="L7624" s="478" t="s">
        <v>1714</v>
      </c>
      <c r="M7624" s="478"/>
      <c r="N7624" s="478"/>
      <c r="O7624" s="478" t="n">
        <v>3139310</v>
      </c>
      <c r="P7624" s="479" t="n">
        <v>1993</v>
      </c>
      <c r="Q7624" s="480" t="n">
        <v>44413</v>
      </c>
      <c r="R7624" s="481"/>
      <c r="S7624" s="481"/>
      <c r="T7624" s="482" t="n">
        <v>56</v>
      </c>
    </row>
    <row r="7625" customFormat="false" ht="15" hidden="true" customHeight="false" outlineLevel="0" collapsed="false">
      <c r="A7625" s="439"/>
      <c r="B7625" s="439" t="s">
        <v>1716</v>
      </c>
      <c r="C7625" s="439" t="str">
        <f aca="false">IFERROR(VLOOKUP(B7625,'[1]#¡REF!'!$A$1:$C$15201,2,FALSE()),"")</f>
        <v/>
      </c>
      <c r="D7625" s="439" t="s">
        <v>991</v>
      </c>
      <c r="E7625" s="439" t="s">
        <v>997</v>
      </c>
      <c r="F7625" s="441" t="s">
        <v>1130</v>
      </c>
      <c r="G7625" s="447" t="n">
        <v>79.3634816467893</v>
      </c>
      <c r="H7625" s="448" t="n">
        <v>112.696143938441</v>
      </c>
      <c r="I7625" s="448" t="n">
        <v>2235.89149573866</v>
      </c>
      <c r="J7625" s="388"/>
      <c r="K7625" s="331" t="s">
        <v>994</v>
      </c>
    </row>
    <row r="7626" customFormat="false" ht="15" hidden="true" customHeight="false" outlineLevel="0" collapsed="false">
      <c r="A7626" s="444"/>
      <c r="B7626" s="444" t="s">
        <v>1716</v>
      </c>
      <c r="C7626" s="444" t="str">
        <f aca="false">IFERROR(VLOOKUP(B7626,'[1]#¡REF!'!$A$1:$C$15201,2,FALSE()),"")</f>
        <v/>
      </c>
      <c r="D7626" s="444" t="s">
        <v>991</v>
      </c>
      <c r="E7626" s="444" t="s">
        <v>1032</v>
      </c>
      <c r="F7626" s="446" t="s">
        <v>1130</v>
      </c>
      <c r="G7626" s="447" t="n">
        <v>1.0240449244747</v>
      </c>
      <c r="H7626" s="448" t="n">
        <v>1.45414379275407</v>
      </c>
      <c r="I7626" s="448" t="n">
        <v>28.8502128482408</v>
      </c>
      <c r="J7626" s="389"/>
      <c r="K7626" s="331" t="s">
        <v>994</v>
      </c>
    </row>
    <row r="7627" customFormat="false" ht="15" hidden="true" customHeight="false" outlineLevel="0" collapsed="false">
      <c r="A7627" s="444"/>
      <c r="B7627" s="444" t="s">
        <v>1716</v>
      </c>
      <c r="C7627" s="444" t="str">
        <f aca="false">IFERROR(VLOOKUP(B7627,'[1]#¡REF!'!$A$1:$C$15201,2,FALSE()),"")</f>
        <v/>
      </c>
      <c r="D7627" s="444" t="s">
        <v>991</v>
      </c>
      <c r="E7627" s="444" t="s">
        <v>992</v>
      </c>
      <c r="F7627" s="354" t="s">
        <v>993</v>
      </c>
      <c r="G7627" s="447" t="n">
        <v>35.8415723566145</v>
      </c>
      <c r="H7627" s="448" t="n">
        <v>50.8950327463926</v>
      </c>
      <c r="I7627" s="448" t="n">
        <v>1009.75744968843</v>
      </c>
      <c r="J7627" s="389"/>
      <c r="K7627" s="331" t="s">
        <v>994</v>
      </c>
    </row>
    <row r="7628" customFormat="false" ht="15" hidden="true" customHeight="false" outlineLevel="0" collapsed="false">
      <c r="A7628" s="444"/>
      <c r="B7628" s="444" t="s">
        <v>1716</v>
      </c>
      <c r="C7628" s="444" t="str">
        <f aca="false">IFERROR(VLOOKUP(B7628,'[1]#¡REF!'!$A$1:$C$15201,2,FALSE()),"")</f>
        <v/>
      </c>
      <c r="D7628" s="444" t="s">
        <v>991</v>
      </c>
      <c r="E7628" s="444" t="s">
        <v>1000</v>
      </c>
      <c r="F7628" s="354" t="s">
        <v>993</v>
      </c>
      <c r="G7628" s="447" t="n">
        <v>153.606738671205</v>
      </c>
      <c r="H7628" s="448" t="n">
        <v>218.121568913111</v>
      </c>
      <c r="I7628" s="448" t="n">
        <v>4327.53192723613</v>
      </c>
      <c r="J7628" s="389"/>
      <c r="K7628" s="331" t="s">
        <v>994</v>
      </c>
    </row>
    <row r="7629" customFormat="false" ht="15" hidden="true" customHeight="false" outlineLevel="0" collapsed="false">
      <c r="A7629" s="444"/>
      <c r="B7629" s="444" t="s">
        <v>1716</v>
      </c>
      <c r="C7629" s="444" t="str">
        <f aca="false">IFERROR(VLOOKUP(B7629,'[1]#¡REF!'!$A$1:$C$15201,2,FALSE()),"")</f>
        <v/>
      </c>
      <c r="D7629" s="444" t="s">
        <v>991</v>
      </c>
      <c r="E7629" s="444" t="s">
        <v>1053</v>
      </c>
      <c r="F7629" s="354" t="s">
        <v>993</v>
      </c>
      <c r="G7629" s="447" t="n">
        <v>614.42695468482</v>
      </c>
      <c r="H7629" s="448" t="n">
        <v>872.486275652445</v>
      </c>
      <c r="I7629" s="448" t="n">
        <v>17310.1277089445</v>
      </c>
      <c r="J7629" s="389"/>
      <c r="K7629" s="331" t="s">
        <v>994</v>
      </c>
    </row>
    <row r="7630" customFormat="false" ht="15" hidden="true" customHeight="false" outlineLevel="0" collapsed="false">
      <c r="A7630" s="444"/>
      <c r="B7630" s="444" t="s">
        <v>1716</v>
      </c>
      <c r="C7630" s="444" t="str">
        <f aca="false">IFERROR(VLOOKUP(B7630,'[1]#¡REF!'!$A$1:$C$15201,2,FALSE()),"")</f>
        <v/>
      </c>
      <c r="D7630" s="444" t="s">
        <v>991</v>
      </c>
      <c r="E7630" s="444" t="s">
        <v>1034</v>
      </c>
      <c r="F7630" s="354" t="s">
        <v>993</v>
      </c>
      <c r="G7630" s="447" t="n">
        <v>292.876848399764</v>
      </c>
      <c r="H7630" s="448" t="n">
        <v>415.885124727665</v>
      </c>
      <c r="I7630" s="448" t="n">
        <v>8251.16087459688</v>
      </c>
      <c r="J7630" s="389"/>
      <c r="K7630" s="331" t="s">
        <v>994</v>
      </c>
    </row>
    <row r="7631" customFormat="false" ht="15" hidden="true" customHeight="false" outlineLevel="0" collapsed="false">
      <c r="A7631" s="444"/>
      <c r="B7631" s="444" t="s">
        <v>1716</v>
      </c>
      <c r="C7631" s="444" t="str">
        <f aca="false">IFERROR(VLOOKUP(B7631,'[1]#¡REF!'!$A$1:$C$15201,2,FALSE()),"")</f>
        <v/>
      </c>
      <c r="D7631" s="444" t="s">
        <v>991</v>
      </c>
      <c r="E7631" s="444" t="s">
        <v>1009</v>
      </c>
      <c r="F7631" s="354" t="s">
        <v>993</v>
      </c>
      <c r="G7631" s="447" t="n">
        <v>3842.72857909131</v>
      </c>
      <c r="H7631" s="448" t="n">
        <v>5456.67458230966</v>
      </c>
      <c r="I7631" s="448" t="n">
        <v>108260.423713024</v>
      </c>
      <c r="J7631" s="389"/>
      <c r="K7631" s="331" t="s">
        <v>994</v>
      </c>
    </row>
    <row r="7632" customFormat="false" ht="15" hidden="true" customHeight="false" outlineLevel="0" collapsed="false">
      <c r="A7632" s="444"/>
      <c r="B7632" s="444" t="s">
        <v>1716</v>
      </c>
      <c r="C7632" s="444" t="str">
        <f aca="false">IFERROR(VLOOKUP(B7632,'[1]#¡REF!'!$A$1:$C$15201,2,FALSE()),"")</f>
        <v/>
      </c>
      <c r="D7632" s="444" t="s">
        <v>991</v>
      </c>
      <c r="E7632" s="444" t="s">
        <v>1010</v>
      </c>
      <c r="F7632" s="354" t="s">
        <v>993</v>
      </c>
      <c r="G7632" s="447" t="n">
        <v>3368.59577905953</v>
      </c>
      <c r="H7632" s="448" t="n">
        <v>4783.40600626453</v>
      </c>
      <c r="I7632" s="448" t="n">
        <v>94902.7751642882</v>
      </c>
      <c r="J7632" s="389"/>
      <c r="K7632" s="331" t="s">
        <v>994</v>
      </c>
    </row>
    <row r="7633" customFormat="false" ht="15" hidden="true" customHeight="false" outlineLevel="0" collapsed="false">
      <c r="A7633" s="444"/>
      <c r="B7633" s="444" t="s">
        <v>1716</v>
      </c>
      <c r="C7633" s="444" t="str">
        <f aca="false">IFERROR(VLOOKUP(B7633,'[1]#¡REF!'!$A$1:$C$15201,2,FALSE()),"")</f>
        <v/>
      </c>
      <c r="D7633" s="444" t="s">
        <v>991</v>
      </c>
      <c r="E7633" s="444" t="s">
        <v>1011</v>
      </c>
      <c r="F7633" s="354" t="s">
        <v>993</v>
      </c>
      <c r="G7633" s="447" t="n">
        <v>819.23593957976</v>
      </c>
      <c r="H7633" s="448" t="n">
        <v>1163.31503420326</v>
      </c>
      <c r="I7633" s="448" t="n">
        <v>23080.1702785927</v>
      </c>
      <c r="J7633" s="389"/>
      <c r="K7633" s="331" t="s">
        <v>994</v>
      </c>
    </row>
    <row r="7634" customFormat="false" ht="15" hidden="true" customHeight="false" outlineLevel="0" collapsed="false">
      <c r="A7634" s="444"/>
      <c r="B7634" s="444" t="s">
        <v>1716</v>
      </c>
      <c r="C7634" s="444" t="str">
        <f aca="false">IFERROR(VLOOKUP(B7634,'[1]#¡REF!'!$A$1:$C$15201,2,FALSE()),"")</f>
        <v/>
      </c>
      <c r="D7634" s="444" t="s">
        <v>991</v>
      </c>
      <c r="E7634" s="444" t="s">
        <v>1001</v>
      </c>
      <c r="F7634" s="354" t="s">
        <v>993</v>
      </c>
      <c r="G7634" s="447" t="n">
        <v>121.861346012489</v>
      </c>
      <c r="H7634" s="448" t="n">
        <v>173.043111337735</v>
      </c>
      <c r="I7634" s="448" t="n">
        <v>3433.17532894066</v>
      </c>
      <c r="J7634" s="389"/>
      <c r="K7634" s="331" t="s">
        <v>994</v>
      </c>
    </row>
    <row r="7635" customFormat="false" ht="15" hidden="true" customHeight="false" outlineLevel="0" collapsed="false">
      <c r="A7635" s="444"/>
      <c r="B7635" s="444" t="s">
        <v>1716</v>
      </c>
      <c r="C7635" s="444" t="str">
        <f aca="false">IFERROR(VLOOKUP(B7635,'[1]#¡REF!'!$A$1:$C$15201,2,FALSE()),"")</f>
        <v/>
      </c>
      <c r="D7635" s="444" t="s">
        <v>991</v>
      </c>
      <c r="E7635" s="444" t="s">
        <v>1012</v>
      </c>
      <c r="F7635" s="354" t="s">
        <v>993</v>
      </c>
      <c r="G7635" s="447" t="n">
        <v>51.202246223735</v>
      </c>
      <c r="H7635" s="448" t="n">
        <v>72.7071896377037</v>
      </c>
      <c r="I7635" s="448" t="n">
        <v>1442.51064241204</v>
      </c>
      <c r="J7635" s="389"/>
      <c r="K7635" s="331" t="s">
        <v>994</v>
      </c>
    </row>
    <row r="7636" customFormat="false" ht="15" hidden="true" customHeight="false" outlineLevel="0" collapsed="false">
      <c r="A7636" s="444"/>
      <c r="B7636" s="444" t="s">
        <v>1716</v>
      </c>
      <c r="C7636" s="444" t="str">
        <f aca="false">IFERROR(VLOOKUP(B7636,'[1]#¡REF!'!$A$1:$C$15201,2,FALSE()),"")</f>
        <v/>
      </c>
      <c r="D7636" s="444" t="s">
        <v>991</v>
      </c>
      <c r="E7636" s="444" t="s">
        <v>1013</v>
      </c>
      <c r="F7636" s="354" t="s">
        <v>993</v>
      </c>
      <c r="G7636" s="447" t="n">
        <v>5.1202246223735</v>
      </c>
      <c r="H7636" s="448" t="n">
        <v>7.27071896377037</v>
      </c>
      <c r="I7636" s="448" t="n">
        <v>144.251064241204</v>
      </c>
      <c r="J7636" s="389"/>
      <c r="K7636" s="331" t="s">
        <v>994</v>
      </c>
    </row>
    <row r="7637" customFormat="false" ht="15" hidden="true" customHeight="false" outlineLevel="0" collapsed="false">
      <c r="A7637" s="444"/>
      <c r="B7637" s="444" t="s">
        <v>1716</v>
      </c>
      <c r="C7637" s="444" t="str">
        <f aca="false">IFERROR(VLOOKUP(B7637,'[1]#¡REF!'!$A$1:$C$15201,2,FALSE()),"")</f>
        <v/>
      </c>
      <c r="D7637" s="444" t="s">
        <v>991</v>
      </c>
      <c r="E7637" s="444" t="s">
        <v>1037</v>
      </c>
      <c r="F7637" s="446" t="s">
        <v>1131</v>
      </c>
      <c r="G7637" s="447" t="n">
        <v>48.1301114503109</v>
      </c>
      <c r="H7637" s="448" t="n">
        <v>68.3447582594415</v>
      </c>
      <c r="I7637" s="448" t="n">
        <v>1355.96000386732</v>
      </c>
      <c r="J7637" s="389"/>
      <c r="K7637" s="331" t="s">
        <v>994</v>
      </c>
    </row>
    <row r="7638" customFormat="false" ht="15" hidden="true" customHeight="false" outlineLevel="0" collapsed="false">
      <c r="A7638" s="444"/>
      <c r="B7638" s="444" t="s">
        <v>1716</v>
      </c>
      <c r="C7638" s="444" t="str">
        <f aca="false">IFERROR(VLOOKUP(B7638,'[1]#¡REF!'!$A$1:$C$15201,2,FALSE()),"")</f>
        <v/>
      </c>
      <c r="D7638" s="444" t="s">
        <v>991</v>
      </c>
      <c r="E7638" s="444" t="s">
        <v>1014</v>
      </c>
      <c r="F7638" s="446" t="s">
        <v>1132</v>
      </c>
      <c r="G7638" s="447" t="n">
        <v>358.415723566145</v>
      </c>
      <c r="H7638" s="448" t="n">
        <v>508.950327463926</v>
      </c>
      <c r="I7638" s="448" t="n">
        <v>10097.5744968843</v>
      </c>
      <c r="J7638" s="389"/>
      <c r="K7638" s="331" t="s">
        <v>994</v>
      </c>
    </row>
    <row r="7639" customFormat="false" ht="15" hidden="true" customHeight="false" outlineLevel="0" collapsed="false">
      <c r="A7639" s="444"/>
      <c r="B7639" s="444" t="s">
        <v>1716</v>
      </c>
      <c r="C7639" s="444" t="str">
        <f aca="false">IFERROR(VLOOKUP(B7639,'[1]#¡REF!'!$A$1:$C$15201,2,FALSE()),"")</f>
        <v/>
      </c>
      <c r="D7639" s="444" t="s">
        <v>991</v>
      </c>
      <c r="E7639" s="444" t="s">
        <v>1002</v>
      </c>
      <c r="F7639" s="446" t="s">
        <v>1133</v>
      </c>
      <c r="G7639" s="447" t="n">
        <v>102.40449244747</v>
      </c>
      <c r="H7639" s="448" t="n">
        <v>145.414379275407</v>
      </c>
      <c r="I7639" s="448" t="n">
        <v>2885.02128482408</v>
      </c>
      <c r="J7639" s="389"/>
      <c r="K7639" s="331" t="s">
        <v>994</v>
      </c>
    </row>
    <row r="7640" customFormat="false" ht="15" hidden="true" customHeight="false" outlineLevel="0" collapsed="false">
      <c r="A7640" s="449"/>
      <c r="B7640" s="449" t="s">
        <v>1716</v>
      </c>
      <c r="C7640" s="449" t="str">
        <f aca="false">IFERROR(VLOOKUP(B7640,'[1]#¡REF!'!$A$1:$C$15201,2,FALSE()),"")</f>
        <v/>
      </c>
      <c r="D7640" s="449" t="s">
        <v>991</v>
      </c>
      <c r="E7640" s="449" t="s">
        <v>1004</v>
      </c>
      <c r="F7640" s="450" t="s">
        <v>1134</v>
      </c>
      <c r="G7640" s="447" t="n">
        <v>58.3705606950579</v>
      </c>
      <c r="H7640" s="448" t="n">
        <v>82.8861961869822</v>
      </c>
      <c r="I7640" s="448" t="n">
        <v>1644.46213234973</v>
      </c>
      <c r="J7640" s="390"/>
      <c r="K7640" s="331" t="s">
        <v>994</v>
      </c>
    </row>
    <row r="7641" customFormat="false" ht="15.75" hidden="true" customHeight="false" outlineLevel="0" collapsed="false">
      <c r="A7641" s="451"/>
      <c r="B7641" s="451" t="s">
        <v>1716</v>
      </c>
      <c r="C7641" s="451" t="str">
        <f aca="false">IFERROR(VLOOKUP(B7641,'[1]#¡REF!'!$A$1:$C$15201,2,FALSE()),"")</f>
        <v/>
      </c>
      <c r="D7641" s="451" t="s">
        <v>991</v>
      </c>
      <c r="E7641" s="451" t="s">
        <v>612</v>
      </c>
      <c r="F7641" s="452" t="s">
        <v>1136</v>
      </c>
      <c r="G7641" s="453" t="n">
        <v>300.557185333325</v>
      </c>
      <c r="H7641" s="454" t="n">
        <v>426.791203173321</v>
      </c>
      <c r="I7641" s="454" t="n">
        <v>8467.53747095868</v>
      </c>
      <c r="J7641" s="360"/>
      <c r="K7641" s="356" t="s">
        <v>994</v>
      </c>
      <c r="L7641" s="379"/>
      <c r="M7641" s="379"/>
      <c r="N7641" s="379"/>
      <c r="O7641" s="379"/>
      <c r="P7641" s="101"/>
      <c r="Q7641" s="380"/>
      <c r="R7641" s="381"/>
      <c r="S7641" s="381"/>
      <c r="T7641" s="382"/>
    </row>
    <row r="7642" customFormat="false" ht="15" hidden="true" customHeight="false" outlineLevel="0" collapsed="false">
      <c r="A7642" s="439"/>
      <c r="B7642" s="439" t="s">
        <v>1716</v>
      </c>
      <c r="C7642" s="439" t="str">
        <f aca="false">IFERROR(VLOOKUP(B7642,'[1]#¡REF!'!$A$1:$C$15201,2,FALSE()),"")</f>
        <v/>
      </c>
      <c r="D7642" s="439" t="s">
        <v>1016</v>
      </c>
      <c r="E7642" s="439" t="s">
        <v>1017</v>
      </c>
      <c r="F7642" s="441" t="s">
        <v>1130</v>
      </c>
      <c r="G7642" s="447" t="n">
        <v>53.7623585349218</v>
      </c>
      <c r="H7642" s="448" t="n">
        <v>76.3425491195889</v>
      </c>
      <c r="I7642" s="448" t="n">
        <v>1514.63617453264</v>
      </c>
      <c r="J7642" s="388"/>
      <c r="K7642" s="331" t="s">
        <v>994</v>
      </c>
    </row>
    <row r="7643" customFormat="false" ht="15" hidden="true" customHeight="false" outlineLevel="0" collapsed="false">
      <c r="A7643" s="444"/>
      <c r="B7643" s="444" t="s">
        <v>1716</v>
      </c>
      <c r="C7643" s="444" t="str">
        <f aca="false">IFERROR(VLOOKUP(B7643,'[1]#¡REF!'!$A$1:$C$15201,2,FALSE()),"")</f>
        <v/>
      </c>
      <c r="D7643" s="444" t="s">
        <v>1016</v>
      </c>
      <c r="E7643" s="444" t="s">
        <v>1040</v>
      </c>
      <c r="F7643" s="446" t="s">
        <v>1130</v>
      </c>
      <c r="G7643" s="447" t="n">
        <v>119.81325616354</v>
      </c>
      <c r="H7643" s="448" t="n">
        <v>170.134823752227</v>
      </c>
      <c r="I7643" s="448" t="n">
        <v>3375.47490324418</v>
      </c>
      <c r="J7643" s="389"/>
      <c r="K7643" s="331" t="s">
        <v>994</v>
      </c>
    </row>
    <row r="7644" customFormat="false" ht="15" hidden="true" customHeight="false" outlineLevel="0" collapsed="false">
      <c r="A7644" s="444"/>
      <c r="B7644" s="444" t="s">
        <v>1716</v>
      </c>
      <c r="C7644" s="444" t="str">
        <f aca="false">IFERROR(VLOOKUP(B7644,'[1]#¡REF!'!$A$1:$C$15201,2,FALSE()),"")</f>
        <v/>
      </c>
      <c r="D7644" s="444" t="s">
        <v>1016</v>
      </c>
      <c r="E7644" s="444" t="s">
        <v>1019</v>
      </c>
      <c r="F7644" s="354" t="s">
        <v>993</v>
      </c>
      <c r="G7644" s="447" t="n">
        <v>0.51202246223735</v>
      </c>
      <c r="H7644" s="448" t="n">
        <v>0.727071896377037</v>
      </c>
      <c r="I7644" s="448" t="n">
        <v>14.4251064241204</v>
      </c>
      <c r="J7644" s="389"/>
      <c r="K7644" s="331" t="s">
        <v>994</v>
      </c>
    </row>
    <row r="7645" customFormat="false" ht="15" hidden="true" customHeight="false" outlineLevel="0" collapsed="false">
      <c r="A7645" s="444"/>
      <c r="B7645" s="444" t="s">
        <v>1716</v>
      </c>
      <c r="C7645" s="444" t="str">
        <f aca="false">IFERROR(VLOOKUP(B7645,'[1]#¡REF!'!$A$1:$C$15201,2,FALSE()),"")</f>
        <v/>
      </c>
      <c r="D7645" s="444" t="s">
        <v>1016</v>
      </c>
      <c r="E7645" s="444" t="s">
        <v>1022</v>
      </c>
      <c r="F7645" s="354" t="s">
        <v>993</v>
      </c>
      <c r="G7645" s="447" t="n">
        <v>167.943367613851</v>
      </c>
      <c r="H7645" s="448" t="n">
        <v>238.479582011668</v>
      </c>
      <c r="I7645" s="448" t="n">
        <v>4731.4349071115</v>
      </c>
      <c r="J7645" s="389"/>
      <c r="K7645" s="331" t="s">
        <v>994</v>
      </c>
    </row>
    <row r="7646" customFormat="false" ht="15" hidden="true" customHeight="false" outlineLevel="0" collapsed="false">
      <c r="A7646" s="444"/>
      <c r="B7646" s="444" t="s">
        <v>1716</v>
      </c>
      <c r="C7646" s="444" t="str">
        <f aca="false">IFERROR(VLOOKUP(B7646,'[1]#¡REF!'!$A$1:$C$15201,2,FALSE()),"")</f>
        <v/>
      </c>
      <c r="D7646" s="444" t="s">
        <v>1016</v>
      </c>
      <c r="E7646" s="444" t="s">
        <v>1023</v>
      </c>
      <c r="F7646" s="354" t="s">
        <v>993</v>
      </c>
      <c r="G7646" s="447" t="n">
        <v>119.81325616354</v>
      </c>
      <c r="H7646" s="448" t="n">
        <v>170.134823752227</v>
      </c>
      <c r="I7646" s="448" t="n">
        <v>3375.47490324418</v>
      </c>
      <c r="J7646" s="389"/>
      <c r="K7646" s="331" t="s">
        <v>994</v>
      </c>
    </row>
    <row r="7647" customFormat="false" ht="15" hidden="true" customHeight="false" outlineLevel="0" collapsed="false">
      <c r="A7647" s="444"/>
      <c r="B7647" s="444" t="s">
        <v>1716</v>
      </c>
      <c r="C7647" s="444" t="str">
        <f aca="false">IFERROR(VLOOKUP(B7647,'[1]#¡REF!'!$A$1:$C$15201,2,FALSE()),"")</f>
        <v/>
      </c>
      <c r="D7647" s="444" t="s">
        <v>1016</v>
      </c>
      <c r="E7647" s="444" t="s">
        <v>1042</v>
      </c>
      <c r="F7647" s="354" t="s">
        <v>993</v>
      </c>
      <c r="G7647" s="447" t="n">
        <v>39.9377520545133</v>
      </c>
      <c r="H7647" s="448" t="n">
        <v>56.7116079174089</v>
      </c>
      <c r="I7647" s="448" t="n">
        <v>1125.15830108139</v>
      </c>
      <c r="J7647" s="389"/>
      <c r="K7647" s="331" t="s">
        <v>994</v>
      </c>
    </row>
    <row r="7648" customFormat="false" ht="15" hidden="true" customHeight="false" outlineLevel="0" collapsed="false">
      <c r="A7648" s="444"/>
      <c r="B7648" s="444" t="s">
        <v>1716</v>
      </c>
      <c r="C7648" s="444" t="str">
        <f aca="false">IFERROR(VLOOKUP(B7648,'[1]#¡REF!'!$A$1:$C$15201,2,FALSE()),"")</f>
        <v/>
      </c>
      <c r="D7648" s="444" t="s">
        <v>1016</v>
      </c>
      <c r="E7648" s="444" t="s">
        <v>1024</v>
      </c>
      <c r="F7648" s="354" t="s">
        <v>993</v>
      </c>
      <c r="G7648" s="447" t="n">
        <v>191.496400876769</v>
      </c>
      <c r="H7648" s="448" t="n">
        <v>271.924889245012</v>
      </c>
      <c r="I7648" s="448" t="n">
        <v>5394.98980262104</v>
      </c>
      <c r="J7648" s="389"/>
      <c r="K7648" s="331" t="s">
        <v>994</v>
      </c>
    </row>
    <row r="7649" customFormat="false" ht="15" hidden="true" customHeight="false" outlineLevel="0" collapsed="false">
      <c r="A7649" s="444"/>
      <c r="B7649" s="444" t="s">
        <v>1716</v>
      </c>
      <c r="C7649" s="444" t="str">
        <f aca="false">IFERROR(VLOOKUP(B7649,'[1]#¡REF!'!$A$1:$C$15201,2,FALSE()),"")</f>
        <v/>
      </c>
      <c r="D7649" s="444" t="s">
        <v>1016</v>
      </c>
      <c r="E7649" s="444" t="s">
        <v>1025</v>
      </c>
      <c r="F7649" s="354" t="s">
        <v>993</v>
      </c>
      <c r="G7649" s="447" t="n">
        <v>51.7142686859724</v>
      </c>
      <c r="H7649" s="448" t="n">
        <v>73.4342615340808</v>
      </c>
      <c r="I7649" s="448" t="n">
        <v>1456.93574883616</v>
      </c>
      <c r="J7649" s="389"/>
      <c r="K7649" s="331" t="s">
        <v>994</v>
      </c>
    </row>
    <row r="7650" customFormat="false" ht="15" hidden="true" customHeight="false" outlineLevel="0" collapsed="false">
      <c r="A7650" s="444"/>
      <c r="B7650" s="444" t="s">
        <v>1716</v>
      </c>
      <c r="C7650" s="444" t="str">
        <f aca="false">IFERROR(VLOOKUP(B7650,'[1]#¡REF!'!$A$1:$C$15201,2,FALSE()),"")</f>
        <v/>
      </c>
      <c r="D7650" s="444" t="s">
        <v>1016</v>
      </c>
      <c r="E7650" s="444" t="s">
        <v>1065</v>
      </c>
      <c r="F7650" s="354" t="s">
        <v>993</v>
      </c>
      <c r="G7650" s="447" t="n">
        <v>39.9377520545133</v>
      </c>
      <c r="H7650" s="448" t="n">
        <v>56.7116079174089</v>
      </c>
      <c r="I7650" s="448" t="n">
        <v>1125.15830108139</v>
      </c>
      <c r="J7650" s="389"/>
      <c r="K7650" s="331" t="s">
        <v>994</v>
      </c>
    </row>
    <row r="7651" customFormat="false" ht="15" hidden="true" customHeight="false" outlineLevel="0" collapsed="false">
      <c r="A7651" s="444"/>
      <c r="B7651" s="444" t="s">
        <v>1716</v>
      </c>
      <c r="C7651" s="444" t="str">
        <f aca="false">IFERROR(VLOOKUP(B7651,'[1]#¡REF!'!$A$1:$C$15201,2,FALSE()),"")</f>
        <v/>
      </c>
      <c r="D7651" s="444" t="s">
        <v>1016</v>
      </c>
      <c r="E7651" s="444" t="s">
        <v>1093</v>
      </c>
      <c r="F7651" s="446" t="s">
        <v>1131</v>
      </c>
      <c r="G7651" s="447" t="n">
        <v>4935.89653596806</v>
      </c>
      <c r="H7651" s="448" t="n">
        <v>7008.97308107464</v>
      </c>
      <c r="I7651" s="448" t="n">
        <v>139058.025928521</v>
      </c>
      <c r="J7651" s="389"/>
      <c r="K7651" s="331" t="s">
        <v>994</v>
      </c>
    </row>
    <row r="7652" customFormat="false" ht="15" hidden="true" customHeight="false" outlineLevel="0" collapsed="false">
      <c r="A7652" s="444"/>
      <c r="B7652" s="444" t="s">
        <v>1716</v>
      </c>
      <c r="C7652" s="444" t="str">
        <f aca="false">IFERROR(VLOOKUP(B7652,'[1]#¡REF!'!$A$1:$C$15201,2,FALSE()),"")</f>
        <v/>
      </c>
      <c r="D7652" s="444" t="s">
        <v>1016</v>
      </c>
      <c r="E7652" s="444" t="s">
        <v>1026</v>
      </c>
      <c r="F7652" s="446" t="s">
        <v>1132</v>
      </c>
      <c r="G7652" s="447" t="n">
        <v>89.0919084292989</v>
      </c>
      <c r="H7652" s="448" t="n">
        <v>126.510509969604</v>
      </c>
      <c r="I7652" s="448" t="n">
        <v>2509.96851779695</v>
      </c>
      <c r="J7652" s="389"/>
      <c r="K7652" s="331" t="s">
        <v>994</v>
      </c>
    </row>
    <row r="7653" customFormat="false" ht="15" hidden="true" customHeight="false" outlineLevel="0" collapsed="false">
      <c r="A7653" s="444"/>
      <c r="B7653" s="444" t="s">
        <v>1716</v>
      </c>
      <c r="C7653" s="444" t="str">
        <f aca="false">IFERROR(VLOOKUP(B7653,'[1]#¡REF!'!$A$1:$C$15201,2,FALSE()),"")</f>
        <v/>
      </c>
      <c r="D7653" s="444" t="s">
        <v>1016</v>
      </c>
      <c r="E7653" s="444" t="s">
        <v>1027</v>
      </c>
      <c r="F7653" s="446" t="s">
        <v>1133</v>
      </c>
      <c r="G7653" s="447" t="n">
        <v>39.9377520545133</v>
      </c>
      <c r="H7653" s="448" t="n">
        <v>56.7116079174089</v>
      </c>
      <c r="I7653" s="448" t="n">
        <v>1125.15830108139</v>
      </c>
      <c r="J7653" s="389"/>
      <c r="K7653" s="331" t="s">
        <v>994</v>
      </c>
    </row>
    <row r="7654" customFormat="false" ht="15" hidden="true" customHeight="false" outlineLevel="0" collapsed="false">
      <c r="A7654" s="449"/>
      <c r="B7654" s="449" t="s">
        <v>1716</v>
      </c>
      <c r="C7654" s="449" t="str">
        <f aca="false">IFERROR(VLOOKUP(B7654,'[1]#¡REF!'!$A$1:$C$15201,2,FALSE()),"")</f>
        <v/>
      </c>
      <c r="D7654" s="449" t="s">
        <v>1016</v>
      </c>
      <c r="E7654" s="449" t="s">
        <v>1028</v>
      </c>
      <c r="F7654" s="450" t="s">
        <v>1134</v>
      </c>
      <c r="G7654" s="447" t="n">
        <v>11.7765166314591</v>
      </c>
      <c r="H7654" s="448" t="n">
        <v>16.7226536166719</v>
      </c>
      <c r="I7654" s="448" t="n">
        <v>331.77744775477</v>
      </c>
      <c r="J7654" s="390"/>
      <c r="K7654" s="331" t="s">
        <v>994</v>
      </c>
    </row>
    <row r="7655" customFormat="false" ht="15.75" hidden="true" customHeight="false" outlineLevel="0" collapsed="false">
      <c r="A7655" s="451"/>
      <c r="B7655" s="451" t="s">
        <v>1716</v>
      </c>
      <c r="C7655" s="451" t="str">
        <f aca="false">IFERROR(VLOOKUP(B7655,'[1]#¡REF!'!$A$1:$C$15201,2,FALSE()),"")</f>
        <v/>
      </c>
      <c r="D7655" s="451" t="s">
        <v>1016</v>
      </c>
      <c r="E7655" s="451" t="s">
        <v>621</v>
      </c>
      <c r="F7655" s="452" t="s">
        <v>1136</v>
      </c>
      <c r="G7655" s="453" t="n">
        <v>140.806177115271</v>
      </c>
      <c r="H7655" s="454" t="n">
        <v>199.944771503685</v>
      </c>
      <c r="I7655" s="454" t="n">
        <v>3966.90426663311</v>
      </c>
      <c r="J7655" s="360"/>
      <c r="K7655" s="356" t="s">
        <v>994</v>
      </c>
      <c r="L7655" s="379"/>
      <c r="M7655" s="379"/>
      <c r="N7655" s="379"/>
      <c r="O7655" s="379"/>
      <c r="P7655" s="101"/>
      <c r="Q7655" s="380"/>
      <c r="R7655" s="381"/>
      <c r="S7655" s="381"/>
      <c r="T7655" s="382"/>
    </row>
    <row r="7656" customFormat="false" ht="15" hidden="true" customHeight="false" outlineLevel="0" collapsed="false">
      <c r="A7656" s="439"/>
      <c r="B7656" s="439" t="s">
        <v>1717</v>
      </c>
      <c r="C7656" s="439" t="str">
        <f aca="false">IFERROR(VLOOKUP(B7656,'[1]#¡REF!'!$A$1:$C$15201,2,FALSE()),"")</f>
        <v/>
      </c>
      <c r="D7656" s="439" t="s">
        <v>991</v>
      </c>
      <c r="E7656" s="439" t="s">
        <v>997</v>
      </c>
      <c r="F7656" s="441" t="s">
        <v>1130</v>
      </c>
      <c r="G7656" s="447" t="n">
        <v>25.878436139067</v>
      </c>
      <c r="H7656" s="448" t="n">
        <v>36.7473793174752</v>
      </c>
      <c r="I7656" s="448" t="n">
        <v>729.068005658707</v>
      </c>
      <c r="J7656" s="388"/>
      <c r="K7656" s="331" t="s">
        <v>994</v>
      </c>
    </row>
    <row r="7657" customFormat="false" ht="15" hidden="true" customHeight="false" outlineLevel="0" collapsed="false">
      <c r="A7657" s="444"/>
      <c r="B7657" s="444" t="s">
        <v>1717</v>
      </c>
      <c r="C7657" s="444" t="str">
        <f aca="false">IFERROR(VLOOKUP(B7657,'[1]#¡REF!'!$A$1:$C$15201,2,FALSE()),"")</f>
        <v/>
      </c>
      <c r="D7657" s="444" t="s">
        <v>991</v>
      </c>
      <c r="E7657" s="444" t="s">
        <v>1032</v>
      </c>
      <c r="F7657" s="446" t="s">
        <v>1130</v>
      </c>
      <c r="G7657" s="447" t="n">
        <v>93.1623701006413</v>
      </c>
      <c r="H7657" s="448" t="n">
        <v>132.290565542911</v>
      </c>
      <c r="I7657" s="448" t="n">
        <v>2624.64482037135</v>
      </c>
      <c r="J7657" s="389"/>
      <c r="K7657" s="331" t="s">
        <v>994</v>
      </c>
    </row>
    <row r="7658" customFormat="false" ht="15" hidden="true" customHeight="false" outlineLevel="0" collapsed="false">
      <c r="A7658" s="444"/>
      <c r="B7658" s="444" t="s">
        <v>1717</v>
      </c>
      <c r="C7658" s="444" t="str">
        <f aca="false">IFERROR(VLOOKUP(B7658,'[1]#¡REF!'!$A$1:$C$15201,2,FALSE()),"")</f>
        <v/>
      </c>
      <c r="D7658" s="444" t="s">
        <v>991</v>
      </c>
      <c r="E7658" s="444" t="s">
        <v>992</v>
      </c>
      <c r="F7658" s="354" t="s">
        <v>993</v>
      </c>
      <c r="G7658" s="447" t="n">
        <v>67.2839339615743</v>
      </c>
      <c r="H7658" s="448" t="n">
        <v>95.5431862254354</v>
      </c>
      <c r="I7658" s="448" t="n">
        <v>1895.57681471264</v>
      </c>
      <c r="J7658" s="389"/>
      <c r="K7658" s="331" t="s">
        <v>994</v>
      </c>
    </row>
    <row r="7659" customFormat="false" ht="15" hidden="true" customHeight="false" outlineLevel="0" collapsed="false">
      <c r="A7659" s="444"/>
      <c r="B7659" s="444" t="s">
        <v>1717</v>
      </c>
      <c r="C7659" s="444" t="str">
        <f aca="false">IFERROR(VLOOKUP(B7659,'[1]#¡REF!'!$A$1:$C$15201,2,FALSE()),"")</f>
        <v/>
      </c>
      <c r="D7659" s="444" t="s">
        <v>991</v>
      </c>
      <c r="E7659" s="444" t="s">
        <v>1008</v>
      </c>
      <c r="F7659" s="354" t="s">
        <v>993</v>
      </c>
      <c r="G7659" s="447" t="n">
        <v>155.270616834402</v>
      </c>
      <c r="H7659" s="448" t="n">
        <v>220.484275904851</v>
      </c>
      <c r="I7659" s="448" t="n">
        <v>4374.40803395224</v>
      </c>
      <c r="J7659" s="389"/>
      <c r="K7659" s="331" t="s">
        <v>994</v>
      </c>
    </row>
    <row r="7660" customFormat="false" ht="15" hidden="true" customHeight="false" outlineLevel="0" collapsed="false">
      <c r="A7660" s="444"/>
      <c r="B7660" s="444" t="s">
        <v>1717</v>
      </c>
      <c r="C7660" s="444" t="str">
        <f aca="false">IFERROR(VLOOKUP(B7660,'[1]#¡REF!'!$A$1:$C$15201,2,FALSE()),"")</f>
        <v/>
      </c>
      <c r="D7660" s="444" t="s">
        <v>991</v>
      </c>
      <c r="E7660" s="444" t="s">
        <v>1000</v>
      </c>
      <c r="F7660" s="354" t="s">
        <v>993</v>
      </c>
      <c r="G7660" s="447" t="n">
        <v>337.972375976215</v>
      </c>
      <c r="H7660" s="448" t="n">
        <v>479.920773886226</v>
      </c>
      <c r="I7660" s="448" t="n">
        <v>9521.62815390272</v>
      </c>
      <c r="J7660" s="389"/>
      <c r="K7660" s="331" t="s">
        <v>994</v>
      </c>
    </row>
    <row r="7661" customFormat="false" ht="15" hidden="true" customHeight="false" outlineLevel="0" collapsed="false">
      <c r="A7661" s="444"/>
      <c r="B7661" s="444" t="s">
        <v>1717</v>
      </c>
      <c r="C7661" s="444" t="str">
        <f aca="false">IFERROR(VLOOKUP(B7661,'[1]#¡REF!'!$A$1:$C$15201,2,FALSE()),"")</f>
        <v/>
      </c>
      <c r="D7661" s="444" t="s">
        <v>991</v>
      </c>
      <c r="E7661" s="444" t="s">
        <v>1075</v>
      </c>
      <c r="F7661" s="354" t="s">
        <v>993</v>
      </c>
      <c r="G7661" s="447" t="n">
        <v>65.7312277932302</v>
      </c>
      <c r="H7661" s="448" t="n">
        <v>93.3383434663869</v>
      </c>
      <c r="I7661" s="448" t="n">
        <v>1851.83273437312</v>
      </c>
      <c r="J7661" s="389"/>
      <c r="K7661" s="331" t="s">
        <v>994</v>
      </c>
    </row>
    <row r="7662" customFormat="false" ht="15" hidden="true" customHeight="false" outlineLevel="0" collapsed="false">
      <c r="A7662" s="444"/>
      <c r="B7662" s="444" t="s">
        <v>1717</v>
      </c>
      <c r="C7662" s="444" t="str">
        <f aca="false">IFERROR(VLOOKUP(B7662,'[1]#¡REF!'!$A$1:$C$15201,2,FALSE()),"")</f>
        <v/>
      </c>
      <c r="D7662" s="444" t="s">
        <v>991</v>
      </c>
      <c r="E7662" s="444" t="s">
        <v>1053</v>
      </c>
      <c r="F7662" s="354" t="s">
        <v>993</v>
      </c>
      <c r="G7662" s="447" t="n">
        <v>621.082467337608</v>
      </c>
      <c r="H7662" s="448" t="n">
        <v>881.937103619404</v>
      </c>
      <c r="I7662" s="448" t="n">
        <v>17497.632135809</v>
      </c>
      <c r="J7662" s="389"/>
      <c r="K7662" s="331" t="s">
        <v>994</v>
      </c>
    </row>
    <row r="7663" customFormat="false" ht="15" hidden="true" customHeight="false" outlineLevel="0" collapsed="false">
      <c r="A7663" s="444"/>
      <c r="B7663" s="444" t="s">
        <v>1717</v>
      </c>
      <c r="C7663" s="444" t="str">
        <f aca="false">IFERROR(VLOOKUP(B7663,'[1]#¡REF!'!$A$1:$C$15201,2,FALSE()),"")</f>
        <v/>
      </c>
      <c r="D7663" s="444" t="s">
        <v>991</v>
      </c>
      <c r="E7663" s="444" t="s">
        <v>1034</v>
      </c>
      <c r="F7663" s="354" t="s">
        <v>993</v>
      </c>
      <c r="G7663" s="447" t="n">
        <v>1570.30350491859</v>
      </c>
      <c r="H7663" s="448" t="n">
        <v>2229.83097698439</v>
      </c>
      <c r="I7663" s="448" t="n">
        <v>44239.8465833704</v>
      </c>
      <c r="J7663" s="389"/>
      <c r="K7663" s="331" t="s">
        <v>994</v>
      </c>
    </row>
    <row r="7664" customFormat="false" ht="15" hidden="true" customHeight="false" outlineLevel="0" collapsed="false">
      <c r="A7664" s="444"/>
      <c r="B7664" s="444" t="s">
        <v>1717</v>
      </c>
      <c r="C7664" s="444" t="str">
        <f aca="false">IFERROR(VLOOKUP(B7664,'[1]#¡REF!'!$A$1:$C$15201,2,FALSE()),"")</f>
        <v/>
      </c>
      <c r="D7664" s="444" t="s">
        <v>991</v>
      </c>
      <c r="E7664" s="444" t="s">
        <v>1009</v>
      </c>
      <c r="F7664" s="354" t="s">
        <v>993</v>
      </c>
      <c r="G7664" s="447" t="n">
        <v>4142.10248841907</v>
      </c>
      <c r="H7664" s="448" t="n">
        <v>5881.78553355507</v>
      </c>
      <c r="I7664" s="448" t="n">
        <v>116694.624985733</v>
      </c>
      <c r="J7664" s="389"/>
      <c r="K7664" s="331" t="s">
        <v>994</v>
      </c>
    </row>
    <row r="7665" customFormat="false" ht="15" hidden="true" customHeight="false" outlineLevel="0" collapsed="false">
      <c r="A7665" s="444"/>
      <c r="B7665" s="444" t="s">
        <v>1717</v>
      </c>
      <c r="C7665" s="444" t="str">
        <f aca="false">IFERROR(VLOOKUP(B7665,'[1]#¡REF!'!$A$1:$C$15201,2,FALSE()),"")</f>
        <v/>
      </c>
      <c r="D7665" s="444" t="s">
        <v>991</v>
      </c>
      <c r="E7665" s="444" t="s">
        <v>1010</v>
      </c>
      <c r="F7665" s="354" t="s">
        <v>993</v>
      </c>
      <c r="G7665" s="447" t="n">
        <v>7248.03239382989</v>
      </c>
      <c r="H7665" s="448" t="n">
        <v>10292.2059992384</v>
      </c>
      <c r="I7665" s="448" t="n">
        <v>204197.367024891</v>
      </c>
      <c r="J7665" s="389"/>
      <c r="K7665" s="331" t="s">
        <v>994</v>
      </c>
    </row>
    <row r="7666" customFormat="false" ht="15" hidden="true" customHeight="false" outlineLevel="0" collapsed="false">
      <c r="A7666" s="444"/>
      <c r="B7666" s="444" t="s">
        <v>1717</v>
      </c>
      <c r="C7666" s="444" t="str">
        <f aca="false">IFERROR(VLOOKUP(B7666,'[1]#¡REF!'!$A$1:$C$15201,2,FALSE()),"")</f>
        <v/>
      </c>
      <c r="D7666" s="444" t="s">
        <v>991</v>
      </c>
      <c r="E7666" s="444" t="s">
        <v>1001</v>
      </c>
      <c r="F7666" s="354" t="s">
        <v>993</v>
      </c>
      <c r="G7666" s="447" t="n">
        <v>6.21082467337608</v>
      </c>
      <c r="H7666" s="448" t="n">
        <v>8.81937103619404</v>
      </c>
      <c r="I7666" s="448" t="n">
        <v>174.97632135809</v>
      </c>
      <c r="J7666" s="389"/>
      <c r="K7666" s="331" t="s">
        <v>994</v>
      </c>
    </row>
    <row r="7667" customFormat="false" ht="15" hidden="true" customHeight="false" outlineLevel="0" collapsed="false">
      <c r="A7667" s="444"/>
      <c r="B7667" s="444" t="s">
        <v>1717</v>
      </c>
      <c r="C7667" s="444" t="str">
        <f aca="false">IFERROR(VLOOKUP(B7667,'[1]#¡REF!'!$A$1:$C$15201,2,FALSE()),"")</f>
        <v/>
      </c>
      <c r="D7667" s="444" t="s">
        <v>991</v>
      </c>
      <c r="E7667" s="444" t="s">
        <v>1046</v>
      </c>
      <c r="F7667" s="354" t="s">
        <v>993</v>
      </c>
      <c r="G7667" s="447" t="n">
        <v>1.03513744556268</v>
      </c>
      <c r="H7667" s="448" t="n">
        <v>1.46989517269901</v>
      </c>
      <c r="I7667" s="448" t="n">
        <v>29.1627202263483</v>
      </c>
      <c r="J7667" s="389"/>
      <c r="K7667" s="331" t="s">
        <v>994</v>
      </c>
    </row>
    <row r="7668" customFormat="false" ht="15" hidden="true" customHeight="false" outlineLevel="0" collapsed="false">
      <c r="A7668" s="444"/>
      <c r="B7668" s="444" t="s">
        <v>1717</v>
      </c>
      <c r="C7668" s="444" t="str">
        <f aca="false">IFERROR(VLOOKUP(B7668,'[1]#¡REF!'!$A$1:$C$15201,2,FALSE()),"")</f>
        <v/>
      </c>
      <c r="D7668" s="444" t="s">
        <v>991</v>
      </c>
      <c r="E7668" s="444" t="s">
        <v>1012</v>
      </c>
      <c r="F7668" s="354" t="s">
        <v>993</v>
      </c>
      <c r="G7668" s="447" t="n">
        <v>51.756872278134</v>
      </c>
      <c r="H7668" s="448" t="n">
        <v>73.4947586349503</v>
      </c>
      <c r="I7668" s="448" t="n">
        <v>1458.13601131741</v>
      </c>
      <c r="J7668" s="389"/>
      <c r="K7668" s="331" t="s">
        <v>994</v>
      </c>
    </row>
    <row r="7669" customFormat="false" ht="15" hidden="true" customHeight="false" outlineLevel="0" collapsed="false">
      <c r="A7669" s="444"/>
      <c r="B7669" s="444" t="s">
        <v>1717</v>
      </c>
      <c r="C7669" s="444" t="str">
        <f aca="false">IFERROR(VLOOKUP(B7669,'[1]#¡REF!'!$A$1:$C$15201,2,FALSE()),"")</f>
        <v/>
      </c>
      <c r="D7669" s="444" t="s">
        <v>991</v>
      </c>
      <c r="E7669" s="444" t="s">
        <v>1035</v>
      </c>
      <c r="F7669" s="354" t="s">
        <v>993</v>
      </c>
      <c r="G7669" s="447" t="n">
        <v>199.781526993597</v>
      </c>
      <c r="H7669" s="448" t="n">
        <v>283.689768330908</v>
      </c>
      <c r="I7669" s="448" t="n">
        <v>5628.40500368522</v>
      </c>
      <c r="J7669" s="389"/>
      <c r="K7669" s="331" t="s">
        <v>994</v>
      </c>
    </row>
    <row r="7670" customFormat="false" ht="15" hidden="true" customHeight="false" outlineLevel="0" collapsed="false">
      <c r="A7670" s="444"/>
      <c r="B7670" s="444" t="s">
        <v>1717</v>
      </c>
      <c r="C7670" s="444" t="str">
        <f aca="false">IFERROR(VLOOKUP(B7670,'[1]#¡REF!'!$A$1:$C$15201,2,FALSE()),"")</f>
        <v/>
      </c>
      <c r="D7670" s="444" t="s">
        <v>991</v>
      </c>
      <c r="E7670" s="444" t="s">
        <v>995</v>
      </c>
      <c r="F7670" s="354" t="s">
        <v>993</v>
      </c>
      <c r="G7670" s="447" t="n">
        <v>62.1082467337608</v>
      </c>
      <c r="H7670" s="448" t="n">
        <v>88.1937103619404</v>
      </c>
      <c r="I7670" s="448" t="n">
        <v>1749.7632135809</v>
      </c>
      <c r="J7670" s="389"/>
      <c r="K7670" s="331" t="s">
        <v>994</v>
      </c>
    </row>
    <row r="7671" customFormat="false" ht="15" hidden="true" customHeight="false" outlineLevel="0" collapsed="false">
      <c r="A7671" s="444"/>
      <c r="B7671" s="444" t="s">
        <v>1717</v>
      </c>
      <c r="C7671" s="444" t="str">
        <f aca="false">IFERROR(VLOOKUP(B7671,'[1]#¡REF!'!$A$1:$C$15201,2,FALSE()),"")</f>
        <v/>
      </c>
      <c r="D7671" s="444" t="s">
        <v>991</v>
      </c>
      <c r="E7671" s="444" t="s">
        <v>1037</v>
      </c>
      <c r="F7671" s="446" t="s">
        <v>1131</v>
      </c>
      <c r="G7671" s="447" t="n">
        <v>70.9069150210436</v>
      </c>
      <c r="H7671" s="448" t="n">
        <v>100.687819329882</v>
      </c>
      <c r="I7671" s="448" t="n">
        <v>1997.64633550486</v>
      </c>
      <c r="J7671" s="389"/>
      <c r="K7671" s="331" t="s">
        <v>994</v>
      </c>
    </row>
    <row r="7672" customFormat="false" ht="15" hidden="true" customHeight="false" outlineLevel="0" collapsed="false">
      <c r="A7672" s="444"/>
      <c r="B7672" s="444" t="s">
        <v>1717</v>
      </c>
      <c r="C7672" s="444" t="str">
        <f aca="false">IFERROR(VLOOKUP(B7672,'[1]#¡REF!'!$A$1:$C$15201,2,FALSE()),"")</f>
        <v/>
      </c>
      <c r="D7672" s="444" t="s">
        <v>991</v>
      </c>
      <c r="E7672" s="444" t="s">
        <v>1014</v>
      </c>
      <c r="F7672" s="446" t="s">
        <v>1132</v>
      </c>
      <c r="G7672" s="447" t="n">
        <v>465.811850503206</v>
      </c>
      <c r="H7672" s="448" t="n">
        <v>661.452827714553</v>
      </c>
      <c r="I7672" s="448" t="n">
        <v>13123.2241018567</v>
      </c>
      <c r="J7672" s="389"/>
      <c r="K7672" s="331" t="s">
        <v>994</v>
      </c>
    </row>
    <row r="7673" customFormat="false" ht="15" hidden="true" customHeight="false" outlineLevel="0" collapsed="false">
      <c r="A7673" s="444"/>
      <c r="B7673" s="444" t="s">
        <v>1717</v>
      </c>
      <c r="C7673" s="444" t="str">
        <f aca="false">IFERROR(VLOOKUP(B7673,'[1]#¡REF!'!$A$1:$C$15201,2,FALSE()),"")</f>
        <v/>
      </c>
      <c r="D7673" s="444" t="s">
        <v>991</v>
      </c>
      <c r="E7673" s="444" t="s">
        <v>1002</v>
      </c>
      <c r="F7673" s="446" t="s">
        <v>1133</v>
      </c>
      <c r="G7673" s="447" t="n">
        <v>103.513744556268</v>
      </c>
      <c r="H7673" s="448" t="n">
        <v>146.989517269901</v>
      </c>
      <c r="I7673" s="448" t="n">
        <v>2916.27202263483</v>
      </c>
      <c r="J7673" s="389"/>
      <c r="K7673" s="331" t="s">
        <v>994</v>
      </c>
    </row>
    <row r="7674" customFormat="false" ht="15" hidden="true" customHeight="false" outlineLevel="0" collapsed="false">
      <c r="A7674" s="449"/>
      <c r="B7674" s="449" t="s">
        <v>1717</v>
      </c>
      <c r="C7674" s="449" t="str">
        <f aca="false">IFERROR(VLOOKUP(B7674,'[1]#¡REF!'!$A$1:$C$15201,2,FALSE()),"")</f>
        <v/>
      </c>
      <c r="D7674" s="449" t="s">
        <v>991</v>
      </c>
      <c r="E7674" s="449" t="s">
        <v>1004</v>
      </c>
      <c r="F7674" s="450" t="s">
        <v>1134</v>
      </c>
      <c r="G7674" s="447" t="n">
        <v>58.4852656742915</v>
      </c>
      <c r="H7674" s="448" t="n">
        <v>83.0490772574939</v>
      </c>
      <c r="I7674" s="448" t="n">
        <v>1647.69369278868</v>
      </c>
      <c r="J7674" s="390"/>
      <c r="K7674" s="331" t="s">
        <v>994</v>
      </c>
    </row>
    <row r="7675" customFormat="false" ht="15.75" hidden="true" customHeight="false" outlineLevel="0" collapsed="false">
      <c r="A7675" s="451"/>
      <c r="B7675" s="451" t="s">
        <v>1717</v>
      </c>
      <c r="C7675" s="451" t="str">
        <f aca="false">IFERROR(VLOOKUP(B7675,'[1]#¡REF!'!$A$1:$C$15201,2,FALSE()),"")</f>
        <v/>
      </c>
      <c r="D7675" s="451" t="s">
        <v>991</v>
      </c>
      <c r="E7675" s="451" t="s">
        <v>612</v>
      </c>
      <c r="F7675" s="452" t="s">
        <v>1136</v>
      </c>
      <c r="G7675" s="453" t="n">
        <v>216.3437261226</v>
      </c>
      <c r="H7675" s="454" t="n">
        <v>307.208091094092</v>
      </c>
      <c r="I7675" s="454" t="n">
        <v>6095.00852730679</v>
      </c>
      <c r="J7675" s="360"/>
      <c r="K7675" s="356" t="s">
        <v>994</v>
      </c>
      <c r="L7675" s="379"/>
      <c r="M7675" s="379"/>
      <c r="N7675" s="379"/>
      <c r="O7675" s="379"/>
      <c r="P7675" s="101"/>
      <c r="Q7675" s="380"/>
      <c r="R7675" s="381"/>
      <c r="S7675" s="381"/>
      <c r="T7675" s="382"/>
    </row>
    <row r="7676" customFormat="false" ht="15" hidden="true" customHeight="false" outlineLevel="0" collapsed="false">
      <c r="A7676" s="439"/>
      <c r="B7676" s="439" t="s">
        <v>1717</v>
      </c>
      <c r="C7676" s="439" t="str">
        <f aca="false">IFERROR(VLOOKUP(B7676,'[1]#¡REF!'!$A$1:$C$15201,2,FALSE()),"")</f>
        <v/>
      </c>
      <c r="D7676" s="439" t="s">
        <v>1016</v>
      </c>
      <c r="E7676" s="439" t="s">
        <v>1017</v>
      </c>
      <c r="F7676" s="441" t="s">
        <v>1130</v>
      </c>
      <c r="G7676" s="447" t="n">
        <v>21.220317634035</v>
      </c>
      <c r="H7676" s="448" t="n">
        <v>30.1328510403296</v>
      </c>
      <c r="I7676" s="448" t="n">
        <v>597.83576464014</v>
      </c>
      <c r="J7676" s="388"/>
      <c r="K7676" s="331" t="s">
        <v>994</v>
      </c>
    </row>
    <row r="7677" customFormat="false" ht="15" hidden="true" customHeight="false" outlineLevel="0" collapsed="false">
      <c r="A7677" s="444"/>
      <c r="B7677" s="444" t="s">
        <v>1717</v>
      </c>
      <c r="C7677" s="444" t="str">
        <f aca="false">IFERROR(VLOOKUP(B7677,'[1]#¡REF!'!$A$1:$C$15201,2,FALSE()),"")</f>
        <v/>
      </c>
      <c r="D7677" s="444" t="s">
        <v>1016</v>
      </c>
      <c r="E7677" s="444" t="s">
        <v>1040</v>
      </c>
      <c r="F7677" s="446" t="s">
        <v>1130</v>
      </c>
      <c r="G7677" s="447" t="n">
        <v>242.222162261667</v>
      </c>
      <c r="H7677" s="448" t="n">
        <v>343.955470411567</v>
      </c>
      <c r="I7677" s="448" t="n">
        <v>6824.0765329655</v>
      </c>
      <c r="J7677" s="389"/>
      <c r="K7677" s="331" t="s">
        <v>994</v>
      </c>
    </row>
    <row r="7678" customFormat="false" ht="15" hidden="true" customHeight="false" outlineLevel="0" collapsed="false">
      <c r="A7678" s="444"/>
      <c r="B7678" s="444" t="s">
        <v>1717</v>
      </c>
      <c r="C7678" s="444" t="str">
        <f aca="false">IFERROR(VLOOKUP(B7678,'[1]#¡REF!'!$A$1:$C$15201,2,FALSE()),"")</f>
        <v/>
      </c>
      <c r="D7678" s="444" t="s">
        <v>1016</v>
      </c>
      <c r="E7678" s="444" t="s">
        <v>1018</v>
      </c>
      <c r="F7678" s="354" t="s">
        <v>993</v>
      </c>
      <c r="G7678" s="447" t="n">
        <v>60.5555405654168</v>
      </c>
      <c r="H7678" s="448" t="n">
        <v>85.9888676028919</v>
      </c>
      <c r="I7678" s="448" t="n">
        <v>1706.01913324138</v>
      </c>
      <c r="J7678" s="389"/>
      <c r="K7678" s="331" t="s">
        <v>994</v>
      </c>
    </row>
    <row r="7679" customFormat="false" ht="15" hidden="true" customHeight="false" outlineLevel="0" collapsed="false">
      <c r="A7679" s="444"/>
      <c r="B7679" s="444" t="s">
        <v>1717</v>
      </c>
      <c r="C7679" s="444" t="str">
        <f aca="false">IFERROR(VLOOKUP(B7679,'[1]#¡REF!'!$A$1:$C$15201,2,FALSE()),"")</f>
        <v/>
      </c>
      <c r="D7679" s="444" t="s">
        <v>1016</v>
      </c>
      <c r="E7679" s="444" t="s">
        <v>1019</v>
      </c>
      <c r="F7679" s="354" t="s">
        <v>993</v>
      </c>
      <c r="G7679" s="447" t="n">
        <v>0.51756872278134</v>
      </c>
      <c r="H7679" s="448" t="n">
        <v>0.734947586349503</v>
      </c>
      <c r="I7679" s="448" t="n">
        <v>14.5813601131741</v>
      </c>
      <c r="J7679" s="389"/>
      <c r="K7679" s="331" t="s">
        <v>994</v>
      </c>
    </row>
    <row r="7680" customFormat="false" ht="15" hidden="true" customHeight="false" outlineLevel="0" collapsed="false">
      <c r="A7680" s="444"/>
      <c r="B7680" s="444" t="s">
        <v>1717</v>
      </c>
      <c r="C7680" s="444" t="str">
        <f aca="false">IFERROR(VLOOKUP(B7680,'[1]#¡REF!'!$A$1:$C$15201,2,FALSE()),"")</f>
        <v/>
      </c>
      <c r="D7680" s="444" t="s">
        <v>1016</v>
      </c>
      <c r="E7680" s="444" t="s">
        <v>1020</v>
      </c>
      <c r="F7680" s="354" t="s">
        <v>993</v>
      </c>
      <c r="G7680" s="447" t="n">
        <v>40.3703603769445</v>
      </c>
      <c r="H7680" s="448" t="n">
        <v>57.3259117352613</v>
      </c>
      <c r="I7680" s="448" t="n">
        <v>1137.34608882758</v>
      </c>
      <c r="J7680" s="389"/>
      <c r="K7680" s="331" t="s">
        <v>994</v>
      </c>
    </row>
    <row r="7681" customFormat="false" ht="15" hidden="true" customHeight="false" outlineLevel="0" collapsed="false">
      <c r="A7681" s="444"/>
      <c r="B7681" s="444" t="s">
        <v>1717</v>
      </c>
      <c r="C7681" s="444" t="str">
        <f aca="false">IFERROR(VLOOKUP(B7681,'[1]#¡REF!'!$A$1:$C$15201,2,FALSE()),"")</f>
        <v/>
      </c>
      <c r="D7681" s="444" t="s">
        <v>1016</v>
      </c>
      <c r="E7681" s="444" t="s">
        <v>1022</v>
      </c>
      <c r="F7681" s="354" t="s">
        <v>993</v>
      </c>
      <c r="G7681" s="447" t="n">
        <v>169.76254107228</v>
      </c>
      <c r="H7681" s="448" t="n">
        <v>241.062808322637</v>
      </c>
      <c r="I7681" s="448" t="n">
        <v>4782.68611712112</v>
      </c>
      <c r="J7681" s="389"/>
      <c r="K7681" s="331" t="s">
        <v>994</v>
      </c>
    </row>
    <row r="7682" customFormat="false" ht="15" hidden="true" customHeight="false" outlineLevel="0" collapsed="false">
      <c r="A7682" s="444"/>
      <c r="B7682" s="444" t="s">
        <v>1717</v>
      </c>
      <c r="C7682" s="444" t="str">
        <f aca="false">IFERROR(VLOOKUP(B7682,'[1]#¡REF!'!$A$1:$C$15201,2,FALSE()),"")</f>
        <v/>
      </c>
      <c r="D7682" s="444" t="s">
        <v>1016</v>
      </c>
      <c r="E7682" s="444" t="s">
        <v>1023</v>
      </c>
      <c r="F7682" s="354" t="s">
        <v>993</v>
      </c>
      <c r="G7682" s="447" t="n">
        <v>403.703603769446</v>
      </c>
      <c r="H7682" s="448" t="n">
        <v>573.259117352613</v>
      </c>
      <c r="I7682" s="448" t="n">
        <v>11373.4608882758</v>
      </c>
      <c r="J7682" s="389"/>
      <c r="K7682" s="331" t="s">
        <v>994</v>
      </c>
    </row>
    <row r="7683" customFormat="false" ht="15" hidden="true" customHeight="false" outlineLevel="0" collapsed="false">
      <c r="A7683" s="444"/>
      <c r="B7683" s="444" t="s">
        <v>1717</v>
      </c>
      <c r="C7683" s="444" t="str">
        <f aca="false">IFERROR(VLOOKUP(B7683,'[1]#¡REF!'!$A$1:$C$15201,2,FALSE()),"")</f>
        <v/>
      </c>
      <c r="D7683" s="444" t="s">
        <v>1016</v>
      </c>
      <c r="E7683" s="444" t="s">
        <v>1042</v>
      </c>
      <c r="F7683" s="354" t="s">
        <v>993</v>
      </c>
      <c r="G7683" s="447" t="n">
        <v>40.3703603769445</v>
      </c>
      <c r="H7683" s="448" t="n">
        <v>57.3259117352613</v>
      </c>
      <c r="I7683" s="448" t="n">
        <v>1137.34608882758</v>
      </c>
      <c r="J7683" s="389"/>
      <c r="K7683" s="331" t="s">
        <v>994</v>
      </c>
    </row>
    <row r="7684" customFormat="false" ht="15" hidden="true" customHeight="false" outlineLevel="0" collapsed="false">
      <c r="A7684" s="444"/>
      <c r="B7684" s="444" t="s">
        <v>1717</v>
      </c>
      <c r="C7684" s="444" t="str">
        <f aca="false">IFERROR(VLOOKUP(B7684,'[1]#¡REF!'!$A$1:$C$15201,2,FALSE()),"")</f>
        <v/>
      </c>
      <c r="D7684" s="444" t="s">
        <v>1016</v>
      </c>
      <c r="E7684" s="444" t="s">
        <v>1024</v>
      </c>
      <c r="F7684" s="354" t="s">
        <v>993</v>
      </c>
      <c r="G7684" s="447" t="n">
        <v>161.481441507778</v>
      </c>
      <c r="H7684" s="448" t="n">
        <v>229.303646941045</v>
      </c>
      <c r="I7684" s="448" t="n">
        <v>4549.38435531033</v>
      </c>
      <c r="J7684" s="389"/>
      <c r="K7684" s="331" t="s">
        <v>994</v>
      </c>
    </row>
    <row r="7685" customFormat="false" ht="15" hidden="true" customHeight="false" outlineLevel="0" collapsed="false">
      <c r="A7685" s="444"/>
      <c r="B7685" s="444" t="s">
        <v>1717</v>
      </c>
      <c r="C7685" s="444" t="str">
        <f aca="false">IFERROR(VLOOKUP(B7685,'[1]#¡REF!'!$A$1:$C$15201,2,FALSE()),"")</f>
        <v/>
      </c>
      <c r="D7685" s="444" t="s">
        <v>1016</v>
      </c>
      <c r="E7685" s="444" t="s">
        <v>1025</v>
      </c>
      <c r="F7685" s="354" t="s">
        <v>993</v>
      </c>
      <c r="G7685" s="447" t="n">
        <v>52.2744410009154</v>
      </c>
      <c r="H7685" s="448" t="n">
        <v>74.2297062212998</v>
      </c>
      <c r="I7685" s="448" t="n">
        <v>1472.71737143059</v>
      </c>
      <c r="J7685" s="389"/>
      <c r="K7685" s="331" t="s">
        <v>994</v>
      </c>
    </row>
    <row r="7686" customFormat="false" ht="15" hidden="true" customHeight="false" outlineLevel="0" collapsed="false">
      <c r="A7686" s="444"/>
      <c r="B7686" s="444" t="s">
        <v>1717</v>
      </c>
      <c r="C7686" s="444" t="str">
        <f aca="false">IFERROR(VLOOKUP(B7686,'[1]#¡REF!'!$A$1:$C$15201,2,FALSE()),"")</f>
        <v/>
      </c>
      <c r="D7686" s="444" t="s">
        <v>1016</v>
      </c>
      <c r="E7686" s="444" t="s">
        <v>1065</v>
      </c>
      <c r="F7686" s="354" t="s">
        <v>993</v>
      </c>
      <c r="G7686" s="447" t="n">
        <v>40.3703603769445</v>
      </c>
      <c r="H7686" s="448" t="n">
        <v>57.3259117352613</v>
      </c>
      <c r="I7686" s="448" t="n">
        <v>1137.34608882758</v>
      </c>
      <c r="J7686" s="389"/>
      <c r="K7686" s="331" t="s">
        <v>994</v>
      </c>
    </row>
    <row r="7687" customFormat="false" ht="15" hidden="true" customHeight="false" outlineLevel="0" collapsed="false">
      <c r="A7687" s="444"/>
      <c r="B7687" s="444" t="s">
        <v>1717</v>
      </c>
      <c r="C7687" s="444" t="str">
        <f aca="false">IFERROR(VLOOKUP(B7687,'[1]#¡REF!'!$A$1:$C$15201,2,FALSE()),"")</f>
        <v/>
      </c>
      <c r="D7687" s="444" t="s">
        <v>1016</v>
      </c>
      <c r="E7687" s="444" t="s">
        <v>1044</v>
      </c>
      <c r="F7687" s="354" t="s">
        <v>993</v>
      </c>
      <c r="G7687" s="447" t="n">
        <v>48.651459941446</v>
      </c>
      <c r="H7687" s="448" t="n">
        <v>69.0850731168533</v>
      </c>
      <c r="I7687" s="448" t="n">
        <v>1370.64785063837</v>
      </c>
      <c r="J7687" s="389"/>
      <c r="K7687" s="331" t="s">
        <v>994</v>
      </c>
    </row>
    <row r="7688" customFormat="false" ht="15" hidden="true" customHeight="false" outlineLevel="0" collapsed="false">
      <c r="A7688" s="444"/>
      <c r="B7688" s="444" t="s">
        <v>1717</v>
      </c>
      <c r="C7688" s="444" t="str">
        <f aca="false">IFERROR(VLOOKUP(B7688,'[1]#¡REF!'!$A$1:$C$15201,2,FALSE()),"")</f>
        <v/>
      </c>
      <c r="D7688" s="444" t="s">
        <v>1016</v>
      </c>
      <c r="E7688" s="444" t="s">
        <v>1093</v>
      </c>
      <c r="F7688" s="446" t="s">
        <v>1131</v>
      </c>
      <c r="G7688" s="447" t="n">
        <v>6644.54726306685</v>
      </c>
      <c r="H7688" s="448" t="n">
        <v>9435.25711355492</v>
      </c>
      <c r="I7688" s="448" t="n">
        <v>187195.50113293</v>
      </c>
      <c r="J7688" s="389"/>
      <c r="K7688" s="331" t="s">
        <v>994</v>
      </c>
    </row>
    <row r="7689" customFormat="false" ht="15" hidden="true" customHeight="false" outlineLevel="0" collapsed="false">
      <c r="A7689" s="444"/>
      <c r="B7689" s="444" t="s">
        <v>1717</v>
      </c>
      <c r="C7689" s="444" t="str">
        <f aca="false">IFERROR(VLOOKUP(B7689,'[1]#¡REF!'!$A$1:$C$15201,2,FALSE()),"")</f>
        <v/>
      </c>
      <c r="D7689" s="444" t="s">
        <v>1016</v>
      </c>
      <c r="E7689" s="444" t="s">
        <v>1026</v>
      </c>
      <c r="F7689" s="446" t="s">
        <v>1132</v>
      </c>
      <c r="G7689" s="447" t="n">
        <v>221.519413350414</v>
      </c>
      <c r="H7689" s="448" t="n">
        <v>314.557566957587</v>
      </c>
      <c r="I7689" s="448" t="n">
        <v>6240.82212843853</v>
      </c>
      <c r="J7689" s="389"/>
      <c r="K7689" s="331" t="s">
        <v>994</v>
      </c>
    </row>
    <row r="7690" customFormat="false" ht="15" hidden="true" customHeight="false" outlineLevel="0" collapsed="false">
      <c r="A7690" s="444"/>
      <c r="B7690" s="444" t="s">
        <v>1717</v>
      </c>
      <c r="C7690" s="444" t="str">
        <f aca="false">IFERROR(VLOOKUP(B7690,'[1]#¡REF!'!$A$1:$C$15201,2,FALSE()),"")</f>
        <v/>
      </c>
      <c r="D7690" s="444" t="s">
        <v>1016</v>
      </c>
      <c r="E7690" s="444" t="s">
        <v>1027</v>
      </c>
      <c r="F7690" s="446" t="s">
        <v>1133</v>
      </c>
      <c r="G7690" s="447" t="n">
        <v>40.3703603769446</v>
      </c>
      <c r="H7690" s="448" t="n">
        <v>57.3259117352613</v>
      </c>
      <c r="I7690" s="448" t="n">
        <v>1137.34608882758</v>
      </c>
      <c r="J7690" s="389"/>
      <c r="K7690" s="331" t="s">
        <v>994</v>
      </c>
    </row>
    <row r="7691" customFormat="false" ht="15" hidden="true" customHeight="false" outlineLevel="0" collapsed="false">
      <c r="A7691" s="449"/>
      <c r="B7691" s="449" t="s">
        <v>1717</v>
      </c>
      <c r="C7691" s="449" t="str">
        <f aca="false">IFERROR(VLOOKUP(B7691,'[1]#¡REF!'!$A$1:$C$15201,2,FALSE()),"")</f>
        <v/>
      </c>
      <c r="D7691" s="449" t="s">
        <v>1016</v>
      </c>
      <c r="E7691" s="449" t="s">
        <v>1028</v>
      </c>
      <c r="F7691" s="450" t="s">
        <v>1134</v>
      </c>
      <c r="G7691" s="447" t="n">
        <v>20.1851801884723</v>
      </c>
      <c r="H7691" s="448" t="n">
        <v>28.6629558676306</v>
      </c>
      <c r="I7691" s="448" t="n">
        <v>568.673044413792</v>
      </c>
      <c r="J7691" s="390"/>
      <c r="K7691" s="331" t="s">
        <v>994</v>
      </c>
    </row>
    <row r="7692" customFormat="false" ht="15.75" hidden="true" customHeight="false" outlineLevel="0" collapsed="false">
      <c r="A7692" s="473" t="s">
        <v>1062</v>
      </c>
      <c r="B7692" s="463" t="s">
        <v>1717</v>
      </c>
      <c r="C7692" s="474" t="str">
        <f aca="false">IFERROR(VLOOKUP(B7692,'[1]#¡REF!'!$A$1:$C$15201,2,FALSE()),"")</f>
        <v/>
      </c>
      <c r="D7692" s="463" t="s">
        <v>1016</v>
      </c>
      <c r="E7692" s="463" t="s">
        <v>621</v>
      </c>
      <c r="F7692" s="475" t="s">
        <v>1136</v>
      </c>
      <c r="G7692" s="475" t="n">
        <v>101.443469665143</v>
      </c>
      <c r="H7692" s="476" t="n">
        <v>144.049726924503</v>
      </c>
      <c r="I7692" s="476" t="n">
        <v>2857.94658218213</v>
      </c>
      <c r="J7692" s="477" t="n">
        <v>1.23</v>
      </c>
      <c r="K7692" s="463" t="s">
        <v>994</v>
      </c>
      <c r="L7692" s="478" t="s">
        <v>1714</v>
      </c>
      <c r="M7692" s="478"/>
      <c r="N7692" s="478"/>
      <c r="O7692" s="478" t="n">
        <v>3139310</v>
      </c>
      <c r="P7692" s="479" t="n">
        <v>1992</v>
      </c>
      <c r="Q7692" s="480" t="n">
        <v>44413</v>
      </c>
      <c r="R7692" s="481"/>
      <c r="S7692" s="481"/>
      <c r="T7692" s="482" t="n">
        <v>17</v>
      </c>
    </row>
    <row r="7693" customFormat="false" ht="15" hidden="true" customHeight="false" outlineLevel="0" collapsed="false">
      <c r="A7693" s="439"/>
      <c r="B7693" s="439" t="s">
        <v>1718</v>
      </c>
      <c r="C7693" s="439" t="str">
        <f aca="false">IFERROR(VLOOKUP(B7693,'[1]#¡REF!'!$A$1:$C$15201,2,FALSE()),"")</f>
        <v/>
      </c>
      <c r="D7693" s="439" t="s">
        <v>991</v>
      </c>
      <c r="E7693" s="439" t="s">
        <v>992</v>
      </c>
      <c r="F7693" s="354" t="s">
        <v>993</v>
      </c>
      <c r="G7693" s="447" t="n">
        <v>62.8632465206874</v>
      </c>
      <c r="H7693" s="448" t="n">
        <v>160.301278627753</v>
      </c>
      <c r="I7693" s="448" t="n">
        <v>3180.37736797462</v>
      </c>
      <c r="J7693" s="388"/>
      <c r="K7693" s="331" t="s">
        <v>994</v>
      </c>
    </row>
    <row r="7694" customFormat="false" ht="15" hidden="true" customHeight="false" outlineLevel="0" collapsed="false">
      <c r="A7694" s="444"/>
      <c r="B7694" s="444" t="s">
        <v>1718</v>
      </c>
      <c r="C7694" s="444" t="str">
        <f aca="false">IFERROR(VLOOKUP(B7694,'[1]#¡REF!'!$A$1:$C$15201,2,FALSE()),"")</f>
        <v/>
      </c>
      <c r="D7694" s="444" t="s">
        <v>991</v>
      </c>
      <c r="E7694" s="444" t="s">
        <v>1008</v>
      </c>
      <c r="F7694" s="354" t="s">
        <v>993</v>
      </c>
      <c r="G7694" s="447" t="n">
        <v>39.2895290754296</v>
      </c>
      <c r="H7694" s="448" t="n">
        <v>100.188299142346</v>
      </c>
      <c r="I7694" s="448" t="n">
        <v>1987.73585498414</v>
      </c>
      <c r="J7694" s="389"/>
      <c r="K7694" s="331" t="s">
        <v>994</v>
      </c>
    </row>
    <row r="7695" customFormat="false" ht="15" hidden="true" customHeight="false" outlineLevel="0" collapsed="false">
      <c r="A7695" s="444"/>
      <c r="B7695" s="444" t="s">
        <v>1718</v>
      </c>
      <c r="C7695" s="444" t="str">
        <f aca="false">IFERROR(VLOOKUP(B7695,'[1]#¡REF!'!$A$1:$C$15201,2,FALSE()),"")</f>
        <v/>
      </c>
      <c r="D7695" s="444" t="s">
        <v>991</v>
      </c>
      <c r="E7695" s="444" t="s">
        <v>1009</v>
      </c>
      <c r="F7695" s="354" t="s">
        <v>993</v>
      </c>
      <c r="G7695" s="447" t="n">
        <v>10.4772077534479</v>
      </c>
      <c r="H7695" s="448" t="n">
        <v>26.7168797712921</v>
      </c>
      <c r="I7695" s="448" t="n">
        <v>530.062894662436</v>
      </c>
      <c r="J7695" s="389"/>
      <c r="K7695" s="331" t="s">
        <v>994</v>
      </c>
    </row>
    <row r="7696" customFormat="false" ht="15" hidden="true" customHeight="false" outlineLevel="0" collapsed="false">
      <c r="A7696" s="444"/>
      <c r="B7696" s="444" t="s">
        <v>1718</v>
      </c>
      <c r="C7696" s="444" t="str">
        <f aca="false">IFERROR(VLOOKUP(B7696,'[1]#¡REF!'!$A$1:$C$15201,2,FALSE()),"")</f>
        <v/>
      </c>
      <c r="D7696" s="444" t="s">
        <v>991</v>
      </c>
      <c r="E7696" s="444" t="s">
        <v>1010</v>
      </c>
      <c r="F7696" s="354" t="s">
        <v>993</v>
      </c>
      <c r="G7696" s="447" t="n">
        <v>52.3860387672395</v>
      </c>
      <c r="H7696" s="448" t="n">
        <v>133.584398856461</v>
      </c>
      <c r="I7696" s="448" t="n">
        <v>2650.31447331218</v>
      </c>
      <c r="J7696" s="389"/>
      <c r="K7696" s="331" t="s">
        <v>994</v>
      </c>
    </row>
    <row r="7697" customFormat="false" ht="15" hidden="true" customHeight="false" outlineLevel="0" collapsed="false">
      <c r="A7697" s="444"/>
      <c r="B7697" s="444" t="s">
        <v>1718</v>
      </c>
      <c r="C7697" s="444" t="str">
        <f aca="false">IFERROR(VLOOKUP(B7697,'[1]#¡REF!'!$A$1:$C$15201,2,FALSE()),"")</f>
        <v/>
      </c>
      <c r="D7697" s="444" t="s">
        <v>991</v>
      </c>
      <c r="E7697" s="444" t="s">
        <v>1012</v>
      </c>
      <c r="F7697" s="354" t="s">
        <v>993</v>
      </c>
      <c r="G7697" s="447" t="n">
        <v>52.3860387672395</v>
      </c>
      <c r="H7697" s="448" t="n">
        <v>133.584398856461</v>
      </c>
      <c r="I7697" s="448" t="n">
        <v>2650.31447331218</v>
      </c>
      <c r="J7697" s="389"/>
      <c r="K7697" s="331" t="s">
        <v>994</v>
      </c>
    </row>
    <row r="7698" customFormat="false" ht="15" hidden="true" customHeight="false" outlineLevel="0" collapsed="false">
      <c r="A7698" s="444"/>
      <c r="B7698" s="444" t="s">
        <v>1718</v>
      </c>
      <c r="C7698" s="444" t="str">
        <f aca="false">IFERROR(VLOOKUP(B7698,'[1]#¡REF!'!$A$1:$C$15201,2,FALSE()),"")</f>
        <v/>
      </c>
      <c r="D7698" s="444" t="s">
        <v>991</v>
      </c>
      <c r="E7698" s="444" t="s">
        <v>1037</v>
      </c>
      <c r="F7698" s="446" t="s">
        <v>1131</v>
      </c>
      <c r="G7698" s="447" t="n">
        <v>62.8632465206874</v>
      </c>
      <c r="H7698" s="448" t="n">
        <v>160.301278627753</v>
      </c>
      <c r="I7698" s="448" t="n">
        <v>3180.37736797462</v>
      </c>
      <c r="J7698" s="389"/>
      <c r="K7698" s="331" t="s">
        <v>994</v>
      </c>
    </row>
    <row r="7699" customFormat="false" ht="15" hidden="true" customHeight="false" outlineLevel="0" collapsed="false">
      <c r="A7699" s="444"/>
      <c r="B7699" s="444" t="s">
        <v>1718</v>
      </c>
      <c r="C7699" s="444" t="str">
        <f aca="false">IFERROR(VLOOKUP(B7699,'[1]#¡REF!'!$A$1:$C$15201,2,FALSE()),"")</f>
        <v/>
      </c>
      <c r="D7699" s="444" t="s">
        <v>991</v>
      </c>
      <c r="E7699" s="444" t="s">
        <v>1014</v>
      </c>
      <c r="F7699" s="446" t="s">
        <v>1132</v>
      </c>
      <c r="G7699" s="447" t="n">
        <v>32.4793440356885</v>
      </c>
      <c r="H7699" s="448" t="n">
        <v>82.8223272910056</v>
      </c>
      <c r="I7699" s="448" t="n">
        <v>1643.19497345355</v>
      </c>
      <c r="J7699" s="389"/>
      <c r="K7699" s="331" t="s">
        <v>994</v>
      </c>
    </row>
    <row r="7700" customFormat="false" ht="15" hidden="true" customHeight="false" outlineLevel="0" collapsed="false">
      <c r="A7700" s="444"/>
      <c r="B7700" s="444" t="s">
        <v>1718</v>
      </c>
      <c r="C7700" s="444" t="str">
        <f aca="false">IFERROR(VLOOKUP(B7700,'[1]#¡REF!'!$A$1:$C$15201,2,FALSE()),"")</f>
        <v/>
      </c>
      <c r="D7700" s="444" t="s">
        <v>1016</v>
      </c>
      <c r="E7700" s="444" t="s">
        <v>1017</v>
      </c>
      <c r="F7700" s="446" t="s">
        <v>1130</v>
      </c>
      <c r="G7700" s="447" t="n">
        <v>2.09544155068958</v>
      </c>
      <c r="H7700" s="448" t="n">
        <v>5.34337595425843</v>
      </c>
      <c r="I7700" s="448" t="n">
        <v>106.012578932487</v>
      </c>
      <c r="J7700" s="389"/>
      <c r="K7700" s="331" t="s">
        <v>994</v>
      </c>
    </row>
    <row r="7701" customFormat="false" ht="15" hidden="true" customHeight="false" outlineLevel="0" collapsed="false">
      <c r="A7701" s="444"/>
      <c r="B7701" s="444" t="s">
        <v>1718</v>
      </c>
      <c r="C7701" s="444" t="str">
        <f aca="false">IFERROR(VLOOKUP(B7701,'[1]#¡REF!'!$A$1:$C$15201,2,FALSE()),"")</f>
        <v/>
      </c>
      <c r="D7701" s="444" t="s">
        <v>1016</v>
      </c>
      <c r="E7701" s="444" t="s">
        <v>1040</v>
      </c>
      <c r="F7701" s="446" t="s">
        <v>1130</v>
      </c>
      <c r="G7701" s="447" t="n">
        <v>176.540950645597</v>
      </c>
      <c r="H7701" s="448" t="n">
        <v>450.179424146273</v>
      </c>
      <c r="I7701" s="448" t="n">
        <v>8931.55977506205</v>
      </c>
      <c r="J7701" s="389"/>
      <c r="K7701" s="331" t="s">
        <v>994</v>
      </c>
    </row>
    <row r="7702" customFormat="false" ht="15" hidden="true" customHeight="false" outlineLevel="0" collapsed="false">
      <c r="A7702" s="444"/>
      <c r="B7702" s="444" t="s">
        <v>1718</v>
      </c>
      <c r="C7702" s="444" t="str">
        <f aca="false">IFERROR(VLOOKUP(B7702,'[1]#¡REF!'!$A$1:$C$15201,2,FALSE()),"")</f>
        <v/>
      </c>
      <c r="D7702" s="444" t="s">
        <v>1016</v>
      </c>
      <c r="E7702" s="444" t="s">
        <v>1019</v>
      </c>
      <c r="F7702" s="354" t="s">
        <v>993</v>
      </c>
      <c r="G7702" s="447" t="n">
        <v>6.28632465206874</v>
      </c>
      <c r="H7702" s="448" t="n">
        <v>16.0301278627753</v>
      </c>
      <c r="I7702" s="448" t="n">
        <v>318.037736797462</v>
      </c>
      <c r="J7702" s="389"/>
      <c r="K7702" s="331" t="s">
        <v>994</v>
      </c>
    </row>
    <row r="7703" customFormat="false" ht="15" hidden="true" customHeight="false" outlineLevel="0" collapsed="false">
      <c r="A7703" s="444"/>
      <c r="B7703" s="444" t="s">
        <v>1718</v>
      </c>
      <c r="C7703" s="444" t="str">
        <f aca="false">IFERROR(VLOOKUP(B7703,'[1]#¡REF!'!$A$1:$C$15201,2,FALSE()),"")</f>
        <v/>
      </c>
      <c r="D7703" s="444" t="s">
        <v>1016</v>
      </c>
      <c r="E7703" s="444" t="s">
        <v>1020</v>
      </c>
      <c r="F7703" s="354" t="s">
        <v>993</v>
      </c>
      <c r="G7703" s="447" t="n">
        <v>4903.33322861362</v>
      </c>
      <c r="H7703" s="448" t="n">
        <v>12503.4997329647</v>
      </c>
      <c r="I7703" s="448" t="n">
        <v>248069.43470202</v>
      </c>
      <c r="J7703" s="389"/>
      <c r="K7703" s="331" t="s">
        <v>994</v>
      </c>
    </row>
    <row r="7704" customFormat="false" ht="15" hidden="true" customHeight="false" outlineLevel="0" collapsed="false">
      <c r="A7704" s="444"/>
      <c r="B7704" s="444" t="s">
        <v>1718</v>
      </c>
      <c r="C7704" s="444" t="str">
        <f aca="false">IFERROR(VLOOKUP(B7704,'[1]#¡REF!'!$A$1:$C$15201,2,FALSE()),"")</f>
        <v/>
      </c>
      <c r="D7704" s="444" t="s">
        <v>1016</v>
      </c>
      <c r="E7704" s="444" t="s">
        <v>1022</v>
      </c>
      <c r="F7704" s="354" t="s">
        <v>993</v>
      </c>
      <c r="G7704" s="447" t="n">
        <v>5.23860387672395</v>
      </c>
      <c r="H7704" s="448" t="n">
        <v>13.3584398856461</v>
      </c>
      <c r="I7704" s="448" t="n">
        <v>265.031447331218</v>
      </c>
      <c r="J7704" s="389"/>
      <c r="K7704" s="331" t="s">
        <v>994</v>
      </c>
    </row>
    <row r="7705" customFormat="false" ht="15" hidden="true" customHeight="false" outlineLevel="0" collapsed="false">
      <c r="A7705" s="444"/>
      <c r="B7705" s="444" t="s">
        <v>1718</v>
      </c>
      <c r="C7705" s="444" t="str">
        <f aca="false">IFERROR(VLOOKUP(B7705,'[1]#¡REF!'!$A$1:$C$15201,2,FALSE()),"")</f>
        <v/>
      </c>
      <c r="D7705" s="444" t="s">
        <v>1016</v>
      </c>
      <c r="E7705" s="444" t="s">
        <v>1023</v>
      </c>
      <c r="F7705" s="354" t="s">
        <v>993</v>
      </c>
      <c r="G7705" s="447" t="n">
        <v>612.916653576702</v>
      </c>
      <c r="H7705" s="448" t="n">
        <v>1562.93746662059</v>
      </c>
      <c r="I7705" s="448" t="n">
        <v>31008.6793377525</v>
      </c>
      <c r="J7705" s="389"/>
      <c r="K7705" s="331" t="s">
        <v>994</v>
      </c>
    </row>
    <row r="7706" customFormat="false" ht="15" hidden="true" customHeight="false" outlineLevel="0" collapsed="false">
      <c r="A7706" s="444"/>
      <c r="B7706" s="444" t="s">
        <v>1718</v>
      </c>
      <c r="C7706" s="444" t="str">
        <f aca="false">IFERROR(VLOOKUP(B7706,'[1]#¡REF!'!$A$1:$C$15201,2,FALSE()),"")</f>
        <v/>
      </c>
      <c r="D7706" s="444" t="s">
        <v>1016</v>
      </c>
      <c r="E7706" s="444" t="s">
        <v>1025</v>
      </c>
      <c r="F7706" s="354" t="s">
        <v>993</v>
      </c>
      <c r="G7706" s="447" t="n">
        <v>20.4305551192234</v>
      </c>
      <c r="H7706" s="448" t="n">
        <v>52.0979155540197</v>
      </c>
      <c r="I7706" s="448" t="n">
        <v>1033.62264459175</v>
      </c>
      <c r="J7706" s="389"/>
      <c r="K7706" s="331" t="s">
        <v>994</v>
      </c>
    </row>
    <row r="7707" customFormat="false" ht="15" hidden="true" customHeight="false" outlineLevel="0" collapsed="false">
      <c r="A7707" s="444"/>
      <c r="B7707" s="444" t="s">
        <v>1718</v>
      </c>
      <c r="C7707" s="444" t="str">
        <f aca="false">IFERROR(VLOOKUP(B7707,'[1]#¡REF!'!$A$1:$C$15201,2,FALSE()),"")</f>
        <v/>
      </c>
      <c r="D7707" s="444" t="s">
        <v>1016</v>
      </c>
      <c r="E7707" s="444" t="s">
        <v>1065</v>
      </c>
      <c r="F7707" s="354" t="s">
        <v>993</v>
      </c>
      <c r="G7707" s="447" t="n">
        <v>40.8611102384468</v>
      </c>
      <c r="H7707" s="448" t="n">
        <v>104.195831108039</v>
      </c>
      <c r="I7707" s="448" t="n">
        <v>2067.2452891835</v>
      </c>
      <c r="J7707" s="389"/>
      <c r="K7707" s="331" t="s">
        <v>994</v>
      </c>
    </row>
    <row r="7708" customFormat="false" ht="15" hidden="true" customHeight="false" outlineLevel="0" collapsed="false">
      <c r="A7708" s="444"/>
      <c r="B7708" s="444" t="s">
        <v>1718</v>
      </c>
      <c r="C7708" s="444" t="str">
        <f aca="false">IFERROR(VLOOKUP(B7708,'[1]#¡REF!'!$A$1:$C$15201,2,FALSE()),"")</f>
        <v/>
      </c>
      <c r="D7708" s="444" t="s">
        <v>1016</v>
      </c>
      <c r="E7708" s="444" t="s">
        <v>1093</v>
      </c>
      <c r="F7708" s="446" t="s">
        <v>1131</v>
      </c>
      <c r="G7708" s="447" t="n">
        <v>40.8611102384468</v>
      </c>
      <c r="H7708" s="448" t="n">
        <v>104.195831108039</v>
      </c>
      <c r="I7708" s="448" t="n">
        <v>2067.2452891835</v>
      </c>
      <c r="J7708" s="389"/>
      <c r="K7708" s="331" t="s">
        <v>994</v>
      </c>
    </row>
    <row r="7709" customFormat="false" ht="15" hidden="true" customHeight="false" outlineLevel="0" collapsed="false">
      <c r="A7709" s="444"/>
      <c r="B7709" s="444" t="s">
        <v>1718</v>
      </c>
      <c r="C7709" s="444" t="str">
        <f aca="false">IFERROR(VLOOKUP(B7709,'[1]#¡REF!'!$A$1:$C$15201,2,FALSE()),"")</f>
        <v/>
      </c>
      <c r="D7709" s="444" t="s">
        <v>1016</v>
      </c>
      <c r="E7709" s="444" t="s">
        <v>1026</v>
      </c>
      <c r="F7709" s="446" t="s">
        <v>1132</v>
      </c>
      <c r="G7709" s="447" t="n">
        <v>21.4782758945682</v>
      </c>
      <c r="H7709" s="448" t="n">
        <v>54.7696035311489</v>
      </c>
      <c r="I7709" s="448" t="n">
        <v>1086.62893405799</v>
      </c>
      <c r="J7709" s="389"/>
      <c r="K7709" s="331" t="s">
        <v>994</v>
      </c>
    </row>
    <row r="7710" customFormat="false" ht="15" hidden="true" customHeight="false" outlineLevel="0" collapsed="false">
      <c r="A7710" s="444"/>
      <c r="B7710" s="444" t="s">
        <v>1718</v>
      </c>
      <c r="C7710" s="444" t="str">
        <f aca="false">IFERROR(VLOOKUP(B7710,'[1]#¡REF!'!$A$1:$C$15201,2,FALSE()),"")</f>
        <v/>
      </c>
      <c r="D7710" s="444" t="s">
        <v>1016</v>
      </c>
      <c r="E7710" s="444" t="s">
        <v>1027</v>
      </c>
      <c r="F7710" s="446" t="s">
        <v>1133</v>
      </c>
      <c r="G7710" s="447" t="n">
        <v>4.19088310137916</v>
      </c>
      <c r="H7710" s="448" t="n">
        <v>10.6867519085169</v>
      </c>
      <c r="I7710" s="448" t="n">
        <v>212.025157864974</v>
      </c>
      <c r="J7710" s="389"/>
      <c r="K7710" s="331" t="s">
        <v>994</v>
      </c>
    </row>
    <row r="7711" customFormat="false" ht="15" hidden="true" customHeight="false" outlineLevel="0" collapsed="false">
      <c r="A7711" s="449"/>
      <c r="B7711" s="449" t="s">
        <v>1718</v>
      </c>
      <c r="C7711" s="449" t="str">
        <f aca="false">IFERROR(VLOOKUP(B7711,'[1]#¡REF!'!$A$1:$C$15201,2,FALSE()),"")</f>
        <v/>
      </c>
      <c r="D7711" s="449" t="s">
        <v>1016</v>
      </c>
      <c r="E7711" s="449" t="s">
        <v>1028</v>
      </c>
      <c r="F7711" s="450" t="s">
        <v>1134</v>
      </c>
      <c r="G7711" s="447" t="n">
        <v>4.19088310137916</v>
      </c>
      <c r="H7711" s="448" t="n">
        <v>10.6867519085169</v>
      </c>
      <c r="I7711" s="448" t="n">
        <v>212.025157864974</v>
      </c>
      <c r="J7711" s="390"/>
      <c r="K7711" s="331" t="s">
        <v>994</v>
      </c>
    </row>
    <row r="7712" customFormat="false" ht="15.75" hidden="true" customHeight="false" outlineLevel="0" collapsed="false">
      <c r="A7712" s="451"/>
      <c r="B7712" s="451" t="s">
        <v>1718</v>
      </c>
      <c r="C7712" s="451" t="str">
        <f aca="false">IFERROR(VLOOKUP(B7712,'[1]#¡REF!'!$A$1:$C$15201,2,FALSE()),"")</f>
        <v/>
      </c>
      <c r="D7712" s="451" t="s">
        <v>1016</v>
      </c>
      <c r="E7712" s="451" t="s">
        <v>621</v>
      </c>
      <c r="F7712" s="452" t="s">
        <v>1136</v>
      </c>
      <c r="G7712" s="453" t="n">
        <v>12.0487889164651</v>
      </c>
      <c r="H7712" s="454" t="n">
        <v>30.724411736986</v>
      </c>
      <c r="I7712" s="454" t="n">
        <v>609.572328861802</v>
      </c>
      <c r="J7712" s="360"/>
      <c r="K7712" s="356" t="s">
        <v>994</v>
      </c>
      <c r="L7712" s="379"/>
      <c r="M7712" s="379"/>
      <c r="N7712" s="379"/>
      <c r="O7712" s="379"/>
      <c r="P7712" s="101"/>
      <c r="Q7712" s="380"/>
      <c r="R7712" s="381"/>
      <c r="S7712" s="381"/>
      <c r="T7712" s="382"/>
    </row>
    <row r="7713" customFormat="false" ht="15" hidden="true" customHeight="false" outlineLevel="0" collapsed="false">
      <c r="A7713" s="439"/>
      <c r="B7713" s="439" t="s">
        <v>1719</v>
      </c>
      <c r="C7713" s="439" t="str">
        <f aca="false">IFERROR(VLOOKUP(B7713,'[1]#¡REF!'!$A$1:$C$15201,2,FALSE()),"")</f>
        <v/>
      </c>
      <c r="D7713" s="439" t="s">
        <v>991</v>
      </c>
      <c r="E7713" s="439" t="s">
        <v>997</v>
      </c>
      <c r="F7713" s="441" t="s">
        <v>1130</v>
      </c>
      <c r="G7713" s="447" t="n">
        <v>772.621298723624</v>
      </c>
      <c r="H7713" s="448" t="n">
        <v>409.489288323521</v>
      </c>
      <c r="I7713" s="448" t="n">
        <v>8124.26748033865</v>
      </c>
      <c r="J7713" s="388"/>
      <c r="K7713" s="331" t="s">
        <v>994</v>
      </c>
    </row>
    <row r="7714" customFormat="false" ht="15" hidden="true" customHeight="false" outlineLevel="0" collapsed="false">
      <c r="A7714" s="444"/>
      <c r="B7714" s="444" t="s">
        <v>1719</v>
      </c>
      <c r="C7714" s="444" t="str">
        <f aca="false">IFERROR(VLOOKUP(B7714,'[1]#¡REF!'!$A$1:$C$15201,2,FALSE()),"")</f>
        <v/>
      </c>
      <c r="D7714" s="444" t="s">
        <v>991</v>
      </c>
      <c r="E7714" s="444" t="s">
        <v>992</v>
      </c>
      <c r="F7714" s="354" t="s">
        <v>993</v>
      </c>
      <c r="G7714" s="447" t="n">
        <v>15.4524259744725</v>
      </c>
      <c r="H7714" s="448" t="n">
        <v>8.18978576647041</v>
      </c>
      <c r="I7714" s="448" t="n">
        <v>162.485349606773</v>
      </c>
      <c r="J7714" s="389"/>
      <c r="K7714" s="331" t="s">
        <v>994</v>
      </c>
    </row>
    <row r="7715" customFormat="false" ht="15" hidden="true" customHeight="false" outlineLevel="0" collapsed="false">
      <c r="A7715" s="444"/>
      <c r="B7715" s="444" t="s">
        <v>1719</v>
      </c>
      <c r="C7715" s="444" t="str">
        <f aca="false">IFERROR(VLOOKUP(B7715,'[1]#¡REF!'!$A$1:$C$15201,2,FALSE()),"")</f>
        <v/>
      </c>
      <c r="D7715" s="444" t="s">
        <v>991</v>
      </c>
      <c r="E7715" s="444" t="s">
        <v>1008</v>
      </c>
      <c r="F7715" s="354" t="s">
        <v>993</v>
      </c>
      <c r="G7715" s="447" t="n">
        <v>927.145558468349</v>
      </c>
      <c r="H7715" s="448" t="n">
        <v>491.387145988225</v>
      </c>
      <c r="I7715" s="448" t="n">
        <v>9749.12097640638</v>
      </c>
      <c r="J7715" s="389"/>
      <c r="K7715" s="331" t="s">
        <v>994</v>
      </c>
    </row>
    <row r="7716" customFormat="false" ht="15" hidden="true" customHeight="false" outlineLevel="0" collapsed="false">
      <c r="A7716" s="444"/>
      <c r="B7716" s="444" t="s">
        <v>1719</v>
      </c>
      <c r="C7716" s="444" t="str">
        <f aca="false">IFERROR(VLOOKUP(B7716,'[1]#¡REF!'!$A$1:$C$15201,2,FALSE()),"")</f>
        <v/>
      </c>
      <c r="D7716" s="444" t="s">
        <v>991</v>
      </c>
      <c r="E7716" s="444" t="s">
        <v>1011</v>
      </c>
      <c r="F7716" s="354" t="s">
        <v>993</v>
      </c>
      <c r="G7716" s="447" t="n">
        <v>1483.43289354936</v>
      </c>
      <c r="H7716" s="448" t="n">
        <v>786.219433581159</v>
      </c>
      <c r="I7716" s="448" t="n">
        <v>15598.5935622502</v>
      </c>
      <c r="J7716" s="389"/>
      <c r="K7716" s="331" t="s">
        <v>994</v>
      </c>
    </row>
    <row r="7717" customFormat="false" ht="15" hidden="true" customHeight="false" outlineLevel="0" collapsed="false">
      <c r="A7717" s="444"/>
      <c r="B7717" s="444" t="s">
        <v>1719</v>
      </c>
      <c r="C7717" s="444" t="str">
        <f aca="false">IFERROR(VLOOKUP(B7717,'[1]#¡REF!'!$A$1:$C$15201,2,FALSE()),"")</f>
        <v/>
      </c>
      <c r="D7717" s="444" t="s">
        <v>991</v>
      </c>
      <c r="E7717" s="444" t="s">
        <v>1014</v>
      </c>
      <c r="F7717" s="446" t="s">
        <v>1132</v>
      </c>
      <c r="G7717" s="447" t="n">
        <v>4.32667927285229</v>
      </c>
      <c r="H7717" s="448" t="n">
        <v>2.29314001461172</v>
      </c>
      <c r="I7717" s="448" t="n">
        <v>45.4958978898964</v>
      </c>
      <c r="J7717" s="389"/>
      <c r="K7717" s="331" t="s">
        <v>994</v>
      </c>
    </row>
    <row r="7718" customFormat="false" ht="15" hidden="true" customHeight="false" outlineLevel="0" collapsed="false">
      <c r="A7718" s="444"/>
      <c r="B7718" s="444" t="s">
        <v>1720</v>
      </c>
      <c r="C7718" s="444" t="str">
        <f aca="false">IFERROR(VLOOKUP(B7718,'[1]#¡REF!'!$A$1:$C$15201,2,FALSE()),"")</f>
        <v/>
      </c>
      <c r="D7718" s="444" t="s">
        <v>991</v>
      </c>
      <c r="E7718" s="444" t="s">
        <v>997</v>
      </c>
      <c r="F7718" s="446" t="s">
        <v>1130</v>
      </c>
      <c r="G7718" s="447" t="n">
        <v>3695.81942236814</v>
      </c>
      <c r="H7718" s="448" t="n">
        <v>1958.78429385511</v>
      </c>
      <c r="I7718" s="448" t="n">
        <v>38862.2803900854</v>
      </c>
      <c r="J7718" s="389"/>
      <c r="K7718" s="331" t="s">
        <v>994</v>
      </c>
    </row>
    <row r="7719" customFormat="false" ht="15" hidden="true" customHeight="false" outlineLevel="0" collapsed="false">
      <c r="A7719" s="444"/>
      <c r="B7719" s="444" t="s">
        <v>1720</v>
      </c>
      <c r="C7719" s="444" t="str">
        <f aca="false">IFERROR(VLOOKUP(B7719,'[1]#¡REF!'!$A$1:$C$15201,2,FALSE()),"")</f>
        <v/>
      </c>
      <c r="D7719" s="444" t="s">
        <v>991</v>
      </c>
      <c r="E7719" s="444" t="s">
        <v>992</v>
      </c>
      <c r="F7719" s="354" t="s">
        <v>993</v>
      </c>
      <c r="G7719" s="447" t="n">
        <v>84.2429427157443</v>
      </c>
      <c r="H7719" s="448" t="n">
        <v>44.6487596393445</v>
      </c>
      <c r="I7719" s="448" t="n">
        <v>885.831391244595</v>
      </c>
      <c r="J7719" s="389"/>
      <c r="K7719" s="331" t="s">
        <v>994</v>
      </c>
    </row>
    <row r="7720" customFormat="false" ht="15" hidden="true" customHeight="false" outlineLevel="0" collapsed="false">
      <c r="A7720" s="444"/>
      <c r="B7720" s="444" t="s">
        <v>1720</v>
      </c>
      <c r="C7720" s="444" t="str">
        <f aca="false">IFERROR(VLOOKUP(B7720,'[1]#¡REF!'!$A$1:$C$15201,2,FALSE()),"")</f>
        <v/>
      </c>
      <c r="D7720" s="444" t="s">
        <v>991</v>
      </c>
      <c r="E7720" s="444" t="s">
        <v>1008</v>
      </c>
      <c r="F7720" s="354" t="s">
        <v>993</v>
      </c>
      <c r="G7720" s="447" t="n">
        <v>6522.0342747673</v>
      </c>
      <c r="H7720" s="448" t="n">
        <v>3456.67816562667</v>
      </c>
      <c r="I7720" s="448" t="n">
        <v>68580.4948060331</v>
      </c>
      <c r="J7720" s="389"/>
      <c r="K7720" s="331" t="s">
        <v>994</v>
      </c>
    </row>
    <row r="7721" customFormat="false" ht="15" hidden="true" customHeight="false" outlineLevel="0" collapsed="false">
      <c r="A7721" s="444"/>
      <c r="B7721" s="444" t="s">
        <v>1720</v>
      </c>
      <c r="C7721" s="444" t="str">
        <f aca="false">IFERROR(VLOOKUP(B7721,'[1]#¡REF!'!$A$1:$C$15201,2,FALSE()),"")</f>
        <v/>
      </c>
      <c r="D7721" s="444" t="s">
        <v>991</v>
      </c>
      <c r="E7721" s="444" t="s">
        <v>1033</v>
      </c>
      <c r="F7721" s="354" t="s">
        <v>993</v>
      </c>
      <c r="G7721" s="447" t="n">
        <v>543.502856230609</v>
      </c>
      <c r="H7721" s="448" t="n">
        <v>288.056513802223</v>
      </c>
      <c r="I7721" s="448" t="n">
        <v>5715.0412338361</v>
      </c>
      <c r="J7721" s="389"/>
      <c r="K7721" s="331" t="s">
        <v>994</v>
      </c>
    </row>
    <row r="7722" customFormat="false" ht="15" hidden="true" customHeight="false" outlineLevel="0" collapsed="false">
      <c r="A7722" s="444"/>
      <c r="B7722" s="444" t="s">
        <v>1720</v>
      </c>
      <c r="C7722" s="444" t="str">
        <f aca="false">IFERROR(VLOOKUP(B7722,'[1]#¡REF!'!$A$1:$C$15201,2,FALSE()),"")</f>
        <v/>
      </c>
      <c r="D7722" s="444" t="s">
        <v>991</v>
      </c>
      <c r="E7722" s="444" t="s">
        <v>1053</v>
      </c>
      <c r="F7722" s="354" t="s">
        <v>993</v>
      </c>
      <c r="G7722" s="447" t="n">
        <v>13044.0685495346</v>
      </c>
      <c r="H7722" s="448" t="n">
        <v>6913.35633125334</v>
      </c>
      <c r="I7722" s="448" t="n">
        <v>137160.989612066</v>
      </c>
      <c r="J7722" s="389"/>
      <c r="K7722" s="331" t="s">
        <v>994</v>
      </c>
    </row>
    <row r="7723" customFormat="false" ht="15" hidden="true" customHeight="false" outlineLevel="0" collapsed="false">
      <c r="A7723" s="444"/>
      <c r="B7723" s="444" t="s">
        <v>1720</v>
      </c>
      <c r="C7723" s="444" t="str">
        <f aca="false">IFERROR(VLOOKUP(B7723,'[1]#¡REF!'!$A$1:$C$15201,2,FALSE()),"")</f>
        <v/>
      </c>
      <c r="D7723" s="444" t="s">
        <v>991</v>
      </c>
      <c r="E7723" s="444" t="s">
        <v>1036</v>
      </c>
      <c r="F7723" s="354" t="s">
        <v>993</v>
      </c>
      <c r="G7723" s="447" t="n">
        <v>108.700571246122</v>
      </c>
      <c r="H7723" s="448" t="n">
        <v>57.6113027604445</v>
      </c>
      <c r="I7723" s="448" t="n">
        <v>1143.00824676722</v>
      </c>
      <c r="J7723" s="389"/>
      <c r="K7723" s="331" t="s">
        <v>994</v>
      </c>
    </row>
    <row r="7724" customFormat="false" ht="15" hidden="true" customHeight="false" outlineLevel="0" collapsed="false">
      <c r="A7724" s="444"/>
      <c r="B7724" s="444" t="s">
        <v>1720</v>
      </c>
      <c r="C7724" s="444" t="str">
        <f aca="false">IFERROR(VLOOKUP(B7724,'[1]#¡REF!'!$A$1:$C$15201,2,FALSE()),"")</f>
        <v/>
      </c>
      <c r="D7724" s="444" t="s">
        <v>991</v>
      </c>
      <c r="E7724" s="444" t="s">
        <v>1014</v>
      </c>
      <c r="F7724" s="446" t="s">
        <v>1132</v>
      </c>
      <c r="G7724" s="447" t="n">
        <v>597.853141853669</v>
      </c>
      <c r="H7724" s="448" t="n">
        <v>316.862165182445</v>
      </c>
      <c r="I7724" s="448" t="n">
        <v>6286.5453572197</v>
      </c>
      <c r="J7724" s="389"/>
      <c r="K7724" s="331" t="s">
        <v>994</v>
      </c>
    </row>
    <row r="7725" customFormat="false" ht="15" hidden="true" customHeight="false" outlineLevel="0" collapsed="false">
      <c r="A7725" s="444"/>
      <c r="B7725" s="444" t="s">
        <v>1720</v>
      </c>
      <c r="C7725" s="444" t="str">
        <f aca="false">IFERROR(VLOOKUP(B7725,'[1]#¡REF!'!$A$1:$C$15201,2,FALSE()),"")</f>
        <v/>
      </c>
      <c r="D7725" s="444" t="s">
        <v>991</v>
      </c>
      <c r="E7725" s="444" t="s">
        <v>1002</v>
      </c>
      <c r="F7725" s="446" t="s">
        <v>1133</v>
      </c>
      <c r="G7725" s="447" t="n">
        <v>26.0881370990692</v>
      </c>
      <c r="H7725" s="448" t="n">
        <v>13.8267126625067</v>
      </c>
      <c r="I7725" s="448" t="n">
        <v>274.321979224133</v>
      </c>
      <c r="J7725" s="389"/>
      <c r="K7725" s="331" t="s">
        <v>994</v>
      </c>
    </row>
    <row r="7726" customFormat="false" ht="15" hidden="true" customHeight="false" outlineLevel="0" collapsed="false">
      <c r="A7726" s="444"/>
      <c r="B7726" s="444" t="s">
        <v>1721</v>
      </c>
      <c r="C7726" s="444" t="str">
        <f aca="false">IFERROR(VLOOKUP(B7726,'[1]#¡REF!'!$A$1:$C$15201,2,FALSE()),"")</f>
        <v/>
      </c>
      <c r="D7726" s="444" t="s">
        <v>991</v>
      </c>
      <c r="E7726" s="444" t="s">
        <v>997</v>
      </c>
      <c r="F7726" s="446" t="s">
        <v>1130</v>
      </c>
      <c r="G7726" s="447" t="n">
        <v>1746.11401528652</v>
      </c>
      <c r="H7726" s="448" t="n">
        <v>925.440428101857</v>
      </c>
      <c r="I7726" s="448" t="n">
        <v>18360.7380935409</v>
      </c>
      <c r="J7726" s="389"/>
      <c r="K7726" s="331" t="s">
        <v>994</v>
      </c>
    </row>
    <row r="7727" customFormat="false" ht="15" hidden="true" customHeight="false" outlineLevel="0" collapsed="false">
      <c r="A7727" s="444"/>
      <c r="B7727" s="444" t="s">
        <v>1721</v>
      </c>
      <c r="C7727" s="444" t="str">
        <f aca="false">IFERROR(VLOOKUP(B7727,'[1]#¡REF!'!$A$1:$C$15201,2,FALSE()),"")</f>
        <v/>
      </c>
      <c r="D7727" s="444" t="s">
        <v>991</v>
      </c>
      <c r="E7727" s="444" t="s">
        <v>992</v>
      </c>
      <c r="F7727" s="354" t="s">
        <v>993</v>
      </c>
      <c r="G7727" s="447" t="n">
        <v>64.471902102887</v>
      </c>
      <c r="H7727" s="448" t="n">
        <v>34.1701081145301</v>
      </c>
      <c r="I7727" s="448" t="n">
        <v>677.934944992277</v>
      </c>
      <c r="J7727" s="389"/>
      <c r="K7727" s="331" t="s">
        <v>994</v>
      </c>
    </row>
    <row r="7728" customFormat="false" ht="15" hidden="true" customHeight="false" outlineLevel="0" collapsed="false">
      <c r="A7728" s="444"/>
      <c r="B7728" s="444" t="s">
        <v>1721</v>
      </c>
      <c r="C7728" s="444" t="str">
        <f aca="false">IFERROR(VLOOKUP(B7728,'[1]#¡REF!'!$A$1:$C$15201,2,FALSE()),"")</f>
        <v/>
      </c>
      <c r="D7728" s="444" t="s">
        <v>991</v>
      </c>
      <c r="E7728" s="444" t="s">
        <v>1008</v>
      </c>
      <c r="F7728" s="354" t="s">
        <v>993</v>
      </c>
      <c r="G7728" s="447" t="n">
        <v>7521.72191200348</v>
      </c>
      <c r="H7728" s="448" t="n">
        <v>3986.51261336185</v>
      </c>
      <c r="I7728" s="448" t="n">
        <v>79092.4102490991</v>
      </c>
      <c r="J7728" s="389"/>
      <c r="K7728" s="331" t="s">
        <v>994</v>
      </c>
    </row>
    <row r="7729" customFormat="false" ht="15" hidden="true" customHeight="false" outlineLevel="0" collapsed="false">
      <c r="A7729" s="444"/>
      <c r="B7729" s="444" t="s">
        <v>1721</v>
      </c>
      <c r="C7729" s="444" t="str">
        <f aca="false">IFERROR(VLOOKUP(B7729,'[1]#¡REF!'!$A$1:$C$15201,2,FALSE()),"")</f>
        <v/>
      </c>
      <c r="D7729" s="444" t="s">
        <v>991</v>
      </c>
      <c r="E7729" s="444" t="s">
        <v>1053</v>
      </c>
      <c r="F7729" s="354" t="s">
        <v>993</v>
      </c>
      <c r="G7729" s="447" t="n">
        <v>6447.1902102887</v>
      </c>
      <c r="H7729" s="448" t="n">
        <v>3417.01081145301</v>
      </c>
      <c r="I7729" s="448" t="n">
        <v>67793.4944992277</v>
      </c>
      <c r="J7729" s="389"/>
      <c r="K7729" s="331" t="s">
        <v>994</v>
      </c>
    </row>
    <row r="7730" customFormat="false" ht="15" hidden="true" customHeight="false" outlineLevel="0" collapsed="false">
      <c r="A7730" s="444"/>
      <c r="B7730" s="444" t="s">
        <v>1721</v>
      </c>
      <c r="C7730" s="444" t="str">
        <f aca="false">IFERROR(VLOOKUP(B7730,'[1]#¡REF!'!$A$1:$C$15201,2,FALSE()),"")</f>
        <v/>
      </c>
      <c r="D7730" s="444" t="s">
        <v>991</v>
      </c>
      <c r="E7730" s="444" t="s">
        <v>1035</v>
      </c>
      <c r="F7730" s="354" t="s">
        <v>993</v>
      </c>
      <c r="G7730" s="447" t="n">
        <v>1697.2228228585</v>
      </c>
      <c r="H7730" s="448" t="n">
        <v>899.528096115005</v>
      </c>
      <c r="I7730" s="448" t="n">
        <v>17846.6374269217</v>
      </c>
      <c r="J7730" s="389"/>
      <c r="K7730" s="331" t="s">
        <v>994</v>
      </c>
    </row>
    <row r="7731" customFormat="false" ht="15" hidden="true" customHeight="false" outlineLevel="0" collapsed="false">
      <c r="A7731" s="444"/>
      <c r="B7731" s="444" t="s">
        <v>1721</v>
      </c>
      <c r="C7731" s="444" t="str">
        <f aca="false">IFERROR(VLOOKUP(B7731,'[1]#¡REF!'!$A$1:$C$15201,2,FALSE()),"")</f>
        <v/>
      </c>
      <c r="D7731" s="444" t="s">
        <v>991</v>
      </c>
      <c r="E7731" s="444" t="s">
        <v>1036</v>
      </c>
      <c r="F7731" s="354" t="s">
        <v>993</v>
      </c>
      <c r="G7731" s="447" t="n">
        <v>107.453170171478</v>
      </c>
      <c r="H7731" s="448" t="n">
        <v>56.9501801908835</v>
      </c>
      <c r="I7731" s="448" t="n">
        <v>1129.89157498713</v>
      </c>
      <c r="J7731" s="389"/>
      <c r="K7731" s="331" t="s">
        <v>994</v>
      </c>
    </row>
    <row r="7732" customFormat="false" ht="15" hidden="true" customHeight="false" outlineLevel="0" collapsed="false">
      <c r="A7732" s="444"/>
      <c r="B7732" s="444" t="s">
        <v>1721</v>
      </c>
      <c r="C7732" s="444" t="str">
        <f aca="false">IFERROR(VLOOKUP(B7732,'[1]#¡REF!'!$A$1:$C$15201,2,FALSE()),"")</f>
        <v/>
      </c>
      <c r="D7732" s="444" t="s">
        <v>991</v>
      </c>
      <c r="E7732" s="444" t="s">
        <v>1014</v>
      </c>
      <c r="F7732" s="446" t="s">
        <v>1132</v>
      </c>
      <c r="G7732" s="447" t="n">
        <v>537.265850857392</v>
      </c>
      <c r="H7732" s="448" t="n">
        <v>284.750900954418</v>
      </c>
      <c r="I7732" s="448" t="n">
        <v>5649.45787493565</v>
      </c>
      <c r="J7732" s="389"/>
      <c r="K7732" s="331" t="s">
        <v>994</v>
      </c>
    </row>
    <row r="7733" customFormat="false" ht="15" hidden="true" customHeight="false" outlineLevel="0" collapsed="false">
      <c r="A7733" s="444"/>
      <c r="B7733" s="444" t="s">
        <v>1722</v>
      </c>
      <c r="C7733" s="444" t="str">
        <f aca="false">IFERROR(VLOOKUP(B7733,'[1]#¡REF!'!$A$1:$C$15201,2,FALSE()),"")</f>
        <v/>
      </c>
      <c r="D7733" s="444" t="s">
        <v>991</v>
      </c>
      <c r="E7733" s="444" t="s">
        <v>997</v>
      </c>
      <c r="F7733" s="446" t="s">
        <v>1130</v>
      </c>
      <c r="G7733" s="447" t="n">
        <v>1425.12253199247</v>
      </c>
      <c r="H7733" s="448" t="n">
        <v>755.314941956008</v>
      </c>
      <c r="I7733" s="448" t="n">
        <v>14985.4484484072</v>
      </c>
      <c r="J7733" s="389"/>
      <c r="K7733" s="331" t="s">
        <v>994</v>
      </c>
    </row>
    <row r="7734" customFormat="false" ht="15" hidden="true" customHeight="false" outlineLevel="0" collapsed="false">
      <c r="A7734" s="444"/>
      <c r="B7734" s="444" t="s">
        <v>1722</v>
      </c>
      <c r="C7734" s="444" t="str">
        <f aca="false">IFERROR(VLOOKUP(B7734,'[1]#¡REF!'!$A$1:$C$15201,2,FALSE()),"")</f>
        <v/>
      </c>
      <c r="D7734" s="444" t="s">
        <v>991</v>
      </c>
      <c r="E7734" s="444" t="s">
        <v>992</v>
      </c>
      <c r="F7734" s="354" t="s">
        <v>993</v>
      </c>
      <c r="G7734" s="447" t="n">
        <v>43.8499240613067</v>
      </c>
      <c r="H7734" s="448" t="n">
        <v>23.2404597524926</v>
      </c>
      <c r="I7734" s="448" t="n">
        <v>461.090721489452</v>
      </c>
      <c r="J7734" s="389"/>
      <c r="K7734" s="331" t="s">
        <v>994</v>
      </c>
    </row>
    <row r="7735" customFormat="false" ht="15" hidden="true" customHeight="false" outlineLevel="0" collapsed="false">
      <c r="A7735" s="444"/>
      <c r="B7735" s="444" t="s">
        <v>1722</v>
      </c>
      <c r="C7735" s="444" t="str">
        <f aca="false">IFERROR(VLOOKUP(B7735,'[1]#¡REF!'!$A$1:$C$15201,2,FALSE()),"")</f>
        <v/>
      </c>
      <c r="D7735" s="444" t="s">
        <v>991</v>
      </c>
      <c r="E7735" s="444" t="s">
        <v>1008</v>
      </c>
      <c r="F7735" s="354" t="s">
        <v>993</v>
      </c>
      <c r="G7735" s="447" t="n">
        <v>6577.48860919601</v>
      </c>
      <c r="H7735" s="448" t="n">
        <v>3486.06896287388</v>
      </c>
      <c r="I7735" s="448" t="n">
        <v>69163.6082234179</v>
      </c>
      <c r="J7735" s="389"/>
      <c r="K7735" s="331" t="s">
        <v>994</v>
      </c>
    </row>
    <row r="7736" customFormat="false" ht="15" hidden="true" customHeight="false" outlineLevel="0" collapsed="false">
      <c r="A7736" s="444"/>
      <c r="B7736" s="444" t="s">
        <v>1722</v>
      </c>
      <c r="C7736" s="444" t="str">
        <f aca="false">IFERROR(VLOOKUP(B7736,'[1]#¡REF!'!$A$1:$C$15201,2,FALSE()),"")</f>
        <v/>
      </c>
      <c r="D7736" s="444" t="s">
        <v>991</v>
      </c>
      <c r="E7736" s="444" t="s">
        <v>1053</v>
      </c>
      <c r="F7736" s="354" t="s">
        <v>993</v>
      </c>
      <c r="G7736" s="447" t="n">
        <v>328.8744304598</v>
      </c>
      <c r="H7736" s="448" t="n">
        <v>174.303448143694</v>
      </c>
      <c r="I7736" s="448" t="n">
        <v>3458.18041117089</v>
      </c>
      <c r="J7736" s="389"/>
      <c r="K7736" s="331" t="s">
        <v>994</v>
      </c>
    </row>
    <row r="7737" customFormat="false" ht="15" hidden="true" customHeight="false" outlineLevel="0" collapsed="false">
      <c r="A7737" s="444"/>
      <c r="B7737" s="444" t="s">
        <v>1722</v>
      </c>
      <c r="C7737" s="444" t="str">
        <f aca="false">IFERROR(VLOOKUP(B7737,'[1]#¡REF!'!$A$1:$C$15201,2,FALSE()),"")</f>
        <v/>
      </c>
      <c r="D7737" s="444" t="s">
        <v>991</v>
      </c>
      <c r="E7737" s="444" t="s">
        <v>1035</v>
      </c>
      <c r="F7737" s="354" t="s">
        <v>993</v>
      </c>
      <c r="G7737" s="447" t="n">
        <v>1554.47980797332</v>
      </c>
      <c r="H7737" s="448" t="n">
        <v>823.874298225861</v>
      </c>
      <c r="I7737" s="448" t="n">
        <v>16345.6660768011</v>
      </c>
      <c r="J7737" s="389"/>
      <c r="K7737" s="331" t="s">
        <v>994</v>
      </c>
    </row>
    <row r="7738" customFormat="false" ht="15" hidden="true" customHeight="false" outlineLevel="0" collapsed="false">
      <c r="A7738" s="444"/>
      <c r="B7738" s="444" t="s">
        <v>1722</v>
      </c>
      <c r="C7738" s="444" t="str">
        <f aca="false">IFERROR(VLOOKUP(B7738,'[1]#¡REF!'!$A$1:$C$15201,2,FALSE()),"")</f>
        <v/>
      </c>
      <c r="D7738" s="444" t="s">
        <v>991</v>
      </c>
      <c r="E7738" s="444" t="s">
        <v>1036</v>
      </c>
      <c r="F7738" s="354" t="s">
        <v>993</v>
      </c>
      <c r="G7738" s="447" t="n">
        <v>82.2186076149501</v>
      </c>
      <c r="H7738" s="448" t="n">
        <v>43.5758620359236</v>
      </c>
      <c r="I7738" s="448" t="n">
        <v>864.545102792723</v>
      </c>
      <c r="J7738" s="389"/>
      <c r="K7738" s="331" t="s">
        <v>994</v>
      </c>
    </row>
    <row r="7739" customFormat="false" ht="15" hidden="true" customHeight="false" outlineLevel="0" collapsed="false">
      <c r="A7739" s="449"/>
      <c r="B7739" s="449" t="s">
        <v>1722</v>
      </c>
      <c r="C7739" s="449" t="str">
        <f aca="false">IFERROR(VLOOKUP(B7739,'[1]#¡REF!'!$A$1:$C$15201,2,FALSE()),"")</f>
        <v/>
      </c>
      <c r="D7739" s="449" t="s">
        <v>991</v>
      </c>
      <c r="E7739" s="449" t="s">
        <v>1014</v>
      </c>
      <c r="F7739" s="450" t="s">
        <v>1132</v>
      </c>
      <c r="G7739" s="447" t="n">
        <v>493.311645689701</v>
      </c>
      <c r="H7739" s="448" t="n">
        <v>261.455172215541</v>
      </c>
      <c r="I7739" s="448" t="n">
        <v>5187.27061675634</v>
      </c>
      <c r="J7739" s="390"/>
      <c r="K7739" s="331" t="s">
        <v>994</v>
      </c>
    </row>
    <row r="7740" customFormat="false" ht="15.75" hidden="true" customHeight="false" outlineLevel="0" collapsed="false">
      <c r="A7740" s="451"/>
      <c r="B7740" s="451" t="s">
        <v>1722</v>
      </c>
      <c r="C7740" s="451" t="str">
        <f aca="false">IFERROR(VLOOKUP(B7740,'[1]#¡REF!'!$A$1:$C$15201,2,FALSE()),"")</f>
        <v/>
      </c>
      <c r="D7740" s="451" t="s">
        <v>991</v>
      </c>
      <c r="E7740" s="451" t="s">
        <v>612</v>
      </c>
      <c r="F7740" s="452" t="s">
        <v>1136</v>
      </c>
      <c r="G7740" s="453" t="n">
        <v>1736.45699282775</v>
      </c>
      <c r="H7740" s="454" t="n">
        <v>920.322206198706</v>
      </c>
      <c r="I7740" s="454" t="n">
        <v>18259.1925709823</v>
      </c>
      <c r="J7740" s="360"/>
      <c r="K7740" s="356" t="s">
        <v>994</v>
      </c>
      <c r="L7740" s="379"/>
      <c r="M7740" s="379"/>
      <c r="N7740" s="379"/>
      <c r="O7740" s="379"/>
      <c r="P7740" s="101"/>
      <c r="Q7740" s="380"/>
      <c r="R7740" s="381"/>
      <c r="S7740" s="381"/>
      <c r="T7740" s="382"/>
    </row>
    <row r="7741" customFormat="false" ht="15" hidden="true" customHeight="false" outlineLevel="0" collapsed="false">
      <c r="A7741" s="439"/>
      <c r="B7741" s="439" t="s">
        <v>1723</v>
      </c>
      <c r="C7741" s="439" t="str">
        <f aca="false">IFERROR(VLOOKUP(B7741,'[1]#¡REF!'!$A$1:$C$15201,2,FALSE()),"")</f>
        <v/>
      </c>
      <c r="D7741" s="439" t="s">
        <v>991</v>
      </c>
      <c r="E7741" s="439" t="s">
        <v>997</v>
      </c>
      <c r="F7741" s="441" t="s">
        <v>1130</v>
      </c>
      <c r="G7741" s="447" t="n">
        <v>1304.66383723267</v>
      </c>
      <c r="H7741" s="448" t="n">
        <v>691.471833733316</v>
      </c>
      <c r="I7741" s="448" t="n">
        <v>13718.801181269</v>
      </c>
      <c r="J7741" s="388"/>
      <c r="K7741" s="331" t="s">
        <v>994</v>
      </c>
    </row>
    <row r="7742" customFormat="false" ht="15" hidden="true" customHeight="false" outlineLevel="0" collapsed="false">
      <c r="A7742" s="444"/>
      <c r="B7742" s="444" t="s">
        <v>1723</v>
      </c>
      <c r="C7742" s="444" t="str">
        <f aca="false">IFERROR(VLOOKUP(B7742,'[1]#¡REF!'!$A$1:$C$15201,2,FALSE()),"")</f>
        <v/>
      </c>
      <c r="D7742" s="444" t="s">
        <v>991</v>
      </c>
      <c r="E7742" s="444" t="s">
        <v>992</v>
      </c>
      <c r="F7742" s="354" t="s">
        <v>993</v>
      </c>
      <c r="G7742" s="447" t="n">
        <v>46.2068442353238</v>
      </c>
      <c r="H7742" s="448" t="n">
        <v>24.4896274447216</v>
      </c>
      <c r="I7742" s="448" t="n">
        <v>485.874208503277</v>
      </c>
      <c r="J7742" s="389"/>
      <c r="K7742" s="331" t="s">
        <v>994</v>
      </c>
    </row>
    <row r="7743" customFormat="false" ht="15" hidden="true" customHeight="false" outlineLevel="0" collapsed="false">
      <c r="A7743" s="444"/>
      <c r="B7743" s="444" t="s">
        <v>1723</v>
      </c>
      <c r="C7743" s="444" t="str">
        <f aca="false">IFERROR(VLOOKUP(B7743,'[1]#¡REF!'!$A$1:$C$15201,2,FALSE()),"")</f>
        <v/>
      </c>
      <c r="D7743" s="444" t="s">
        <v>991</v>
      </c>
      <c r="E7743" s="444" t="s">
        <v>1008</v>
      </c>
      <c r="F7743" s="354" t="s">
        <v>993</v>
      </c>
      <c r="G7743" s="447" t="n">
        <v>2174.43972872112</v>
      </c>
      <c r="H7743" s="448" t="n">
        <v>1152.45305622219</v>
      </c>
      <c r="I7743" s="448" t="n">
        <v>22864.6686354483</v>
      </c>
      <c r="J7743" s="389"/>
      <c r="K7743" s="331" t="s">
        <v>994</v>
      </c>
    </row>
    <row r="7744" customFormat="false" ht="15" hidden="true" customHeight="false" outlineLevel="0" collapsed="false">
      <c r="A7744" s="444"/>
      <c r="B7744" s="444" t="s">
        <v>1723</v>
      </c>
      <c r="C7744" s="444" t="str">
        <f aca="false">IFERROR(VLOOKUP(B7744,'[1]#¡REF!'!$A$1:$C$15201,2,FALSE()),"")</f>
        <v/>
      </c>
      <c r="D7744" s="444" t="s">
        <v>991</v>
      </c>
      <c r="E7744" s="444" t="s">
        <v>1053</v>
      </c>
      <c r="F7744" s="354" t="s">
        <v>993</v>
      </c>
      <c r="G7744" s="447" t="n">
        <v>326.165959308168</v>
      </c>
      <c r="H7744" s="448" t="n">
        <v>172.867958433329</v>
      </c>
      <c r="I7744" s="448" t="n">
        <v>3429.70029531725</v>
      </c>
      <c r="J7744" s="389"/>
      <c r="K7744" s="331" t="s">
        <v>994</v>
      </c>
    </row>
    <row r="7745" customFormat="false" ht="15" hidden="true" customHeight="false" outlineLevel="0" collapsed="false">
      <c r="A7745" s="444"/>
      <c r="B7745" s="444" t="s">
        <v>1723</v>
      </c>
      <c r="C7745" s="444" t="str">
        <f aca="false">IFERROR(VLOOKUP(B7745,'[1]#¡REF!'!$A$1:$C$15201,2,FALSE()),"")</f>
        <v/>
      </c>
      <c r="D7745" s="444" t="s">
        <v>991</v>
      </c>
      <c r="E7745" s="444" t="s">
        <v>1036</v>
      </c>
      <c r="F7745" s="354" t="s">
        <v>993</v>
      </c>
      <c r="G7745" s="447" t="n">
        <v>54.360993218028</v>
      </c>
      <c r="H7745" s="448" t="n">
        <v>28.8113264055548</v>
      </c>
      <c r="I7745" s="448" t="n">
        <v>571.616715886208</v>
      </c>
      <c r="J7745" s="389"/>
      <c r="K7745" s="331" t="s">
        <v>994</v>
      </c>
    </row>
    <row r="7746" customFormat="false" ht="15" hidden="true" customHeight="false" outlineLevel="0" collapsed="false">
      <c r="A7746" s="444"/>
      <c r="B7746" s="444" t="s">
        <v>1723</v>
      </c>
      <c r="C7746" s="444" t="str">
        <f aca="false">IFERROR(VLOOKUP(B7746,'[1]#¡REF!'!$A$1:$C$15201,2,FALSE()),"")</f>
        <v/>
      </c>
      <c r="D7746" s="444" t="s">
        <v>991</v>
      </c>
      <c r="E7746" s="444" t="s">
        <v>1014</v>
      </c>
      <c r="F7746" s="446" t="s">
        <v>1132</v>
      </c>
      <c r="G7746" s="447" t="n">
        <v>434.887945744224</v>
      </c>
      <c r="H7746" s="448" t="n">
        <v>230.490611244439</v>
      </c>
      <c r="I7746" s="448" t="n">
        <v>4572.93372708966</v>
      </c>
      <c r="J7746" s="389"/>
      <c r="K7746" s="331" t="s">
        <v>994</v>
      </c>
    </row>
    <row r="7747" customFormat="false" ht="15" hidden="true" customHeight="false" outlineLevel="0" collapsed="false">
      <c r="A7747" s="449"/>
      <c r="B7747" s="449" t="s">
        <v>1723</v>
      </c>
      <c r="C7747" s="449" t="str">
        <f aca="false">IFERROR(VLOOKUP(B7747,'[1]#¡REF!'!$A$1:$C$15201,2,FALSE()),"")</f>
        <v/>
      </c>
      <c r="D7747" s="449" t="s">
        <v>991</v>
      </c>
      <c r="E7747" s="449" t="s">
        <v>1002</v>
      </c>
      <c r="F7747" s="450" t="s">
        <v>1133</v>
      </c>
      <c r="G7747" s="447" t="n">
        <v>1087.21986436056</v>
      </c>
      <c r="H7747" s="448" t="n">
        <v>576.226528111097</v>
      </c>
      <c r="I7747" s="448" t="n">
        <v>11432.3343177242</v>
      </c>
      <c r="J7747" s="390"/>
      <c r="K7747" s="331" t="s">
        <v>994</v>
      </c>
    </row>
    <row r="7748" customFormat="false" ht="15.75" hidden="true" customHeight="false" outlineLevel="0" collapsed="false">
      <c r="A7748" s="451"/>
      <c r="B7748" s="451" t="s">
        <v>1723</v>
      </c>
      <c r="C7748" s="451" t="str">
        <f aca="false">IFERROR(VLOOKUP(B7748,'[1]#¡REF!'!$A$1:$C$15201,2,FALSE()),"")</f>
        <v/>
      </c>
      <c r="D7748" s="451" t="s">
        <v>991</v>
      </c>
      <c r="E7748" s="451" t="s">
        <v>612</v>
      </c>
      <c r="F7748" s="452" t="s">
        <v>1136</v>
      </c>
      <c r="G7748" s="453" t="n">
        <v>1722.15626514713</v>
      </c>
      <c r="H7748" s="454" t="n">
        <v>912.742820527977</v>
      </c>
      <c r="I7748" s="454" t="n">
        <v>18108.8175592751</v>
      </c>
      <c r="J7748" s="360"/>
      <c r="K7748" s="356" t="s">
        <v>994</v>
      </c>
      <c r="L7748" s="379"/>
      <c r="M7748" s="379"/>
      <c r="N7748" s="379"/>
      <c r="O7748" s="379"/>
      <c r="P7748" s="101"/>
      <c r="Q7748" s="380"/>
      <c r="R7748" s="381"/>
      <c r="S7748" s="381"/>
      <c r="T7748" s="382"/>
    </row>
    <row r="7749" customFormat="false" ht="15" hidden="true" customHeight="false" outlineLevel="0" collapsed="false">
      <c r="A7749" s="439"/>
      <c r="B7749" s="439" t="s">
        <v>1724</v>
      </c>
      <c r="C7749" s="439" t="str">
        <f aca="false">IFERROR(VLOOKUP(B7749,'[1]#¡REF!'!$A$1:$C$15201,2,FALSE()),"")</f>
        <v/>
      </c>
      <c r="D7749" s="439" t="s">
        <v>991</v>
      </c>
      <c r="E7749" s="439" t="s">
        <v>997</v>
      </c>
      <c r="F7749" s="441" t="s">
        <v>1130</v>
      </c>
      <c r="G7749" s="447" t="n">
        <v>52.7502227053797</v>
      </c>
      <c r="H7749" s="448" t="n">
        <v>134.513067898718</v>
      </c>
      <c r="I7749" s="448" t="n">
        <v>2668.73926711057</v>
      </c>
      <c r="J7749" s="388"/>
      <c r="K7749" s="331" t="s">
        <v>994</v>
      </c>
    </row>
    <row r="7750" customFormat="false" ht="15" hidden="true" customHeight="false" outlineLevel="0" collapsed="false">
      <c r="A7750" s="444"/>
      <c r="B7750" s="444" t="s">
        <v>1724</v>
      </c>
      <c r="C7750" s="444" t="str">
        <f aca="false">IFERROR(VLOOKUP(B7750,'[1]#¡REF!'!$A$1:$C$15201,2,FALSE()),"")</f>
        <v/>
      </c>
      <c r="D7750" s="444" t="s">
        <v>991</v>
      </c>
      <c r="E7750" s="444" t="s">
        <v>1032</v>
      </c>
      <c r="F7750" s="446" t="s">
        <v>1130</v>
      </c>
      <c r="G7750" s="447" t="n">
        <v>284.85120260905</v>
      </c>
      <c r="H7750" s="448" t="n">
        <v>726.370566653078</v>
      </c>
      <c r="I7750" s="448" t="n">
        <v>14411.1920423971</v>
      </c>
      <c r="J7750" s="389"/>
      <c r="K7750" s="331" t="s">
        <v>994</v>
      </c>
    </row>
    <row r="7751" customFormat="false" ht="15" hidden="true" customHeight="false" outlineLevel="0" collapsed="false">
      <c r="A7751" s="444"/>
      <c r="B7751" s="444" t="s">
        <v>1724</v>
      </c>
      <c r="C7751" s="444" t="str">
        <f aca="false">IFERROR(VLOOKUP(B7751,'[1]#¡REF!'!$A$1:$C$15201,2,FALSE()),"")</f>
        <v/>
      </c>
      <c r="D7751" s="444" t="s">
        <v>991</v>
      </c>
      <c r="E7751" s="444" t="s">
        <v>1008</v>
      </c>
      <c r="F7751" s="354" t="s">
        <v>993</v>
      </c>
      <c r="G7751" s="447" t="n">
        <v>527.502227053796</v>
      </c>
      <c r="H7751" s="448" t="n">
        <v>1345.13067898718</v>
      </c>
      <c r="I7751" s="448" t="n">
        <v>26687.3926711057</v>
      </c>
      <c r="J7751" s="389"/>
      <c r="K7751" s="331" t="s">
        <v>994</v>
      </c>
    </row>
    <row r="7752" customFormat="false" ht="15" hidden="true" customHeight="false" outlineLevel="0" collapsed="false">
      <c r="A7752" s="444"/>
      <c r="B7752" s="444" t="s">
        <v>1724</v>
      </c>
      <c r="C7752" s="444" t="str">
        <f aca="false">IFERROR(VLOOKUP(B7752,'[1]#¡REF!'!$A$1:$C$15201,2,FALSE()),"")</f>
        <v/>
      </c>
      <c r="D7752" s="444" t="s">
        <v>991</v>
      </c>
      <c r="E7752" s="444" t="s">
        <v>1033</v>
      </c>
      <c r="F7752" s="354" t="s">
        <v>993</v>
      </c>
      <c r="G7752" s="447" t="n">
        <v>10.5500445410759</v>
      </c>
      <c r="H7752" s="448" t="n">
        <v>26.9026135797436</v>
      </c>
      <c r="I7752" s="448" t="n">
        <v>533.747853422114</v>
      </c>
      <c r="J7752" s="389"/>
      <c r="K7752" s="331" t="s">
        <v>994</v>
      </c>
    </row>
    <row r="7753" customFormat="false" ht="15" hidden="true" customHeight="false" outlineLevel="0" collapsed="false">
      <c r="A7753" s="444"/>
      <c r="B7753" s="444" t="s">
        <v>1724</v>
      </c>
      <c r="C7753" s="444" t="str">
        <f aca="false">IFERROR(VLOOKUP(B7753,'[1]#¡REF!'!$A$1:$C$15201,2,FALSE()),"")</f>
        <v/>
      </c>
      <c r="D7753" s="444" t="s">
        <v>991</v>
      </c>
      <c r="E7753" s="444" t="s">
        <v>1034</v>
      </c>
      <c r="F7753" s="354" t="s">
        <v>993</v>
      </c>
      <c r="G7753" s="447" t="n">
        <v>860.883634551796</v>
      </c>
      <c r="H7753" s="448" t="n">
        <v>2195.25326810708</v>
      </c>
      <c r="I7753" s="448" t="n">
        <v>43553.8248392445</v>
      </c>
      <c r="J7753" s="389"/>
      <c r="K7753" s="331" t="s">
        <v>994</v>
      </c>
    </row>
    <row r="7754" customFormat="false" ht="15" hidden="true" customHeight="false" outlineLevel="0" collapsed="false">
      <c r="A7754" s="444"/>
      <c r="B7754" s="444" t="s">
        <v>1724</v>
      </c>
      <c r="C7754" s="444" t="str">
        <f aca="false">IFERROR(VLOOKUP(B7754,'[1]#¡REF!'!$A$1:$C$15201,2,FALSE()),"")</f>
        <v/>
      </c>
      <c r="D7754" s="444" t="s">
        <v>991</v>
      </c>
      <c r="E7754" s="444" t="s">
        <v>1009</v>
      </c>
      <c r="F7754" s="354" t="s">
        <v>993</v>
      </c>
      <c r="G7754" s="447" t="n">
        <v>1951.75824009905</v>
      </c>
      <c r="H7754" s="448" t="n">
        <v>4976.98351225257</v>
      </c>
      <c r="I7754" s="448" t="n">
        <v>98743.352883091</v>
      </c>
      <c r="J7754" s="389"/>
      <c r="K7754" s="331" t="s">
        <v>994</v>
      </c>
    </row>
    <row r="7755" customFormat="false" ht="15" hidden="true" customHeight="false" outlineLevel="0" collapsed="false">
      <c r="A7755" s="444"/>
      <c r="B7755" s="444" t="s">
        <v>1724</v>
      </c>
      <c r="C7755" s="444" t="str">
        <f aca="false">IFERROR(VLOOKUP(B7755,'[1]#¡REF!'!$A$1:$C$15201,2,FALSE()),"")</f>
        <v/>
      </c>
      <c r="D7755" s="444" t="s">
        <v>991</v>
      </c>
      <c r="E7755" s="444" t="s">
        <v>1011</v>
      </c>
      <c r="F7755" s="354" t="s">
        <v>993</v>
      </c>
      <c r="G7755" s="447" t="n">
        <v>1424.25601304525</v>
      </c>
      <c r="H7755" s="448" t="n">
        <v>3631.85283326539</v>
      </c>
      <c r="I7755" s="448" t="n">
        <v>72055.9602119853</v>
      </c>
      <c r="J7755" s="389"/>
      <c r="K7755" s="331" t="s">
        <v>994</v>
      </c>
    </row>
    <row r="7756" customFormat="false" ht="15" hidden="true" customHeight="false" outlineLevel="0" collapsed="false">
      <c r="A7756" s="444"/>
      <c r="B7756" s="444" t="s">
        <v>1724</v>
      </c>
      <c r="C7756" s="444" t="str">
        <f aca="false">IFERROR(VLOOKUP(B7756,'[1]#¡REF!'!$A$1:$C$15201,2,FALSE()),"")</f>
        <v/>
      </c>
      <c r="D7756" s="444" t="s">
        <v>991</v>
      </c>
      <c r="E7756" s="444" t="s">
        <v>1012</v>
      </c>
      <c r="F7756" s="354" t="s">
        <v>993</v>
      </c>
      <c r="G7756" s="447" t="n">
        <v>5.27502227053796</v>
      </c>
      <c r="H7756" s="448" t="n">
        <v>13.4513067898718</v>
      </c>
      <c r="I7756" s="448" t="n">
        <v>266.873926711057</v>
      </c>
      <c r="J7756" s="389"/>
      <c r="K7756" s="331" t="s">
        <v>994</v>
      </c>
    </row>
    <row r="7757" customFormat="false" ht="15" hidden="true" customHeight="false" outlineLevel="0" collapsed="false">
      <c r="A7757" s="444"/>
      <c r="B7757" s="444" t="s">
        <v>1724</v>
      </c>
      <c r="C7757" s="444" t="str">
        <f aca="false">IFERROR(VLOOKUP(B7757,'[1]#¡REF!'!$A$1:$C$15201,2,FALSE()),"")</f>
        <v/>
      </c>
      <c r="D7757" s="444" t="s">
        <v>991</v>
      </c>
      <c r="E7757" s="444" t="s">
        <v>1037</v>
      </c>
      <c r="F7757" s="446" t="s">
        <v>1131</v>
      </c>
      <c r="G7757" s="447" t="n">
        <v>170.91072156543</v>
      </c>
      <c r="H7757" s="448" t="n">
        <v>435.822339991847</v>
      </c>
      <c r="I7757" s="448" t="n">
        <v>8646.71522543824</v>
      </c>
      <c r="J7757" s="389"/>
      <c r="K7757" s="331" t="s">
        <v>994</v>
      </c>
    </row>
    <row r="7758" customFormat="false" ht="15" hidden="true" customHeight="false" outlineLevel="0" collapsed="false">
      <c r="A7758" s="444"/>
      <c r="B7758" s="444" t="s">
        <v>1724</v>
      </c>
      <c r="C7758" s="444" t="str">
        <f aca="false">IFERROR(VLOOKUP(B7758,'[1]#¡REF!'!$A$1:$C$15201,2,FALSE()),"")</f>
        <v/>
      </c>
      <c r="D7758" s="444" t="s">
        <v>991</v>
      </c>
      <c r="E7758" s="444" t="s">
        <v>1014</v>
      </c>
      <c r="F7758" s="446" t="s">
        <v>1132</v>
      </c>
      <c r="G7758" s="447" t="n">
        <v>3206.15853603298</v>
      </c>
      <c r="H7758" s="448" t="n">
        <v>8175.70426688409</v>
      </c>
      <c r="I7758" s="448" t="n">
        <v>162205.97265498</v>
      </c>
      <c r="J7758" s="389"/>
      <c r="K7758" s="331" t="s">
        <v>994</v>
      </c>
    </row>
    <row r="7759" customFormat="false" ht="15" hidden="true" customHeight="false" outlineLevel="0" collapsed="false">
      <c r="A7759" s="444"/>
      <c r="B7759" s="444" t="s">
        <v>1724</v>
      </c>
      <c r="C7759" s="444" t="str">
        <f aca="false">IFERROR(VLOOKUP(B7759,'[1]#¡REF!'!$A$1:$C$15201,2,FALSE()),"")</f>
        <v/>
      </c>
      <c r="D7759" s="444" t="s">
        <v>991</v>
      </c>
      <c r="E7759" s="444" t="s">
        <v>1002</v>
      </c>
      <c r="F7759" s="446" t="s">
        <v>1133</v>
      </c>
      <c r="G7759" s="447" t="n">
        <v>52.7502227053797</v>
      </c>
      <c r="H7759" s="448" t="n">
        <v>134.513067898718</v>
      </c>
      <c r="I7759" s="448" t="n">
        <v>2668.73926711057</v>
      </c>
      <c r="J7759" s="389"/>
      <c r="K7759" s="331" t="s">
        <v>994</v>
      </c>
    </row>
    <row r="7760" customFormat="false" ht="15" hidden="true" customHeight="false" outlineLevel="0" collapsed="false">
      <c r="A7760" s="444"/>
      <c r="B7760" s="444" t="s">
        <v>1724</v>
      </c>
      <c r="C7760" s="444" t="str">
        <f aca="false">IFERROR(VLOOKUP(B7760,'[1]#¡REF!'!$A$1:$C$15201,2,FALSE()),"")</f>
        <v/>
      </c>
      <c r="D7760" s="444" t="s">
        <v>991</v>
      </c>
      <c r="E7760" s="444" t="s">
        <v>1004</v>
      </c>
      <c r="F7760" s="446" t="s">
        <v>1134</v>
      </c>
      <c r="G7760" s="447" t="n">
        <v>15.8250668116139</v>
      </c>
      <c r="H7760" s="448" t="n">
        <v>40.3539203696154</v>
      </c>
      <c r="I7760" s="448" t="n">
        <v>800.62178013317</v>
      </c>
      <c r="J7760" s="389"/>
      <c r="K7760" s="331" t="s">
        <v>994</v>
      </c>
    </row>
    <row r="7761" customFormat="false" ht="15" hidden="true" customHeight="false" outlineLevel="0" collapsed="false">
      <c r="A7761" s="444"/>
      <c r="B7761" s="444" t="s">
        <v>1724</v>
      </c>
      <c r="C7761" s="444" t="str">
        <f aca="false">IFERROR(VLOOKUP(B7761,'[1]#¡REF!'!$A$1:$C$15201,2,FALSE()),"")</f>
        <v/>
      </c>
      <c r="D7761" s="444" t="s">
        <v>1016</v>
      </c>
      <c r="E7761" s="444" t="s">
        <v>1017</v>
      </c>
      <c r="F7761" s="446" t="s">
        <v>1130</v>
      </c>
      <c r="G7761" s="447" t="n">
        <v>36.9251558937658</v>
      </c>
      <c r="H7761" s="448" t="n">
        <v>94.1591475291027</v>
      </c>
      <c r="I7761" s="448" t="n">
        <v>1868.1174869774</v>
      </c>
      <c r="J7761" s="389"/>
      <c r="K7761" s="331" t="s">
        <v>994</v>
      </c>
    </row>
    <row r="7762" customFormat="false" ht="15" hidden="true" customHeight="false" outlineLevel="0" collapsed="false">
      <c r="A7762" s="444"/>
      <c r="B7762" s="444" t="s">
        <v>1724</v>
      </c>
      <c r="C7762" s="444" t="str">
        <f aca="false">IFERROR(VLOOKUP(B7762,'[1]#¡REF!'!$A$1:$C$15201,2,FALSE()),"")</f>
        <v/>
      </c>
      <c r="D7762" s="444" t="s">
        <v>1016</v>
      </c>
      <c r="E7762" s="444" t="s">
        <v>1040</v>
      </c>
      <c r="F7762" s="446" t="s">
        <v>1130</v>
      </c>
      <c r="G7762" s="447" t="n">
        <v>82.2903474203923</v>
      </c>
      <c r="H7762" s="448" t="n">
        <v>209.840385922</v>
      </c>
      <c r="I7762" s="448" t="n">
        <v>4163.23325669249</v>
      </c>
      <c r="J7762" s="389"/>
      <c r="K7762" s="331" t="s">
        <v>994</v>
      </c>
    </row>
    <row r="7763" customFormat="false" ht="15" hidden="true" customHeight="false" outlineLevel="0" collapsed="false">
      <c r="A7763" s="444"/>
      <c r="B7763" s="444" t="s">
        <v>1724</v>
      </c>
      <c r="C7763" s="444" t="str">
        <f aca="false">IFERROR(VLOOKUP(B7763,'[1]#¡REF!'!$A$1:$C$15201,2,FALSE()),"")</f>
        <v/>
      </c>
      <c r="D7763" s="444" t="s">
        <v>1016</v>
      </c>
      <c r="E7763" s="444" t="s">
        <v>1019</v>
      </c>
      <c r="F7763" s="354" t="s">
        <v>993</v>
      </c>
      <c r="G7763" s="447" t="n">
        <v>20.5725868550981</v>
      </c>
      <c r="H7763" s="448" t="n">
        <v>52.4600964805001</v>
      </c>
      <c r="I7763" s="448" t="n">
        <v>1040.80831417312</v>
      </c>
      <c r="J7763" s="389"/>
      <c r="K7763" s="331" t="s">
        <v>994</v>
      </c>
    </row>
    <row r="7764" customFormat="false" ht="15" hidden="true" customHeight="false" outlineLevel="0" collapsed="false">
      <c r="A7764" s="444"/>
      <c r="B7764" s="444" t="s">
        <v>1724</v>
      </c>
      <c r="C7764" s="444" t="str">
        <f aca="false">IFERROR(VLOOKUP(B7764,'[1]#¡REF!'!$A$1:$C$15201,2,FALSE()),"")</f>
        <v/>
      </c>
      <c r="D7764" s="444" t="s">
        <v>1016</v>
      </c>
      <c r="E7764" s="444" t="s">
        <v>1020</v>
      </c>
      <c r="F7764" s="354" t="s">
        <v>993</v>
      </c>
      <c r="G7764" s="447" t="n">
        <v>10286.293427549</v>
      </c>
      <c r="H7764" s="448" t="n">
        <v>26230.04824025</v>
      </c>
      <c r="I7764" s="448" t="n">
        <v>520404.157086561</v>
      </c>
      <c r="J7764" s="389"/>
      <c r="K7764" s="331" t="s">
        <v>994</v>
      </c>
    </row>
    <row r="7765" customFormat="false" ht="15" hidden="true" customHeight="false" outlineLevel="0" collapsed="false">
      <c r="A7765" s="444"/>
      <c r="B7765" s="444" t="s">
        <v>1724</v>
      </c>
      <c r="C7765" s="444" t="str">
        <f aca="false">IFERROR(VLOOKUP(B7765,'[1]#¡REF!'!$A$1:$C$15201,2,FALSE()),"")</f>
        <v/>
      </c>
      <c r="D7765" s="444" t="s">
        <v>1016</v>
      </c>
      <c r="E7765" s="444" t="s">
        <v>1022</v>
      </c>
      <c r="F7765" s="354" t="s">
        <v>993</v>
      </c>
      <c r="G7765" s="447" t="n">
        <v>5.27502227053797</v>
      </c>
      <c r="H7765" s="448" t="n">
        <v>13.4513067898718</v>
      </c>
      <c r="I7765" s="448" t="n">
        <v>266.873926711057</v>
      </c>
      <c r="J7765" s="389"/>
      <c r="K7765" s="331" t="s">
        <v>994</v>
      </c>
    </row>
    <row r="7766" customFormat="false" ht="15" hidden="true" customHeight="false" outlineLevel="0" collapsed="false">
      <c r="A7766" s="444"/>
      <c r="B7766" s="444" t="s">
        <v>1724</v>
      </c>
      <c r="C7766" s="444" t="str">
        <f aca="false">IFERROR(VLOOKUP(B7766,'[1]#¡REF!'!$A$1:$C$15201,2,FALSE()),"")</f>
        <v/>
      </c>
      <c r="D7766" s="444" t="s">
        <v>1016</v>
      </c>
      <c r="E7766" s="444" t="s">
        <v>1023</v>
      </c>
      <c r="F7766" s="354" t="s">
        <v>993</v>
      </c>
      <c r="G7766" s="447" t="n">
        <v>411.451737101961</v>
      </c>
      <c r="H7766" s="448" t="n">
        <v>1049.20192961</v>
      </c>
      <c r="I7766" s="448" t="n">
        <v>20816.1662834624</v>
      </c>
      <c r="J7766" s="389"/>
      <c r="K7766" s="331" t="s">
        <v>994</v>
      </c>
    </row>
    <row r="7767" customFormat="false" ht="15" hidden="true" customHeight="false" outlineLevel="0" collapsed="false">
      <c r="A7767" s="444"/>
      <c r="B7767" s="444" t="s">
        <v>1724</v>
      </c>
      <c r="C7767" s="444" t="str">
        <f aca="false">IFERROR(VLOOKUP(B7767,'[1]#¡REF!'!$A$1:$C$15201,2,FALSE()),"")</f>
        <v/>
      </c>
      <c r="D7767" s="444" t="s">
        <v>1016</v>
      </c>
      <c r="E7767" s="444" t="s">
        <v>1042</v>
      </c>
      <c r="F7767" s="354" t="s">
        <v>993</v>
      </c>
      <c r="G7767" s="447" t="n">
        <v>1440.08107985686</v>
      </c>
      <c r="H7767" s="448" t="n">
        <v>3672.20675363501</v>
      </c>
      <c r="I7767" s="448" t="n">
        <v>72856.5819921185</v>
      </c>
      <c r="J7767" s="389"/>
      <c r="K7767" s="331" t="s">
        <v>994</v>
      </c>
    </row>
    <row r="7768" customFormat="false" ht="15" hidden="true" customHeight="false" outlineLevel="0" collapsed="false">
      <c r="A7768" s="444"/>
      <c r="B7768" s="444" t="s">
        <v>1724</v>
      </c>
      <c r="C7768" s="444" t="str">
        <f aca="false">IFERROR(VLOOKUP(B7768,'[1]#¡REF!'!$A$1:$C$15201,2,FALSE()),"")</f>
        <v/>
      </c>
      <c r="D7768" s="444" t="s">
        <v>1016</v>
      </c>
      <c r="E7768" s="444" t="s">
        <v>1024</v>
      </c>
      <c r="F7768" s="354" t="s">
        <v>993</v>
      </c>
      <c r="G7768" s="447" t="n">
        <v>193.593317328743</v>
      </c>
      <c r="H7768" s="448" t="n">
        <v>493.662959188295</v>
      </c>
      <c r="I7768" s="448" t="n">
        <v>9794.27311029578</v>
      </c>
      <c r="J7768" s="389"/>
      <c r="K7768" s="331" t="s">
        <v>994</v>
      </c>
    </row>
    <row r="7769" customFormat="false" ht="15" hidden="true" customHeight="false" outlineLevel="0" collapsed="false">
      <c r="A7769" s="444"/>
      <c r="B7769" s="444" t="s">
        <v>1724</v>
      </c>
      <c r="C7769" s="444" t="str">
        <f aca="false">IFERROR(VLOOKUP(B7769,'[1]#¡REF!'!$A$1:$C$15201,2,FALSE()),"")</f>
        <v/>
      </c>
      <c r="D7769" s="444" t="s">
        <v>1016</v>
      </c>
      <c r="E7769" s="444" t="s">
        <v>1025</v>
      </c>
      <c r="F7769" s="354" t="s">
        <v>993</v>
      </c>
      <c r="G7769" s="447" t="n">
        <v>329.161389681569</v>
      </c>
      <c r="H7769" s="448" t="n">
        <v>839.361543688001</v>
      </c>
      <c r="I7769" s="448" t="n">
        <v>16652.9330267699</v>
      </c>
      <c r="J7769" s="389"/>
      <c r="K7769" s="331" t="s">
        <v>994</v>
      </c>
    </row>
    <row r="7770" customFormat="false" ht="15" hidden="true" customHeight="false" outlineLevel="0" collapsed="false">
      <c r="A7770" s="444"/>
      <c r="B7770" s="444" t="s">
        <v>1724</v>
      </c>
      <c r="C7770" s="444" t="str">
        <f aca="false">IFERROR(VLOOKUP(B7770,'[1]#¡REF!'!$A$1:$C$15201,2,FALSE()),"")</f>
        <v/>
      </c>
      <c r="D7770" s="444" t="s">
        <v>1016</v>
      </c>
      <c r="E7770" s="444" t="s">
        <v>1065</v>
      </c>
      <c r="F7770" s="354" t="s">
        <v>993</v>
      </c>
      <c r="G7770" s="447" t="n">
        <v>4.22001781643037</v>
      </c>
      <c r="H7770" s="448" t="n">
        <v>10.7610454318974</v>
      </c>
      <c r="I7770" s="448" t="n">
        <v>213.499141368845</v>
      </c>
      <c r="J7770" s="389"/>
      <c r="K7770" s="331" t="s">
        <v>994</v>
      </c>
    </row>
    <row r="7771" customFormat="false" ht="15" hidden="true" customHeight="false" outlineLevel="0" collapsed="false">
      <c r="A7771" s="444"/>
      <c r="B7771" s="444" t="s">
        <v>1724</v>
      </c>
      <c r="C7771" s="444" t="str">
        <f aca="false">IFERROR(VLOOKUP(B7771,'[1]#¡REF!'!$A$1:$C$15201,2,FALSE()),"")</f>
        <v/>
      </c>
      <c r="D7771" s="444" t="s">
        <v>1016</v>
      </c>
      <c r="E7771" s="444" t="s">
        <v>1093</v>
      </c>
      <c r="F7771" s="446" t="s">
        <v>1131</v>
      </c>
      <c r="G7771" s="447" t="n">
        <v>82.2903474203923</v>
      </c>
      <c r="H7771" s="448" t="n">
        <v>209.840385922</v>
      </c>
      <c r="I7771" s="448" t="n">
        <v>4163.23325669249</v>
      </c>
      <c r="J7771" s="389"/>
      <c r="K7771" s="331" t="s">
        <v>994</v>
      </c>
    </row>
    <row r="7772" customFormat="false" ht="15" hidden="true" customHeight="false" outlineLevel="0" collapsed="false">
      <c r="A7772" s="444"/>
      <c r="B7772" s="444" t="s">
        <v>1724</v>
      </c>
      <c r="C7772" s="444" t="str">
        <f aca="false">IFERROR(VLOOKUP(B7772,'[1]#¡REF!'!$A$1:$C$15201,2,FALSE()),"")</f>
        <v/>
      </c>
      <c r="D7772" s="444" t="s">
        <v>1016</v>
      </c>
      <c r="E7772" s="444" t="s">
        <v>1026</v>
      </c>
      <c r="F7772" s="446" t="s">
        <v>1132</v>
      </c>
      <c r="G7772" s="447" t="n">
        <v>1794.56257643702</v>
      </c>
      <c r="H7772" s="448" t="n">
        <v>4576.13456991439</v>
      </c>
      <c r="I7772" s="448" t="n">
        <v>90790.5098671015</v>
      </c>
      <c r="J7772" s="389"/>
      <c r="K7772" s="331" t="s">
        <v>994</v>
      </c>
    </row>
    <row r="7773" customFormat="false" ht="15" hidden="true" customHeight="false" outlineLevel="0" collapsed="false">
      <c r="A7773" s="444"/>
      <c r="B7773" s="444" t="s">
        <v>1724</v>
      </c>
      <c r="C7773" s="444" t="str">
        <f aca="false">IFERROR(VLOOKUP(B7773,'[1]#¡REF!'!$A$1:$C$15201,2,FALSE()),"")</f>
        <v/>
      </c>
      <c r="D7773" s="444" t="s">
        <v>1016</v>
      </c>
      <c r="E7773" s="444" t="s">
        <v>1027</v>
      </c>
      <c r="F7773" s="446" t="s">
        <v>1133</v>
      </c>
      <c r="G7773" s="447" t="n">
        <v>12.1325512222373</v>
      </c>
      <c r="H7773" s="448" t="n">
        <v>30.9380056167052</v>
      </c>
      <c r="I7773" s="448" t="n">
        <v>613.810031435431</v>
      </c>
      <c r="J7773" s="389"/>
      <c r="K7773" s="331" t="s">
        <v>994</v>
      </c>
    </row>
    <row r="7774" customFormat="false" ht="15" hidden="true" customHeight="false" outlineLevel="0" collapsed="false">
      <c r="A7774" s="444"/>
      <c r="B7774" s="444" t="s">
        <v>1724</v>
      </c>
      <c r="C7774" s="444" t="str">
        <f aca="false">IFERROR(VLOOKUP(B7774,'[1]#¡REF!'!$A$1:$C$15201,2,FALSE()),"")</f>
        <v/>
      </c>
      <c r="D7774" s="444" t="s">
        <v>1016</v>
      </c>
      <c r="E7774" s="444" t="s">
        <v>1028</v>
      </c>
      <c r="F7774" s="446" t="s">
        <v>1134</v>
      </c>
      <c r="G7774" s="447" t="n">
        <v>12.1325512222373</v>
      </c>
      <c r="H7774" s="448" t="n">
        <v>30.9380056167052</v>
      </c>
      <c r="I7774" s="448" t="n">
        <v>613.810031435431</v>
      </c>
      <c r="J7774" s="389"/>
      <c r="K7774" s="331" t="s">
        <v>994</v>
      </c>
    </row>
    <row r="7775" customFormat="false" ht="15" hidden="true" customHeight="false" outlineLevel="0" collapsed="false">
      <c r="A7775" s="444"/>
      <c r="B7775" s="444" t="s">
        <v>1725</v>
      </c>
      <c r="C7775" s="444" t="str">
        <f aca="false">IFERROR(VLOOKUP(B7775,'[1]#¡REF!'!$A$1:$C$15201,2,FALSE()),"")</f>
        <v/>
      </c>
      <c r="D7775" s="444" t="s">
        <v>991</v>
      </c>
      <c r="E7775" s="444" t="s">
        <v>997</v>
      </c>
      <c r="F7775" s="446" t="s">
        <v>1130</v>
      </c>
      <c r="G7775" s="447" t="n">
        <v>83.1437933693138</v>
      </c>
      <c r="H7775" s="448" t="n">
        <v>212.01667309175</v>
      </c>
      <c r="I7775" s="448" t="n">
        <v>4206.41079414032</v>
      </c>
      <c r="J7775" s="389"/>
      <c r="K7775" s="331" t="s">
        <v>994</v>
      </c>
    </row>
    <row r="7776" customFormat="false" ht="15" hidden="true" customHeight="false" outlineLevel="0" collapsed="false">
      <c r="A7776" s="444"/>
      <c r="B7776" s="444" t="s">
        <v>1725</v>
      </c>
      <c r="C7776" s="444" t="str">
        <f aca="false">IFERROR(VLOOKUP(B7776,'[1]#¡REF!'!$A$1:$C$15201,2,FALSE()),"")</f>
        <v/>
      </c>
      <c r="D7776" s="444" t="s">
        <v>991</v>
      </c>
      <c r="E7776" s="444" t="s">
        <v>1032</v>
      </c>
      <c r="F7776" s="446" t="s">
        <v>1130</v>
      </c>
      <c r="G7776" s="447" t="n">
        <v>133.030069390902</v>
      </c>
      <c r="H7776" s="448" t="n">
        <v>339.2266769468</v>
      </c>
      <c r="I7776" s="448" t="n">
        <v>6730.25727062452</v>
      </c>
      <c r="J7776" s="389"/>
      <c r="K7776" s="331" t="s">
        <v>994</v>
      </c>
    </row>
    <row r="7777" customFormat="false" ht="15" hidden="true" customHeight="false" outlineLevel="0" collapsed="false">
      <c r="A7777" s="444"/>
      <c r="B7777" s="444" t="s">
        <v>1725</v>
      </c>
      <c r="C7777" s="444" t="str">
        <f aca="false">IFERROR(VLOOKUP(B7777,'[1]#¡REF!'!$A$1:$C$15201,2,FALSE()),"")</f>
        <v/>
      </c>
      <c r="D7777" s="444" t="s">
        <v>991</v>
      </c>
      <c r="E7777" s="444" t="s">
        <v>1008</v>
      </c>
      <c r="F7777" s="354" t="s">
        <v>993</v>
      </c>
      <c r="G7777" s="447" t="n">
        <v>554.291955795425</v>
      </c>
      <c r="H7777" s="448" t="n">
        <v>1413.44448727834</v>
      </c>
      <c r="I7777" s="448" t="n">
        <v>28042.7386276022</v>
      </c>
      <c r="J7777" s="389"/>
      <c r="K7777" s="331" t="s">
        <v>994</v>
      </c>
    </row>
    <row r="7778" customFormat="false" ht="15" hidden="true" customHeight="false" outlineLevel="0" collapsed="false">
      <c r="A7778" s="444"/>
      <c r="B7778" s="444" t="s">
        <v>1725</v>
      </c>
      <c r="C7778" s="444" t="str">
        <f aca="false">IFERROR(VLOOKUP(B7778,'[1]#¡REF!'!$A$1:$C$15201,2,FALSE()),"")</f>
        <v/>
      </c>
      <c r="D7778" s="444" t="s">
        <v>991</v>
      </c>
      <c r="E7778" s="444" t="s">
        <v>1033</v>
      </c>
      <c r="F7778" s="354" t="s">
        <v>993</v>
      </c>
      <c r="G7778" s="447" t="n">
        <v>11.0858391159085</v>
      </c>
      <c r="H7778" s="448" t="n">
        <v>28.2688897455667</v>
      </c>
      <c r="I7778" s="448" t="n">
        <v>560.854772552043</v>
      </c>
      <c r="J7778" s="389"/>
      <c r="K7778" s="331" t="s">
        <v>994</v>
      </c>
    </row>
    <row r="7779" customFormat="false" ht="15" hidden="true" customHeight="false" outlineLevel="0" collapsed="false">
      <c r="A7779" s="444"/>
      <c r="B7779" s="444" t="s">
        <v>1725</v>
      </c>
      <c r="C7779" s="444" t="str">
        <f aca="false">IFERROR(VLOOKUP(B7779,'[1]#¡REF!'!$A$1:$C$15201,2,FALSE()),"")</f>
        <v/>
      </c>
      <c r="D7779" s="444" t="s">
        <v>991</v>
      </c>
      <c r="E7779" s="444" t="s">
        <v>1034</v>
      </c>
      <c r="F7779" s="354" t="s">
        <v>993</v>
      </c>
      <c r="G7779" s="447" t="n">
        <v>348.649640195322</v>
      </c>
      <c r="H7779" s="448" t="n">
        <v>889.056582498073</v>
      </c>
      <c r="I7779" s="448" t="n">
        <v>17638.8825967618</v>
      </c>
      <c r="J7779" s="389"/>
      <c r="K7779" s="331" t="s">
        <v>994</v>
      </c>
    </row>
    <row r="7780" customFormat="false" ht="15" hidden="true" customHeight="false" outlineLevel="0" collapsed="false">
      <c r="A7780" s="444"/>
      <c r="B7780" s="444" t="s">
        <v>1725</v>
      </c>
      <c r="C7780" s="444" t="str">
        <f aca="false">IFERROR(VLOOKUP(B7780,'[1]#¡REF!'!$A$1:$C$15201,2,FALSE()),"")</f>
        <v/>
      </c>
      <c r="D7780" s="444" t="s">
        <v>991</v>
      </c>
      <c r="E7780" s="444" t="s">
        <v>1009</v>
      </c>
      <c r="F7780" s="354" t="s">
        <v>993</v>
      </c>
      <c r="G7780" s="447" t="n">
        <v>4495.3077615009</v>
      </c>
      <c r="H7780" s="448" t="n">
        <v>11463.0347918273</v>
      </c>
      <c r="I7780" s="448" t="n">
        <v>227426.610269854</v>
      </c>
      <c r="J7780" s="389"/>
      <c r="K7780" s="331" t="s">
        <v>994</v>
      </c>
    </row>
    <row r="7781" customFormat="false" ht="15" hidden="true" customHeight="false" outlineLevel="0" collapsed="false">
      <c r="A7781" s="444"/>
      <c r="B7781" s="444" t="s">
        <v>1725</v>
      </c>
      <c r="C7781" s="444" t="str">
        <f aca="false">IFERROR(VLOOKUP(B7781,'[1]#¡REF!'!$A$1:$C$15201,2,FALSE()),"")</f>
        <v/>
      </c>
      <c r="D7781" s="444" t="s">
        <v>991</v>
      </c>
      <c r="E7781" s="444" t="s">
        <v>1011</v>
      </c>
      <c r="F7781" s="354" t="s">
        <v>993</v>
      </c>
      <c r="G7781" s="447" t="n">
        <v>1552.01747622719</v>
      </c>
      <c r="H7781" s="448" t="n">
        <v>3957.64456437934</v>
      </c>
      <c r="I7781" s="448" t="n">
        <v>78519.6681572861</v>
      </c>
      <c r="J7781" s="389"/>
      <c r="K7781" s="331" t="s">
        <v>994</v>
      </c>
    </row>
    <row r="7782" customFormat="false" ht="15" hidden="true" customHeight="false" outlineLevel="0" collapsed="false">
      <c r="A7782" s="444"/>
      <c r="B7782" s="444" t="s">
        <v>1725</v>
      </c>
      <c r="C7782" s="444" t="str">
        <f aca="false">IFERROR(VLOOKUP(B7782,'[1]#¡REF!'!$A$1:$C$15201,2,FALSE()),"")</f>
        <v/>
      </c>
      <c r="D7782" s="444" t="s">
        <v>991</v>
      </c>
      <c r="E7782" s="444" t="s">
        <v>1012</v>
      </c>
      <c r="F7782" s="354" t="s">
        <v>993</v>
      </c>
      <c r="G7782" s="447" t="n">
        <v>55.4291955795425</v>
      </c>
      <c r="H7782" s="448" t="n">
        <v>141.344448727834</v>
      </c>
      <c r="I7782" s="448" t="n">
        <v>2804.27386276021</v>
      </c>
      <c r="J7782" s="389"/>
      <c r="K7782" s="331" t="s">
        <v>994</v>
      </c>
    </row>
    <row r="7783" customFormat="false" ht="15" hidden="true" customHeight="false" outlineLevel="0" collapsed="false">
      <c r="A7783" s="444"/>
      <c r="B7783" s="444" t="s">
        <v>1725</v>
      </c>
      <c r="C7783" s="444" t="str">
        <f aca="false">IFERROR(VLOOKUP(B7783,'[1]#¡REF!'!$A$1:$C$15201,2,FALSE()),"")</f>
        <v/>
      </c>
      <c r="D7783" s="444" t="s">
        <v>991</v>
      </c>
      <c r="E7783" s="444" t="s">
        <v>1036</v>
      </c>
      <c r="F7783" s="354" t="s">
        <v>993</v>
      </c>
      <c r="G7783" s="447" t="n">
        <v>11.0858391159085</v>
      </c>
      <c r="H7783" s="448" t="n">
        <v>28.2688897455667</v>
      </c>
      <c r="I7783" s="448" t="n">
        <v>560.854772552043</v>
      </c>
      <c r="J7783" s="389"/>
      <c r="K7783" s="331" t="s">
        <v>994</v>
      </c>
    </row>
    <row r="7784" customFormat="false" ht="15" hidden="true" customHeight="false" outlineLevel="0" collapsed="false">
      <c r="A7784" s="444"/>
      <c r="B7784" s="444" t="s">
        <v>1725</v>
      </c>
      <c r="C7784" s="444" t="str">
        <f aca="false">IFERROR(VLOOKUP(B7784,'[1]#¡REF!'!$A$1:$C$15201,2,FALSE()),"")</f>
        <v/>
      </c>
      <c r="D7784" s="444" t="s">
        <v>991</v>
      </c>
      <c r="E7784" s="444" t="s">
        <v>1037</v>
      </c>
      <c r="F7784" s="446" t="s">
        <v>1131</v>
      </c>
      <c r="G7784" s="447" t="n">
        <v>159.636083269083</v>
      </c>
      <c r="H7784" s="448" t="n">
        <v>407.07201233616</v>
      </c>
      <c r="I7784" s="448" t="n">
        <v>8076.30872474942</v>
      </c>
      <c r="J7784" s="389"/>
      <c r="K7784" s="331" t="s">
        <v>994</v>
      </c>
    </row>
    <row r="7785" customFormat="false" ht="15" hidden="true" customHeight="false" outlineLevel="0" collapsed="false">
      <c r="A7785" s="444"/>
      <c r="B7785" s="444" t="s">
        <v>1725</v>
      </c>
      <c r="C7785" s="444" t="str">
        <f aca="false">IFERROR(VLOOKUP(B7785,'[1]#¡REF!'!$A$1:$C$15201,2,FALSE()),"")</f>
        <v/>
      </c>
      <c r="D7785" s="444" t="s">
        <v>991</v>
      </c>
      <c r="E7785" s="444" t="s">
        <v>1014</v>
      </c>
      <c r="F7785" s="446" t="s">
        <v>1132</v>
      </c>
      <c r="G7785" s="447" t="n">
        <v>3411.11269596505</v>
      </c>
      <c r="H7785" s="448" t="n">
        <v>8698.33737471087</v>
      </c>
      <c r="I7785" s="448" t="n">
        <v>172575.013514264</v>
      </c>
      <c r="J7785" s="389"/>
      <c r="K7785" s="331" t="s">
        <v>994</v>
      </c>
    </row>
    <row r="7786" customFormat="false" ht="15" hidden="true" customHeight="false" outlineLevel="0" collapsed="false">
      <c r="A7786" s="444"/>
      <c r="B7786" s="444" t="s">
        <v>1725</v>
      </c>
      <c r="C7786" s="444" t="str">
        <f aca="false">IFERROR(VLOOKUP(B7786,'[1]#¡REF!'!$A$1:$C$15201,2,FALSE()),"")</f>
        <v/>
      </c>
      <c r="D7786" s="444" t="s">
        <v>991</v>
      </c>
      <c r="E7786" s="444" t="s">
        <v>1002</v>
      </c>
      <c r="F7786" s="446" t="s">
        <v>1133</v>
      </c>
      <c r="G7786" s="447" t="n">
        <v>83.1437933693138</v>
      </c>
      <c r="H7786" s="448" t="n">
        <v>212.01667309175</v>
      </c>
      <c r="I7786" s="448" t="n">
        <v>4206.41079414032</v>
      </c>
      <c r="J7786" s="389"/>
      <c r="K7786" s="331" t="s">
        <v>994</v>
      </c>
    </row>
    <row r="7787" customFormat="false" ht="15" hidden="true" customHeight="false" outlineLevel="0" collapsed="false">
      <c r="A7787" s="444"/>
      <c r="B7787" s="444" t="s">
        <v>1725</v>
      </c>
      <c r="C7787" s="444" t="str">
        <f aca="false">IFERROR(VLOOKUP(B7787,'[1]#¡REF!'!$A$1:$C$15201,2,FALSE()),"")</f>
        <v/>
      </c>
      <c r="D7787" s="444" t="s">
        <v>991</v>
      </c>
      <c r="E7787" s="444" t="s">
        <v>1004</v>
      </c>
      <c r="F7787" s="446" t="s">
        <v>1134</v>
      </c>
      <c r="G7787" s="447" t="n">
        <v>8.86867129272681</v>
      </c>
      <c r="H7787" s="448" t="n">
        <v>22.6151117964534</v>
      </c>
      <c r="I7787" s="448" t="n">
        <v>448.683818041634</v>
      </c>
      <c r="J7787" s="389"/>
      <c r="K7787" s="331" t="s">
        <v>994</v>
      </c>
    </row>
    <row r="7788" customFormat="false" ht="15" hidden="true" customHeight="false" outlineLevel="0" collapsed="false">
      <c r="A7788" s="444"/>
      <c r="B7788" s="444" t="s">
        <v>1725</v>
      </c>
      <c r="C7788" s="444" t="str">
        <f aca="false">IFERROR(VLOOKUP(B7788,'[1]#¡REF!'!$A$1:$C$15201,2,FALSE()),"")</f>
        <v/>
      </c>
      <c r="D7788" s="444" t="s">
        <v>1016</v>
      </c>
      <c r="E7788" s="444" t="s">
        <v>1017</v>
      </c>
      <c r="F7788" s="446" t="s">
        <v>1130</v>
      </c>
      <c r="G7788" s="447" t="n">
        <v>60.4178231817014</v>
      </c>
      <c r="H7788" s="448" t="n">
        <v>154.065449113338</v>
      </c>
      <c r="I7788" s="448" t="n">
        <v>3056.65851040864</v>
      </c>
      <c r="J7788" s="389"/>
      <c r="K7788" s="331" t="s">
        <v>994</v>
      </c>
    </row>
    <row r="7789" customFormat="false" ht="15" hidden="true" customHeight="false" outlineLevel="0" collapsed="false">
      <c r="A7789" s="444"/>
      <c r="B7789" s="444" t="s">
        <v>1725</v>
      </c>
      <c r="C7789" s="444" t="str">
        <f aca="false">IFERROR(VLOOKUP(B7789,'[1]#¡REF!'!$A$1:$C$15201,2,FALSE()),"")</f>
        <v/>
      </c>
      <c r="D7789" s="444" t="s">
        <v>1016</v>
      </c>
      <c r="E7789" s="444" t="s">
        <v>1040</v>
      </c>
      <c r="F7789" s="446" t="s">
        <v>1130</v>
      </c>
      <c r="G7789" s="447" t="n">
        <v>43.2347725520432</v>
      </c>
      <c r="H7789" s="448" t="n">
        <v>110.24867000771</v>
      </c>
      <c r="I7789" s="448" t="n">
        <v>2187.33361295297</v>
      </c>
      <c r="J7789" s="389"/>
      <c r="K7789" s="331" t="s">
        <v>994</v>
      </c>
    </row>
    <row r="7790" customFormat="false" ht="15" hidden="true" customHeight="false" outlineLevel="0" collapsed="false">
      <c r="A7790" s="444"/>
      <c r="B7790" s="444" t="s">
        <v>1725</v>
      </c>
      <c r="C7790" s="444" t="str">
        <f aca="false">IFERROR(VLOOKUP(B7790,'[1]#¡REF!'!$A$1:$C$15201,2,FALSE()),"")</f>
        <v/>
      </c>
      <c r="D7790" s="444" t="s">
        <v>1016</v>
      </c>
      <c r="E7790" s="444" t="s">
        <v>1091</v>
      </c>
      <c r="F7790" s="354" t="s">
        <v>993</v>
      </c>
      <c r="G7790" s="447" t="n">
        <v>108.086931380108</v>
      </c>
      <c r="H7790" s="448" t="n">
        <v>275.621675019275</v>
      </c>
      <c r="I7790" s="448" t="n">
        <v>5468.33403238242</v>
      </c>
      <c r="J7790" s="389"/>
      <c r="K7790" s="331" t="s">
        <v>994</v>
      </c>
    </row>
    <row r="7791" customFormat="false" ht="15" hidden="true" customHeight="false" outlineLevel="0" collapsed="false">
      <c r="A7791" s="444"/>
      <c r="B7791" s="444" t="s">
        <v>1725</v>
      </c>
      <c r="C7791" s="444" t="str">
        <f aca="false">IFERROR(VLOOKUP(B7791,'[1]#¡REF!'!$A$1:$C$15201,2,FALSE()),"")</f>
        <v/>
      </c>
      <c r="D7791" s="444" t="s">
        <v>1016</v>
      </c>
      <c r="E7791" s="444" t="s">
        <v>1019</v>
      </c>
      <c r="F7791" s="354" t="s">
        <v>993</v>
      </c>
      <c r="G7791" s="447" t="n">
        <v>21.6173862760216</v>
      </c>
      <c r="H7791" s="448" t="n">
        <v>55.1243350038551</v>
      </c>
      <c r="I7791" s="448" t="n">
        <v>1093.66680647648</v>
      </c>
      <c r="J7791" s="389"/>
      <c r="K7791" s="331" t="s">
        <v>994</v>
      </c>
    </row>
    <row r="7792" customFormat="false" ht="15" hidden="true" customHeight="false" outlineLevel="0" collapsed="false">
      <c r="A7792" s="444"/>
      <c r="B7792" s="444" t="s">
        <v>1725</v>
      </c>
      <c r="C7792" s="444" t="str">
        <f aca="false">IFERROR(VLOOKUP(B7792,'[1]#¡REF!'!$A$1:$C$15201,2,FALSE()),"")</f>
        <v/>
      </c>
      <c r="D7792" s="444" t="s">
        <v>1016</v>
      </c>
      <c r="E7792" s="444" t="s">
        <v>1020</v>
      </c>
      <c r="F7792" s="354" t="s">
        <v>993</v>
      </c>
      <c r="G7792" s="447" t="n">
        <v>6485.21588280648</v>
      </c>
      <c r="H7792" s="448" t="n">
        <v>16537.3005011565</v>
      </c>
      <c r="I7792" s="448" t="n">
        <v>328100.041942945</v>
      </c>
      <c r="J7792" s="389"/>
      <c r="K7792" s="331" t="s">
        <v>994</v>
      </c>
    </row>
    <row r="7793" customFormat="false" ht="15" hidden="true" customHeight="false" outlineLevel="0" collapsed="false">
      <c r="A7793" s="444"/>
      <c r="B7793" s="444" t="s">
        <v>1725</v>
      </c>
      <c r="C7793" s="444" t="str">
        <f aca="false">IFERROR(VLOOKUP(B7793,'[1]#¡REF!'!$A$1:$C$15201,2,FALSE()),"")</f>
        <v/>
      </c>
      <c r="D7793" s="444" t="s">
        <v>1016</v>
      </c>
      <c r="E7793" s="444" t="s">
        <v>1022</v>
      </c>
      <c r="F7793" s="354" t="s">
        <v>993</v>
      </c>
      <c r="G7793" s="447" t="n">
        <v>5.54291955795425</v>
      </c>
      <c r="H7793" s="448" t="n">
        <v>14.1344448727834</v>
      </c>
      <c r="I7793" s="448" t="n">
        <v>280.427386276022</v>
      </c>
      <c r="J7793" s="389"/>
      <c r="K7793" s="331" t="s">
        <v>994</v>
      </c>
    </row>
    <row r="7794" customFormat="false" ht="15" hidden="true" customHeight="false" outlineLevel="0" collapsed="false">
      <c r="A7794" s="444"/>
      <c r="B7794" s="444" t="s">
        <v>1725</v>
      </c>
      <c r="C7794" s="444" t="str">
        <f aca="false">IFERROR(VLOOKUP(B7794,'[1]#¡REF!'!$A$1:$C$15201,2,FALSE()),"")</f>
        <v/>
      </c>
      <c r="D7794" s="444" t="s">
        <v>1016</v>
      </c>
      <c r="E7794" s="444" t="s">
        <v>1023</v>
      </c>
      <c r="F7794" s="354" t="s">
        <v>993</v>
      </c>
      <c r="G7794" s="447" t="n">
        <v>129.70431765613</v>
      </c>
      <c r="H7794" s="448" t="n">
        <v>330.74601002313</v>
      </c>
      <c r="I7794" s="448" t="n">
        <v>6562.0008388589</v>
      </c>
      <c r="J7794" s="389"/>
      <c r="K7794" s="331" t="s">
        <v>994</v>
      </c>
    </row>
    <row r="7795" customFormat="false" ht="15" hidden="true" customHeight="false" outlineLevel="0" collapsed="false">
      <c r="A7795" s="444"/>
      <c r="B7795" s="444" t="s">
        <v>1725</v>
      </c>
      <c r="C7795" s="444" t="str">
        <f aca="false">IFERROR(VLOOKUP(B7795,'[1]#¡REF!'!$A$1:$C$15201,2,FALSE()),"")</f>
        <v/>
      </c>
      <c r="D7795" s="444" t="s">
        <v>1016</v>
      </c>
      <c r="E7795" s="444" t="s">
        <v>1042</v>
      </c>
      <c r="F7795" s="354" t="s">
        <v>993</v>
      </c>
      <c r="G7795" s="447" t="n">
        <v>1513.21703932151</v>
      </c>
      <c r="H7795" s="448" t="n">
        <v>3858.70345026985</v>
      </c>
      <c r="I7795" s="448" t="n">
        <v>76556.6764533539</v>
      </c>
      <c r="J7795" s="389"/>
      <c r="K7795" s="331" t="s">
        <v>994</v>
      </c>
    </row>
    <row r="7796" customFormat="false" ht="15" hidden="true" customHeight="false" outlineLevel="0" collapsed="false">
      <c r="A7796" s="444"/>
      <c r="B7796" s="444" t="s">
        <v>1725</v>
      </c>
      <c r="C7796" s="444" t="str">
        <f aca="false">IFERROR(VLOOKUP(B7796,'[1]#¡REF!'!$A$1:$C$15201,2,FALSE()),"")</f>
        <v/>
      </c>
      <c r="D7796" s="444" t="s">
        <v>1016</v>
      </c>
      <c r="E7796" s="444" t="s">
        <v>1024</v>
      </c>
      <c r="F7796" s="354" t="s">
        <v>993</v>
      </c>
      <c r="G7796" s="447" t="n">
        <v>203.425147776921</v>
      </c>
      <c r="H7796" s="448" t="n">
        <v>518.734126831149</v>
      </c>
      <c r="I7796" s="448" t="n">
        <v>10291.68507633</v>
      </c>
      <c r="J7796" s="389"/>
      <c r="K7796" s="331" t="s">
        <v>994</v>
      </c>
    </row>
    <row r="7797" customFormat="false" ht="15" hidden="true" customHeight="false" outlineLevel="0" collapsed="false">
      <c r="A7797" s="444"/>
      <c r="B7797" s="444" t="s">
        <v>1725</v>
      </c>
      <c r="C7797" s="444" t="str">
        <f aca="false">IFERROR(VLOOKUP(B7797,'[1]#¡REF!'!$A$1:$C$15201,2,FALSE()),"")</f>
        <v/>
      </c>
      <c r="D7797" s="444" t="s">
        <v>1016</v>
      </c>
      <c r="E7797" s="444" t="s">
        <v>1025</v>
      </c>
      <c r="F7797" s="354" t="s">
        <v>993</v>
      </c>
      <c r="G7797" s="447" t="n">
        <v>345.878180416345</v>
      </c>
      <c r="H7797" s="448" t="n">
        <v>881.989360061681</v>
      </c>
      <c r="I7797" s="448" t="n">
        <v>17498.6689036238</v>
      </c>
      <c r="J7797" s="389"/>
      <c r="K7797" s="331" t="s">
        <v>994</v>
      </c>
    </row>
    <row r="7798" customFormat="false" ht="15" hidden="true" customHeight="false" outlineLevel="0" collapsed="false">
      <c r="A7798" s="444"/>
      <c r="B7798" s="444" t="s">
        <v>1725</v>
      </c>
      <c r="C7798" s="444" t="str">
        <f aca="false">IFERROR(VLOOKUP(B7798,'[1]#¡REF!'!$A$1:$C$15201,2,FALSE()),"")</f>
        <v/>
      </c>
      <c r="D7798" s="444" t="s">
        <v>1016</v>
      </c>
      <c r="E7798" s="444" t="s">
        <v>1065</v>
      </c>
      <c r="F7798" s="354" t="s">
        <v>993</v>
      </c>
      <c r="G7798" s="447" t="n">
        <v>43.2347725520432</v>
      </c>
      <c r="H7798" s="448" t="n">
        <v>110.24867000771</v>
      </c>
      <c r="I7798" s="448" t="n">
        <v>2187.33361295297</v>
      </c>
      <c r="J7798" s="389"/>
      <c r="K7798" s="331" t="s">
        <v>994</v>
      </c>
    </row>
    <row r="7799" customFormat="false" ht="15" hidden="true" customHeight="false" outlineLevel="0" collapsed="false">
      <c r="A7799" s="444"/>
      <c r="B7799" s="444" t="s">
        <v>1725</v>
      </c>
      <c r="C7799" s="444" t="str">
        <f aca="false">IFERROR(VLOOKUP(B7799,'[1]#¡REF!'!$A$1:$C$15201,2,FALSE()),"")</f>
        <v/>
      </c>
      <c r="D7799" s="444" t="s">
        <v>1016</v>
      </c>
      <c r="E7799" s="444" t="s">
        <v>1093</v>
      </c>
      <c r="F7799" s="446" t="s">
        <v>1131</v>
      </c>
      <c r="G7799" s="447" t="n">
        <v>172.939090208173</v>
      </c>
      <c r="H7799" s="448" t="n">
        <v>440.994680030841</v>
      </c>
      <c r="I7799" s="448" t="n">
        <v>8749.33445181187</v>
      </c>
      <c r="J7799" s="389"/>
      <c r="K7799" s="331" t="s">
        <v>994</v>
      </c>
    </row>
    <row r="7800" customFormat="false" ht="15" hidden="true" customHeight="false" outlineLevel="0" collapsed="false">
      <c r="A7800" s="444"/>
      <c r="B7800" s="444" t="s">
        <v>1725</v>
      </c>
      <c r="C7800" s="444" t="str">
        <f aca="false">IFERROR(VLOOKUP(B7800,'[1]#¡REF!'!$A$1:$C$15201,2,FALSE()),"")</f>
        <v/>
      </c>
      <c r="D7800" s="444" t="s">
        <v>1016</v>
      </c>
      <c r="E7800" s="444" t="s">
        <v>1026</v>
      </c>
      <c r="F7800" s="446" t="s">
        <v>1132</v>
      </c>
      <c r="G7800" s="447" t="n">
        <v>2544.200077101</v>
      </c>
      <c r="H7800" s="448" t="n">
        <v>6487.71019660756</v>
      </c>
      <c r="I7800" s="448" t="n">
        <v>128716.170300694</v>
      </c>
      <c r="J7800" s="389"/>
      <c r="K7800" s="331" t="s">
        <v>994</v>
      </c>
    </row>
    <row r="7801" customFormat="false" ht="15" hidden="true" customHeight="false" outlineLevel="0" collapsed="false">
      <c r="A7801" s="444"/>
      <c r="B7801" s="444" t="s">
        <v>1725</v>
      </c>
      <c r="C7801" s="444" t="str">
        <f aca="false">IFERROR(VLOOKUP(B7801,'[1]#¡REF!'!$A$1:$C$15201,2,FALSE()),"")</f>
        <v/>
      </c>
      <c r="D7801" s="444" t="s">
        <v>1016</v>
      </c>
      <c r="E7801" s="444" t="s">
        <v>1027</v>
      </c>
      <c r="F7801" s="446" t="s">
        <v>1133</v>
      </c>
      <c r="G7801" s="447" t="n">
        <v>4.4343356463634</v>
      </c>
      <c r="H7801" s="448" t="n">
        <v>11.3075558982267</v>
      </c>
      <c r="I7801" s="448" t="n">
        <v>224.341909020817</v>
      </c>
      <c r="J7801" s="389"/>
      <c r="K7801" s="331" t="s">
        <v>994</v>
      </c>
    </row>
    <row r="7802" customFormat="false" ht="15" hidden="true" customHeight="false" outlineLevel="0" collapsed="false">
      <c r="A7802" s="444"/>
      <c r="B7802" s="444" t="s">
        <v>1725</v>
      </c>
      <c r="C7802" s="444" t="str">
        <f aca="false">IFERROR(VLOOKUP(B7802,'[1]#¡REF!'!$A$1:$C$15201,2,FALSE()),"")</f>
        <v/>
      </c>
      <c r="D7802" s="444" t="s">
        <v>1016</v>
      </c>
      <c r="E7802" s="444" t="s">
        <v>1028</v>
      </c>
      <c r="F7802" s="446" t="s">
        <v>1134</v>
      </c>
      <c r="G7802" s="447" t="n">
        <v>4.4343356463634</v>
      </c>
      <c r="H7802" s="448" t="n">
        <v>11.3075558982267</v>
      </c>
      <c r="I7802" s="448" t="n">
        <v>224.341909020817</v>
      </c>
      <c r="J7802" s="389"/>
      <c r="K7802" s="331" t="s">
        <v>994</v>
      </c>
    </row>
    <row r="7803" customFormat="false" ht="15" hidden="true" customHeight="false" outlineLevel="0" collapsed="false">
      <c r="A7803" s="444"/>
      <c r="B7803" s="444" t="s">
        <v>1726</v>
      </c>
      <c r="C7803" s="444" t="str">
        <f aca="false">IFERROR(VLOOKUP(B7803,'[1]#¡REF!'!$A$1:$C$15201,2,FALSE()),"")</f>
        <v/>
      </c>
      <c r="D7803" s="444" t="s">
        <v>991</v>
      </c>
      <c r="E7803" s="444" t="s">
        <v>997</v>
      </c>
      <c r="F7803" s="446" t="s">
        <v>1130</v>
      </c>
      <c r="G7803" s="447" t="n">
        <v>47.8443187945381</v>
      </c>
      <c r="H7803" s="448" t="n">
        <v>122.003012926072</v>
      </c>
      <c r="I7803" s="448" t="n">
        <v>2420.53977645327</v>
      </c>
      <c r="J7803" s="389"/>
      <c r="K7803" s="331" t="s">
        <v>994</v>
      </c>
    </row>
    <row r="7804" customFormat="false" ht="15" hidden="true" customHeight="false" outlineLevel="0" collapsed="false">
      <c r="A7804" s="444"/>
      <c r="B7804" s="444" t="s">
        <v>1726</v>
      </c>
      <c r="C7804" s="444" t="str">
        <f aca="false">IFERROR(VLOOKUP(B7804,'[1]#¡REF!'!$A$1:$C$15201,2,FALSE()),"")</f>
        <v/>
      </c>
      <c r="D7804" s="444" t="s">
        <v>991</v>
      </c>
      <c r="E7804" s="444" t="s">
        <v>1032</v>
      </c>
      <c r="F7804" s="446" t="s">
        <v>1130</v>
      </c>
      <c r="G7804" s="447" t="n">
        <v>101.317380976669</v>
      </c>
      <c r="H7804" s="448" t="n">
        <v>258.359321490506</v>
      </c>
      <c r="I7804" s="448" t="n">
        <v>5125.84893837164</v>
      </c>
      <c r="J7804" s="389"/>
      <c r="K7804" s="331" t="s">
        <v>994</v>
      </c>
    </row>
    <row r="7805" customFormat="false" ht="15" hidden="true" customHeight="false" outlineLevel="0" collapsed="false">
      <c r="A7805" s="444"/>
      <c r="B7805" s="444" t="s">
        <v>1726</v>
      </c>
      <c r="C7805" s="444" t="str">
        <f aca="false">IFERROR(VLOOKUP(B7805,'[1]#¡REF!'!$A$1:$C$15201,2,FALSE()),"")</f>
        <v/>
      </c>
      <c r="D7805" s="444" t="s">
        <v>991</v>
      </c>
      <c r="E7805" s="444" t="s">
        <v>1034</v>
      </c>
      <c r="F7805" s="354" t="s">
        <v>993</v>
      </c>
      <c r="G7805" s="447" t="n">
        <v>94.5628889115577</v>
      </c>
      <c r="H7805" s="448" t="n">
        <v>241.135366724472</v>
      </c>
      <c r="I7805" s="448" t="n">
        <v>4784.12567581353</v>
      </c>
      <c r="J7805" s="389"/>
      <c r="K7805" s="331" t="s">
        <v>994</v>
      </c>
    </row>
    <row r="7806" customFormat="false" ht="15" hidden="true" customHeight="false" outlineLevel="0" collapsed="false">
      <c r="A7806" s="444"/>
      <c r="B7806" s="444" t="s">
        <v>1726</v>
      </c>
      <c r="C7806" s="444" t="str">
        <f aca="false">IFERROR(VLOOKUP(B7806,'[1]#¡REF!'!$A$1:$C$15201,2,FALSE()),"")</f>
        <v/>
      </c>
      <c r="D7806" s="444" t="s">
        <v>991</v>
      </c>
      <c r="E7806" s="444" t="s">
        <v>1009</v>
      </c>
      <c r="F7806" s="354" t="s">
        <v>993</v>
      </c>
      <c r="G7806" s="447" t="n">
        <v>157.604814852596</v>
      </c>
      <c r="H7806" s="448" t="n">
        <v>401.89227787412</v>
      </c>
      <c r="I7806" s="448" t="n">
        <v>7973.54279302254</v>
      </c>
      <c r="J7806" s="389"/>
      <c r="K7806" s="331" t="s">
        <v>994</v>
      </c>
    </row>
    <row r="7807" customFormat="false" ht="15" hidden="true" customHeight="false" outlineLevel="0" collapsed="false">
      <c r="A7807" s="444"/>
      <c r="B7807" s="444" t="s">
        <v>1726</v>
      </c>
      <c r="C7807" s="444" t="str">
        <f aca="false">IFERROR(VLOOKUP(B7807,'[1]#¡REF!'!$A$1:$C$15201,2,FALSE()),"")</f>
        <v/>
      </c>
      <c r="D7807" s="444" t="s">
        <v>991</v>
      </c>
      <c r="E7807" s="444" t="s">
        <v>1011</v>
      </c>
      <c r="F7807" s="354" t="s">
        <v>993</v>
      </c>
      <c r="G7807" s="447" t="n">
        <v>326.467116480378</v>
      </c>
      <c r="H7807" s="448" t="n">
        <v>832.491147024964</v>
      </c>
      <c r="I7807" s="448" t="n">
        <v>16516.6243569753</v>
      </c>
      <c r="J7807" s="389"/>
      <c r="K7807" s="331" t="s">
        <v>994</v>
      </c>
    </row>
    <row r="7808" customFormat="false" ht="15" hidden="true" customHeight="false" outlineLevel="0" collapsed="false">
      <c r="A7808" s="444"/>
      <c r="B7808" s="444" t="s">
        <v>1726</v>
      </c>
      <c r="C7808" s="444" t="str">
        <f aca="false">IFERROR(VLOOKUP(B7808,'[1]#¡REF!'!$A$1:$C$15201,2,FALSE()),"")</f>
        <v/>
      </c>
      <c r="D7808" s="444" t="s">
        <v>991</v>
      </c>
      <c r="E7808" s="444" t="s">
        <v>1001</v>
      </c>
      <c r="F7808" s="354" t="s">
        <v>993</v>
      </c>
      <c r="G7808" s="447" t="n">
        <v>292.694656154821</v>
      </c>
      <c r="H7808" s="448" t="n">
        <v>746.371373194795</v>
      </c>
      <c r="I7808" s="448" t="n">
        <v>14808.0080441847</v>
      </c>
      <c r="J7808" s="389"/>
      <c r="K7808" s="331" t="s">
        <v>994</v>
      </c>
    </row>
    <row r="7809" customFormat="false" ht="15" hidden="true" customHeight="false" outlineLevel="0" collapsed="false">
      <c r="A7809" s="444"/>
      <c r="B7809" s="444" t="s">
        <v>1726</v>
      </c>
      <c r="C7809" s="444" t="str">
        <f aca="false">IFERROR(VLOOKUP(B7809,'[1]#¡REF!'!$A$1:$C$15201,2,FALSE()),"")</f>
        <v/>
      </c>
      <c r="D7809" s="444" t="s">
        <v>991</v>
      </c>
      <c r="E7809" s="444" t="s">
        <v>1012</v>
      </c>
      <c r="F7809" s="354" t="s">
        <v>993</v>
      </c>
      <c r="G7809" s="447" t="n">
        <v>56.2874338759272</v>
      </c>
      <c r="H7809" s="448" t="n">
        <v>143.532956383614</v>
      </c>
      <c r="I7809" s="448" t="n">
        <v>2847.69385465091</v>
      </c>
      <c r="J7809" s="389"/>
      <c r="K7809" s="331" t="s">
        <v>994</v>
      </c>
    </row>
    <row r="7810" customFormat="false" ht="15" hidden="true" customHeight="false" outlineLevel="0" collapsed="false">
      <c r="A7810" s="444"/>
      <c r="B7810" s="444" t="s">
        <v>1726</v>
      </c>
      <c r="C7810" s="444" t="str">
        <f aca="false">IFERROR(VLOOKUP(B7810,'[1]#¡REF!'!$A$1:$C$15201,2,FALSE()),"")</f>
        <v/>
      </c>
      <c r="D7810" s="444" t="s">
        <v>991</v>
      </c>
      <c r="E7810" s="444" t="s">
        <v>1036</v>
      </c>
      <c r="F7810" s="354" t="s">
        <v>993</v>
      </c>
      <c r="G7810" s="447" t="n">
        <v>8.44311508138908</v>
      </c>
      <c r="H7810" s="448" t="n">
        <v>21.5299434575421</v>
      </c>
      <c r="I7810" s="448" t="n">
        <v>427.154078197636</v>
      </c>
      <c r="J7810" s="389"/>
      <c r="K7810" s="331" t="s">
        <v>994</v>
      </c>
    </row>
    <row r="7811" customFormat="false" ht="15" hidden="true" customHeight="false" outlineLevel="0" collapsed="false">
      <c r="A7811" s="444"/>
      <c r="B7811" s="444" t="s">
        <v>1726</v>
      </c>
      <c r="C7811" s="444" t="str">
        <f aca="false">IFERROR(VLOOKUP(B7811,'[1]#¡REF!'!$A$1:$C$15201,2,FALSE()),"")</f>
        <v/>
      </c>
      <c r="D7811" s="444" t="s">
        <v>991</v>
      </c>
      <c r="E7811" s="444" t="s">
        <v>1037</v>
      </c>
      <c r="F7811" s="446" t="s">
        <v>1131</v>
      </c>
      <c r="G7811" s="447" t="n">
        <v>74.2994127162239</v>
      </c>
      <c r="H7811" s="448" t="n">
        <v>189.463502426371</v>
      </c>
      <c r="I7811" s="448" t="n">
        <v>3758.9558881392</v>
      </c>
      <c r="J7811" s="389"/>
      <c r="K7811" s="331" t="s">
        <v>994</v>
      </c>
    </row>
    <row r="7812" customFormat="false" ht="15" hidden="true" customHeight="false" outlineLevel="0" collapsed="false">
      <c r="A7812" s="444"/>
      <c r="B7812" s="444" t="s">
        <v>1726</v>
      </c>
      <c r="C7812" s="444" t="str">
        <f aca="false">IFERROR(VLOOKUP(B7812,'[1]#¡REF!'!$A$1:$C$15201,2,FALSE()),"")</f>
        <v/>
      </c>
      <c r="D7812" s="444" t="s">
        <v>991</v>
      </c>
      <c r="E7812" s="444" t="s">
        <v>1014</v>
      </c>
      <c r="F7812" s="446" t="s">
        <v>1132</v>
      </c>
      <c r="G7812" s="447" t="n">
        <v>615.221652263884</v>
      </c>
      <c r="H7812" s="448" t="n">
        <v>1568.8152132729</v>
      </c>
      <c r="I7812" s="448" t="n">
        <v>31125.2938313344</v>
      </c>
      <c r="J7812" s="389"/>
      <c r="K7812" s="331" t="s">
        <v>994</v>
      </c>
    </row>
    <row r="7813" customFormat="false" ht="15" hidden="true" customHeight="false" outlineLevel="0" collapsed="false">
      <c r="A7813" s="444"/>
      <c r="B7813" s="444" t="s">
        <v>1726</v>
      </c>
      <c r="C7813" s="444" t="str">
        <f aca="false">IFERROR(VLOOKUP(B7813,'[1]#¡REF!'!$A$1:$C$15201,2,FALSE()),"")</f>
        <v/>
      </c>
      <c r="D7813" s="444" t="s">
        <v>991</v>
      </c>
      <c r="E7813" s="444" t="s">
        <v>1002</v>
      </c>
      <c r="F7813" s="446" t="s">
        <v>1133</v>
      </c>
      <c r="G7813" s="447" t="n">
        <v>56.2874338759272</v>
      </c>
      <c r="H7813" s="448" t="n">
        <v>143.532956383614</v>
      </c>
      <c r="I7813" s="448" t="n">
        <v>2847.69385465091</v>
      </c>
      <c r="J7813" s="389"/>
      <c r="K7813" s="331" t="s">
        <v>994</v>
      </c>
    </row>
    <row r="7814" customFormat="false" ht="15" hidden="true" customHeight="false" outlineLevel="0" collapsed="false">
      <c r="A7814" s="444"/>
      <c r="B7814" s="444" t="s">
        <v>1726</v>
      </c>
      <c r="C7814" s="444" t="str">
        <f aca="false">IFERROR(VLOOKUP(B7814,'[1]#¡REF!'!$A$1:$C$15201,2,FALSE()),"")</f>
        <v/>
      </c>
      <c r="D7814" s="444" t="s">
        <v>1016</v>
      </c>
      <c r="E7814" s="444" t="s">
        <v>1017</v>
      </c>
      <c r="F7814" s="446" t="s">
        <v>1130</v>
      </c>
      <c r="G7814" s="447" t="n">
        <v>21.9520992116116</v>
      </c>
      <c r="H7814" s="448" t="n">
        <v>55.9778529896096</v>
      </c>
      <c r="I7814" s="448" t="n">
        <v>1110.60060331385</v>
      </c>
      <c r="J7814" s="389"/>
      <c r="K7814" s="331" t="s">
        <v>994</v>
      </c>
    </row>
    <row r="7815" customFormat="false" ht="15" hidden="true" customHeight="false" outlineLevel="0" collapsed="false">
      <c r="A7815" s="444"/>
      <c r="B7815" s="444" t="s">
        <v>1726</v>
      </c>
      <c r="C7815" s="444" t="str">
        <f aca="false">IFERROR(VLOOKUP(B7815,'[1]#¡REF!'!$A$1:$C$15201,2,FALSE()),"")</f>
        <v/>
      </c>
      <c r="D7815" s="444" t="s">
        <v>1016</v>
      </c>
      <c r="E7815" s="444" t="s">
        <v>1040</v>
      </c>
      <c r="F7815" s="446" t="s">
        <v>1130</v>
      </c>
      <c r="G7815" s="447" t="n">
        <v>43.9041984232232</v>
      </c>
      <c r="H7815" s="448" t="n">
        <v>111.955705979219</v>
      </c>
      <c r="I7815" s="448" t="n">
        <v>2221.20120662771</v>
      </c>
      <c r="J7815" s="389"/>
      <c r="K7815" s="331" t="s">
        <v>994</v>
      </c>
    </row>
    <row r="7816" customFormat="false" ht="15" hidden="true" customHeight="false" outlineLevel="0" collapsed="false">
      <c r="A7816" s="444"/>
      <c r="B7816" s="444" t="s">
        <v>1726</v>
      </c>
      <c r="C7816" s="444" t="str">
        <f aca="false">IFERROR(VLOOKUP(B7816,'[1]#¡REF!'!$A$1:$C$15201,2,FALSE()),"")</f>
        <v/>
      </c>
      <c r="D7816" s="444" t="s">
        <v>1016</v>
      </c>
      <c r="E7816" s="444" t="s">
        <v>1091</v>
      </c>
      <c r="F7816" s="354" t="s">
        <v>993</v>
      </c>
      <c r="G7816" s="447" t="n">
        <v>109.760496058058</v>
      </c>
      <c r="H7816" s="448" t="n">
        <v>279.889264948048</v>
      </c>
      <c r="I7816" s="448" t="n">
        <v>5553.00301656927</v>
      </c>
      <c r="J7816" s="389"/>
      <c r="K7816" s="331" t="s">
        <v>994</v>
      </c>
    </row>
    <row r="7817" customFormat="false" ht="15" hidden="true" customHeight="false" outlineLevel="0" collapsed="false">
      <c r="A7817" s="444"/>
      <c r="B7817" s="444" t="s">
        <v>1726</v>
      </c>
      <c r="C7817" s="444" t="str">
        <f aca="false">IFERROR(VLOOKUP(B7817,'[1]#¡REF!'!$A$1:$C$15201,2,FALSE()),"")</f>
        <v/>
      </c>
      <c r="D7817" s="444" t="s">
        <v>1016</v>
      </c>
      <c r="E7817" s="444" t="s">
        <v>1019</v>
      </c>
      <c r="F7817" s="354" t="s">
        <v>993</v>
      </c>
      <c r="G7817" s="447" t="n">
        <v>74.8622870549832</v>
      </c>
      <c r="H7817" s="448" t="n">
        <v>190.898831990207</v>
      </c>
      <c r="I7817" s="448" t="n">
        <v>3787.43282668571</v>
      </c>
      <c r="J7817" s="389"/>
      <c r="K7817" s="331" t="s">
        <v>994</v>
      </c>
    </row>
    <row r="7818" customFormat="false" ht="15" hidden="true" customHeight="false" outlineLevel="0" collapsed="false">
      <c r="A7818" s="444"/>
      <c r="B7818" s="444" t="s">
        <v>1726</v>
      </c>
      <c r="C7818" s="444" t="str">
        <f aca="false">IFERROR(VLOOKUP(B7818,'[1]#¡REF!'!$A$1:$C$15201,2,FALSE()),"")</f>
        <v/>
      </c>
      <c r="D7818" s="444" t="s">
        <v>1016</v>
      </c>
      <c r="E7818" s="444" t="s">
        <v>1020</v>
      </c>
      <c r="F7818" s="354" t="s">
        <v>993</v>
      </c>
      <c r="G7818" s="447" t="n">
        <v>3512.33587385786</v>
      </c>
      <c r="H7818" s="448" t="n">
        <v>8956.45647833754</v>
      </c>
      <c r="I7818" s="448" t="n">
        <v>177696.096530217</v>
      </c>
      <c r="J7818" s="389"/>
      <c r="K7818" s="331" t="s">
        <v>994</v>
      </c>
    </row>
    <row r="7819" customFormat="false" ht="15" hidden="true" customHeight="false" outlineLevel="0" collapsed="false">
      <c r="A7819" s="444"/>
      <c r="B7819" s="444" t="s">
        <v>1726</v>
      </c>
      <c r="C7819" s="444" t="str">
        <f aca="false">IFERROR(VLOOKUP(B7819,'[1]#¡REF!'!$A$1:$C$15201,2,FALSE()),"")</f>
        <v/>
      </c>
      <c r="D7819" s="444" t="s">
        <v>1016</v>
      </c>
      <c r="E7819" s="444" t="s">
        <v>1041</v>
      </c>
      <c r="F7819" s="354" t="s">
        <v>993</v>
      </c>
      <c r="G7819" s="447" t="n">
        <v>9.00598942014835</v>
      </c>
      <c r="H7819" s="448" t="n">
        <v>22.9652730213783</v>
      </c>
      <c r="I7819" s="448" t="n">
        <v>455.631016744145</v>
      </c>
      <c r="J7819" s="389"/>
      <c r="K7819" s="331" t="s">
        <v>994</v>
      </c>
    </row>
    <row r="7820" customFormat="false" ht="15" hidden="true" customHeight="false" outlineLevel="0" collapsed="false">
      <c r="A7820" s="444"/>
      <c r="B7820" s="444" t="s">
        <v>1726</v>
      </c>
      <c r="C7820" s="444" t="str">
        <f aca="false">IFERROR(VLOOKUP(B7820,'[1]#¡REF!'!$A$1:$C$15201,2,FALSE()),"")</f>
        <v/>
      </c>
      <c r="D7820" s="444" t="s">
        <v>1016</v>
      </c>
      <c r="E7820" s="444" t="s">
        <v>1022</v>
      </c>
      <c r="F7820" s="354" t="s">
        <v>993</v>
      </c>
      <c r="G7820" s="447" t="n">
        <v>5.62874338759272</v>
      </c>
      <c r="H7820" s="448" t="n">
        <v>14.3532956383614</v>
      </c>
      <c r="I7820" s="448" t="n">
        <v>284.769385465091</v>
      </c>
      <c r="J7820" s="389"/>
      <c r="K7820" s="331" t="s">
        <v>994</v>
      </c>
    </row>
    <row r="7821" customFormat="false" ht="15" hidden="true" customHeight="false" outlineLevel="0" collapsed="false">
      <c r="A7821" s="444"/>
      <c r="B7821" s="444" t="s">
        <v>1726</v>
      </c>
      <c r="C7821" s="444" t="str">
        <f aca="false">IFERROR(VLOOKUP(B7821,'[1]#¡REF!'!$A$1:$C$15201,2,FALSE()),"")</f>
        <v/>
      </c>
      <c r="D7821" s="444" t="s">
        <v>1016</v>
      </c>
      <c r="E7821" s="444" t="s">
        <v>1023</v>
      </c>
      <c r="F7821" s="354" t="s">
        <v>993</v>
      </c>
      <c r="G7821" s="447" t="n">
        <v>43.9041984232232</v>
      </c>
      <c r="H7821" s="448" t="n">
        <v>111.955705979219</v>
      </c>
      <c r="I7821" s="448" t="n">
        <v>2221.20120662771</v>
      </c>
      <c r="J7821" s="389"/>
      <c r="K7821" s="331" t="s">
        <v>994</v>
      </c>
    </row>
    <row r="7822" customFormat="false" ht="15" hidden="true" customHeight="false" outlineLevel="0" collapsed="false">
      <c r="A7822" s="444"/>
      <c r="B7822" s="444" t="s">
        <v>1726</v>
      </c>
      <c r="C7822" s="444" t="str">
        <f aca="false">IFERROR(VLOOKUP(B7822,'[1]#¡REF!'!$A$1:$C$15201,2,FALSE()),"")</f>
        <v/>
      </c>
      <c r="D7822" s="444" t="s">
        <v>1016</v>
      </c>
      <c r="E7822" s="444" t="s">
        <v>1042</v>
      </c>
      <c r="F7822" s="354" t="s">
        <v>993</v>
      </c>
      <c r="G7822" s="447" t="n">
        <v>1536.64694481281</v>
      </c>
      <c r="H7822" s="448" t="n">
        <v>3918.44970927267</v>
      </c>
      <c r="I7822" s="448" t="n">
        <v>77742.0422319698</v>
      </c>
      <c r="J7822" s="389"/>
      <c r="K7822" s="331" t="s">
        <v>994</v>
      </c>
    </row>
    <row r="7823" customFormat="false" ht="15" hidden="true" customHeight="false" outlineLevel="0" collapsed="false">
      <c r="A7823" s="444"/>
      <c r="B7823" s="444" t="s">
        <v>1726</v>
      </c>
      <c r="C7823" s="444" t="str">
        <f aca="false">IFERROR(VLOOKUP(B7823,'[1]#¡REF!'!$A$1:$C$15201,2,FALSE()),"")</f>
        <v/>
      </c>
      <c r="D7823" s="444" t="s">
        <v>1016</v>
      </c>
      <c r="E7823" s="444" t="s">
        <v>1024</v>
      </c>
      <c r="F7823" s="354" t="s">
        <v>993</v>
      </c>
      <c r="G7823" s="447" t="n">
        <v>140.718584689818</v>
      </c>
      <c r="H7823" s="448" t="n">
        <v>358.832390959036</v>
      </c>
      <c r="I7823" s="448" t="n">
        <v>7119.23463662727</v>
      </c>
      <c r="J7823" s="389"/>
      <c r="K7823" s="331" t="s">
        <v>994</v>
      </c>
    </row>
    <row r="7824" customFormat="false" ht="15" hidden="true" customHeight="false" outlineLevel="0" collapsed="false">
      <c r="A7824" s="444"/>
      <c r="B7824" s="444" t="s">
        <v>1726</v>
      </c>
      <c r="C7824" s="444" t="str">
        <f aca="false">IFERROR(VLOOKUP(B7824,'[1]#¡REF!'!$A$1:$C$15201,2,FALSE()),"")</f>
        <v/>
      </c>
      <c r="D7824" s="444" t="s">
        <v>1016</v>
      </c>
      <c r="E7824" s="444" t="s">
        <v>1025</v>
      </c>
      <c r="F7824" s="354" t="s">
        <v>993</v>
      </c>
      <c r="G7824" s="447" t="n">
        <v>351.233587385786</v>
      </c>
      <c r="H7824" s="448" t="n">
        <v>895.645647833754</v>
      </c>
      <c r="I7824" s="448" t="n">
        <v>17769.6096530217</v>
      </c>
      <c r="J7824" s="389"/>
      <c r="K7824" s="331" t="s">
        <v>994</v>
      </c>
    </row>
    <row r="7825" customFormat="false" ht="15" hidden="true" customHeight="false" outlineLevel="0" collapsed="false">
      <c r="A7825" s="444"/>
      <c r="B7825" s="444" t="s">
        <v>1726</v>
      </c>
      <c r="C7825" s="444" t="str">
        <f aca="false">IFERROR(VLOOKUP(B7825,'[1]#¡REF!'!$A$1:$C$15201,2,FALSE()),"")</f>
        <v/>
      </c>
      <c r="D7825" s="444" t="s">
        <v>1016</v>
      </c>
      <c r="E7825" s="444" t="s">
        <v>1065</v>
      </c>
      <c r="F7825" s="354" t="s">
        <v>993</v>
      </c>
      <c r="G7825" s="447" t="n">
        <v>43.9041984232232</v>
      </c>
      <c r="H7825" s="448" t="n">
        <v>111.955705979219</v>
      </c>
      <c r="I7825" s="448" t="n">
        <v>2221.20120662771</v>
      </c>
      <c r="J7825" s="389"/>
      <c r="K7825" s="331" t="s">
        <v>994</v>
      </c>
    </row>
    <row r="7826" customFormat="false" ht="15" hidden="true" customHeight="false" outlineLevel="0" collapsed="false">
      <c r="A7826" s="444"/>
      <c r="B7826" s="444" t="s">
        <v>1726</v>
      </c>
      <c r="C7826" s="444" t="str">
        <f aca="false">IFERROR(VLOOKUP(B7826,'[1]#¡REF!'!$A$1:$C$15201,2,FALSE()),"")</f>
        <v/>
      </c>
      <c r="D7826" s="444" t="s">
        <v>1016</v>
      </c>
      <c r="E7826" s="444" t="s">
        <v>1093</v>
      </c>
      <c r="F7826" s="446" t="s">
        <v>1131</v>
      </c>
      <c r="G7826" s="447" t="n">
        <v>175.616793692893</v>
      </c>
      <c r="H7826" s="448" t="n">
        <v>447.822823916877</v>
      </c>
      <c r="I7826" s="448" t="n">
        <v>8884.80482651083</v>
      </c>
      <c r="J7826" s="389"/>
      <c r="K7826" s="331" t="s">
        <v>994</v>
      </c>
    </row>
    <row r="7827" customFormat="false" ht="15" hidden="true" customHeight="false" outlineLevel="0" collapsed="false">
      <c r="A7827" s="444"/>
      <c r="B7827" s="444" t="s">
        <v>1726</v>
      </c>
      <c r="C7827" s="444" t="str">
        <f aca="false">IFERROR(VLOOKUP(B7827,'[1]#¡REF!'!$A$1:$C$15201,2,FALSE()),"")</f>
        <v/>
      </c>
      <c r="D7827" s="444" t="s">
        <v>1016</v>
      </c>
      <c r="E7827" s="444" t="s">
        <v>1026</v>
      </c>
      <c r="F7827" s="446" t="s">
        <v>1132</v>
      </c>
      <c r="G7827" s="447" t="n">
        <v>368.682691887323</v>
      </c>
      <c r="H7827" s="448" t="n">
        <v>940.140864312674</v>
      </c>
      <c r="I7827" s="448" t="n">
        <v>18652.3947479634</v>
      </c>
      <c r="J7827" s="389"/>
      <c r="K7827" s="331" t="s">
        <v>994</v>
      </c>
    </row>
    <row r="7828" customFormat="false" ht="15" hidden="true" customHeight="false" outlineLevel="0" collapsed="false">
      <c r="A7828" s="444"/>
      <c r="B7828" s="444" t="s">
        <v>1726</v>
      </c>
      <c r="C7828" s="444" t="str">
        <f aca="false">IFERROR(VLOOKUP(B7828,'[1]#¡REF!'!$A$1:$C$15201,2,FALSE()),"")</f>
        <v/>
      </c>
      <c r="D7828" s="444" t="s">
        <v>1016</v>
      </c>
      <c r="E7828" s="444" t="s">
        <v>1027</v>
      </c>
      <c r="F7828" s="446" t="s">
        <v>1133</v>
      </c>
      <c r="G7828" s="447" t="n">
        <v>4.50299471007418</v>
      </c>
      <c r="H7828" s="448" t="n">
        <v>11.4826365106891</v>
      </c>
      <c r="I7828" s="448" t="n">
        <v>227.815508372073</v>
      </c>
      <c r="J7828" s="389"/>
      <c r="K7828" s="331" t="s">
        <v>994</v>
      </c>
    </row>
    <row r="7829" customFormat="false" ht="15" hidden="true" customHeight="false" outlineLevel="0" collapsed="false">
      <c r="A7829" s="444"/>
      <c r="B7829" s="444" t="s">
        <v>1726</v>
      </c>
      <c r="C7829" s="444" t="str">
        <f aca="false">IFERROR(VLOOKUP(B7829,'[1]#¡REF!'!$A$1:$C$15201,2,FALSE()),"")</f>
        <v/>
      </c>
      <c r="D7829" s="444" t="s">
        <v>1016</v>
      </c>
      <c r="E7829" s="444" t="s">
        <v>1028</v>
      </c>
      <c r="F7829" s="446" t="s">
        <v>1134</v>
      </c>
      <c r="G7829" s="447" t="n">
        <v>4.50299471007418</v>
      </c>
      <c r="H7829" s="448" t="n">
        <v>11.4826365106891</v>
      </c>
      <c r="I7829" s="448" t="n">
        <v>227.815508372073</v>
      </c>
      <c r="J7829" s="389"/>
      <c r="K7829" s="331" t="s">
        <v>994</v>
      </c>
    </row>
    <row r="7830" customFormat="false" ht="15" hidden="true" customHeight="false" outlineLevel="0" collapsed="false">
      <c r="A7830" s="444"/>
      <c r="B7830" s="444" t="s">
        <v>1727</v>
      </c>
      <c r="C7830" s="444" t="str">
        <f aca="false">IFERROR(VLOOKUP(B7830,'[1]#¡REF!'!$A$1:$C$15201,2,FALSE()),"")</f>
        <v/>
      </c>
      <c r="D7830" s="444" t="s">
        <v>991</v>
      </c>
      <c r="E7830" s="444" t="s">
        <v>997</v>
      </c>
      <c r="F7830" s="446" t="s">
        <v>1130</v>
      </c>
      <c r="G7830" s="447" t="n">
        <v>9.41449581217437</v>
      </c>
      <c r="H7830" s="448" t="n">
        <v>73.1506324605949</v>
      </c>
      <c r="I7830" s="448" t="n">
        <v>1451.3085480182</v>
      </c>
      <c r="J7830" s="389"/>
      <c r="K7830" s="331" t="s">
        <v>994</v>
      </c>
    </row>
    <row r="7831" customFormat="false" ht="15" hidden="true" customHeight="false" outlineLevel="0" collapsed="false">
      <c r="A7831" s="444"/>
      <c r="B7831" s="444" t="s">
        <v>1727</v>
      </c>
      <c r="C7831" s="444" t="str">
        <f aca="false">IFERROR(VLOOKUP(B7831,'[1]#¡REF!'!$A$1:$C$15201,2,FALSE()),"")</f>
        <v/>
      </c>
      <c r="D7831" s="444" t="s">
        <v>991</v>
      </c>
      <c r="E7831" s="444" t="s">
        <v>1032</v>
      </c>
      <c r="F7831" s="446" t="s">
        <v>1130</v>
      </c>
      <c r="G7831" s="447" t="n">
        <v>14.1217437182616</v>
      </c>
      <c r="H7831" s="448" t="n">
        <v>109.725948690892</v>
      </c>
      <c r="I7831" s="448" t="n">
        <v>2176.9628220273</v>
      </c>
      <c r="J7831" s="389"/>
      <c r="K7831" s="331" t="s">
        <v>994</v>
      </c>
    </row>
    <row r="7832" customFormat="false" ht="15" hidden="true" customHeight="false" outlineLevel="0" collapsed="false">
      <c r="A7832" s="444"/>
      <c r="B7832" s="444" t="s">
        <v>1727</v>
      </c>
      <c r="C7832" s="444" t="str">
        <f aca="false">IFERROR(VLOOKUP(B7832,'[1]#¡REF!'!$A$1:$C$15201,2,FALSE()),"")</f>
        <v/>
      </c>
      <c r="D7832" s="444" t="s">
        <v>991</v>
      </c>
      <c r="E7832" s="444" t="s">
        <v>1000</v>
      </c>
      <c r="F7832" s="354" t="s">
        <v>993</v>
      </c>
      <c r="G7832" s="447" t="n">
        <v>121.800039570006</v>
      </c>
      <c r="H7832" s="448" t="n">
        <v>946.386307458946</v>
      </c>
      <c r="I7832" s="448" t="n">
        <v>18776.3043399855</v>
      </c>
      <c r="J7832" s="389"/>
      <c r="K7832" s="331" t="s">
        <v>994</v>
      </c>
    </row>
    <row r="7833" customFormat="false" ht="15" hidden="true" customHeight="false" outlineLevel="0" collapsed="false">
      <c r="A7833" s="444"/>
      <c r="B7833" s="444" t="s">
        <v>1727</v>
      </c>
      <c r="C7833" s="444" t="str">
        <f aca="false">IFERROR(VLOOKUP(B7833,'[1]#¡REF!'!$A$1:$C$15201,2,FALSE()),"")</f>
        <v/>
      </c>
      <c r="D7833" s="444" t="s">
        <v>991</v>
      </c>
      <c r="E7833" s="444" t="s">
        <v>1053</v>
      </c>
      <c r="F7833" s="354" t="s">
        <v>993</v>
      </c>
      <c r="G7833" s="447" t="n">
        <v>117.68119765218</v>
      </c>
      <c r="H7833" s="448" t="n">
        <v>914.382905757436</v>
      </c>
      <c r="I7833" s="448" t="n">
        <v>18141.3568502275</v>
      </c>
      <c r="J7833" s="389"/>
      <c r="K7833" s="331" t="s">
        <v>994</v>
      </c>
    </row>
    <row r="7834" customFormat="false" ht="15" hidden="true" customHeight="false" outlineLevel="0" collapsed="false">
      <c r="A7834" s="444"/>
      <c r="B7834" s="444" t="s">
        <v>1727</v>
      </c>
      <c r="C7834" s="444" t="str">
        <f aca="false">IFERROR(VLOOKUP(B7834,'[1]#¡REF!'!$A$1:$C$15201,2,FALSE()),"")</f>
        <v/>
      </c>
      <c r="D7834" s="444" t="s">
        <v>991</v>
      </c>
      <c r="E7834" s="444" t="s">
        <v>1034</v>
      </c>
      <c r="F7834" s="354" t="s">
        <v>993</v>
      </c>
      <c r="G7834" s="447" t="n">
        <v>68.8435006265251</v>
      </c>
      <c r="H7834" s="448" t="n">
        <v>534.9139998681</v>
      </c>
      <c r="I7834" s="448" t="n">
        <v>10612.6937573831</v>
      </c>
      <c r="J7834" s="389"/>
      <c r="K7834" s="331" t="s">
        <v>994</v>
      </c>
    </row>
    <row r="7835" customFormat="false" ht="15" hidden="true" customHeight="false" outlineLevel="0" collapsed="false">
      <c r="A7835" s="444"/>
      <c r="B7835" s="444" t="s">
        <v>1727</v>
      </c>
      <c r="C7835" s="444" t="str">
        <f aca="false">IFERROR(VLOOKUP(B7835,'[1]#¡REF!'!$A$1:$C$15201,2,FALSE()),"")</f>
        <v/>
      </c>
      <c r="D7835" s="444" t="s">
        <v>991</v>
      </c>
      <c r="E7835" s="444" t="s">
        <v>1009</v>
      </c>
      <c r="F7835" s="354" t="s">
        <v>993</v>
      </c>
      <c r="G7835" s="447" t="n">
        <v>470.724790608719</v>
      </c>
      <c r="H7835" s="448" t="n">
        <v>3657.53162302974</v>
      </c>
      <c r="I7835" s="448" t="n">
        <v>72565.4274009101</v>
      </c>
      <c r="J7835" s="389"/>
      <c r="K7835" s="331" t="s">
        <v>994</v>
      </c>
    </row>
    <row r="7836" customFormat="false" ht="15" hidden="true" customHeight="false" outlineLevel="0" collapsed="false">
      <c r="A7836" s="444"/>
      <c r="B7836" s="444" t="s">
        <v>1727</v>
      </c>
      <c r="C7836" s="444" t="str">
        <f aca="false">IFERROR(VLOOKUP(B7836,'[1]#¡REF!'!$A$1:$C$15201,2,FALSE()),"")</f>
        <v/>
      </c>
      <c r="D7836" s="444" t="s">
        <v>991</v>
      </c>
      <c r="E7836" s="444" t="s">
        <v>1046</v>
      </c>
      <c r="F7836" s="354" t="s">
        <v>993</v>
      </c>
      <c r="G7836" s="447" t="n">
        <v>1.76521796478269</v>
      </c>
      <c r="H7836" s="448" t="n">
        <v>13.7157435863615</v>
      </c>
      <c r="I7836" s="448" t="n">
        <v>272.120352753413</v>
      </c>
      <c r="J7836" s="389"/>
      <c r="K7836" s="331" t="s">
        <v>994</v>
      </c>
    </row>
    <row r="7837" customFormat="false" ht="15" hidden="true" customHeight="false" outlineLevel="0" collapsed="false">
      <c r="A7837" s="444"/>
      <c r="B7837" s="444" t="s">
        <v>1727</v>
      </c>
      <c r="C7837" s="444" t="str">
        <f aca="false">IFERROR(VLOOKUP(B7837,'[1]#¡REF!'!$A$1:$C$15201,2,FALSE()),"")</f>
        <v/>
      </c>
      <c r="D7837" s="444" t="s">
        <v>991</v>
      </c>
      <c r="E7837" s="444" t="s">
        <v>1012</v>
      </c>
      <c r="F7837" s="354" t="s">
        <v>993</v>
      </c>
      <c r="G7837" s="447" t="n">
        <v>23.5362395304359</v>
      </c>
      <c r="H7837" s="448" t="n">
        <v>182.876581151487</v>
      </c>
      <c r="I7837" s="448" t="n">
        <v>3628.27137004551</v>
      </c>
      <c r="J7837" s="389"/>
      <c r="K7837" s="331" t="s">
        <v>994</v>
      </c>
    </row>
    <row r="7838" customFormat="false" ht="15" hidden="true" customHeight="false" outlineLevel="0" collapsed="false">
      <c r="A7838" s="449"/>
      <c r="B7838" s="449" t="s">
        <v>1727</v>
      </c>
      <c r="C7838" s="449" t="str">
        <f aca="false">IFERROR(VLOOKUP(B7838,'[1]#¡REF!'!$A$1:$C$15201,2,FALSE()),"")</f>
        <v/>
      </c>
      <c r="D7838" s="449" t="s">
        <v>991</v>
      </c>
      <c r="E7838" s="449" t="s">
        <v>1014</v>
      </c>
      <c r="F7838" s="450" t="s">
        <v>1132</v>
      </c>
      <c r="G7838" s="447" t="n">
        <v>76.4927784739168</v>
      </c>
      <c r="H7838" s="448" t="n">
        <v>594.348888742333</v>
      </c>
      <c r="I7838" s="448" t="n">
        <v>11791.8819526479</v>
      </c>
      <c r="J7838" s="390"/>
      <c r="K7838" s="331" t="s">
        <v>994</v>
      </c>
    </row>
    <row r="7839" customFormat="false" ht="15.75" hidden="true" customHeight="false" outlineLevel="0" collapsed="false">
      <c r="A7839" s="455" t="s">
        <v>1062</v>
      </c>
      <c r="B7839" s="455" t="s">
        <v>1727</v>
      </c>
      <c r="C7839" s="455" t="str">
        <f aca="false">IFERROR(VLOOKUP(B7839,'[1]#¡REF!'!$A$1:$C$15201,2,FALSE()),"")</f>
        <v/>
      </c>
      <c r="D7839" s="455" t="s">
        <v>991</v>
      </c>
      <c r="E7839" s="455" t="s">
        <v>612</v>
      </c>
      <c r="F7839" s="456" t="s">
        <v>1136</v>
      </c>
      <c r="G7839" s="457" t="n">
        <v>22.3594275539141</v>
      </c>
      <c r="H7839" s="465" t="n">
        <v>173.732752093913</v>
      </c>
      <c r="I7839" s="465" t="n">
        <v>3446.85780154323</v>
      </c>
      <c r="J7839" s="360" t="n">
        <v>140.7</v>
      </c>
      <c r="K7839" s="455" t="s">
        <v>994</v>
      </c>
      <c r="L7839" s="458" t="s">
        <v>1728</v>
      </c>
      <c r="M7839" s="458"/>
      <c r="N7839" s="458"/>
      <c r="O7839" s="458" t="n">
        <v>3139311</v>
      </c>
      <c r="P7839" s="459" t="n">
        <v>2611</v>
      </c>
      <c r="Q7839" s="460" t="n">
        <v>44488</v>
      </c>
      <c r="R7839" s="461"/>
      <c r="S7839" s="461"/>
      <c r="T7839" s="462" t="n">
        <v>38</v>
      </c>
    </row>
    <row r="7840" customFormat="false" ht="15" hidden="true" customHeight="false" outlineLevel="0" collapsed="false">
      <c r="A7840" s="439"/>
      <c r="B7840" s="439" t="s">
        <v>1729</v>
      </c>
      <c r="C7840" s="439" t="str">
        <f aca="false">IFERROR(VLOOKUP(B7840,'[1]#¡REF!'!$A$1:$C$15201,2,FALSE()),"")</f>
        <v/>
      </c>
      <c r="D7840" s="439" t="s">
        <v>991</v>
      </c>
      <c r="E7840" s="439" t="s">
        <v>997</v>
      </c>
      <c r="F7840" s="441" t="s">
        <v>1130</v>
      </c>
      <c r="G7840" s="447" t="n">
        <v>4.10200931470393</v>
      </c>
      <c r="H7840" s="448" t="n">
        <v>31.8726123752495</v>
      </c>
      <c r="I7840" s="448" t="n">
        <v>632.35262952495</v>
      </c>
      <c r="J7840" s="388"/>
      <c r="K7840" s="331" t="s">
        <v>994</v>
      </c>
    </row>
    <row r="7841" customFormat="false" ht="15" hidden="true" customHeight="false" outlineLevel="0" collapsed="false">
      <c r="A7841" s="444"/>
      <c r="B7841" s="444" t="s">
        <v>1729</v>
      </c>
      <c r="C7841" s="444" t="str">
        <f aca="false">IFERROR(VLOOKUP(B7841,'[1]#¡REF!'!$A$1:$C$15201,2,FALSE()),"")</f>
        <v/>
      </c>
      <c r="D7841" s="444" t="s">
        <v>991</v>
      </c>
      <c r="E7841" s="444" t="s">
        <v>1032</v>
      </c>
      <c r="F7841" s="446" t="s">
        <v>1130</v>
      </c>
      <c r="G7841" s="447" t="n">
        <v>3.51600798403194</v>
      </c>
      <c r="H7841" s="448" t="n">
        <v>27.3193820359281</v>
      </c>
      <c r="I7841" s="448" t="n">
        <v>542.016539592814</v>
      </c>
      <c r="J7841" s="389"/>
      <c r="K7841" s="331" t="s">
        <v>994</v>
      </c>
    </row>
    <row r="7842" customFormat="false" ht="15" hidden="true" customHeight="false" outlineLevel="0" collapsed="false">
      <c r="A7842" s="444"/>
      <c r="B7842" s="444" t="s">
        <v>1729</v>
      </c>
      <c r="C7842" s="444" t="str">
        <f aca="false">IFERROR(VLOOKUP(B7842,'[1]#¡REF!'!$A$1:$C$15201,2,FALSE()),"")</f>
        <v/>
      </c>
      <c r="D7842" s="444" t="s">
        <v>991</v>
      </c>
      <c r="E7842" s="444" t="s">
        <v>992</v>
      </c>
      <c r="F7842" s="354" t="s">
        <v>993</v>
      </c>
      <c r="G7842" s="447" t="n">
        <v>5567.0126413839</v>
      </c>
      <c r="H7842" s="448" t="n">
        <v>43255.6882235529</v>
      </c>
      <c r="I7842" s="448" t="n">
        <v>858192.85435529</v>
      </c>
      <c r="J7842" s="389"/>
      <c r="K7842" s="331" t="s">
        <v>994</v>
      </c>
    </row>
    <row r="7843" customFormat="false" ht="15" hidden="true" customHeight="false" outlineLevel="0" collapsed="false">
      <c r="A7843" s="444"/>
      <c r="B7843" s="444" t="s">
        <v>1729</v>
      </c>
      <c r="C7843" s="444" t="str">
        <f aca="false">IFERROR(VLOOKUP(B7843,'[1]#¡REF!'!$A$1:$C$15201,2,FALSE()),"")</f>
        <v/>
      </c>
      <c r="D7843" s="444" t="s">
        <v>991</v>
      </c>
      <c r="E7843" s="444" t="s">
        <v>1000</v>
      </c>
      <c r="F7843" s="354" t="s">
        <v>993</v>
      </c>
      <c r="G7843" s="447" t="n">
        <v>93.7602129075183</v>
      </c>
      <c r="H7843" s="448" t="n">
        <v>728.516854291417</v>
      </c>
      <c r="I7843" s="448" t="n">
        <v>14453.7743891417</v>
      </c>
      <c r="J7843" s="389"/>
      <c r="K7843" s="331" t="s">
        <v>994</v>
      </c>
    </row>
    <row r="7844" customFormat="false" ht="15" hidden="true" customHeight="false" outlineLevel="0" collapsed="false">
      <c r="A7844" s="444"/>
      <c r="B7844" s="444" t="s">
        <v>1729</v>
      </c>
      <c r="C7844" s="444" t="str">
        <f aca="false">IFERROR(VLOOKUP(B7844,'[1]#¡REF!'!$A$1:$C$15201,2,FALSE()),"")</f>
        <v/>
      </c>
      <c r="D7844" s="444" t="s">
        <v>991</v>
      </c>
      <c r="E7844" s="444" t="s">
        <v>1009</v>
      </c>
      <c r="F7844" s="354" t="s">
        <v>993</v>
      </c>
      <c r="G7844" s="447" t="n">
        <v>294.172667997339</v>
      </c>
      <c r="H7844" s="448" t="n">
        <v>2285.72163033932</v>
      </c>
      <c r="I7844" s="448" t="n">
        <v>45348.7171459321</v>
      </c>
      <c r="J7844" s="389"/>
      <c r="K7844" s="331" t="s">
        <v>994</v>
      </c>
    </row>
    <row r="7845" customFormat="false" ht="15" hidden="true" customHeight="false" outlineLevel="0" collapsed="false">
      <c r="A7845" s="444"/>
      <c r="B7845" s="444" t="s">
        <v>1729</v>
      </c>
      <c r="C7845" s="444" t="str">
        <f aca="false">IFERROR(VLOOKUP(B7845,'[1]#¡REF!'!$A$1:$C$15201,2,FALSE()),"")</f>
        <v/>
      </c>
      <c r="D7845" s="444" t="s">
        <v>991</v>
      </c>
      <c r="E7845" s="444" t="s">
        <v>1011</v>
      </c>
      <c r="F7845" s="354" t="s">
        <v>993</v>
      </c>
      <c r="G7845" s="447" t="n">
        <v>76.1801729873586</v>
      </c>
      <c r="H7845" s="448" t="n">
        <v>591.919944111776</v>
      </c>
      <c r="I7845" s="448" t="n">
        <v>11743.6916911776</v>
      </c>
      <c r="J7845" s="389"/>
      <c r="K7845" s="331" t="s">
        <v>994</v>
      </c>
    </row>
    <row r="7846" customFormat="false" ht="15" hidden="true" customHeight="false" outlineLevel="0" collapsed="false">
      <c r="A7846" s="444"/>
      <c r="B7846" s="444" t="s">
        <v>1729</v>
      </c>
      <c r="C7846" s="444" t="str">
        <f aca="false">IFERROR(VLOOKUP(B7846,'[1]#¡REF!'!$A$1:$C$15201,2,FALSE()),"")</f>
        <v/>
      </c>
      <c r="D7846" s="444" t="s">
        <v>991</v>
      </c>
      <c r="E7846" s="444" t="s">
        <v>1012</v>
      </c>
      <c r="F7846" s="354" t="s">
        <v>993</v>
      </c>
      <c r="G7846" s="447" t="n">
        <v>293.000665335995</v>
      </c>
      <c r="H7846" s="448" t="n">
        <v>2276.61516966068</v>
      </c>
      <c r="I7846" s="448" t="n">
        <v>45168.0449660679</v>
      </c>
      <c r="J7846" s="389"/>
      <c r="K7846" s="331" t="s">
        <v>994</v>
      </c>
    </row>
    <row r="7847" customFormat="false" ht="15" hidden="true" customHeight="false" outlineLevel="0" collapsed="false">
      <c r="A7847" s="449"/>
      <c r="B7847" s="449" t="s">
        <v>1729</v>
      </c>
      <c r="C7847" s="449" t="str">
        <f aca="false">IFERROR(VLOOKUP(B7847,'[1]#¡REF!'!$A$1:$C$15201,2,FALSE()),"")</f>
        <v/>
      </c>
      <c r="D7847" s="449" t="s">
        <v>991</v>
      </c>
      <c r="E7847" s="449" t="s">
        <v>1014</v>
      </c>
      <c r="F7847" s="450" t="s">
        <v>1132</v>
      </c>
      <c r="G7847" s="447" t="n">
        <v>87.9001996007984</v>
      </c>
      <c r="H7847" s="448" t="n">
        <v>682.984550898204</v>
      </c>
      <c r="I7847" s="448" t="n">
        <v>13550.4134898204</v>
      </c>
      <c r="J7847" s="390"/>
      <c r="K7847" s="331" t="s">
        <v>994</v>
      </c>
    </row>
    <row r="7848" customFormat="false" ht="15.75" hidden="true" customHeight="false" outlineLevel="0" collapsed="false">
      <c r="A7848" s="451"/>
      <c r="B7848" s="451" t="s">
        <v>1729</v>
      </c>
      <c r="C7848" s="451" t="str">
        <f aca="false">IFERROR(VLOOKUP(B7848,'[1]#¡REF!'!$A$1:$C$15201,2,FALSE()),"")</f>
        <v/>
      </c>
      <c r="D7848" s="451" t="s">
        <v>991</v>
      </c>
      <c r="E7848" s="451" t="s">
        <v>612</v>
      </c>
      <c r="F7848" s="452" t="s">
        <v>1136</v>
      </c>
      <c r="G7848" s="453" t="n">
        <v>18.7520425815037</v>
      </c>
      <c r="H7848" s="454" t="n">
        <v>145.703370858283</v>
      </c>
      <c r="I7848" s="454" t="n">
        <v>2890.75487782834</v>
      </c>
      <c r="J7848" s="360"/>
      <c r="K7848" s="356" t="s">
        <v>994</v>
      </c>
      <c r="L7848" s="379"/>
      <c r="M7848" s="379"/>
      <c r="N7848" s="379"/>
      <c r="O7848" s="379"/>
      <c r="P7848" s="101"/>
      <c r="Q7848" s="380"/>
      <c r="R7848" s="381"/>
      <c r="S7848" s="381"/>
      <c r="T7848" s="382"/>
    </row>
    <row r="7849" customFormat="false" ht="15" hidden="true" customHeight="false" outlineLevel="0" collapsed="false">
      <c r="A7849" s="439"/>
      <c r="B7849" s="439" t="s">
        <v>1730</v>
      </c>
      <c r="C7849" s="439" t="str">
        <f aca="false">IFERROR(VLOOKUP(B7849,'[1]#¡REF!'!$A$1:$C$15201,2,FALSE()),"")</f>
        <v/>
      </c>
      <c r="D7849" s="439" t="s">
        <v>991</v>
      </c>
      <c r="E7849" s="439" t="s">
        <v>997</v>
      </c>
      <c r="F7849" s="441" t="s">
        <v>1130</v>
      </c>
      <c r="G7849" s="447" t="n">
        <v>18.4560274729612</v>
      </c>
      <c r="H7849" s="448" t="n">
        <v>143.403333464909</v>
      </c>
      <c r="I7849" s="448" t="n">
        <v>2845.12213594379</v>
      </c>
      <c r="J7849" s="388"/>
      <c r="K7849" s="331" t="s">
        <v>994</v>
      </c>
    </row>
    <row r="7850" customFormat="false" ht="15" hidden="true" customHeight="false" outlineLevel="0" collapsed="false">
      <c r="A7850" s="444"/>
      <c r="B7850" s="444" t="s">
        <v>1730</v>
      </c>
      <c r="C7850" s="444" t="str">
        <f aca="false">IFERROR(VLOOKUP(B7850,'[1]#¡REF!'!$A$1:$C$15201,2,FALSE()),"")</f>
        <v/>
      </c>
      <c r="D7850" s="444" t="s">
        <v>991</v>
      </c>
      <c r="E7850" s="444" t="s">
        <v>1032</v>
      </c>
      <c r="F7850" s="446" t="s">
        <v>1130</v>
      </c>
      <c r="G7850" s="447" t="n">
        <v>3.16389042393621</v>
      </c>
      <c r="H7850" s="448" t="n">
        <v>24.5834285939844</v>
      </c>
      <c r="I7850" s="448" t="n">
        <v>487.73522330465</v>
      </c>
      <c r="J7850" s="389"/>
      <c r="K7850" s="331" t="s">
        <v>994</v>
      </c>
    </row>
    <row r="7851" customFormat="false" ht="15" hidden="true" customHeight="false" outlineLevel="0" collapsed="false">
      <c r="A7851" s="444"/>
      <c r="B7851" s="444" t="s">
        <v>1730</v>
      </c>
      <c r="C7851" s="444" t="str">
        <f aca="false">IFERROR(VLOOKUP(B7851,'[1]#¡REF!'!$A$1:$C$15201,2,FALSE()),"")</f>
        <v/>
      </c>
      <c r="D7851" s="444" t="s">
        <v>991</v>
      </c>
      <c r="E7851" s="444" t="s">
        <v>992</v>
      </c>
      <c r="F7851" s="354" t="s">
        <v>993</v>
      </c>
      <c r="G7851" s="447" t="n">
        <v>10322.7198231625</v>
      </c>
      <c r="H7851" s="448" t="n">
        <v>80207.533025973</v>
      </c>
      <c r="I7851" s="448" t="n">
        <v>1591317.4552353</v>
      </c>
      <c r="J7851" s="389"/>
      <c r="K7851" s="331" t="s">
        <v>994</v>
      </c>
    </row>
    <row r="7852" customFormat="false" ht="15" hidden="true" customHeight="false" outlineLevel="0" collapsed="false">
      <c r="A7852" s="444"/>
      <c r="B7852" s="444" t="s">
        <v>1730</v>
      </c>
      <c r="C7852" s="444" t="str">
        <f aca="false">IFERROR(VLOOKUP(B7852,'[1]#¡REF!'!$A$1:$C$15201,2,FALSE()),"")</f>
        <v/>
      </c>
      <c r="D7852" s="444" t="s">
        <v>991</v>
      </c>
      <c r="E7852" s="444" t="s">
        <v>1008</v>
      </c>
      <c r="F7852" s="354" t="s">
        <v>993</v>
      </c>
      <c r="G7852" s="447" t="n">
        <v>131.828767664009</v>
      </c>
      <c r="H7852" s="448" t="n">
        <v>1024.30952474935</v>
      </c>
      <c r="I7852" s="448" t="n">
        <v>20322.3009710271</v>
      </c>
      <c r="J7852" s="389"/>
      <c r="K7852" s="331" t="s">
        <v>994</v>
      </c>
    </row>
    <row r="7853" customFormat="false" ht="15" hidden="true" customHeight="false" outlineLevel="0" collapsed="false">
      <c r="A7853" s="444"/>
      <c r="B7853" s="444" t="s">
        <v>1730</v>
      </c>
      <c r="C7853" s="444" t="str">
        <f aca="false">IFERROR(VLOOKUP(B7853,'[1]#¡REF!'!$A$1:$C$15201,2,FALSE()),"")</f>
        <v/>
      </c>
      <c r="D7853" s="444" t="s">
        <v>991</v>
      </c>
      <c r="E7853" s="444" t="s">
        <v>1000</v>
      </c>
      <c r="F7853" s="354" t="s">
        <v>993</v>
      </c>
      <c r="G7853" s="447" t="n">
        <v>189.833425436173</v>
      </c>
      <c r="H7853" s="448" t="n">
        <v>1475.00571563906</v>
      </c>
      <c r="I7853" s="448" t="n">
        <v>29264.113398279</v>
      </c>
      <c r="J7853" s="389"/>
      <c r="K7853" s="331" t="s">
        <v>994</v>
      </c>
    </row>
    <row r="7854" customFormat="false" ht="15" hidden="true" customHeight="false" outlineLevel="0" collapsed="false">
      <c r="A7854" s="444"/>
      <c r="B7854" s="444" t="s">
        <v>1730</v>
      </c>
      <c r="C7854" s="444" t="str">
        <f aca="false">IFERROR(VLOOKUP(B7854,'[1]#¡REF!'!$A$1:$C$15201,2,FALSE()),"")</f>
        <v/>
      </c>
      <c r="D7854" s="444" t="s">
        <v>991</v>
      </c>
      <c r="E7854" s="444" t="s">
        <v>1053</v>
      </c>
      <c r="F7854" s="354" t="s">
        <v>993</v>
      </c>
      <c r="G7854" s="447" t="n">
        <v>210.926028262414</v>
      </c>
      <c r="H7854" s="448" t="n">
        <v>1638.89523959896</v>
      </c>
      <c r="I7854" s="448" t="n">
        <v>32515.6815536433</v>
      </c>
      <c r="J7854" s="389"/>
      <c r="K7854" s="331" t="s">
        <v>994</v>
      </c>
    </row>
    <row r="7855" customFormat="false" ht="15" hidden="true" customHeight="false" outlineLevel="0" collapsed="false">
      <c r="A7855" s="444"/>
      <c r="B7855" s="444" t="s">
        <v>1730</v>
      </c>
      <c r="C7855" s="444" t="str">
        <f aca="false">IFERROR(VLOOKUP(B7855,'[1]#¡REF!'!$A$1:$C$15201,2,FALSE()),"")</f>
        <v/>
      </c>
      <c r="D7855" s="444" t="s">
        <v>991</v>
      </c>
      <c r="E7855" s="444" t="s">
        <v>1009</v>
      </c>
      <c r="F7855" s="354" t="s">
        <v>993</v>
      </c>
      <c r="G7855" s="447" t="n">
        <v>422.379371595484</v>
      </c>
      <c r="H7855" s="448" t="n">
        <v>3281.88771729691</v>
      </c>
      <c r="I7855" s="448" t="n">
        <v>65112.6523111707</v>
      </c>
      <c r="J7855" s="389"/>
      <c r="K7855" s="331" t="s">
        <v>994</v>
      </c>
    </row>
    <row r="7856" customFormat="false" ht="15" hidden="true" customHeight="false" outlineLevel="0" collapsed="false">
      <c r="A7856" s="444"/>
      <c r="B7856" s="444" t="s">
        <v>1730</v>
      </c>
      <c r="C7856" s="444" t="str">
        <f aca="false">IFERROR(VLOOKUP(B7856,'[1]#¡REF!'!$A$1:$C$15201,2,FALSE()),"")</f>
        <v/>
      </c>
      <c r="D7856" s="444" t="s">
        <v>991</v>
      </c>
      <c r="E7856" s="444" t="s">
        <v>1011</v>
      </c>
      <c r="F7856" s="354" t="s">
        <v>993</v>
      </c>
      <c r="G7856" s="447" t="n">
        <v>105.463014131207</v>
      </c>
      <c r="H7856" s="448" t="n">
        <v>819.447619799479</v>
      </c>
      <c r="I7856" s="448" t="n">
        <v>16257.8407768217</v>
      </c>
      <c r="J7856" s="389"/>
      <c r="K7856" s="331" t="s">
        <v>994</v>
      </c>
    </row>
    <row r="7857" customFormat="false" ht="15" hidden="true" customHeight="false" outlineLevel="0" collapsed="false">
      <c r="A7857" s="444"/>
      <c r="B7857" s="444" t="s">
        <v>1730</v>
      </c>
      <c r="C7857" s="444" t="str">
        <f aca="false">IFERROR(VLOOKUP(B7857,'[1]#¡REF!'!$A$1:$C$15201,2,FALSE()),"")</f>
        <v/>
      </c>
      <c r="D7857" s="444" t="s">
        <v>991</v>
      </c>
      <c r="E7857" s="444" t="s">
        <v>1012</v>
      </c>
      <c r="F7857" s="354" t="s">
        <v>993</v>
      </c>
      <c r="G7857" s="447" t="n">
        <v>1.58194521196811</v>
      </c>
      <c r="H7857" s="448" t="n">
        <v>12.2917142969922</v>
      </c>
      <c r="I7857" s="448" t="n">
        <v>243.867611652325</v>
      </c>
      <c r="J7857" s="389"/>
      <c r="K7857" s="331" t="s">
        <v>994</v>
      </c>
    </row>
    <row r="7858" customFormat="false" ht="15" hidden="true" customHeight="false" outlineLevel="0" collapsed="false">
      <c r="A7858" s="444"/>
      <c r="B7858" s="444" t="s">
        <v>1730</v>
      </c>
      <c r="C7858" s="444" t="str">
        <f aca="false">IFERROR(VLOOKUP(B7858,'[1]#¡REF!'!$A$1:$C$15201,2,FALSE()),"")</f>
        <v/>
      </c>
      <c r="D7858" s="444" t="s">
        <v>991</v>
      </c>
      <c r="E7858" s="444" t="s">
        <v>1035</v>
      </c>
      <c r="F7858" s="354" t="s">
        <v>993</v>
      </c>
      <c r="G7858" s="447" t="n">
        <v>1.58194521196811</v>
      </c>
      <c r="H7858" s="448" t="n">
        <v>12.2917142969922</v>
      </c>
      <c r="I7858" s="448" t="n">
        <v>243.867611652325</v>
      </c>
      <c r="J7858" s="389"/>
      <c r="K7858" s="331" t="s">
        <v>994</v>
      </c>
    </row>
    <row r="7859" customFormat="false" ht="15" hidden="true" customHeight="false" outlineLevel="0" collapsed="false">
      <c r="A7859" s="444"/>
      <c r="B7859" s="444" t="s">
        <v>1730</v>
      </c>
      <c r="C7859" s="444" t="str">
        <f aca="false">IFERROR(VLOOKUP(B7859,'[1]#¡REF!'!$A$1:$C$15201,2,FALSE()),"")</f>
        <v/>
      </c>
      <c r="D7859" s="444" t="s">
        <v>991</v>
      </c>
      <c r="E7859" s="444" t="s">
        <v>1036</v>
      </c>
      <c r="F7859" s="354" t="s">
        <v>993</v>
      </c>
      <c r="G7859" s="447" t="n">
        <v>1.05463014131207</v>
      </c>
      <c r="H7859" s="448" t="n">
        <v>8.19447619799479</v>
      </c>
      <c r="I7859" s="448" t="n">
        <v>162.578407768217</v>
      </c>
      <c r="J7859" s="389"/>
      <c r="K7859" s="331" t="s">
        <v>994</v>
      </c>
    </row>
    <row r="7860" customFormat="false" ht="15" hidden="true" customHeight="false" outlineLevel="0" collapsed="false">
      <c r="A7860" s="449"/>
      <c r="B7860" s="449" t="s">
        <v>1730</v>
      </c>
      <c r="C7860" s="449" t="str">
        <f aca="false">IFERROR(VLOOKUP(B7860,'[1]#¡REF!'!$A$1:$C$15201,2,FALSE()),"")</f>
        <v/>
      </c>
      <c r="D7860" s="449" t="s">
        <v>991</v>
      </c>
      <c r="E7860" s="449" t="s">
        <v>1014</v>
      </c>
      <c r="F7860" s="450" t="s">
        <v>1132</v>
      </c>
      <c r="G7860" s="447" t="n">
        <v>203.54361727323</v>
      </c>
      <c r="H7860" s="448" t="n">
        <v>1581.53390621299</v>
      </c>
      <c r="I7860" s="448" t="n">
        <v>31377.6326992658</v>
      </c>
      <c r="J7860" s="390"/>
      <c r="K7860" s="331" t="s">
        <v>994</v>
      </c>
    </row>
    <row r="7861" customFormat="false" ht="15.75" hidden="true" customHeight="false" outlineLevel="0" collapsed="false">
      <c r="A7861" s="451"/>
      <c r="B7861" s="451" t="s">
        <v>1730</v>
      </c>
      <c r="C7861" s="451" t="str">
        <f aca="false">IFERROR(VLOOKUP(B7861,'[1]#¡REF!'!$A$1:$C$15201,2,FALSE()),"")</f>
        <v/>
      </c>
      <c r="D7861" s="451" t="s">
        <v>991</v>
      </c>
      <c r="E7861" s="451" t="s">
        <v>612</v>
      </c>
      <c r="F7861" s="452" t="s">
        <v>1136</v>
      </c>
      <c r="G7861" s="453" t="n">
        <v>16.8740822609931</v>
      </c>
      <c r="H7861" s="454" t="n">
        <v>131.111619167917</v>
      </c>
      <c r="I7861" s="454" t="n">
        <v>2601.25452429147</v>
      </c>
      <c r="J7861" s="360"/>
      <c r="K7861" s="356" t="s">
        <v>994</v>
      </c>
      <c r="L7861" s="379"/>
      <c r="M7861" s="379"/>
      <c r="N7861" s="379"/>
      <c r="O7861" s="379"/>
      <c r="P7861" s="101"/>
      <c r="Q7861" s="380"/>
      <c r="R7861" s="381"/>
      <c r="S7861" s="381"/>
      <c r="T7861" s="382"/>
    </row>
    <row r="7862" customFormat="false" ht="15" hidden="true" customHeight="false" outlineLevel="0" collapsed="false">
      <c r="A7862" s="439"/>
      <c r="B7862" s="439" t="s">
        <v>1731</v>
      </c>
      <c r="C7862" s="439" t="str">
        <f aca="false">IFERROR(VLOOKUP(B7862,'[1]#¡REF!'!$A$1:$C$15201,2,FALSE()),"")</f>
        <v/>
      </c>
      <c r="D7862" s="439" t="s">
        <v>991</v>
      </c>
      <c r="E7862" s="439" t="s">
        <v>997</v>
      </c>
      <c r="F7862" s="441" t="s">
        <v>1130</v>
      </c>
      <c r="G7862" s="447" t="n">
        <v>19.0785110707027</v>
      </c>
      <c r="H7862" s="448" t="n">
        <v>148.24003101936</v>
      </c>
      <c r="I7862" s="448" t="n">
        <v>2941.08221542411</v>
      </c>
      <c r="J7862" s="388"/>
      <c r="K7862" s="331" t="s">
        <v>994</v>
      </c>
    </row>
    <row r="7863" customFormat="false" ht="15" hidden="true" customHeight="false" outlineLevel="0" collapsed="false">
      <c r="A7863" s="444"/>
      <c r="B7863" s="444" t="s">
        <v>1731</v>
      </c>
      <c r="C7863" s="444" t="str">
        <f aca="false">IFERROR(VLOOKUP(B7863,'[1]#¡REF!'!$A$1:$C$15201,2,FALSE()),"")</f>
        <v/>
      </c>
      <c r="D7863" s="444" t="s">
        <v>991</v>
      </c>
      <c r="E7863" s="444" t="s">
        <v>1032</v>
      </c>
      <c r="F7863" s="446" t="s">
        <v>1130</v>
      </c>
      <c r="G7863" s="447" t="n">
        <v>20.8129211680394</v>
      </c>
      <c r="H7863" s="448" t="n">
        <v>161.716397475666</v>
      </c>
      <c r="I7863" s="448" t="n">
        <v>3208.45332591721</v>
      </c>
      <c r="J7863" s="389"/>
      <c r="K7863" s="331" t="s">
        <v>994</v>
      </c>
    </row>
    <row r="7864" customFormat="false" ht="15" hidden="true" customHeight="false" outlineLevel="0" collapsed="false">
      <c r="A7864" s="444"/>
      <c r="B7864" s="444" t="s">
        <v>1731</v>
      </c>
      <c r="C7864" s="444" t="str">
        <f aca="false">IFERROR(VLOOKUP(B7864,'[1]#¡REF!'!$A$1:$C$15201,2,FALSE()),"")</f>
        <v/>
      </c>
      <c r="D7864" s="444" t="s">
        <v>991</v>
      </c>
      <c r="E7864" s="444" t="s">
        <v>992</v>
      </c>
      <c r="F7864" s="354" t="s">
        <v>993</v>
      </c>
      <c r="G7864" s="447" t="n">
        <v>121.408706813563</v>
      </c>
      <c r="H7864" s="448" t="n">
        <v>943.345651941384</v>
      </c>
      <c r="I7864" s="448" t="n">
        <v>18715.9777345171</v>
      </c>
      <c r="J7864" s="389"/>
      <c r="K7864" s="331" t="s">
        <v>994</v>
      </c>
    </row>
    <row r="7865" customFormat="false" ht="15" hidden="true" customHeight="false" outlineLevel="0" collapsed="false">
      <c r="A7865" s="444"/>
      <c r="B7865" s="444" t="s">
        <v>1731</v>
      </c>
      <c r="C7865" s="444" t="str">
        <f aca="false">IFERROR(VLOOKUP(B7865,'[1]#¡REF!'!$A$1:$C$15201,2,FALSE()),"")</f>
        <v/>
      </c>
      <c r="D7865" s="444" t="s">
        <v>991</v>
      </c>
      <c r="E7865" s="444" t="s">
        <v>1008</v>
      </c>
      <c r="F7865" s="354" t="s">
        <v>993</v>
      </c>
      <c r="G7865" s="447" t="n">
        <v>144.534174778051</v>
      </c>
      <c r="H7865" s="448" t="n">
        <v>1123.03053802546</v>
      </c>
      <c r="I7865" s="448" t="n">
        <v>22280.9258744251</v>
      </c>
      <c r="J7865" s="389"/>
      <c r="K7865" s="331" t="s">
        <v>994</v>
      </c>
    </row>
    <row r="7866" customFormat="false" ht="15" hidden="true" customHeight="false" outlineLevel="0" collapsed="false">
      <c r="A7866" s="444"/>
      <c r="B7866" s="444" t="s">
        <v>1731</v>
      </c>
      <c r="C7866" s="444" t="str">
        <f aca="false">IFERROR(VLOOKUP(B7866,'[1]#¡REF!'!$A$1:$C$15201,2,FALSE()),"")</f>
        <v/>
      </c>
      <c r="D7866" s="444" t="s">
        <v>991</v>
      </c>
      <c r="E7866" s="444" t="s">
        <v>1000</v>
      </c>
      <c r="F7866" s="354" t="s">
        <v>993</v>
      </c>
      <c r="G7866" s="447" t="n">
        <v>193.675794202589</v>
      </c>
      <c r="H7866" s="448" t="n">
        <v>1504.86092095411</v>
      </c>
      <c r="I7866" s="448" t="n">
        <v>29856.4406717296</v>
      </c>
      <c r="J7866" s="389"/>
      <c r="K7866" s="331" t="s">
        <v>994</v>
      </c>
    </row>
    <row r="7867" customFormat="false" ht="15" hidden="true" customHeight="false" outlineLevel="0" collapsed="false">
      <c r="A7867" s="444"/>
      <c r="B7867" s="444" t="s">
        <v>1731</v>
      </c>
      <c r="C7867" s="444" t="str">
        <f aca="false">IFERROR(VLOOKUP(B7867,'[1]#¡REF!'!$A$1:$C$15201,2,FALSE()),"")</f>
        <v/>
      </c>
      <c r="D7867" s="444" t="s">
        <v>991</v>
      </c>
      <c r="E7867" s="444" t="s">
        <v>1034</v>
      </c>
      <c r="F7867" s="354" t="s">
        <v>993</v>
      </c>
      <c r="G7867" s="447" t="n">
        <v>97.1269654508503</v>
      </c>
      <c r="H7867" s="448" t="n">
        <v>754.676521553107</v>
      </c>
      <c r="I7867" s="448" t="n">
        <v>14972.7821876136</v>
      </c>
      <c r="J7867" s="389"/>
      <c r="K7867" s="331" t="s">
        <v>994</v>
      </c>
    </row>
    <row r="7868" customFormat="false" ht="15" hidden="true" customHeight="false" outlineLevel="0" collapsed="false">
      <c r="A7868" s="444"/>
      <c r="B7868" s="444" t="s">
        <v>1731</v>
      </c>
      <c r="C7868" s="444" t="str">
        <f aca="false">IFERROR(VLOOKUP(B7868,'[1]#¡REF!'!$A$1:$C$15201,2,FALSE()),"")</f>
        <v/>
      </c>
      <c r="D7868" s="444" t="s">
        <v>991</v>
      </c>
      <c r="E7868" s="444" t="s">
        <v>1009</v>
      </c>
      <c r="F7868" s="354" t="s">
        <v>993</v>
      </c>
      <c r="G7868" s="447" t="n">
        <v>4632.03123328698</v>
      </c>
      <c r="H7868" s="448" t="n">
        <v>35990.8826826399</v>
      </c>
      <c r="I7868" s="448" t="n">
        <v>714059.112423575</v>
      </c>
      <c r="J7868" s="389"/>
      <c r="K7868" s="331" t="s">
        <v>994</v>
      </c>
    </row>
    <row r="7869" customFormat="false" ht="15" hidden="true" customHeight="false" outlineLevel="0" collapsed="false">
      <c r="A7869" s="444"/>
      <c r="B7869" s="444" t="s">
        <v>1731</v>
      </c>
      <c r="C7869" s="444" t="str">
        <f aca="false">IFERROR(VLOOKUP(B7869,'[1]#¡REF!'!$A$1:$C$15201,2,FALSE()),"")</f>
        <v/>
      </c>
      <c r="D7869" s="444" t="s">
        <v>991</v>
      </c>
      <c r="E7869" s="444" t="s">
        <v>1011</v>
      </c>
      <c r="F7869" s="354" t="s">
        <v>993</v>
      </c>
      <c r="G7869" s="447" t="n">
        <v>98.2832388490748</v>
      </c>
      <c r="H7869" s="448" t="n">
        <v>763.660765857311</v>
      </c>
      <c r="I7869" s="448" t="n">
        <v>15151.029594609</v>
      </c>
      <c r="J7869" s="389"/>
      <c r="K7869" s="331" t="s">
        <v>994</v>
      </c>
    </row>
    <row r="7870" customFormat="false" ht="15" hidden="true" customHeight="false" outlineLevel="0" collapsed="false">
      <c r="A7870" s="444"/>
      <c r="B7870" s="444" t="s">
        <v>1731</v>
      </c>
      <c r="C7870" s="444" t="str">
        <f aca="false">IFERROR(VLOOKUP(B7870,'[1]#¡REF!'!$A$1:$C$15201,2,FALSE()),"")</f>
        <v/>
      </c>
      <c r="D7870" s="444" t="s">
        <v>991</v>
      </c>
      <c r="E7870" s="444" t="s">
        <v>1012</v>
      </c>
      <c r="F7870" s="354" t="s">
        <v>993</v>
      </c>
      <c r="G7870" s="447" t="n">
        <v>3.46882019467323</v>
      </c>
      <c r="H7870" s="448" t="n">
        <v>26.952732912611</v>
      </c>
      <c r="I7870" s="448" t="n">
        <v>534.742220986202</v>
      </c>
      <c r="J7870" s="389"/>
      <c r="K7870" s="331" t="s">
        <v>994</v>
      </c>
    </row>
    <row r="7871" customFormat="false" ht="15" hidden="true" customHeight="false" outlineLevel="0" collapsed="false">
      <c r="A7871" s="444"/>
      <c r="B7871" s="444" t="s">
        <v>1731</v>
      </c>
      <c r="C7871" s="444" t="str">
        <f aca="false">IFERROR(VLOOKUP(B7871,'[1]#¡REF!'!$A$1:$C$15201,2,FALSE()),"")</f>
        <v/>
      </c>
      <c r="D7871" s="444" t="s">
        <v>991</v>
      </c>
      <c r="E7871" s="444" t="s">
        <v>1035</v>
      </c>
      <c r="F7871" s="354" t="s">
        <v>993</v>
      </c>
      <c r="G7871" s="447" t="n">
        <v>35.2663386458445</v>
      </c>
      <c r="H7871" s="448" t="n">
        <v>274.019451278212</v>
      </c>
      <c r="I7871" s="448" t="n">
        <v>5436.54591335972</v>
      </c>
      <c r="J7871" s="389"/>
      <c r="K7871" s="331" t="s">
        <v>994</v>
      </c>
    </row>
    <row r="7872" customFormat="false" ht="15" hidden="true" customHeight="false" outlineLevel="0" collapsed="false">
      <c r="A7872" s="449"/>
      <c r="B7872" s="449" t="s">
        <v>1731</v>
      </c>
      <c r="C7872" s="449" t="str">
        <f aca="false">IFERROR(VLOOKUP(B7872,'[1]#¡REF!'!$A$1:$C$15201,2,FALSE()),"")</f>
        <v/>
      </c>
      <c r="D7872" s="449" t="s">
        <v>991</v>
      </c>
      <c r="E7872" s="449" t="s">
        <v>1014</v>
      </c>
      <c r="F7872" s="450" t="s">
        <v>1132</v>
      </c>
      <c r="G7872" s="447" t="n">
        <v>112.158519627768</v>
      </c>
      <c r="H7872" s="448" t="n">
        <v>871.471697507755</v>
      </c>
      <c r="I7872" s="448" t="n">
        <v>17289.9984785539</v>
      </c>
      <c r="J7872" s="390"/>
      <c r="K7872" s="331" t="s">
        <v>994</v>
      </c>
    </row>
    <row r="7873" customFormat="false" ht="15.75" hidden="true" customHeight="false" outlineLevel="0" collapsed="false">
      <c r="A7873" s="451"/>
      <c r="B7873" s="451" t="s">
        <v>1731</v>
      </c>
      <c r="C7873" s="451" t="str">
        <f aca="false">IFERROR(VLOOKUP(B7873,'[1]#¡REF!'!$A$1:$C$15201,2,FALSE()),"")</f>
        <v/>
      </c>
      <c r="D7873" s="451" t="s">
        <v>991</v>
      </c>
      <c r="E7873" s="451" t="s">
        <v>612</v>
      </c>
      <c r="F7873" s="452" t="s">
        <v>1136</v>
      </c>
      <c r="G7873" s="453" t="n">
        <v>28.328698256498</v>
      </c>
      <c r="H7873" s="454" t="n">
        <v>220.11398545299</v>
      </c>
      <c r="I7873" s="454" t="n">
        <v>4367.06147138731</v>
      </c>
      <c r="J7873" s="360"/>
      <c r="K7873" s="356" t="s">
        <v>994</v>
      </c>
      <c r="L7873" s="379"/>
      <c r="M7873" s="379"/>
      <c r="N7873" s="379"/>
      <c r="O7873" s="379"/>
      <c r="P7873" s="101"/>
      <c r="Q7873" s="380"/>
      <c r="R7873" s="381"/>
      <c r="S7873" s="381"/>
      <c r="T7873" s="382"/>
    </row>
    <row r="7874" customFormat="false" ht="15" hidden="true" customHeight="false" outlineLevel="0" collapsed="false">
      <c r="A7874" s="439"/>
      <c r="B7874" s="439" t="s">
        <v>1732</v>
      </c>
      <c r="C7874" s="439" t="str">
        <f aca="false">IFERROR(VLOOKUP(B7874,'[1]#¡REF!'!$A$1:$C$15201,2,FALSE()),"")</f>
        <v/>
      </c>
      <c r="D7874" s="439" t="s">
        <v>991</v>
      </c>
      <c r="E7874" s="439" t="s">
        <v>992</v>
      </c>
      <c r="F7874" s="354" t="s">
        <v>993</v>
      </c>
      <c r="G7874" s="447" t="n">
        <v>46.7140082157756</v>
      </c>
      <c r="H7874" s="448" t="n">
        <v>362.967843836576</v>
      </c>
      <c r="I7874" s="448" t="n">
        <v>7201.28202171767</v>
      </c>
      <c r="J7874" s="388"/>
      <c r="K7874" s="331" t="s">
        <v>994</v>
      </c>
    </row>
    <row r="7875" customFormat="false" ht="15" hidden="true" customHeight="false" outlineLevel="0" collapsed="false">
      <c r="A7875" s="444"/>
      <c r="B7875" s="444" t="s">
        <v>1732</v>
      </c>
      <c r="C7875" s="444" t="str">
        <f aca="false">IFERROR(VLOOKUP(B7875,'[1]#¡REF!'!$A$1:$C$15201,2,FALSE()),"")</f>
        <v/>
      </c>
      <c r="D7875" s="444" t="s">
        <v>991</v>
      </c>
      <c r="E7875" s="444" t="s">
        <v>1008</v>
      </c>
      <c r="F7875" s="354" t="s">
        <v>993</v>
      </c>
      <c r="G7875" s="447" t="n">
        <v>58.3925102697194</v>
      </c>
      <c r="H7875" s="448" t="n">
        <v>453.70980479572</v>
      </c>
      <c r="I7875" s="448" t="n">
        <v>9001.60252714709</v>
      </c>
      <c r="J7875" s="389"/>
      <c r="K7875" s="331" t="s">
        <v>994</v>
      </c>
    </row>
    <row r="7876" customFormat="false" ht="15" hidden="true" customHeight="false" outlineLevel="0" collapsed="false">
      <c r="A7876" s="444"/>
      <c r="B7876" s="444" t="s">
        <v>1732</v>
      </c>
      <c r="C7876" s="444" t="str">
        <f aca="false">IFERROR(VLOOKUP(B7876,'[1]#¡REF!'!$A$1:$C$15201,2,FALSE()),"")</f>
        <v/>
      </c>
      <c r="D7876" s="444" t="s">
        <v>991</v>
      </c>
      <c r="E7876" s="444" t="s">
        <v>1000</v>
      </c>
      <c r="F7876" s="354" t="s">
        <v>993</v>
      </c>
      <c r="G7876" s="447" t="n">
        <v>43.2104575995924</v>
      </c>
      <c r="H7876" s="448" t="n">
        <v>335.745255548833</v>
      </c>
      <c r="I7876" s="448" t="n">
        <v>6661.18587008885</v>
      </c>
      <c r="J7876" s="389"/>
      <c r="K7876" s="331" t="s">
        <v>994</v>
      </c>
    </row>
    <row r="7877" customFormat="false" ht="15" hidden="true" customHeight="false" outlineLevel="0" collapsed="false">
      <c r="A7877" s="444"/>
      <c r="B7877" s="444" t="s">
        <v>1732</v>
      </c>
      <c r="C7877" s="444" t="str">
        <f aca="false">IFERROR(VLOOKUP(B7877,'[1]#¡REF!'!$A$1:$C$15201,2,FALSE()),"")</f>
        <v/>
      </c>
      <c r="D7877" s="444" t="s">
        <v>991</v>
      </c>
      <c r="E7877" s="444" t="s">
        <v>1053</v>
      </c>
      <c r="F7877" s="354" t="s">
        <v>993</v>
      </c>
      <c r="G7877" s="447" t="n">
        <v>186.856032863102</v>
      </c>
      <c r="H7877" s="448" t="n">
        <v>1451.8713753463</v>
      </c>
      <c r="I7877" s="448" t="n">
        <v>28805.1280868707</v>
      </c>
      <c r="J7877" s="389"/>
      <c r="K7877" s="331" t="s">
        <v>994</v>
      </c>
    </row>
    <row r="7878" customFormat="false" ht="15" hidden="true" customHeight="false" outlineLevel="0" collapsed="false">
      <c r="A7878" s="444"/>
      <c r="B7878" s="444" t="s">
        <v>1732</v>
      </c>
      <c r="C7878" s="444" t="str">
        <f aca="false">IFERROR(VLOOKUP(B7878,'[1]#¡REF!'!$A$1:$C$15201,2,FALSE()),"")</f>
        <v/>
      </c>
      <c r="D7878" s="444" t="s">
        <v>991</v>
      </c>
      <c r="E7878" s="444" t="s">
        <v>1009</v>
      </c>
      <c r="F7878" s="354" t="s">
        <v>993</v>
      </c>
      <c r="G7878" s="447" t="n">
        <v>116.785020539439</v>
      </c>
      <c r="H7878" s="448" t="n">
        <v>907.41960959144</v>
      </c>
      <c r="I7878" s="448" t="n">
        <v>18003.2050542942</v>
      </c>
      <c r="J7878" s="389"/>
      <c r="K7878" s="331" t="s">
        <v>994</v>
      </c>
    </row>
    <row r="7879" customFormat="false" ht="15" hidden="true" customHeight="false" outlineLevel="0" collapsed="false">
      <c r="A7879" s="449"/>
      <c r="B7879" s="449" t="s">
        <v>1732</v>
      </c>
      <c r="C7879" s="449" t="str">
        <f aca="false">IFERROR(VLOOKUP(B7879,'[1]#¡REF!'!$A$1:$C$15201,2,FALSE()),"")</f>
        <v/>
      </c>
      <c r="D7879" s="449" t="s">
        <v>991</v>
      </c>
      <c r="E7879" s="449" t="s">
        <v>1014</v>
      </c>
      <c r="F7879" s="450" t="s">
        <v>1132</v>
      </c>
      <c r="G7879" s="447" t="n">
        <v>17.5177530809158</v>
      </c>
      <c r="H7879" s="448" t="n">
        <v>136.112941438716</v>
      </c>
      <c r="I7879" s="448" t="n">
        <v>2700.48075814413</v>
      </c>
      <c r="J7879" s="390"/>
      <c r="K7879" s="331" t="s">
        <v>994</v>
      </c>
    </row>
    <row r="7880" customFormat="false" ht="15.75" hidden="true" customHeight="false" outlineLevel="0" collapsed="false">
      <c r="A7880" s="451"/>
      <c r="B7880" s="451" t="s">
        <v>1732</v>
      </c>
      <c r="C7880" s="451" t="str">
        <f aca="false">IFERROR(VLOOKUP(B7880,'[1]#¡REF!'!$A$1:$C$15201,2,FALSE()),"")</f>
        <v/>
      </c>
      <c r="D7880" s="451" t="s">
        <v>991</v>
      </c>
      <c r="E7880" s="451" t="s">
        <v>612</v>
      </c>
      <c r="F7880" s="452" t="s">
        <v>1136</v>
      </c>
      <c r="G7880" s="453" t="n">
        <v>9.92672674585231</v>
      </c>
      <c r="H7880" s="454" t="n">
        <v>77.1306668152724</v>
      </c>
      <c r="I7880" s="454" t="n">
        <v>1530.27242961501</v>
      </c>
      <c r="J7880" s="360"/>
      <c r="K7880" s="356" t="s">
        <v>994</v>
      </c>
      <c r="L7880" s="379"/>
      <c r="M7880" s="379"/>
      <c r="N7880" s="379"/>
      <c r="O7880" s="379"/>
      <c r="P7880" s="101"/>
      <c r="Q7880" s="380"/>
      <c r="R7880" s="381"/>
      <c r="S7880" s="381"/>
      <c r="T7880" s="382"/>
    </row>
    <row r="7881" customFormat="false" ht="15" hidden="true" customHeight="false" outlineLevel="0" collapsed="false">
      <c r="A7881" s="439"/>
      <c r="B7881" s="439" t="s">
        <v>1733</v>
      </c>
      <c r="C7881" s="439" t="str">
        <f aca="false">IFERROR(VLOOKUP(B7881,'[1]#¡REF!'!$A$1:$C$15201,2,FALSE()),"")</f>
        <v/>
      </c>
      <c r="D7881" s="439" t="s">
        <v>991</v>
      </c>
      <c r="E7881" s="439" t="s">
        <v>997</v>
      </c>
      <c r="F7881" s="441" t="s">
        <v>1130</v>
      </c>
      <c r="G7881" s="447" t="n">
        <v>0.589187116564417</v>
      </c>
      <c r="H7881" s="448" t="n">
        <v>4.57798389570552</v>
      </c>
      <c r="I7881" s="448" t="n">
        <v>90.8272004907976</v>
      </c>
      <c r="J7881" s="388"/>
      <c r="K7881" s="331" t="s">
        <v>994</v>
      </c>
    </row>
    <row r="7882" customFormat="false" ht="15" hidden="true" customHeight="false" outlineLevel="0" collapsed="false">
      <c r="A7882" s="444"/>
      <c r="B7882" s="444" t="s">
        <v>1733</v>
      </c>
      <c r="C7882" s="444" t="str">
        <f aca="false">IFERROR(VLOOKUP(B7882,'[1]#¡REF!'!$A$1:$C$15201,2,FALSE()),"")</f>
        <v/>
      </c>
      <c r="D7882" s="444" t="s">
        <v>991</v>
      </c>
      <c r="E7882" s="444" t="s">
        <v>1000</v>
      </c>
      <c r="F7882" s="354" t="s">
        <v>993</v>
      </c>
      <c r="G7882" s="447" t="n">
        <v>99.5726226993865</v>
      </c>
      <c r="H7882" s="448" t="n">
        <v>773.679278374233</v>
      </c>
      <c r="I7882" s="448" t="n">
        <v>15349.7968829448</v>
      </c>
      <c r="J7882" s="389"/>
      <c r="K7882" s="331" t="s">
        <v>994</v>
      </c>
    </row>
    <row r="7883" customFormat="false" ht="15" hidden="true" customHeight="false" outlineLevel="0" collapsed="false">
      <c r="A7883" s="444"/>
      <c r="B7883" s="444" t="s">
        <v>1733</v>
      </c>
      <c r="C7883" s="444" t="str">
        <f aca="false">IFERROR(VLOOKUP(B7883,'[1]#¡REF!'!$A$1:$C$15201,2,FALSE()),"")</f>
        <v/>
      </c>
      <c r="D7883" s="444" t="s">
        <v>991</v>
      </c>
      <c r="E7883" s="444" t="s">
        <v>1009</v>
      </c>
      <c r="F7883" s="354" t="s">
        <v>993</v>
      </c>
      <c r="G7883" s="447" t="n">
        <v>176.756134969325</v>
      </c>
      <c r="H7883" s="448" t="n">
        <v>1373.39516871166</v>
      </c>
      <c r="I7883" s="448" t="n">
        <v>27248.1601472393</v>
      </c>
      <c r="J7883" s="389"/>
      <c r="K7883" s="331" t="s">
        <v>994</v>
      </c>
    </row>
    <row r="7884" customFormat="false" ht="15" hidden="true" customHeight="false" outlineLevel="0" collapsed="false">
      <c r="A7884" s="444"/>
      <c r="B7884" s="444" t="s">
        <v>1733</v>
      </c>
      <c r="C7884" s="444" t="str">
        <f aca="false">IFERROR(VLOOKUP(B7884,'[1]#¡REF!'!$A$1:$C$15201,2,FALSE()),"")</f>
        <v/>
      </c>
      <c r="D7884" s="444" t="s">
        <v>991</v>
      </c>
      <c r="E7884" s="444" t="s">
        <v>1011</v>
      </c>
      <c r="F7884" s="354" t="s">
        <v>993</v>
      </c>
      <c r="G7884" s="447" t="n">
        <v>11.7837423312883</v>
      </c>
      <c r="H7884" s="448" t="n">
        <v>91.5596779141104</v>
      </c>
      <c r="I7884" s="448" t="n">
        <v>1816.54400981595</v>
      </c>
      <c r="J7884" s="389"/>
      <c r="K7884" s="331" t="s">
        <v>994</v>
      </c>
    </row>
    <row r="7885" customFormat="false" ht="15" hidden="true" customHeight="false" outlineLevel="0" collapsed="false">
      <c r="A7885" s="449"/>
      <c r="B7885" s="449" t="s">
        <v>1733</v>
      </c>
      <c r="C7885" s="449" t="str">
        <f aca="false">IFERROR(VLOOKUP(B7885,'[1]#¡REF!'!$A$1:$C$15201,2,FALSE()),"")</f>
        <v/>
      </c>
      <c r="D7885" s="449" t="s">
        <v>991</v>
      </c>
      <c r="E7885" s="449" t="s">
        <v>1014</v>
      </c>
      <c r="F7885" s="450" t="s">
        <v>1132</v>
      </c>
      <c r="G7885" s="447" t="n">
        <v>10.6053680981595</v>
      </c>
      <c r="H7885" s="448" t="n">
        <v>82.4037101226994</v>
      </c>
      <c r="I7885" s="448" t="n">
        <v>1634.88960883436</v>
      </c>
      <c r="J7885" s="390"/>
      <c r="K7885" s="331" t="s">
        <v>994</v>
      </c>
    </row>
    <row r="7886" customFormat="false" ht="15.75" hidden="true" customHeight="false" outlineLevel="0" collapsed="false">
      <c r="A7886" s="451"/>
      <c r="B7886" s="451" t="s">
        <v>1733</v>
      </c>
      <c r="C7886" s="451" t="str">
        <f aca="false">IFERROR(VLOOKUP(B7886,'[1]#¡REF!'!$A$1:$C$15201,2,FALSE()),"")</f>
        <v/>
      </c>
      <c r="D7886" s="451" t="s">
        <v>991</v>
      </c>
      <c r="E7886" s="451" t="s">
        <v>612</v>
      </c>
      <c r="F7886" s="452" t="s">
        <v>1136</v>
      </c>
      <c r="G7886" s="453" t="n">
        <v>22.3891104294479</v>
      </c>
      <c r="H7886" s="454" t="n">
        <v>173.96338803681</v>
      </c>
      <c r="I7886" s="454" t="n">
        <v>3451.43361865031</v>
      </c>
      <c r="J7886" s="360"/>
      <c r="K7886" s="356" t="s">
        <v>994</v>
      </c>
      <c r="L7886" s="379"/>
      <c r="M7886" s="379"/>
      <c r="N7886" s="379"/>
      <c r="O7886" s="379"/>
      <c r="P7886" s="101"/>
      <c r="Q7886" s="380"/>
      <c r="R7886" s="381"/>
      <c r="S7886" s="381"/>
      <c r="T7886" s="382"/>
    </row>
    <row r="7887" customFormat="false" ht="15" hidden="true" customHeight="false" outlineLevel="0" collapsed="false">
      <c r="A7887" s="439"/>
      <c r="B7887" s="439" t="s">
        <v>1064</v>
      </c>
      <c r="C7887" s="439" t="str">
        <f aca="false">IFERROR(VLOOKUP(B7887,'[1]#¡REF!'!$A$1:$C$15201,2,FALSE()),"")</f>
        <v/>
      </c>
      <c r="D7887" s="439" t="s">
        <v>991</v>
      </c>
      <c r="E7887" s="439" t="s">
        <v>1053</v>
      </c>
      <c r="F7887" s="354" t="s">
        <v>993</v>
      </c>
      <c r="G7887" s="447" t="n">
        <v>56.2134406731347</v>
      </c>
      <c r="H7887" s="448" t="n">
        <v>3.37280644038808</v>
      </c>
      <c r="I7887" s="448" t="n">
        <v>66.9164797772996</v>
      </c>
      <c r="J7887" s="388"/>
      <c r="K7887" s="331" t="s">
        <v>994</v>
      </c>
    </row>
    <row r="7888" customFormat="false" ht="15" hidden="true" customHeight="false" outlineLevel="0" collapsed="false">
      <c r="A7888" s="444"/>
      <c r="B7888" s="444" t="s">
        <v>1064</v>
      </c>
      <c r="C7888" s="444" t="str">
        <f aca="false">IFERROR(VLOOKUP(B7888,'[1]#¡REF!'!$A$1:$C$15201,2,FALSE()),"")</f>
        <v/>
      </c>
      <c r="D7888" s="444" t="s">
        <v>991</v>
      </c>
      <c r="E7888" s="444" t="s">
        <v>1009</v>
      </c>
      <c r="F7888" s="354" t="s">
        <v>993</v>
      </c>
      <c r="G7888" s="447" t="n">
        <v>78136.6825356573</v>
      </c>
      <c r="H7888" s="448" t="n">
        <v>4688.20095213944</v>
      </c>
      <c r="I7888" s="448" t="n">
        <v>93013.9068904464</v>
      </c>
      <c r="J7888" s="389"/>
      <c r="K7888" s="331" t="s">
        <v>994</v>
      </c>
    </row>
    <row r="7889" customFormat="false" ht="15" hidden="true" customHeight="false" outlineLevel="0" collapsed="false">
      <c r="A7889" s="444"/>
      <c r="B7889" s="444" t="s">
        <v>1064</v>
      </c>
      <c r="C7889" s="444" t="str">
        <f aca="false">IFERROR(VLOOKUP(B7889,'[1]#¡REF!'!$A$1:$C$15201,2,FALSE()),"")</f>
        <v/>
      </c>
      <c r="D7889" s="444" t="s">
        <v>991</v>
      </c>
      <c r="E7889" s="444" t="s">
        <v>1012</v>
      </c>
      <c r="F7889" s="354" t="s">
        <v>993</v>
      </c>
      <c r="G7889" s="447" t="n">
        <v>14.0533601682837</v>
      </c>
      <c r="H7889" s="448" t="n">
        <v>0.843201610097021</v>
      </c>
      <c r="I7889" s="448" t="n">
        <v>16.7291199443249</v>
      </c>
      <c r="J7889" s="389"/>
      <c r="K7889" s="331" t="s">
        <v>994</v>
      </c>
    </row>
    <row r="7890" customFormat="false" ht="15" hidden="true" customHeight="false" outlineLevel="0" collapsed="false">
      <c r="A7890" s="444"/>
      <c r="B7890" s="444" t="s">
        <v>1064</v>
      </c>
      <c r="C7890" s="444" t="str">
        <f aca="false">IFERROR(VLOOKUP(B7890,'[1]#¡REF!'!$A$1:$C$15201,2,FALSE()),"")</f>
        <v/>
      </c>
      <c r="D7890" s="444" t="s">
        <v>991</v>
      </c>
      <c r="E7890" s="444" t="s">
        <v>1013</v>
      </c>
      <c r="F7890" s="354" t="s">
        <v>993</v>
      </c>
      <c r="G7890" s="447" t="n">
        <v>56.2134406731347</v>
      </c>
      <c r="H7890" s="448" t="n">
        <v>3.37280644038808</v>
      </c>
      <c r="I7890" s="448" t="n">
        <v>66.9164797772996</v>
      </c>
      <c r="J7890" s="389"/>
      <c r="K7890" s="331" t="s">
        <v>994</v>
      </c>
    </row>
    <row r="7891" customFormat="false" ht="15" hidden="true" customHeight="false" outlineLevel="0" collapsed="false">
      <c r="A7891" s="444"/>
      <c r="B7891" s="444" t="s">
        <v>1064</v>
      </c>
      <c r="C7891" s="444" t="str">
        <f aca="false">IFERROR(VLOOKUP(B7891,'[1]#¡REF!'!$A$1:$C$15201,2,FALSE()),"")</f>
        <v/>
      </c>
      <c r="D7891" s="444" t="s">
        <v>991</v>
      </c>
      <c r="E7891" s="444" t="s">
        <v>1037</v>
      </c>
      <c r="F7891" s="446" t="s">
        <v>1131</v>
      </c>
      <c r="G7891" s="447" t="n">
        <v>124733.127778432</v>
      </c>
      <c r="H7891" s="448" t="n">
        <v>7483.98766670593</v>
      </c>
      <c r="I7891" s="448" t="n">
        <v>148482.315307446</v>
      </c>
      <c r="J7891" s="389"/>
      <c r="K7891" s="331" t="s">
        <v>994</v>
      </c>
    </row>
    <row r="7892" customFormat="false" ht="15" hidden="true" customHeight="false" outlineLevel="0" collapsed="false">
      <c r="A7892" s="444"/>
      <c r="B7892" s="444" t="s">
        <v>1064</v>
      </c>
      <c r="C7892" s="444" t="str">
        <f aca="false">IFERROR(VLOOKUP(B7892,'[1]#¡REF!'!$A$1:$C$15201,2,FALSE()),"")</f>
        <v/>
      </c>
      <c r="D7892" s="444" t="s">
        <v>991</v>
      </c>
      <c r="E7892" s="444" t="s">
        <v>1014</v>
      </c>
      <c r="F7892" s="446" t="s">
        <v>1132</v>
      </c>
      <c r="G7892" s="447" t="n">
        <v>5059.20966058213</v>
      </c>
      <c r="H7892" s="448" t="n">
        <v>303.552579634927</v>
      </c>
      <c r="I7892" s="448" t="n">
        <v>6022.48317995696</v>
      </c>
      <c r="J7892" s="389"/>
      <c r="K7892" s="331" t="s">
        <v>994</v>
      </c>
    </row>
    <row r="7893" customFormat="false" ht="15" hidden="true" customHeight="false" outlineLevel="0" collapsed="false">
      <c r="A7893" s="444"/>
      <c r="B7893" s="444" t="s">
        <v>1064</v>
      </c>
      <c r="C7893" s="444" t="str">
        <f aca="false">IFERROR(VLOOKUP(B7893,'[1]#¡REF!'!$A$1:$C$15201,2,FALSE()),"")</f>
        <v/>
      </c>
      <c r="D7893" s="444" t="s">
        <v>991</v>
      </c>
      <c r="E7893" s="444" t="s">
        <v>1002</v>
      </c>
      <c r="F7893" s="446" t="s">
        <v>1133</v>
      </c>
      <c r="G7893" s="447" t="n">
        <v>22485.3762692539</v>
      </c>
      <c r="H7893" s="448" t="n">
        <v>1349.12257615523</v>
      </c>
      <c r="I7893" s="448" t="n">
        <v>26766.5919109198</v>
      </c>
      <c r="J7893" s="389"/>
      <c r="K7893" s="331" t="s">
        <v>994</v>
      </c>
    </row>
    <row r="7894" customFormat="false" ht="15" hidden="true" customHeight="false" outlineLevel="0" collapsed="false">
      <c r="A7894" s="444"/>
      <c r="B7894" s="444" t="s">
        <v>1064</v>
      </c>
      <c r="C7894" s="444" t="str">
        <f aca="false">IFERROR(VLOOKUP(B7894,'[1]#¡REF!'!$A$1:$C$15201,2,FALSE()),"")</f>
        <v/>
      </c>
      <c r="D7894" s="444" t="s">
        <v>991</v>
      </c>
      <c r="E7894" s="444" t="s">
        <v>1004</v>
      </c>
      <c r="F7894" s="446" t="s">
        <v>1134</v>
      </c>
      <c r="G7894" s="447" t="n">
        <v>12.3669569480896</v>
      </c>
      <c r="H7894" s="448" t="n">
        <v>0.742017416885378</v>
      </c>
      <c r="I7894" s="448" t="n">
        <v>14.7216255510059</v>
      </c>
      <c r="J7894" s="389"/>
      <c r="K7894" s="331" t="s">
        <v>994</v>
      </c>
    </row>
    <row r="7895" customFormat="false" ht="15" hidden="true" customHeight="false" outlineLevel="0" collapsed="false">
      <c r="A7895" s="444"/>
      <c r="B7895" s="444" t="s">
        <v>1064</v>
      </c>
      <c r="C7895" s="444" t="str">
        <f aca="false">IFERROR(VLOOKUP(B7895,'[1]#¡REF!'!$A$1:$C$15201,2,FALSE()),"")</f>
        <v/>
      </c>
      <c r="D7895" s="444" t="s">
        <v>1016</v>
      </c>
      <c r="E7895" s="444" t="s">
        <v>1017</v>
      </c>
      <c r="F7895" s="446" t="s">
        <v>1130</v>
      </c>
      <c r="G7895" s="447" t="n">
        <v>241.155660487748</v>
      </c>
      <c r="H7895" s="448" t="n">
        <v>14.4693396292649</v>
      </c>
      <c r="I7895" s="448" t="n">
        <v>287.071698244615</v>
      </c>
      <c r="J7895" s="389"/>
      <c r="K7895" s="331" t="s">
        <v>994</v>
      </c>
    </row>
    <row r="7896" customFormat="false" ht="15" hidden="true" customHeight="false" outlineLevel="0" collapsed="false">
      <c r="A7896" s="444"/>
      <c r="B7896" s="444" t="s">
        <v>1064</v>
      </c>
      <c r="C7896" s="444" t="str">
        <f aca="false">IFERROR(VLOOKUP(B7896,'[1]#¡REF!'!$A$1:$C$15201,2,FALSE()),"")</f>
        <v/>
      </c>
      <c r="D7896" s="444" t="s">
        <v>1016</v>
      </c>
      <c r="E7896" s="444" t="s">
        <v>1040</v>
      </c>
      <c r="F7896" s="446" t="s">
        <v>1130</v>
      </c>
      <c r="G7896" s="447" t="n">
        <v>3507.71869800361</v>
      </c>
      <c r="H7896" s="448" t="n">
        <v>210.463121880216</v>
      </c>
      <c r="I7896" s="448" t="n">
        <v>4175.58833810349</v>
      </c>
      <c r="J7896" s="389"/>
      <c r="K7896" s="331" t="s">
        <v>994</v>
      </c>
    </row>
    <row r="7897" customFormat="false" ht="15" hidden="true" customHeight="false" outlineLevel="0" collapsed="false">
      <c r="A7897" s="444"/>
      <c r="B7897" s="444" t="s">
        <v>1064</v>
      </c>
      <c r="C7897" s="444" t="str">
        <f aca="false">IFERROR(VLOOKUP(B7897,'[1]#¡REF!'!$A$1:$C$15201,2,FALSE()),"")</f>
        <v/>
      </c>
      <c r="D7897" s="444" t="s">
        <v>1016</v>
      </c>
      <c r="E7897" s="444" t="s">
        <v>1019</v>
      </c>
      <c r="F7897" s="354" t="s">
        <v>993</v>
      </c>
      <c r="G7897" s="447" t="n">
        <v>124.793838294359</v>
      </c>
      <c r="H7897" s="448" t="n">
        <v>7.48763029766155</v>
      </c>
      <c r="I7897" s="448" t="n">
        <v>148.554585105605</v>
      </c>
      <c r="J7897" s="389"/>
      <c r="K7897" s="331" t="s">
        <v>994</v>
      </c>
    </row>
    <row r="7898" customFormat="false" ht="15" hidden="true" customHeight="false" outlineLevel="0" collapsed="false">
      <c r="A7898" s="444"/>
      <c r="B7898" s="444" t="s">
        <v>1064</v>
      </c>
      <c r="C7898" s="444" t="str">
        <f aca="false">IFERROR(VLOOKUP(B7898,'[1]#¡REF!'!$A$1:$C$15201,2,FALSE()),"")</f>
        <v/>
      </c>
      <c r="D7898" s="444" t="s">
        <v>1016</v>
      </c>
      <c r="E7898" s="444" t="s">
        <v>1020</v>
      </c>
      <c r="F7898" s="354" t="s">
        <v>993</v>
      </c>
      <c r="G7898" s="447" t="n">
        <v>3507.71869800361</v>
      </c>
      <c r="H7898" s="448" t="n">
        <v>210.463121880216</v>
      </c>
      <c r="I7898" s="448" t="n">
        <v>4175.58833810349</v>
      </c>
      <c r="J7898" s="389"/>
      <c r="K7898" s="331" t="s">
        <v>994</v>
      </c>
    </row>
    <row r="7899" customFormat="false" ht="15" hidden="true" customHeight="false" outlineLevel="0" collapsed="false">
      <c r="A7899" s="444"/>
      <c r="B7899" s="444" t="s">
        <v>1064</v>
      </c>
      <c r="C7899" s="444" t="str">
        <f aca="false">IFERROR(VLOOKUP(B7899,'[1]#¡REF!'!$A$1:$C$15201,2,FALSE()),"")</f>
        <v/>
      </c>
      <c r="D7899" s="444" t="s">
        <v>1016</v>
      </c>
      <c r="E7899" s="444" t="s">
        <v>1021</v>
      </c>
      <c r="F7899" s="354" t="s">
        <v>993</v>
      </c>
      <c r="G7899" s="447" t="n">
        <v>219.232418625225</v>
      </c>
      <c r="H7899" s="448" t="n">
        <v>13.1539451175135</v>
      </c>
      <c r="I7899" s="448" t="n">
        <v>260.974271131468</v>
      </c>
      <c r="J7899" s="389"/>
      <c r="K7899" s="331" t="s">
        <v>994</v>
      </c>
    </row>
    <row r="7900" customFormat="false" ht="15" hidden="true" customHeight="false" outlineLevel="0" collapsed="false">
      <c r="A7900" s="444"/>
      <c r="B7900" s="444" t="s">
        <v>1064</v>
      </c>
      <c r="C7900" s="444" t="str">
        <f aca="false">IFERROR(VLOOKUP(B7900,'[1]#¡REF!'!$A$1:$C$15201,2,FALSE()),"")</f>
        <v/>
      </c>
      <c r="D7900" s="444" t="s">
        <v>1016</v>
      </c>
      <c r="E7900" s="444" t="s">
        <v>1041</v>
      </c>
      <c r="F7900" s="354" t="s">
        <v>993</v>
      </c>
      <c r="G7900" s="447" t="n">
        <v>11.2426881346269</v>
      </c>
      <c r="H7900" s="448" t="n">
        <v>0.674561288077617</v>
      </c>
      <c r="I7900" s="448" t="n">
        <v>13.3832959554599</v>
      </c>
      <c r="J7900" s="389"/>
      <c r="K7900" s="331" t="s">
        <v>994</v>
      </c>
    </row>
    <row r="7901" customFormat="false" ht="15" hidden="true" customHeight="false" outlineLevel="0" collapsed="false">
      <c r="A7901" s="444"/>
      <c r="B7901" s="444" t="s">
        <v>1064</v>
      </c>
      <c r="C7901" s="444" t="str">
        <f aca="false">IFERROR(VLOOKUP(B7901,'[1]#¡REF!'!$A$1:$C$15201,2,FALSE()),"")</f>
        <v/>
      </c>
      <c r="D7901" s="444" t="s">
        <v>1016</v>
      </c>
      <c r="E7901" s="444" t="s">
        <v>1022</v>
      </c>
      <c r="F7901" s="354" t="s">
        <v>993</v>
      </c>
      <c r="G7901" s="447" t="n">
        <v>15.1776289817464</v>
      </c>
      <c r="H7901" s="448" t="n">
        <v>0.910657738904782</v>
      </c>
      <c r="I7901" s="448" t="n">
        <v>18.0674495398709</v>
      </c>
      <c r="J7901" s="389"/>
      <c r="K7901" s="331" t="s">
        <v>994</v>
      </c>
    </row>
    <row r="7902" customFormat="false" ht="15" hidden="true" customHeight="false" outlineLevel="0" collapsed="false">
      <c r="A7902" s="444"/>
      <c r="B7902" s="444" t="s">
        <v>1064</v>
      </c>
      <c r="C7902" s="444" t="str">
        <f aca="false">IFERROR(VLOOKUP(B7902,'[1]#¡REF!'!$A$1:$C$15201,2,FALSE()),"")</f>
        <v/>
      </c>
      <c r="D7902" s="444" t="s">
        <v>1016</v>
      </c>
      <c r="E7902" s="444" t="s">
        <v>1023</v>
      </c>
      <c r="F7902" s="354" t="s">
        <v>993</v>
      </c>
      <c r="G7902" s="447" t="n">
        <v>8769.29674500902</v>
      </c>
      <c r="H7902" s="448" t="n">
        <v>526.157804700541</v>
      </c>
      <c r="I7902" s="448" t="n">
        <v>10438.9708452587</v>
      </c>
      <c r="J7902" s="389"/>
      <c r="K7902" s="331" t="s">
        <v>994</v>
      </c>
    </row>
    <row r="7903" customFormat="false" ht="15" hidden="true" customHeight="false" outlineLevel="0" collapsed="false">
      <c r="A7903" s="444"/>
      <c r="B7903" s="444" t="s">
        <v>1064</v>
      </c>
      <c r="C7903" s="444" t="str">
        <f aca="false">IFERROR(VLOOKUP(B7903,'[1]#¡REF!'!$A$1:$C$15201,2,FALSE()),"")</f>
        <v/>
      </c>
      <c r="D7903" s="444" t="s">
        <v>1016</v>
      </c>
      <c r="E7903" s="444" t="s">
        <v>1042</v>
      </c>
      <c r="F7903" s="354" t="s">
        <v>993</v>
      </c>
      <c r="G7903" s="447" t="n">
        <v>153462.693037658</v>
      </c>
      <c r="H7903" s="448" t="n">
        <v>9207.76158225947</v>
      </c>
      <c r="I7903" s="448" t="n">
        <v>182681.989792028</v>
      </c>
      <c r="J7903" s="389"/>
      <c r="K7903" s="331" t="s">
        <v>994</v>
      </c>
    </row>
    <row r="7904" customFormat="false" ht="15" hidden="true" customHeight="false" outlineLevel="0" collapsed="false">
      <c r="A7904" s="444"/>
      <c r="B7904" s="444" t="s">
        <v>1064</v>
      </c>
      <c r="C7904" s="444" t="str">
        <f aca="false">IFERROR(VLOOKUP(B7904,'[1]#¡REF!'!$A$1:$C$15201,2,FALSE()),"")</f>
        <v/>
      </c>
      <c r="D7904" s="444" t="s">
        <v>1016</v>
      </c>
      <c r="E7904" s="444" t="s">
        <v>1065</v>
      </c>
      <c r="F7904" s="354" t="s">
        <v>993</v>
      </c>
      <c r="G7904" s="447" t="n">
        <v>11.2426881346269</v>
      </c>
      <c r="H7904" s="448" t="n">
        <v>0.674561288077617</v>
      </c>
      <c r="I7904" s="448" t="n">
        <v>13.3832959554599</v>
      </c>
      <c r="J7904" s="389"/>
      <c r="K7904" s="331" t="s">
        <v>994</v>
      </c>
    </row>
    <row r="7905" customFormat="false" ht="15" hidden="true" customHeight="false" outlineLevel="0" collapsed="false">
      <c r="A7905" s="444"/>
      <c r="B7905" s="444" t="s">
        <v>1064</v>
      </c>
      <c r="C7905" s="444" t="str">
        <f aca="false">IFERROR(VLOOKUP(B7905,'[1]#¡REF!'!$A$1:$C$15201,2,FALSE()),"")</f>
        <v/>
      </c>
      <c r="D7905" s="444" t="s">
        <v>1016</v>
      </c>
      <c r="E7905" s="444" t="s">
        <v>1043</v>
      </c>
      <c r="F7905" s="354" t="s">
        <v>993</v>
      </c>
      <c r="G7905" s="447" t="n">
        <v>2192.32418625225</v>
      </c>
      <c r="H7905" s="448" t="n">
        <v>131.539451175135</v>
      </c>
      <c r="I7905" s="448" t="n">
        <v>2609.74271131468</v>
      </c>
      <c r="J7905" s="389"/>
      <c r="K7905" s="331" t="s">
        <v>994</v>
      </c>
    </row>
    <row r="7906" customFormat="false" ht="15" hidden="true" customHeight="false" outlineLevel="0" collapsed="false">
      <c r="A7906" s="444"/>
      <c r="B7906" s="444" t="s">
        <v>1064</v>
      </c>
      <c r="C7906" s="444" t="str">
        <f aca="false">IFERROR(VLOOKUP(B7906,'[1]#¡REF!'!$A$1:$C$15201,2,FALSE()),"")</f>
        <v/>
      </c>
      <c r="D7906" s="444" t="s">
        <v>1016</v>
      </c>
      <c r="E7906" s="444" t="s">
        <v>1026</v>
      </c>
      <c r="F7906" s="446" t="s">
        <v>1132</v>
      </c>
      <c r="G7906" s="447" t="n">
        <v>2743.21590484897</v>
      </c>
      <c r="H7906" s="448" t="n">
        <v>164.592954290939</v>
      </c>
      <c r="I7906" s="448" t="n">
        <v>3265.52421313222</v>
      </c>
      <c r="J7906" s="389"/>
      <c r="K7906" s="331" t="s">
        <v>994</v>
      </c>
    </row>
    <row r="7907" customFormat="false" ht="15" hidden="true" customHeight="false" outlineLevel="0" collapsed="false">
      <c r="A7907" s="444"/>
      <c r="B7907" s="444" t="s">
        <v>1064</v>
      </c>
      <c r="C7907" s="444" t="str">
        <f aca="false">IFERROR(VLOOKUP(B7907,'[1]#¡REF!'!$A$1:$C$15201,2,FALSE()),"")</f>
        <v/>
      </c>
      <c r="D7907" s="444" t="s">
        <v>1016</v>
      </c>
      <c r="E7907" s="444" t="s">
        <v>1027</v>
      </c>
      <c r="F7907" s="446" t="s">
        <v>1133</v>
      </c>
      <c r="G7907" s="447" t="n">
        <v>4384.64837250451</v>
      </c>
      <c r="H7907" s="448" t="n">
        <v>263.078902350271</v>
      </c>
      <c r="I7907" s="448" t="n">
        <v>5219.48542262937</v>
      </c>
      <c r="J7907" s="389"/>
      <c r="K7907" s="331" t="s">
        <v>994</v>
      </c>
    </row>
    <row r="7908" customFormat="false" ht="15" hidden="true" customHeight="false" outlineLevel="0" collapsed="false">
      <c r="A7908" s="449"/>
      <c r="B7908" s="449" t="s">
        <v>1064</v>
      </c>
      <c r="C7908" s="449" t="str">
        <f aca="false">IFERROR(VLOOKUP(B7908,'[1]#¡REF!'!$A$1:$C$15201,2,FALSE()),"")</f>
        <v/>
      </c>
      <c r="D7908" s="449" t="s">
        <v>1016</v>
      </c>
      <c r="E7908" s="449" t="s">
        <v>1028</v>
      </c>
      <c r="F7908" s="450" t="s">
        <v>1134</v>
      </c>
      <c r="G7908" s="447" t="n">
        <v>4735.42024230487</v>
      </c>
      <c r="H7908" s="448" t="n">
        <v>284.125214538292</v>
      </c>
      <c r="I7908" s="448" t="n">
        <v>5637.04425643972</v>
      </c>
      <c r="J7908" s="390"/>
      <c r="K7908" s="331" t="s">
        <v>994</v>
      </c>
    </row>
    <row r="7909" customFormat="false" ht="15.75" hidden="true" customHeight="false" outlineLevel="0" collapsed="false">
      <c r="A7909" s="451"/>
      <c r="B7909" s="451" t="s">
        <v>1064</v>
      </c>
      <c r="C7909" s="451" t="str">
        <f aca="false">IFERROR(VLOOKUP(B7909,'[1]#¡REF!'!$A$1:$C$15201,2,FALSE()),"")</f>
        <v/>
      </c>
      <c r="D7909" s="451" t="s">
        <v>1016</v>
      </c>
      <c r="E7909" s="451" t="s">
        <v>621</v>
      </c>
      <c r="F7909" s="452" t="s">
        <v>1136</v>
      </c>
      <c r="G7909" s="453" t="n">
        <v>13153.9451175135</v>
      </c>
      <c r="H7909" s="454" t="n">
        <v>789.236707050812</v>
      </c>
      <c r="I7909" s="454" t="n">
        <v>15658.4562678881</v>
      </c>
      <c r="J7909" s="360"/>
      <c r="K7909" s="356" t="s">
        <v>994</v>
      </c>
      <c r="L7909" s="379"/>
      <c r="M7909" s="379"/>
      <c r="N7909" s="379"/>
      <c r="O7909" s="379"/>
      <c r="P7909" s="101"/>
      <c r="Q7909" s="380"/>
      <c r="R7909" s="381"/>
      <c r="S7909" s="381"/>
      <c r="T7909" s="382"/>
    </row>
    <row r="7910" customFormat="false" ht="15" hidden="true" customHeight="false" outlineLevel="0" collapsed="false">
      <c r="A7910" s="439"/>
      <c r="B7910" s="439" t="s">
        <v>1734</v>
      </c>
      <c r="C7910" s="439" t="str">
        <f aca="false">IFERROR(VLOOKUP(B7910,'[1]#¡REF!'!$A$1:$C$15201,2,FALSE()),"")</f>
        <v/>
      </c>
      <c r="D7910" s="439" t="s">
        <v>991</v>
      </c>
      <c r="E7910" s="439" t="s">
        <v>1032</v>
      </c>
      <c r="F7910" s="441" t="s">
        <v>1130</v>
      </c>
      <c r="G7910" s="447" t="n">
        <v>468.246022184371</v>
      </c>
      <c r="H7910" s="448" t="n">
        <v>1830.84194674089</v>
      </c>
      <c r="I7910" s="448" t="n">
        <v>36323.9042233393</v>
      </c>
      <c r="J7910" s="388"/>
      <c r="K7910" s="331" t="s">
        <v>994</v>
      </c>
    </row>
    <row r="7911" customFormat="false" ht="15" hidden="true" customHeight="false" outlineLevel="0" collapsed="false">
      <c r="A7911" s="444"/>
      <c r="B7911" s="444" t="s">
        <v>1734</v>
      </c>
      <c r="C7911" s="444" t="str">
        <f aca="false">IFERROR(VLOOKUP(B7911,'[1]#¡REF!'!$A$1:$C$15201,2,FALSE()),"")</f>
        <v/>
      </c>
      <c r="D7911" s="444" t="s">
        <v>991</v>
      </c>
      <c r="E7911" s="444" t="s">
        <v>1075</v>
      </c>
      <c r="F7911" s="354" t="s">
        <v>993</v>
      </c>
      <c r="G7911" s="447" t="n">
        <v>42.1421419965934</v>
      </c>
      <c r="H7911" s="448" t="n">
        <v>164.77577520668</v>
      </c>
      <c r="I7911" s="448" t="n">
        <v>3269.15138010054</v>
      </c>
      <c r="J7911" s="389"/>
      <c r="K7911" s="331" t="s">
        <v>994</v>
      </c>
    </row>
    <row r="7912" customFormat="false" ht="15" hidden="true" customHeight="false" outlineLevel="0" collapsed="false">
      <c r="A7912" s="444"/>
      <c r="B7912" s="444" t="s">
        <v>1734</v>
      </c>
      <c r="C7912" s="444" t="str">
        <f aca="false">IFERROR(VLOOKUP(B7912,'[1]#¡REF!'!$A$1:$C$15201,2,FALSE()),"")</f>
        <v/>
      </c>
      <c r="D7912" s="444" t="s">
        <v>991</v>
      </c>
      <c r="E7912" s="444" t="s">
        <v>1033</v>
      </c>
      <c r="F7912" s="354" t="s">
        <v>993</v>
      </c>
      <c r="G7912" s="447" t="n">
        <v>208.109343193054</v>
      </c>
      <c r="H7912" s="448" t="n">
        <v>813.707531884841</v>
      </c>
      <c r="I7912" s="448" t="n">
        <v>16143.9574325952</v>
      </c>
      <c r="J7912" s="389"/>
      <c r="K7912" s="331" t="s">
        <v>994</v>
      </c>
    </row>
    <row r="7913" customFormat="false" ht="15" hidden="true" customHeight="false" outlineLevel="0" collapsed="false">
      <c r="A7913" s="444"/>
      <c r="B7913" s="444" t="s">
        <v>1734</v>
      </c>
      <c r="C7913" s="444" t="str">
        <f aca="false">IFERROR(VLOOKUP(B7913,'[1]#¡REF!'!$A$1:$C$15201,2,FALSE()),"")</f>
        <v/>
      </c>
      <c r="D7913" s="444" t="s">
        <v>991</v>
      </c>
      <c r="E7913" s="444" t="s">
        <v>1053</v>
      </c>
      <c r="F7913" s="354" t="s">
        <v>993</v>
      </c>
      <c r="G7913" s="447" t="n">
        <v>2601.36678991317</v>
      </c>
      <c r="H7913" s="448" t="n">
        <v>10171.3441485605</v>
      </c>
      <c r="I7913" s="448" t="n">
        <v>201799.46790744</v>
      </c>
      <c r="J7913" s="389"/>
      <c r="K7913" s="331" t="s">
        <v>994</v>
      </c>
    </row>
    <row r="7914" customFormat="false" ht="15" hidden="true" customHeight="false" outlineLevel="0" collapsed="false">
      <c r="A7914" s="444"/>
      <c r="B7914" s="444" t="s">
        <v>1734</v>
      </c>
      <c r="C7914" s="444" t="str">
        <f aca="false">IFERROR(VLOOKUP(B7914,'[1]#¡REF!'!$A$1:$C$15201,2,FALSE()),"")</f>
        <v/>
      </c>
      <c r="D7914" s="444" t="s">
        <v>991</v>
      </c>
      <c r="E7914" s="444" t="s">
        <v>1034</v>
      </c>
      <c r="F7914" s="354" t="s">
        <v>993</v>
      </c>
      <c r="G7914" s="447" t="n">
        <v>5202.73357982635</v>
      </c>
      <c r="H7914" s="448" t="n">
        <v>20342.688297121</v>
      </c>
      <c r="I7914" s="448" t="n">
        <v>403598.935814881</v>
      </c>
      <c r="J7914" s="389"/>
      <c r="K7914" s="331" t="s">
        <v>994</v>
      </c>
    </row>
    <row r="7915" customFormat="false" ht="15" hidden="true" customHeight="false" outlineLevel="0" collapsed="false">
      <c r="A7915" s="444"/>
      <c r="B7915" s="444" t="s">
        <v>1734</v>
      </c>
      <c r="C7915" s="444" t="str">
        <f aca="false">IFERROR(VLOOKUP(B7915,'[1]#¡REF!'!$A$1:$C$15201,2,FALSE()),"")</f>
        <v/>
      </c>
      <c r="D7915" s="444" t="s">
        <v>991</v>
      </c>
      <c r="E7915" s="444" t="s">
        <v>1010</v>
      </c>
      <c r="F7915" s="354" t="s">
        <v>993</v>
      </c>
      <c r="G7915" s="447" t="n">
        <v>478.651489344024</v>
      </c>
      <c r="H7915" s="448" t="n">
        <v>1871.52732333513</v>
      </c>
      <c r="I7915" s="448" t="n">
        <v>37131.102094969</v>
      </c>
      <c r="J7915" s="389"/>
      <c r="K7915" s="331" t="s">
        <v>994</v>
      </c>
    </row>
    <row r="7916" customFormat="false" ht="15" hidden="true" customHeight="false" outlineLevel="0" collapsed="false">
      <c r="A7916" s="444"/>
      <c r="B7916" s="444" t="s">
        <v>1734</v>
      </c>
      <c r="C7916" s="444" t="str">
        <f aca="false">IFERROR(VLOOKUP(B7916,'[1]#¡REF!'!$A$1:$C$15201,2,FALSE()),"")</f>
        <v/>
      </c>
      <c r="D7916" s="444" t="s">
        <v>991</v>
      </c>
      <c r="E7916" s="444" t="s">
        <v>1011</v>
      </c>
      <c r="F7916" s="354" t="s">
        <v>993</v>
      </c>
      <c r="G7916" s="447" t="n">
        <v>1560.8200739479</v>
      </c>
      <c r="H7916" s="448" t="n">
        <v>6102.80648913631</v>
      </c>
      <c r="I7916" s="448" t="n">
        <v>121079.680744464</v>
      </c>
      <c r="J7916" s="389"/>
      <c r="K7916" s="331" t="s">
        <v>994</v>
      </c>
    </row>
    <row r="7917" customFormat="false" ht="15" hidden="true" customHeight="false" outlineLevel="0" collapsed="false">
      <c r="A7917" s="444"/>
      <c r="B7917" s="444" t="s">
        <v>1734</v>
      </c>
      <c r="C7917" s="444" t="str">
        <f aca="false">IFERROR(VLOOKUP(B7917,'[1]#¡REF!'!$A$1:$C$15201,2,FALSE()),"")</f>
        <v/>
      </c>
      <c r="D7917" s="444" t="s">
        <v>991</v>
      </c>
      <c r="E7917" s="444" t="s">
        <v>1012</v>
      </c>
      <c r="F7917" s="354" t="s">
        <v>993</v>
      </c>
      <c r="G7917" s="447" t="n">
        <v>1664.87474554443</v>
      </c>
      <c r="H7917" s="448" t="n">
        <v>6509.66025507873</v>
      </c>
      <c r="I7917" s="448" t="n">
        <v>129151.659460762</v>
      </c>
      <c r="J7917" s="389"/>
      <c r="K7917" s="331" t="s">
        <v>994</v>
      </c>
    </row>
    <row r="7918" customFormat="false" ht="15" hidden="true" customHeight="false" outlineLevel="0" collapsed="false">
      <c r="A7918" s="444"/>
      <c r="B7918" s="444" t="s">
        <v>1734</v>
      </c>
      <c r="C7918" s="444" t="str">
        <f aca="false">IFERROR(VLOOKUP(B7918,'[1]#¡REF!'!$A$1:$C$15201,2,FALSE()),"")</f>
        <v/>
      </c>
      <c r="D7918" s="444" t="s">
        <v>991</v>
      </c>
      <c r="E7918" s="444" t="s">
        <v>1035</v>
      </c>
      <c r="F7918" s="354" t="s">
        <v>993</v>
      </c>
      <c r="G7918" s="447" t="n">
        <v>258.055585559387</v>
      </c>
      <c r="H7918" s="448" t="n">
        <v>1008.9973395372</v>
      </c>
      <c r="I7918" s="448" t="n">
        <v>20018.5072164181</v>
      </c>
      <c r="J7918" s="389"/>
      <c r="K7918" s="331" t="s">
        <v>994</v>
      </c>
    </row>
    <row r="7919" customFormat="false" ht="15" hidden="true" customHeight="false" outlineLevel="0" collapsed="false">
      <c r="A7919" s="444"/>
      <c r="B7919" s="444" t="s">
        <v>1734</v>
      </c>
      <c r="C7919" s="444" t="str">
        <f aca="false">IFERROR(VLOOKUP(B7919,'[1]#¡REF!'!$A$1:$C$15201,2,FALSE()),"")</f>
        <v/>
      </c>
      <c r="D7919" s="444" t="s">
        <v>991</v>
      </c>
      <c r="E7919" s="444" t="s">
        <v>995</v>
      </c>
      <c r="F7919" s="354" t="s">
        <v>993</v>
      </c>
      <c r="G7919" s="447" t="n">
        <v>6.24328029579162</v>
      </c>
      <c r="H7919" s="448" t="n">
        <v>24.4112259565452</v>
      </c>
      <c r="I7919" s="448" t="n">
        <v>484.318722977857</v>
      </c>
      <c r="J7919" s="389"/>
      <c r="K7919" s="331" t="s">
        <v>994</v>
      </c>
    </row>
    <row r="7920" customFormat="false" ht="15" hidden="true" customHeight="false" outlineLevel="0" collapsed="false">
      <c r="A7920" s="444"/>
      <c r="B7920" s="444" t="s">
        <v>1734</v>
      </c>
      <c r="C7920" s="444" t="str">
        <f aca="false">IFERROR(VLOOKUP(B7920,'[1]#¡REF!'!$A$1:$C$15201,2,FALSE()),"")</f>
        <v/>
      </c>
      <c r="D7920" s="444" t="s">
        <v>991</v>
      </c>
      <c r="E7920" s="444" t="s">
        <v>1037</v>
      </c>
      <c r="F7920" s="446" t="s">
        <v>1131</v>
      </c>
      <c r="G7920" s="447" t="n">
        <v>399.569938930663</v>
      </c>
      <c r="H7920" s="448" t="n">
        <v>1562.31846121889</v>
      </c>
      <c r="I7920" s="448" t="n">
        <v>30996.3982705829</v>
      </c>
      <c r="J7920" s="389"/>
      <c r="K7920" s="331" t="s">
        <v>994</v>
      </c>
    </row>
    <row r="7921" customFormat="false" ht="15" hidden="true" customHeight="false" outlineLevel="0" collapsed="false">
      <c r="A7921" s="444"/>
      <c r="B7921" s="444" t="s">
        <v>1734</v>
      </c>
      <c r="C7921" s="444" t="str">
        <f aca="false">IFERROR(VLOOKUP(B7921,'[1]#¡REF!'!$A$1:$C$15201,2,FALSE()),"")</f>
        <v/>
      </c>
      <c r="D7921" s="444" t="s">
        <v>991</v>
      </c>
      <c r="E7921" s="444" t="s">
        <v>1014</v>
      </c>
      <c r="F7921" s="446" t="s">
        <v>1132</v>
      </c>
      <c r="G7921" s="447" t="n">
        <v>1300.68339495659</v>
      </c>
      <c r="H7921" s="448" t="n">
        <v>5085.67207428025</v>
      </c>
      <c r="I7921" s="448" t="n">
        <v>100899.73395372</v>
      </c>
      <c r="J7921" s="389"/>
      <c r="K7921" s="331" t="s">
        <v>994</v>
      </c>
    </row>
    <row r="7922" customFormat="false" ht="15" hidden="true" customHeight="false" outlineLevel="0" collapsed="false">
      <c r="A7922" s="449"/>
      <c r="B7922" s="449" t="s">
        <v>1734</v>
      </c>
      <c r="C7922" s="449" t="str">
        <f aca="false">IFERROR(VLOOKUP(B7922,'[1]#¡REF!'!$A$1:$C$15201,2,FALSE()),"")</f>
        <v/>
      </c>
      <c r="D7922" s="449" t="s">
        <v>991</v>
      </c>
      <c r="E7922" s="449" t="s">
        <v>1004</v>
      </c>
      <c r="F7922" s="450" t="s">
        <v>1134</v>
      </c>
      <c r="G7922" s="447" t="n">
        <v>72.8382701175689</v>
      </c>
      <c r="H7922" s="448" t="n">
        <v>284.797636159694</v>
      </c>
      <c r="I7922" s="448" t="n">
        <v>5650.38510140833</v>
      </c>
      <c r="J7922" s="390"/>
      <c r="K7922" s="331" t="s">
        <v>994</v>
      </c>
    </row>
    <row r="7923" customFormat="false" ht="15.75" hidden="true" customHeight="false" outlineLevel="0" collapsed="false">
      <c r="A7923" s="455" t="s">
        <v>1062</v>
      </c>
      <c r="B7923" s="455" t="s">
        <v>1734</v>
      </c>
      <c r="C7923" s="455" t="str">
        <f aca="false">IFERROR(VLOOKUP(B7923,'[1]#¡REF!'!$A$1:$C$15201,2,FALSE()),"")</f>
        <v/>
      </c>
      <c r="D7923" s="455" t="s">
        <v>991</v>
      </c>
      <c r="E7923" s="455" t="s">
        <v>612</v>
      </c>
      <c r="F7923" s="456" t="s">
        <v>1136</v>
      </c>
      <c r="G7923" s="457" t="n">
        <v>514.030077686843</v>
      </c>
      <c r="H7923" s="465" t="n">
        <v>2009.85760375556</v>
      </c>
      <c r="I7923" s="465" t="n">
        <v>39875.5748585102</v>
      </c>
      <c r="J7923" s="360" t="n">
        <v>70.98</v>
      </c>
      <c r="K7923" s="455" t="s">
        <v>994</v>
      </c>
      <c r="L7923" s="458" t="s">
        <v>1728</v>
      </c>
      <c r="M7923" s="458"/>
      <c r="N7923" s="458"/>
      <c r="O7923" s="458" t="n">
        <v>3139311</v>
      </c>
      <c r="P7923" s="459" t="n">
        <v>2596</v>
      </c>
      <c r="Q7923" s="460" t="n">
        <v>44488</v>
      </c>
      <c r="R7923" s="461"/>
      <c r="S7923" s="461"/>
      <c r="T7923" s="462" t="n">
        <f aca="false">82</f>
        <v>82</v>
      </c>
    </row>
    <row r="7924" customFormat="false" ht="15" hidden="true" customHeight="false" outlineLevel="0" collapsed="false">
      <c r="A7924" s="439"/>
      <c r="B7924" s="439" t="s">
        <v>1735</v>
      </c>
      <c r="C7924" s="439" t="str">
        <f aca="false">IFERROR(VLOOKUP(B7924,'[1]#¡REF!'!$A$1:$C$15201,2,FALSE()),"")</f>
        <v/>
      </c>
      <c r="D7924" s="439" t="s">
        <v>991</v>
      </c>
      <c r="E7924" s="439" t="s">
        <v>1075</v>
      </c>
      <c r="F7924" s="354" t="s">
        <v>993</v>
      </c>
      <c r="G7924" s="447" t="n">
        <v>32.8763640234923</v>
      </c>
      <c r="H7924" s="448" t="n">
        <v>1.97258184140954</v>
      </c>
      <c r="I7924" s="448" t="n">
        <v>39.1360237335652</v>
      </c>
      <c r="J7924" s="388"/>
      <c r="K7924" s="331" t="s">
        <v>994</v>
      </c>
    </row>
    <row r="7925" customFormat="false" ht="15" hidden="true" customHeight="false" outlineLevel="0" collapsed="false">
      <c r="A7925" s="444"/>
      <c r="B7925" s="444" t="s">
        <v>1735</v>
      </c>
      <c r="C7925" s="444" t="str">
        <f aca="false">IFERROR(VLOOKUP(B7925,'[1]#¡REF!'!$A$1:$C$15201,2,FALSE()),"")</f>
        <v/>
      </c>
      <c r="D7925" s="444" t="s">
        <v>991</v>
      </c>
      <c r="E7925" s="444" t="s">
        <v>1011</v>
      </c>
      <c r="F7925" s="354" t="s">
        <v>993</v>
      </c>
      <c r="G7925" s="447" t="n">
        <v>1972.58184140954</v>
      </c>
      <c r="H7925" s="448" t="n">
        <v>118.354910484572</v>
      </c>
      <c r="I7925" s="448" t="n">
        <v>2348.16142401391</v>
      </c>
      <c r="J7925" s="389"/>
      <c r="K7925" s="331" t="s">
        <v>994</v>
      </c>
    </row>
    <row r="7926" customFormat="false" ht="15" hidden="true" customHeight="false" outlineLevel="0" collapsed="false">
      <c r="A7926" s="444"/>
      <c r="B7926" s="444" t="s">
        <v>1735</v>
      </c>
      <c r="C7926" s="444" t="str">
        <f aca="false">IFERROR(VLOOKUP(B7926,'[1]#¡REF!'!$A$1:$C$15201,2,FALSE()),"")</f>
        <v/>
      </c>
      <c r="D7926" s="444" t="s">
        <v>991</v>
      </c>
      <c r="E7926" s="444" t="s">
        <v>1001</v>
      </c>
      <c r="F7926" s="354" t="s">
        <v>993</v>
      </c>
      <c r="G7926" s="447" t="n">
        <v>1616.42123115504</v>
      </c>
      <c r="H7926" s="448" t="n">
        <v>96.9852738693021</v>
      </c>
      <c r="I7926" s="448" t="n">
        <v>1924.18783356695</v>
      </c>
      <c r="J7926" s="389"/>
      <c r="K7926" s="331" t="s">
        <v>994</v>
      </c>
    </row>
    <row r="7927" customFormat="false" ht="15" hidden="true" customHeight="false" outlineLevel="0" collapsed="false">
      <c r="A7927" s="444"/>
      <c r="B7927" s="444" t="s">
        <v>1735</v>
      </c>
      <c r="C7927" s="444" t="str">
        <f aca="false">IFERROR(VLOOKUP(B7927,'[1]#¡REF!'!$A$1:$C$15201,2,FALSE()),"")</f>
        <v/>
      </c>
      <c r="D7927" s="444" t="s">
        <v>991</v>
      </c>
      <c r="E7927" s="444" t="s">
        <v>1036</v>
      </c>
      <c r="F7927" s="354" t="s">
        <v>993</v>
      </c>
      <c r="G7927" s="447" t="n">
        <v>1095.87880078308</v>
      </c>
      <c r="H7927" s="448" t="n">
        <v>65.7527280469845</v>
      </c>
      <c r="I7927" s="448" t="n">
        <v>1304.53412445217</v>
      </c>
      <c r="J7927" s="389"/>
      <c r="K7927" s="331" t="s">
        <v>994</v>
      </c>
    </row>
    <row r="7928" customFormat="false" ht="15" hidden="true" customHeight="false" outlineLevel="0" collapsed="false">
      <c r="A7928" s="444"/>
      <c r="B7928" s="444" t="s">
        <v>1735</v>
      </c>
      <c r="C7928" s="444" t="str">
        <f aca="false">IFERROR(VLOOKUP(B7928,'[1]#¡REF!'!$A$1:$C$15201,2,FALSE()),"")</f>
        <v/>
      </c>
      <c r="D7928" s="444" t="s">
        <v>991</v>
      </c>
      <c r="E7928" s="444" t="s">
        <v>995</v>
      </c>
      <c r="F7928" s="354" t="s">
        <v>993</v>
      </c>
      <c r="G7928" s="447" t="n">
        <v>65.7527280469845</v>
      </c>
      <c r="H7928" s="448" t="n">
        <v>3.94516368281907</v>
      </c>
      <c r="I7928" s="448" t="n">
        <v>78.2720474671303</v>
      </c>
      <c r="J7928" s="389"/>
      <c r="K7928" s="331" t="s">
        <v>994</v>
      </c>
    </row>
    <row r="7929" customFormat="false" ht="15" hidden="true" customHeight="false" outlineLevel="0" collapsed="false">
      <c r="A7929" s="444"/>
      <c r="B7929" s="444" t="s">
        <v>1735</v>
      </c>
      <c r="C7929" s="444" t="str">
        <f aca="false">IFERROR(VLOOKUP(B7929,'[1]#¡REF!'!$A$1:$C$15201,2,FALSE()),"")</f>
        <v/>
      </c>
      <c r="D7929" s="444" t="s">
        <v>991</v>
      </c>
      <c r="E7929" s="444" t="s">
        <v>1004</v>
      </c>
      <c r="F7929" s="446" t="s">
        <v>1134</v>
      </c>
      <c r="G7929" s="447" t="n">
        <v>164.381820117461</v>
      </c>
      <c r="H7929" s="448" t="n">
        <v>9.86290920704768</v>
      </c>
      <c r="I7929" s="448" t="n">
        <v>195.680118667826</v>
      </c>
      <c r="J7929" s="389"/>
      <c r="K7929" s="331" t="s">
        <v>994</v>
      </c>
    </row>
    <row r="7930" customFormat="false" ht="15" hidden="true" customHeight="false" outlineLevel="0" collapsed="false">
      <c r="A7930" s="444"/>
      <c r="B7930" s="444" t="s">
        <v>1735</v>
      </c>
      <c r="C7930" s="444" t="str">
        <f aca="false">IFERROR(VLOOKUP(B7930,'[1]#¡REF!'!$A$1:$C$15201,2,FALSE()),"")</f>
        <v/>
      </c>
      <c r="D7930" s="444" t="s">
        <v>1016</v>
      </c>
      <c r="E7930" s="444" t="s">
        <v>1017</v>
      </c>
      <c r="F7930" s="446" t="s">
        <v>1130</v>
      </c>
      <c r="G7930" s="447" t="n">
        <v>106.84818307635</v>
      </c>
      <c r="H7930" s="448" t="n">
        <v>6.41089098458099</v>
      </c>
      <c r="I7930" s="448" t="n">
        <v>127.192077134087</v>
      </c>
      <c r="J7930" s="389"/>
      <c r="K7930" s="331" t="s">
        <v>994</v>
      </c>
    </row>
    <row r="7931" customFormat="false" ht="15" hidden="true" customHeight="false" outlineLevel="0" collapsed="false">
      <c r="A7931" s="444"/>
      <c r="B7931" s="444" t="s">
        <v>1735</v>
      </c>
      <c r="C7931" s="444" t="str">
        <f aca="false">IFERROR(VLOOKUP(B7931,'[1]#¡REF!'!$A$1:$C$15201,2,FALSE()),"")</f>
        <v/>
      </c>
      <c r="D7931" s="444" t="s">
        <v>1016</v>
      </c>
      <c r="E7931" s="444" t="s">
        <v>1019</v>
      </c>
      <c r="F7931" s="354" t="s">
        <v>993</v>
      </c>
      <c r="G7931" s="447" t="n">
        <v>68.4924250489422</v>
      </c>
      <c r="H7931" s="448" t="n">
        <v>4.10954550293653</v>
      </c>
      <c r="I7931" s="448" t="n">
        <v>81.5333827782608</v>
      </c>
      <c r="J7931" s="389"/>
      <c r="K7931" s="331" t="s">
        <v>994</v>
      </c>
    </row>
    <row r="7932" customFormat="false" ht="15" hidden="true" customHeight="false" outlineLevel="0" collapsed="false">
      <c r="A7932" s="444"/>
      <c r="B7932" s="444" t="s">
        <v>1735</v>
      </c>
      <c r="C7932" s="444" t="str">
        <f aca="false">IFERROR(VLOOKUP(B7932,'[1]#¡REF!'!$A$1:$C$15201,2,FALSE()),"")</f>
        <v/>
      </c>
      <c r="D7932" s="444" t="s">
        <v>1016</v>
      </c>
      <c r="E7932" s="444" t="s">
        <v>1021</v>
      </c>
      <c r="F7932" s="354" t="s">
        <v>993</v>
      </c>
      <c r="G7932" s="447" t="n">
        <v>213.6963661527</v>
      </c>
      <c r="H7932" s="448" t="n">
        <v>12.821781969162</v>
      </c>
      <c r="I7932" s="448" t="n">
        <v>254.384154268174</v>
      </c>
      <c r="J7932" s="389"/>
      <c r="K7932" s="331" t="s">
        <v>994</v>
      </c>
    </row>
    <row r="7933" customFormat="false" ht="15" hidden="true" customHeight="false" outlineLevel="0" collapsed="false">
      <c r="A7933" s="444"/>
      <c r="B7933" s="444" t="s">
        <v>1735</v>
      </c>
      <c r="C7933" s="444" t="str">
        <f aca="false">IFERROR(VLOOKUP(B7933,'[1]#¡REF!'!$A$1:$C$15201,2,FALSE()),"")</f>
        <v/>
      </c>
      <c r="D7933" s="444" t="s">
        <v>1016</v>
      </c>
      <c r="E7933" s="444" t="s">
        <v>1022</v>
      </c>
      <c r="F7933" s="354" t="s">
        <v>993</v>
      </c>
      <c r="G7933" s="447" t="n">
        <v>111.231698279482</v>
      </c>
      <c r="H7933" s="448" t="n">
        <v>6.67390189676893</v>
      </c>
      <c r="I7933" s="448" t="n">
        <v>132.410213631896</v>
      </c>
      <c r="J7933" s="389"/>
      <c r="K7933" s="331" t="s">
        <v>994</v>
      </c>
    </row>
    <row r="7934" customFormat="false" ht="15" hidden="true" customHeight="false" outlineLevel="0" collapsed="false">
      <c r="A7934" s="444"/>
      <c r="B7934" s="444" t="s">
        <v>1735</v>
      </c>
      <c r="C7934" s="444" t="str">
        <f aca="false">IFERROR(VLOOKUP(B7934,'[1]#¡REF!'!$A$1:$C$15201,2,FALSE()),"")</f>
        <v/>
      </c>
      <c r="D7934" s="444" t="s">
        <v>1016</v>
      </c>
      <c r="E7934" s="444" t="s">
        <v>1023</v>
      </c>
      <c r="F7934" s="354" t="s">
        <v>993</v>
      </c>
      <c r="G7934" s="447" t="n">
        <v>4273.92732305399</v>
      </c>
      <c r="H7934" s="448" t="n">
        <v>256.43563938324</v>
      </c>
      <c r="I7934" s="448" t="n">
        <v>5087.68308536347</v>
      </c>
      <c r="J7934" s="389"/>
      <c r="K7934" s="331" t="s">
        <v>994</v>
      </c>
    </row>
    <row r="7935" customFormat="false" ht="15" hidden="true" customHeight="false" outlineLevel="0" collapsed="false">
      <c r="A7935" s="444"/>
      <c r="B7935" s="444" t="s">
        <v>1735</v>
      </c>
      <c r="C7935" s="444" t="str">
        <f aca="false">IFERROR(VLOOKUP(B7935,'[1]#¡REF!'!$A$1:$C$15201,2,FALSE()),"")</f>
        <v/>
      </c>
      <c r="D7935" s="444" t="s">
        <v>1016</v>
      </c>
      <c r="E7935" s="444" t="s">
        <v>1042</v>
      </c>
      <c r="F7935" s="354" t="s">
        <v>993</v>
      </c>
      <c r="G7935" s="447" t="n">
        <v>128217.81969162</v>
      </c>
      <c r="H7935" s="448" t="n">
        <v>7693.06918149719</v>
      </c>
      <c r="I7935" s="448" t="n">
        <v>152630.492560904</v>
      </c>
      <c r="J7935" s="389"/>
      <c r="K7935" s="331" t="s">
        <v>994</v>
      </c>
    </row>
    <row r="7936" customFormat="false" ht="15" hidden="true" customHeight="false" outlineLevel="0" collapsed="false">
      <c r="A7936" s="444"/>
      <c r="B7936" s="444" t="s">
        <v>1735</v>
      </c>
      <c r="C7936" s="444" t="str">
        <f aca="false">IFERROR(VLOOKUP(B7936,'[1]#¡REF!'!$A$1:$C$15201,2,FALSE()),"")</f>
        <v/>
      </c>
      <c r="D7936" s="444" t="s">
        <v>1016</v>
      </c>
      <c r="E7936" s="444" t="s">
        <v>1024</v>
      </c>
      <c r="F7936" s="354" t="s">
        <v>993</v>
      </c>
      <c r="G7936" s="447" t="n">
        <v>153861.383629944</v>
      </c>
      <c r="H7936" s="448" t="n">
        <v>9231.68301779662</v>
      </c>
      <c r="I7936" s="448" t="n">
        <v>183156.591073085</v>
      </c>
      <c r="J7936" s="389"/>
      <c r="K7936" s="331" t="s">
        <v>994</v>
      </c>
    </row>
    <row r="7937" customFormat="false" ht="15" hidden="true" customHeight="false" outlineLevel="0" collapsed="false">
      <c r="A7937" s="444"/>
      <c r="B7937" s="444" t="s">
        <v>1735</v>
      </c>
      <c r="C7937" s="444" t="str">
        <f aca="false">IFERROR(VLOOKUP(B7937,'[1]#¡REF!'!$A$1:$C$15201,2,FALSE()),"")</f>
        <v/>
      </c>
      <c r="D7937" s="444" t="s">
        <v>1016</v>
      </c>
      <c r="E7937" s="444" t="s">
        <v>1025</v>
      </c>
      <c r="F7937" s="354" t="s">
        <v>993</v>
      </c>
      <c r="G7937" s="447" t="n">
        <v>128217.81969162</v>
      </c>
      <c r="H7937" s="448" t="n">
        <v>7693.06918149719</v>
      </c>
      <c r="I7937" s="448" t="n">
        <v>152630.492560904</v>
      </c>
      <c r="J7937" s="389"/>
      <c r="K7937" s="331" t="s">
        <v>994</v>
      </c>
    </row>
    <row r="7938" customFormat="false" ht="15" hidden="true" customHeight="false" outlineLevel="0" collapsed="false">
      <c r="A7938" s="444"/>
      <c r="B7938" s="444" t="s">
        <v>1735</v>
      </c>
      <c r="C7938" s="444" t="str">
        <f aca="false">IFERROR(VLOOKUP(B7938,'[1]#¡REF!'!$A$1:$C$15201,2,FALSE()),"")</f>
        <v/>
      </c>
      <c r="D7938" s="444" t="s">
        <v>1016</v>
      </c>
      <c r="E7938" s="444" t="s">
        <v>1044</v>
      </c>
      <c r="F7938" s="354" t="s">
        <v>993</v>
      </c>
      <c r="G7938" s="447" t="n">
        <v>51.5063036368045</v>
      </c>
      <c r="H7938" s="448" t="n">
        <v>3.09037821820827</v>
      </c>
      <c r="I7938" s="448" t="n">
        <v>61.3131038492521</v>
      </c>
      <c r="J7938" s="389"/>
      <c r="K7938" s="331" t="s">
        <v>994</v>
      </c>
    </row>
    <row r="7939" customFormat="false" ht="15" hidden="true" customHeight="false" outlineLevel="0" collapsed="false">
      <c r="A7939" s="444"/>
      <c r="B7939" s="444" t="s">
        <v>1735</v>
      </c>
      <c r="C7939" s="444" t="str">
        <f aca="false">IFERROR(VLOOKUP(B7939,'[1]#¡REF!'!$A$1:$C$15201,2,FALSE()),"")</f>
        <v/>
      </c>
      <c r="D7939" s="444" t="s">
        <v>1016</v>
      </c>
      <c r="E7939" s="444" t="s">
        <v>1026</v>
      </c>
      <c r="F7939" s="446" t="s">
        <v>1132</v>
      </c>
      <c r="G7939" s="447" t="n">
        <v>769.306918149719</v>
      </c>
      <c r="H7939" s="448" t="n">
        <v>46.1584150889831</v>
      </c>
      <c r="I7939" s="448" t="n">
        <v>915.782955365425</v>
      </c>
      <c r="J7939" s="389"/>
      <c r="K7939" s="331" t="s">
        <v>994</v>
      </c>
    </row>
    <row r="7940" customFormat="false" ht="15" hidden="true" customHeight="false" outlineLevel="0" collapsed="false">
      <c r="A7940" s="444"/>
      <c r="B7940" s="444" t="s">
        <v>1735</v>
      </c>
      <c r="C7940" s="444" t="str">
        <f aca="false">IFERROR(VLOOKUP(B7940,'[1]#¡REF!'!$A$1:$C$15201,2,FALSE()),"")</f>
        <v/>
      </c>
      <c r="D7940" s="444" t="s">
        <v>1016</v>
      </c>
      <c r="E7940" s="444" t="s">
        <v>1027</v>
      </c>
      <c r="F7940" s="446" t="s">
        <v>1133</v>
      </c>
      <c r="G7940" s="447" t="n">
        <v>1282.1781969162</v>
      </c>
      <c r="H7940" s="448" t="n">
        <v>76.9306918149719</v>
      </c>
      <c r="I7940" s="448" t="n">
        <v>1526.30492560904</v>
      </c>
      <c r="J7940" s="389"/>
      <c r="K7940" s="331" t="s">
        <v>994</v>
      </c>
    </row>
    <row r="7941" customFormat="false" ht="15" hidden="true" customHeight="false" outlineLevel="0" collapsed="false">
      <c r="A7941" s="449"/>
      <c r="B7941" s="449" t="s">
        <v>1735</v>
      </c>
      <c r="C7941" s="449" t="str">
        <f aca="false">IFERROR(VLOOKUP(B7941,'[1]#¡REF!'!$A$1:$C$15201,2,FALSE()),"")</f>
        <v/>
      </c>
      <c r="D7941" s="449" t="s">
        <v>1016</v>
      </c>
      <c r="E7941" s="449" t="s">
        <v>1028</v>
      </c>
      <c r="F7941" s="450" t="s">
        <v>1134</v>
      </c>
      <c r="G7941" s="447" t="n">
        <v>8547.85464610799</v>
      </c>
      <c r="H7941" s="448" t="n">
        <v>512.871278766479</v>
      </c>
      <c r="I7941" s="448" t="n">
        <v>10175.3661707269</v>
      </c>
      <c r="J7941" s="390"/>
      <c r="K7941" s="331" t="s">
        <v>994</v>
      </c>
    </row>
    <row r="7942" customFormat="false" ht="15.75" hidden="true" customHeight="false" outlineLevel="0" collapsed="false">
      <c r="A7942" s="451"/>
      <c r="B7942" s="451" t="s">
        <v>1735</v>
      </c>
      <c r="C7942" s="451" t="str">
        <f aca="false">IFERROR(VLOOKUP(B7942,'[1]#¡REF!'!$A$1:$C$15201,2,FALSE()),"")</f>
        <v/>
      </c>
      <c r="D7942" s="451" t="s">
        <v>1016</v>
      </c>
      <c r="E7942" s="451" t="s">
        <v>621</v>
      </c>
      <c r="F7942" s="452" t="s">
        <v>1136</v>
      </c>
      <c r="G7942" s="453" t="n">
        <v>8547.85464610799</v>
      </c>
      <c r="H7942" s="454" t="n">
        <v>512.871278766479</v>
      </c>
      <c r="I7942" s="454" t="n">
        <v>10175.3661707269</v>
      </c>
      <c r="J7942" s="360"/>
      <c r="K7942" s="356" t="s">
        <v>994</v>
      </c>
      <c r="L7942" s="379"/>
      <c r="M7942" s="379"/>
      <c r="N7942" s="379"/>
      <c r="O7942" s="379"/>
      <c r="P7942" s="101"/>
      <c r="Q7942" s="380"/>
      <c r="R7942" s="381"/>
      <c r="S7942" s="381"/>
      <c r="T7942" s="382"/>
    </row>
    <row r="7943" customFormat="false" ht="15" hidden="true" customHeight="false" outlineLevel="0" collapsed="false">
      <c r="A7943" s="439"/>
      <c r="B7943" s="439" t="s">
        <v>1736</v>
      </c>
      <c r="C7943" s="439" t="str">
        <f aca="false">IFERROR(VLOOKUP(B7943,'[1]#¡REF!'!$A$1:$C$15201,2,FALSE()),"")</f>
        <v/>
      </c>
      <c r="D7943" s="439" t="s">
        <v>991</v>
      </c>
      <c r="E7943" s="439" t="s">
        <v>997</v>
      </c>
      <c r="F7943" s="441" t="s">
        <v>1130</v>
      </c>
      <c r="G7943" s="447" t="n">
        <v>1</v>
      </c>
      <c r="H7943" s="448" t="n">
        <v>6.60836745667194</v>
      </c>
      <c r="I7943" s="448" t="n">
        <v>131.11</v>
      </c>
      <c r="J7943" s="388"/>
      <c r="K7943" s="331" t="s">
        <v>994</v>
      </c>
    </row>
    <row r="7944" customFormat="false" ht="15" hidden="true" customHeight="false" outlineLevel="0" collapsed="false">
      <c r="A7944" s="444"/>
      <c r="B7944" s="444" t="s">
        <v>1736</v>
      </c>
      <c r="C7944" s="444" t="str">
        <f aca="false">IFERROR(VLOOKUP(B7944,'[1]#¡REF!'!$A$1:$C$15201,2,FALSE()),"")</f>
        <v/>
      </c>
      <c r="D7944" s="444" t="s">
        <v>991</v>
      </c>
      <c r="E7944" s="444" t="s">
        <v>992</v>
      </c>
      <c r="F7944" s="354" t="s">
        <v>993</v>
      </c>
      <c r="G7944" s="447" t="n">
        <v>5</v>
      </c>
      <c r="H7944" s="448" t="n">
        <v>33.0418372833597</v>
      </c>
      <c r="I7944" s="448" t="n">
        <v>655.55</v>
      </c>
      <c r="J7944" s="389"/>
      <c r="K7944" s="331" t="s">
        <v>994</v>
      </c>
    </row>
    <row r="7945" customFormat="false" ht="15" hidden="true" customHeight="false" outlineLevel="0" collapsed="false">
      <c r="A7945" s="444"/>
      <c r="B7945" s="444" t="s">
        <v>1736</v>
      </c>
      <c r="C7945" s="444" t="str">
        <f aca="false">IFERROR(VLOOKUP(B7945,'[1]#¡REF!'!$A$1:$C$15201,2,FALSE()),"")</f>
        <v/>
      </c>
      <c r="D7945" s="444" t="s">
        <v>991</v>
      </c>
      <c r="E7945" s="444" t="s">
        <v>1000</v>
      </c>
      <c r="F7945" s="354" t="s">
        <v>993</v>
      </c>
      <c r="G7945" s="447" t="n">
        <v>422</v>
      </c>
      <c r="H7945" s="448" t="n">
        <v>2788.73106671556</v>
      </c>
      <c r="I7945" s="448" t="n">
        <v>55328.42</v>
      </c>
      <c r="J7945" s="389"/>
      <c r="K7945" s="331" t="s">
        <v>994</v>
      </c>
    </row>
    <row r="7946" customFormat="false" ht="15" hidden="true" customHeight="false" outlineLevel="0" collapsed="false">
      <c r="A7946" s="444"/>
      <c r="B7946" s="444" t="s">
        <v>1736</v>
      </c>
      <c r="C7946" s="444" t="str">
        <f aca="false">IFERROR(VLOOKUP(B7946,'[1]#¡REF!'!$A$1:$C$15201,2,FALSE()),"")</f>
        <v/>
      </c>
      <c r="D7946" s="444" t="s">
        <v>991</v>
      </c>
      <c r="E7946" s="444" t="s">
        <v>1002</v>
      </c>
      <c r="F7946" s="446" t="s">
        <v>1133</v>
      </c>
      <c r="G7946" s="447" t="n">
        <v>2</v>
      </c>
      <c r="H7946" s="448" t="n">
        <v>13.2167349133439</v>
      </c>
      <c r="I7946" s="448" t="n">
        <v>262.22</v>
      </c>
      <c r="J7946" s="389"/>
      <c r="K7946" s="331" t="s">
        <v>994</v>
      </c>
    </row>
    <row r="7947" customFormat="false" ht="15" hidden="true" customHeight="false" outlineLevel="0" collapsed="false">
      <c r="A7947" s="449"/>
      <c r="B7947" s="449" t="s">
        <v>1736</v>
      </c>
      <c r="C7947" s="449" t="str">
        <f aca="false">IFERROR(VLOOKUP(B7947,'[1]#¡REF!'!$A$1:$C$15201,2,FALSE()),"")</f>
        <v/>
      </c>
      <c r="D7947" s="449" t="s">
        <v>991</v>
      </c>
      <c r="E7947" s="449" t="s">
        <v>1004</v>
      </c>
      <c r="F7947" s="450" t="s">
        <v>1134</v>
      </c>
      <c r="G7947" s="447" t="n">
        <v>16</v>
      </c>
      <c r="H7947" s="448" t="n">
        <v>105.733879306751</v>
      </c>
      <c r="I7947" s="448" t="n">
        <v>2097.76</v>
      </c>
      <c r="J7947" s="390"/>
      <c r="K7947" s="331" t="s">
        <v>994</v>
      </c>
    </row>
    <row r="7948" customFormat="false" ht="15.75" hidden="true" customHeight="false" outlineLevel="0" collapsed="false">
      <c r="A7948" s="455" t="s">
        <v>1737</v>
      </c>
      <c r="B7948" s="455" t="s">
        <v>1736</v>
      </c>
      <c r="C7948" s="455" t="str">
        <f aca="false">IFERROR(VLOOKUP(B7948,'[1]#¡REF!'!$A$1:$C$15201,2,FALSE()),"")</f>
        <v/>
      </c>
      <c r="D7948" s="455" t="s">
        <v>991</v>
      </c>
      <c r="E7948" s="455" t="s">
        <v>612</v>
      </c>
      <c r="F7948" s="456" t="s">
        <v>1136</v>
      </c>
      <c r="G7948" s="457" t="n">
        <v>4</v>
      </c>
      <c r="H7948" s="454" t="n">
        <v>26.4334698266877</v>
      </c>
      <c r="I7948" s="454" t="n">
        <v>524.44</v>
      </c>
      <c r="J7948" s="360" t="n">
        <v>113.03</v>
      </c>
      <c r="K7948" s="455" t="s">
        <v>994</v>
      </c>
      <c r="L7948" s="458" t="s">
        <v>1738</v>
      </c>
      <c r="M7948" s="458"/>
      <c r="N7948" s="458"/>
      <c r="O7948" s="458" t="n">
        <v>3139312</v>
      </c>
      <c r="P7948" s="459" t="n">
        <v>2373</v>
      </c>
      <c r="Q7948" s="460" t="n">
        <v>44470</v>
      </c>
      <c r="R7948" s="461"/>
      <c r="S7948" s="461"/>
      <c r="T7948" s="462" t="n">
        <v>4</v>
      </c>
    </row>
    <row r="7949" customFormat="false" ht="15" hidden="true" customHeight="false" outlineLevel="0" collapsed="false">
      <c r="A7949" s="439"/>
      <c r="B7949" s="439" t="s">
        <v>1739</v>
      </c>
      <c r="C7949" s="439" t="str">
        <f aca="false">IFERROR(VLOOKUP(B7949,'[1]#¡REF!'!$A$1:$C$15201,2,FALSE()),"")</f>
        <v/>
      </c>
      <c r="D7949" s="439" t="s">
        <v>991</v>
      </c>
      <c r="E7949" s="439" t="s">
        <v>997</v>
      </c>
      <c r="F7949" s="441" t="s">
        <v>1130</v>
      </c>
      <c r="G7949" s="447" t="n">
        <v>8</v>
      </c>
      <c r="H7949" s="448" t="n">
        <v>168.516142322772</v>
      </c>
      <c r="I7949" s="448" t="n">
        <v>3343.36</v>
      </c>
      <c r="J7949" s="388"/>
      <c r="K7949" s="331" t="s">
        <v>994</v>
      </c>
    </row>
    <row r="7950" customFormat="false" ht="15" hidden="true" customHeight="false" outlineLevel="0" collapsed="false">
      <c r="A7950" s="444"/>
      <c r="B7950" s="444" t="s">
        <v>1739</v>
      </c>
      <c r="C7950" s="444" t="str">
        <f aca="false">IFERROR(VLOOKUP(B7950,'[1]#¡REF!'!$A$1:$C$15201,2,FALSE()),"")</f>
        <v/>
      </c>
      <c r="D7950" s="444" t="s">
        <v>991</v>
      </c>
      <c r="E7950" s="444" t="s">
        <v>1032</v>
      </c>
      <c r="F7950" s="446" t="s">
        <v>1130</v>
      </c>
      <c r="G7950" s="447" t="n">
        <v>6</v>
      </c>
      <c r="H7950" s="448" t="n">
        <v>126.387106742079</v>
      </c>
      <c r="I7950" s="448" t="n">
        <v>2507.52</v>
      </c>
      <c r="J7950" s="389"/>
      <c r="K7950" s="331" t="s">
        <v>994</v>
      </c>
    </row>
    <row r="7951" customFormat="false" ht="15" hidden="true" customHeight="false" outlineLevel="0" collapsed="false">
      <c r="A7951" s="444"/>
      <c r="B7951" s="444" t="s">
        <v>1739</v>
      </c>
      <c r="C7951" s="444" t="str">
        <f aca="false">IFERROR(VLOOKUP(B7951,'[1]#¡REF!'!$A$1:$C$15201,2,FALSE()),"")</f>
        <v/>
      </c>
      <c r="D7951" s="444" t="s">
        <v>991</v>
      </c>
      <c r="E7951" s="444" t="s">
        <v>992</v>
      </c>
      <c r="F7951" s="354" t="s">
        <v>993</v>
      </c>
      <c r="G7951" s="447" t="n">
        <v>25</v>
      </c>
      <c r="H7951" s="448" t="n">
        <v>526.612944758664</v>
      </c>
      <c r="I7951" s="448" t="n">
        <v>10448</v>
      </c>
      <c r="J7951" s="389"/>
      <c r="K7951" s="331" t="s">
        <v>994</v>
      </c>
    </row>
    <row r="7952" customFormat="false" ht="15" hidden="true" customHeight="false" outlineLevel="0" collapsed="false">
      <c r="A7952" s="444"/>
      <c r="B7952" s="444" t="s">
        <v>1739</v>
      </c>
      <c r="C7952" s="444" t="str">
        <f aca="false">IFERROR(VLOOKUP(B7952,'[1]#¡REF!'!$A$1:$C$15201,2,FALSE()),"")</f>
        <v/>
      </c>
      <c r="D7952" s="444" t="s">
        <v>991</v>
      </c>
      <c r="E7952" s="444" t="s">
        <v>1000</v>
      </c>
      <c r="F7952" s="354" t="s">
        <v>993</v>
      </c>
      <c r="G7952" s="447" t="n">
        <v>77</v>
      </c>
      <c r="H7952" s="448" t="n">
        <v>1621.96786985668</v>
      </c>
      <c r="I7952" s="448" t="n">
        <v>32179.84</v>
      </c>
      <c r="J7952" s="389"/>
      <c r="K7952" s="331" t="s">
        <v>994</v>
      </c>
    </row>
    <row r="7953" customFormat="false" ht="15" hidden="true" customHeight="false" outlineLevel="0" collapsed="false">
      <c r="A7953" s="444"/>
      <c r="B7953" s="444" t="s">
        <v>1739</v>
      </c>
      <c r="C7953" s="444" t="str">
        <f aca="false">IFERROR(VLOOKUP(B7953,'[1]#¡REF!'!$A$1:$C$15201,2,FALSE()),"")</f>
        <v/>
      </c>
      <c r="D7953" s="444" t="s">
        <v>991</v>
      </c>
      <c r="E7953" s="444" t="s">
        <v>1014</v>
      </c>
      <c r="F7953" s="446" t="s">
        <v>1132</v>
      </c>
      <c r="G7953" s="447" t="n">
        <v>13</v>
      </c>
      <c r="H7953" s="448" t="n">
        <v>273.838731274505</v>
      </c>
      <c r="I7953" s="448" t="n">
        <v>5432.96</v>
      </c>
      <c r="J7953" s="389"/>
      <c r="K7953" s="331" t="s">
        <v>994</v>
      </c>
    </row>
    <row r="7954" customFormat="false" ht="15" hidden="true" customHeight="false" outlineLevel="0" collapsed="false">
      <c r="A7954" s="444"/>
      <c r="B7954" s="444" t="s">
        <v>1739</v>
      </c>
      <c r="C7954" s="444" t="str">
        <f aca="false">IFERROR(VLOOKUP(B7954,'[1]#¡REF!'!$A$1:$C$15201,2,FALSE()),"")</f>
        <v/>
      </c>
      <c r="D7954" s="444" t="s">
        <v>991</v>
      </c>
      <c r="E7954" s="444" t="s">
        <v>1002</v>
      </c>
      <c r="F7954" s="446" t="s">
        <v>1133</v>
      </c>
      <c r="G7954" s="447" t="n">
        <v>5</v>
      </c>
      <c r="H7954" s="448" t="n">
        <v>105.322588951733</v>
      </c>
      <c r="I7954" s="448" t="n">
        <v>2089.6</v>
      </c>
      <c r="J7954" s="389"/>
      <c r="K7954" s="331" t="s">
        <v>994</v>
      </c>
    </row>
    <row r="7955" customFormat="false" ht="15" hidden="true" customHeight="false" outlineLevel="0" collapsed="false">
      <c r="A7955" s="449"/>
      <c r="B7955" s="449" t="s">
        <v>1739</v>
      </c>
      <c r="C7955" s="449" t="str">
        <f aca="false">IFERROR(VLOOKUP(B7955,'[1]#¡REF!'!$A$1:$C$15201,2,FALSE()),"")</f>
        <v/>
      </c>
      <c r="D7955" s="449" t="s">
        <v>991</v>
      </c>
      <c r="E7955" s="449" t="s">
        <v>1004</v>
      </c>
      <c r="F7955" s="450" t="s">
        <v>1134</v>
      </c>
      <c r="G7955" s="447" t="n">
        <v>48</v>
      </c>
      <c r="H7955" s="448" t="n">
        <v>1011.09685393663</v>
      </c>
      <c r="I7955" s="448" t="n">
        <v>20060.16</v>
      </c>
      <c r="J7955" s="390"/>
      <c r="K7955" s="331" t="s">
        <v>994</v>
      </c>
    </row>
    <row r="7956" customFormat="false" ht="15.75" hidden="true" customHeight="false" outlineLevel="0" collapsed="false">
      <c r="A7956" s="455" t="s">
        <v>1737</v>
      </c>
      <c r="B7956" s="455" t="s">
        <v>1739</v>
      </c>
      <c r="C7956" s="455" t="str">
        <f aca="false">IFERROR(VLOOKUP(B7956,'[1]#¡REF!'!$A$1:$C$15201,2,FALSE()),"")</f>
        <v/>
      </c>
      <c r="D7956" s="455" t="s">
        <v>991</v>
      </c>
      <c r="E7956" s="455" t="s">
        <v>612</v>
      </c>
      <c r="F7956" s="456" t="s">
        <v>1136</v>
      </c>
      <c r="G7956" s="457" t="n">
        <v>19</v>
      </c>
      <c r="H7956" s="454" t="n">
        <v>400.225838016584</v>
      </c>
      <c r="I7956" s="454" t="n">
        <v>7940.48</v>
      </c>
      <c r="J7956" s="360" t="n">
        <v>360.28</v>
      </c>
      <c r="K7956" s="455" t="s">
        <v>994</v>
      </c>
      <c r="L7956" s="458" t="s">
        <v>1738</v>
      </c>
      <c r="M7956" s="458"/>
      <c r="N7956" s="458"/>
      <c r="O7956" s="458" t="n">
        <v>3139312</v>
      </c>
      <c r="P7956" s="459" t="n">
        <v>2384</v>
      </c>
      <c r="Q7956" s="460" t="n">
        <v>44470</v>
      </c>
      <c r="R7956" s="461"/>
      <c r="S7956" s="461"/>
      <c r="T7956" s="462" t="n">
        <v>19</v>
      </c>
    </row>
    <row r="7957" customFormat="false" ht="15" hidden="true" customHeight="false" outlineLevel="0" collapsed="false">
      <c r="A7957" s="439"/>
      <c r="B7957" s="439" t="s">
        <v>1740</v>
      </c>
      <c r="C7957" s="439" t="str">
        <f aca="false">IFERROR(VLOOKUP(B7957,'[1]#¡REF!'!$A$1:$C$15201,2,FALSE()),"")</f>
        <v/>
      </c>
      <c r="D7957" s="439" t="s">
        <v>991</v>
      </c>
      <c r="E7957" s="439" t="s">
        <v>997</v>
      </c>
      <c r="F7957" s="441" t="s">
        <v>1130</v>
      </c>
      <c r="G7957" s="447" t="n">
        <v>11</v>
      </c>
      <c r="H7957" s="448" t="n">
        <v>169.757069839997</v>
      </c>
      <c r="I7957" s="448" t="n">
        <v>3367.98</v>
      </c>
      <c r="J7957" s="388"/>
      <c r="K7957" s="331" t="s">
        <v>994</v>
      </c>
    </row>
    <row r="7958" customFormat="false" ht="15" hidden="true" customHeight="false" outlineLevel="0" collapsed="false">
      <c r="A7958" s="444"/>
      <c r="B7958" s="444" t="s">
        <v>1740</v>
      </c>
      <c r="C7958" s="444" t="str">
        <f aca="false">IFERROR(VLOOKUP(B7958,'[1]#¡REF!'!$A$1:$C$15201,2,FALSE()),"")</f>
        <v/>
      </c>
      <c r="D7958" s="444" t="s">
        <v>991</v>
      </c>
      <c r="E7958" s="444" t="s">
        <v>1032</v>
      </c>
      <c r="F7958" s="446" t="s">
        <v>1130</v>
      </c>
      <c r="G7958" s="447" t="n">
        <v>6</v>
      </c>
      <c r="H7958" s="448" t="n">
        <v>92.5947653672709</v>
      </c>
      <c r="I7958" s="448" t="n">
        <v>1837.08</v>
      </c>
      <c r="J7958" s="389"/>
      <c r="K7958" s="331" t="s">
        <v>994</v>
      </c>
    </row>
    <row r="7959" customFormat="false" ht="15" hidden="true" customHeight="false" outlineLevel="0" collapsed="false">
      <c r="A7959" s="444"/>
      <c r="B7959" s="444" t="s">
        <v>1740</v>
      </c>
      <c r="C7959" s="444" t="str">
        <f aca="false">IFERROR(VLOOKUP(B7959,'[1]#¡REF!'!$A$1:$C$15201,2,FALSE()),"")</f>
        <v/>
      </c>
      <c r="D7959" s="444" t="s">
        <v>991</v>
      </c>
      <c r="E7959" s="444" t="s">
        <v>992</v>
      </c>
      <c r="F7959" s="354" t="s">
        <v>993</v>
      </c>
      <c r="G7959" s="447" t="n">
        <v>100</v>
      </c>
      <c r="H7959" s="448" t="n">
        <v>1543.24608945451</v>
      </c>
      <c r="I7959" s="448" t="n">
        <v>30618</v>
      </c>
      <c r="J7959" s="389"/>
      <c r="K7959" s="331" t="s">
        <v>994</v>
      </c>
    </row>
    <row r="7960" customFormat="false" ht="15" hidden="true" customHeight="false" outlineLevel="0" collapsed="false">
      <c r="A7960" s="444"/>
      <c r="B7960" s="444" t="s">
        <v>1740</v>
      </c>
      <c r="C7960" s="444" t="str">
        <f aca="false">IFERROR(VLOOKUP(B7960,'[1]#¡REF!'!$A$1:$C$15201,2,FALSE()),"")</f>
        <v/>
      </c>
      <c r="D7960" s="444" t="s">
        <v>991</v>
      </c>
      <c r="E7960" s="444" t="s">
        <v>1000</v>
      </c>
      <c r="F7960" s="354" t="s">
        <v>993</v>
      </c>
      <c r="G7960" s="447" t="n">
        <v>182</v>
      </c>
      <c r="H7960" s="448" t="n">
        <v>2808.70788280722</v>
      </c>
      <c r="I7960" s="448" t="n">
        <v>55724.76</v>
      </c>
      <c r="J7960" s="389"/>
      <c r="K7960" s="331" t="s">
        <v>994</v>
      </c>
    </row>
    <row r="7961" customFormat="false" ht="15" hidden="true" customHeight="false" outlineLevel="0" collapsed="false">
      <c r="A7961" s="444"/>
      <c r="B7961" s="444" t="s">
        <v>1740</v>
      </c>
      <c r="C7961" s="444" t="str">
        <f aca="false">IFERROR(VLOOKUP(B7961,'[1]#¡REF!'!$A$1:$C$15201,2,FALSE()),"")</f>
        <v/>
      </c>
      <c r="D7961" s="444" t="s">
        <v>991</v>
      </c>
      <c r="E7961" s="444" t="s">
        <v>1036</v>
      </c>
      <c r="F7961" s="354" t="s">
        <v>993</v>
      </c>
      <c r="G7961" s="447" t="n">
        <v>10</v>
      </c>
      <c r="H7961" s="448" t="n">
        <v>154.324608945451</v>
      </c>
      <c r="I7961" s="448" t="n">
        <v>3061.8</v>
      </c>
      <c r="J7961" s="389"/>
      <c r="K7961" s="331" t="s">
        <v>994</v>
      </c>
    </row>
    <row r="7962" customFormat="false" ht="15" hidden="true" customHeight="false" outlineLevel="0" collapsed="false">
      <c r="A7962" s="444"/>
      <c r="B7962" s="444" t="s">
        <v>1740</v>
      </c>
      <c r="C7962" s="444" t="str">
        <f aca="false">IFERROR(VLOOKUP(B7962,'[1]#¡REF!'!$A$1:$C$15201,2,FALSE()),"")</f>
        <v/>
      </c>
      <c r="D7962" s="444" t="s">
        <v>991</v>
      </c>
      <c r="E7962" s="444" t="s">
        <v>1037</v>
      </c>
      <c r="F7962" s="446" t="s">
        <v>1131</v>
      </c>
      <c r="G7962" s="447" t="n">
        <v>22</v>
      </c>
      <c r="H7962" s="448" t="n">
        <v>339.514139679993</v>
      </c>
      <c r="I7962" s="448" t="n">
        <v>6735.96</v>
      </c>
      <c r="J7962" s="389"/>
      <c r="K7962" s="331" t="s">
        <v>994</v>
      </c>
    </row>
    <row r="7963" customFormat="false" ht="15" hidden="true" customHeight="false" outlineLevel="0" collapsed="false">
      <c r="A7963" s="444"/>
      <c r="B7963" s="444" t="s">
        <v>1740</v>
      </c>
      <c r="C7963" s="444" t="str">
        <f aca="false">IFERROR(VLOOKUP(B7963,'[1]#¡REF!'!$A$1:$C$15201,2,FALSE()),"")</f>
        <v/>
      </c>
      <c r="D7963" s="444" t="s">
        <v>991</v>
      </c>
      <c r="E7963" s="444" t="s">
        <v>1014</v>
      </c>
      <c r="F7963" s="446" t="s">
        <v>1132</v>
      </c>
      <c r="G7963" s="447" t="n">
        <v>84</v>
      </c>
      <c r="H7963" s="448" t="n">
        <v>1296.32671514179</v>
      </c>
      <c r="I7963" s="448" t="n">
        <v>25719.12</v>
      </c>
      <c r="J7963" s="389"/>
      <c r="K7963" s="331" t="s">
        <v>994</v>
      </c>
    </row>
    <row r="7964" customFormat="false" ht="15" hidden="true" customHeight="false" outlineLevel="0" collapsed="false">
      <c r="A7964" s="444"/>
      <c r="B7964" s="444" t="s">
        <v>1740</v>
      </c>
      <c r="C7964" s="444" t="str">
        <f aca="false">IFERROR(VLOOKUP(B7964,'[1]#¡REF!'!$A$1:$C$15201,2,FALSE()),"")</f>
        <v/>
      </c>
      <c r="D7964" s="444" t="s">
        <v>991</v>
      </c>
      <c r="E7964" s="444" t="s">
        <v>1002</v>
      </c>
      <c r="F7964" s="446" t="s">
        <v>1133</v>
      </c>
      <c r="G7964" s="447" t="n">
        <v>6</v>
      </c>
      <c r="H7964" s="448" t="n">
        <v>92.5947653672709</v>
      </c>
      <c r="I7964" s="448" t="n">
        <v>1837.08</v>
      </c>
      <c r="J7964" s="389"/>
      <c r="K7964" s="331" t="s">
        <v>994</v>
      </c>
    </row>
    <row r="7965" customFormat="false" ht="15" hidden="true" customHeight="false" outlineLevel="0" collapsed="false">
      <c r="A7965" s="449"/>
      <c r="B7965" s="449" t="s">
        <v>1740</v>
      </c>
      <c r="C7965" s="449" t="str">
        <f aca="false">IFERROR(VLOOKUP(B7965,'[1]#¡REF!'!$A$1:$C$15201,2,FALSE()),"")</f>
        <v/>
      </c>
      <c r="D7965" s="449" t="s">
        <v>991</v>
      </c>
      <c r="E7965" s="449" t="s">
        <v>1004</v>
      </c>
      <c r="F7965" s="450" t="s">
        <v>1134</v>
      </c>
      <c r="G7965" s="447" t="n">
        <v>64</v>
      </c>
      <c r="H7965" s="448" t="n">
        <v>987.677497250889</v>
      </c>
      <c r="I7965" s="448" t="n">
        <v>19595.52</v>
      </c>
      <c r="J7965" s="390"/>
      <c r="K7965" s="331" t="s">
        <v>994</v>
      </c>
    </row>
    <row r="7966" customFormat="false" ht="15.75" hidden="true" customHeight="false" outlineLevel="0" collapsed="false">
      <c r="A7966" s="455" t="s">
        <v>1737</v>
      </c>
      <c r="B7966" s="455" t="s">
        <v>1740</v>
      </c>
      <c r="C7966" s="455" t="str">
        <f aca="false">IFERROR(VLOOKUP(B7966,'[1]#¡REF!'!$A$1:$C$15201,2,FALSE()),"")</f>
        <v/>
      </c>
      <c r="D7966" s="455" t="s">
        <v>991</v>
      </c>
      <c r="E7966" s="455" t="s">
        <v>612</v>
      </c>
      <c r="F7966" s="456" t="s">
        <v>1136</v>
      </c>
      <c r="G7966" s="457" t="n">
        <v>25</v>
      </c>
      <c r="H7966" s="454" t="n">
        <v>385.811522363629</v>
      </c>
      <c r="I7966" s="454" t="n">
        <v>7654.5</v>
      </c>
      <c r="J7966" s="360" t="n">
        <v>263.95</v>
      </c>
      <c r="K7966" s="455" t="s">
        <v>994</v>
      </c>
      <c r="L7966" s="458" t="s">
        <v>1738</v>
      </c>
      <c r="M7966" s="458"/>
      <c r="N7966" s="458"/>
      <c r="O7966" s="458" t="n">
        <v>3139312</v>
      </c>
      <c r="P7966" s="459" t="n">
        <v>2385</v>
      </c>
      <c r="Q7966" s="460" t="n">
        <v>44470</v>
      </c>
      <c r="R7966" s="461"/>
      <c r="S7966" s="461"/>
      <c r="T7966" s="462" t="n">
        <v>25</v>
      </c>
    </row>
    <row r="7967" customFormat="false" ht="15" hidden="true" customHeight="false" outlineLevel="0" collapsed="false">
      <c r="A7967" s="439"/>
      <c r="B7967" s="439" t="s">
        <v>1741</v>
      </c>
      <c r="C7967" s="439" t="str">
        <f aca="false">IFERROR(VLOOKUP(B7967,'[1]#¡REF!'!$A$1:$C$15201,2,FALSE()),"")</f>
        <v/>
      </c>
      <c r="D7967" s="439" t="s">
        <v>991</v>
      </c>
      <c r="E7967" s="439" t="s">
        <v>1002</v>
      </c>
      <c r="F7967" s="441" t="s">
        <v>1133</v>
      </c>
      <c r="G7967" s="447" t="n">
        <v>5</v>
      </c>
      <c r="H7967" s="448" t="n">
        <v>39.3145192296858</v>
      </c>
      <c r="I7967" s="448" t="n">
        <v>780</v>
      </c>
      <c r="J7967" s="388"/>
      <c r="K7967" s="331" t="s">
        <v>994</v>
      </c>
    </row>
    <row r="7968" customFormat="false" ht="15" hidden="true" customHeight="false" outlineLevel="0" collapsed="false">
      <c r="A7968" s="444"/>
      <c r="B7968" s="444" t="s">
        <v>1055</v>
      </c>
      <c r="C7968" s="444" t="str">
        <f aca="false">IFERROR(VLOOKUP(B7968,'[1]#¡REF!'!$A$1:$C$15201,2,FALSE()),"")</f>
        <v/>
      </c>
      <c r="D7968" s="444" t="s">
        <v>991</v>
      </c>
      <c r="E7968" s="444" t="s">
        <v>992</v>
      </c>
      <c r="F7968" s="354" t="s">
        <v>993</v>
      </c>
      <c r="G7968" s="447" t="n">
        <v>5</v>
      </c>
      <c r="H7968" s="448" t="n">
        <v>82.4344823078862</v>
      </c>
      <c r="I7968" s="448" t="n">
        <v>1635.5</v>
      </c>
      <c r="J7968" s="389"/>
      <c r="K7968" s="331" t="s">
        <v>994</v>
      </c>
    </row>
    <row r="7969" customFormat="false" ht="15" hidden="true" customHeight="false" outlineLevel="0" collapsed="false">
      <c r="A7969" s="444"/>
      <c r="B7969" s="444" t="s">
        <v>1055</v>
      </c>
      <c r="C7969" s="444" t="str">
        <f aca="false">IFERROR(VLOOKUP(B7969,'[1]#¡REF!'!$A$1:$C$15201,2,FALSE()),"")</f>
        <v/>
      </c>
      <c r="D7969" s="444" t="s">
        <v>991</v>
      </c>
      <c r="E7969" s="444" t="s">
        <v>1000</v>
      </c>
      <c r="F7969" s="354" t="s">
        <v>993</v>
      </c>
      <c r="G7969" s="447" t="n">
        <v>137</v>
      </c>
      <c r="H7969" s="448" t="n">
        <v>2258.70481523608</v>
      </c>
      <c r="I7969" s="448" t="n">
        <v>44812.7</v>
      </c>
      <c r="J7969" s="389"/>
      <c r="K7969" s="331" t="s">
        <v>994</v>
      </c>
    </row>
    <row r="7970" customFormat="false" ht="15" hidden="true" customHeight="false" outlineLevel="0" collapsed="false">
      <c r="A7970" s="444"/>
      <c r="B7970" s="444" t="s">
        <v>1055</v>
      </c>
      <c r="C7970" s="444" t="str">
        <f aca="false">IFERROR(VLOOKUP(B7970,'[1]#¡REF!'!$A$1:$C$15201,2,FALSE()),"")</f>
        <v/>
      </c>
      <c r="D7970" s="444" t="s">
        <v>991</v>
      </c>
      <c r="E7970" s="444" t="s">
        <v>1009</v>
      </c>
      <c r="F7970" s="354" t="s">
        <v>993</v>
      </c>
      <c r="G7970" s="447" t="n">
        <v>2</v>
      </c>
      <c r="H7970" s="448" t="n">
        <v>32.9737929231545</v>
      </c>
      <c r="I7970" s="448" t="n">
        <v>654.2</v>
      </c>
      <c r="J7970" s="389"/>
      <c r="K7970" s="331" t="s">
        <v>994</v>
      </c>
    </row>
    <row r="7971" customFormat="false" ht="15" hidden="true" customHeight="false" outlineLevel="0" collapsed="false">
      <c r="A7971" s="444"/>
      <c r="B7971" s="444" t="s">
        <v>1055</v>
      </c>
      <c r="C7971" s="444" t="str">
        <f aca="false">IFERROR(VLOOKUP(B7971,'[1]#¡REF!'!$A$1:$C$15201,2,FALSE()),"")</f>
        <v/>
      </c>
      <c r="D7971" s="444" t="s">
        <v>991</v>
      </c>
      <c r="E7971" s="444" t="s">
        <v>1014</v>
      </c>
      <c r="F7971" s="446" t="s">
        <v>1132</v>
      </c>
      <c r="G7971" s="447" t="n">
        <v>24</v>
      </c>
      <c r="H7971" s="448" t="n">
        <v>395.685515077854</v>
      </c>
      <c r="I7971" s="448" t="n">
        <v>7850.4</v>
      </c>
      <c r="J7971" s="389"/>
      <c r="K7971" s="331" t="s">
        <v>994</v>
      </c>
    </row>
    <row r="7972" customFormat="false" ht="15" hidden="true" customHeight="false" outlineLevel="0" collapsed="false">
      <c r="A7972" s="444"/>
      <c r="B7972" s="444" t="s">
        <v>1055</v>
      </c>
      <c r="C7972" s="444" t="str">
        <f aca="false">IFERROR(VLOOKUP(B7972,'[1]#¡REF!'!$A$1:$C$15201,2,FALSE()),"")</f>
        <v/>
      </c>
      <c r="D7972" s="444" t="s">
        <v>991</v>
      </c>
      <c r="E7972" s="444" t="s">
        <v>1002</v>
      </c>
      <c r="F7972" s="446" t="s">
        <v>1133</v>
      </c>
      <c r="G7972" s="447" t="n">
        <v>2</v>
      </c>
      <c r="H7972" s="448" t="n">
        <v>32.9737929231545</v>
      </c>
      <c r="I7972" s="448" t="n">
        <v>654.2</v>
      </c>
      <c r="J7972" s="389"/>
      <c r="K7972" s="331" t="s">
        <v>994</v>
      </c>
    </row>
    <row r="7973" customFormat="false" ht="15" hidden="true" customHeight="false" outlineLevel="0" collapsed="false">
      <c r="A7973" s="444"/>
      <c r="B7973" s="444" t="s">
        <v>1742</v>
      </c>
      <c r="C7973" s="444" t="str">
        <f aca="false">IFERROR(VLOOKUP(B7973,'[1]#¡REF!'!$A$1:$C$15201,2,FALSE()),"")</f>
        <v/>
      </c>
      <c r="D7973" s="444" t="s">
        <v>991</v>
      </c>
      <c r="E7973" s="444" t="s">
        <v>997</v>
      </c>
      <c r="F7973" s="446" t="s">
        <v>1130</v>
      </c>
      <c r="G7973" s="447" t="n">
        <v>1</v>
      </c>
      <c r="H7973" s="448" t="n">
        <v>6.65221826658197</v>
      </c>
      <c r="I7973" s="448" t="n">
        <v>131.98</v>
      </c>
      <c r="J7973" s="389"/>
      <c r="K7973" s="331" t="s">
        <v>994</v>
      </c>
    </row>
    <row r="7974" customFormat="false" ht="15" hidden="true" customHeight="false" outlineLevel="0" collapsed="false">
      <c r="A7974" s="444"/>
      <c r="B7974" s="444" t="s">
        <v>1742</v>
      </c>
      <c r="C7974" s="444" t="str">
        <f aca="false">IFERROR(VLOOKUP(B7974,'[1]#¡REF!'!$A$1:$C$15201,2,FALSE()),"")</f>
        <v/>
      </c>
      <c r="D7974" s="444" t="s">
        <v>991</v>
      </c>
      <c r="E7974" s="444" t="s">
        <v>1032</v>
      </c>
      <c r="F7974" s="446" t="s">
        <v>1130</v>
      </c>
      <c r="G7974" s="447" t="n">
        <v>10</v>
      </c>
      <c r="H7974" s="448" t="n">
        <v>66.5221826658197</v>
      </c>
      <c r="I7974" s="448" t="n">
        <v>1319.8</v>
      </c>
      <c r="J7974" s="389"/>
      <c r="K7974" s="331" t="s">
        <v>994</v>
      </c>
    </row>
    <row r="7975" customFormat="false" ht="15" hidden="true" customHeight="false" outlineLevel="0" collapsed="false">
      <c r="A7975" s="449"/>
      <c r="B7975" s="449" t="s">
        <v>1742</v>
      </c>
      <c r="C7975" s="449" t="str">
        <f aca="false">IFERROR(VLOOKUP(B7975,'[1]#¡REF!'!$A$1:$C$15201,2,FALSE()),"")</f>
        <v/>
      </c>
      <c r="D7975" s="449" t="s">
        <v>991</v>
      </c>
      <c r="E7975" s="449" t="s">
        <v>1002</v>
      </c>
      <c r="F7975" s="450" t="s">
        <v>1133</v>
      </c>
      <c r="G7975" s="447" t="n">
        <v>1</v>
      </c>
      <c r="H7975" s="448" t="n">
        <v>6.65221826658197</v>
      </c>
      <c r="I7975" s="448" t="n">
        <v>131.98</v>
      </c>
      <c r="J7975" s="390"/>
      <c r="K7975" s="331" t="s">
        <v>994</v>
      </c>
    </row>
    <row r="7976" customFormat="false" ht="15.75" hidden="true" customHeight="false" outlineLevel="0" collapsed="false">
      <c r="A7976" s="455" t="s">
        <v>1737</v>
      </c>
      <c r="B7976" s="455" t="s">
        <v>1742</v>
      </c>
      <c r="C7976" s="483" t="str">
        <f aca="false">IFERROR(VLOOKUP(B7976,'[1]#¡REF!'!$A$1:$C$15201,2,FALSE()),"")</f>
        <v/>
      </c>
      <c r="D7976" s="455" t="s">
        <v>991</v>
      </c>
      <c r="E7976" s="455" t="s">
        <v>612</v>
      </c>
      <c r="F7976" s="456" t="s">
        <v>1136</v>
      </c>
      <c r="G7976" s="457" t="n">
        <v>6</v>
      </c>
      <c r="H7976" s="454" t="n">
        <v>39.9133095994918</v>
      </c>
      <c r="I7976" s="454" t="n">
        <v>791.88</v>
      </c>
      <c r="J7976" s="438" t="n">
        <v>131.98</v>
      </c>
      <c r="K7976" s="455" t="s">
        <v>994</v>
      </c>
      <c r="L7976" s="458" t="s">
        <v>1738</v>
      </c>
      <c r="M7976" s="458"/>
      <c r="N7976" s="458"/>
      <c r="O7976" s="458" t="n">
        <v>3139312</v>
      </c>
      <c r="P7976" s="459" t="n">
        <v>2368</v>
      </c>
      <c r="Q7976" s="460" t="n">
        <v>44470</v>
      </c>
      <c r="R7976" s="461"/>
      <c r="S7976" s="461"/>
      <c r="T7976" s="462" t="n">
        <v>6</v>
      </c>
    </row>
    <row r="7977" customFormat="false" ht="15" hidden="true" customHeight="false" outlineLevel="0" collapsed="false">
      <c r="A7977" s="439"/>
      <c r="B7977" s="439" t="s">
        <v>1743</v>
      </c>
      <c r="C7977" s="439" t="str">
        <f aca="false">IFERROR(VLOOKUP(B7977,'[1]#¡REF!'!$A$1:$C$15201,2,FALSE()),"")</f>
        <v/>
      </c>
      <c r="D7977" s="439" t="s">
        <v>991</v>
      </c>
      <c r="E7977" s="439" t="s">
        <v>997</v>
      </c>
      <c r="F7977" s="441" t="s">
        <v>1130</v>
      </c>
      <c r="G7977" s="447" t="n">
        <v>3</v>
      </c>
      <c r="H7977" s="448" t="n">
        <v>22.4123001547078</v>
      </c>
      <c r="I7977" s="448" t="n">
        <v>444.66</v>
      </c>
      <c r="J7977" s="388"/>
      <c r="K7977" s="331" t="s">
        <v>994</v>
      </c>
    </row>
    <row r="7978" customFormat="false" ht="15" hidden="true" customHeight="false" outlineLevel="0" collapsed="false">
      <c r="A7978" s="444"/>
      <c r="B7978" s="444" t="s">
        <v>1743</v>
      </c>
      <c r="C7978" s="444" t="str">
        <f aca="false">IFERROR(VLOOKUP(B7978,'[1]#¡REF!'!$A$1:$C$15201,2,FALSE()),"")</f>
        <v/>
      </c>
      <c r="D7978" s="444" t="s">
        <v>991</v>
      </c>
      <c r="E7978" s="444" t="s">
        <v>992</v>
      </c>
      <c r="F7978" s="354" t="s">
        <v>993</v>
      </c>
      <c r="G7978" s="447" t="n">
        <v>30</v>
      </c>
      <c r="H7978" s="448" t="n">
        <v>224.123001547078</v>
      </c>
      <c r="I7978" s="448" t="n">
        <v>4446.6</v>
      </c>
      <c r="J7978" s="389"/>
      <c r="K7978" s="331" t="s">
        <v>994</v>
      </c>
    </row>
    <row r="7979" customFormat="false" ht="15" hidden="true" customHeight="false" outlineLevel="0" collapsed="false">
      <c r="A7979" s="444"/>
      <c r="B7979" s="444" t="s">
        <v>1743</v>
      </c>
      <c r="C7979" s="444" t="str">
        <f aca="false">IFERROR(VLOOKUP(B7979,'[1]#¡REF!'!$A$1:$C$15201,2,FALSE()),"")</f>
        <v/>
      </c>
      <c r="D7979" s="444" t="s">
        <v>991</v>
      </c>
      <c r="E7979" s="444" t="s">
        <v>1002</v>
      </c>
      <c r="F7979" s="446" t="s">
        <v>1133</v>
      </c>
      <c r="G7979" s="447" t="n">
        <v>1</v>
      </c>
      <c r="H7979" s="448" t="n">
        <v>7.47076671823594</v>
      </c>
      <c r="I7979" s="448" t="n">
        <v>148.22</v>
      </c>
      <c r="J7979" s="389"/>
      <c r="K7979" s="331" t="s">
        <v>994</v>
      </c>
    </row>
    <row r="7980" customFormat="false" ht="15" hidden="true" customHeight="false" outlineLevel="0" collapsed="false">
      <c r="A7980" s="444"/>
      <c r="B7980" s="444" t="s">
        <v>1744</v>
      </c>
      <c r="C7980" s="444" t="str">
        <f aca="false">IFERROR(VLOOKUP(B7980,'[1]#¡REF!'!$A$1:$C$15201,2,FALSE()),"")</f>
        <v/>
      </c>
      <c r="D7980" s="444" t="s">
        <v>991</v>
      </c>
      <c r="E7980" s="444" t="s">
        <v>1000</v>
      </c>
      <c r="F7980" s="354" t="s">
        <v>993</v>
      </c>
      <c r="G7980" s="447" t="n">
        <v>200</v>
      </c>
      <c r="H7980" s="448" t="n">
        <v>1854.33482366685</v>
      </c>
      <c r="I7980" s="448" t="n">
        <v>36790</v>
      </c>
      <c r="J7980" s="389"/>
      <c r="K7980" s="331" t="s">
        <v>994</v>
      </c>
    </row>
    <row r="7981" customFormat="false" ht="15" hidden="true" customHeight="false" outlineLevel="0" collapsed="false">
      <c r="A7981" s="444"/>
      <c r="B7981" s="444" t="s">
        <v>1744</v>
      </c>
      <c r="C7981" s="444" t="str">
        <f aca="false">IFERROR(VLOOKUP(B7981,'[1]#¡REF!'!$A$1:$C$15201,2,FALSE()),"")</f>
        <v/>
      </c>
      <c r="D7981" s="444" t="s">
        <v>991</v>
      </c>
      <c r="E7981" s="444" t="s">
        <v>1014</v>
      </c>
      <c r="F7981" s="446" t="s">
        <v>1132</v>
      </c>
      <c r="G7981" s="447" t="n">
        <v>4</v>
      </c>
      <c r="H7981" s="448" t="n">
        <v>37.086696473337</v>
      </c>
      <c r="I7981" s="448" t="n">
        <v>735.8</v>
      </c>
      <c r="J7981" s="389"/>
      <c r="K7981" s="331" t="s">
        <v>994</v>
      </c>
    </row>
    <row r="7982" customFormat="false" ht="15" hidden="true" customHeight="false" outlineLevel="0" collapsed="false">
      <c r="A7982" s="444"/>
      <c r="B7982" s="444" t="s">
        <v>1744</v>
      </c>
      <c r="C7982" s="444" t="str">
        <f aca="false">IFERROR(VLOOKUP(B7982,'[1]#¡REF!'!$A$1:$C$15201,2,FALSE()),"")</f>
        <v/>
      </c>
      <c r="D7982" s="444" t="s">
        <v>991</v>
      </c>
      <c r="E7982" s="444" t="s">
        <v>1002</v>
      </c>
      <c r="F7982" s="446" t="s">
        <v>1133</v>
      </c>
      <c r="G7982" s="447" t="n">
        <v>1</v>
      </c>
      <c r="H7982" s="448" t="n">
        <v>9.27167411833425</v>
      </c>
      <c r="I7982" s="448" t="n">
        <v>183.95</v>
      </c>
      <c r="J7982" s="389"/>
      <c r="K7982" s="331" t="s">
        <v>994</v>
      </c>
    </row>
    <row r="7983" customFormat="false" ht="15" hidden="true" customHeight="false" outlineLevel="0" collapsed="false">
      <c r="A7983" s="444"/>
      <c r="B7983" s="444" t="s">
        <v>1744</v>
      </c>
      <c r="C7983" s="444" t="str">
        <f aca="false">IFERROR(VLOOKUP(B7983,'[1]#¡REF!'!$A$1:$C$15201,2,FALSE()),"")</f>
        <v/>
      </c>
      <c r="D7983" s="444" t="s">
        <v>991</v>
      </c>
      <c r="E7983" s="444" t="s">
        <v>1004</v>
      </c>
      <c r="F7983" s="446" t="s">
        <v>1134</v>
      </c>
      <c r="G7983" s="447" t="n">
        <v>16</v>
      </c>
      <c r="H7983" s="448" t="n">
        <v>148.346785893348</v>
      </c>
      <c r="I7983" s="448" t="n">
        <v>2943.2</v>
      </c>
      <c r="J7983" s="389"/>
      <c r="K7983" s="331" t="s">
        <v>994</v>
      </c>
    </row>
    <row r="7984" customFormat="false" ht="15" hidden="true" customHeight="false" outlineLevel="0" collapsed="false">
      <c r="A7984" s="444"/>
      <c r="B7984" s="444" t="s">
        <v>1745</v>
      </c>
      <c r="C7984" s="444" t="str">
        <f aca="false">IFERROR(VLOOKUP(B7984,'[1]#¡REF!'!$A$1:$C$15201,2,FALSE()),"")</f>
        <v/>
      </c>
      <c r="D7984" s="444" t="s">
        <v>991</v>
      </c>
      <c r="E7984" s="444" t="s">
        <v>997</v>
      </c>
      <c r="F7984" s="446" t="s">
        <v>1130</v>
      </c>
      <c r="G7984" s="447" t="n">
        <v>1</v>
      </c>
      <c r="H7984" s="448" t="n">
        <v>35.5821600643548</v>
      </c>
      <c r="I7984" s="448" t="n">
        <v>705.95</v>
      </c>
      <c r="J7984" s="389"/>
      <c r="K7984" s="331" t="s">
        <v>994</v>
      </c>
    </row>
    <row r="7985" customFormat="false" ht="15" hidden="true" customHeight="false" outlineLevel="0" collapsed="false">
      <c r="A7985" s="444"/>
      <c r="B7985" s="444" t="s">
        <v>1745</v>
      </c>
      <c r="C7985" s="444" t="str">
        <f aca="false">IFERROR(VLOOKUP(B7985,'[1]#¡REF!'!$A$1:$C$15201,2,FALSE()),"")</f>
        <v/>
      </c>
      <c r="D7985" s="444" t="s">
        <v>991</v>
      </c>
      <c r="E7985" s="444" t="s">
        <v>1032</v>
      </c>
      <c r="F7985" s="446" t="s">
        <v>1130</v>
      </c>
      <c r="G7985" s="447" t="n">
        <v>2</v>
      </c>
      <c r="H7985" s="448" t="n">
        <v>71.1643201287096</v>
      </c>
      <c r="I7985" s="448" t="n">
        <v>1411.9</v>
      </c>
      <c r="J7985" s="389"/>
      <c r="K7985" s="331" t="s">
        <v>994</v>
      </c>
    </row>
    <row r="7986" customFormat="false" ht="15" hidden="true" customHeight="false" outlineLevel="0" collapsed="false">
      <c r="A7986" s="444"/>
      <c r="B7986" s="444" t="s">
        <v>1746</v>
      </c>
      <c r="C7986" s="444" t="str">
        <f aca="false">IFERROR(VLOOKUP(B7986,'[1]#¡REF!'!$A$1:$C$15201,2,FALSE()),"")</f>
        <v/>
      </c>
      <c r="D7986" s="444" t="s">
        <v>991</v>
      </c>
      <c r="E7986" s="444" t="s">
        <v>997</v>
      </c>
      <c r="F7986" s="446" t="s">
        <v>1130</v>
      </c>
      <c r="G7986" s="447" t="n">
        <v>9.6867094122935</v>
      </c>
      <c r="H7986" s="448" t="n">
        <v>25.4862034361613</v>
      </c>
      <c r="I7986" s="448" t="n">
        <v>505.646231321721</v>
      </c>
      <c r="J7986" s="389"/>
      <c r="K7986" s="331" t="s">
        <v>994</v>
      </c>
    </row>
    <row r="7987" customFormat="false" ht="15" hidden="true" customHeight="false" outlineLevel="0" collapsed="false">
      <c r="A7987" s="444"/>
      <c r="B7987" s="444" t="s">
        <v>1746</v>
      </c>
      <c r="C7987" s="444" t="str">
        <f aca="false">IFERROR(VLOOKUP(B7987,'[1]#¡REF!'!$A$1:$C$15201,2,FALSE()),"")</f>
        <v/>
      </c>
      <c r="D7987" s="444" t="s">
        <v>991</v>
      </c>
      <c r="E7987" s="444" t="s">
        <v>1032</v>
      </c>
      <c r="F7987" s="446" t="s">
        <v>1130</v>
      </c>
      <c r="G7987" s="447" t="n">
        <v>14.5300641184402</v>
      </c>
      <c r="H7987" s="448" t="n">
        <v>38.229305154242</v>
      </c>
      <c r="I7987" s="448" t="n">
        <v>758.469346982581</v>
      </c>
      <c r="J7987" s="389"/>
      <c r="K7987" s="331" t="s">
        <v>994</v>
      </c>
    </row>
    <row r="7988" customFormat="false" ht="15" hidden="true" customHeight="false" outlineLevel="0" collapsed="false">
      <c r="A7988" s="444"/>
      <c r="B7988" s="444" t="s">
        <v>1746</v>
      </c>
      <c r="C7988" s="444" t="str">
        <f aca="false">IFERROR(VLOOKUP(B7988,'[1]#¡REF!'!$A$1:$C$15201,2,FALSE()),"")</f>
        <v/>
      </c>
      <c r="D7988" s="444" t="s">
        <v>991</v>
      </c>
      <c r="E7988" s="444" t="s">
        <v>992</v>
      </c>
      <c r="F7988" s="354" t="s">
        <v>993</v>
      </c>
      <c r="G7988" s="447" t="n">
        <v>112.002577579644</v>
      </c>
      <c r="H7988" s="448" t="n">
        <v>294.684227230615</v>
      </c>
      <c r="I7988" s="448" t="n">
        <v>5846.53454965739</v>
      </c>
      <c r="J7988" s="389"/>
      <c r="K7988" s="331" t="s">
        <v>994</v>
      </c>
    </row>
    <row r="7989" customFormat="false" ht="15" hidden="true" customHeight="false" outlineLevel="0" collapsed="false">
      <c r="A7989" s="444"/>
      <c r="B7989" s="444" t="s">
        <v>1746</v>
      </c>
      <c r="C7989" s="444" t="str">
        <f aca="false">IFERROR(VLOOKUP(B7989,'[1]#¡REF!'!$A$1:$C$15201,2,FALSE()),"")</f>
        <v/>
      </c>
      <c r="D7989" s="444" t="s">
        <v>991</v>
      </c>
      <c r="E7989" s="444" t="s">
        <v>1008</v>
      </c>
      <c r="F7989" s="354" t="s">
        <v>993</v>
      </c>
      <c r="G7989" s="447" t="n">
        <v>121.083867653669</v>
      </c>
      <c r="H7989" s="448" t="n">
        <v>318.577542952017</v>
      </c>
      <c r="I7989" s="448" t="n">
        <v>6320.57789152151</v>
      </c>
      <c r="J7989" s="389"/>
      <c r="K7989" s="331" t="s">
        <v>994</v>
      </c>
    </row>
    <row r="7990" customFormat="false" ht="15" hidden="true" customHeight="false" outlineLevel="0" collapsed="false">
      <c r="A7990" s="444"/>
      <c r="B7990" s="444" t="s">
        <v>1746</v>
      </c>
      <c r="C7990" s="444" t="str">
        <f aca="false">IFERROR(VLOOKUP(B7990,'[1]#¡REF!'!$A$1:$C$15201,2,FALSE()),"")</f>
        <v/>
      </c>
      <c r="D7990" s="444" t="s">
        <v>991</v>
      </c>
      <c r="E7990" s="444" t="s">
        <v>1000</v>
      </c>
      <c r="F7990" s="354" t="s">
        <v>993</v>
      </c>
      <c r="G7990" s="447" t="n">
        <v>181.625801480503</v>
      </c>
      <c r="H7990" s="448" t="n">
        <v>477.866314428025</v>
      </c>
      <c r="I7990" s="448" t="n">
        <v>9480.86683728226</v>
      </c>
      <c r="J7990" s="389"/>
      <c r="K7990" s="331" t="s">
        <v>994</v>
      </c>
    </row>
    <row r="7991" customFormat="false" ht="15" hidden="true" customHeight="false" outlineLevel="0" collapsed="false">
      <c r="A7991" s="444"/>
      <c r="B7991" s="444" t="s">
        <v>1746</v>
      </c>
      <c r="C7991" s="444" t="str">
        <f aca="false">IFERROR(VLOOKUP(B7991,'[1]#¡REF!'!$A$1:$C$15201,2,FALSE()),"")</f>
        <v/>
      </c>
      <c r="D7991" s="444" t="s">
        <v>991</v>
      </c>
      <c r="E7991" s="444" t="s">
        <v>1075</v>
      </c>
      <c r="F7991" s="354" t="s">
        <v>993</v>
      </c>
      <c r="G7991" s="447" t="n">
        <v>15.7409027949769</v>
      </c>
      <c r="H7991" s="448" t="n">
        <v>41.4150805837622</v>
      </c>
      <c r="I7991" s="448" t="n">
        <v>821.675125897796</v>
      </c>
      <c r="J7991" s="389"/>
      <c r="K7991" s="331" t="s">
        <v>994</v>
      </c>
    </row>
    <row r="7992" customFormat="false" ht="15" hidden="true" customHeight="false" outlineLevel="0" collapsed="false">
      <c r="A7992" s="444"/>
      <c r="B7992" s="444" t="s">
        <v>1746</v>
      </c>
      <c r="C7992" s="444" t="str">
        <f aca="false">IFERROR(VLOOKUP(B7992,'[1]#¡REF!'!$A$1:$C$15201,2,FALSE()),"")</f>
        <v/>
      </c>
      <c r="D7992" s="444" t="s">
        <v>991</v>
      </c>
      <c r="E7992" s="444" t="s">
        <v>1033</v>
      </c>
      <c r="F7992" s="354" t="s">
        <v>993</v>
      </c>
      <c r="G7992" s="447" t="n">
        <v>18.1625801480503</v>
      </c>
      <c r="H7992" s="448" t="n">
        <v>47.7866314428025</v>
      </c>
      <c r="I7992" s="448" t="n">
        <v>948.086683728226</v>
      </c>
      <c r="J7992" s="389"/>
      <c r="K7992" s="331" t="s">
        <v>994</v>
      </c>
    </row>
    <row r="7993" customFormat="false" ht="15" hidden="true" customHeight="false" outlineLevel="0" collapsed="false">
      <c r="A7993" s="444"/>
      <c r="B7993" s="444" t="s">
        <v>1746</v>
      </c>
      <c r="C7993" s="444" t="str">
        <f aca="false">IFERROR(VLOOKUP(B7993,'[1]#¡REF!'!$A$1:$C$15201,2,FALSE()),"")</f>
        <v/>
      </c>
      <c r="D7993" s="444" t="s">
        <v>991</v>
      </c>
      <c r="E7993" s="444" t="s">
        <v>1053</v>
      </c>
      <c r="F7993" s="354" t="s">
        <v>993</v>
      </c>
      <c r="G7993" s="447" t="n">
        <v>30.2709669134172</v>
      </c>
      <c r="H7993" s="448" t="n">
        <v>79.6443857380042</v>
      </c>
      <c r="I7993" s="448" t="n">
        <v>1580.14447288038</v>
      </c>
      <c r="J7993" s="389"/>
      <c r="K7993" s="331" t="s">
        <v>994</v>
      </c>
    </row>
    <row r="7994" customFormat="false" ht="15" hidden="true" customHeight="false" outlineLevel="0" collapsed="false">
      <c r="A7994" s="444"/>
      <c r="B7994" s="444" t="s">
        <v>1746</v>
      </c>
      <c r="C7994" s="444" t="str">
        <f aca="false">IFERROR(VLOOKUP(B7994,'[1]#¡REF!'!$A$1:$C$15201,2,FALSE()),"")</f>
        <v/>
      </c>
      <c r="D7994" s="444" t="s">
        <v>991</v>
      </c>
      <c r="E7994" s="444" t="s">
        <v>1034</v>
      </c>
      <c r="F7994" s="354" t="s">
        <v>993</v>
      </c>
      <c r="G7994" s="447" t="n">
        <v>302.709669134172</v>
      </c>
      <c r="H7994" s="448" t="n">
        <v>796.443857380042</v>
      </c>
      <c r="I7994" s="448" t="n">
        <v>15801.4447288038</v>
      </c>
      <c r="J7994" s="389"/>
      <c r="K7994" s="331" t="s">
        <v>994</v>
      </c>
    </row>
    <row r="7995" customFormat="false" ht="15" hidden="true" customHeight="false" outlineLevel="0" collapsed="false">
      <c r="A7995" s="444"/>
      <c r="B7995" s="444" t="s">
        <v>1746</v>
      </c>
      <c r="C7995" s="444" t="str">
        <f aca="false">IFERROR(VLOOKUP(B7995,'[1]#¡REF!'!$A$1:$C$15201,2,FALSE()),"")</f>
        <v/>
      </c>
      <c r="D7995" s="444" t="s">
        <v>991</v>
      </c>
      <c r="E7995" s="444" t="s">
        <v>1009</v>
      </c>
      <c r="F7995" s="354" t="s">
        <v>993</v>
      </c>
      <c r="G7995" s="447" t="n">
        <v>62.9636111799077</v>
      </c>
      <c r="H7995" s="448" t="n">
        <v>165.660322335049</v>
      </c>
      <c r="I7995" s="448" t="n">
        <v>3286.70050359118</v>
      </c>
      <c r="J7995" s="389"/>
      <c r="K7995" s="331" t="s">
        <v>994</v>
      </c>
    </row>
    <row r="7996" customFormat="false" ht="15" hidden="true" customHeight="false" outlineLevel="0" collapsed="false">
      <c r="A7996" s="444"/>
      <c r="B7996" s="444" t="s">
        <v>1746</v>
      </c>
      <c r="C7996" s="444" t="str">
        <f aca="false">IFERROR(VLOOKUP(B7996,'[1]#¡REF!'!$A$1:$C$15201,2,FALSE()),"")</f>
        <v/>
      </c>
      <c r="D7996" s="444" t="s">
        <v>991</v>
      </c>
      <c r="E7996" s="444" t="s">
        <v>1010</v>
      </c>
      <c r="F7996" s="354" t="s">
        <v>993</v>
      </c>
      <c r="G7996" s="447" t="n">
        <v>6.05419338268344</v>
      </c>
      <c r="H7996" s="448" t="n">
        <v>15.9288771476008</v>
      </c>
      <c r="I7996" s="448" t="n">
        <v>316.028894576075</v>
      </c>
      <c r="J7996" s="389"/>
      <c r="K7996" s="331" t="s">
        <v>994</v>
      </c>
    </row>
    <row r="7997" customFormat="false" ht="15" hidden="true" customHeight="false" outlineLevel="0" collapsed="false">
      <c r="A7997" s="444"/>
      <c r="B7997" s="444" t="s">
        <v>1746</v>
      </c>
      <c r="C7997" s="444" t="str">
        <f aca="false">IFERROR(VLOOKUP(B7997,'[1]#¡REF!'!$A$1:$C$15201,2,FALSE()),"")</f>
        <v/>
      </c>
      <c r="D7997" s="444" t="s">
        <v>991</v>
      </c>
      <c r="E7997" s="444" t="s">
        <v>1011</v>
      </c>
      <c r="F7997" s="354" t="s">
        <v>993</v>
      </c>
      <c r="G7997" s="447" t="n">
        <v>102.921287505618</v>
      </c>
      <c r="H7997" s="448" t="n">
        <v>270.790911509214</v>
      </c>
      <c r="I7997" s="448" t="n">
        <v>5372.49120779328</v>
      </c>
      <c r="J7997" s="389"/>
      <c r="K7997" s="331" t="s">
        <v>994</v>
      </c>
    </row>
    <row r="7998" customFormat="false" ht="15" hidden="true" customHeight="false" outlineLevel="0" collapsed="false">
      <c r="A7998" s="444"/>
      <c r="B7998" s="444" t="s">
        <v>1746</v>
      </c>
      <c r="C7998" s="444" t="str">
        <f aca="false">IFERROR(VLOOKUP(B7998,'[1]#¡REF!'!$A$1:$C$15201,2,FALSE()),"")</f>
        <v/>
      </c>
      <c r="D7998" s="444" t="s">
        <v>991</v>
      </c>
      <c r="E7998" s="444" t="s">
        <v>1084</v>
      </c>
      <c r="F7998" s="354" t="s">
        <v>993</v>
      </c>
      <c r="G7998" s="447" t="n">
        <v>121.083867653669</v>
      </c>
      <c r="H7998" s="448" t="n">
        <v>318.577542952017</v>
      </c>
      <c r="I7998" s="448" t="n">
        <v>6320.57789152151</v>
      </c>
      <c r="J7998" s="389"/>
      <c r="K7998" s="331" t="s">
        <v>994</v>
      </c>
    </row>
    <row r="7999" customFormat="false" ht="15" hidden="true" customHeight="false" outlineLevel="0" collapsed="false">
      <c r="A7999" s="444"/>
      <c r="B7999" s="444" t="s">
        <v>1746</v>
      </c>
      <c r="C7999" s="444" t="str">
        <f aca="false">IFERROR(VLOOKUP(B7999,'[1]#¡REF!'!$A$1:$C$15201,2,FALSE()),"")</f>
        <v/>
      </c>
      <c r="D7999" s="444" t="s">
        <v>991</v>
      </c>
      <c r="E7999" s="444" t="s">
        <v>1046</v>
      </c>
      <c r="F7999" s="354" t="s">
        <v>993</v>
      </c>
      <c r="G7999" s="447" t="n">
        <v>2.42167735307337</v>
      </c>
      <c r="H7999" s="448" t="n">
        <v>6.37155085904033</v>
      </c>
      <c r="I7999" s="448" t="n">
        <v>126.41155783043</v>
      </c>
      <c r="J7999" s="389"/>
      <c r="K7999" s="331" t="s">
        <v>994</v>
      </c>
    </row>
    <row r="8000" customFormat="false" ht="15" hidden="true" customHeight="false" outlineLevel="0" collapsed="false">
      <c r="A8000" s="444"/>
      <c r="B8000" s="444" t="s">
        <v>1746</v>
      </c>
      <c r="C8000" s="444" t="str">
        <f aca="false">IFERROR(VLOOKUP(B8000,'[1]#¡REF!'!$A$1:$C$15201,2,FALSE()),"")</f>
        <v/>
      </c>
      <c r="D8000" s="444" t="s">
        <v>991</v>
      </c>
      <c r="E8000" s="444" t="s">
        <v>1012</v>
      </c>
      <c r="F8000" s="354" t="s">
        <v>993</v>
      </c>
      <c r="G8000" s="447" t="n">
        <v>302.709669134172</v>
      </c>
      <c r="H8000" s="448" t="n">
        <v>796.443857380042</v>
      </c>
      <c r="I8000" s="448" t="n">
        <v>15801.4447288038</v>
      </c>
      <c r="J8000" s="389"/>
      <c r="K8000" s="331" t="s">
        <v>994</v>
      </c>
    </row>
    <row r="8001" customFormat="false" ht="15" hidden="true" customHeight="false" outlineLevel="0" collapsed="false">
      <c r="A8001" s="444"/>
      <c r="B8001" s="444" t="s">
        <v>1746</v>
      </c>
      <c r="C8001" s="444" t="str">
        <f aca="false">IFERROR(VLOOKUP(B8001,'[1]#¡REF!'!$A$1:$C$15201,2,FALSE()),"")</f>
        <v/>
      </c>
      <c r="D8001" s="444" t="s">
        <v>991</v>
      </c>
      <c r="E8001" s="444" t="s">
        <v>1035</v>
      </c>
      <c r="F8001" s="354" t="s">
        <v>993</v>
      </c>
      <c r="G8001" s="447" t="n">
        <v>49.0389663997358</v>
      </c>
      <c r="H8001" s="448" t="n">
        <v>129.023904895567</v>
      </c>
      <c r="I8001" s="448" t="n">
        <v>2559.83404606621</v>
      </c>
      <c r="J8001" s="389"/>
      <c r="K8001" s="331" t="s">
        <v>994</v>
      </c>
    </row>
    <row r="8002" customFormat="false" ht="15" hidden="true" customHeight="false" outlineLevel="0" collapsed="false">
      <c r="A8002" s="444"/>
      <c r="B8002" s="444" t="s">
        <v>1746</v>
      </c>
      <c r="C8002" s="444" t="str">
        <f aca="false">IFERROR(VLOOKUP(B8002,'[1]#¡REF!'!$A$1:$C$15201,2,FALSE()),"")</f>
        <v/>
      </c>
      <c r="D8002" s="444" t="s">
        <v>991</v>
      </c>
      <c r="E8002" s="444" t="s">
        <v>1036</v>
      </c>
      <c r="F8002" s="354" t="s">
        <v>993</v>
      </c>
      <c r="G8002" s="447" t="n">
        <v>6.05419338268344</v>
      </c>
      <c r="H8002" s="448" t="n">
        <v>15.9288771476008</v>
      </c>
      <c r="I8002" s="448" t="n">
        <v>316.028894576075</v>
      </c>
      <c r="J8002" s="389"/>
      <c r="K8002" s="331" t="s">
        <v>994</v>
      </c>
    </row>
    <row r="8003" customFormat="false" ht="15" hidden="true" customHeight="false" outlineLevel="0" collapsed="false">
      <c r="A8003" s="444"/>
      <c r="B8003" s="444" t="s">
        <v>1746</v>
      </c>
      <c r="C8003" s="444" t="str">
        <f aca="false">IFERROR(VLOOKUP(B8003,'[1]#¡REF!'!$A$1:$C$15201,2,FALSE()),"")</f>
        <v/>
      </c>
      <c r="D8003" s="444" t="s">
        <v>991</v>
      </c>
      <c r="E8003" s="444" t="s">
        <v>1013</v>
      </c>
      <c r="F8003" s="354" t="s">
        <v>993</v>
      </c>
      <c r="G8003" s="447" t="n">
        <v>26.0330315455388</v>
      </c>
      <c r="H8003" s="448" t="n">
        <v>68.4941717346836</v>
      </c>
      <c r="I8003" s="448" t="n">
        <v>1358.92424667712</v>
      </c>
      <c r="J8003" s="389"/>
      <c r="K8003" s="331" t="s">
        <v>994</v>
      </c>
    </row>
    <row r="8004" customFormat="false" ht="15" hidden="true" customHeight="false" outlineLevel="0" collapsed="false">
      <c r="A8004" s="444"/>
      <c r="B8004" s="444" t="s">
        <v>1746</v>
      </c>
      <c r="C8004" s="444" t="str">
        <f aca="false">IFERROR(VLOOKUP(B8004,'[1]#¡REF!'!$A$1:$C$15201,2,FALSE()),"")</f>
        <v/>
      </c>
      <c r="D8004" s="444" t="s">
        <v>991</v>
      </c>
      <c r="E8004" s="444" t="s">
        <v>1037</v>
      </c>
      <c r="F8004" s="446" t="s">
        <v>1131</v>
      </c>
      <c r="G8004" s="447" t="n">
        <v>29.0601282368805</v>
      </c>
      <c r="H8004" s="448" t="n">
        <v>76.458610308484</v>
      </c>
      <c r="I8004" s="448" t="n">
        <v>1516.93869396516</v>
      </c>
      <c r="J8004" s="389"/>
      <c r="K8004" s="331" t="s">
        <v>994</v>
      </c>
    </row>
    <row r="8005" customFormat="false" ht="15" hidden="true" customHeight="false" outlineLevel="0" collapsed="false">
      <c r="A8005" s="444"/>
      <c r="B8005" s="444" t="s">
        <v>1746</v>
      </c>
      <c r="C8005" s="444" t="str">
        <f aca="false">IFERROR(VLOOKUP(B8005,'[1]#¡REF!'!$A$1:$C$15201,2,FALSE()),"")</f>
        <v/>
      </c>
      <c r="D8005" s="444" t="s">
        <v>991</v>
      </c>
      <c r="E8005" s="444" t="s">
        <v>1014</v>
      </c>
      <c r="F8005" s="446" t="s">
        <v>1132</v>
      </c>
      <c r="G8005" s="447" t="n">
        <v>15135.4834567086</v>
      </c>
      <c r="H8005" s="448" t="n">
        <v>39822.1928690021</v>
      </c>
      <c r="I8005" s="448" t="n">
        <v>790072.236440189</v>
      </c>
      <c r="J8005" s="389"/>
      <c r="K8005" s="331" t="s">
        <v>994</v>
      </c>
    </row>
    <row r="8006" customFormat="false" ht="15" hidden="true" customHeight="false" outlineLevel="0" collapsed="false">
      <c r="A8006" s="444"/>
      <c r="B8006" s="444" t="s">
        <v>1746</v>
      </c>
      <c r="C8006" s="444" t="str">
        <f aca="false">IFERROR(VLOOKUP(B8006,'[1]#¡REF!'!$A$1:$C$15201,2,FALSE()),"")</f>
        <v/>
      </c>
      <c r="D8006" s="444" t="s">
        <v>991</v>
      </c>
      <c r="E8006" s="444" t="s">
        <v>1002</v>
      </c>
      <c r="F8006" s="446" t="s">
        <v>1133</v>
      </c>
      <c r="G8006" s="447" t="n">
        <v>58.120256473761</v>
      </c>
      <c r="H8006" s="448" t="n">
        <v>152.917220616968</v>
      </c>
      <c r="I8006" s="448" t="n">
        <v>3033.87738793032</v>
      </c>
      <c r="J8006" s="389"/>
      <c r="K8006" s="331" t="s">
        <v>994</v>
      </c>
    </row>
    <row r="8007" customFormat="false" ht="15" hidden="true" customHeight="false" outlineLevel="0" collapsed="false">
      <c r="A8007" s="449"/>
      <c r="B8007" s="449" t="s">
        <v>1746</v>
      </c>
      <c r="C8007" s="449" t="str">
        <f aca="false">IFERROR(VLOOKUP(B8007,'[1]#¡REF!'!$A$1:$C$15201,2,FALSE()),"")</f>
        <v/>
      </c>
      <c r="D8007" s="449" t="s">
        <v>991</v>
      </c>
      <c r="E8007" s="449" t="s">
        <v>1004</v>
      </c>
      <c r="F8007" s="450" t="s">
        <v>1134</v>
      </c>
      <c r="G8007" s="447" t="n">
        <v>30.2709669134172</v>
      </c>
      <c r="H8007" s="448" t="n">
        <v>79.6443857380042</v>
      </c>
      <c r="I8007" s="448" t="n">
        <v>1580.14447288038</v>
      </c>
      <c r="J8007" s="390"/>
      <c r="K8007" s="331" t="s">
        <v>994</v>
      </c>
    </row>
    <row r="8008" customFormat="false" ht="15.75" hidden="true" customHeight="false" outlineLevel="0" collapsed="false">
      <c r="A8008" s="455" t="s">
        <v>1747</v>
      </c>
      <c r="B8008" s="455" t="s">
        <v>1746</v>
      </c>
      <c r="C8008" s="455" t="str">
        <f aca="false">IFERROR(VLOOKUP(B8008,'[1]#¡REF!'!$A$1:$C$15201,2,FALSE()),"")</f>
        <v/>
      </c>
      <c r="D8008" s="455" t="s">
        <v>991</v>
      </c>
      <c r="E8008" s="455" t="s">
        <v>612</v>
      </c>
      <c r="F8008" s="456" t="s">
        <v>1136</v>
      </c>
      <c r="G8008" s="457" t="n">
        <v>26.0330315455388</v>
      </c>
      <c r="H8008" s="465" t="n">
        <v>68.4941717346836</v>
      </c>
      <c r="I8008" s="465" t="n">
        <v>1358.92424667712</v>
      </c>
      <c r="J8008" s="438" t="n">
        <v>45</v>
      </c>
      <c r="K8008" s="455" t="s">
        <v>994</v>
      </c>
      <c r="L8008" s="458" t="s">
        <v>1748</v>
      </c>
      <c r="M8008" s="458"/>
      <c r="N8008" s="458"/>
      <c r="O8008" s="458" t="n">
        <v>3139313</v>
      </c>
      <c r="P8008" s="459" t="n">
        <v>2520</v>
      </c>
      <c r="Q8008" s="460" t="n">
        <v>44476</v>
      </c>
      <c r="R8008" s="461"/>
      <c r="S8008" s="461"/>
      <c r="T8008" s="462" t="n">
        <v>43</v>
      </c>
    </row>
    <row r="8009" customFormat="false" ht="15" hidden="true" customHeight="false" outlineLevel="0" collapsed="false">
      <c r="A8009" s="439"/>
      <c r="B8009" s="439" t="s">
        <v>1749</v>
      </c>
      <c r="C8009" s="439" t="str">
        <f aca="false">IFERROR(VLOOKUP(B8009,'[1]#¡REF!'!$A$1:$C$15201,2,FALSE()),"")</f>
        <v/>
      </c>
      <c r="D8009" s="439" t="s">
        <v>991</v>
      </c>
      <c r="E8009" s="439" t="s">
        <v>1053</v>
      </c>
      <c r="F8009" s="354" t="s">
        <v>993</v>
      </c>
      <c r="G8009" s="447" t="n">
        <v>40</v>
      </c>
      <c r="H8009" s="448" t="n">
        <v>20872.9855777585</v>
      </c>
      <c r="I8009" s="448" t="n">
        <v>414120</v>
      </c>
      <c r="J8009" s="388"/>
      <c r="K8009" s="331" t="s">
        <v>994</v>
      </c>
    </row>
    <row r="8010" customFormat="false" ht="15" hidden="true" customHeight="false" outlineLevel="0" collapsed="false">
      <c r="A8010" s="444"/>
      <c r="B8010" s="444" t="s">
        <v>1749</v>
      </c>
      <c r="C8010" s="444" t="str">
        <f aca="false">IFERROR(VLOOKUP(B8010,'[1]#¡REF!'!$A$1:$C$15201,2,FALSE()),"")</f>
        <v/>
      </c>
      <c r="D8010" s="444" t="s">
        <v>991</v>
      </c>
      <c r="E8010" s="444" t="s">
        <v>1009</v>
      </c>
      <c r="F8010" s="354" t="s">
        <v>993</v>
      </c>
      <c r="G8010" s="447" t="n">
        <v>34</v>
      </c>
      <c r="H8010" s="448" t="n">
        <v>17742.0377410947</v>
      </c>
      <c r="I8010" s="448" t="n">
        <v>352002</v>
      </c>
      <c r="J8010" s="389"/>
      <c r="K8010" s="331" t="s">
        <v>994</v>
      </c>
    </row>
    <row r="8011" customFormat="false" ht="15" hidden="true" customHeight="false" outlineLevel="0" collapsed="false">
      <c r="A8011" s="444"/>
      <c r="B8011" s="444" t="s">
        <v>1749</v>
      </c>
      <c r="C8011" s="444" t="str">
        <f aca="false">IFERROR(VLOOKUP(B8011,'[1]#¡REF!'!$A$1:$C$15201,2,FALSE()),"")</f>
        <v/>
      </c>
      <c r="D8011" s="444" t="s">
        <v>991</v>
      </c>
      <c r="E8011" s="444" t="s">
        <v>1002</v>
      </c>
      <c r="F8011" s="446" t="s">
        <v>1133</v>
      </c>
      <c r="G8011" s="447" t="n">
        <v>50</v>
      </c>
      <c r="H8011" s="448" t="n">
        <v>26091.2319721981</v>
      </c>
      <c r="I8011" s="448" t="n">
        <v>517650</v>
      </c>
      <c r="J8011" s="389"/>
      <c r="K8011" s="331" t="s">
        <v>994</v>
      </c>
    </row>
    <row r="8012" customFormat="false" ht="15" hidden="true" customHeight="false" outlineLevel="0" collapsed="false">
      <c r="A8012" s="444"/>
      <c r="B8012" s="444" t="s">
        <v>1750</v>
      </c>
      <c r="C8012" s="444" t="str">
        <f aca="false">IFERROR(VLOOKUP(B8012,'[1]#¡REF!'!$A$1:$C$15201,2,FALSE()),"")</f>
        <v/>
      </c>
      <c r="D8012" s="444" t="s">
        <v>991</v>
      </c>
      <c r="E8012" s="444" t="s">
        <v>997</v>
      </c>
      <c r="F8012" s="446" t="s">
        <v>1130</v>
      </c>
      <c r="G8012" s="447" t="n">
        <v>70</v>
      </c>
      <c r="H8012" s="448" t="n">
        <v>301.769178573641</v>
      </c>
      <c r="I8012" s="448" t="n">
        <v>5987.1</v>
      </c>
      <c r="J8012" s="389"/>
      <c r="K8012" s="331" t="s">
        <v>994</v>
      </c>
    </row>
    <row r="8013" customFormat="false" ht="15" hidden="true" customHeight="false" outlineLevel="0" collapsed="false">
      <c r="A8013" s="444"/>
      <c r="B8013" s="444" t="s">
        <v>1750</v>
      </c>
      <c r="C8013" s="444" t="str">
        <f aca="false">IFERROR(VLOOKUP(B8013,'[1]#¡REF!'!$A$1:$C$15201,2,FALSE()),"")</f>
        <v/>
      </c>
      <c r="D8013" s="444" t="s">
        <v>991</v>
      </c>
      <c r="E8013" s="444" t="s">
        <v>1032</v>
      </c>
      <c r="F8013" s="446" t="s">
        <v>1130</v>
      </c>
      <c r="G8013" s="447" t="n">
        <v>6</v>
      </c>
      <c r="H8013" s="448" t="n">
        <v>25.8659295920264</v>
      </c>
      <c r="I8013" s="448" t="n">
        <v>513.18</v>
      </c>
      <c r="J8013" s="389"/>
      <c r="K8013" s="331" t="s">
        <v>994</v>
      </c>
    </row>
    <row r="8014" customFormat="false" ht="15" hidden="true" customHeight="false" outlineLevel="0" collapsed="false">
      <c r="A8014" s="444"/>
      <c r="B8014" s="444" t="s">
        <v>1750</v>
      </c>
      <c r="C8014" s="444" t="str">
        <f aca="false">IFERROR(VLOOKUP(B8014,'[1]#¡REF!'!$A$1:$C$15201,2,FALSE()),"")</f>
        <v/>
      </c>
      <c r="D8014" s="444" t="s">
        <v>991</v>
      </c>
      <c r="E8014" s="444" t="s">
        <v>1053</v>
      </c>
      <c r="F8014" s="354" t="s">
        <v>993</v>
      </c>
      <c r="G8014" s="447" t="n">
        <v>500</v>
      </c>
      <c r="H8014" s="448" t="n">
        <v>2155.49413266887</v>
      </c>
      <c r="I8014" s="448" t="n">
        <v>42765</v>
      </c>
      <c r="J8014" s="389"/>
      <c r="K8014" s="331" t="s">
        <v>994</v>
      </c>
    </row>
    <row r="8015" customFormat="false" ht="15" hidden="true" customHeight="false" outlineLevel="0" collapsed="false">
      <c r="A8015" s="444"/>
      <c r="B8015" s="444" t="s">
        <v>1750</v>
      </c>
      <c r="C8015" s="444" t="str">
        <f aca="false">IFERROR(VLOOKUP(B8015,'[1]#¡REF!'!$A$1:$C$15201,2,FALSE()),"")</f>
        <v/>
      </c>
      <c r="D8015" s="444" t="s">
        <v>991</v>
      </c>
      <c r="E8015" s="444" t="s">
        <v>1034</v>
      </c>
      <c r="F8015" s="354" t="s">
        <v>993</v>
      </c>
      <c r="G8015" s="447" t="n">
        <v>202</v>
      </c>
      <c r="H8015" s="448" t="n">
        <v>870.819629598222</v>
      </c>
      <c r="I8015" s="448" t="n">
        <v>17277.06</v>
      </c>
      <c r="J8015" s="389"/>
      <c r="K8015" s="331" t="s">
        <v>994</v>
      </c>
    </row>
    <row r="8016" customFormat="false" ht="15" hidden="true" customHeight="false" outlineLevel="0" collapsed="false">
      <c r="A8016" s="444"/>
      <c r="B8016" s="444" t="s">
        <v>1750</v>
      </c>
      <c r="C8016" s="444" t="str">
        <f aca="false">IFERROR(VLOOKUP(B8016,'[1]#¡REF!'!$A$1:$C$15201,2,FALSE()),"")</f>
        <v/>
      </c>
      <c r="D8016" s="444" t="s">
        <v>991</v>
      </c>
      <c r="E8016" s="444" t="s">
        <v>1010</v>
      </c>
      <c r="F8016" s="354" t="s">
        <v>993</v>
      </c>
      <c r="G8016" s="447" t="n">
        <v>50</v>
      </c>
      <c r="H8016" s="448" t="n">
        <v>215.549413266887</v>
      </c>
      <c r="I8016" s="448" t="n">
        <v>4276.5</v>
      </c>
      <c r="J8016" s="389"/>
      <c r="K8016" s="331" t="s">
        <v>994</v>
      </c>
    </row>
    <row r="8017" customFormat="false" ht="15" hidden="true" customHeight="false" outlineLevel="0" collapsed="false">
      <c r="A8017" s="444"/>
      <c r="B8017" s="444" t="s">
        <v>1750</v>
      </c>
      <c r="C8017" s="444" t="str">
        <f aca="false">IFERROR(VLOOKUP(B8017,'[1]#¡REF!'!$A$1:$C$15201,2,FALSE()),"")</f>
        <v/>
      </c>
      <c r="D8017" s="444" t="s">
        <v>991</v>
      </c>
      <c r="E8017" s="444" t="s">
        <v>1012</v>
      </c>
      <c r="F8017" s="354" t="s">
        <v>993</v>
      </c>
      <c r="G8017" s="447" t="n">
        <v>800</v>
      </c>
      <c r="H8017" s="448" t="n">
        <v>3448.79061227019</v>
      </c>
      <c r="I8017" s="448" t="n">
        <v>68424</v>
      </c>
      <c r="J8017" s="389"/>
      <c r="K8017" s="331" t="s">
        <v>994</v>
      </c>
    </row>
    <row r="8018" customFormat="false" ht="15" hidden="true" customHeight="false" outlineLevel="0" collapsed="false">
      <c r="A8018" s="444"/>
      <c r="B8018" s="444" t="s">
        <v>1750</v>
      </c>
      <c r="C8018" s="444" t="str">
        <f aca="false">IFERROR(VLOOKUP(B8018,'[1]#¡REF!'!$A$1:$C$15201,2,FALSE()),"")</f>
        <v/>
      </c>
      <c r="D8018" s="444" t="s">
        <v>991</v>
      </c>
      <c r="E8018" s="444" t="s">
        <v>1014</v>
      </c>
      <c r="F8018" s="446" t="s">
        <v>1132</v>
      </c>
      <c r="G8018" s="447" t="n">
        <v>25</v>
      </c>
      <c r="H8018" s="448" t="n">
        <v>107.774706633443</v>
      </c>
      <c r="I8018" s="448" t="n">
        <v>2138.25</v>
      </c>
      <c r="J8018" s="389"/>
      <c r="K8018" s="331" t="s">
        <v>994</v>
      </c>
    </row>
    <row r="8019" customFormat="false" ht="15" hidden="true" customHeight="false" outlineLevel="0" collapsed="false">
      <c r="A8019" s="449"/>
      <c r="B8019" s="449" t="s">
        <v>1750</v>
      </c>
      <c r="C8019" s="449" t="str">
        <f aca="false">IFERROR(VLOOKUP(B8019,'[1]#¡REF!'!$A$1:$C$15201,2,FALSE()),"")</f>
        <v/>
      </c>
      <c r="D8019" s="449" t="s">
        <v>991</v>
      </c>
      <c r="E8019" s="449" t="s">
        <v>1002</v>
      </c>
      <c r="F8019" s="450" t="s">
        <v>1133</v>
      </c>
      <c r="G8019" s="447" t="n">
        <v>500</v>
      </c>
      <c r="H8019" s="448" t="n">
        <v>2155.49413266887</v>
      </c>
      <c r="I8019" s="448" t="n">
        <v>42765</v>
      </c>
      <c r="J8019" s="390"/>
      <c r="K8019" s="331" t="s">
        <v>994</v>
      </c>
    </row>
    <row r="8020" customFormat="false" ht="15.75" hidden="true" customHeight="false" outlineLevel="0" collapsed="false">
      <c r="A8020" s="455" t="s">
        <v>1751</v>
      </c>
      <c r="B8020" s="455" t="s">
        <v>1750</v>
      </c>
      <c r="C8020" s="455" t="str">
        <f aca="false">IFERROR(VLOOKUP(B8020,'[1]#¡REF!'!$A$1:$C$15201,2,FALSE()),"")</f>
        <v/>
      </c>
      <c r="D8020" s="455" t="s">
        <v>991</v>
      </c>
      <c r="E8020" s="455" t="s">
        <v>612</v>
      </c>
      <c r="F8020" s="456" t="s">
        <v>1136</v>
      </c>
      <c r="G8020" s="457" t="n">
        <v>270</v>
      </c>
      <c r="H8020" s="454" t="n">
        <v>1163.96683164119</v>
      </c>
      <c r="I8020" s="454" t="n">
        <v>23093.1</v>
      </c>
      <c r="J8020" s="438" t="n">
        <v>73.99</v>
      </c>
      <c r="K8020" s="455" t="s">
        <v>994</v>
      </c>
      <c r="L8020" s="467" t="s">
        <v>1752</v>
      </c>
      <c r="M8020" s="467" t="s">
        <v>1753</v>
      </c>
      <c r="N8020" s="467" t="s">
        <v>1754</v>
      </c>
      <c r="O8020" s="458" t="n">
        <v>3139315</v>
      </c>
      <c r="P8020" s="484" t="s">
        <v>1755</v>
      </c>
      <c r="Q8020" s="485" t="n">
        <v>44470</v>
      </c>
      <c r="R8020" s="486" t="n">
        <v>44470</v>
      </c>
      <c r="S8020" s="486" t="n">
        <v>44490</v>
      </c>
      <c r="T8020" s="462" t="n">
        <f aca="false">18+22+22</f>
        <v>62</v>
      </c>
    </row>
    <row r="8021" customFormat="false" ht="15" hidden="true" customHeight="false" outlineLevel="0" collapsed="false">
      <c r="A8021" s="439"/>
      <c r="B8021" s="439" t="s">
        <v>1750</v>
      </c>
      <c r="C8021" s="439" t="str">
        <f aca="false">IFERROR(VLOOKUP(B8021,'[1]#¡REF!'!$A$1:$C$15201,2,FALSE()),"")</f>
        <v/>
      </c>
      <c r="D8021" s="439" t="s">
        <v>1016</v>
      </c>
      <c r="E8021" s="439" t="s">
        <v>1017</v>
      </c>
      <c r="F8021" s="441" t="s">
        <v>1130</v>
      </c>
      <c r="G8021" s="447" t="n">
        <v>12</v>
      </c>
      <c r="H8021" s="448" t="n">
        <v>51.7318591840528</v>
      </c>
      <c r="I8021" s="448" t="n">
        <v>1026.36</v>
      </c>
      <c r="J8021" s="388"/>
      <c r="K8021" s="331" t="s">
        <v>994</v>
      </c>
    </row>
    <row r="8022" customFormat="false" ht="15" hidden="true" customHeight="false" outlineLevel="0" collapsed="false">
      <c r="A8022" s="444"/>
      <c r="B8022" s="444" t="s">
        <v>1750</v>
      </c>
      <c r="C8022" s="444" t="str">
        <f aca="false">IFERROR(VLOOKUP(B8022,'[1]#¡REF!'!$A$1:$C$15201,2,FALSE()),"")</f>
        <v/>
      </c>
      <c r="D8022" s="444" t="s">
        <v>1016</v>
      </c>
      <c r="E8022" s="444" t="s">
        <v>1040</v>
      </c>
      <c r="F8022" s="446" t="s">
        <v>1130</v>
      </c>
      <c r="G8022" s="447" t="n">
        <v>156</v>
      </c>
      <c r="H8022" s="448" t="n">
        <v>672.514169392687</v>
      </c>
      <c r="I8022" s="448" t="n">
        <v>13342.68</v>
      </c>
      <c r="J8022" s="389"/>
      <c r="K8022" s="331" t="s">
        <v>994</v>
      </c>
    </row>
    <row r="8023" customFormat="false" ht="15" hidden="true" customHeight="false" outlineLevel="0" collapsed="false">
      <c r="A8023" s="444"/>
      <c r="B8023" s="444" t="s">
        <v>1750</v>
      </c>
      <c r="C8023" s="444" t="str">
        <f aca="false">IFERROR(VLOOKUP(B8023,'[1]#¡REF!'!$A$1:$C$15201,2,FALSE()),"")</f>
        <v/>
      </c>
      <c r="D8023" s="444" t="s">
        <v>1016</v>
      </c>
      <c r="E8023" s="444" t="s">
        <v>1091</v>
      </c>
      <c r="F8023" s="354" t="s">
        <v>993</v>
      </c>
      <c r="G8023" s="447" t="n">
        <v>3120</v>
      </c>
      <c r="H8023" s="448" t="n">
        <v>13450.2833878537</v>
      </c>
      <c r="I8023" s="448" t="n">
        <v>266853.6</v>
      </c>
      <c r="J8023" s="389"/>
      <c r="K8023" s="331" t="s">
        <v>994</v>
      </c>
    </row>
    <row r="8024" customFormat="false" ht="15" hidden="true" customHeight="false" outlineLevel="0" collapsed="false">
      <c r="A8024" s="444"/>
      <c r="B8024" s="444" t="s">
        <v>1750</v>
      </c>
      <c r="C8024" s="444" t="str">
        <f aca="false">IFERROR(VLOOKUP(B8024,'[1]#¡REF!'!$A$1:$C$15201,2,FALSE()),"")</f>
        <v/>
      </c>
      <c r="D8024" s="444" t="s">
        <v>1016</v>
      </c>
      <c r="E8024" s="444" t="s">
        <v>1018</v>
      </c>
      <c r="F8024" s="354" t="s">
        <v>993</v>
      </c>
      <c r="G8024" s="447" t="n">
        <v>62</v>
      </c>
      <c r="H8024" s="448" t="n">
        <v>267.281272450939</v>
      </c>
      <c r="I8024" s="448" t="n">
        <v>5302.86</v>
      </c>
      <c r="J8024" s="389"/>
      <c r="K8024" s="331" t="s">
        <v>994</v>
      </c>
    </row>
    <row r="8025" customFormat="false" ht="15" hidden="true" customHeight="false" outlineLevel="0" collapsed="false">
      <c r="A8025" s="444"/>
      <c r="B8025" s="444" t="s">
        <v>1750</v>
      </c>
      <c r="C8025" s="444" t="str">
        <f aca="false">IFERROR(VLOOKUP(B8025,'[1]#¡REF!'!$A$1:$C$15201,2,FALSE()),"")</f>
        <v/>
      </c>
      <c r="D8025" s="444" t="s">
        <v>1016</v>
      </c>
      <c r="E8025" s="444" t="s">
        <v>1019</v>
      </c>
      <c r="F8025" s="354" t="s">
        <v>993</v>
      </c>
      <c r="G8025" s="447" t="n">
        <v>56636</v>
      </c>
      <c r="H8025" s="448" t="n">
        <v>244157.131395668</v>
      </c>
      <c r="I8025" s="448" t="n">
        <v>4844077.08</v>
      </c>
      <c r="J8025" s="389"/>
      <c r="K8025" s="331" t="s">
        <v>994</v>
      </c>
    </row>
    <row r="8026" customFormat="false" ht="15" hidden="true" customHeight="false" outlineLevel="0" collapsed="false">
      <c r="A8026" s="444"/>
      <c r="B8026" s="444" t="s">
        <v>1750</v>
      </c>
      <c r="C8026" s="444" t="str">
        <f aca="false">IFERROR(VLOOKUP(B8026,'[1]#¡REF!'!$A$1:$C$15201,2,FALSE()),"")</f>
        <v/>
      </c>
      <c r="D8026" s="444" t="s">
        <v>1016</v>
      </c>
      <c r="E8026" s="444" t="s">
        <v>1020</v>
      </c>
      <c r="F8026" s="354" t="s">
        <v>993</v>
      </c>
      <c r="G8026" s="447" t="n">
        <v>468</v>
      </c>
      <c r="H8026" s="448" t="n">
        <v>2017.54250817806</v>
      </c>
      <c r="I8026" s="448" t="n">
        <v>40028.04</v>
      </c>
      <c r="J8026" s="389"/>
      <c r="K8026" s="331" t="s">
        <v>994</v>
      </c>
    </row>
    <row r="8027" customFormat="false" ht="15" hidden="true" customHeight="false" outlineLevel="0" collapsed="false">
      <c r="A8027" s="444"/>
      <c r="B8027" s="444" t="s">
        <v>1750</v>
      </c>
      <c r="C8027" s="444" t="str">
        <f aca="false">IFERROR(VLOOKUP(B8027,'[1]#¡REF!'!$A$1:$C$15201,2,FALSE()),"")</f>
        <v/>
      </c>
      <c r="D8027" s="444" t="s">
        <v>1016</v>
      </c>
      <c r="E8027" s="444" t="s">
        <v>1021</v>
      </c>
      <c r="F8027" s="354" t="s">
        <v>993</v>
      </c>
      <c r="G8027" s="447" t="n">
        <v>16</v>
      </c>
      <c r="H8027" s="448" t="n">
        <v>68.9758122454038</v>
      </c>
      <c r="I8027" s="448" t="n">
        <v>1368.48</v>
      </c>
      <c r="J8027" s="389"/>
      <c r="K8027" s="331" t="s">
        <v>994</v>
      </c>
    </row>
    <row r="8028" customFormat="false" ht="15" hidden="true" customHeight="false" outlineLevel="0" collapsed="false">
      <c r="A8028" s="444"/>
      <c r="B8028" s="444" t="s">
        <v>1750</v>
      </c>
      <c r="C8028" s="444" t="str">
        <f aca="false">IFERROR(VLOOKUP(B8028,'[1]#¡REF!'!$A$1:$C$15201,2,FALSE()),"")</f>
        <v/>
      </c>
      <c r="D8028" s="444" t="s">
        <v>1016</v>
      </c>
      <c r="E8028" s="444" t="s">
        <v>1022</v>
      </c>
      <c r="F8028" s="354" t="s">
        <v>993</v>
      </c>
      <c r="G8028" s="447" t="n">
        <v>137</v>
      </c>
      <c r="H8028" s="448" t="n">
        <v>590.60539235127</v>
      </c>
      <c r="I8028" s="448" t="n">
        <v>11717.61</v>
      </c>
      <c r="J8028" s="389"/>
      <c r="K8028" s="331" t="s">
        <v>994</v>
      </c>
    </row>
    <row r="8029" customFormat="false" ht="15" hidden="true" customHeight="false" outlineLevel="0" collapsed="false">
      <c r="A8029" s="444"/>
      <c r="B8029" s="444" t="s">
        <v>1750</v>
      </c>
      <c r="C8029" s="444" t="str">
        <f aca="false">IFERROR(VLOOKUP(B8029,'[1]#¡REF!'!$A$1:$C$15201,2,FALSE()),"")</f>
        <v/>
      </c>
      <c r="D8029" s="444" t="s">
        <v>1016</v>
      </c>
      <c r="E8029" s="444" t="s">
        <v>1023</v>
      </c>
      <c r="F8029" s="354" t="s">
        <v>993</v>
      </c>
      <c r="G8029" s="447" t="n">
        <v>117</v>
      </c>
      <c r="H8029" s="448" t="n">
        <v>504.385627044515</v>
      </c>
      <c r="I8029" s="448" t="n">
        <v>10007.01</v>
      </c>
      <c r="J8029" s="389"/>
      <c r="K8029" s="331" t="s">
        <v>994</v>
      </c>
    </row>
    <row r="8030" customFormat="false" ht="15" hidden="true" customHeight="false" outlineLevel="0" collapsed="false">
      <c r="A8030" s="444"/>
      <c r="B8030" s="444" t="s">
        <v>1750</v>
      </c>
      <c r="C8030" s="444" t="str">
        <f aca="false">IFERROR(VLOOKUP(B8030,'[1]#¡REF!'!$A$1:$C$15201,2,FALSE()),"")</f>
        <v/>
      </c>
      <c r="D8030" s="444" t="s">
        <v>1016</v>
      </c>
      <c r="E8030" s="444" t="s">
        <v>1042</v>
      </c>
      <c r="F8030" s="354" t="s">
        <v>993</v>
      </c>
      <c r="G8030" s="447" t="n">
        <v>2808</v>
      </c>
      <c r="H8030" s="448" t="n">
        <v>12105.2550490684</v>
      </c>
      <c r="I8030" s="448" t="n">
        <v>240168.24</v>
      </c>
      <c r="J8030" s="389"/>
      <c r="K8030" s="331" t="s">
        <v>994</v>
      </c>
    </row>
    <row r="8031" customFormat="false" ht="15" hidden="true" customHeight="false" outlineLevel="0" collapsed="false">
      <c r="A8031" s="444"/>
      <c r="B8031" s="444" t="s">
        <v>1750</v>
      </c>
      <c r="C8031" s="444" t="str">
        <f aca="false">IFERROR(VLOOKUP(B8031,'[1]#¡REF!'!$A$1:$C$15201,2,FALSE()),"")</f>
        <v/>
      </c>
      <c r="D8031" s="444" t="s">
        <v>1016</v>
      </c>
      <c r="E8031" s="444" t="s">
        <v>1092</v>
      </c>
      <c r="F8031" s="354" t="s">
        <v>993</v>
      </c>
      <c r="G8031" s="447" t="n">
        <v>234</v>
      </c>
      <c r="H8031" s="448" t="n">
        <v>1008.77125408903</v>
      </c>
      <c r="I8031" s="448" t="n">
        <v>20014.02</v>
      </c>
      <c r="J8031" s="389"/>
      <c r="K8031" s="331" t="s">
        <v>994</v>
      </c>
    </row>
    <row r="8032" customFormat="false" ht="15" hidden="true" customHeight="false" outlineLevel="0" collapsed="false">
      <c r="A8032" s="444"/>
      <c r="B8032" s="444" t="s">
        <v>1750</v>
      </c>
      <c r="C8032" s="444" t="str">
        <f aca="false">IFERROR(VLOOKUP(B8032,'[1]#¡REF!'!$A$1:$C$15201,2,FALSE()),"")</f>
        <v/>
      </c>
      <c r="D8032" s="444" t="s">
        <v>1016</v>
      </c>
      <c r="E8032" s="444" t="s">
        <v>1025</v>
      </c>
      <c r="F8032" s="354" t="s">
        <v>993</v>
      </c>
      <c r="G8032" s="447" t="n">
        <v>62</v>
      </c>
      <c r="H8032" s="448" t="n">
        <v>267.281272450939</v>
      </c>
      <c r="I8032" s="448" t="n">
        <v>5302.86</v>
      </c>
      <c r="J8032" s="389"/>
      <c r="K8032" s="331" t="s">
        <v>994</v>
      </c>
    </row>
    <row r="8033" customFormat="false" ht="15" hidden="true" customHeight="false" outlineLevel="0" collapsed="false">
      <c r="A8033" s="444"/>
      <c r="B8033" s="444" t="s">
        <v>1750</v>
      </c>
      <c r="C8033" s="444" t="str">
        <f aca="false">IFERROR(VLOOKUP(B8033,'[1]#¡REF!'!$A$1:$C$15201,2,FALSE()),"")</f>
        <v/>
      </c>
      <c r="D8033" s="444" t="s">
        <v>1016</v>
      </c>
      <c r="E8033" s="444" t="s">
        <v>1065</v>
      </c>
      <c r="F8033" s="354" t="s">
        <v>993</v>
      </c>
      <c r="G8033" s="447" t="n">
        <v>390</v>
      </c>
      <c r="H8033" s="448" t="n">
        <v>1681.28542348172</v>
      </c>
      <c r="I8033" s="448" t="n">
        <v>33356.7</v>
      </c>
      <c r="J8033" s="389"/>
      <c r="K8033" s="331" t="s">
        <v>994</v>
      </c>
    </row>
    <row r="8034" customFormat="false" ht="15" hidden="true" customHeight="false" outlineLevel="0" collapsed="false">
      <c r="A8034" s="444"/>
      <c r="B8034" s="444" t="s">
        <v>1750</v>
      </c>
      <c r="C8034" s="444" t="str">
        <f aca="false">IFERROR(VLOOKUP(B8034,'[1]#¡REF!'!$A$1:$C$15201,2,FALSE()),"")</f>
        <v/>
      </c>
      <c r="D8034" s="444" t="s">
        <v>1016</v>
      </c>
      <c r="E8034" s="444" t="s">
        <v>1026</v>
      </c>
      <c r="F8034" s="446" t="s">
        <v>1132</v>
      </c>
      <c r="G8034" s="447" t="n">
        <v>421</v>
      </c>
      <c r="H8034" s="448" t="n">
        <v>1814.92605970719</v>
      </c>
      <c r="I8034" s="448" t="n">
        <v>36008.13</v>
      </c>
      <c r="J8034" s="389"/>
      <c r="K8034" s="331" t="s">
        <v>994</v>
      </c>
    </row>
    <row r="8035" customFormat="false" ht="15" hidden="true" customHeight="false" outlineLevel="0" collapsed="false">
      <c r="A8035" s="444"/>
      <c r="B8035" s="444" t="s">
        <v>1750</v>
      </c>
      <c r="C8035" s="444" t="str">
        <f aca="false">IFERROR(VLOOKUP(B8035,'[1]#¡REF!'!$A$1:$C$15201,2,FALSE()),"")</f>
        <v/>
      </c>
      <c r="D8035" s="444" t="s">
        <v>1016</v>
      </c>
      <c r="E8035" s="444" t="s">
        <v>1027</v>
      </c>
      <c r="F8035" s="446" t="s">
        <v>1133</v>
      </c>
      <c r="G8035" s="447" t="n">
        <v>624</v>
      </c>
      <c r="H8035" s="448" t="n">
        <v>2690.05667757075</v>
      </c>
      <c r="I8035" s="448" t="n">
        <v>53370.72</v>
      </c>
      <c r="J8035" s="389"/>
      <c r="K8035" s="331" t="s">
        <v>994</v>
      </c>
    </row>
    <row r="8036" customFormat="false" ht="15" hidden="true" customHeight="false" outlineLevel="0" collapsed="false">
      <c r="A8036" s="449"/>
      <c r="B8036" s="449" t="s">
        <v>1750</v>
      </c>
      <c r="C8036" s="449" t="str">
        <f aca="false">IFERROR(VLOOKUP(B8036,'[1]#¡REF!'!$A$1:$C$15201,2,FALSE()),"")</f>
        <v/>
      </c>
      <c r="D8036" s="449" t="s">
        <v>1016</v>
      </c>
      <c r="E8036" s="449" t="s">
        <v>1028</v>
      </c>
      <c r="F8036" s="450" t="s">
        <v>1134</v>
      </c>
      <c r="G8036" s="447" t="n">
        <v>55</v>
      </c>
      <c r="H8036" s="448" t="n">
        <v>237.104354593575</v>
      </c>
      <c r="I8036" s="448" t="n">
        <v>4704.15</v>
      </c>
      <c r="J8036" s="390"/>
      <c r="K8036" s="331" t="s">
        <v>994</v>
      </c>
    </row>
    <row r="8037" customFormat="false" ht="15.75" hidden="true" customHeight="false" outlineLevel="0" collapsed="false">
      <c r="A8037" s="451"/>
      <c r="B8037" s="451" t="s">
        <v>1750</v>
      </c>
      <c r="C8037" s="451" t="str">
        <f aca="false">IFERROR(VLOOKUP(B8037,'[1]#¡REF!'!$A$1:$C$15201,2,FALSE()),"")</f>
        <v/>
      </c>
      <c r="D8037" s="451" t="s">
        <v>1016</v>
      </c>
      <c r="E8037" s="451" t="s">
        <v>621</v>
      </c>
      <c r="F8037" s="452" t="s">
        <v>1136</v>
      </c>
      <c r="G8037" s="453" t="n">
        <v>126</v>
      </c>
      <c r="H8037" s="454" t="n">
        <v>543.184521432555</v>
      </c>
      <c r="I8037" s="454" t="n">
        <v>10776.78</v>
      </c>
      <c r="J8037" s="360"/>
      <c r="K8037" s="356" t="s">
        <v>994</v>
      </c>
      <c r="L8037" s="379"/>
      <c r="M8037" s="379"/>
      <c r="N8037" s="379"/>
      <c r="O8037" s="379"/>
      <c r="P8037" s="279"/>
      <c r="Q8037" s="395"/>
      <c r="R8037" s="396"/>
      <c r="S8037" s="396"/>
      <c r="T8037" s="382"/>
    </row>
    <row r="8038" customFormat="false" ht="15" hidden="true" customHeight="false" outlineLevel="0" collapsed="false">
      <c r="A8038" s="439"/>
      <c r="B8038" s="439" t="s">
        <v>1756</v>
      </c>
      <c r="C8038" s="439" t="str">
        <f aca="false">IFERROR(VLOOKUP(B8038,'[1]#¡REF!'!$A$1:$C$15201,2,FALSE()),"")</f>
        <v/>
      </c>
      <c r="D8038" s="439" t="s">
        <v>991</v>
      </c>
      <c r="E8038" s="439" t="s">
        <v>997</v>
      </c>
      <c r="F8038" s="441" t="s">
        <v>1130</v>
      </c>
      <c r="G8038" s="447" t="n">
        <v>3</v>
      </c>
      <c r="H8038" s="448" t="n">
        <v>126.290333188708</v>
      </c>
      <c r="I8038" s="448" t="n">
        <v>2505.6</v>
      </c>
      <c r="J8038" s="388"/>
      <c r="K8038" s="331" t="s">
        <v>994</v>
      </c>
    </row>
    <row r="8039" customFormat="false" ht="15" hidden="true" customHeight="false" outlineLevel="0" collapsed="false">
      <c r="A8039" s="444"/>
      <c r="B8039" s="444" t="s">
        <v>1756</v>
      </c>
      <c r="C8039" s="444" t="str">
        <f aca="false">IFERROR(VLOOKUP(B8039,'[1]#¡REF!'!$A$1:$C$15201,2,FALSE()),"")</f>
        <v/>
      </c>
      <c r="D8039" s="444" t="s">
        <v>991</v>
      </c>
      <c r="E8039" s="444" t="s">
        <v>1032</v>
      </c>
      <c r="F8039" s="446" t="s">
        <v>1130</v>
      </c>
      <c r="G8039" s="447" t="n">
        <v>6</v>
      </c>
      <c r="H8039" s="448" t="n">
        <v>252.580666377417</v>
      </c>
      <c r="I8039" s="448" t="n">
        <v>5011.2</v>
      </c>
      <c r="J8039" s="389"/>
      <c r="K8039" s="331" t="s">
        <v>994</v>
      </c>
    </row>
    <row r="8040" customFormat="false" ht="15" hidden="true" customHeight="false" outlineLevel="0" collapsed="false">
      <c r="A8040" s="444"/>
      <c r="B8040" s="444" t="s">
        <v>1756</v>
      </c>
      <c r="C8040" s="444" t="str">
        <f aca="false">IFERROR(VLOOKUP(B8040,'[1]#¡REF!'!$A$1:$C$15201,2,FALSE()),"")</f>
        <v/>
      </c>
      <c r="D8040" s="444" t="s">
        <v>991</v>
      </c>
      <c r="E8040" s="444" t="s">
        <v>992</v>
      </c>
      <c r="F8040" s="354" t="s">
        <v>993</v>
      </c>
      <c r="G8040" s="447" t="n">
        <v>35</v>
      </c>
      <c r="H8040" s="448" t="n">
        <v>1473.38722053493</v>
      </c>
      <c r="I8040" s="448" t="n">
        <v>29232</v>
      </c>
      <c r="J8040" s="389"/>
      <c r="K8040" s="331" t="s">
        <v>994</v>
      </c>
    </row>
    <row r="8041" customFormat="false" ht="15" hidden="true" customHeight="false" outlineLevel="0" collapsed="false">
      <c r="A8041" s="444"/>
      <c r="B8041" s="444" t="s">
        <v>1756</v>
      </c>
      <c r="C8041" s="444" t="str">
        <f aca="false">IFERROR(VLOOKUP(B8041,'[1]#¡REF!'!$A$1:$C$15201,2,FALSE()),"")</f>
        <v/>
      </c>
      <c r="D8041" s="444" t="s">
        <v>991</v>
      </c>
      <c r="E8041" s="444" t="s">
        <v>1001</v>
      </c>
      <c r="F8041" s="354" t="s">
        <v>993</v>
      </c>
      <c r="G8041" s="447" t="n">
        <v>35</v>
      </c>
      <c r="H8041" s="448" t="n">
        <v>1473.38722053493</v>
      </c>
      <c r="I8041" s="448" t="n">
        <v>29232</v>
      </c>
      <c r="J8041" s="389"/>
      <c r="K8041" s="331" t="s">
        <v>994</v>
      </c>
    </row>
    <row r="8042" customFormat="false" ht="15" hidden="true" customHeight="false" outlineLevel="0" collapsed="false">
      <c r="A8042" s="449"/>
      <c r="B8042" s="449" t="s">
        <v>1756</v>
      </c>
      <c r="C8042" s="449" t="str">
        <f aca="false">IFERROR(VLOOKUP(B8042,'[1]#¡REF!'!$A$1:$C$15201,2,FALSE()),"")</f>
        <v/>
      </c>
      <c r="D8042" s="449" t="s">
        <v>991</v>
      </c>
      <c r="E8042" s="449" t="s">
        <v>1014</v>
      </c>
      <c r="F8042" s="450" t="s">
        <v>1132</v>
      </c>
      <c r="G8042" s="447" t="n">
        <v>10</v>
      </c>
      <c r="H8042" s="448" t="n">
        <v>420.967777295695</v>
      </c>
      <c r="I8042" s="448" t="n">
        <v>8352</v>
      </c>
      <c r="J8042" s="390"/>
      <c r="K8042" s="331" t="s">
        <v>994</v>
      </c>
    </row>
    <row r="8043" customFormat="false" ht="15.75" hidden="true" customHeight="false" outlineLevel="0" collapsed="false">
      <c r="A8043" s="451"/>
      <c r="B8043" s="451" t="s">
        <v>1756</v>
      </c>
      <c r="C8043" s="451" t="str">
        <f aca="false">IFERROR(VLOOKUP(B8043,'[1]#¡REF!'!$A$1:$C$15201,2,FALSE()),"")</f>
        <v/>
      </c>
      <c r="D8043" s="451" t="s">
        <v>991</v>
      </c>
      <c r="E8043" s="451" t="s">
        <v>612</v>
      </c>
      <c r="F8043" s="452" t="s">
        <v>1136</v>
      </c>
      <c r="G8043" s="453" t="n">
        <v>25</v>
      </c>
      <c r="H8043" s="454" t="n">
        <v>1052.41944323924</v>
      </c>
      <c r="I8043" s="454" t="n">
        <v>20880</v>
      </c>
      <c r="J8043" s="360"/>
      <c r="K8043" s="356" t="s">
        <v>994</v>
      </c>
      <c r="L8043" s="379"/>
      <c r="M8043" s="379"/>
      <c r="N8043" s="379"/>
      <c r="O8043" s="379"/>
      <c r="P8043" s="279"/>
      <c r="Q8043" s="395"/>
      <c r="R8043" s="396"/>
      <c r="S8043" s="396"/>
      <c r="T8043" s="382"/>
    </row>
    <row r="8044" customFormat="false" ht="15" hidden="true" customHeight="false" outlineLevel="0" collapsed="false">
      <c r="A8044" s="439"/>
      <c r="B8044" s="439" t="s">
        <v>1757</v>
      </c>
      <c r="C8044" s="439" t="str">
        <f aca="false">IFERROR(VLOOKUP(B8044,'[1]#¡REF!'!$A$1:$C$15201,2,FALSE()),"")</f>
        <v/>
      </c>
      <c r="D8044" s="439" t="s">
        <v>991</v>
      </c>
      <c r="E8044" s="439" t="s">
        <v>1014</v>
      </c>
      <c r="F8044" s="441" t="s">
        <v>1132</v>
      </c>
      <c r="G8044" s="447" t="n">
        <v>110</v>
      </c>
      <c r="H8044" s="448" t="n">
        <v>1648.7803804288</v>
      </c>
      <c r="I8044" s="448" t="n">
        <v>32711.8</v>
      </c>
      <c r="J8044" s="388"/>
      <c r="K8044" s="331" t="s">
        <v>994</v>
      </c>
    </row>
    <row r="8045" customFormat="false" ht="15" hidden="true" customHeight="false" outlineLevel="0" collapsed="false">
      <c r="A8045" s="444"/>
      <c r="B8045" s="444" t="s">
        <v>1758</v>
      </c>
      <c r="C8045" s="444" t="str">
        <f aca="false">IFERROR(VLOOKUP(B8045,'[1]#¡REF!'!$A$1:$C$15201,2,FALSE()),"")</f>
        <v/>
      </c>
      <c r="D8045" s="444" t="s">
        <v>991</v>
      </c>
      <c r="E8045" s="444" t="s">
        <v>997</v>
      </c>
      <c r="F8045" s="446" t="s">
        <v>1130</v>
      </c>
      <c r="G8045" s="447" t="n">
        <v>12</v>
      </c>
      <c r="H8045" s="448" t="n">
        <v>398.794388336413</v>
      </c>
      <c r="I8045" s="448" t="n">
        <v>7912.08</v>
      </c>
      <c r="J8045" s="389"/>
      <c r="K8045" s="331" t="s">
        <v>994</v>
      </c>
    </row>
    <row r="8046" customFormat="false" ht="15" hidden="true" customHeight="false" outlineLevel="0" collapsed="false">
      <c r="A8046" s="444"/>
      <c r="B8046" s="444" t="s">
        <v>1758</v>
      </c>
      <c r="C8046" s="444" t="str">
        <f aca="false">IFERROR(VLOOKUP(B8046,'[1]#¡REF!'!$A$1:$C$15201,2,FALSE()),"")</f>
        <v/>
      </c>
      <c r="D8046" s="444" t="s">
        <v>991</v>
      </c>
      <c r="E8046" s="444" t="s">
        <v>1032</v>
      </c>
      <c r="F8046" s="446" t="s">
        <v>1130</v>
      </c>
      <c r="G8046" s="447" t="n">
        <v>6</v>
      </c>
      <c r="H8046" s="448" t="n">
        <v>199.397194168206</v>
      </c>
      <c r="I8046" s="448" t="n">
        <v>3956.04</v>
      </c>
      <c r="J8046" s="389"/>
      <c r="K8046" s="331" t="s">
        <v>994</v>
      </c>
    </row>
    <row r="8047" customFormat="false" ht="15" hidden="true" customHeight="false" outlineLevel="0" collapsed="false">
      <c r="A8047" s="444"/>
      <c r="B8047" s="444" t="s">
        <v>1758</v>
      </c>
      <c r="C8047" s="444" t="str">
        <f aca="false">IFERROR(VLOOKUP(B8047,'[1]#¡REF!'!$A$1:$C$15201,2,FALSE()),"")</f>
        <v/>
      </c>
      <c r="D8047" s="444" t="s">
        <v>991</v>
      </c>
      <c r="E8047" s="444" t="s">
        <v>1001</v>
      </c>
      <c r="F8047" s="354" t="s">
        <v>993</v>
      </c>
      <c r="G8047" s="447" t="n">
        <v>54</v>
      </c>
      <c r="H8047" s="448" t="n">
        <v>1794.57474751386</v>
      </c>
      <c r="I8047" s="448" t="n">
        <v>35604.36</v>
      </c>
      <c r="J8047" s="389"/>
      <c r="K8047" s="331" t="s">
        <v>994</v>
      </c>
    </row>
    <row r="8048" customFormat="false" ht="15" hidden="true" customHeight="false" outlineLevel="0" collapsed="false">
      <c r="A8048" s="449"/>
      <c r="B8048" s="449" t="s">
        <v>1758</v>
      </c>
      <c r="C8048" s="449" t="str">
        <f aca="false">IFERROR(VLOOKUP(B8048,'[1]#¡REF!'!$A$1:$C$15201,2,FALSE()),"")</f>
        <v/>
      </c>
      <c r="D8048" s="449" t="s">
        <v>991</v>
      </c>
      <c r="E8048" s="449" t="s">
        <v>1014</v>
      </c>
      <c r="F8048" s="450" t="s">
        <v>1132</v>
      </c>
      <c r="G8048" s="447" t="n">
        <v>20</v>
      </c>
      <c r="H8048" s="448" t="n">
        <v>664.657313894021</v>
      </c>
      <c r="I8048" s="448" t="n">
        <v>13186.8</v>
      </c>
      <c r="J8048" s="390"/>
      <c r="K8048" s="331" t="s">
        <v>994</v>
      </c>
    </row>
    <row r="8049" customFormat="false" ht="15.75" hidden="true" customHeight="false" outlineLevel="0" collapsed="false">
      <c r="A8049" s="455" t="s">
        <v>1751</v>
      </c>
      <c r="B8049" s="455" t="s">
        <v>1758</v>
      </c>
      <c r="C8049" s="455" t="str">
        <f aca="false">IFERROR(VLOOKUP(B8049,'[1]#¡REF!'!$A$1:$C$15201,2,FALSE()),"")</f>
        <v/>
      </c>
      <c r="D8049" s="455" t="s">
        <v>991</v>
      </c>
      <c r="E8049" s="455" t="s">
        <v>612</v>
      </c>
      <c r="F8049" s="456" t="s">
        <v>1136</v>
      </c>
      <c r="G8049" s="457" t="n">
        <v>44</v>
      </c>
      <c r="H8049" s="454" t="n">
        <v>1462.24609056685</v>
      </c>
      <c r="I8049" s="454" t="n">
        <v>29010.96</v>
      </c>
      <c r="J8049" s="360" t="n">
        <v>659.34</v>
      </c>
      <c r="K8049" s="455" t="s">
        <v>994</v>
      </c>
      <c r="L8049" s="467" t="s">
        <v>1752</v>
      </c>
      <c r="M8049" s="467" t="s">
        <v>1753</v>
      </c>
      <c r="N8049" s="467"/>
      <c r="O8049" s="458" t="n">
        <v>3139315</v>
      </c>
      <c r="P8049" s="484" t="n">
        <v>2389</v>
      </c>
      <c r="Q8049" s="487" t="n">
        <v>44470</v>
      </c>
      <c r="R8049" s="488"/>
      <c r="S8049" s="488"/>
      <c r="T8049" s="462" t="n">
        <v>44</v>
      </c>
    </row>
    <row r="8050" customFormat="false" ht="15" hidden="true" customHeight="false" outlineLevel="0" collapsed="false">
      <c r="A8050" s="439"/>
      <c r="B8050" s="439" t="s">
        <v>1759</v>
      </c>
      <c r="C8050" s="439" t="str">
        <f aca="false">IFERROR(VLOOKUP(B8050,'[1]#¡REF!'!$A$1:$C$15201,2,FALSE()),"")</f>
        <v/>
      </c>
      <c r="D8050" s="439" t="s">
        <v>991</v>
      </c>
      <c r="E8050" s="439" t="s">
        <v>1032</v>
      </c>
      <c r="F8050" s="441" t="s">
        <v>1130</v>
      </c>
      <c r="G8050" s="447" t="n">
        <v>24</v>
      </c>
      <c r="H8050" s="448" t="n">
        <v>6216.89567863958</v>
      </c>
      <c r="I8050" s="448" t="n">
        <v>123343.2</v>
      </c>
      <c r="J8050" s="388"/>
      <c r="K8050" s="331" t="s">
        <v>994</v>
      </c>
    </row>
    <row r="8051" customFormat="false" ht="15" hidden="true" customHeight="false" outlineLevel="0" collapsed="false">
      <c r="A8051" s="444"/>
      <c r="B8051" s="444" t="s">
        <v>1759</v>
      </c>
      <c r="C8051" s="444" t="str">
        <f aca="false">IFERROR(VLOOKUP(B8051,'[1]#¡REF!'!$A$1:$C$15201,2,FALSE()),"")</f>
        <v/>
      </c>
      <c r="D8051" s="444" t="s">
        <v>991</v>
      </c>
      <c r="E8051" s="444" t="s">
        <v>992</v>
      </c>
      <c r="F8051" s="354" t="s">
        <v>993</v>
      </c>
      <c r="G8051" s="447" t="n">
        <v>110</v>
      </c>
      <c r="H8051" s="448" t="n">
        <v>28494.1051937647</v>
      </c>
      <c r="I8051" s="448" t="n">
        <v>565323</v>
      </c>
      <c r="J8051" s="389"/>
      <c r="K8051" s="331" t="s">
        <v>994</v>
      </c>
    </row>
    <row r="8052" customFormat="false" ht="15" hidden="true" customHeight="false" outlineLevel="0" collapsed="false">
      <c r="A8052" s="444"/>
      <c r="B8052" s="444" t="s">
        <v>1759</v>
      </c>
      <c r="C8052" s="444" t="str">
        <f aca="false">IFERROR(VLOOKUP(B8052,'[1]#¡REF!'!$A$1:$C$15201,2,FALSE()),"")</f>
        <v/>
      </c>
      <c r="D8052" s="444" t="s">
        <v>991</v>
      </c>
      <c r="E8052" s="444" t="s">
        <v>1009</v>
      </c>
      <c r="F8052" s="354" t="s">
        <v>993</v>
      </c>
      <c r="G8052" s="447" t="n">
        <v>120</v>
      </c>
      <c r="H8052" s="448" t="n">
        <v>31084.4783931979</v>
      </c>
      <c r="I8052" s="448" t="n">
        <v>616716</v>
      </c>
      <c r="J8052" s="389"/>
      <c r="K8052" s="331" t="s">
        <v>994</v>
      </c>
    </row>
    <row r="8053" customFormat="false" ht="15" hidden="true" customHeight="false" outlineLevel="0" collapsed="false">
      <c r="A8053" s="444"/>
      <c r="B8053" s="444" t="s">
        <v>1759</v>
      </c>
      <c r="C8053" s="444" t="str">
        <f aca="false">IFERROR(VLOOKUP(B8053,'[1]#¡REF!'!$A$1:$C$15201,2,FALSE()),"")</f>
        <v/>
      </c>
      <c r="D8053" s="444" t="s">
        <v>991</v>
      </c>
      <c r="E8053" s="444" t="s">
        <v>1010</v>
      </c>
      <c r="F8053" s="354" t="s">
        <v>993</v>
      </c>
      <c r="G8053" s="447" t="n">
        <v>14</v>
      </c>
      <c r="H8053" s="448" t="n">
        <v>3626.52247920642</v>
      </c>
      <c r="I8053" s="448" t="n">
        <v>71950.2</v>
      </c>
      <c r="J8053" s="389"/>
      <c r="K8053" s="331" t="s">
        <v>994</v>
      </c>
    </row>
    <row r="8054" customFormat="false" ht="15" hidden="true" customHeight="false" outlineLevel="0" collapsed="false">
      <c r="A8054" s="449"/>
      <c r="B8054" s="449" t="s">
        <v>1759</v>
      </c>
      <c r="C8054" s="449" t="str">
        <f aca="false">IFERROR(VLOOKUP(B8054,'[1]#¡REF!'!$A$1:$C$15201,2,FALSE()),"")</f>
        <v/>
      </c>
      <c r="D8054" s="449" t="s">
        <v>991</v>
      </c>
      <c r="E8054" s="449" t="s">
        <v>1011</v>
      </c>
      <c r="F8054" s="354" t="s">
        <v>993</v>
      </c>
      <c r="G8054" s="447" t="n">
        <v>3928</v>
      </c>
      <c r="H8054" s="448" t="n">
        <v>1017498.59273734</v>
      </c>
      <c r="I8054" s="448" t="n">
        <v>20187170.4</v>
      </c>
      <c r="J8054" s="390"/>
      <c r="K8054" s="331" t="s">
        <v>994</v>
      </c>
    </row>
    <row r="8055" customFormat="false" ht="15.75" hidden="true" customHeight="false" outlineLevel="0" collapsed="false">
      <c r="A8055" s="451"/>
      <c r="B8055" s="451" t="s">
        <v>1759</v>
      </c>
      <c r="C8055" s="451" t="str">
        <f aca="false">IFERROR(VLOOKUP(B8055,'[1]#¡REF!'!$A$1:$C$15201,2,FALSE()),"")</f>
        <v/>
      </c>
      <c r="D8055" s="451" t="s">
        <v>991</v>
      </c>
      <c r="E8055" s="451" t="s">
        <v>612</v>
      </c>
      <c r="F8055" s="452" t="s">
        <v>1136</v>
      </c>
      <c r="G8055" s="453" t="n">
        <v>110</v>
      </c>
      <c r="H8055" s="454" t="n">
        <v>28494.1051937647</v>
      </c>
      <c r="I8055" s="454" t="n">
        <v>565323</v>
      </c>
      <c r="J8055" s="360"/>
      <c r="K8055" s="356" t="s">
        <v>994</v>
      </c>
      <c r="L8055" s="379"/>
      <c r="M8055" s="379"/>
      <c r="N8055" s="379"/>
      <c r="O8055" s="379"/>
      <c r="P8055" s="279"/>
      <c r="Q8055" s="395"/>
      <c r="R8055" s="396"/>
      <c r="S8055" s="396"/>
      <c r="T8055" s="382"/>
    </row>
    <row r="8056" customFormat="false" ht="15" hidden="true" customHeight="false" outlineLevel="0" collapsed="false">
      <c r="A8056" s="439"/>
      <c r="B8056" s="439" t="s">
        <v>1760</v>
      </c>
      <c r="C8056" s="439" t="str">
        <f aca="false">IFERROR(VLOOKUP(B8056,'[1]#¡REF!'!$A$1:$C$15201,2,FALSE()),"")</f>
        <v/>
      </c>
      <c r="D8056" s="439" t="s">
        <v>991</v>
      </c>
      <c r="E8056" s="439" t="s">
        <v>992</v>
      </c>
      <c r="F8056" s="354" t="s">
        <v>993</v>
      </c>
      <c r="G8056" s="447" t="n">
        <v>315</v>
      </c>
      <c r="H8056" s="448" t="n">
        <v>81596.7557821445</v>
      </c>
      <c r="I8056" s="448" t="n">
        <v>1618879.5</v>
      </c>
      <c r="J8056" s="388"/>
      <c r="K8056" s="331" t="s">
        <v>994</v>
      </c>
    </row>
    <row r="8057" customFormat="false" ht="15" hidden="true" customHeight="false" outlineLevel="0" collapsed="false">
      <c r="A8057" s="444"/>
      <c r="B8057" s="444" t="s">
        <v>1760</v>
      </c>
      <c r="C8057" s="444" t="str">
        <f aca="false">IFERROR(VLOOKUP(B8057,'[1]#¡REF!'!$A$1:$C$15201,2,FALSE()),"")</f>
        <v/>
      </c>
      <c r="D8057" s="444" t="s">
        <v>991</v>
      </c>
      <c r="E8057" s="444" t="s">
        <v>1009</v>
      </c>
      <c r="F8057" s="354" t="s">
        <v>993</v>
      </c>
      <c r="G8057" s="447" t="n">
        <v>122</v>
      </c>
      <c r="H8057" s="448" t="n">
        <v>31602.5530330845</v>
      </c>
      <c r="I8057" s="448" t="n">
        <v>626994.6</v>
      </c>
      <c r="J8057" s="389"/>
      <c r="K8057" s="331" t="s">
        <v>994</v>
      </c>
    </row>
    <row r="8058" customFormat="false" ht="15" hidden="true" customHeight="false" outlineLevel="0" collapsed="false">
      <c r="A8058" s="444"/>
      <c r="B8058" s="444" t="s">
        <v>1760</v>
      </c>
      <c r="C8058" s="444" t="str">
        <f aca="false">IFERROR(VLOOKUP(B8058,'[1]#¡REF!'!$A$1:$C$15201,2,FALSE()),"")</f>
        <v/>
      </c>
      <c r="D8058" s="444" t="s">
        <v>991</v>
      </c>
      <c r="E8058" s="444" t="s">
        <v>1010</v>
      </c>
      <c r="F8058" s="354" t="s">
        <v>993</v>
      </c>
      <c r="G8058" s="447" t="n">
        <v>12</v>
      </c>
      <c r="H8058" s="448" t="n">
        <v>3108.44783931979</v>
      </c>
      <c r="I8058" s="448" t="n">
        <v>61671.6</v>
      </c>
      <c r="J8058" s="389"/>
      <c r="K8058" s="331" t="s">
        <v>994</v>
      </c>
    </row>
    <row r="8059" customFormat="false" ht="15" hidden="true" customHeight="false" outlineLevel="0" collapsed="false">
      <c r="A8059" s="444"/>
      <c r="B8059" s="444" t="s">
        <v>1760</v>
      </c>
      <c r="C8059" s="444" t="str">
        <f aca="false">IFERROR(VLOOKUP(B8059,'[1]#¡REF!'!$A$1:$C$15201,2,FALSE()),"")</f>
        <v/>
      </c>
      <c r="D8059" s="444" t="s">
        <v>991</v>
      </c>
      <c r="E8059" s="444" t="s">
        <v>1011</v>
      </c>
      <c r="F8059" s="354" t="s">
        <v>993</v>
      </c>
      <c r="G8059" s="447" t="n">
        <v>200</v>
      </c>
      <c r="H8059" s="448" t="n">
        <v>51807.4639886632</v>
      </c>
      <c r="I8059" s="448" t="n">
        <v>1027860</v>
      </c>
      <c r="J8059" s="389"/>
      <c r="K8059" s="331" t="s">
        <v>994</v>
      </c>
    </row>
    <row r="8060" customFormat="false" ht="15" hidden="true" customHeight="false" outlineLevel="0" collapsed="false">
      <c r="A8060" s="449"/>
      <c r="B8060" s="449" t="s">
        <v>1760</v>
      </c>
      <c r="C8060" s="449" t="str">
        <f aca="false">IFERROR(VLOOKUP(B8060,'[1]#¡REF!'!$A$1:$C$15201,2,FALSE()),"")</f>
        <v/>
      </c>
      <c r="D8060" s="449" t="s">
        <v>991</v>
      </c>
      <c r="E8060" s="449" t="s">
        <v>1035</v>
      </c>
      <c r="F8060" s="354" t="s">
        <v>993</v>
      </c>
      <c r="G8060" s="447" t="n">
        <v>78</v>
      </c>
      <c r="H8060" s="448" t="n">
        <v>20204.9109555786</v>
      </c>
      <c r="I8060" s="448" t="n">
        <v>400865.4</v>
      </c>
      <c r="J8060" s="390"/>
      <c r="K8060" s="331" t="s">
        <v>994</v>
      </c>
    </row>
    <row r="8061" customFormat="false" ht="15.75" hidden="true" customHeight="false" outlineLevel="0" collapsed="false">
      <c r="A8061" s="451"/>
      <c r="B8061" s="451" t="s">
        <v>1760</v>
      </c>
      <c r="C8061" s="451" t="str">
        <f aca="false">IFERROR(VLOOKUP(B8061,'[1]#¡REF!'!$A$1:$C$15201,2,FALSE()),"")</f>
        <v/>
      </c>
      <c r="D8061" s="451" t="s">
        <v>991</v>
      </c>
      <c r="E8061" s="451" t="s">
        <v>612</v>
      </c>
      <c r="F8061" s="452" t="s">
        <v>1136</v>
      </c>
      <c r="G8061" s="453" t="n">
        <v>110</v>
      </c>
      <c r="H8061" s="454" t="n">
        <v>28494.1051937647</v>
      </c>
      <c r="I8061" s="454" t="n">
        <v>565323</v>
      </c>
      <c r="J8061" s="360"/>
      <c r="K8061" s="356" t="s">
        <v>994</v>
      </c>
      <c r="L8061" s="379"/>
      <c r="M8061" s="379"/>
      <c r="N8061" s="379"/>
      <c r="O8061" s="379"/>
      <c r="P8061" s="279"/>
      <c r="Q8061" s="395"/>
      <c r="R8061" s="396"/>
      <c r="S8061" s="396"/>
      <c r="T8061" s="382"/>
    </row>
    <row r="8062" customFormat="false" ht="15" hidden="true" customHeight="false" outlineLevel="0" collapsed="false">
      <c r="A8062" s="439"/>
      <c r="B8062" s="439" t="s">
        <v>1761</v>
      </c>
      <c r="C8062" s="439" t="str">
        <f aca="false">IFERROR(VLOOKUP(B8062,'[1]#¡REF!'!$A$1:$C$15201,2,FALSE()),"")</f>
        <v/>
      </c>
      <c r="D8062" s="439" t="s">
        <v>991</v>
      </c>
      <c r="E8062" s="439" t="s">
        <v>997</v>
      </c>
      <c r="F8062" s="441" t="s">
        <v>1130</v>
      </c>
      <c r="G8062" s="447" t="n">
        <v>5</v>
      </c>
      <c r="H8062" s="448" t="n">
        <v>1295.18659971658</v>
      </c>
      <c r="I8062" s="448" t="n">
        <v>25696.5</v>
      </c>
      <c r="J8062" s="388"/>
      <c r="K8062" s="331" t="s">
        <v>994</v>
      </c>
    </row>
    <row r="8063" customFormat="false" ht="15" hidden="true" customHeight="false" outlineLevel="0" collapsed="false">
      <c r="A8063" s="444"/>
      <c r="B8063" s="444" t="s">
        <v>1761</v>
      </c>
      <c r="C8063" s="444" t="str">
        <f aca="false">IFERROR(VLOOKUP(B8063,'[1]#¡REF!'!$A$1:$C$15201,2,FALSE()),"")</f>
        <v/>
      </c>
      <c r="D8063" s="444" t="s">
        <v>991</v>
      </c>
      <c r="E8063" s="444" t="s">
        <v>1032</v>
      </c>
      <c r="F8063" s="446" t="s">
        <v>1130</v>
      </c>
      <c r="G8063" s="447" t="n">
        <v>12</v>
      </c>
      <c r="H8063" s="448" t="n">
        <v>3108.44783931979</v>
      </c>
      <c r="I8063" s="448" t="n">
        <v>61671.6</v>
      </c>
      <c r="J8063" s="389"/>
      <c r="K8063" s="331" t="s">
        <v>994</v>
      </c>
    </row>
    <row r="8064" customFormat="false" ht="15" hidden="true" customHeight="false" outlineLevel="0" collapsed="false">
      <c r="A8064" s="444"/>
      <c r="B8064" s="444" t="s">
        <v>1761</v>
      </c>
      <c r="C8064" s="444" t="str">
        <f aca="false">IFERROR(VLOOKUP(B8064,'[1]#¡REF!'!$A$1:$C$15201,2,FALSE()),"")</f>
        <v/>
      </c>
      <c r="D8064" s="444" t="s">
        <v>991</v>
      </c>
      <c r="E8064" s="444" t="s">
        <v>1034</v>
      </c>
      <c r="F8064" s="354" t="s">
        <v>993</v>
      </c>
      <c r="G8064" s="447" t="n">
        <v>746</v>
      </c>
      <c r="H8064" s="448" t="n">
        <v>193241.840677714</v>
      </c>
      <c r="I8064" s="448" t="n">
        <v>3833917.8</v>
      </c>
      <c r="J8064" s="389"/>
      <c r="K8064" s="331" t="s">
        <v>994</v>
      </c>
    </row>
    <row r="8065" customFormat="false" ht="15" hidden="true" customHeight="false" outlineLevel="0" collapsed="false">
      <c r="A8065" s="444"/>
      <c r="B8065" s="444" t="s">
        <v>1761</v>
      </c>
      <c r="C8065" s="444" t="str">
        <f aca="false">IFERROR(VLOOKUP(B8065,'[1]#¡REF!'!$A$1:$C$15201,2,FALSE()),"")</f>
        <v/>
      </c>
      <c r="D8065" s="444" t="s">
        <v>991</v>
      </c>
      <c r="E8065" s="444" t="s">
        <v>1009</v>
      </c>
      <c r="F8065" s="354" t="s">
        <v>993</v>
      </c>
      <c r="G8065" s="447" t="n">
        <v>126</v>
      </c>
      <c r="H8065" s="448" t="n">
        <v>32638.7023128578</v>
      </c>
      <c r="I8065" s="448" t="n">
        <v>647551.8</v>
      </c>
      <c r="J8065" s="389"/>
      <c r="K8065" s="331" t="s">
        <v>994</v>
      </c>
    </row>
    <row r="8066" customFormat="false" ht="15" hidden="true" customHeight="false" outlineLevel="0" collapsed="false">
      <c r="A8066" s="449"/>
      <c r="B8066" s="449" t="s">
        <v>1761</v>
      </c>
      <c r="C8066" s="449" t="str">
        <f aca="false">IFERROR(VLOOKUP(B8066,'[1]#¡REF!'!$A$1:$C$15201,2,FALSE()),"")</f>
        <v/>
      </c>
      <c r="D8066" s="449" t="s">
        <v>991</v>
      </c>
      <c r="E8066" s="449" t="s">
        <v>1010</v>
      </c>
      <c r="F8066" s="354" t="s">
        <v>993</v>
      </c>
      <c r="G8066" s="447" t="n">
        <v>10</v>
      </c>
      <c r="H8066" s="448" t="n">
        <v>2590.37319943316</v>
      </c>
      <c r="I8066" s="448" t="n">
        <v>51393</v>
      </c>
      <c r="J8066" s="390"/>
      <c r="K8066" s="331" t="s">
        <v>994</v>
      </c>
    </row>
    <row r="8067" customFormat="false" ht="15.75" hidden="true" customHeight="false" outlineLevel="0" collapsed="false">
      <c r="A8067" s="451"/>
      <c r="B8067" s="451" t="s">
        <v>1761</v>
      </c>
      <c r="C8067" s="451" t="str">
        <f aca="false">IFERROR(VLOOKUP(B8067,'[1]#¡REF!'!$A$1:$C$15201,2,FALSE()),"")</f>
        <v/>
      </c>
      <c r="D8067" s="451" t="s">
        <v>991</v>
      </c>
      <c r="E8067" s="451" t="s">
        <v>612</v>
      </c>
      <c r="F8067" s="452" t="s">
        <v>1136</v>
      </c>
      <c r="G8067" s="453" t="n">
        <v>33</v>
      </c>
      <c r="H8067" s="454" t="n">
        <v>8548.23155812942</v>
      </c>
      <c r="I8067" s="454" t="n">
        <v>169596.9</v>
      </c>
      <c r="J8067" s="360"/>
      <c r="K8067" s="356" t="s">
        <v>994</v>
      </c>
      <c r="L8067" s="379"/>
      <c r="M8067" s="379"/>
      <c r="N8067" s="379"/>
      <c r="O8067" s="379"/>
      <c r="P8067" s="279"/>
      <c r="Q8067" s="395"/>
      <c r="R8067" s="396"/>
      <c r="S8067" s="396"/>
      <c r="T8067" s="382"/>
    </row>
    <row r="8068" customFormat="false" ht="15" hidden="true" customHeight="false" outlineLevel="0" collapsed="false">
      <c r="A8068" s="439"/>
      <c r="B8068" s="439" t="s">
        <v>1762</v>
      </c>
      <c r="C8068" s="439" t="str">
        <f aca="false">IFERROR(VLOOKUP(B8068,'[1]#¡REF!'!$A$1:$C$15201,2,FALSE()),"")</f>
        <v/>
      </c>
      <c r="D8068" s="439" t="s">
        <v>991</v>
      </c>
      <c r="E8068" s="439" t="s">
        <v>1034</v>
      </c>
      <c r="F8068" s="354" t="s">
        <v>993</v>
      </c>
      <c r="G8068" s="447" t="n">
        <v>156</v>
      </c>
      <c r="H8068" s="448" t="n">
        <v>5065.6758247744</v>
      </c>
      <c r="I8068" s="448" t="n">
        <v>100503</v>
      </c>
      <c r="J8068" s="388"/>
      <c r="K8068" s="331" t="s">
        <v>994</v>
      </c>
    </row>
    <row r="8069" customFormat="false" ht="15" hidden="true" customHeight="false" outlineLevel="0" collapsed="false">
      <c r="A8069" s="444"/>
      <c r="B8069" s="444" t="s">
        <v>1762</v>
      </c>
      <c r="C8069" s="444" t="str">
        <f aca="false">IFERROR(VLOOKUP(B8069,'[1]#¡REF!'!$A$1:$C$15201,2,FALSE()),"")</f>
        <v/>
      </c>
      <c r="D8069" s="444" t="s">
        <v>991</v>
      </c>
      <c r="E8069" s="444" t="s">
        <v>1009</v>
      </c>
      <c r="F8069" s="354" t="s">
        <v>993</v>
      </c>
      <c r="G8069" s="447" t="n">
        <v>10</v>
      </c>
      <c r="H8069" s="448" t="n">
        <v>324.72280928041</v>
      </c>
      <c r="I8069" s="448" t="n">
        <v>6442.5</v>
      </c>
      <c r="J8069" s="389"/>
      <c r="K8069" s="331" t="s">
        <v>994</v>
      </c>
    </row>
    <row r="8070" customFormat="false" ht="15" hidden="true" customHeight="false" outlineLevel="0" collapsed="false">
      <c r="A8070" s="444"/>
      <c r="B8070" s="444" t="s">
        <v>1763</v>
      </c>
      <c r="C8070" s="444" t="str">
        <f aca="false">IFERROR(VLOOKUP(B8070,'[1]#¡REF!'!$A$1:$C$15201,2,FALSE()),"")</f>
        <v/>
      </c>
      <c r="D8070" s="444" t="s">
        <v>991</v>
      </c>
      <c r="E8070" s="444" t="s">
        <v>997</v>
      </c>
      <c r="F8070" s="446" t="s">
        <v>1130</v>
      </c>
      <c r="G8070" s="447" t="n">
        <v>650</v>
      </c>
      <c r="H8070" s="448" t="n">
        <v>441.304660118178</v>
      </c>
      <c r="I8070" s="448" t="n">
        <v>8755.5</v>
      </c>
      <c r="J8070" s="389"/>
      <c r="K8070" s="331" t="s">
        <v>994</v>
      </c>
    </row>
    <row r="8071" customFormat="false" ht="15" hidden="true" customHeight="false" outlineLevel="0" collapsed="false">
      <c r="A8071" s="444"/>
      <c r="B8071" s="444" t="s">
        <v>1763</v>
      </c>
      <c r="C8071" s="444" t="str">
        <f aca="false">IFERROR(VLOOKUP(B8071,'[1]#¡REF!'!$A$1:$C$15201,2,FALSE()),"")</f>
        <v/>
      </c>
      <c r="D8071" s="444" t="s">
        <v>991</v>
      </c>
      <c r="E8071" s="444" t="s">
        <v>992</v>
      </c>
      <c r="F8071" s="354" t="s">
        <v>993</v>
      </c>
      <c r="G8071" s="447" t="n">
        <v>15</v>
      </c>
      <c r="H8071" s="448" t="n">
        <v>10.1839536950349</v>
      </c>
      <c r="I8071" s="448" t="n">
        <v>202.05</v>
      </c>
      <c r="J8071" s="389"/>
      <c r="K8071" s="331" t="s">
        <v>994</v>
      </c>
    </row>
    <row r="8072" customFormat="false" ht="15" hidden="true" customHeight="false" outlineLevel="0" collapsed="false">
      <c r="A8072" s="444"/>
      <c r="B8072" s="444" t="s">
        <v>1763</v>
      </c>
      <c r="C8072" s="444" t="str">
        <f aca="false">IFERROR(VLOOKUP(B8072,'[1]#¡REF!'!$A$1:$C$15201,2,FALSE()),"")</f>
        <v/>
      </c>
      <c r="D8072" s="444" t="s">
        <v>991</v>
      </c>
      <c r="E8072" s="444" t="s">
        <v>1000</v>
      </c>
      <c r="F8072" s="354" t="s">
        <v>993</v>
      </c>
      <c r="G8072" s="447" t="n">
        <v>1013</v>
      </c>
      <c r="H8072" s="448" t="n">
        <v>687.756339538022</v>
      </c>
      <c r="I8072" s="448" t="n">
        <v>13645.11</v>
      </c>
      <c r="J8072" s="389"/>
      <c r="K8072" s="331" t="s">
        <v>994</v>
      </c>
    </row>
    <row r="8073" customFormat="false" ht="15" hidden="true" customHeight="false" outlineLevel="0" collapsed="false">
      <c r="A8073" s="444"/>
      <c r="B8073" s="444" t="s">
        <v>1763</v>
      </c>
      <c r="C8073" s="444" t="str">
        <f aca="false">IFERROR(VLOOKUP(B8073,'[1]#¡REF!'!$A$1:$C$15201,2,FALSE()),"")</f>
        <v/>
      </c>
      <c r="D8073" s="444" t="s">
        <v>991</v>
      </c>
      <c r="E8073" s="444" t="s">
        <v>1033</v>
      </c>
      <c r="F8073" s="354" t="s">
        <v>993</v>
      </c>
      <c r="G8073" s="447" t="n">
        <v>100</v>
      </c>
      <c r="H8073" s="448" t="n">
        <v>67.8930246335658</v>
      </c>
      <c r="I8073" s="448" t="n">
        <v>1347</v>
      </c>
      <c r="J8073" s="389"/>
      <c r="K8073" s="331" t="s">
        <v>994</v>
      </c>
    </row>
    <row r="8074" customFormat="false" ht="15" hidden="true" customHeight="false" outlineLevel="0" collapsed="false">
      <c r="A8074" s="444"/>
      <c r="B8074" s="444" t="s">
        <v>1763</v>
      </c>
      <c r="C8074" s="444" t="str">
        <f aca="false">IFERROR(VLOOKUP(B8074,'[1]#¡REF!'!$A$1:$C$15201,2,FALSE()),"")</f>
        <v/>
      </c>
      <c r="D8074" s="444" t="s">
        <v>991</v>
      </c>
      <c r="E8074" s="444" t="s">
        <v>1053</v>
      </c>
      <c r="F8074" s="354" t="s">
        <v>993</v>
      </c>
      <c r="G8074" s="447" t="n">
        <v>1900</v>
      </c>
      <c r="H8074" s="448" t="n">
        <v>1289.96746803775</v>
      </c>
      <c r="I8074" s="448" t="n">
        <v>25593</v>
      </c>
      <c r="J8074" s="389"/>
      <c r="K8074" s="331" t="s">
        <v>994</v>
      </c>
    </row>
    <row r="8075" customFormat="false" ht="15" hidden="true" customHeight="false" outlineLevel="0" collapsed="false">
      <c r="A8075" s="444"/>
      <c r="B8075" s="444" t="s">
        <v>1763</v>
      </c>
      <c r="C8075" s="444" t="str">
        <f aca="false">IFERROR(VLOOKUP(B8075,'[1]#¡REF!'!$A$1:$C$15201,2,FALSE()),"")</f>
        <v/>
      </c>
      <c r="D8075" s="444" t="s">
        <v>991</v>
      </c>
      <c r="E8075" s="444" t="s">
        <v>1009</v>
      </c>
      <c r="F8075" s="354" t="s">
        <v>993</v>
      </c>
      <c r="G8075" s="447" t="n">
        <v>50</v>
      </c>
      <c r="H8075" s="448" t="n">
        <v>33.9465123167829</v>
      </c>
      <c r="I8075" s="448" t="n">
        <v>673.5</v>
      </c>
      <c r="J8075" s="389"/>
      <c r="K8075" s="331" t="s">
        <v>994</v>
      </c>
    </row>
    <row r="8076" customFormat="false" ht="15" hidden="true" customHeight="false" outlineLevel="0" collapsed="false">
      <c r="A8076" s="444"/>
      <c r="B8076" s="444" t="s">
        <v>1763</v>
      </c>
      <c r="C8076" s="444" t="str">
        <f aca="false">IFERROR(VLOOKUP(B8076,'[1]#¡REF!'!$A$1:$C$15201,2,FALSE()),"")</f>
        <v/>
      </c>
      <c r="D8076" s="444" t="s">
        <v>991</v>
      </c>
      <c r="E8076" s="444" t="s">
        <v>1037</v>
      </c>
      <c r="F8076" s="446" t="s">
        <v>1131</v>
      </c>
      <c r="G8076" s="447" t="n">
        <v>850</v>
      </c>
      <c r="H8076" s="448" t="n">
        <v>577.09070938531</v>
      </c>
      <c r="I8076" s="448" t="n">
        <v>11449.5</v>
      </c>
      <c r="J8076" s="389"/>
      <c r="K8076" s="331" t="s">
        <v>994</v>
      </c>
    </row>
    <row r="8077" customFormat="false" ht="15" hidden="true" customHeight="false" outlineLevel="0" collapsed="false">
      <c r="A8077" s="444"/>
      <c r="B8077" s="444" t="s">
        <v>1763</v>
      </c>
      <c r="C8077" s="444" t="str">
        <f aca="false">IFERROR(VLOOKUP(B8077,'[1]#¡REF!'!$A$1:$C$15201,2,FALSE()),"")</f>
        <v/>
      </c>
      <c r="D8077" s="444" t="s">
        <v>991</v>
      </c>
      <c r="E8077" s="444" t="s">
        <v>1014</v>
      </c>
      <c r="F8077" s="446" t="s">
        <v>1132</v>
      </c>
      <c r="G8077" s="447" t="n">
        <v>3200</v>
      </c>
      <c r="H8077" s="448" t="n">
        <v>2172.57678827411</v>
      </c>
      <c r="I8077" s="448" t="n">
        <v>43104</v>
      </c>
      <c r="J8077" s="389"/>
      <c r="K8077" s="331" t="s">
        <v>994</v>
      </c>
    </row>
    <row r="8078" customFormat="false" ht="15" hidden="true" customHeight="false" outlineLevel="0" collapsed="false">
      <c r="A8078" s="449"/>
      <c r="B8078" s="449" t="s">
        <v>1763</v>
      </c>
      <c r="C8078" s="449" t="str">
        <f aca="false">IFERROR(VLOOKUP(B8078,'[1]#¡REF!'!$A$1:$C$15201,2,FALSE()),"")</f>
        <v/>
      </c>
      <c r="D8078" s="449" t="s">
        <v>991</v>
      </c>
      <c r="E8078" s="449" t="s">
        <v>1004</v>
      </c>
      <c r="F8078" s="450" t="s">
        <v>1134</v>
      </c>
      <c r="G8078" s="447" t="n">
        <v>48</v>
      </c>
      <c r="H8078" s="448" t="n">
        <v>32.5886518241116</v>
      </c>
      <c r="I8078" s="448" t="n">
        <v>646.56</v>
      </c>
      <c r="J8078" s="390"/>
      <c r="K8078" s="331" t="s">
        <v>994</v>
      </c>
    </row>
    <row r="8079" customFormat="false" ht="30.75" hidden="true" customHeight="false" outlineLevel="0" collapsed="false">
      <c r="A8079" s="455" t="s">
        <v>1764</v>
      </c>
      <c r="B8079" s="455" t="s">
        <v>1763</v>
      </c>
      <c r="C8079" s="455" t="str">
        <f aca="false">IFERROR(VLOOKUP(B8079,'[1]#¡REF!'!$A$1:$C$15201,2,FALSE()),"")</f>
        <v/>
      </c>
      <c r="D8079" s="455" t="s">
        <v>991</v>
      </c>
      <c r="E8079" s="455" t="s">
        <v>612</v>
      </c>
      <c r="F8079" s="456" t="s">
        <v>1136</v>
      </c>
      <c r="G8079" s="457" t="n">
        <v>796</v>
      </c>
      <c r="H8079" s="465" t="n">
        <v>540.428476083184</v>
      </c>
      <c r="I8079" s="465" t="n">
        <v>10722.12</v>
      </c>
      <c r="J8079" s="360" t="n">
        <v>11.61</v>
      </c>
      <c r="K8079" s="455" t="s">
        <v>994</v>
      </c>
      <c r="L8079" s="467" t="s">
        <v>1765</v>
      </c>
      <c r="M8079" s="467" t="s">
        <v>1766</v>
      </c>
      <c r="N8079" s="467" t="s">
        <v>1767</v>
      </c>
      <c r="O8079" s="458" t="n">
        <v>3139317</v>
      </c>
      <c r="P8079" s="489" t="s">
        <v>1768</v>
      </c>
      <c r="Q8079" s="485" t="n">
        <v>44476</v>
      </c>
      <c r="R8079" s="486" t="n">
        <v>44476</v>
      </c>
      <c r="S8079" s="486" t="n">
        <v>44488</v>
      </c>
      <c r="T8079" s="462" t="n">
        <f aca="false">66+66+66</f>
        <v>198</v>
      </c>
    </row>
    <row r="8080" customFormat="false" ht="15" hidden="true" customHeight="false" outlineLevel="0" collapsed="false">
      <c r="A8080" s="439"/>
      <c r="B8080" s="439" t="s">
        <v>1769</v>
      </c>
      <c r="C8080" s="439" t="str">
        <f aca="false">IFERROR(VLOOKUP(B8080,'[1]#¡REF!'!$A$1:$C$15201,2,FALSE()),"")</f>
        <v/>
      </c>
      <c r="D8080" s="439" t="s">
        <v>991</v>
      </c>
      <c r="E8080" s="439" t="s">
        <v>1032</v>
      </c>
      <c r="F8080" s="441" t="s">
        <v>1130</v>
      </c>
      <c r="G8080" s="447" t="n">
        <v>24</v>
      </c>
      <c r="H8080" s="448" t="n">
        <v>150.265862271386</v>
      </c>
      <c r="I8080" s="448" t="n">
        <v>2981.28</v>
      </c>
      <c r="J8080" s="388"/>
      <c r="K8080" s="331" t="s">
        <v>994</v>
      </c>
    </row>
    <row r="8081" customFormat="false" ht="15" hidden="true" customHeight="false" outlineLevel="0" collapsed="false">
      <c r="A8081" s="444"/>
      <c r="B8081" s="444" t="s">
        <v>1769</v>
      </c>
      <c r="C8081" s="444" t="str">
        <f aca="false">IFERROR(VLOOKUP(B8081,'[1]#¡REF!'!$A$1:$C$15201,2,FALSE()),"")</f>
        <v/>
      </c>
      <c r="D8081" s="444" t="s">
        <v>991</v>
      </c>
      <c r="E8081" s="444" t="s">
        <v>992</v>
      </c>
      <c r="F8081" s="354" t="s">
        <v>993</v>
      </c>
      <c r="G8081" s="447" t="n">
        <v>130</v>
      </c>
      <c r="H8081" s="448" t="n">
        <v>813.940087303341</v>
      </c>
      <c r="I8081" s="448" t="n">
        <v>16148.6</v>
      </c>
      <c r="J8081" s="389"/>
      <c r="K8081" s="331" t="s">
        <v>994</v>
      </c>
    </row>
    <row r="8082" customFormat="false" ht="15" hidden="true" customHeight="false" outlineLevel="0" collapsed="false">
      <c r="A8082" s="444"/>
      <c r="B8082" s="444" t="s">
        <v>1769</v>
      </c>
      <c r="C8082" s="444" t="str">
        <f aca="false">IFERROR(VLOOKUP(B8082,'[1]#¡REF!'!$A$1:$C$15201,2,FALSE()),"")</f>
        <v/>
      </c>
      <c r="D8082" s="444" t="s">
        <v>991</v>
      </c>
      <c r="E8082" s="444" t="s">
        <v>1014</v>
      </c>
      <c r="F8082" s="446" t="s">
        <v>1132</v>
      </c>
      <c r="G8082" s="447" t="n">
        <v>700</v>
      </c>
      <c r="H8082" s="448" t="n">
        <v>4382.75431624876</v>
      </c>
      <c r="I8082" s="448" t="n">
        <v>86954</v>
      </c>
      <c r="J8082" s="389"/>
      <c r="K8082" s="331" t="s">
        <v>994</v>
      </c>
    </row>
    <row r="8083" customFormat="false" ht="15" hidden="true" customHeight="false" outlineLevel="0" collapsed="false">
      <c r="A8083" s="444"/>
      <c r="B8083" s="444" t="s">
        <v>1769</v>
      </c>
      <c r="C8083" s="444" t="str">
        <f aca="false">IFERROR(VLOOKUP(B8083,'[1]#¡REF!'!$A$1:$C$15201,2,FALSE()),"")</f>
        <v/>
      </c>
      <c r="D8083" s="444" t="s">
        <v>991</v>
      </c>
      <c r="E8083" s="444" t="s">
        <v>1004</v>
      </c>
      <c r="F8083" s="446" t="s">
        <v>1134</v>
      </c>
      <c r="G8083" s="447" t="n">
        <v>16</v>
      </c>
      <c r="H8083" s="448" t="n">
        <v>100.177241514257</v>
      </c>
      <c r="I8083" s="448" t="n">
        <v>1987.52</v>
      </c>
      <c r="J8083" s="389"/>
      <c r="K8083" s="331" t="s">
        <v>994</v>
      </c>
    </row>
    <row r="8084" customFormat="false" ht="15" hidden="true" customHeight="false" outlineLevel="0" collapsed="false">
      <c r="A8084" s="444"/>
      <c r="B8084" s="444" t="s">
        <v>1770</v>
      </c>
      <c r="C8084" s="444" t="str">
        <f aca="false">IFERROR(VLOOKUP(B8084,'[1]#¡REF!'!$A$1:$C$15201,2,FALSE()),"")</f>
        <v/>
      </c>
      <c r="D8084" s="444" t="s">
        <v>991</v>
      </c>
      <c r="E8084" s="444" t="s">
        <v>997</v>
      </c>
      <c r="F8084" s="446" t="s">
        <v>1130</v>
      </c>
      <c r="G8084" s="447" t="n">
        <v>40</v>
      </c>
      <c r="H8084" s="448" t="n">
        <v>26.7741460173349</v>
      </c>
      <c r="I8084" s="448" t="n">
        <v>531.2</v>
      </c>
      <c r="J8084" s="389"/>
      <c r="K8084" s="331" t="s">
        <v>994</v>
      </c>
    </row>
    <row r="8085" customFormat="false" ht="15" hidden="true" customHeight="false" outlineLevel="0" collapsed="false">
      <c r="A8085" s="444"/>
      <c r="B8085" s="444" t="s">
        <v>1770</v>
      </c>
      <c r="C8085" s="444" t="str">
        <f aca="false">IFERROR(VLOOKUP(B8085,'[1]#¡REF!'!$A$1:$C$15201,2,FALSE()),"")</f>
        <v/>
      </c>
      <c r="D8085" s="444" t="s">
        <v>991</v>
      </c>
      <c r="E8085" s="444" t="s">
        <v>1032</v>
      </c>
      <c r="F8085" s="446" t="s">
        <v>1130</v>
      </c>
      <c r="G8085" s="447" t="n">
        <v>300</v>
      </c>
      <c r="H8085" s="448" t="n">
        <v>200.806095130012</v>
      </c>
      <c r="I8085" s="448" t="n">
        <v>3984</v>
      </c>
      <c r="J8085" s="389"/>
      <c r="K8085" s="331" t="s">
        <v>994</v>
      </c>
    </row>
    <row r="8086" customFormat="false" ht="15" hidden="true" customHeight="false" outlineLevel="0" collapsed="false">
      <c r="A8086" s="444"/>
      <c r="B8086" s="444" t="s">
        <v>1770</v>
      </c>
      <c r="C8086" s="444" t="str">
        <f aca="false">IFERROR(VLOOKUP(B8086,'[1]#¡REF!'!$A$1:$C$15201,2,FALSE()),"")</f>
        <v/>
      </c>
      <c r="D8086" s="444" t="s">
        <v>991</v>
      </c>
      <c r="E8086" s="444" t="s">
        <v>1000</v>
      </c>
      <c r="F8086" s="354" t="s">
        <v>993</v>
      </c>
      <c r="G8086" s="447" t="n">
        <v>373</v>
      </c>
      <c r="H8086" s="448" t="n">
        <v>249.668911611648</v>
      </c>
      <c r="I8086" s="448" t="n">
        <v>4953.44</v>
      </c>
      <c r="J8086" s="389"/>
      <c r="K8086" s="331" t="s">
        <v>994</v>
      </c>
    </row>
    <row r="8087" customFormat="false" ht="15" hidden="true" customHeight="false" outlineLevel="0" collapsed="false">
      <c r="A8087" s="444"/>
      <c r="B8087" s="444" t="s">
        <v>1770</v>
      </c>
      <c r="C8087" s="444" t="str">
        <f aca="false">IFERROR(VLOOKUP(B8087,'[1]#¡REF!'!$A$1:$C$15201,2,FALSE()),"")</f>
        <v/>
      </c>
      <c r="D8087" s="444" t="s">
        <v>991</v>
      </c>
      <c r="E8087" s="444" t="s">
        <v>1014</v>
      </c>
      <c r="F8087" s="446" t="s">
        <v>1132</v>
      </c>
      <c r="G8087" s="447" t="n">
        <v>2000</v>
      </c>
      <c r="H8087" s="448" t="n">
        <v>1338.70730086675</v>
      </c>
      <c r="I8087" s="448" t="n">
        <v>26560</v>
      </c>
      <c r="J8087" s="389"/>
      <c r="K8087" s="331" t="s">
        <v>994</v>
      </c>
    </row>
    <row r="8088" customFormat="false" ht="15" hidden="true" customHeight="false" outlineLevel="0" collapsed="false">
      <c r="A8088" s="449"/>
      <c r="B8088" s="449" t="s">
        <v>1770</v>
      </c>
      <c r="C8088" s="449" t="str">
        <f aca="false">IFERROR(VLOOKUP(B8088,'[1]#¡REF!'!$A$1:$C$15201,2,FALSE()),"")</f>
        <v/>
      </c>
      <c r="D8088" s="449" t="s">
        <v>991</v>
      </c>
      <c r="E8088" s="449" t="s">
        <v>1004</v>
      </c>
      <c r="F8088" s="450" t="s">
        <v>1134</v>
      </c>
      <c r="G8088" s="447" t="n">
        <v>80</v>
      </c>
      <c r="H8088" s="448" t="n">
        <v>53.5482920346699</v>
      </c>
      <c r="I8088" s="448" t="n">
        <v>1062.4</v>
      </c>
      <c r="J8088" s="390"/>
      <c r="K8088" s="331" t="s">
        <v>994</v>
      </c>
    </row>
    <row r="8089" customFormat="false" ht="30.75" hidden="true" customHeight="false" outlineLevel="0" collapsed="false">
      <c r="A8089" s="455" t="s">
        <v>1764</v>
      </c>
      <c r="B8089" s="455" t="s">
        <v>1770</v>
      </c>
      <c r="C8089" s="455" t="str">
        <f aca="false">IFERROR(VLOOKUP(B8089,'[1]#¡REF!'!$A$1:$C$15201,2,FALSE()),"")</f>
        <v/>
      </c>
      <c r="D8089" s="455" t="s">
        <v>991</v>
      </c>
      <c r="E8089" s="455" t="s">
        <v>612</v>
      </c>
      <c r="F8089" s="456" t="s">
        <v>1136</v>
      </c>
      <c r="G8089" s="457" t="n">
        <v>2090</v>
      </c>
      <c r="H8089" s="465" t="n">
        <v>1398.94912940575</v>
      </c>
      <c r="I8089" s="465" t="n">
        <v>27755.2</v>
      </c>
      <c r="J8089" s="360" t="n">
        <v>11.45</v>
      </c>
      <c r="K8089" s="455" t="s">
        <v>994</v>
      </c>
      <c r="L8089" s="467" t="s">
        <v>1766</v>
      </c>
      <c r="M8089" s="467" t="s">
        <v>1765</v>
      </c>
      <c r="N8089" s="467" t="s">
        <v>1767</v>
      </c>
      <c r="O8089" s="458" t="n">
        <v>3139317</v>
      </c>
      <c r="P8089" s="489" t="s">
        <v>1771</v>
      </c>
      <c r="Q8089" s="485" t="n">
        <v>44476</v>
      </c>
      <c r="R8089" s="486" t="n">
        <f aca="false">-1/10/2021</f>
        <v>-4.9480455220188E-005</v>
      </c>
      <c r="S8089" s="486" t="n">
        <v>44488</v>
      </c>
      <c r="T8089" s="462" t="n">
        <f aca="false">174+174+174</f>
        <v>522</v>
      </c>
    </row>
    <row r="8090" customFormat="false" ht="15" hidden="true" customHeight="false" outlineLevel="0" collapsed="false">
      <c r="A8090" s="439"/>
      <c r="B8090" s="439" t="s">
        <v>1772</v>
      </c>
      <c r="C8090" s="439" t="str">
        <f aca="false">IFERROR(VLOOKUP(B8090,'[1]#¡REF!'!$A$1:$C$15201,2,FALSE()),"")</f>
        <v/>
      </c>
      <c r="D8090" s="439" t="s">
        <v>991</v>
      </c>
      <c r="E8090" s="439" t="s">
        <v>997</v>
      </c>
      <c r="F8090" s="441" t="s">
        <v>1130</v>
      </c>
      <c r="G8090" s="447" t="n">
        <v>300</v>
      </c>
      <c r="H8090" s="448" t="n">
        <v>80.4434055791916</v>
      </c>
      <c r="I8090" s="448" t="n">
        <v>1596</v>
      </c>
      <c r="J8090" s="388"/>
      <c r="K8090" s="331" t="s">
        <v>994</v>
      </c>
    </row>
    <row r="8091" customFormat="false" ht="15" hidden="true" customHeight="false" outlineLevel="0" collapsed="false">
      <c r="A8091" s="444"/>
      <c r="B8091" s="444" t="s">
        <v>1772</v>
      </c>
      <c r="C8091" s="444" t="str">
        <f aca="false">IFERROR(VLOOKUP(B8091,'[1]#¡REF!'!$A$1:$C$15201,2,FALSE()),"")</f>
        <v/>
      </c>
      <c r="D8091" s="444" t="s">
        <v>991</v>
      </c>
      <c r="E8091" s="444" t="s">
        <v>1032</v>
      </c>
      <c r="F8091" s="446" t="s">
        <v>1130</v>
      </c>
      <c r="G8091" s="447" t="n">
        <v>180</v>
      </c>
      <c r="H8091" s="448" t="n">
        <v>48.266043347515</v>
      </c>
      <c r="I8091" s="448" t="n">
        <v>957.6</v>
      </c>
      <c r="J8091" s="389"/>
      <c r="K8091" s="331" t="s">
        <v>994</v>
      </c>
    </row>
    <row r="8092" customFormat="false" ht="15" hidden="true" customHeight="false" outlineLevel="0" collapsed="false">
      <c r="A8092" s="444"/>
      <c r="B8092" s="444" t="s">
        <v>1772</v>
      </c>
      <c r="C8092" s="444" t="str">
        <f aca="false">IFERROR(VLOOKUP(B8092,'[1]#¡REF!'!$A$1:$C$15201,2,FALSE()),"")</f>
        <v/>
      </c>
      <c r="D8092" s="444" t="s">
        <v>991</v>
      </c>
      <c r="E8092" s="444" t="s">
        <v>992</v>
      </c>
      <c r="F8092" s="354" t="s">
        <v>993</v>
      </c>
      <c r="G8092" s="447" t="n">
        <v>2500</v>
      </c>
      <c r="H8092" s="448" t="n">
        <v>670.36171315993</v>
      </c>
      <c r="I8092" s="448" t="n">
        <v>13300</v>
      </c>
      <c r="J8092" s="389"/>
      <c r="K8092" s="331" t="s">
        <v>994</v>
      </c>
    </row>
    <row r="8093" customFormat="false" ht="15" hidden="true" customHeight="false" outlineLevel="0" collapsed="false">
      <c r="A8093" s="444"/>
      <c r="B8093" s="444" t="s">
        <v>1772</v>
      </c>
      <c r="C8093" s="444" t="str">
        <f aca="false">IFERROR(VLOOKUP(B8093,'[1]#¡REF!'!$A$1:$C$15201,2,FALSE()),"")</f>
        <v/>
      </c>
      <c r="D8093" s="444" t="s">
        <v>991</v>
      </c>
      <c r="E8093" s="444" t="s">
        <v>1000</v>
      </c>
      <c r="F8093" s="354" t="s">
        <v>993</v>
      </c>
      <c r="G8093" s="447" t="n">
        <v>4071</v>
      </c>
      <c r="H8093" s="448" t="n">
        <v>1091.61701370963</v>
      </c>
      <c r="I8093" s="448" t="n">
        <v>21657.72</v>
      </c>
      <c r="J8093" s="389"/>
      <c r="K8093" s="331" t="s">
        <v>994</v>
      </c>
    </row>
    <row r="8094" customFormat="false" ht="15" hidden="true" customHeight="false" outlineLevel="0" collapsed="false">
      <c r="A8094" s="444"/>
      <c r="B8094" s="444" t="s">
        <v>1772</v>
      </c>
      <c r="C8094" s="444" t="str">
        <f aca="false">IFERROR(VLOOKUP(B8094,'[1]#¡REF!'!$A$1:$C$15201,2,FALSE()),"")</f>
        <v/>
      </c>
      <c r="D8094" s="444" t="s">
        <v>991</v>
      </c>
      <c r="E8094" s="444" t="s">
        <v>1075</v>
      </c>
      <c r="F8094" s="354" t="s">
        <v>993</v>
      </c>
      <c r="G8094" s="447" t="n">
        <v>190</v>
      </c>
      <c r="H8094" s="448" t="n">
        <v>50.9474902001547</v>
      </c>
      <c r="I8094" s="448" t="n">
        <v>1010.8</v>
      </c>
      <c r="J8094" s="389"/>
      <c r="K8094" s="331" t="s">
        <v>994</v>
      </c>
    </row>
    <row r="8095" customFormat="false" ht="15" hidden="true" customHeight="false" outlineLevel="0" collapsed="false">
      <c r="A8095" s="444"/>
      <c r="B8095" s="444" t="s">
        <v>1772</v>
      </c>
      <c r="C8095" s="444" t="str">
        <f aca="false">IFERROR(VLOOKUP(B8095,'[1]#¡REF!'!$A$1:$C$15201,2,FALSE()),"")</f>
        <v/>
      </c>
      <c r="D8095" s="444" t="s">
        <v>991</v>
      </c>
      <c r="E8095" s="444" t="s">
        <v>1034</v>
      </c>
      <c r="F8095" s="354" t="s">
        <v>993</v>
      </c>
      <c r="G8095" s="447" t="n">
        <v>2869</v>
      </c>
      <c r="H8095" s="448" t="n">
        <v>769.307102022336</v>
      </c>
      <c r="I8095" s="448" t="n">
        <v>15263.08</v>
      </c>
      <c r="J8095" s="389"/>
      <c r="K8095" s="331" t="s">
        <v>994</v>
      </c>
    </row>
    <row r="8096" customFormat="false" ht="15" hidden="true" customHeight="false" outlineLevel="0" collapsed="false">
      <c r="A8096" s="444"/>
      <c r="B8096" s="444" t="s">
        <v>1772</v>
      </c>
      <c r="C8096" s="444" t="str">
        <f aca="false">IFERROR(VLOOKUP(B8096,'[1]#¡REF!'!$A$1:$C$15201,2,FALSE()),"")</f>
        <v/>
      </c>
      <c r="D8096" s="444" t="s">
        <v>991</v>
      </c>
      <c r="E8096" s="444" t="s">
        <v>1009</v>
      </c>
      <c r="F8096" s="354" t="s">
        <v>993</v>
      </c>
      <c r="G8096" s="447" t="n">
        <v>4520</v>
      </c>
      <c r="H8096" s="448" t="n">
        <v>1212.01397739315</v>
      </c>
      <c r="I8096" s="448" t="n">
        <v>24046.4</v>
      </c>
      <c r="J8096" s="389"/>
      <c r="K8096" s="331" t="s">
        <v>994</v>
      </c>
    </row>
    <row r="8097" customFormat="false" ht="15" hidden="true" customHeight="false" outlineLevel="0" collapsed="false">
      <c r="A8097" s="444"/>
      <c r="B8097" s="444" t="s">
        <v>1772</v>
      </c>
      <c r="C8097" s="444" t="str">
        <f aca="false">IFERROR(VLOOKUP(B8097,'[1]#¡REF!'!$A$1:$C$15201,2,FALSE()),"")</f>
        <v/>
      </c>
      <c r="D8097" s="444" t="s">
        <v>991</v>
      </c>
      <c r="E8097" s="444" t="s">
        <v>1010</v>
      </c>
      <c r="F8097" s="354" t="s">
        <v>993</v>
      </c>
      <c r="G8097" s="447" t="n">
        <v>960</v>
      </c>
      <c r="H8097" s="448" t="n">
        <v>257.418897853413</v>
      </c>
      <c r="I8097" s="448" t="n">
        <v>5107.2</v>
      </c>
      <c r="J8097" s="389"/>
      <c r="K8097" s="331" t="s">
        <v>994</v>
      </c>
    </row>
    <row r="8098" customFormat="false" ht="15" hidden="true" customHeight="false" outlineLevel="0" collapsed="false">
      <c r="A8098" s="444"/>
      <c r="B8098" s="444" t="s">
        <v>1772</v>
      </c>
      <c r="C8098" s="444" t="str">
        <f aca="false">IFERROR(VLOOKUP(B8098,'[1]#¡REF!'!$A$1:$C$15201,2,FALSE()),"")</f>
        <v/>
      </c>
      <c r="D8098" s="444" t="s">
        <v>991</v>
      </c>
      <c r="E8098" s="444" t="s">
        <v>1001</v>
      </c>
      <c r="F8098" s="354" t="s">
        <v>993</v>
      </c>
      <c r="G8098" s="447" t="n">
        <v>570</v>
      </c>
      <c r="H8098" s="448" t="n">
        <v>152.842470600464</v>
      </c>
      <c r="I8098" s="448" t="n">
        <v>3032.4</v>
      </c>
      <c r="J8098" s="389"/>
      <c r="K8098" s="331" t="s">
        <v>994</v>
      </c>
    </row>
    <row r="8099" customFormat="false" ht="15" hidden="true" customHeight="false" outlineLevel="0" collapsed="false">
      <c r="A8099" s="444"/>
      <c r="B8099" s="444" t="s">
        <v>1772</v>
      </c>
      <c r="C8099" s="444" t="str">
        <f aca="false">IFERROR(VLOOKUP(B8099,'[1]#¡REF!'!$A$1:$C$15201,2,FALSE()),"")</f>
        <v/>
      </c>
      <c r="D8099" s="444" t="s">
        <v>991</v>
      </c>
      <c r="E8099" s="444" t="s">
        <v>1046</v>
      </c>
      <c r="F8099" s="354" t="s">
        <v>993</v>
      </c>
      <c r="G8099" s="447" t="n">
        <v>9</v>
      </c>
      <c r="H8099" s="448" t="n">
        <v>2.41330216737575</v>
      </c>
      <c r="I8099" s="448" t="n">
        <v>47.88</v>
      </c>
      <c r="J8099" s="389"/>
      <c r="K8099" s="331" t="s">
        <v>994</v>
      </c>
    </row>
    <row r="8100" customFormat="false" ht="15" hidden="true" customHeight="false" outlineLevel="0" collapsed="false">
      <c r="A8100" s="444"/>
      <c r="B8100" s="444" t="s">
        <v>1772</v>
      </c>
      <c r="C8100" s="444" t="str">
        <f aca="false">IFERROR(VLOOKUP(B8100,'[1]#¡REF!'!$A$1:$C$15201,2,FALSE()),"")</f>
        <v/>
      </c>
      <c r="D8100" s="444" t="s">
        <v>991</v>
      </c>
      <c r="E8100" s="444" t="s">
        <v>1012</v>
      </c>
      <c r="F8100" s="354" t="s">
        <v>993</v>
      </c>
      <c r="G8100" s="447" t="n">
        <v>700</v>
      </c>
      <c r="H8100" s="448" t="n">
        <v>187.70127968478</v>
      </c>
      <c r="I8100" s="448" t="n">
        <v>3724</v>
      </c>
      <c r="J8100" s="389"/>
      <c r="K8100" s="331" t="s">
        <v>994</v>
      </c>
    </row>
    <row r="8101" customFormat="false" ht="15" hidden="true" customHeight="false" outlineLevel="0" collapsed="false">
      <c r="A8101" s="444"/>
      <c r="B8101" s="444" t="s">
        <v>1772</v>
      </c>
      <c r="C8101" s="444" t="str">
        <f aca="false">IFERROR(VLOOKUP(B8101,'[1]#¡REF!'!$A$1:$C$15201,2,FALSE()),"")</f>
        <v/>
      </c>
      <c r="D8101" s="444" t="s">
        <v>991</v>
      </c>
      <c r="E8101" s="444" t="s">
        <v>1035</v>
      </c>
      <c r="F8101" s="354" t="s">
        <v>993</v>
      </c>
      <c r="G8101" s="447" t="n">
        <v>57</v>
      </c>
      <c r="H8101" s="448" t="n">
        <v>15.2842470600464</v>
      </c>
      <c r="I8101" s="448" t="n">
        <v>303.24</v>
      </c>
      <c r="J8101" s="389"/>
      <c r="K8101" s="331" t="s">
        <v>994</v>
      </c>
    </row>
    <row r="8102" customFormat="false" ht="15" hidden="true" customHeight="false" outlineLevel="0" collapsed="false">
      <c r="A8102" s="444"/>
      <c r="B8102" s="444" t="s">
        <v>1772</v>
      </c>
      <c r="C8102" s="444" t="str">
        <f aca="false">IFERROR(VLOOKUP(B8102,'[1]#¡REF!'!$A$1:$C$15201,2,FALSE()),"")</f>
        <v/>
      </c>
      <c r="D8102" s="444" t="s">
        <v>991</v>
      </c>
      <c r="E8102" s="444" t="s">
        <v>1036</v>
      </c>
      <c r="F8102" s="354" t="s">
        <v>993</v>
      </c>
      <c r="G8102" s="447" t="n">
        <v>20</v>
      </c>
      <c r="H8102" s="448" t="n">
        <v>5.36289370527944</v>
      </c>
      <c r="I8102" s="448" t="n">
        <v>106.4</v>
      </c>
      <c r="J8102" s="389"/>
      <c r="K8102" s="331" t="s">
        <v>994</v>
      </c>
    </row>
    <row r="8103" customFormat="false" ht="15" hidden="true" customHeight="false" outlineLevel="0" collapsed="false">
      <c r="A8103" s="444"/>
      <c r="B8103" s="444" t="s">
        <v>1772</v>
      </c>
      <c r="C8103" s="444" t="str">
        <f aca="false">IFERROR(VLOOKUP(B8103,'[1]#¡REF!'!$A$1:$C$15201,2,FALSE()),"")</f>
        <v/>
      </c>
      <c r="D8103" s="444" t="s">
        <v>991</v>
      </c>
      <c r="E8103" s="444" t="s">
        <v>995</v>
      </c>
      <c r="F8103" s="354" t="s">
        <v>993</v>
      </c>
      <c r="G8103" s="447" t="n">
        <v>35</v>
      </c>
      <c r="H8103" s="448" t="n">
        <v>9.38506398423902</v>
      </c>
      <c r="I8103" s="448" t="n">
        <v>186.2</v>
      </c>
      <c r="J8103" s="389"/>
      <c r="K8103" s="331" t="s">
        <v>994</v>
      </c>
    </row>
    <row r="8104" customFormat="false" ht="15" hidden="true" customHeight="false" outlineLevel="0" collapsed="false">
      <c r="A8104" s="444"/>
      <c r="B8104" s="444" t="s">
        <v>1772</v>
      </c>
      <c r="C8104" s="444" t="str">
        <f aca="false">IFERROR(VLOOKUP(B8104,'[1]#¡REF!'!$A$1:$C$15201,2,FALSE()),"")</f>
        <v/>
      </c>
      <c r="D8104" s="444" t="s">
        <v>991</v>
      </c>
      <c r="E8104" s="444" t="s">
        <v>1013</v>
      </c>
      <c r="F8104" s="354" t="s">
        <v>993</v>
      </c>
      <c r="G8104" s="447" t="n">
        <v>100</v>
      </c>
      <c r="H8104" s="448" t="n">
        <v>26.8144685263972</v>
      </c>
      <c r="I8104" s="448" t="n">
        <v>532</v>
      </c>
      <c r="J8104" s="389"/>
      <c r="K8104" s="331" t="s">
        <v>994</v>
      </c>
    </row>
    <row r="8105" customFormat="false" ht="15" hidden="true" customHeight="false" outlineLevel="0" collapsed="false">
      <c r="A8105" s="444"/>
      <c r="B8105" s="444" t="s">
        <v>1772</v>
      </c>
      <c r="C8105" s="444" t="str">
        <f aca="false">IFERROR(VLOOKUP(B8105,'[1]#¡REF!'!$A$1:$C$15201,2,FALSE()),"")</f>
        <v/>
      </c>
      <c r="D8105" s="444" t="s">
        <v>991</v>
      </c>
      <c r="E8105" s="444" t="s">
        <v>1037</v>
      </c>
      <c r="F8105" s="446" t="s">
        <v>1131</v>
      </c>
      <c r="G8105" s="447" t="n">
        <v>250</v>
      </c>
      <c r="H8105" s="448" t="n">
        <v>67.036171315993</v>
      </c>
      <c r="I8105" s="448" t="n">
        <v>1330</v>
      </c>
      <c r="J8105" s="389"/>
      <c r="K8105" s="331" t="s">
        <v>994</v>
      </c>
    </row>
    <row r="8106" customFormat="false" ht="15" hidden="true" customHeight="false" outlineLevel="0" collapsed="false">
      <c r="A8106" s="444"/>
      <c r="B8106" s="444" t="s">
        <v>1772</v>
      </c>
      <c r="C8106" s="444" t="str">
        <f aca="false">IFERROR(VLOOKUP(B8106,'[1]#¡REF!'!$A$1:$C$15201,2,FALSE()),"")</f>
        <v/>
      </c>
      <c r="D8106" s="444" t="s">
        <v>991</v>
      </c>
      <c r="E8106" s="444" t="s">
        <v>1014</v>
      </c>
      <c r="F8106" s="446" t="s">
        <v>1132</v>
      </c>
      <c r="G8106" s="447" t="n">
        <v>7200</v>
      </c>
      <c r="H8106" s="448" t="n">
        <v>1930.6417339006</v>
      </c>
      <c r="I8106" s="448" t="n">
        <v>38304</v>
      </c>
      <c r="J8106" s="389"/>
      <c r="K8106" s="331" t="s">
        <v>994</v>
      </c>
    </row>
    <row r="8107" customFormat="false" ht="15" hidden="true" customHeight="false" outlineLevel="0" collapsed="false">
      <c r="A8107" s="449"/>
      <c r="B8107" s="449" t="s">
        <v>1772</v>
      </c>
      <c r="C8107" s="449" t="str">
        <f aca="false">IFERROR(VLOOKUP(B8107,'[1]#¡REF!'!$A$1:$C$15201,2,FALSE()),"")</f>
        <v/>
      </c>
      <c r="D8107" s="449" t="s">
        <v>991</v>
      </c>
      <c r="E8107" s="449" t="s">
        <v>1004</v>
      </c>
      <c r="F8107" s="450" t="s">
        <v>1134</v>
      </c>
      <c r="G8107" s="447" t="n">
        <v>112</v>
      </c>
      <c r="H8107" s="448" t="n">
        <v>30.0322047495649</v>
      </c>
      <c r="I8107" s="448" t="n">
        <v>595.84</v>
      </c>
      <c r="J8107" s="390"/>
      <c r="K8107" s="331" t="s">
        <v>994</v>
      </c>
    </row>
    <row r="8108" customFormat="false" ht="30.75" hidden="true" customHeight="false" outlineLevel="0" collapsed="false">
      <c r="A8108" s="455" t="s">
        <v>1764</v>
      </c>
      <c r="B8108" s="455" t="s">
        <v>1772</v>
      </c>
      <c r="C8108" s="455" t="str">
        <f aca="false">IFERROR(VLOOKUP(B8108,'[1]#¡REF!'!$A$1:$C$15201,2,FALSE()),"")</f>
        <v/>
      </c>
      <c r="D8108" s="455" t="s">
        <v>991</v>
      </c>
      <c r="E8108" s="455" t="s">
        <v>612</v>
      </c>
      <c r="F8108" s="456" t="s">
        <v>1136</v>
      </c>
      <c r="G8108" s="457" t="n">
        <v>1109</v>
      </c>
      <c r="H8108" s="465" t="n">
        <v>297.372455957745</v>
      </c>
      <c r="I8108" s="465" t="n">
        <v>5899.88</v>
      </c>
      <c r="J8108" s="360" t="n">
        <v>4.59</v>
      </c>
      <c r="K8108" s="455" t="s">
        <v>994</v>
      </c>
      <c r="L8108" s="467" t="s">
        <v>1765</v>
      </c>
      <c r="M8108" s="467" t="s">
        <v>1766</v>
      </c>
      <c r="N8108" s="467" t="s">
        <v>1773</v>
      </c>
      <c r="O8108" s="458" t="n">
        <v>3139317</v>
      </c>
      <c r="P8108" s="489" t="s">
        <v>1774</v>
      </c>
      <c r="Q8108" s="485" t="n">
        <v>44476</v>
      </c>
      <c r="R8108" s="486" t="n">
        <v>44476</v>
      </c>
      <c r="S8108" s="486" t="n">
        <v>44427</v>
      </c>
      <c r="T8108" s="462" t="n">
        <f aca="false">92+92+92</f>
        <v>276</v>
      </c>
    </row>
    <row r="8109" customFormat="false" ht="15" hidden="true" customHeight="false" outlineLevel="0" collapsed="false">
      <c r="A8109" s="439"/>
      <c r="B8109" s="439" t="s">
        <v>1772</v>
      </c>
      <c r="C8109" s="439" t="str">
        <f aca="false">IFERROR(VLOOKUP(B8109,'[1]#¡REF!'!$A$1:$C$15201,2,FALSE()),"")</f>
        <v/>
      </c>
      <c r="D8109" s="439" t="s">
        <v>1016</v>
      </c>
      <c r="E8109" s="439" t="s">
        <v>1017</v>
      </c>
      <c r="F8109" s="441" t="s">
        <v>1130</v>
      </c>
      <c r="G8109" s="447" t="n">
        <v>8</v>
      </c>
      <c r="H8109" s="448" t="n">
        <v>2.14515748211178</v>
      </c>
      <c r="I8109" s="448" t="n">
        <v>42.56</v>
      </c>
      <c r="J8109" s="388"/>
      <c r="K8109" s="331" t="s">
        <v>994</v>
      </c>
    </row>
    <row r="8110" customFormat="false" ht="15" hidden="true" customHeight="false" outlineLevel="0" collapsed="false">
      <c r="A8110" s="444"/>
      <c r="B8110" s="444" t="s">
        <v>1772</v>
      </c>
      <c r="C8110" s="444" t="str">
        <f aca="false">IFERROR(VLOOKUP(B8110,'[1]#¡REF!'!$A$1:$C$15201,2,FALSE()),"")</f>
        <v/>
      </c>
      <c r="D8110" s="444" t="s">
        <v>1016</v>
      </c>
      <c r="E8110" s="444" t="s">
        <v>1019</v>
      </c>
      <c r="F8110" s="354" t="s">
        <v>993</v>
      </c>
      <c r="G8110" s="447" t="n">
        <v>8</v>
      </c>
      <c r="H8110" s="448" t="n">
        <v>2.14515748211178</v>
      </c>
      <c r="I8110" s="448" t="n">
        <v>42.56</v>
      </c>
      <c r="J8110" s="389"/>
      <c r="K8110" s="331" t="s">
        <v>994</v>
      </c>
    </row>
    <row r="8111" customFormat="false" ht="15" hidden="true" customHeight="false" outlineLevel="0" collapsed="false">
      <c r="A8111" s="444"/>
      <c r="B8111" s="444" t="s">
        <v>1772</v>
      </c>
      <c r="C8111" s="444" t="str">
        <f aca="false">IFERROR(VLOOKUP(B8111,'[1]#¡REF!'!$A$1:$C$15201,2,FALSE()),"")</f>
        <v/>
      </c>
      <c r="D8111" s="444" t="s">
        <v>1016</v>
      </c>
      <c r="E8111" s="444" t="s">
        <v>1020</v>
      </c>
      <c r="F8111" s="354" t="s">
        <v>993</v>
      </c>
      <c r="G8111" s="447" t="n">
        <v>156</v>
      </c>
      <c r="H8111" s="448" t="n">
        <v>41.8305709011796</v>
      </c>
      <c r="I8111" s="448" t="n">
        <v>829.92</v>
      </c>
      <c r="J8111" s="389"/>
      <c r="K8111" s="331" t="s">
        <v>994</v>
      </c>
    </row>
    <row r="8112" customFormat="false" ht="15" hidden="true" customHeight="false" outlineLevel="0" collapsed="false">
      <c r="A8112" s="444"/>
      <c r="B8112" s="444" t="s">
        <v>1772</v>
      </c>
      <c r="C8112" s="444" t="str">
        <f aca="false">IFERROR(VLOOKUP(B8112,'[1]#¡REF!'!$A$1:$C$15201,2,FALSE()),"")</f>
        <v/>
      </c>
      <c r="D8112" s="444" t="s">
        <v>1016</v>
      </c>
      <c r="E8112" s="444" t="s">
        <v>1042</v>
      </c>
      <c r="F8112" s="354" t="s">
        <v>993</v>
      </c>
      <c r="G8112" s="447" t="n">
        <v>1170</v>
      </c>
      <c r="H8112" s="448" t="n">
        <v>313.729281758847</v>
      </c>
      <c r="I8112" s="448" t="n">
        <v>6224.4</v>
      </c>
      <c r="J8112" s="389"/>
      <c r="K8112" s="331" t="s">
        <v>994</v>
      </c>
    </row>
    <row r="8113" customFormat="false" ht="15" hidden="true" customHeight="false" outlineLevel="0" collapsed="false">
      <c r="A8113" s="444"/>
      <c r="B8113" s="444" t="s">
        <v>1772</v>
      </c>
      <c r="C8113" s="444" t="str">
        <f aca="false">IFERROR(VLOOKUP(B8113,'[1]#¡REF!'!$A$1:$C$15201,2,FALSE()),"")</f>
        <v/>
      </c>
      <c r="D8113" s="444" t="s">
        <v>1016</v>
      </c>
      <c r="E8113" s="444" t="s">
        <v>1024</v>
      </c>
      <c r="F8113" s="354" t="s">
        <v>993</v>
      </c>
      <c r="G8113" s="447" t="n">
        <v>936</v>
      </c>
      <c r="H8113" s="448" t="n">
        <v>250.983425407078</v>
      </c>
      <c r="I8113" s="448" t="n">
        <v>4979.52</v>
      </c>
      <c r="J8113" s="389"/>
      <c r="K8113" s="331" t="s">
        <v>994</v>
      </c>
    </row>
    <row r="8114" customFormat="false" ht="15" hidden="true" customHeight="false" outlineLevel="0" collapsed="false">
      <c r="A8114" s="444"/>
      <c r="B8114" s="444" t="s">
        <v>1772</v>
      </c>
      <c r="C8114" s="444" t="str">
        <f aca="false">IFERROR(VLOOKUP(B8114,'[1]#¡REF!'!$A$1:$C$15201,2,FALSE()),"")</f>
        <v/>
      </c>
      <c r="D8114" s="444" t="s">
        <v>1016</v>
      </c>
      <c r="E8114" s="444" t="s">
        <v>1025</v>
      </c>
      <c r="F8114" s="354" t="s">
        <v>993</v>
      </c>
      <c r="G8114" s="447" t="n">
        <v>780</v>
      </c>
      <c r="H8114" s="448" t="n">
        <v>209.152854505898</v>
      </c>
      <c r="I8114" s="448" t="n">
        <v>4149.6</v>
      </c>
      <c r="J8114" s="389"/>
      <c r="K8114" s="331" t="s">
        <v>994</v>
      </c>
    </row>
    <row r="8115" customFormat="false" ht="15" hidden="true" customHeight="false" outlineLevel="0" collapsed="false">
      <c r="A8115" s="444"/>
      <c r="B8115" s="444" t="s">
        <v>1772</v>
      </c>
      <c r="C8115" s="444" t="str">
        <f aca="false">IFERROR(VLOOKUP(B8115,'[1]#¡REF!'!$A$1:$C$15201,2,FALSE()),"")</f>
        <v/>
      </c>
      <c r="D8115" s="444" t="s">
        <v>1016</v>
      </c>
      <c r="E8115" s="444" t="s">
        <v>1065</v>
      </c>
      <c r="F8115" s="354" t="s">
        <v>993</v>
      </c>
      <c r="G8115" s="447" t="n">
        <v>390</v>
      </c>
      <c r="H8115" s="448" t="n">
        <v>104.576427252949</v>
      </c>
      <c r="I8115" s="448" t="n">
        <v>2074.8</v>
      </c>
      <c r="J8115" s="389"/>
      <c r="K8115" s="331" t="s">
        <v>994</v>
      </c>
    </row>
    <row r="8116" customFormat="false" ht="15" hidden="true" customHeight="false" outlineLevel="0" collapsed="false">
      <c r="A8116" s="444"/>
      <c r="B8116" s="444" t="s">
        <v>1772</v>
      </c>
      <c r="C8116" s="444" t="str">
        <f aca="false">IFERROR(VLOOKUP(B8116,'[1]#¡REF!'!$A$1:$C$15201,2,FALSE()),"")</f>
        <v/>
      </c>
      <c r="D8116" s="444" t="s">
        <v>1016</v>
      </c>
      <c r="E8116" s="444" t="s">
        <v>1044</v>
      </c>
      <c r="F8116" s="354" t="s">
        <v>993</v>
      </c>
      <c r="G8116" s="447" t="n">
        <v>27</v>
      </c>
      <c r="H8116" s="448" t="n">
        <v>7.23990650212724</v>
      </c>
      <c r="I8116" s="448" t="n">
        <v>143.64</v>
      </c>
      <c r="J8116" s="389"/>
      <c r="K8116" s="331" t="s">
        <v>994</v>
      </c>
    </row>
    <row r="8117" customFormat="false" ht="15" hidden="true" customHeight="false" outlineLevel="0" collapsed="false">
      <c r="A8117" s="444"/>
      <c r="B8117" s="444" t="s">
        <v>1772</v>
      </c>
      <c r="C8117" s="444" t="str">
        <f aca="false">IFERROR(VLOOKUP(B8117,'[1]#¡REF!'!$A$1:$C$15201,2,FALSE()),"")</f>
        <v/>
      </c>
      <c r="D8117" s="444" t="s">
        <v>1016</v>
      </c>
      <c r="E8117" s="444" t="s">
        <v>1093</v>
      </c>
      <c r="F8117" s="446" t="s">
        <v>1131</v>
      </c>
      <c r="G8117" s="447" t="n">
        <v>156</v>
      </c>
      <c r="H8117" s="448" t="n">
        <v>41.8305709011796</v>
      </c>
      <c r="I8117" s="448" t="n">
        <v>829.92</v>
      </c>
      <c r="J8117" s="389"/>
      <c r="K8117" s="331" t="s">
        <v>994</v>
      </c>
    </row>
    <row r="8118" customFormat="false" ht="15" hidden="true" customHeight="false" outlineLevel="0" collapsed="false">
      <c r="A8118" s="444"/>
      <c r="B8118" s="444" t="s">
        <v>1772</v>
      </c>
      <c r="C8118" s="444" t="str">
        <f aca="false">IFERROR(VLOOKUP(B8118,'[1]#¡REF!'!$A$1:$C$15201,2,FALSE()),"")</f>
        <v/>
      </c>
      <c r="D8118" s="444" t="s">
        <v>1016</v>
      </c>
      <c r="E8118" s="444" t="s">
        <v>1026</v>
      </c>
      <c r="F8118" s="446" t="s">
        <v>1132</v>
      </c>
      <c r="G8118" s="447" t="n">
        <v>1468</v>
      </c>
      <c r="H8118" s="448" t="n">
        <v>393.636397967511</v>
      </c>
      <c r="I8118" s="448" t="n">
        <v>7809.76</v>
      </c>
      <c r="J8118" s="389"/>
      <c r="K8118" s="331" t="s">
        <v>994</v>
      </c>
    </row>
    <row r="8119" customFormat="false" ht="15" hidden="true" customHeight="false" outlineLevel="0" collapsed="false">
      <c r="A8119" s="444"/>
      <c r="B8119" s="444" t="s">
        <v>1772</v>
      </c>
      <c r="C8119" s="444" t="str">
        <f aca="false">IFERROR(VLOOKUP(B8119,'[1]#¡REF!'!$A$1:$C$15201,2,FALSE()),"")</f>
        <v/>
      </c>
      <c r="D8119" s="444" t="s">
        <v>1016</v>
      </c>
      <c r="E8119" s="444" t="s">
        <v>1027</v>
      </c>
      <c r="F8119" s="446" t="s">
        <v>1133</v>
      </c>
      <c r="G8119" s="447" t="n">
        <v>62</v>
      </c>
      <c r="H8119" s="448" t="n">
        <v>16.6249704863663</v>
      </c>
      <c r="I8119" s="448" t="n">
        <v>329.84</v>
      </c>
      <c r="J8119" s="389"/>
      <c r="K8119" s="331" t="s">
        <v>994</v>
      </c>
    </row>
    <row r="8120" customFormat="false" ht="15" hidden="true" customHeight="false" outlineLevel="0" collapsed="false">
      <c r="A8120" s="449"/>
      <c r="B8120" s="449" t="s">
        <v>1772</v>
      </c>
      <c r="C8120" s="449" t="str">
        <f aca="false">IFERROR(VLOOKUP(B8120,'[1]#¡REF!'!$A$1:$C$15201,2,FALSE()),"")</f>
        <v/>
      </c>
      <c r="D8120" s="449" t="s">
        <v>1016</v>
      </c>
      <c r="E8120" s="449" t="s">
        <v>1028</v>
      </c>
      <c r="F8120" s="450" t="s">
        <v>1134</v>
      </c>
      <c r="G8120" s="447" t="n">
        <v>62</v>
      </c>
      <c r="H8120" s="448" t="n">
        <v>16.6249704863663</v>
      </c>
      <c r="I8120" s="448" t="n">
        <v>329.84</v>
      </c>
      <c r="J8120" s="390"/>
      <c r="K8120" s="331" t="s">
        <v>994</v>
      </c>
    </row>
    <row r="8121" customFormat="false" ht="15.75" hidden="true" customHeight="false" outlineLevel="0" collapsed="false">
      <c r="A8121" s="451"/>
      <c r="B8121" s="451" t="s">
        <v>1772</v>
      </c>
      <c r="C8121" s="451" t="str">
        <f aca="false">IFERROR(VLOOKUP(B8121,'[1]#¡REF!'!$A$1:$C$15201,2,FALSE()),"")</f>
        <v/>
      </c>
      <c r="D8121" s="451" t="s">
        <v>1016</v>
      </c>
      <c r="E8121" s="451" t="s">
        <v>621</v>
      </c>
      <c r="F8121" s="452" t="s">
        <v>1136</v>
      </c>
      <c r="G8121" s="453" t="n">
        <v>519</v>
      </c>
      <c r="H8121" s="454" t="n">
        <v>139.167091652001</v>
      </c>
      <c r="I8121" s="454" t="n">
        <v>2761.08</v>
      </c>
      <c r="J8121" s="360"/>
      <c r="K8121" s="356" t="s">
        <v>994</v>
      </c>
      <c r="L8121" s="379"/>
      <c r="M8121" s="379"/>
      <c r="N8121" s="379"/>
      <c r="O8121" s="379"/>
      <c r="P8121" s="279"/>
      <c r="Q8121" s="395"/>
      <c r="R8121" s="396"/>
      <c r="S8121" s="396"/>
      <c r="T8121" s="382"/>
    </row>
    <row r="8122" customFormat="false" ht="15" hidden="true" customHeight="false" outlineLevel="0" collapsed="false">
      <c r="A8122" s="439"/>
      <c r="B8122" s="439" t="s">
        <v>1775</v>
      </c>
      <c r="C8122" s="439" t="str">
        <f aca="false">IFERROR(VLOOKUP(B8122,'[1]#¡REF!'!$A$1:$C$15201,2,FALSE()),"")</f>
        <v/>
      </c>
      <c r="D8122" s="439" t="s">
        <v>991</v>
      </c>
      <c r="E8122" s="439" t="s">
        <v>997</v>
      </c>
      <c r="F8122" s="441" t="s">
        <v>1130</v>
      </c>
      <c r="G8122" s="447" t="n">
        <v>1950</v>
      </c>
      <c r="H8122" s="448" t="n">
        <v>183.795036619375</v>
      </c>
      <c r="I8122" s="448" t="n">
        <v>3646.5</v>
      </c>
      <c r="J8122" s="388"/>
      <c r="K8122" s="331" t="s">
        <v>994</v>
      </c>
    </row>
    <row r="8123" customFormat="false" ht="15" hidden="true" customHeight="false" outlineLevel="0" collapsed="false">
      <c r="A8123" s="444"/>
      <c r="B8123" s="444" t="s">
        <v>1775</v>
      </c>
      <c r="C8123" s="444" t="str">
        <f aca="false">IFERROR(VLOOKUP(B8123,'[1]#¡REF!'!$A$1:$C$15201,2,FALSE()),"")</f>
        <v/>
      </c>
      <c r="D8123" s="444" t="s">
        <v>991</v>
      </c>
      <c r="E8123" s="444" t="s">
        <v>1032</v>
      </c>
      <c r="F8123" s="446" t="s">
        <v>1130</v>
      </c>
      <c r="G8123" s="447" t="n">
        <v>240</v>
      </c>
      <c r="H8123" s="448" t="n">
        <v>22.620927583923</v>
      </c>
      <c r="I8123" s="448" t="n">
        <v>448.8</v>
      </c>
      <c r="J8123" s="389"/>
      <c r="K8123" s="331" t="s">
        <v>994</v>
      </c>
    </row>
    <row r="8124" customFormat="false" ht="15" hidden="true" customHeight="false" outlineLevel="0" collapsed="false">
      <c r="A8124" s="444"/>
      <c r="B8124" s="444" t="s">
        <v>1775</v>
      </c>
      <c r="C8124" s="444" t="str">
        <f aca="false">IFERROR(VLOOKUP(B8124,'[1]#¡REF!'!$A$1:$C$15201,2,FALSE()),"")</f>
        <v/>
      </c>
      <c r="D8124" s="444" t="s">
        <v>991</v>
      </c>
      <c r="E8124" s="444" t="s">
        <v>992</v>
      </c>
      <c r="F8124" s="354" t="s">
        <v>993</v>
      </c>
      <c r="G8124" s="447" t="n">
        <v>7915</v>
      </c>
      <c r="H8124" s="448" t="n">
        <v>746.019340944795</v>
      </c>
      <c r="I8124" s="448" t="n">
        <v>14801.05</v>
      </c>
      <c r="J8124" s="389"/>
      <c r="K8124" s="331" t="s">
        <v>994</v>
      </c>
    </row>
    <row r="8125" customFormat="false" ht="15" hidden="true" customHeight="false" outlineLevel="0" collapsed="false">
      <c r="A8125" s="444"/>
      <c r="B8125" s="444" t="s">
        <v>1775</v>
      </c>
      <c r="C8125" s="444" t="str">
        <f aca="false">IFERROR(VLOOKUP(B8125,'[1]#¡REF!'!$A$1:$C$15201,2,FALSE()),"")</f>
        <v/>
      </c>
      <c r="D8125" s="444" t="s">
        <v>991</v>
      </c>
      <c r="E8125" s="444" t="s">
        <v>1008</v>
      </c>
      <c r="F8125" s="354" t="s">
        <v>993</v>
      </c>
      <c r="G8125" s="447" t="n">
        <v>5000</v>
      </c>
      <c r="H8125" s="448" t="n">
        <v>471.269324665063</v>
      </c>
      <c r="I8125" s="448" t="n">
        <v>9350</v>
      </c>
      <c r="J8125" s="389"/>
      <c r="K8125" s="331" t="s">
        <v>994</v>
      </c>
    </row>
    <row r="8126" customFormat="false" ht="15" hidden="true" customHeight="false" outlineLevel="0" collapsed="false">
      <c r="A8126" s="444"/>
      <c r="B8126" s="444" t="s">
        <v>1775</v>
      </c>
      <c r="C8126" s="444" t="str">
        <f aca="false">IFERROR(VLOOKUP(B8126,'[1]#¡REF!'!$A$1:$C$15201,2,FALSE()),"")</f>
        <v/>
      </c>
      <c r="D8126" s="444" t="s">
        <v>991</v>
      </c>
      <c r="E8126" s="444" t="s">
        <v>1000</v>
      </c>
      <c r="F8126" s="354" t="s">
        <v>993</v>
      </c>
      <c r="G8126" s="447" t="n">
        <v>13590</v>
      </c>
      <c r="H8126" s="448" t="n">
        <v>1280.91002443964</v>
      </c>
      <c r="I8126" s="448" t="n">
        <v>25413.3</v>
      </c>
      <c r="J8126" s="389"/>
      <c r="K8126" s="331" t="s">
        <v>994</v>
      </c>
    </row>
    <row r="8127" customFormat="false" ht="15" hidden="true" customHeight="false" outlineLevel="0" collapsed="false">
      <c r="A8127" s="444"/>
      <c r="B8127" s="444" t="s">
        <v>1775</v>
      </c>
      <c r="C8127" s="444" t="str">
        <f aca="false">IFERROR(VLOOKUP(B8127,'[1]#¡REF!'!$A$1:$C$15201,2,FALSE()),"")</f>
        <v/>
      </c>
      <c r="D8127" s="444" t="s">
        <v>991</v>
      </c>
      <c r="E8127" s="444" t="s">
        <v>1075</v>
      </c>
      <c r="F8127" s="354" t="s">
        <v>993</v>
      </c>
      <c r="G8127" s="447" t="n">
        <v>1322</v>
      </c>
      <c r="H8127" s="448" t="n">
        <v>124.603609441443</v>
      </c>
      <c r="I8127" s="448" t="n">
        <v>2472.14</v>
      </c>
      <c r="J8127" s="389"/>
      <c r="K8127" s="331" t="s">
        <v>994</v>
      </c>
    </row>
    <row r="8128" customFormat="false" ht="15" hidden="true" customHeight="false" outlineLevel="0" collapsed="false">
      <c r="A8128" s="444"/>
      <c r="B8128" s="444" t="s">
        <v>1775</v>
      </c>
      <c r="C8128" s="444" t="str">
        <f aca="false">IFERROR(VLOOKUP(B8128,'[1]#¡REF!'!$A$1:$C$15201,2,FALSE()),"")</f>
        <v/>
      </c>
      <c r="D8128" s="444" t="s">
        <v>991</v>
      </c>
      <c r="E8128" s="444" t="s">
        <v>1053</v>
      </c>
      <c r="F8128" s="354" t="s">
        <v>993</v>
      </c>
      <c r="G8128" s="447" t="n">
        <v>500</v>
      </c>
      <c r="H8128" s="448" t="n">
        <v>47.1269324665064</v>
      </c>
      <c r="I8128" s="448" t="n">
        <v>935</v>
      </c>
      <c r="J8128" s="389"/>
      <c r="K8128" s="331" t="s">
        <v>994</v>
      </c>
    </row>
    <row r="8129" customFormat="false" ht="15" hidden="true" customHeight="false" outlineLevel="0" collapsed="false">
      <c r="A8129" s="444"/>
      <c r="B8129" s="444" t="s">
        <v>1775</v>
      </c>
      <c r="C8129" s="444" t="str">
        <f aca="false">IFERROR(VLOOKUP(B8129,'[1]#¡REF!'!$A$1:$C$15201,2,FALSE()),"")</f>
        <v/>
      </c>
      <c r="D8129" s="444" t="s">
        <v>991</v>
      </c>
      <c r="E8129" s="444" t="s">
        <v>1034</v>
      </c>
      <c r="F8129" s="354" t="s">
        <v>993</v>
      </c>
      <c r="G8129" s="447" t="n">
        <v>3431</v>
      </c>
      <c r="H8129" s="448" t="n">
        <v>323.385010585166</v>
      </c>
      <c r="I8129" s="448" t="n">
        <v>6415.97</v>
      </c>
      <c r="J8129" s="389"/>
      <c r="K8129" s="331" t="s">
        <v>994</v>
      </c>
    </row>
    <row r="8130" customFormat="false" ht="15" hidden="true" customHeight="false" outlineLevel="0" collapsed="false">
      <c r="A8130" s="444"/>
      <c r="B8130" s="444" t="s">
        <v>1775</v>
      </c>
      <c r="C8130" s="444" t="str">
        <f aca="false">IFERROR(VLOOKUP(B8130,'[1]#¡REF!'!$A$1:$C$15201,2,FALSE()),"")</f>
        <v/>
      </c>
      <c r="D8130" s="444" t="s">
        <v>991</v>
      </c>
      <c r="E8130" s="444" t="s">
        <v>1009</v>
      </c>
      <c r="F8130" s="354" t="s">
        <v>993</v>
      </c>
      <c r="G8130" s="447" t="n">
        <v>2500</v>
      </c>
      <c r="H8130" s="448" t="n">
        <v>235.634662332532</v>
      </c>
      <c r="I8130" s="448" t="n">
        <v>4675</v>
      </c>
      <c r="J8130" s="389"/>
      <c r="K8130" s="331" t="s">
        <v>994</v>
      </c>
    </row>
    <row r="8131" customFormat="false" ht="15" hidden="true" customHeight="false" outlineLevel="0" collapsed="false">
      <c r="A8131" s="444"/>
      <c r="B8131" s="444" t="s">
        <v>1775</v>
      </c>
      <c r="C8131" s="444" t="str">
        <f aca="false">IFERROR(VLOOKUP(B8131,'[1]#¡REF!'!$A$1:$C$15201,2,FALSE()),"")</f>
        <v/>
      </c>
      <c r="D8131" s="444" t="s">
        <v>991</v>
      </c>
      <c r="E8131" s="444" t="s">
        <v>1011</v>
      </c>
      <c r="F8131" s="354" t="s">
        <v>993</v>
      </c>
      <c r="G8131" s="447" t="n">
        <v>130</v>
      </c>
      <c r="H8131" s="448" t="n">
        <v>12.2530024412917</v>
      </c>
      <c r="I8131" s="448" t="n">
        <v>243.1</v>
      </c>
      <c r="J8131" s="389"/>
      <c r="K8131" s="331" t="s">
        <v>994</v>
      </c>
    </row>
    <row r="8132" customFormat="false" ht="15" hidden="true" customHeight="false" outlineLevel="0" collapsed="false">
      <c r="A8132" s="444"/>
      <c r="B8132" s="444" t="s">
        <v>1775</v>
      </c>
      <c r="C8132" s="444" t="str">
        <f aca="false">IFERROR(VLOOKUP(B8132,'[1]#¡REF!'!$A$1:$C$15201,2,FALSE()),"")</f>
        <v/>
      </c>
      <c r="D8132" s="444" t="s">
        <v>991</v>
      </c>
      <c r="E8132" s="444" t="s">
        <v>1013</v>
      </c>
      <c r="F8132" s="354" t="s">
        <v>993</v>
      </c>
      <c r="G8132" s="447" t="n">
        <v>700</v>
      </c>
      <c r="H8132" s="448" t="n">
        <v>65.9777054531089</v>
      </c>
      <c r="I8132" s="448" t="n">
        <v>1309</v>
      </c>
      <c r="J8132" s="389"/>
      <c r="K8132" s="331" t="s">
        <v>994</v>
      </c>
    </row>
    <row r="8133" customFormat="false" ht="15" hidden="true" customHeight="false" outlineLevel="0" collapsed="false">
      <c r="A8133" s="444"/>
      <c r="B8133" s="444" t="s">
        <v>1775</v>
      </c>
      <c r="C8133" s="444" t="str">
        <f aca="false">IFERROR(VLOOKUP(B8133,'[1]#¡REF!'!$A$1:$C$15201,2,FALSE()),"")</f>
        <v/>
      </c>
      <c r="D8133" s="444" t="s">
        <v>991</v>
      </c>
      <c r="E8133" s="444" t="s">
        <v>1037</v>
      </c>
      <c r="F8133" s="446" t="s">
        <v>1131</v>
      </c>
      <c r="G8133" s="447" t="n">
        <v>2796</v>
      </c>
      <c r="H8133" s="448" t="n">
        <v>263.533806352703</v>
      </c>
      <c r="I8133" s="448" t="n">
        <v>5228.52</v>
      </c>
      <c r="J8133" s="389"/>
      <c r="K8133" s="331" t="s">
        <v>994</v>
      </c>
    </row>
    <row r="8134" customFormat="false" ht="15" hidden="true" customHeight="false" outlineLevel="0" collapsed="false">
      <c r="A8134" s="444"/>
      <c r="B8134" s="444" t="s">
        <v>1775</v>
      </c>
      <c r="C8134" s="444" t="str">
        <f aca="false">IFERROR(VLOOKUP(B8134,'[1]#¡REF!'!$A$1:$C$15201,2,FALSE()),"")</f>
        <v/>
      </c>
      <c r="D8134" s="444" t="s">
        <v>991</v>
      </c>
      <c r="E8134" s="444" t="s">
        <v>1014</v>
      </c>
      <c r="F8134" s="446" t="s">
        <v>1132</v>
      </c>
      <c r="G8134" s="447" t="n">
        <v>22000</v>
      </c>
      <c r="H8134" s="448" t="n">
        <v>2073.58502852628</v>
      </c>
      <c r="I8134" s="448" t="n">
        <v>41140</v>
      </c>
      <c r="J8134" s="389"/>
      <c r="K8134" s="331" t="s">
        <v>994</v>
      </c>
    </row>
    <row r="8135" customFormat="false" ht="15" hidden="true" customHeight="false" outlineLevel="0" collapsed="false">
      <c r="A8135" s="444"/>
      <c r="B8135" s="444" t="s">
        <v>1775</v>
      </c>
      <c r="C8135" s="444" t="str">
        <f aca="false">IFERROR(VLOOKUP(B8135,'[1]#¡REF!'!$A$1:$C$15201,2,FALSE()),"")</f>
        <v/>
      </c>
      <c r="D8135" s="444" t="s">
        <v>991</v>
      </c>
      <c r="E8135" s="444" t="s">
        <v>1002</v>
      </c>
      <c r="F8135" s="446" t="s">
        <v>1133</v>
      </c>
      <c r="G8135" s="447" t="n">
        <v>1000</v>
      </c>
      <c r="H8135" s="448" t="n">
        <v>94.2538649330127</v>
      </c>
      <c r="I8135" s="448" t="n">
        <v>1870</v>
      </c>
      <c r="J8135" s="389"/>
      <c r="K8135" s="331" t="s">
        <v>994</v>
      </c>
    </row>
    <row r="8136" customFormat="false" ht="15" hidden="true" customHeight="false" outlineLevel="0" collapsed="false">
      <c r="A8136" s="449"/>
      <c r="B8136" s="449" t="s">
        <v>1775</v>
      </c>
      <c r="C8136" s="449" t="str">
        <f aca="false">IFERROR(VLOOKUP(B8136,'[1]#¡REF!'!$A$1:$C$15201,2,FALSE()),"")</f>
        <v/>
      </c>
      <c r="D8136" s="449" t="s">
        <v>991</v>
      </c>
      <c r="E8136" s="449" t="s">
        <v>1004</v>
      </c>
      <c r="F8136" s="450" t="s">
        <v>1134</v>
      </c>
      <c r="G8136" s="447" t="n">
        <v>112</v>
      </c>
      <c r="H8136" s="448" t="n">
        <v>10.5564328724974</v>
      </c>
      <c r="I8136" s="448" t="n">
        <v>209.44</v>
      </c>
      <c r="J8136" s="390"/>
      <c r="K8136" s="331" t="s">
        <v>994</v>
      </c>
    </row>
    <row r="8137" customFormat="false" ht="15.75" hidden="true" customHeight="false" outlineLevel="0" collapsed="false">
      <c r="A8137" s="455" t="s">
        <v>1764</v>
      </c>
      <c r="B8137" s="455" t="s">
        <v>1775</v>
      </c>
      <c r="C8137" s="455" t="str">
        <f aca="false">IFERROR(VLOOKUP(B8137,'[1]#¡REF!'!$A$1:$C$15201,2,FALSE()),"")</f>
        <v/>
      </c>
      <c r="D8137" s="455" t="s">
        <v>991</v>
      </c>
      <c r="E8137" s="455" t="s">
        <v>612</v>
      </c>
      <c r="F8137" s="456" t="s">
        <v>1136</v>
      </c>
      <c r="G8137" s="457" t="n">
        <v>3924</v>
      </c>
      <c r="H8137" s="465" t="n">
        <v>369.852165997142</v>
      </c>
      <c r="I8137" s="465" t="n">
        <v>7337.88</v>
      </c>
      <c r="J8137" s="360" t="n">
        <v>1.61</v>
      </c>
      <c r="K8137" s="455" t="s">
        <v>994</v>
      </c>
      <c r="L8137" s="467" t="s">
        <v>1765</v>
      </c>
      <c r="M8137" s="467" t="s">
        <v>1767</v>
      </c>
      <c r="N8137" s="467"/>
      <c r="O8137" s="458" t="n">
        <v>3139317</v>
      </c>
      <c r="P8137" s="484" t="s">
        <v>1776</v>
      </c>
      <c r="Q8137" s="485" t="n">
        <v>44476</v>
      </c>
      <c r="R8137" s="486" t="n">
        <v>44490</v>
      </c>
      <c r="S8137" s="486"/>
      <c r="T8137" s="462" t="n">
        <f aca="false">327+327</f>
        <v>654</v>
      </c>
    </row>
    <row r="8138" customFormat="false" ht="15" hidden="true" customHeight="false" outlineLevel="0" collapsed="false">
      <c r="A8138" s="439"/>
      <c r="B8138" s="439" t="s">
        <v>1777</v>
      </c>
      <c r="C8138" s="439" t="str">
        <f aca="false">IFERROR(VLOOKUP(B8138,'[1]#¡REF!'!$A$1:$C$15201,2,FALSE()),"")</f>
        <v/>
      </c>
      <c r="D8138" s="439" t="s">
        <v>991</v>
      </c>
      <c r="E8138" s="439" t="s">
        <v>1032</v>
      </c>
      <c r="F8138" s="441" t="s">
        <v>1130</v>
      </c>
      <c r="G8138" s="447" t="n">
        <v>180</v>
      </c>
      <c r="H8138" s="448" t="n">
        <v>2285.65359122742</v>
      </c>
      <c r="I8138" s="448" t="n">
        <v>45347.4</v>
      </c>
      <c r="J8138" s="388"/>
      <c r="K8138" s="331" t="s">
        <v>994</v>
      </c>
    </row>
    <row r="8139" customFormat="false" ht="15" hidden="true" customHeight="false" outlineLevel="0" collapsed="false">
      <c r="A8139" s="444"/>
      <c r="B8139" s="444" t="s">
        <v>1777</v>
      </c>
      <c r="C8139" s="444" t="str">
        <f aca="false">IFERROR(VLOOKUP(B8139,'[1]#¡REF!'!$A$1:$C$15201,2,FALSE()),"")</f>
        <v/>
      </c>
      <c r="D8139" s="444" t="s">
        <v>991</v>
      </c>
      <c r="E8139" s="444" t="s">
        <v>992</v>
      </c>
      <c r="F8139" s="354" t="s">
        <v>993</v>
      </c>
      <c r="G8139" s="447" t="n">
        <v>15</v>
      </c>
      <c r="H8139" s="448" t="n">
        <v>190.471132602285</v>
      </c>
      <c r="I8139" s="448" t="n">
        <v>3778.95</v>
      </c>
      <c r="J8139" s="389"/>
      <c r="K8139" s="331" t="s">
        <v>994</v>
      </c>
    </row>
    <row r="8140" customFormat="false" ht="15" hidden="true" customHeight="false" outlineLevel="0" collapsed="false">
      <c r="A8140" s="444"/>
      <c r="B8140" s="444" t="s">
        <v>1777</v>
      </c>
      <c r="C8140" s="444" t="str">
        <f aca="false">IFERROR(VLOOKUP(B8140,'[1]#¡REF!'!$A$1:$C$15201,2,FALSE()),"")</f>
        <v/>
      </c>
      <c r="D8140" s="444" t="s">
        <v>991</v>
      </c>
      <c r="E8140" s="444" t="s">
        <v>1008</v>
      </c>
      <c r="F8140" s="354" t="s">
        <v>993</v>
      </c>
      <c r="G8140" s="447" t="n">
        <v>20</v>
      </c>
      <c r="H8140" s="448" t="n">
        <v>253.961510136381</v>
      </c>
      <c r="I8140" s="448" t="n">
        <v>5038.6</v>
      </c>
      <c r="J8140" s="389"/>
      <c r="K8140" s="331" t="s">
        <v>994</v>
      </c>
    </row>
    <row r="8141" customFormat="false" ht="15" hidden="true" customHeight="false" outlineLevel="0" collapsed="false">
      <c r="A8141" s="444"/>
      <c r="B8141" s="444" t="s">
        <v>1777</v>
      </c>
      <c r="C8141" s="444" t="str">
        <f aca="false">IFERROR(VLOOKUP(B8141,'[1]#¡REF!'!$A$1:$C$15201,2,FALSE()),"")</f>
        <v/>
      </c>
      <c r="D8141" s="444" t="s">
        <v>991</v>
      </c>
      <c r="E8141" s="444" t="s">
        <v>1000</v>
      </c>
      <c r="F8141" s="354" t="s">
        <v>993</v>
      </c>
      <c r="G8141" s="447" t="n">
        <v>250</v>
      </c>
      <c r="H8141" s="448" t="n">
        <v>3174.51887670476</v>
      </c>
      <c r="I8141" s="448" t="n">
        <v>62982.5</v>
      </c>
      <c r="J8141" s="389"/>
      <c r="K8141" s="331" t="s">
        <v>994</v>
      </c>
    </row>
    <row r="8142" customFormat="false" ht="15" hidden="true" customHeight="false" outlineLevel="0" collapsed="false">
      <c r="A8142" s="444"/>
      <c r="B8142" s="444" t="s">
        <v>1777</v>
      </c>
      <c r="C8142" s="444" t="str">
        <f aca="false">IFERROR(VLOOKUP(B8142,'[1]#¡REF!'!$A$1:$C$15201,2,FALSE()),"")</f>
        <v/>
      </c>
      <c r="D8142" s="444" t="s">
        <v>991</v>
      </c>
      <c r="E8142" s="444" t="s">
        <v>1033</v>
      </c>
      <c r="F8142" s="354" t="s">
        <v>993</v>
      </c>
      <c r="G8142" s="447" t="n">
        <v>20</v>
      </c>
      <c r="H8142" s="448" t="n">
        <v>253.96151013638</v>
      </c>
      <c r="I8142" s="448" t="n">
        <v>5038.6</v>
      </c>
      <c r="J8142" s="389"/>
      <c r="K8142" s="331" t="s">
        <v>994</v>
      </c>
    </row>
    <row r="8143" customFormat="false" ht="15" hidden="true" customHeight="false" outlineLevel="0" collapsed="false">
      <c r="A8143" s="444"/>
      <c r="B8143" s="444" t="s">
        <v>1777</v>
      </c>
      <c r="C8143" s="444" t="str">
        <f aca="false">IFERROR(VLOOKUP(B8143,'[1]#¡REF!'!$A$1:$C$15201,2,FALSE()),"")</f>
        <v/>
      </c>
      <c r="D8143" s="444" t="s">
        <v>991</v>
      </c>
      <c r="E8143" s="444" t="s">
        <v>1053</v>
      </c>
      <c r="F8143" s="354" t="s">
        <v>993</v>
      </c>
      <c r="G8143" s="447" t="n">
        <v>10</v>
      </c>
      <c r="H8143" s="448" t="n">
        <v>126.98075506819</v>
      </c>
      <c r="I8143" s="448" t="n">
        <v>2519.3</v>
      </c>
      <c r="J8143" s="389"/>
      <c r="K8143" s="331" t="s">
        <v>994</v>
      </c>
    </row>
    <row r="8144" customFormat="false" ht="15" hidden="true" customHeight="false" outlineLevel="0" collapsed="false">
      <c r="A8144" s="444"/>
      <c r="B8144" s="444" t="s">
        <v>1777</v>
      </c>
      <c r="C8144" s="444" t="str">
        <f aca="false">IFERROR(VLOOKUP(B8144,'[1]#¡REF!'!$A$1:$C$15201,2,FALSE()),"")</f>
        <v/>
      </c>
      <c r="D8144" s="444" t="s">
        <v>991</v>
      </c>
      <c r="E8144" s="444" t="s">
        <v>1034</v>
      </c>
      <c r="F8144" s="354" t="s">
        <v>993</v>
      </c>
      <c r="G8144" s="447" t="n">
        <v>152</v>
      </c>
      <c r="H8144" s="448" t="n">
        <v>1930.10747703649</v>
      </c>
      <c r="I8144" s="448" t="n">
        <v>38293.36</v>
      </c>
      <c r="J8144" s="389"/>
      <c r="K8144" s="331" t="s">
        <v>994</v>
      </c>
    </row>
    <row r="8145" customFormat="false" ht="15" hidden="true" customHeight="false" outlineLevel="0" collapsed="false">
      <c r="A8145" s="444"/>
      <c r="B8145" s="444" t="s">
        <v>1777</v>
      </c>
      <c r="C8145" s="444" t="str">
        <f aca="false">IFERROR(VLOOKUP(B8145,'[1]#¡REF!'!$A$1:$C$15201,2,FALSE()),"")</f>
        <v/>
      </c>
      <c r="D8145" s="444" t="s">
        <v>991</v>
      </c>
      <c r="E8145" s="444" t="s">
        <v>1009</v>
      </c>
      <c r="F8145" s="354" t="s">
        <v>993</v>
      </c>
      <c r="G8145" s="447" t="n">
        <v>140</v>
      </c>
      <c r="H8145" s="448" t="n">
        <v>1777.73057095466</v>
      </c>
      <c r="I8145" s="448" t="n">
        <v>35270.2</v>
      </c>
      <c r="J8145" s="389"/>
      <c r="K8145" s="331" t="s">
        <v>994</v>
      </c>
    </row>
    <row r="8146" customFormat="false" ht="15" hidden="true" customHeight="false" outlineLevel="0" collapsed="false">
      <c r="A8146" s="444"/>
      <c r="B8146" s="444" t="s">
        <v>1777</v>
      </c>
      <c r="C8146" s="444" t="str">
        <f aca="false">IFERROR(VLOOKUP(B8146,'[1]#¡REF!'!$A$1:$C$15201,2,FALSE()),"")</f>
        <v/>
      </c>
      <c r="D8146" s="444" t="s">
        <v>991</v>
      </c>
      <c r="E8146" s="444" t="s">
        <v>1012</v>
      </c>
      <c r="F8146" s="354" t="s">
        <v>993</v>
      </c>
      <c r="G8146" s="447" t="n">
        <v>200</v>
      </c>
      <c r="H8146" s="448" t="n">
        <v>2539.6151013638</v>
      </c>
      <c r="I8146" s="448" t="n">
        <v>50386</v>
      </c>
      <c r="J8146" s="389"/>
      <c r="K8146" s="331" t="s">
        <v>994</v>
      </c>
    </row>
    <row r="8147" customFormat="false" ht="15" hidden="true" customHeight="false" outlineLevel="0" collapsed="false">
      <c r="A8147" s="444"/>
      <c r="B8147" s="444" t="s">
        <v>1777</v>
      </c>
      <c r="C8147" s="444" t="str">
        <f aca="false">IFERROR(VLOOKUP(B8147,'[1]#¡REF!'!$A$1:$C$15201,2,FALSE()),"")</f>
        <v/>
      </c>
      <c r="D8147" s="444" t="s">
        <v>991</v>
      </c>
      <c r="E8147" s="444" t="s">
        <v>1036</v>
      </c>
      <c r="F8147" s="354" t="s">
        <v>993</v>
      </c>
      <c r="G8147" s="447" t="n">
        <v>6</v>
      </c>
      <c r="H8147" s="448" t="n">
        <v>76.1884530409141</v>
      </c>
      <c r="I8147" s="448" t="n">
        <v>1511.58</v>
      </c>
      <c r="J8147" s="389"/>
      <c r="K8147" s="331" t="s">
        <v>994</v>
      </c>
    </row>
    <row r="8148" customFormat="false" ht="15" hidden="true" customHeight="false" outlineLevel="0" collapsed="false">
      <c r="A8148" s="444"/>
      <c r="B8148" s="444" t="s">
        <v>1777</v>
      </c>
      <c r="C8148" s="444" t="str">
        <f aca="false">IFERROR(VLOOKUP(B8148,'[1]#¡REF!'!$A$1:$C$15201,2,FALSE()),"")</f>
        <v/>
      </c>
      <c r="D8148" s="444" t="s">
        <v>991</v>
      </c>
      <c r="E8148" s="444" t="s">
        <v>1014</v>
      </c>
      <c r="F8148" s="446" t="s">
        <v>1132</v>
      </c>
      <c r="G8148" s="447" t="n">
        <v>500</v>
      </c>
      <c r="H8148" s="448" t="n">
        <v>6349.03775340951</v>
      </c>
      <c r="I8148" s="448" t="n">
        <v>125965</v>
      </c>
      <c r="J8148" s="389"/>
      <c r="K8148" s="331" t="s">
        <v>994</v>
      </c>
    </row>
    <row r="8149" customFormat="false" ht="15" hidden="true" customHeight="false" outlineLevel="0" collapsed="false">
      <c r="A8149" s="444"/>
      <c r="B8149" s="444" t="s">
        <v>1777</v>
      </c>
      <c r="C8149" s="444" t="str">
        <f aca="false">IFERROR(VLOOKUP(B8149,'[1]#¡REF!'!$A$1:$C$15201,2,FALSE()),"")</f>
        <v/>
      </c>
      <c r="D8149" s="444" t="s">
        <v>991</v>
      </c>
      <c r="E8149" s="444" t="s">
        <v>1002</v>
      </c>
      <c r="F8149" s="446" t="s">
        <v>1133</v>
      </c>
      <c r="G8149" s="447" t="n">
        <v>4</v>
      </c>
      <c r="H8149" s="448" t="n">
        <v>50.7923020272761</v>
      </c>
      <c r="I8149" s="448" t="n">
        <v>1007.72</v>
      </c>
      <c r="J8149" s="389"/>
      <c r="K8149" s="331" t="s">
        <v>994</v>
      </c>
    </row>
    <row r="8150" customFormat="false" ht="15" hidden="true" customHeight="false" outlineLevel="0" collapsed="false">
      <c r="A8150" s="449"/>
      <c r="B8150" s="449" t="s">
        <v>1777</v>
      </c>
      <c r="C8150" s="449" t="str">
        <f aca="false">IFERROR(VLOOKUP(B8150,'[1]#¡REF!'!$A$1:$C$15201,2,FALSE()),"")</f>
        <v/>
      </c>
      <c r="D8150" s="449" t="s">
        <v>991</v>
      </c>
      <c r="E8150" s="449" t="s">
        <v>1004</v>
      </c>
      <c r="F8150" s="450" t="s">
        <v>1134</v>
      </c>
      <c r="G8150" s="447" t="n">
        <v>32</v>
      </c>
      <c r="H8150" s="448" t="n">
        <v>406.338416218209</v>
      </c>
      <c r="I8150" s="448" t="n">
        <v>8061.76</v>
      </c>
      <c r="J8150" s="390"/>
      <c r="K8150" s="331" t="s">
        <v>994</v>
      </c>
    </row>
    <row r="8151" customFormat="false" ht="30.75" hidden="true" customHeight="false" outlineLevel="0" collapsed="false">
      <c r="A8151" s="455" t="s">
        <v>1778</v>
      </c>
      <c r="B8151" s="455" t="s">
        <v>1777</v>
      </c>
      <c r="C8151" s="455" t="str">
        <f aca="false">IFERROR(VLOOKUP(B8151,'[1]#¡REF!'!$A$1:$C$15201,2,FALSE()),"")</f>
        <v/>
      </c>
      <c r="D8151" s="455" t="s">
        <v>991</v>
      </c>
      <c r="E8151" s="455" t="s">
        <v>612</v>
      </c>
      <c r="F8151" s="456" t="s">
        <v>1136</v>
      </c>
      <c r="G8151" s="457" t="n">
        <v>1268</v>
      </c>
      <c r="H8151" s="465" t="n">
        <v>16101.1597426465</v>
      </c>
      <c r="I8151" s="465" t="n">
        <v>319447.24</v>
      </c>
      <c r="J8151" s="360" t="n">
        <v>217.18</v>
      </c>
      <c r="K8151" s="455" t="s">
        <v>994</v>
      </c>
      <c r="L8151" s="467" t="s">
        <v>1779</v>
      </c>
      <c r="M8151" s="467" t="s">
        <v>1780</v>
      </c>
      <c r="N8151" s="467" t="s">
        <v>1781</v>
      </c>
      <c r="O8151" s="458" t="n">
        <v>3139218</v>
      </c>
      <c r="P8151" s="489" t="s">
        <v>1782</v>
      </c>
      <c r="Q8151" s="485" t="n">
        <v>44476</v>
      </c>
      <c r="R8151" s="486" t="n">
        <v>44476</v>
      </c>
      <c r="S8151" s="486" t="n">
        <v>44490</v>
      </c>
      <c r="T8151" s="462" t="n">
        <f aca="false">105+105+105+210</f>
        <v>525</v>
      </c>
    </row>
    <row r="8152" customFormat="false" ht="15" hidden="true" customHeight="false" outlineLevel="0" collapsed="false">
      <c r="A8152" s="439"/>
      <c r="B8152" s="439" t="s">
        <v>1783</v>
      </c>
      <c r="C8152" s="439" t="str">
        <f aca="false">IFERROR(VLOOKUP(B8152,'[1]#¡REF!'!$A$1:$C$15201,2,FALSE()),"")</f>
        <v/>
      </c>
      <c r="D8152" s="439" t="s">
        <v>991</v>
      </c>
      <c r="E8152" s="439" t="s">
        <v>997</v>
      </c>
      <c r="F8152" s="441" t="s">
        <v>1130</v>
      </c>
      <c r="G8152" s="447" t="n">
        <v>3</v>
      </c>
      <c r="H8152" s="448" t="n">
        <v>65.8200129483974</v>
      </c>
      <c r="I8152" s="448" t="n">
        <v>1305.87</v>
      </c>
      <c r="J8152" s="388"/>
      <c r="K8152" s="331" t="s">
        <v>994</v>
      </c>
    </row>
    <row r="8153" customFormat="false" ht="15" hidden="true" customHeight="false" outlineLevel="0" collapsed="false">
      <c r="A8153" s="444"/>
      <c r="B8153" s="444" t="s">
        <v>1783</v>
      </c>
      <c r="C8153" s="444" t="str">
        <f aca="false">IFERROR(VLOOKUP(B8153,'[1]#¡REF!'!$A$1:$C$15201,2,FALSE()),"")</f>
        <v/>
      </c>
      <c r="D8153" s="444" t="s">
        <v>991</v>
      </c>
      <c r="E8153" s="444" t="s">
        <v>1009</v>
      </c>
      <c r="F8153" s="354" t="s">
        <v>993</v>
      </c>
      <c r="G8153" s="447" t="n">
        <v>20</v>
      </c>
      <c r="H8153" s="448" t="n">
        <v>438.800086322649</v>
      </c>
      <c r="I8153" s="448" t="n">
        <v>8705.8</v>
      </c>
      <c r="J8153" s="389"/>
      <c r="K8153" s="331" t="s">
        <v>994</v>
      </c>
    </row>
    <row r="8154" customFormat="false" ht="15" hidden="true" customHeight="false" outlineLevel="0" collapsed="false">
      <c r="A8154" s="444"/>
      <c r="B8154" s="444" t="s">
        <v>1783</v>
      </c>
      <c r="C8154" s="444" t="str">
        <f aca="false">IFERROR(VLOOKUP(B8154,'[1]#¡REF!'!$A$1:$C$15201,2,FALSE()),"")</f>
        <v/>
      </c>
      <c r="D8154" s="444" t="s">
        <v>991</v>
      </c>
      <c r="E8154" s="444" t="s">
        <v>1014</v>
      </c>
      <c r="F8154" s="446" t="s">
        <v>1132</v>
      </c>
      <c r="G8154" s="447" t="n">
        <v>24</v>
      </c>
      <c r="H8154" s="448" t="n">
        <v>526.560103587179</v>
      </c>
      <c r="I8154" s="448" t="n">
        <v>10446.96</v>
      </c>
      <c r="J8154" s="389"/>
      <c r="K8154" s="331" t="s">
        <v>994</v>
      </c>
    </row>
    <row r="8155" customFormat="false" ht="15" hidden="true" customHeight="false" outlineLevel="0" collapsed="false">
      <c r="A8155" s="449"/>
      <c r="B8155" s="449" t="s">
        <v>1783</v>
      </c>
      <c r="C8155" s="449" t="str">
        <f aca="false">IFERROR(VLOOKUP(B8155,'[1]#¡REF!'!$A$1:$C$15201,2,FALSE()),"")</f>
        <v/>
      </c>
      <c r="D8155" s="449" t="s">
        <v>991</v>
      </c>
      <c r="E8155" s="449" t="s">
        <v>1004</v>
      </c>
      <c r="F8155" s="450" t="s">
        <v>1134</v>
      </c>
      <c r="G8155" s="447" t="n">
        <v>16</v>
      </c>
      <c r="H8155" s="448" t="n">
        <v>351.04006905812</v>
      </c>
      <c r="I8155" s="448" t="n">
        <v>6964.64</v>
      </c>
      <c r="J8155" s="390"/>
      <c r="K8155" s="331" t="s">
        <v>994</v>
      </c>
    </row>
    <row r="8156" customFormat="false" ht="15.75" hidden="true" customHeight="false" outlineLevel="0" collapsed="false">
      <c r="A8156" s="455" t="s">
        <v>1778</v>
      </c>
      <c r="B8156" s="455" t="s">
        <v>1783</v>
      </c>
      <c r="C8156" s="455" t="str">
        <f aca="false">IFERROR(VLOOKUP(B8156,'[1]#¡REF!'!$A$1:$C$15201,2,FALSE()),"")</f>
        <v/>
      </c>
      <c r="D8156" s="455" t="s">
        <v>991</v>
      </c>
      <c r="E8156" s="455" t="s">
        <v>612</v>
      </c>
      <c r="F8156" s="456" t="s">
        <v>1136</v>
      </c>
      <c r="G8156" s="457" t="n">
        <v>4</v>
      </c>
      <c r="H8156" s="465" t="n">
        <v>87.7600172645299</v>
      </c>
      <c r="I8156" s="465" t="n">
        <v>1741.16</v>
      </c>
      <c r="J8156" s="360" t="n">
        <v>375.25</v>
      </c>
      <c r="K8156" s="455" t="s">
        <v>994</v>
      </c>
      <c r="L8156" s="458" t="s">
        <v>1779</v>
      </c>
      <c r="M8156" s="458"/>
      <c r="N8156" s="458"/>
      <c r="O8156" s="458" t="n">
        <v>3139318</v>
      </c>
      <c r="P8156" s="484" t="n">
        <v>2451</v>
      </c>
      <c r="Q8156" s="487" t="n">
        <v>44476</v>
      </c>
      <c r="R8156" s="488"/>
      <c r="S8156" s="488"/>
      <c r="T8156" s="462" t="n">
        <v>4</v>
      </c>
    </row>
    <row r="8157" customFormat="false" ht="15" hidden="true" customHeight="false" outlineLevel="0" collapsed="false">
      <c r="A8157" s="439"/>
      <c r="B8157" s="439" t="s">
        <v>1784</v>
      </c>
      <c r="C8157" s="439" t="str">
        <f aca="false">IFERROR(VLOOKUP(B8157,'[1]#¡REF!'!$A$1:$C$15201,2,FALSE()),"")</f>
        <v/>
      </c>
      <c r="D8157" s="439" t="s">
        <v>991</v>
      </c>
      <c r="E8157" s="439" t="s">
        <v>1000</v>
      </c>
      <c r="F8157" s="354" t="s">
        <v>993</v>
      </c>
      <c r="G8157" s="447" t="n">
        <v>393</v>
      </c>
      <c r="H8157" s="448" t="n">
        <v>2664.23698716784</v>
      </c>
      <c r="I8157" s="448" t="n">
        <v>52858.5</v>
      </c>
      <c r="J8157" s="388"/>
      <c r="K8157" s="331" t="s">
        <v>994</v>
      </c>
    </row>
    <row r="8158" customFormat="false" ht="15" hidden="true" customHeight="false" outlineLevel="0" collapsed="false">
      <c r="A8158" s="444"/>
      <c r="B8158" s="444" t="s">
        <v>1784</v>
      </c>
      <c r="C8158" s="444" t="str">
        <f aca="false">IFERROR(VLOOKUP(B8158,'[1]#¡REF!'!$A$1:$C$15201,2,FALSE()),"")</f>
        <v/>
      </c>
      <c r="D8158" s="444" t="s">
        <v>991</v>
      </c>
      <c r="E8158" s="444" t="s">
        <v>1012</v>
      </c>
      <c r="F8158" s="354" t="s">
        <v>993</v>
      </c>
      <c r="G8158" s="447" t="n">
        <v>55</v>
      </c>
      <c r="H8158" s="448" t="n">
        <v>372.857593623998</v>
      </c>
      <c r="I8158" s="448" t="n">
        <v>7397.5</v>
      </c>
      <c r="J8158" s="389"/>
      <c r="K8158" s="331" t="s">
        <v>994</v>
      </c>
    </row>
    <row r="8159" customFormat="false" ht="15" hidden="true" customHeight="false" outlineLevel="0" collapsed="false">
      <c r="A8159" s="444"/>
      <c r="B8159" s="444" t="s">
        <v>1785</v>
      </c>
      <c r="C8159" s="444" t="str">
        <f aca="false">IFERROR(VLOOKUP(B8159,'[1]#¡REF!'!$A$1:$C$15201,2,FALSE()),"")</f>
        <v/>
      </c>
      <c r="D8159" s="444" t="s">
        <v>991</v>
      </c>
      <c r="E8159" s="444" t="s">
        <v>1009</v>
      </c>
      <c r="F8159" s="354" t="s">
        <v>993</v>
      </c>
      <c r="G8159" s="447" t="n">
        <v>24</v>
      </c>
      <c r="H8159" s="448" t="n">
        <v>216.24</v>
      </c>
      <c r="I8159" s="448" t="n">
        <v>4290.2016</v>
      </c>
      <c r="J8159" s="389"/>
      <c r="K8159" s="331" t="s">
        <v>994</v>
      </c>
    </row>
    <row r="8160" customFormat="false" ht="15" hidden="true" customHeight="false" outlineLevel="0" collapsed="false">
      <c r="A8160" s="444"/>
      <c r="B8160" s="444" t="s">
        <v>1785</v>
      </c>
      <c r="C8160" s="444" t="str">
        <f aca="false">IFERROR(VLOOKUP(B8160,'[1]#¡REF!'!$A$1:$C$15201,2,FALSE()),"")</f>
        <v/>
      </c>
      <c r="D8160" s="444" t="s">
        <v>991</v>
      </c>
      <c r="E8160" s="444" t="s">
        <v>1013</v>
      </c>
      <c r="F8160" s="354" t="s">
        <v>993</v>
      </c>
      <c r="G8160" s="447" t="n">
        <v>7</v>
      </c>
      <c r="H8160" s="448" t="n">
        <v>63.07</v>
      </c>
      <c r="I8160" s="448" t="n">
        <v>1251.3088</v>
      </c>
      <c r="J8160" s="389"/>
      <c r="K8160" s="331" t="s">
        <v>994</v>
      </c>
    </row>
    <row r="8161" customFormat="false" ht="15" hidden="true" customHeight="false" outlineLevel="0" collapsed="false">
      <c r="A8161" s="444"/>
      <c r="B8161" s="444" t="s">
        <v>1786</v>
      </c>
      <c r="C8161" s="444" t="str">
        <f aca="false">IFERROR(VLOOKUP(B8161,'[1]#¡REF!'!$A$1:$C$15201,2,FALSE()),"")</f>
        <v/>
      </c>
      <c r="D8161" s="444" t="s">
        <v>991</v>
      </c>
      <c r="E8161" s="444" t="s">
        <v>1009</v>
      </c>
      <c r="F8161" s="354" t="s">
        <v>993</v>
      </c>
      <c r="G8161" s="447" t="n">
        <v>12</v>
      </c>
      <c r="H8161" s="448" t="n">
        <v>48.84</v>
      </c>
      <c r="I8161" s="448" t="n">
        <v>968.9856</v>
      </c>
      <c r="J8161" s="389"/>
      <c r="K8161" s="331" t="s">
        <v>994</v>
      </c>
    </row>
    <row r="8162" customFormat="false" ht="15" hidden="true" customHeight="false" outlineLevel="0" collapsed="false">
      <c r="A8162" s="444"/>
      <c r="B8162" s="444" t="s">
        <v>1786</v>
      </c>
      <c r="C8162" s="444" t="str">
        <f aca="false">IFERROR(VLOOKUP(B8162,'[1]#¡REF!'!$A$1:$C$15201,2,FALSE()),"")</f>
        <v/>
      </c>
      <c r="D8162" s="444" t="s">
        <v>991</v>
      </c>
      <c r="E8162" s="444" t="s">
        <v>1013</v>
      </c>
      <c r="F8162" s="354" t="s">
        <v>993</v>
      </c>
      <c r="G8162" s="447" t="n">
        <v>2</v>
      </c>
      <c r="H8162" s="448" t="n">
        <v>8.14</v>
      </c>
      <c r="I8162" s="448" t="n">
        <v>161.4976</v>
      </c>
      <c r="J8162" s="389"/>
      <c r="K8162" s="331" t="s">
        <v>994</v>
      </c>
    </row>
    <row r="8163" customFormat="false" ht="15" hidden="true" customHeight="false" outlineLevel="0" collapsed="false">
      <c r="A8163" s="444"/>
      <c r="B8163" s="444" t="s">
        <v>1787</v>
      </c>
      <c r="C8163" s="444" t="str">
        <f aca="false">IFERROR(VLOOKUP(B8163,'[1]#¡REF!'!$A$1:$C$15201,2,FALSE()),"")</f>
        <v/>
      </c>
      <c r="D8163" s="444" t="s">
        <v>991</v>
      </c>
      <c r="E8163" s="444" t="s">
        <v>1000</v>
      </c>
      <c r="F8163" s="354" t="s">
        <v>993</v>
      </c>
      <c r="G8163" s="447" t="n">
        <v>22</v>
      </c>
      <c r="H8163" s="448" t="n">
        <v>129.58</v>
      </c>
      <c r="I8163" s="448" t="n">
        <v>2570.8672</v>
      </c>
      <c r="J8163" s="389"/>
      <c r="K8163" s="331" t="s">
        <v>994</v>
      </c>
    </row>
    <row r="8164" customFormat="false" ht="15" hidden="true" customHeight="false" outlineLevel="0" collapsed="false">
      <c r="A8164" s="444"/>
      <c r="B8164" s="444" t="s">
        <v>1787</v>
      </c>
      <c r="C8164" s="444" t="str">
        <f aca="false">IFERROR(VLOOKUP(B8164,'[1]#¡REF!'!$A$1:$C$15201,2,FALSE()),"")</f>
        <v/>
      </c>
      <c r="D8164" s="444" t="s">
        <v>991</v>
      </c>
      <c r="E8164" s="444" t="s">
        <v>1013</v>
      </c>
      <c r="F8164" s="354" t="s">
        <v>993</v>
      </c>
      <c r="G8164" s="447" t="n">
        <v>10</v>
      </c>
      <c r="H8164" s="448" t="n">
        <v>58.9</v>
      </c>
      <c r="I8164" s="448" t="n">
        <v>1168.576</v>
      </c>
      <c r="J8164" s="389"/>
      <c r="K8164" s="331" t="s">
        <v>994</v>
      </c>
    </row>
    <row r="8165" customFormat="false" ht="15" hidden="true" customHeight="false" outlineLevel="0" collapsed="false">
      <c r="A8165" s="444"/>
      <c r="B8165" s="444" t="s">
        <v>1788</v>
      </c>
      <c r="C8165" s="444" t="str">
        <f aca="false">IFERROR(VLOOKUP(B8165,'[1]#¡REF!'!$A$1:$C$15201,2,FALSE()),"")</f>
        <v/>
      </c>
      <c r="D8165" s="444" t="s">
        <v>991</v>
      </c>
      <c r="E8165" s="444" t="s">
        <v>1053</v>
      </c>
      <c r="F8165" s="354" t="s">
        <v>993</v>
      </c>
      <c r="G8165" s="447" t="n">
        <v>400</v>
      </c>
      <c r="H8165" s="448" t="n">
        <v>2469.15264048587</v>
      </c>
      <c r="I8165" s="448" t="n">
        <v>48988</v>
      </c>
      <c r="J8165" s="389"/>
      <c r="K8165" s="331" t="s">
        <v>994</v>
      </c>
    </row>
    <row r="8166" customFormat="false" ht="15" hidden="true" customHeight="false" outlineLevel="0" collapsed="false">
      <c r="A8166" s="444"/>
      <c r="B8166" s="444" t="s">
        <v>1788</v>
      </c>
      <c r="C8166" s="444" t="str">
        <f aca="false">IFERROR(VLOOKUP(B8166,'[1]#¡REF!'!$A$1:$C$15201,2,FALSE()),"")</f>
        <v/>
      </c>
      <c r="D8166" s="444" t="s">
        <v>991</v>
      </c>
      <c r="E8166" s="444" t="s">
        <v>1009</v>
      </c>
      <c r="F8166" s="354" t="s">
        <v>993</v>
      </c>
      <c r="G8166" s="447" t="n">
        <v>60</v>
      </c>
      <c r="H8166" s="448" t="n">
        <v>370.37289607288</v>
      </c>
      <c r="I8166" s="448" t="n">
        <v>7348.2</v>
      </c>
      <c r="J8166" s="389"/>
      <c r="K8166" s="331" t="s">
        <v>994</v>
      </c>
    </row>
    <row r="8167" customFormat="false" ht="15" hidden="true" customHeight="false" outlineLevel="0" collapsed="false">
      <c r="A8167" s="444"/>
      <c r="B8167" s="444" t="s">
        <v>1788</v>
      </c>
      <c r="C8167" s="444" t="str">
        <f aca="false">IFERROR(VLOOKUP(B8167,'[1]#¡REF!'!$A$1:$C$15201,2,FALSE()),"")</f>
        <v/>
      </c>
      <c r="D8167" s="444" t="s">
        <v>991</v>
      </c>
      <c r="E8167" s="444" t="s">
        <v>1010</v>
      </c>
      <c r="F8167" s="354" t="s">
        <v>993</v>
      </c>
      <c r="G8167" s="447" t="n">
        <v>1200</v>
      </c>
      <c r="H8167" s="448" t="n">
        <v>7407.45792145761</v>
      </c>
      <c r="I8167" s="448" t="n">
        <v>146964</v>
      </c>
      <c r="J8167" s="389"/>
      <c r="K8167" s="331" t="s">
        <v>994</v>
      </c>
    </row>
    <row r="8168" customFormat="false" ht="15" hidden="true" customHeight="false" outlineLevel="0" collapsed="false">
      <c r="A8168" s="444"/>
      <c r="B8168" s="444" t="s">
        <v>1788</v>
      </c>
      <c r="C8168" s="444" t="str">
        <f aca="false">IFERROR(VLOOKUP(B8168,'[1]#¡REF!'!$A$1:$C$15201,2,FALSE()),"")</f>
        <v/>
      </c>
      <c r="D8168" s="444" t="s">
        <v>991</v>
      </c>
      <c r="E8168" s="444" t="s">
        <v>1012</v>
      </c>
      <c r="F8168" s="354" t="s">
        <v>993</v>
      </c>
      <c r="G8168" s="447" t="n">
        <v>100</v>
      </c>
      <c r="H8168" s="448" t="n">
        <v>617.288160121468</v>
      </c>
      <c r="I8168" s="448" t="n">
        <v>12247</v>
      </c>
      <c r="J8168" s="389"/>
      <c r="K8168" s="331" t="s">
        <v>994</v>
      </c>
    </row>
    <row r="8169" customFormat="false" ht="15" hidden="true" customHeight="false" outlineLevel="0" collapsed="false">
      <c r="A8169" s="449"/>
      <c r="B8169" s="449" t="s">
        <v>1788</v>
      </c>
      <c r="C8169" s="449" t="str">
        <f aca="false">IFERROR(VLOOKUP(B8169,'[1]#¡REF!'!$A$1:$C$15201,2,FALSE()),"")</f>
        <v/>
      </c>
      <c r="D8169" s="449" t="s">
        <v>991</v>
      </c>
      <c r="E8169" s="449" t="s">
        <v>1014</v>
      </c>
      <c r="F8169" s="450" t="s">
        <v>1132</v>
      </c>
      <c r="G8169" s="447" t="n">
        <v>450</v>
      </c>
      <c r="H8169" s="448" t="n">
        <v>2777.7967205466</v>
      </c>
      <c r="I8169" s="448" t="n">
        <v>55111.5</v>
      </c>
      <c r="J8169" s="390"/>
      <c r="K8169" s="331" t="s">
        <v>994</v>
      </c>
    </row>
    <row r="8170" customFormat="false" ht="30.75" hidden="true" customHeight="false" outlineLevel="0" collapsed="false">
      <c r="A8170" s="455" t="s">
        <v>1789</v>
      </c>
      <c r="B8170" s="455" t="s">
        <v>1788</v>
      </c>
      <c r="C8170" s="483" t="str">
        <f aca="false">IFERROR(VLOOKUP(B8170,'[1]#¡REF!'!$A$1:$C$15201,2,FALSE()),"")</f>
        <v/>
      </c>
      <c r="D8170" s="455" t="s">
        <v>991</v>
      </c>
      <c r="E8170" s="455" t="s">
        <v>612</v>
      </c>
      <c r="F8170" s="456" t="s">
        <v>1136</v>
      </c>
      <c r="G8170" s="457" t="n">
        <v>1000</v>
      </c>
      <c r="H8170" s="465" t="n">
        <v>6172.88160121468</v>
      </c>
      <c r="I8170" s="465" t="n">
        <v>122470</v>
      </c>
      <c r="J8170" s="360" t="n">
        <v>122.27</v>
      </c>
      <c r="K8170" s="455" t="s">
        <v>994</v>
      </c>
      <c r="L8170" s="467" t="s">
        <v>1790</v>
      </c>
      <c r="M8170" s="467" t="s">
        <v>1791</v>
      </c>
      <c r="N8170" s="467" t="s">
        <v>1792</v>
      </c>
      <c r="O8170" s="458" t="n">
        <v>3139320</v>
      </c>
      <c r="P8170" s="489" t="s">
        <v>1793</v>
      </c>
      <c r="Q8170" s="485" t="n">
        <v>44470</v>
      </c>
      <c r="R8170" s="486" t="n">
        <v>44470</v>
      </c>
      <c r="S8170" s="486" t="n">
        <v>44490</v>
      </c>
      <c r="T8170" s="462" t="n">
        <f aca="false">83+83+83</f>
        <v>249</v>
      </c>
    </row>
    <row r="8171" customFormat="false" ht="15" hidden="true" customHeight="false" outlineLevel="0" collapsed="false">
      <c r="A8171" s="439"/>
      <c r="B8171" s="439" t="s">
        <v>1788</v>
      </c>
      <c r="C8171" s="439" t="str">
        <f aca="false">IFERROR(VLOOKUP(B8171,'[1]#¡REF!'!$A$1:$C$15201,2,FALSE()),"")</f>
        <v/>
      </c>
      <c r="D8171" s="439" t="s">
        <v>1016</v>
      </c>
      <c r="E8171" s="439" t="s">
        <v>1017</v>
      </c>
      <c r="F8171" s="441" t="s">
        <v>1130</v>
      </c>
      <c r="G8171" s="447" t="n">
        <v>16</v>
      </c>
      <c r="H8171" s="448" t="n">
        <v>98.7661056194348</v>
      </c>
      <c r="I8171" s="448" t="n">
        <v>1959.52</v>
      </c>
      <c r="J8171" s="388"/>
      <c r="K8171" s="331" t="s">
        <v>994</v>
      </c>
    </row>
    <row r="8172" customFormat="false" ht="15" hidden="true" customHeight="false" outlineLevel="0" collapsed="false">
      <c r="A8172" s="444"/>
      <c r="B8172" s="444" t="s">
        <v>1788</v>
      </c>
      <c r="C8172" s="444" t="str">
        <f aca="false">IFERROR(VLOOKUP(B8172,'[1]#¡REF!'!$A$1:$C$15201,2,FALSE()),"")</f>
        <v/>
      </c>
      <c r="D8172" s="444" t="s">
        <v>1016</v>
      </c>
      <c r="E8172" s="444" t="s">
        <v>1091</v>
      </c>
      <c r="F8172" s="354" t="s">
        <v>993</v>
      </c>
      <c r="G8172" s="447" t="n">
        <v>195</v>
      </c>
      <c r="H8172" s="448" t="n">
        <v>1203.71191223686</v>
      </c>
      <c r="I8172" s="448" t="n">
        <v>23881.65</v>
      </c>
      <c r="J8172" s="389"/>
      <c r="K8172" s="331" t="s">
        <v>994</v>
      </c>
    </row>
    <row r="8173" customFormat="false" ht="15" hidden="true" customHeight="false" outlineLevel="0" collapsed="false">
      <c r="A8173" s="444"/>
      <c r="B8173" s="444" t="s">
        <v>1788</v>
      </c>
      <c r="C8173" s="444" t="str">
        <f aca="false">IFERROR(VLOOKUP(B8173,'[1]#¡REF!'!$A$1:$C$15201,2,FALSE()),"")</f>
        <v/>
      </c>
      <c r="D8173" s="444" t="s">
        <v>1016</v>
      </c>
      <c r="E8173" s="444" t="s">
        <v>1019</v>
      </c>
      <c r="F8173" s="354" t="s">
        <v>993</v>
      </c>
      <c r="G8173" s="447" t="n">
        <v>78</v>
      </c>
      <c r="H8173" s="448" t="n">
        <v>481.484764894745</v>
      </c>
      <c r="I8173" s="448" t="n">
        <v>9552.66</v>
      </c>
      <c r="J8173" s="389"/>
      <c r="K8173" s="331" t="s">
        <v>994</v>
      </c>
    </row>
    <row r="8174" customFormat="false" ht="15" hidden="true" customHeight="false" outlineLevel="0" collapsed="false">
      <c r="A8174" s="444"/>
      <c r="B8174" s="444" t="s">
        <v>1788</v>
      </c>
      <c r="C8174" s="444" t="str">
        <f aca="false">IFERROR(VLOOKUP(B8174,'[1]#¡REF!'!$A$1:$C$15201,2,FALSE()),"")</f>
        <v/>
      </c>
      <c r="D8174" s="444" t="s">
        <v>1016</v>
      </c>
      <c r="E8174" s="444" t="s">
        <v>1020</v>
      </c>
      <c r="F8174" s="354" t="s">
        <v>993</v>
      </c>
      <c r="G8174" s="447" t="n">
        <v>3900</v>
      </c>
      <c r="H8174" s="448" t="n">
        <v>24074.2382447372</v>
      </c>
      <c r="I8174" s="448" t="n">
        <v>477633</v>
      </c>
      <c r="J8174" s="389"/>
      <c r="K8174" s="331" t="s">
        <v>994</v>
      </c>
    </row>
    <row r="8175" customFormat="false" ht="15" hidden="true" customHeight="false" outlineLevel="0" collapsed="false">
      <c r="A8175" s="444"/>
      <c r="B8175" s="444" t="s">
        <v>1788</v>
      </c>
      <c r="C8175" s="444" t="str">
        <f aca="false">IFERROR(VLOOKUP(B8175,'[1]#¡REF!'!$A$1:$C$15201,2,FALSE()),"")</f>
        <v/>
      </c>
      <c r="D8175" s="444" t="s">
        <v>1016</v>
      </c>
      <c r="E8175" s="444" t="s">
        <v>1021</v>
      </c>
      <c r="F8175" s="354" t="s">
        <v>993</v>
      </c>
      <c r="G8175" s="447" t="n">
        <v>16</v>
      </c>
      <c r="H8175" s="448" t="n">
        <v>98.7661056194348</v>
      </c>
      <c r="I8175" s="448" t="n">
        <v>1959.52</v>
      </c>
      <c r="J8175" s="389"/>
      <c r="K8175" s="331" t="s">
        <v>994</v>
      </c>
    </row>
    <row r="8176" customFormat="false" ht="15" hidden="true" customHeight="false" outlineLevel="0" collapsed="false">
      <c r="A8176" s="444"/>
      <c r="B8176" s="444" t="s">
        <v>1788</v>
      </c>
      <c r="C8176" s="444" t="str">
        <f aca="false">IFERROR(VLOOKUP(B8176,'[1]#¡REF!'!$A$1:$C$15201,2,FALSE()),"")</f>
        <v/>
      </c>
      <c r="D8176" s="444" t="s">
        <v>1016</v>
      </c>
      <c r="E8176" s="444" t="s">
        <v>1022</v>
      </c>
      <c r="F8176" s="354" t="s">
        <v>993</v>
      </c>
      <c r="G8176" s="447" t="n">
        <v>109</v>
      </c>
      <c r="H8176" s="448" t="n">
        <v>672.8440945324</v>
      </c>
      <c r="I8176" s="448" t="n">
        <v>13349.23</v>
      </c>
      <c r="J8176" s="389"/>
      <c r="K8176" s="331" t="s">
        <v>994</v>
      </c>
    </row>
    <row r="8177" customFormat="false" ht="15" hidden="true" customHeight="false" outlineLevel="0" collapsed="false">
      <c r="A8177" s="444"/>
      <c r="B8177" s="444" t="s">
        <v>1788</v>
      </c>
      <c r="C8177" s="444" t="str">
        <f aca="false">IFERROR(VLOOKUP(B8177,'[1]#¡REF!'!$A$1:$C$15201,2,FALSE()),"")</f>
        <v/>
      </c>
      <c r="D8177" s="444" t="s">
        <v>1016</v>
      </c>
      <c r="E8177" s="444" t="s">
        <v>1024</v>
      </c>
      <c r="F8177" s="354" t="s">
        <v>993</v>
      </c>
      <c r="G8177" s="447" t="n">
        <v>2340</v>
      </c>
      <c r="H8177" s="448" t="n">
        <v>14444.5429468423</v>
      </c>
      <c r="I8177" s="448" t="n">
        <v>286579.8</v>
      </c>
      <c r="J8177" s="389"/>
      <c r="K8177" s="331" t="s">
        <v>994</v>
      </c>
    </row>
    <row r="8178" customFormat="false" ht="15" hidden="true" customHeight="false" outlineLevel="0" collapsed="false">
      <c r="A8178" s="444"/>
      <c r="B8178" s="444" t="s">
        <v>1788</v>
      </c>
      <c r="C8178" s="444" t="str">
        <f aca="false">IFERROR(VLOOKUP(B8178,'[1]#¡REF!'!$A$1:$C$15201,2,FALSE()),"")</f>
        <v/>
      </c>
      <c r="D8178" s="444" t="s">
        <v>1016</v>
      </c>
      <c r="E8178" s="444" t="s">
        <v>1025</v>
      </c>
      <c r="F8178" s="354" t="s">
        <v>993</v>
      </c>
      <c r="G8178" s="447" t="n">
        <v>117</v>
      </c>
      <c r="H8178" s="448" t="n">
        <v>722.227147342117</v>
      </c>
      <c r="I8178" s="448" t="n">
        <v>14328.99</v>
      </c>
      <c r="J8178" s="389"/>
      <c r="K8178" s="331" t="s">
        <v>994</v>
      </c>
    </row>
    <row r="8179" customFormat="false" ht="15" hidden="true" customHeight="false" outlineLevel="0" collapsed="false">
      <c r="A8179" s="444"/>
      <c r="B8179" s="444" t="s">
        <v>1788</v>
      </c>
      <c r="C8179" s="444" t="str">
        <f aca="false">IFERROR(VLOOKUP(B8179,'[1]#¡REF!'!$A$1:$C$15201,2,FALSE()),"")</f>
        <v/>
      </c>
      <c r="D8179" s="444" t="s">
        <v>1016</v>
      </c>
      <c r="E8179" s="444" t="s">
        <v>1065</v>
      </c>
      <c r="F8179" s="354" t="s">
        <v>993</v>
      </c>
      <c r="G8179" s="447" t="n">
        <v>78</v>
      </c>
      <c r="H8179" s="448" t="n">
        <v>481.484764894745</v>
      </c>
      <c r="I8179" s="448" t="n">
        <v>9552.66</v>
      </c>
      <c r="J8179" s="389"/>
      <c r="K8179" s="331" t="s">
        <v>994</v>
      </c>
    </row>
    <row r="8180" customFormat="false" ht="15" hidden="true" customHeight="false" outlineLevel="0" collapsed="false">
      <c r="A8180" s="444"/>
      <c r="B8180" s="444" t="s">
        <v>1788</v>
      </c>
      <c r="C8180" s="444" t="str">
        <f aca="false">IFERROR(VLOOKUP(B8180,'[1]#¡REF!'!$A$1:$C$15201,2,FALSE()),"")</f>
        <v/>
      </c>
      <c r="D8180" s="444" t="s">
        <v>1016</v>
      </c>
      <c r="E8180" s="444" t="s">
        <v>1043</v>
      </c>
      <c r="F8180" s="354" t="s">
        <v>993</v>
      </c>
      <c r="G8180" s="447" t="n">
        <v>156</v>
      </c>
      <c r="H8180" s="448" t="n">
        <v>962.969529789489</v>
      </c>
      <c r="I8180" s="448" t="n">
        <v>19105.32</v>
      </c>
      <c r="J8180" s="389"/>
      <c r="K8180" s="331" t="s">
        <v>994</v>
      </c>
    </row>
    <row r="8181" customFormat="false" ht="15" hidden="true" customHeight="false" outlineLevel="0" collapsed="false">
      <c r="A8181" s="444"/>
      <c r="B8181" s="444" t="s">
        <v>1788</v>
      </c>
      <c r="C8181" s="444" t="str">
        <f aca="false">IFERROR(VLOOKUP(B8181,'[1]#¡REF!'!$A$1:$C$15201,2,FALSE()),"")</f>
        <v/>
      </c>
      <c r="D8181" s="444" t="s">
        <v>1016</v>
      </c>
      <c r="E8181" s="444" t="s">
        <v>1093</v>
      </c>
      <c r="F8181" s="446" t="s">
        <v>1131</v>
      </c>
      <c r="G8181" s="447" t="n">
        <v>156</v>
      </c>
      <c r="H8181" s="448" t="n">
        <v>962.969529789489</v>
      </c>
      <c r="I8181" s="448" t="n">
        <v>19105.32</v>
      </c>
      <c r="J8181" s="389"/>
      <c r="K8181" s="331" t="s">
        <v>994</v>
      </c>
    </row>
    <row r="8182" customFormat="false" ht="15" hidden="true" customHeight="false" outlineLevel="0" collapsed="false">
      <c r="A8182" s="444"/>
      <c r="B8182" s="444" t="s">
        <v>1788</v>
      </c>
      <c r="C8182" s="444" t="str">
        <f aca="false">IFERROR(VLOOKUP(B8182,'[1]#¡REF!'!$A$1:$C$15201,2,FALSE()),"")</f>
        <v/>
      </c>
      <c r="D8182" s="444" t="s">
        <v>1016</v>
      </c>
      <c r="E8182" s="444" t="s">
        <v>1026</v>
      </c>
      <c r="F8182" s="446" t="s">
        <v>1132</v>
      </c>
      <c r="G8182" s="447" t="n">
        <v>140</v>
      </c>
      <c r="H8182" s="448" t="n">
        <v>864.203424170055</v>
      </c>
      <c r="I8182" s="448" t="n">
        <v>17145.8</v>
      </c>
      <c r="J8182" s="389"/>
      <c r="K8182" s="331" t="s">
        <v>994</v>
      </c>
    </row>
    <row r="8183" customFormat="false" ht="15" hidden="true" customHeight="false" outlineLevel="0" collapsed="false">
      <c r="A8183" s="444"/>
      <c r="B8183" s="444" t="s">
        <v>1788</v>
      </c>
      <c r="C8183" s="444" t="str">
        <f aca="false">IFERROR(VLOOKUP(B8183,'[1]#¡REF!'!$A$1:$C$15201,2,FALSE()),"")</f>
        <v/>
      </c>
      <c r="D8183" s="444" t="s">
        <v>1016</v>
      </c>
      <c r="E8183" s="444" t="s">
        <v>1027</v>
      </c>
      <c r="F8183" s="446" t="s">
        <v>1133</v>
      </c>
      <c r="G8183" s="447" t="n">
        <v>8</v>
      </c>
      <c r="H8183" s="448" t="n">
        <v>49.3830528097174</v>
      </c>
      <c r="I8183" s="448" t="n">
        <v>979.76</v>
      </c>
      <c r="J8183" s="389"/>
      <c r="K8183" s="331" t="s">
        <v>994</v>
      </c>
    </row>
    <row r="8184" customFormat="false" ht="15" hidden="true" customHeight="false" outlineLevel="0" collapsed="false">
      <c r="A8184" s="449"/>
      <c r="B8184" s="449" t="s">
        <v>1788</v>
      </c>
      <c r="C8184" s="449" t="str">
        <f aca="false">IFERROR(VLOOKUP(B8184,'[1]#¡REF!'!$A$1:$C$15201,2,FALSE()),"")</f>
        <v/>
      </c>
      <c r="D8184" s="449" t="s">
        <v>1016</v>
      </c>
      <c r="E8184" s="449" t="s">
        <v>1028</v>
      </c>
      <c r="F8184" s="450" t="s">
        <v>1134</v>
      </c>
      <c r="G8184" s="447" t="n">
        <v>8</v>
      </c>
      <c r="H8184" s="448" t="n">
        <v>49.3830528097174</v>
      </c>
      <c r="I8184" s="448" t="n">
        <v>979.76</v>
      </c>
      <c r="J8184" s="390"/>
      <c r="K8184" s="331" t="s">
        <v>994</v>
      </c>
    </row>
    <row r="8185" customFormat="false" ht="15.75" hidden="true" customHeight="false" outlineLevel="0" collapsed="false">
      <c r="A8185" s="451"/>
      <c r="B8185" s="451" t="s">
        <v>1788</v>
      </c>
      <c r="C8185" s="451" t="str">
        <f aca="false">IFERROR(VLOOKUP(B8185,'[1]#¡REF!'!$A$1:$C$15201,2,FALSE()),"")</f>
        <v/>
      </c>
      <c r="D8185" s="451" t="s">
        <v>1016</v>
      </c>
      <c r="E8185" s="451" t="s">
        <v>621</v>
      </c>
      <c r="F8185" s="452" t="s">
        <v>1136</v>
      </c>
      <c r="G8185" s="453" t="n">
        <v>190</v>
      </c>
      <c r="H8185" s="454" t="n">
        <v>1172.84750423079</v>
      </c>
      <c r="I8185" s="454" t="n">
        <v>23269.3</v>
      </c>
      <c r="J8185" s="360"/>
      <c r="K8185" s="356" t="s">
        <v>994</v>
      </c>
      <c r="L8185" s="379"/>
      <c r="M8185" s="379"/>
      <c r="N8185" s="379"/>
      <c r="O8185" s="379"/>
      <c r="P8185" s="279"/>
      <c r="Q8185" s="395"/>
      <c r="R8185" s="396"/>
      <c r="S8185" s="396"/>
      <c r="T8185" s="382"/>
    </row>
    <row r="8186" customFormat="false" ht="15" hidden="true" customHeight="false" outlineLevel="0" collapsed="false">
      <c r="A8186" s="439"/>
      <c r="B8186" s="439" t="s">
        <v>1794</v>
      </c>
      <c r="C8186" s="439" t="str">
        <f aca="false">IFERROR(VLOOKUP(B8186,'[1]#¡REF!'!$A$1:$C$15201,2,FALSE()),"")</f>
        <v/>
      </c>
      <c r="D8186" s="439" t="s">
        <v>991</v>
      </c>
      <c r="E8186" s="439" t="s">
        <v>992</v>
      </c>
      <c r="F8186" s="354" t="s">
        <v>993</v>
      </c>
      <c r="G8186" s="447" t="n">
        <v>40</v>
      </c>
      <c r="H8186" s="448" t="n">
        <v>246.915264048587</v>
      </c>
      <c r="I8186" s="448" t="n">
        <v>4898.8</v>
      </c>
      <c r="J8186" s="388"/>
      <c r="K8186" s="331" t="s">
        <v>994</v>
      </c>
    </row>
    <row r="8187" customFormat="false" ht="15" hidden="true" customHeight="false" outlineLevel="0" collapsed="false">
      <c r="A8187" s="444"/>
      <c r="B8187" s="444" t="s">
        <v>1794</v>
      </c>
      <c r="C8187" s="444" t="str">
        <f aca="false">IFERROR(VLOOKUP(B8187,'[1]#¡REF!'!$A$1:$C$15201,2,FALSE()),"")</f>
        <v/>
      </c>
      <c r="D8187" s="444" t="s">
        <v>991</v>
      </c>
      <c r="E8187" s="444" t="s">
        <v>1053</v>
      </c>
      <c r="F8187" s="354" t="s">
        <v>993</v>
      </c>
      <c r="G8187" s="447" t="n">
        <v>600</v>
      </c>
      <c r="H8187" s="448" t="n">
        <v>3703.7289607288</v>
      </c>
      <c r="I8187" s="448" t="n">
        <v>73482</v>
      </c>
      <c r="J8187" s="389"/>
      <c r="K8187" s="331" t="s">
        <v>994</v>
      </c>
    </row>
    <row r="8188" customFormat="false" ht="15" hidden="true" customHeight="false" outlineLevel="0" collapsed="false">
      <c r="A8188" s="444"/>
      <c r="B8188" s="444" t="s">
        <v>1794</v>
      </c>
      <c r="C8188" s="444" t="str">
        <f aca="false">IFERROR(VLOOKUP(B8188,'[1]#¡REF!'!$A$1:$C$15201,2,FALSE()),"")</f>
        <v/>
      </c>
      <c r="D8188" s="444" t="s">
        <v>991</v>
      </c>
      <c r="E8188" s="444" t="s">
        <v>1009</v>
      </c>
      <c r="F8188" s="354" t="s">
        <v>993</v>
      </c>
      <c r="G8188" s="447" t="n">
        <v>60</v>
      </c>
      <c r="H8188" s="448" t="n">
        <v>370.37289607288</v>
      </c>
      <c r="I8188" s="448" t="n">
        <v>7348.2</v>
      </c>
      <c r="J8188" s="389"/>
      <c r="K8188" s="331" t="s">
        <v>994</v>
      </c>
    </row>
    <row r="8189" customFormat="false" ht="15" hidden="true" customHeight="false" outlineLevel="0" collapsed="false">
      <c r="A8189" s="444"/>
      <c r="B8189" s="444" t="s">
        <v>1794</v>
      </c>
      <c r="C8189" s="444" t="str">
        <f aca="false">IFERROR(VLOOKUP(B8189,'[1]#¡REF!'!$A$1:$C$15201,2,FALSE()),"")</f>
        <v/>
      </c>
      <c r="D8189" s="444" t="s">
        <v>991</v>
      </c>
      <c r="E8189" s="444" t="s">
        <v>1010</v>
      </c>
      <c r="F8189" s="354" t="s">
        <v>993</v>
      </c>
      <c r="G8189" s="447" t="n">
        <v>432</v>
      </c>
      <c r="H8189" s="448" t="n">
        <v>2666.68485172474</v>
      </c>
      <c r="I8189" s="448" t="n">
        <v>52907.04</v>
      </c>
      <c r="J8189" s="389"/>
      <c r="K8189" s="331" t="s">
        <v>994</v>
      </c>
    </row>
    <row r="8190" customFormat="false" ht="15" hidden="true" customHeight="false" outlineLevel="0" collapsed="false">
      <c r="A8190" s="444"/>
      <c r="B8190" s="444" t="s">
        <v>1794</v>
      </c>
      <c r="C8190" s="444" t="str">
        <f aca="false">IFERROR(VLOOKUP(B8190,'[1]#¡REF!'!$A$1:$C$15201,2,FALSE()),"")</f>
        <v/>
      </c>
      <c r="D8190" s="444" t="s">
        <v>991</v>
      </c>
      <c r="E8190" s="444" t="s">
        <v>1012</v>
      </c>
      <c r="F8190" s="354" t="s">
        <v>993</v>
      </c>
      <c r="G8190" s="447" t="n">
        <v>5</v>
      </c>
      <c r="H8190" s="448" t="n">
        <v>30.8644080060734</v>
      </c>
      <c r="I8190" s="448" t="n">
        <v>612.35</v>
      </c>
      <c r="J8190" s="389"/>
      <c r="K8190" s="331" t="s">
        <v>994</v>
      </c>
    </row>
    <row r="8191" customFormat="false" ht="15" hidden="true" customHeight="false" outlineLevel="0" collapsed="false">
      <c r="A8191" s="444"/>
      <c r="B8191" s="444" t="s">
        <v>1794</v>
      </c>
      <c r="C8191" s="444" t="str">
        <f aca="false">IFERROR(VLOOKUP(B8191,'[1]#¡REF!'!$A$1:$C$15201,2,FALSE()),"")</f>
        <v/>
      </c>
      <c r="D8191" s="444" t="s">
        <v>991</v>
      </c>
      <c r="E8191" s="444" t="s">
        <v>1036</v>
      </c>
      <c r="F8191" s="354" t="s">
        <v>993</v>
      </c>
      <c r="G8191" s="447" t="n">
        <v>2</v>
      </c>
      <c r="H8191" s="448" t="n">
        <v>12.3457632024294</v>
      </c>
      <c r="I8191" s="448" t="n">
        <v>244.94</v>
      </c>
      <c r="J8191" s="389"/>
      <c r="K8191" s="331" t="s">
        <v>994</v>
      </c>
    </row>
    <row r="8192" customFormat="false" ht="15" hidden="true" customHeight="false" outlineLevel="0" collapsed="false">
      <c r="A8192" s="449"/>
      <c r="B8192" s="449" t="s">
        <v>1794</v>
      </c>
      <c r="C8192" s="449" t="str">
        <f aca="false">IFERROR(VLOOKUP(B8192,'[1]#¡REF!'!$A$1:$C$15201,2,FALSE()),"")</f>
        <v/>
      </c>
      <c r="D8192" s="449" t="s">
        <v>991</v>
      </c>
      <c r="E8192" s="449" t="s">
        <v>1014</v>
      </c>
      <c r="F8192" s="450" t="s">
        <v>1132</v>
      </c>
      <c r="G8192" s="447" t="n">
        <v>140</v>
      </c>
      <c r="H8192" s="448" t="n">
        <v>864.203424170055</v>
      </c>
      <c r="I8192" s="448" t="n">
        <v>17145.8</v>
      </c>
      <c r="J8192" s="390"/>
      <c r="K8192" s="331" t="s">
        <v>994</v>
      </c>
    </row>
    <row r="8193" customFormat="false" ht="15.75" hidden="true" customHeight="false" outlineLevel="0" collapsed="false">
      <c r="A8193" s="455" t="s">
        <v>1789</v>
      </c>
      <c r="B8193" s="455" t="s">
        <v>1794</v>
      </c>
      <c r="C8193" s="483" t="str">
        <f aca="false">IFERROR(VLOOKUP(B8193,'[1]#¡REF!'!$A$1:$C$15201,2,FALSE()),"")</f>
        <v/>
      </c>
      <c r="D8193" s="455" t="s">
        <v>991</v>
      </c>
      <c r="E8193" s="455" t="s">
        <v>612</v>
      </c>
      <c r="F8193" s="456" t="s">
        <v>1136</v>
      </c>
      <c r="G8193" s="457" t="n">
        <v>500</v>
      </c>
      <c r="H8193" s="465" t="n">
        <v>3086.44080060734</v>
      </c>
      <c r="I8193" s="465" t="n">
        <v>61235</v>
      </c>
      <c r="J8193" s="360" t="n">
        <v>122.47</v>
      </c>
      <c r="K8193" s="455" t="s">
        <v>994</v>
      </c>
      <c r="L8193" s="467" t="s">
        <v>1791</v>
      </c>
      <c r="M8193" s="467" t="s">
        <v>1792</v>
      </c>
      <c r="N8193" s="467"/>
      <c r="O8193" s="458" t="n">
        <v>3139320</v>
      </c>
      <c r="P8193" s="484" t="s">
        <v>1795</v>
      </c>
      <c r="Q8193" s="485" t="n">
        <v>44470</v>
      </c>
      <c r="R8193" s="486" t="n">
        <v>44490</v>
      </c>
      <c r="S8193" s="486"/>
      <c r="T8193" s="462" t="n">
        <f aca="false">41+41</f>
        <v>82</v>
      </c>
    </row>
    <row r="8194" customFormat="false" ht="15" hidden="true" customHeight="false" outlineLevel="0" collapsed="false">
      <c r="A8194" s="439"/>
      <c r="B8194" s="439" t="s">
        <v>1794</v>
      </c>
      <c r="C8194" s="439" t="str">
        <f aca="false">IFERROR(VLOOKUP(B8194,'[1]#¡REF!'!$A$1:$C$15201,2,FALSE()),"")</f>
        <v/>
      </c>
      <c r="D8194" s="439" t="s">
        <v>1016</v>
      </c>
      <c r="E8194" s="439" t="s">
        <v>1017</v>
      </c>
      <c r="F8194" s="441" t="s">
        <v>1130</v>
      </c>
      <c r="G8194" s="447" t="n">
        <v>16</v>
      </c>
      <c r="H8194" s="448" t="n">
        <v>98.7661056194348</v>
      </c>
      <c r="I8194" s="448" t="n">
        <v>1959.52</v>
      </c>
      <c r="J8194" s="388"/>
      <c r="K8194" s="331" t="s">
        <v>994</v>
      </c>
    </row>
    <row r="8195" customFormat="false" ht="15" hidden="true" customHeight="false" outlineLevel="0" collapsed="false">
      <c r="A8195" s="444"/>
      <c r="B8195" s="444" t="s">
        <v>1794</v>
      </c>
      <c r="C8195" s="444" t="str">
        <f aca="false">IFERROR(VLOOKUP(B8195,'[1]#¡REF!'!$A$1:$C$15201,2,FALSE()),"")</f>
        <v/>
      </c>
      <c r="D8195" s="444" t="s">
        <v>1016</v>
      </c>
      <c r="E8195" s="444" t="s">
        <v>1091</v>
      </c>
      <c r="F8195" s="354" t="s">
        <v>993</v>
      </c>
      <c r="G8195" s="447" t="n">
        <v>195</v>
      </c>
      <c r="H8195" s="448" t="n">
        <v>1203.71191223686</v>
      </c>
      <c r="I8195" s="448" t="n">
        <v>23881.65</v>
      </c>
      <c r="J8195" s="389"/>
      <c r="K8195" s="331" t="s">
        <v>994</v>
      </c>
    </row>
    <row r="8196" customFormat="false" ht="15" hidden="true" customHeight="false" outlineLevel="0" collapsed="false">
      <c r="A8196" s="444"/>
      <c r="B8196" s="444" t="s">
        <v>1794</v>
      </c>
      <c r="C8196" s="444" t="str">
        <f aca="false">IFERROR(VLOOKUP(B8196,'[1]#¡REF!'!$A$1:$C$15201,2,FALSE()),"")</f>
        <v/>
      </c>
      <c r="D8196" s="444" t="s">
        <v>1016</v>
      </c>
      <c r="E8196" s="444" t="s">
        <v>1019</v>
      </c>
      <c r="F8196" s="354" t="s">
        <v>993</v>
      </c>
      <c r="G8196" s="447" t="n">
        <v>78</v>
      </c>
      <c r="H8196" s="448" t="n">
        <v>481.484764894745</v>
      </c>
      <c r="I8196" s="448" t="n">
        <v>9552.66</v>
      </c>
      <c r="J8196" s="389"/>
      <c r="K8196" s="331" t="s">
        <v>994</v>
      </c>
    </row>
    <row r="8197" customFormat="false" ht="15" hidden="true" customHeight="false" outlineLevel="0" collapsed="false">
      <c r="A8197" s="444"/>
      <c r="B8197" s="444" t="s">
        <v>1794</v>
      </c>
      <c r="C8197" s="444" t="str">
        <f aca="false">IFERROR(VLOOKUP(B8197,'[1]#¡REF!'!$A$1:$C$15201,2,FALSE()),"")</f>
        <v/>
      </c>
      <c r="D8197" s="444" t="s">
        <v>1016</v>
      </c>
      <c r="E8197" s="444" t="s">
        <v>1020</v>
      </c>
      <c r="F8197" s="354" t="s">
        <v>993</v>
      </c>
      <c r="G8197" s="447" t="n">
        <v>3900</v>
      </c>
      <c r="H8197" s="448" t="n">
        <v>24074.2382447372</v>
      </c>
      <c r="I8197" s="448" t="n">
        <v>477633</v>
      </c>
      <c r="J8197" s="389"/>
      <c r="K8197" s="331" t="s">
        <v>994</v>
      </c>
    </row>
    <row r="8198" customFormat="false" ht="15" hidden="true" customHeight="false" outlineLevel="0" collapsed="false">
      <c r="A8198" s="444"/>
      <c r="B8198" s="444" t="s">
        <v>1794</v>
      </c>
      <c r="C8198" s="444" t="str">
        <f aca="false">IFERROR(VLOOKUP(B8198,'[1]#¡REF!'!$A$1:$C$15201,2,FALSE()),"")</f>
        <v/>
      </c>
      <c r="D8198" s="444" t="s">
        <v>1016</v>
      </c>
      <c r="E8198" s="444" t="s">
        <v>1021</v>
      </c>
      <c r="F8198" s="354" t="s">
        <v>993</v>
      </c>
      <c r="G8198" s="447" t="n">
        <v>16</v>
      </c>
      <c r="H8198" s="448" t="n">
        <v>98.7661056194348</v>
      </c>
      <c r="I8198" s="448" t="n">
        <v>1959.52</v>
      </c>
      <c r="J8198" s="389"/>
      <c r="K8198" s="331" t="s">
        <v>994</v>
      </c>
    </row>
    <row r="8199" customFormat="false" ht="15" hidden="true" customHeight="false" outlineLevel="0" collapsed="false">
      <c r="A8199" s="444"/>
      <c r="B8199" s="444" t="s">
        <v>1794</v>
      </c>
      <c r="C8199" s="444" t="str">
        <f aca="false">IFERROR(VLOOKUP(B8199,'[1]#¡REF!'!$A$1:$C$15201,2,FALSE()),"")</f>
        <v/>
      </c>
      <c r="D8199" s="444" t="s">
        <v>1016</v>
      </c>
      <c r="E8199" s="444" t="s">
        <v>1022</v>
      </c>
      <c r="F8199" s="354" t="s">
        <v>993</v>
      </c>
      <c r="G8199" s="447" t="n">
        <v>164</v>
      </c>
      <c r="H8199" s="448" t="n">
        <v>1012.35258259921</v>
      </c>
      <c r="I8199" s="448" t="n">
        <v>20085.08</v>
      </c>
      <c r="J8199" s="389"/>
      <c r="K8199" s="331" t="s">
        <v>994</v>
      </c>
    </row>
    <row r="8200" customFormat="false" ht="15" hidden="true" customHeight="false" outlineLevel="0" collapsed="false">
      <c r="A8200" s="444"/>
      <c r="B8200" s="444" t="s">
        <v>1794</v>
      </c>
      <c r="C8200" s="444" t="str">
        <f aca="false">IFERROR(VLOOKUP(B8200,'[1]#¡REF!'!$A$1:$C$15201,2,FALSE()),"")</f>
        <v/>
      </c>
      <c r="D8200" s="444" t="s">
        <v>1016</v>
      </c>
      <c r="E8200" s="444" t="s">
        <v>1024</v>
      </c>
      <c r="F8200" s="354" t="s">
        <v>993</v>
      </c>
      <c r="G8200" s="447" t="n">
        <v>468</v>
      </c>
      <c r="H8200" s="448" t="n">
        <v>2888.90858936847</v>
      </c>
      <c r="I8200" s="448" t="n">
        <v>57315.96</v>
      </c>
      <c r="J8200" s="389"/>
      <c r="K8200" s="331" t="s">
        <v>994</v>
      </c>
    </row>
    <row r="8201" customFormat="false" ht="15" hidden="true" customHeight="false" outlineLevel="0" collapsed="false">
      <c r="A8201" s="444"/>
      <c r="B8201" s="444" t="s">
        <v>1794</v>
      </c>
      <c r="C8201" s="444" t="str">
        <f aca="false">IFERROR(VLOOKUP(B8201,'[1]#¡REF!'!$A$1:$C$15201,2,FALSE()),"")</f>
        <v/>
      </c>
      <c r="D8201" s="444" t="s">
        <v>1016</v>
      </c>
      <c r="E8201" s="444" t="s">
        <v>1025</v>
      </c>
      <c r="F8201" s="354" t="s">
        <v>993</v>
      </c>
      <c r="G8201" s="447" t="n">
        <v>117</v>
      </c>
      <c r="H8201" s="448" t="n">
        <v>722.227147342117</v>
      </c>
      <c r="I8201" s="448" t="n">
        <v>14328.99</v>
      </c>
      <c r="J8201" s="389"/>
      <c r="K8201" s="331" t="s">
        <v>994</v>
      </c>
    </row>
    <row r="8202" customFormat="false" ht="15" hidden="true" customHeight="false" outlineLevel="0" collapsed="false">
      <c r="A8202" s="444"/>
      <c r="B8202" s="444" t="s">
        <v>1794</v>
      </c>
      <c r="C8202" s="444" t="str">
        <f aca="false">IFERROR(VLOOKUP(B8202,'[1]#¡REF!'!$A$1:$C$15201,2,FALSE()),"")</f>
        <v/>
      </c>
      <c r="D8202" s="444" t="s">
        <v>1016</v>
      </c>
      <c r="E8202" s="444" t="s">
        <v>1065</v>
      </c>
      <c r="F8202" s="354" t="s">
        <v>993</v>
      </c>
      <c r="G8202" s="447" t="n">
        <v>4</v>
      </c>
      <c r="H8202" s="448" t="n">
        <v>24.6915264048587</v>
      </c>
      <c r="I8202" s="448" t="n">
        <v>489.88</v>
      </c>
      <c r="J8202" s="389"/>
      <c r="K8202" s="331" t="s">
        <v>994</v>
      </c>
    </row>
    <row r="8203" customFormat="false" ht="15" hidden="true" customHeight="false" outlineLevel="0" collapsed="false">
      <c r="A8203" s="444"/>
      <c r="B8203" s="444" t="s">
        <v>1794</v>
      </c>
      <c r="C8203" s="444" t="str">
        <f aca="false">IFERROR(VLOOKUP(B8203,'[1]#¡REF!'!$A$1:$C$15201,2,FALSE()),"")</f>
        <v/>
      </c>
      <c r="D8203" s="444" t="s">
        <v>1016</v>
      </c>
      <c r="E8203" s="444" t="s">
        <v>1093</v>
      </c>
      <c r="F8203" s="446" t="s">
        <v>1131</v>
      </c>
      <c r="G8203" s="447" t="n">
        <v>156</v>
      </c>
      <c r="H8203" s="448" t="n">
        <v>962.969529789489</v>
      </c>
      <c r="I8203" s="448" t="n">
        <v>19105.32</v>
      </c>
      <c r="J8203" s="389"/>
      <c r="K8203" s="331" t="s">
        <v>994</v>
      </c>
    </row>
    <row r="8204" customFormat="false" ht="15" hidden="true" customHeight="false" outlineLevel="0" collapsed="false">
      <c r="A8204" s="444"/>
      <c r="B8204" s="444" t="s">
        <v>1794</v>
      </c>
      <c r="C8204" s="444" t="str">
        <f aca="false">IFERROR(VLOOKUP(B8204,'[1]#¡REF!'!$A$1:$C$15201,2,FALSE()),"")</f>
        <v/>
      </c>
      <c r="D8204" s="444" t="s">
        <v>1016</v>
      </c>
      <c r="E8204" s="444" t="s">
        <v>1026</v>
      </c>
      <c r="F8204" s="446" t="s">
        <v>1132</v>
      </c>
      <c r="G8204" s="447" t="n">
        <v>48</v>
      </c>
      <c r="H8204" s="448" t="n">
        <v>296.298316858304</v>
      </c>
      <c r="I8204" s="448" t="n">
        <v>5878.56</v>
      </c>
      <c r="J8204" s="389"/>
      <c r="K8204" s="331" t="s">
        <v>994</v>
      </c>
    </row>
    <row r="8205" customFormat="false" ht="15" hidden="true" customHeight="false" outlineLevel="0" collapsed="false">
      <c r="A8205" s="444"/>
      <c r="B8205" s="444" t="s">
        <v>1794</v>
      </c>
      <c r="C8205" s="444" t="str">
        <f aca="false">IFERROR(VLOOKUP(B8205,'[1]#¡REF!'!$A$1:$C$15201,2,FALSE()),"")</f>
        <v/>
      </c>
      <c r="D8205" s="444" t="s">
        <v>1016</v>
      </c>
      <c r="E8205" s="444" t="s">
        <v>1027</v>
      </c>
      <c r="F8205" s="446" t="s">
        <v>1133</v>
      </c>
      <c r="G8205" s="447" t="n">
        <v>8</v>
      </c>
      <c r="H8205" s="448" t="n">
        <v>49.3830528097174</v>
      </c>
      <c r="I8205" s="448" t="n">
        <v>979.76</v>
      </c>
      <c r="J8205" s="389"/>
      <c r="K8205" s="331" t="s">
        <v>994</v>
      </c>
    </row>
    <row r="8206" customFormat="false" ht="15" hidden="true" customHeight="false" outlineLevel="0" collapsed="false">
      <c r="A8206" s="449"/>
      <c r="B8206" s="449" t="s">
        <v>1794</v>
      </c>
      <c r="C8206" s="449" t="str">
        <f aca="false">IFERROR(VLOOKUP(B8206,'[1]#¡REF!'!$A$1:$C$15201,2,FALSE()),"")</f>
        <v/>
      </c>
      <c r="D8206" s="449" t="s">
        <v>1016</v>
      </c>
      <c r="E8206" s="449" t="s">
        <v>1028</v>
      </c>
      <c r="F8206" s="450" t="s">
        <v>1134</v>
      </c>
      <c r="G8206" s="447" t="n">
        <v>8</v>
      </c>
      <c r="H8206" s="448" t="n">
        <v>49.3830528097174</v>
      </c>
      <c r="I8206" s="448" t="n">
        <v>979.76</v>
      </c>
      <c r="J8206" s="390"/>
      <c r="K8206" s="331" t="s">
        <v>994</v>
      </c>
    </row>
    <row r="8207" customFormat="false" ht="15.75" hidden="true" customHeight="false" outlineLevel="0" collapsed="false">
      <c r="A8207" s="451"/>
      <c r="B8207" s="451" t="s">
        <v>1794</v>
      </c>
      <c r="C8207" s="451" t="str">
        <f aca="false">IFERROR(VLOOKUP(B8207,'[1]#¡REF!'!$A$1:$C$15201,2,FALSE()),"")</f>
        <v/>
      </c>
      <c r="D8207" s="451" t="s">
        <v>1016</v>
      </c>
      <c r="E8207" s="451" t="s">
        <v>621</v>
      </c>
      <c r="F8207" s="452" t="s">
        <v>1136</v>
      </c>
      <c r="G8207" s="453" t="n">
        <v>130</v>
      </c>
      <c r="H8207" s="454" t="n">
        <v>802.474608157908</v>
      </c>
      <c r="I8207" s="454" t="n">
        <v>15921.1</v>
      </c>
      <c r="J8207" s="360"/>
      <c r="K8207" s="356" t="s">
        <v>994</v>
      </c>
      <c r="L8207" s="379"/>
      <c r="M8207" s="379"/>
      <c r="N8207" s="379"/>
      <c r="O8207" s="379"/>
      <c r="P8207" s="279"/>
      <c r="Q8207" s="395"/>
      <c r="R8207" s="396"/>
      <c r="S8207" s="396"/>
      <c r="T8207" s="382"/>
    </row>
    <row r="8208" customFormat="false" ht="15" hidden="true" customHeight="false" outlineLevel="0" collapsed="false">
      <c r="A8208" s="439"/>
      <c r="B8208" s="439" t="s">
        <v>1796</v>
      </c>
      <c r="C8208" s="439" t="str">
        <f aca="false">IFERROR(VLOOKUP(B8208,'[1]#¡REF!'!$A$1:$C$15201,2,FALSE()),"")</f>
        <v/>
      </c>
      <c r="D8208" s="439" t="s">
        <v>991</v>
      </c>
      <c r="E8208" s="439" t="s">
        <v>1053</v>
      </c>
      <c r="F8208" s="354" t="s">
        <v>993</v>
      </c>
      <c r="G8208" s="447" t="n">
        <v>50</v>
      </c>
      <c r="H8208" s="448" t="n">
        <v>308.644080060734</v>
      </c>
      <c r="I8208" s="448" t="n">
        <v>6123.5</v>
      </c>
      <c r="J8208" s="388"/>
      <c r="K8208" s="331" t="s">
        <v>994</v>
      </c>
    </row>
    <row r="8209" customFormat="false" ht="15" hidden="true" customHeight="false" outlineLevel="0" collapsed="false">
      <c r="A8209" s="444"/>
      <c r="B8209" s="444" t="s">
        <v>1796</v>
      </c>
      <c r="C8209" s="444" t="str">
        <f aca="false">IFERROR(VLOOKUP(B8209,'[1]#¡REF!'!$A$1:$C$15201,2,FALSE()),"")</f>
        <v/>
      </c>
      <c r="D8209" s="444" t="s">
        <v>991</v>
      </c>
      <c r="E8209" s="444" t="s">
        <v>1012</v>
      </c>
      <c r="F8209" s="354" t="s">
        <v>993</v>
      </c>
      <c r="G8209" s="447" t="n">
        <v>5</v>
      </c>
      <c r="H8209" s="448" t="n">
        <v>30.8644080060734</v>
      </c>
      <c r="I8209" s="448" t="n">
        <v>612.35</v>
      </c>
      <c r="J8209" s="389"/>
      <c r="K8209" s="331" t="s">
        <v>994</v>
      </c>
    </row>
    <row r="8210" customFormat="false" ht="15" hidden="true" customHeight="false" outlineLevel="0" collapsed="false">
      <c r="A8210" s="449"/>
      <c r="B8210" s="449" t="s">
        <v>1796</v>
      </c>
      <c r="C8210" s="449" t="str">
        <f aca="false">IFERROR(VLOOKUP(B8210,'[1]#¡REF!'!$A$1:$C$15201,2,FALSE()),"")</f>
        <v/>
      </c>
      <c r="D8210" s="449" t="s">
        <v>991</v>
      </c>
      <c r="E8210" s="449" t="s">
        <v>1014</v>
      </c>
      <c r="F8210" s="450" t="s">
        <v>1132</v>
      </c>
      <c r="G8210" s="447" t="n">
        <v>20</v>
      </c>
      <c r="H8210" s="448" t="n">
        <v>123.457632024294</v>
      </c>
      <c r="I8210" s="448" t="n">
        <v>2449.4</v>
      </c>
      <c r="J8210" s="390"/>
      <c r="K8210" s="331" t="s">
        <v>994</v>
      </c>
    </row>
    <row r="8211" customFormat="false" ht="15.75" hidden="true" customHeight="false" outlineLevel="0" collapsed="false">
      <c r="A8211" s="455" t="s">
        <v>1789</v>
      </c>
      <c r="B8211" s="455" t="s">
        <v>1796</v>
      </c>
      <c r="C8211" s="455" t="str">
        <f aca="false">IFERROR(VLOOKUP(B8211,'[1]#¡REF!'!$A$1:$C$15201,2,FALSE()),"")</f>
        <v/>
      </c>
      <c r="D8211" s="455" t="s">
        <v>991</v>
      </c>
      <c r="E8211" s="455" t="s">
        <v>612</v>
      </c>
      <c r="F8211" s="456" t="s">
        <v>1136</v>
      </c>
      <c r="G8211" s="457" t="n">
        <v>4</v>
      </c>
      <c r="H8211" s="465" t="n">
        <v>24.6915264048587</v>
      </c>
      <c r="I8211" s="465" t="n">
        <v>489.88</v>
      </c>
      <c r="J8211" s="360" t="n">
        <v>122.47</v>
      </c>
      <c r="K8211" s="455" t="s">
        <v>994</v>
      </c>
      <c r="L8211" s="458" t="s">
        <v>1792</v>
      </c>
      <c r="M8211" s="458"/>
      <c r="N8211" s="458"/>
      <c r="O8211" s="458" t="n">
        <v>3139320</v>
      </c>
      <c r="P8211" s="484" t="n">
        <v>2683</v>
      </c>
      <c r="Q8211" s="487" t="n">
        <v>44490</v>
      </c>
      <c r="R8211" s="488"/>
      <c r="S8211" s="488"/>
      <c r="T8211" s="462" t="n">
        <f aca="false">4</f>
        <v>4</v>
      </c>
    </row>
    <row r="8212" customFormat="false" ht="15" hidden="true" customHeight="false" outlineLevel="0" collapsed="false">
      <c r="A8212" s="439"/>
      <c r="B8212" s="439" t="s">
        <v>1796</v>
      </c>
      <c r="C8212" s="439" t="str">
        <f aca="false">IFERROR(VLOOKUP(B8212,'[1]#¡REF!'!$A$1:$C$15201,2,FALSE()),"")</f>
        <v/>
      </c>
      <c r="D8212" s="439" t="s">
        <v>1016</v>
      </c>
      <c r="E8212" s="439" t="s">
        <v>1017</v>
      </c>
      <c r="F8212" s="441" t="s">
        <v>1130</v>
      </c>
      <c r="G8212" s="447" t="n">
        <v>4</v>
      </c>
      <c r="H8212" s="448" t="n">
        <v>24.6915264048587</v>
      </c>
      <c r="I8212" s="448" t="n">
        <v>489.88</v>
      </c>
      <c r="J8212" s="388"/>
      <c r="K8212" s="331" t="s">
        <v>994</v>
      </c>
    </row>
    <row r="8213" customFormat="false" ht="15" hidden="true" customHeight="false" outlineLevel="0" collapsed="false">
      <c r="A8213" s="444"/>
      <c r="B8213" s="444" t="s">
        <v>1796</v>
      </c>
      <c r="C8213" s="444" t="str">
        <f aca="false">IFERROR(VLOOKUP(B8213,'[1]#¡REF!'!$A$1:$C$15201,2,FALSE()),"")</f>
        <v/>
      </c>
      <c r="D8213" s="444" t="s">
        <v>1016</v>
      </c>
      <c r="E8213" s="444" t="s">
        <v>1091</v>
      </c>
      <c r="F8213" s="354" t="s">
        <v>993</v>
      </c>
      <c r="G8213" s="447" t="n">
        <v>195</v>
      </c>
      <c r="H8213" s="448" t="n">
        <v>1203.71191223686</v>
      </c>
      <c r="I8213" s="448" t="n">
        <v>23881.65</v>
      </c>
      <c r="J8213" s="389"/>
      <c r="K8213" s="331" t="s">
        <v>994</v>
      </c>
    </row>
    <row r="8214" customFormat="false" ht="15" hidden="true" customHeight="false" outlineLevel="0" collapsed="false">
      <c r="A8214" s="444"/>
      <c r="B8214" s="444" t="s">
        <v>1796</v>
      </c>
      <c r="C8214" s="444" t="str">
        <f aca="false">IFERROR(VLOOKUP(B8214,'[1]#¡REF!'!$A$1:$C$15201,2,FALSE()),"")</f>
        <v/>
      </c>
      <c r="D8214" s="444" t="s">
        <v>1016</v>
      </c>
      <c r="E8214" s="444" t="s">
        <v>1019</v>
      </c>
      <c r="F8214" s="354" t="s">
        <v>993</v>
      </c>
      <c r="G8214" s="447" t="n">
        <v>51</v>
      </c>
      <c r="H8214" s="448" t="n">
        <v>314.816961661948</v>
      </c>
      <c r="I8214" s="448" t="n">
        <v>6245.97</v>
      </c>
      <c r="J8214" s="389"/>
      <c r="K8214" s="331" t="s">
        <v>994</v>
      </c>
    </row>
    <row r="8215" customFormat="false" ht="15" hidden="true" customHeight="false" outlineLevel="0" collapsed="false">
      <c r="A8215" s="444"/>
      <c r="B8215" s="444" t="s">
        <v>1796</v>
      </c>
      <c r="C8215" s="444" t="str">
        <f aca="false">IFERROR(VLOOKUP(B8215,'[1]#¡REF!'!$A$1:$C$15201,2,FALSE()),"")</f>
        <v/>
      </c>
      <c r="D8215" s="444" t="s">
        <v>1016</v>
      </c>
      <c r="E8215" s="444" t="s">
        <v>1020</v>
      </c>
      <c r="F8215" s="354" t="s">
        <v>993</v>
      </c>
      <c r="G8215" s="447" t="n">
        <v>6240</v>
      </c>
      <c r="H8215" s="448" t="n">
        <v>38518.7811915796</v>
      </c>
      <c r="I8215" s="448" t="n">
        <v>764212.8</v>
      </c>
      <c r="J8215" s="389"/>
      <c r="K8215" s="331" t="s">
        <v>994</v>
      </c>
    </row>
    <row r="8216" customFormat="false" ht="15" hidden="true" customHeight="false" outlineLevel="0" collapsed="false">
      <c r="A8216" s="444"/>
      <c r="B8216" s="444" t="s">
        <v>1796</v>
      </c>
      <c r="C8216" s="444" t="str">
        <f aca="false">IFERROR(VLOOKUP(B8216,'[1]#¡REF!'!$A$1:$C$15201,2,FALSE()),"")</f>
        <v/>
      </c>
      <c r="D8216" s="444" t="s">
        <v>1016</v>
      </c>
      <c r="E8216" s="444" t="s">
        <v>1022</v>
      </c>
      <c r="F8216" s="354" t="s">
        <v>993</v>
      </c>
      <c r="G8216" s="447" t="n">
        <v>14</v>
      </c>
      <c r="H8216" s="448" t="n">
        <v>86.4203424170054</v>
      </c>
      <c r="I8216" s="448" t="n">
        <v>1714.58</v>
      </c>
      <c r="J8216" s="389"/>
      <c r="K8216" s="331" t="s">
        <v>994</v>
      </c>
    </row>
    <row r="8217" customFormat="false" ht="15" hidden="true" customHeight="false" outlineLevel="0" collapsed="false">
      <c r="A8217" s="444"/>
      <c r="B8217" s="444" t="s">
        <v>1796</v>
      </c>
      <c r="C8217" s="444" t="str">
        <f aca="false">IFERROR(VLOOKUP(B8217,'[1]#¡REF!'!$A$1:$C$15201,2,FALSE()),"")</f>
        <v/>
      </c>
      <c r="D8217" s="444" t="s">
        <v>1016</v>
      </c>
      <c r="E8217" s="444" t="s">
        <v>1025</v>
      </c>
      <c r="F8217" s="354" t="s">
        <v>993</v>
      </c>
      <c r="G8217" s="447" t="n">
        <v>117</v>
      </c>
      <c r="H8217" s="448" t="n">
        <v>722.227147342117</v>
      </c>
      <c r="I8217" s="448" t="n">
        <v>14328.99</v>
      </c>
      <c r="J8217" s="389"/>
      <c r="K8217" s="331" t="s">
        <v>994</v>
      </c>
    </row>
    <row r="8218" customFormat="false" ht="15" hidden="true" customHeight="false" outlineLevel="0" collapsed="false">
      <c r="A8218" s="444"/>
      <c r="B8218" s="444" t="s">
        <v>1796</v>
      </c>
      <c r="C8218" s="444" t="str">
        <f aca="false">IFERROR(VLOOKUP(B8218,'[1]#¡REF!'!$A$1:$C$15201,2,FALSE()),"")</f>
        <v/>
      </c>
      <c r="D8218" s="444" t="s">
        <v>1016</v>
      </c>
      <c r="E8218" s="444" t="s">
        <v>1065</v>
      </c>
      <c r="F8218" s="354" t="s">
        <v>993</v>
      </c>
      <c r="G8218" s="447" t="n">
        <v>4</v>
      </c>
      <c r="H8218" s="448" t="n">
        <v>24.6915264048587</v>
      </c>
      <c r="I8218" s="448" t="n">
        <v>489.88</v>
      </c>
      <c r="J8218" s="389"/>
      <c r="K8218" s="331" t="s">
        <v>994</v>
      </c>
    </row>
    <row r="8219" customFormat="false" ht="15" hidden="true" customHeight="false" outlineLevel="0" collapsed="false">
      <c r="A8219" s="444"/>
      <c r="B8219" s="444" t="s">
        <v>1796</v>
      </c>
      <c r="C8219" s="444" t="str">
        <f aca="false">IFERROR(VLOOKUP(B8219,'[1]#¡REF!'!$A$1:$C$15201,2,FALSE()),"")</f>
        <v/>
      </c>
      <c r="D8219" s="444" t="s">
        <v>1016</v>
      </c>
      <c r="E8219" s="444" t="s">
        <v>1093</v>
      </c>
      <c r="F8219" s="446" t="s">
        <v>1131</v>
      </c>
      <c r="G8219" s="447" t="n">
        <v>156</v>
      </c>
      <c r="H8219" s="448" t="n">
        <v>962.969529789489</v>
      </c>
      <c r="I8219" s="448" t="n">
        <v>19105.32</v>
      </c>
      <c r="J8219" s="389"/>
      <c r="K8219" s="331" t="s">
        <v>994</v>
      </c>
    </row>
    <row r="8220" customFormat="false" ht="15" hidden="true" customHeight="false" outlineLevel="0" collapsed="false">
      <c r="A8220" s="444"/>
      <c r="B8220" s="444" t="s">
        <v>1796</v>
      </c>
      <c r="C8220" s="444" t="str">
        <f aca="false">IFERROR(VLOOKUP(B8220,'[1]#¡REF!'!$A$1:$C$15201,2,FALSE()),"")</f>
        <v/>
      </c>
      <c r="D8220" s="444" t="s">
        <v>1016</v>
      </c>
      <c r="E8220" s="444" t="s">
        <v>1026</v>
      </c>
      <c r="F8220" s="446" t="s">
        <v>1132</v>
      </c>
      <c r="G8220" s="447" t="n">
        <v>48</v>
      </c>
      <c r="H8220" s="448" t="n">
        <v>296.298316858304</v>
      </c>
      <c r="I8220" s="448" t="n">
        <v>5878.56</v>
      </c>
      <c r="J8220" s="389"/>
      <c r="K8220" s="331" t="s">
        <v>994</v>
      </c>
    </row>
    <row r="8221" customFormat="false" ht="15" hidden="true" customHeight="false" outlineLevel="0" collapsed="false">
      <c r="A8221" s="444"/>
      <c r="B8221" s="444" t="s">
        <v>1796</v>
      </c>
      <c r="C8221" s="444" t="str">
        <f aca="false">IFERROR(VLOOKUP(B8221,'[1]#¡REF!'!$A$1:$C$15201,2,FALSE()),"")</f>
        <v/>
      </c>
      <c r="D8221" s="444" t="s">
        <v>1016</v>
      </c>
      <c r="E8221" s="444" t="s">
        <v>1027</v>
      </c>
      <c r="F8221" s="446" t="s">
        <v>1133</v>
      </c>
      <c r="G8221" s="447" t="n">
        <v>8</v>
      </c>
      <c r="H8221" s="448" t="n">
        <v>49.3830528097174</v>
      </c>
      <c r="I8221" s="448" t="n">
        <v>979.76</v>
      </c>
      <c r="J8221" s="389"/>
      <c r="K8221" s="331" t="s">
        <v>994</v>
      </c>
    </row>
    <row r="8222" customFormat="false" ht="15" hidden="true" customHeight="false" outlineLevel="0" collapsed="false">
      <c r="A8222" s="449"/>
      <c r="B8222" s="449" t="s">
        <v>1796</v>
      </c>
      <c r="C8222" s="449" t="str">
        <f aca="false">IFERROR(VLOOKUP(B8222,'[1]#¡REF!'!$A$1:$C$15201,2,FALSE()),"")</f>
        <v/>
      </c>
      <c r="D8222" s="449" t="s">
        <v>1016</v>
      </c>
      <c r="E8222" s="449" t="s">
        <v>1028</v>
      </c>
      <c r="F8222" s="450" t="s">
        <v>1134</v>
      </c>
      <c r="G8222" s="447" t="n">
        <v>8</v>
      </c>
      <c r="H8222" s="448" t="n">
        <v>49.3830528097174</v>
      </c>
      <c r="I8222" s="448" t="n">
        <v>979.76</v>
      </c>
      <c r="J8222" s="390"/>
      <c r="K8222" s="331" t="s">
        <v>994</v>
      </c>
    </row>
    <row r="8223" customFormat="false" ht="15.75" hidden="true" customHeight="false" outlineLevel="0" collapsed="false">
      <c r="A8223" s="451"/>
      <c r="B8223" s="451" t="s">
        <v>1796</v>
      </c>
      <c r="C8223" s="451" t="str">
        <f aca="false">IFERROR(VLOOKUP(B8223,'[1]#¡REF!'!$A$1:$C$15201,2,FALSE()),"")</f>
        <v/>
      </c>
      <c r="D8223" s="451" t="s">
        <v>1016</v>
      </c>
      <c r="E8223" s="451" t="s">
        <v>621</v>
      </c>
      <c r="F8223" s="452" t="s">
        <v>1136</v>
      </c>
      <c r="G8223" s="453" t="n">
        <v>23</v>
      </c>
      <c r="H8223" s="454" t="n">
        <v>141.976276827938</v>
      </c>
      <c r="I8223" s="454" t="n">
        <v>2816.81</v>
      </c>
      <c r="J8223" s="360"/>
      <c r="K8223" s="356" t="s">
        <v>994</v>
      </c>
      <c r="L8223" s="379"/>
      <c r="M8223" s="379"/>
      <c r="N8223" s="379"/>
      <c r="O8223" s="379"/>
      <c r="P8223" s="279"/>
      <c r="Q8223" s="395"/>
      <c r="R8223" s="396"/>
      <c r="S8223" s="396"/>
      <c r="T8223" s="382"/>
    </row>
    <row r="8224" customFormat="false" ht="15" hidden="true" customHeight="false" outlineLevel="0" collapsed="false">
      <c r="A8224" s="490"/>
      <c r="B8224" s="490" t="s">
        <v>1797</v>
      </c>
      <c r="C8224" s="490" t="str">
        <f aca="false">IFERROR(VLOOKUP(B8224,'[1]#¡REF!'!$A$1:$C$15201,2,FALSE()),"")</f>
        <v/>
      </c>
      <c r="D8224" s="490" t="s">
        <v>991</v>
      </c>
      <c r="E8224" s="490" t="s">
        <v>992</v>
      </c>
      <c r="F8224" s="354" t="s">
        <v>993</v>
      </c>
      <c r="G8224" s="447" t="n">
        <v>425</v>
      </c>
      <c r="H8224" s="448" t="n">
        <v>5756.13522823155</v>
      </c>
      <c r="I8224" s="448" t="n">
        <v>114201.75</v>
      </c>
      <c r="J8224" s="404"/>
      <c r="K8224" s="331" t="s">
        <v>994</v>
      </c>
    </row>
    <row r="8225" customFormat="false" ht="15.75" hidden="true" customHeight="false" outlineLevel="0" collapsed="false">
      <c r="A8225" s="451"/>
      <c r="B8225" s="451" t="s">
        <v>1797</v>
      </c>
      <c r="C8225" s="451" t="str">
        <f aca="false">IFERROR(VLOOKUP(B8225,'[1]#¡REF!'!$A$1:$C$15201,2,FALSE()),"")</f>
        <v/>
      </c>
      <c r="D8225" s="451" t="s">
        <v>991</v>
      </c>
      <c r="E8225" s="451" t="s">
        <v>612</v>
      </c>
      <c r="F8225" s="452" t="s">
        <v>1136</v>
      </c>
      <c r="G8225" s="453" t="n">
        <v>4</v>
      </c>
      <c r="H8225" s="454" t="n">
        <v>54.1753903833558</v>
      </c>
      <c r="I8225" s="454" t="n">
        <v>1074.84</v>
      </c>
      <c r="J8225" s="360"/>
      <c r="K8225" s="356" t="s">
        <v>994</v>
      </c>
      <c r="L8225" s="379"/>
      <c r="M8225" s="379"/>
      <c r="N8225" s="379"/>
      <c r="O8225" s="379"/>
      <c r="P8225" s="279"/>
      <c r="Q8225" s="395"/>
      <c r="R8225" s="396"/>
      <c r="S8225" s="396"/>
      <c r="T8225" s="382"/>
    </row>
    <row r="8226" customFormat="false" ht="15" hidden="true" customHeight="false" outlineLevel="0" collapsed="false">
      <c r="A8226" s="490"/>
      <c r="B8226" s="490" t="s">
        <v>1798</v>
      </c>
      <c r="C8226" s="490" t="str">
        <f aca="false">IFERROR(VLOOKUP(B8226,'[1]#¡REF!'!$A$1:$C$15201,2,FALSE()),"")</f>
        <v/>
      </c>
      <c r="D8226" s="490" t="s">
        <v>991</v>
      </c>
      <c r="E8226" s="490" t="s">
        <v>992</v>
      </c>
      <c r="F8226" s="354" t="s">
        <v>993</v>
      </c>
      <c r="G8226" s="447" t="n">
        <v>450</v>
      </c>
      <c r="H8226" s="448" t="n">
        <v>6094.73141812752</v>
      </c>
      <c r="I8226" s="448" t="n">
        <v>120919.5</v>
      </c>
      <c r="J8226" s="404"/>
      <c r="K8226" s="331" t="s">
        <v>994</v>
      </c>
    </row>
    <row r="8227" customFormat="false" ht="15" hidden="true" customHeight="false" outlineLevel="0" collapsed="false">
      <c r="A8227" s="451"/>
      <c r="B8227" s="451" t="s">
        <v>1798</v>
      </c>
      <c r="C8227" s="451" t="str">
        <f aca="false">IFERROR(VLOOKUP(B8227,'[1]#¡REF!'!$A$1:$C$15201,2,FALSE()),"")</f>
        <v/>
      </c>
      <c r="D8227" s="451" t="s">
        <v>991</v>
      </c>
      <c r="E8227" s="451" t="s">
        <v>612</v>
      </c>
      <c r="F8227" s="452" t="s">
        <v>1136</v>
      </c>
      <c r="G8227" s="453" t="n">
        <v>4</v>
      </c>
      <c r="H8227" s="454" t="n">
        <v>54.1753903833558</v>
      </c>
      <c r="I8227" s="454" t="n">
        <v>1074.84</v>
      </c>
      <c r="J8227" s="360"/>
      <c r="K8227" s="356" t="s">
        <v>994</v>
      </c>
      <c r="L8227" s="379"/>
      <c r="M8227" s="379"/>
      <c r="N8227" s="379"/>
      <c r="O8227" s="379"/>
      <c r="P8227" s="279"/>
      <c r="Q8227" s="395"/>
      <c r="R8227" s="436"/>
      <c r="S8227" s="436"/>
      <c r="T8227" s="437"/>
    </row>
    <row r="8228" customFormat="false" ht="15.75" hidden="true" customHeight="false" outlineLevel="0" collapsed="false">
      <c r="A8228" s="451"/>
      <c r="B8228" s="451" t="s">
        <v>1799</v>
      </c>
      <c r="C8228" s="451" t="str">
        <f aca="false">IFERROR(VLOOKUP(B8228,'[1]#¡REF!'!$A$1:$C$15201,2,FALSE()),"")</f>
        <v/>
      </c>
      <c r="D8228" s="451" t="s">
        <v>991</v>
      </c>
      <c r="E8228" s="451" t="s">
        <v>612</v>
      </c>
      <c r="F8228" s="452" t="s">
        <v>1136</v>
      </c>
      <c r="G8228" s="453" t="n">
        <v>4</v>
      </c>
      <c r="H8228" s="454" t="n">
        <v>54.1753903833558</v>
      </c>
      <c r="I8228" s="454" t="n">
        <v>1074.84</v>
      </c>
      <c r="J8228" s="360"/>
      <c r="K8228" s="356" t="s">
        <v>994</v>
      </c>
      <c r="L8228" s="379"/>
      <c r="M8228" s="379"/>
      <c r="N8228" s="379"/>
      <c r="O8228" s="379"/>
      <c r="P8228" s="279"/>
      <c r="Q8228" s="395"/>
      <c r="R8228" s="397"/>
      <c r="S8228" s="397"/>
      <c r="T8228" s="398"/>
    </row>
    <row r="8229" customFormat="false" ht="15" hidden="true" customHeight="false" outlineLevel="0" collapsed="false">
      <c r="A8229" s="439"/>
      <c r="B8229" s="439" t="s">
        <v>1800</v>
      </c>
      <c r="C8229" s="439" t="str">
        <f aca="false">IFERROR(VLOOKUP(B8229,'[1]#¡REF!'!$A$1:$C$15201,2,FALSE()),"")</f>
        <v/>
      </c>
      <c r="D8229" s="439" t="s">
        <v>991</v>
      </c>
      <c r="E8229" s="439" t="s">
        <v>997</v>
      </c>
      <c r="F8229" s="441" t="s">
        <v>1130</v>
      </c>
      <c r="G8229" s="447" t="n">
        <v>10</v>
      </c>
      <c r="H8229" s="448" t="n">
        <v>181.5</v>
      </c>
      <c r="I8229" s="448" t="n">
        <v>3600.96</v>
      </c>
      <c r="J8229" s="388"/>
      <c r="K8229" s="331" t="s">
        <v>994</v>
      </c>
    </row>
    <row r="8230" customFormat="false" ht="15" hidden="true" customHeight="false" outlineLevel="0" collapsed="false">
      <c r="A8230" s="444"/>
      <c r="B8230" s="444" t="s">
        <v>1800</v>
      </c>
      <c r="C8230" s="444" t="str">
        <f aca="false">IFERROR(VLOOKUP(B8230,'[1]#¡REF!'!$A$1:$C$15201,2,FALSE()),"")</f>
        <v/>
      </c>
      <c r="D8230" s="444" t="s">
        <v>991</v>
      </c>
      <c r="E8230" s="444" t="s">
        <v>992</v>
      </c>
      <c r="F8230" s="354" t="s">
        <v>993</v>
      </c>
      <c r="G8230" s="447" t="n">
        <v>45</v>
      </c>
      <c r="H8230" s="448" t="n">
        <v>816.75</v>
      </c>
      <c r="I8230" s="448" t="n">
        <v>16204.32</v>
      </c>
      <c r="J8230" s="389"/>
      <c r="K8230" s="331" t="s">
        <v>994</v>
      </c>
    </row>
    <row r="8231" customFormat="false" ht="15" hidden="true" customHeight="false" outlineLevel="0" collapsed="false">
      <c r="A8231" s="449"/>
      <c r="B8231" s="449" t="s">
        <v>1800</v>
      </c>
      <c r="C8231" s="449" t="str">
        <f aca="false">IFERROR(VLOOKUP(B8231,'[1]#¡REF!'!$A$1:$C$15201,2,FALSE()),"")</f>
        <v/>
      </c>
      <c r="D8231" s="449" t="s">
        <v>991</v>
      </c>
      <c r="E8231" s="449" t="s">
        <v>1053</v>
      </c>
      <c r="F8231" s="354" t="s">
        <v>993</v>
      </c>
      <c r="G8231" s="447" t="n">
        <v>3</v>
      </c>
      <c r="H8231" s="448" t="n">
        <v>54.45</v>
      </c>
      <c r="I8231" s="448" t="n">
        <v>1080.288</v>
      </c>
      <c r="J8231" s="390"/>
      <c r="K8231" s="331" t="s">
        <v>994</v>
      </c>
    </row>
    <row r="8232" customFormat="false" ht="15.75" hidden="true" customHeight="false" outlineLevel="0" collapsed="false">
      <c r="A8232" s="455" t="s">
        <v>1801</v>
      </c>
      <c r="B8232" s="455" t="s">
        <v>1800</v>
      </c>
      <c r="C8232" s="455" t="str">
        <f aca="false">IFERROR(VLOOKUP(B8232,'[1]#¡REF!'!$A$1:$C$15201,2,FALSE()),"")</f>
        <v/>
      </c>
      <c r="D8232" s="455" t="s">
        <v>991</v>
      </c>
      <c r="E8232" s="455" t="s">
        <v>612</v>
      </c>
      <c r="F8232" s="456" t="s">
        <v>1136</v>
      </c>
      <c r="G8232" s="457" t="n">
        <v>1650</v>
      </c>
      <c r="H8232" s="465" t="n">
        <v>29947.5</v>
      </c>
      <c r="I8232" s="465" t="n">
        <v>594158.4</v>
      </c>
      <c r="J8232" s="360" t="n">
        <v>328.58</v>
      </c>
      <c r="K8232" s="455" t="s">
        <v>994</v>
      </c>
      <c r="L8232" s="467" t="s">
        <v>1802</v>
      </c>
      <c r="M8232" s="467" t="s">
        <v>1803</v>
      </c>
      <c r="N8232" s="467"/>
      <c r="O8232" s="458" t="n">
        <v>3139324</v>
      </c>
      <c r="P8232" s="484" t="s">
        <v>1804</v>
      </c>
      <c r="Q8232" s="485" t="n">
        <v>44490</v>
      </c>
      <c r="R8232" s="486" t="n">
        <v>44476</v>
      </c>
      <c r="S8232" s="486"/>
      <c r="T8232" s="462" t="n">
        <f aca="false">137+137</f>
        <v>274</v>
      </c>
    </row>
    <row r="8233" customFormat="false" ht="15" hidden="true" customHeight="false" outlineLevel="0" collapsed="false">
      <c r="A8233" s="439"/>
      <c r="B8233" s="439" t="s">
        <v>1805</v>
      </c>
      <c r="C8233" s="439" t="str">
        <f aca="false">IFERROR(VLOOKUP(B8233,'[1]#¡REF!'!$A$1:$C$15201,2,FALSE()),"")</f>
        <v/>
      </c>
      <c r="D8233" s="439" t="s">
        <v>991</v>
      </c>
      <c r="E8233" s="439" t="s">
        <v>997</v>
      </c>
      <c r="F8233" s="441" t="s">
        <v>1130</v>
      </c>
      <c r="G8233" s="447" t="n">
        <v>10</v>
      </c>
      <c r="H8233" s="448" t="n">
        <v>577.6</v>
      </c>
      <c r="I8233" s="448" t="n">
        <v>11459.584</v>
      </c>
      <c r="J8233" s="388"/>
      <c r="K8233" s="331" t="s">
        <v>994</v>
      </c>
    </row>
    <row r="8234" customFormat="false" ht="15" hidden="true" customHeight="false" outlineLevel="0" collapsed="false">
      <c r="A8234" s="444"/>
      <c r="B8234" s="444" t="s">
        <v>1805</v>
      </c>
      <c r="C8234" s="444" t="str">
        <f aca="false">IFERROR(VLOOKUP(B8234,'[1]#¡REF!'!$A$1:$C$15201,2,FALSE()),"")</f>
        <v/>
      </c>
      <c r="D8234" s="444" t="s">
        <v>991</v>
      </c>
      <c r="E8234" s="444" t="s">
        <v>1037</v>
      </c>
      <c r="F8234" s="446" t="s">
        <v>1131</v>
      </c>
      <c r="G8234" s="447" t="n">
        <v>11</v>
      </c>
      <c r="H8234" s="448" t="n">
        <v>635.36</v>
      </c>
      <c r="I8234" s="448" t="n">
        <v>12605.5424</v>
      </c>
      <c r="J8234" s="389"/>
      <c r="K8234" s="331" t="s">
        <v>994</v>
      </c>
    </row>
    <row r="8235" customFormat="false" ht="15" hidden="true" customHeight="false" outlineLevel="0" collapsed="false">
      <c r="A8235" s="444"/>
      <c r="B8235" s="444" t="s">
        <v>1806</v>
      </c>
      <c r="C8235" s="444" t="str">
        <f aca="false">IFERROR(VLOOKUP(B8235,'[1]#¡REF!'!$A$1:$C$15201,2,FALSE()),"")</f>
        <v/>
      </c>
      <c r="D8235" s="444" t="s">
        <v>991</v>
      </c>
      <c r="E8235" s="444" t="s">
        <v>992</v>
      </c>
      <c r="F8235" s="354" t="s">
        <v>993</v>
      </c>
      <c r="G8235" s="447" t="n">
        <v>50</v>
      </c>
      <c r="H8235" s="448" t="n">
        <v>2200</v>
      </c>
      <c r="I8235" s="448" t="n">
        <v>43648</v>
      </c>
      <c r="J8235" s="389"/>
      <c r="K8235" s="331" t="s">
        <v>994</v>
      </c>
    </row>
    <row r="8236" customFormat="false" ht="15" hidden="true" customHeight="false" outlineLevel="0" collapsed="false">
      <c r="A8236" s="444"/>
      <c r="B8236" s="444" t="s">
        <v>1806</v>
      </c>
      <c r="C8236" s="444" t="str">
        <f aca="false">IFERROR(VLOOKUP(B8236,'[1]#¡REF!'!$A$1:$C$15201,2,FALSE()),"")</f>
        <v/>
      </c>
      <c r="D8236" s="444" t="s">
        <v>991</v>
      </c>
      <c r="E8236" s="444" t="s">
        <v>1014</v>
      </c>
      <c r="F8236" s="446" t="s">
        <v>1132</v>
      </c>
      <c r="G8236" s="447" t="n">
        <v>12</v>
      </c>
      <c r="H8236" s="448" t="n">
        <v>528</v>
      </c>
      <c r="I8236" s="448" t="n">
        <v>10475.52</v>
      </c>
      <c r="J8236" s="389"/>
      <c r="K8236" s="331" t="s">
        <v>994</v>
      </c>
    </row>
    <row r="8237" customFormat="false" ht="15" hidden="true" customHeight="false" outlineLevel="0" collapsed="false">
      <c r="A8237" s="449"/>
      <c r="B8237" s="449" t="s">
        <v>1806</v>
      </c>
      <c r="C8237" s="449" t="str">
        <f aca="false">IFERROR(VLOOKUP(B8237,'[1]#¡REF!'!$A$1:$C$15201,2,FALSE()),"")</f>
        <v/>
      </c>
      <c r="D8237" s="449" t="s">
        <v>991</v>
      </c>
      <c r="E8237" s="449" t="s">
        <v>1004</v>
      </c>
      <c r="F8237" s="450" t="s">
        <v>1134</v>
      </c>
      <c r="G8237" s="447" t="n">
        <v>16</v>
      </c>
      <c r="H8237" s="448" t="n">
        <v>704</v>
      </c>
      <c r="I8237" s="448" t="n">
        <v>13967.36</v>
      </c>
      <c r="J8237" s="390"/>
      <c r="K8237" s="331" t="s">
        <v>994</v>
      </c>
    </row>
    <row r="8238" customFormat="false" ht="15.75" hidden="true" customHeight="false" outlineLevel="0" collapsed="false">
      <c r="A8238" s="455" t="s">
        <v>1801</v>
      </c>
      <c r="B8238" s="455" t="s">
        <v>1806</v>
      </c>
      <c r="C8238" s="455" t="str">
        <f aca="false">IFERROR(VLOOKUP(B8238,'[1]#¡REF!'!$A$1:$C$15201,2,FALSE()),"")</f>
        <v/>
      </c>
      <c r="D8238" s="455" t="s">
        <v>991</v>
      </c>
      <c r="E8238" s="455" t="s">
        <v>612</v>
      </c>
      <c r="F8238" s="456" t="s">
        <v>1136</v>
      </c>
      <c r="G8238" s="457" t="n">
        <v>4</v>
      </c>
      <c r="H8238" s="465" t="n">
        <v>176</v>
      </c>
      <c r="I8238" s="465" t="n">
        <v>3491.84</v>
      </c>
      <c r="J8238" s="360" t="n">
        <v>796.55</v>
      </c>
      <c r="K8238" s="455" t="s">
        <v>994</v>
      </c>
      <c r="L8238" s="458" t="s">
        <v>1802</v>
      </c>
      <c r="M8238" s="458"/>
      <c r="N8238" s="458"/>
      <c r="O8238" s="458" t="n">
        <v>3139324</v>
      </c>
      <c r="P8238" s="484" t="n">
        <v>2686</v>
      </c>
      <c r="Q8238" s="487" t="n">
        <v>44490</v>
      </c>
      <c r="R8238" s="488"/>
      <c r="S8238" s="488"/>
      <c r="T8238" s="462" t="n">
        <v>4</v>
      </c>
    </row>
    <row r="8239" customFormat="false" ht="15" hidden="true" customHeight="false" outlineLevel="0" collapsed="false">
      <c r="A8239" s="439"/>
      <c r="B8239" s="439" t="s">
        <v>1807</v>
      </c>
      <c r="C8239" s="439" t="str">
        <f aca="false">IFERROR(VLOOKUP(B8239,'[1]#¡REF!'!$A$1:$C$15201,2,FALSE()),"")</f>
        <v/>
      </c>
      <c r="D8239" s="439" t="s">
        <v>991</v>
      </c>
      <c r="E8239" s="439" t="s">
        <v>1009</v>
      </c>
      <c r="F8239" s="354" t="s">
        <v>993</v>
      </c>
      <c r="G8239" s="447" t="n">
        <v>12</v>
      </c>
      <c r="H8239" s="448" t="n">
        <v>986.76</v>
      </c>
      <c r="I8239" s="448" t="n">
        <v>19577.3184</v>
      </c>
      <c r="J8239" s="388"/>
      <c r="K8239" s="331" t="s">
        <v>994</v>
      </c>
    </row>
    <row r="8240" customFormat="false" ht="15" hidden="true" customHeight="false" outlineLevel="0" collapsed="false">
      <c r="A8240" s="444"/>
      <c r="B8240" s="444" t="s">
        <v>1807</v>
      </c>
      <c r="C8240" s="444" t="str">
        <f aca="false">IFERROR(VLOOKUP(B8240,'[1]#¡REF!'!$A$1:$C$15201,2,FALSE()),"")</f>
        <v/>
      </c>
      <c r="D8240" s="444" t="s">
        <v>991</v>
      </c>
      <c r="E8240" s="444" t="s">
        <v>1014</v>
      </c>
      <c r="F8240" s="446" t="s">
        <v>1132</v>
      </c>
      <c r="G8240" s="447" t="n">
        <v>24</v>
      </c>
      <c r="H8240" s="448" t="n">
        <v>1973.52</v>
      </c>
      <c r="I8240" s="448" t="n">
        <v>39154.6368</v>
      </c>
      <c r="J8240" s="389"/>
      <c r="K8240" s="331" t="s">
        <v>994</v>
      </c>
    </row>
    <row r="8241" customFormat="false" ht="15" hidden="true" customHeight="false" outlineLevel="0" collapsed="false">
      <c r="A8241" s="444"/>
      <c r="B8241" s="444" t="s">
        <v>1808</v>
      </c>
      <c r="C8241" s="444" t="str">
        <f aca="false">IFERROR(VLOOKUP(B8241,'[1]#¡REF!'!$A$1:$C$15201,2,FALSE()),"")</f>
        <v/>
      </c>
      <c r="D8241" s="444" t="s">
        <v>991</v>
      </c>
      <c r="E8241" s="444" t="s">
        <v>997</v>
      </c>
      <c r="F8241" s="446" t="s">
        <v>1130</v>
      </c>
      <c r="G8241" s="447" t="n">
        <v>170</v>
      </c>
      <c r="H8241" s="448" t="n">
        <v>357.82260703505</v>
      </c>
      <c r="I8241" s="448" t="n">
        <v>7099.2</v>
      </c>
      <c r="J8241" s="389"/>
      <c r="K8241" s="331" t="s">
        <v>994</v>
      </c>
    </row>
    <row r="8242" customFormat="false" ht="15" hidden="true" customHeight="false" outlineLevel="0" collapsed="false">
      <c r="A8242" s="444"/>
      <c r="B8242" s="444" t="s">
        <v>1808</v>
      </c>
      <c r="C8242" s="444" t="str">
        <f aca="false">IFERROR(VLOOKUP(B8242,'[1]#¡REF!'!$A$1:$C$15201,2,FALSE()),"")</f>
        <v/>
      </c>
      <c r="D8242" s="444" t="s">
        <v>991</v>
      </c>
      <c r="E8242" s="444" t="s">
        <v>1034</v>
      </c>
      <c r="F8242" s="354" t="s">
        <v>993</v>
      </c>
      <c r="G8242" s="447" t="n">
        <v>337</v>
      </c>
      <c r="H8242" s="448" t="n">
        <v>709.330697475364</v>
      </c>
      <c r="I8242" s="448" t="n">
        <v>14073.12</v>
      </c>
      <c r="J8242" s="389"/>
      <c r="K8242" s="331" t="s">
        <v>994</v>
      </c>
    </row>
    <row r="8243" customFormat="false" ht="15" hidden="true" customHeight="false" outlineLevel="0" collapsed="false">
      <c r="A8243" s="444"/>
      <c r="B8243" s="444" t="s">
        <v>1808</v>
      </c>
      <c r="C8243" s="444" t="str">
        <f aca="false">IFERROR(VLOOKUP(B8243,'[1]#¡REF!'!$A$1:$C$15201,2,FALSE()),"")</f>
        <v/>
      </c>
      <c r="D8243" s="444" t="s">
        <v>991</v>
      </c>
      <c r="E8243" s="444" t="s">
        <v>1012</v>
      </c>
      <c r="F8243" s="354" t="s">
        <v>993</v>
      </c>
      <c r="G8243" s="447" t="n">
        <v>1200</v>
      </c>
      <c r="H8243" s="448" t="n">
        <v>2525.80663789447</v>
      </c>
      <c r="I8243" s="448" t="n">
        <v>50112</v>
      </c>
      <c r="J8243" s="389"/>
      <c r="K8243" s="331" t="s">
        <v>994</v>
      </c>
    </row>
    <row r="8244" customFormat="false" ht="15" hidden="true" customHeight="false" outlineLevel="0" collapsed="false">
      <c r="A8244" s="449"/>
      <c r="B8244" s="449" t="s">
        <v>1808</v>
      </c>
      <c r="C8244" s="449" t="str">
        <f aca="false">IFERROR(VLOOKUP(B8244,'[1]#¡REF!'!$A$1:$C$15201,2,FALSE()),"")</f>
        <v/>
      </c>
      <c r="D8244" s="449" t="s">
        <v>991</v>
      </c>
      <c r="E8244" s="449" t="s">
        <v>1002</v>
      </c>
      <c r="F8244" s="450" t="s">
        <v>1133</v>
      </c>
      <c r="G8244" s="447" t="n">
        <v>800</v>
      </c>
      <c r="H8244" s="448" t="n">
        <v>1683.87109192965</v>
      </c>
      <c r="I8244" s="448" t="n">
        <v>33408</v>
      </c>
      <c r="J8244" s="390"/>
      <c r="K8244" s="331" t="s">
        <v>994</v>
      </c>
    </row>
    <row r="8245" customFormat="false" ht="30.75" hidden="true" customHeight="false" outlineLevel="0" collapsed="false">
      <c r="A8245" s="455" t="s">
        <v>1809</v>
      </c>
      <c r="B8245" s="455" t="s">
        <v>1808</v>
      </c>
      <c r="C8245" s="455" t="str">
        <f aca="false">IFERROR(VLOOKUP(B8245,'[1]#¡REF!'!$A$1:$C$15201,2,FALSE()),"")</f>
        <v/>
      </c>
      <c r="D8245" s="455" t="s">
        <v>991</v>
      </c>
      <c r="E8245" s="455" t="s">
        <v>612</v>
      </c>
      <c r="F8245" s="456" t="s">
        <v>1136</v>
      </c>
      <c r="G8245" s="457" t="n">
        <v>112</v>
      </c>
      <c r="H8245" s="465" t="n">
        <v>235.741952870151</v>
      </c>
      <c r="I8245" s="465" t="n">
        <v>4677.12</v>
      </c>
      <c r="J8245" s="360" t="n">
        <v>36</v>
      </c>
      <c r="K8245" s="455" t="s">
        <v>994</v>
      </c>
      <c r="L8245" s="467" t="s">
        <v>1810</v>
      </c>
      <c r="M8245" s="467" t="s">
        <v>1811</v>
      </c>
      <c r="N8245" s="467" t="s">
        <v>1812</v>
      </c>
      <c r="O8245" s="458" t="n">
        <v>3139326</v>
      </c>
      <c r="P8245" s="489" t="s">
        <v>1813</v>
      </c>
      <c r="Q8245" s="485" t="n">
        <v>44476</v>
      </c>
      <c r="R8245" s="486" t="n">
        <v>44490</v>
      </c>
      <c r="S8245" s="486" t="s">
        <v>1814</v>
      </c>
      <c r="T8245" s="462" t="n">
        <f aca="false">9+9+9</f>
        <v>27</v>
      </c>
    </row>
    <row r="8246" customFormat="false" ht="15" hidden="true" customHeight="false" outlineLevel="0" collapsed="false">
      <c r="A8246" s="439"/>
      <c r="B8246" s="439" t="s">
        <v>1808</v>
      </c>
      <c r="C8246" s="439" t="str">
        <f aca="false">IFERROR(VLOOKUP(B8246,'[1]#¡REF!'!$A$1:$C$15201,2,FALSE()),"")</f>
        <v/>
      </c>
      <c r="D8246" s="439" t="s">
        <v>1016</v>
      </c>
      <c r="E8246" s="439" t="s">
        <v>1017</v>
      </c>
      <c r="F8246" s="441" t="s">
        <v>1130</v>
      </c>
      <c r="G8246" s="447" t="n">
        <v>16</v>
      </c>
      <c r="H8246" s="448" t="n">
        <v>33.6774218385929</v>
      </c>
      <c r="I8246" s="448" t="n">
        <v>668.16</v>
      </c>
      <c r="J8246" s="388"/>
      <c r="K8246" s="331" t="s">
        <v>994</v>
      </c>
    </row>
    <row r="8247" customFormat="false" ht="15" hidden="true" customHeight="false" outlineLevel="0" collapsed="false">
      <c r="A8247" s="444"/>
      <c r="B8247" s="444" t="s">
        <v>1808</v>
      </c>
      <c r="C8247" s="444" t="str">
        <f aca="false">IFERROR(VLOOKUP(B8247,'[1]#¡REF!'!$A$1:$C$15201,2,FALSE()),"")</f>
        <v/>
      </c>
      <c r="D8247" s="444" t="s">
        <v>1016</v>
      </c>
      <c r="E8247" s="444" t="s">
        <v>1040</v>
      </c>
      <c r="F8247" s="446" t="s">
        <v>1130</v>
      </c>
      <c r="G8247" s="447" t="n">
        <v>156</v>
      </c>
      <c r="H8247" s="448" t="n">
        <v>328.354862926281</v>
      </c>
      <c r="I8247" s="448" t="n">
        <v>6514.56</v>
      </c>
      <c r="J8247" s="389"/>
      <c r="K8247" s="331" t="s">
        <v>994</v>
      </c>
    </row>
    <row r="8248" customFormat="false" ht="15" hidden="true" customHeight="false" outlineLevel="0" collapsed="false">
      <c r="A8248" s="444"/>
      <c r="B8248" s="444" t="s">
        <v>1808</v>
      </c>
      <c r="C8248" s="444" t="str">
        <f aca="false">IFERROR(VLOOKUP(B8248,'[1]#¡REF!'!$A$1:$C$15201,2,FALSE()),"")</f>
        <v/>
      </c>
      <c r="D8248" s="444" t="s">
        <v>1016</v>
      </c>
      <c r="E8248" s="444" t="s">
        <v>1019</v>
      </c>
      <c r="F8248" s="354" t="s">
        <v>993</v>
      </c>
      <c r="G8248" s="447" t="n">
        <v>56324</v>
      </c>
      <c r="H8248" s="448" t="n">
        <v>118552.944227307</v>
      </c>
      <c r="I8248" s="448" t="n">
        <v>2352090.24</v>
      </c>
      <c r="J8248" s="389"/>
      <c r="K8248" s="331" t="s">
        <v>994</v>
      </c>
    </row>
    <row r="8249" customFormat="false" ht="15" hidden="true" customHeight="false" outlineLevel="0" collapsed="false">
      <c r="A8249" s="444"/>
      <c r="B8249" s="444" t="s">
        <v>1808</v>
      </c>
      <c r="C8249" s="444" t="str">
        <f aca="false">IFERROR(VLOOKUP(B8249,'[1]#¡REF!'!$A$1:$C$15201,2,FALSE()),"")</f>
        <v/>
      </c>
      <c r="D8249" s="444" t="s">
        <v>1016</v>
      </c>
      <c r="E8249" s="444" t="s">
        <v>1020</v>
      </c>
      <c r="F8249" s="354" t="s">
        <v>993</v>
      </c>
      <c r="G8249" s="447" t="n">
        <v>1560</v>
      </c>
      <c r="H8249" s="448" t="n">
        <v>3283.54862926281</v>
      </c>
      <c r="I8249" s="448" t="n">
        <v>65145.6</v>
      </c>
      <c r="J8249" s="389"/>
      <c r="K8249" s="331" t="s">
        <v>994</v>
      </c>
    </row>
    <row r="8250" customFormat="false" ht="15" hidden="true" customHeight="false" outlineLevel="0" collapsed="false">
      <c r="A8250" s="444"/>
      <c r="B8250" s="444" t="s">
        <v>1808</v>
      </c>
      <c r="C8250" s="444" t="str">
        <f aca="false">IFERROR(VLOOKUP(B8250,'[1]#¡REF!'!$A$1:$C$15201,2,FALSE()),"")</f>
        <v/>
      </c>
      <c r="D8250" s="444" t="s">
        <v>1016</v>
      </c>
      <c r="E8250" s="444" t="s">
        <v>1021</v>
      </c>
      <c r="F8250" s="354" t="s">
        <v>993</v>
      </c>
      <c r="G8250" s="447" t="n">
        <v>16</v>
      </c>
      <c r="H8250" s="448" t="n">
        <v>33.6774218385929</v>
      </c>
      <c r="I8250" s="448" t="n">
        <v>668.16</v>
      </c>
      <c r="J8250" s="389"/>
      <c r="K8250" s="331" t="s">
        <v>994</v>
      </c>
    </row>
    <row r="8251" customFormat="false" ht="15" hidden="true" customHeight="false" outlineLevel="0" collapsed="false">
      <c r="A8251" s="444"/>
      <c r="B8251" s="444" t="s">
        <v>1808</v>
      </c>
      <c r="C8251" s="444" t="str">
        <f aca="false">IFERROR(VLOOKUP(B8251,'[1]#¡REF!'!$A$1:$C$15201,2,FALSE()),"")</f>
        <v/>
      </c>
      <c r="D8251" s="444" t="s">
        <v>1016</v>
      </c>
      <c r="E8251" s="444" t="s">
        <v>1022</v>
      </c>
      <c r="F8251" s="354" t="s">
        <v>993</v>
      </c>
      <c r="G8251" s="447" t="n">
        <v>101</v>
      </c>
      <c r="H8251" s="448" t="n">
        <v>212.588725356118</v>
      </c>
      <c r="I8251" s="448" t="n">
        <v>4217.76</v>
      </c>
      <c r="J8251" s="389"/>
      <c r="K8251" s="331" t="s">
        <v>994</v>
      </c>
    </row>
    <row r="8252" customFormat="false" ht="15" hidden="true" customHeight="false" outlineLevel="0" collapsed="false">
      <c r="A8252" s="444"/>
      <c r="B8252" s="444" t="s">
        <v>1808</v>
      </c>
      <c r="C8252" s="444" t="str">
        <f aca="false">IFERROR(VLOOKUP(B8252,'[1]#¡REF!'!$A$1:$C$15201,2,FALSE()),"")</f>
        <v/>
      </c>
      <c r="D8252" s="444" t="s">
        <v>1016</v>
      </c>
      <c r="E8252" s="444" t="s">
        <v>1023</v>
      </c>
      <c r="F8252" s="354" t="s">
        <v>993</v>
      </c>
      <c r="G8252" s="447" t="n">
        <v>234</v>
      </c>
      <c r="H8252" s="448" t="n">
        <v>492.532294389422</v>
      </c>
      <c r="I8252" s="448" t="n">
        <v>9771.84</v>
      </c>
      <c r="J8252" s="389"/>
      <c r="K8252" s="331" t="s">
        <v>994</v>
      </c>
    </row>
    <row r="8253" customFormat="false" ht="15" hidden="true" customHeight="false" outlineLevel="0" collapsed="false">
      <c r="A8253" s="444"/>
      <c r="B8253" s="444" t="s">
        <v>1808</v>
      </c>
      <c r="C8253" s="444" t="str">
        <f aca="false">IFERROR(VLOOKUP(B8253,'[1]#¡REF!'!$A$1:$C$15201,2,FALSE()),"")</f>
        <v/>
      </c>
      <c r="D8253" s="444" t="s">
        <v>1016</v>
      </c>
      <c r="E8253" s="444" t="s">
        <v>1092</v>
      </c>
      <c r="F8253" s="354" t="s">
        <v>993</v>
      </c>
      <c r="G8253" s="447" t="n">
        <v>390</v>
      </c>
      <c r="H8253" s="448" t="n">
        <v>820.887157315703</v>
      </c>
      <c r="I8253" s="448" t="n">
        <v>16286.4</v>
      </c>
      <c r="J8253" s="389"/>
      <c r="K8253" s="331" t="s">
        <v>994</v>
      </c>
    </row>
    <row r="8254" customFormat="false" ht="15" hidden="true" customHeight="false" outlineLevel="0" collapsed="false">
      <c r="A8254" s="444"/>
      <c r="B8254" s="444" t="s">
        <v>1808</v>
      </c>
      <c r="C8254" s="444" t="str">
        <f aca="false">IFERROR(VLOOKUP(B8254,'[1]#¡REF!'!$A$1:$C$15201,2,FALSE()),"")</f>
        <v/>
      </c>
      <c r="D8254" s="444" t="s">
        <v>1016</v>
      </c>
      <c r="E8254" s="444" t="s">
        <v>1025</v>
      </c>
      <c r="F8254" s="354" t="s">
        <v>993</v>
      </c>
      <c r="G8254" s="447" t="n">
        <v>62</v>
      </c>
      <c r="H8254" s="448" t="n">
        <v>130.500009624548</v>
      </c>
      <c r="I8254" s="448" t="n">
        <v>2589.12</v>
      </c>
      <c r="J8254" s="389"/>
      <c r="K8254" s="331" t="s">
        <v>994</v>
      </c>
    </row>
    <row r="8255" customFormat="false" ht="15" hidden="true" customHeight="false" outlineLevel="0" collapsed="false">
      <c r="A8255" s="444"/>
      <c r="B8255" s="444" t="s">
        <v>1808</v>
      </c>
      <c r="C8255" s="444" t="str">
        <f aca="false">IFERROR(VLOOKUP(B8255,'[1]#¡REF!'!$A$1:$C$15201,2,FALSE()),"")</f>
        <v/>
      </c>
      <c r="D8255" s="444" t="s">
        <v>1016</v>
      </c>
      <c r="E8255" s="444" t="s">
        <v>1065</v>
      </c>
      <c r="F8255" s="354" t="s">
        <v>993</v>
      </c>
      <c r="G8255" s="447" t="n">
        <v>390</v>
      </c>
      <c r="H8255" s="448" t="n">
        <v>820.887157315703</v>
      </c>
      <c r="I8255" s="448" t="n">
        <v>16286.4</v>
      </c>
      <c r="J8255" s="389"/>
      <c r="K8255" s="331" t="s">
        <v>994</v>
      </c>
    </row>
    <row r="8256" customFormat="false" ht="15" hidden="true" customHeight="false" outlineLevel="0" collapsed="false">
      <c r="A8256" s="444"/>
      <c r="B8256" s="444" t="s">
        <v>1808</v>
      </c>
      <c r="C8256" s="444" t="str">
        <f aca="false">IFERROR(VLOOKUP(B8256,'[1]#¡REF!'!$A$1:$C$15201,2,FALSE()),"")</f>
        <v/>
      </c>
      <c r="D8256" s="444" t="s">
        <v>1016</v>
      </c>
      <c r="E8256" s="444" t="s">
        <v>1026</v>
      </c>
      <c r="F8256" s="446" t="s">
        <v>1132</v>
      </c>
      <c r="G8256" s="447" t="n">
        <v>468</v>
      </c>
      <c r="H8256" s="448" t="n">
        <v>985.064588778844</v>
      </c>
      <c r="I8256" s="448" t="n">
        <v>19543.68</v>
      </c>
      <c r="J8256" s="389"/>
      <c r="K8256" s="331" t="s">
        <v>994</v>
      </c>
    </row>
    <row r="8257" customFormat="false" ht="15" hidden="true" customHeight="false" outlineLevel="0" collapsed="false">
      <c r="A8257" s="444"/>
      <c r="B8257" s="444" t="s">
        <v>1808</v>
      </c>
      <c r="C8257" s="444" t="str">
        <f aca="false">IFERROR(VLOOKUP(B8257,'[1]#¡REF!'!$A$1:$C$15201,2,FALSE()),"")</f>
        <v/>
      </c>
      <c r="D8257" s="444" t="s">
        <v>1016</v>
      </c>
      <c r="E8257" s="444" t="s">
        <v>1027</v>
      </c>
      <c r="F8257" s="446" t="s">
        <v>1133</v>
      </c>
      <c r="G8257" s="447" t="n">
        <v>468</v>
      </c>
      <c r="H8257" s="448" t="n">
        <v>985.064588778844</v>
      </c>
      <c r="I8257" s="448" t="n">
        <v>19543.68</v>
      </c>
      <c r="J8257" s="389"/>
      <c r="K8257" s="331" t="s">
        <v>994</v>
      </c>
    </row>
    <row r="8258" customFormat="false" ht="15" hidden="true" customHeight="false" outlineLevel="0" collapsed="false">
      <c r="A8258" s="449"/>
      <c r="B8258" s="449" t="s">
        <v>1808</v>
      </c>
      <c r="C8258" s="449" t="str">
        <f aca="false">IFERROR(VLOOKUP(B8258,'[1]#¡REF!'!$A$1:$C$15201,2,FALSE()),"")</f>
        <v/>
      </c>
      <c r="D8258" s="449" t="s">
        <v>1016</v>
      </c>
      <c r="E8258" s="449" t="s">
        <v>1028</v>
      </c>
      <c r="F8258" s="450" t="s">
        <v>1134</v>
      </c>
      <c r="G8258" s="447" t="n">
        <v>23</v>
      </c>
      <c r="H8258" s="448" t="n">
        <v>48.4112938929774</v>
      </c>
      <c r="I8258" s="448" t="n">
        <v>960.48</v>
      </c>
      <c r="J8258" s="390"/>
      <c r="K8258" s="331" t="s">
        <v>994</v>
      </c>
    </row>
    <row r="8259" customFormat="false" ht="15.75" hidden="true" customHeight="false" outlineLevel="0" collapsed="false">
      <c r="A8259" s="451"/>
      <c r="B8259" s="451" t="s">
        <v>1808</v>
      </c>
      <c r="C8259" s="451" t="str">
        <f aca="false">IFERROR(VLOOKUP(B8259,'[1]#¡REF!'!$A$1:$C$15201,2,FALSE()),"")</f>
        <v/>
      </c>
      <c r="D8259" s="451" t="s">
        <v>1016</v>
      </c>
      <c r="E8259" s="451" t="s">
        <v>621</v>
      </c>
      <c r="F8259" s="452" t="s">
        <v>1136</v>
      </c>
      <c r="G8259" s="453" t="n">
        <v>52</v>
      </c>
      <c r="H8259" s="454" t="n">
        <v>109.451620975427</v>
      </c>
      <c r="I8259" s="454" t="n">
        <v>2171.52</v>
      </c>
      <c r="J8259" s="360"/>
      <c r="K8259" s="356" t="s">
        <v>994</v>
      </c>
      <c r="L8259" s="379"/>
      <c r="M8259" s="379"/>
      <c r="N8259" s="379"/>
      <c r="O8259" s="379"/>
      <c r="P8259" s="279"/>
      <c r="Q8259" s="395"/>
      <c r="R8259" s="396"/>
      <c r="S8259" s="396"/>
      <c r="T8259" s="382"/>
    </row>
    <row r="8260" customFormat="false" ht="15" hidden="true" customHeight="false" outlineLevel="0" collapsed="false">
      <c r="A8260" s="439"/>
      <c r="B8260" s="439" t="s">
        <v>1815</v>
      </c>
      <c r="C8260" s="439" t="str">
        <f aca="false">IFERROR(VLOOKUP(B8260,'[1]#¡REF!'!$A$1:$C$15201,2,FALSE()),"")</f>
        <v/>
      </c>
      <c r="D8260" s="439" t="s">
        <v>991</v>
      </c>
      <c r="E8260" s="439" t="s">
        <v>997</v>
      </c>
      <c r="F8260" s="441" t="s">
        <v>1130</v>
      </c>
      <c r="G8260" s="447" t="n">
        <v>345</v>
      </c>
      <c r="H8260" s="448" t="n">
        <v>1214.28184358714</v>
      </c>
      <c r="I8260" s="448" t="n">
        <v>24091.35</v>
      </c>
      <c r="J8260" s="388"/>
      <c r="K8260" s="331" t="s">
        <v>994</v>
      </c>
    </row>
    <row r="8261" customFormat="false" ht="15" hidden="true" customHeight="false" outlineLevel="0" collapsed="false">
      <c r="A8261" s="444"/>
      <c r="B8261" s="444" t="s">
        <v>1815</v>
      </c>
      <c r="C8261" s="444" t="str">
        <f aca="false">IFERROR(VLOOKUP(B8261,'[1]#¡REF!'!$A$1:$C$15201,2,FALSE()),"")</f>
        <v/>
      </c>
      <c r="D8261" s="444" t="s">
        <v>991</v>
      </c>
      <c r="E8261" s="444" t="s">
        <v>1032</v>
      </c>
      <c r="F8261" s="446" t="s">
        <v>1130</v>
      </c>
      <c r="G8261" s="447" t="n">
        <v>36</v>
      </c>
      <c r="H8261" s="448" t="n">
        <v>126.70767063518</v>
      </c>
      <c r="I8261" s="448" t="n">
        <v>2513.88</v>
      </c>
      <c r="J8261" s="389"/>
      <c r="K8261" s="331" t="s">
        <v>994</v>
      </c>
    </row>
    <row r="8262" customFormat="false" ht="15" hidden="true" customHeight="false" outlineLevel="0" collapsed="false">
      <c r="A8262" s="444"/>
      <c r="B8262" s="444" t="s">
        <v>1815</v>
      </c>
      <c r="C8262" s="444" t="str">
        <f aca="false">IFERROR(VLOOKUP(B8262,'[1]#¡REF!'!$A$1:$C$15201,2,FALSE()),"")</f>
        <v/>
      </c>
      <c r="D8262" s="444" t="s">
        <v>991</v>
      </c>
      <c r="E8262" s="444" t="s">
        <v>992</v>
      </c>
      <c r="F8262" s="354" t="s">
        <v>993</v>
      </c>
      <c r="G8262" s="447" t="n">
        <v>350</v>
      </c>
      <c r="H8262" s="448" t="n">
        <v>1231.88013117536</v>
      </c>
      <c r="I8262" s="448" t="n">
        <v>24440.5</v>
      </c>
      <c r="J8262" s="389"/>
      <c r="K8262" s="331" t="s">
        <v>994</v>
      </c>
    </row>
    <row r="8263" customFormat="false" ht="15" hidden="true" customHeight="false" outlineLevel="0" collapsed="false">
      <c r="A8263" s="444"/>
      <c r="B8263" s="444" t="s">
        <v>1815</v>
      </c>
      <c r="C8263" s="444" t="str">
        <f aca="false">IFERROR(VLOOKUP(B8263,'[1]#¡REF!'!$A$1:$C$15201,2,FALSE()),"")</f>
        <v/>
      </c>
      <c r="D8263" s="444" t="s">
        <v>991</v>
      </c>
      <c r="E8263" s="444" t="s">
        <v>1034</v>
      </c>
      <c r="F8263" s="354" t="s">
        <v>993</v>
      </c>
      <c r="G8263" s="447" t="n">
        <v>400</v>
      </c>
      <c r="H8263" s="448" t="n">
        <v>1407.86300705756</v>
      </c>
      <c r="I8263" s="448" t="n">
        <v>27932</v>
      </c>
      <c r="J8263" s="389"/>
      <c r="K8263" s="331" t="s">
        <v>994</v>
      </c>
    </row>
    <row r="8264" customFormat="false" ht="15" hidden="true" customHeight="false" outlineLevel="0" collapsed="false">
      <c r="A8264" s="444"/>
      <c r="B8264" s="444" t="s">
        <v>1815</v>
      </c>
      <c r="C8264" s="444" t="str">
        <f aca="false">IFERROR(VLOOKUP(B8264,'[1]#¡REF!'!$A$1:$C$15201,2,FALSE()),"")</f>
        <v/>
      </c>
      <c r="D8264" s="444" t="s">
        <v>991</v>
      </c>
      <c r="E8264" s="444" t="s">
        <v>1009</v>
      </c>
      <c r="F8264" s="354" t="s">
        <v>993</v>
      </c>
      <c r="G8264" s="447" t="n">
        <v>300</v>
      </c>
      <c r="H8264" s="448" t="n">
        <v>1055.89725529317</v>
      </c>
      <c r="I8264" s="448" t="n">
        <v>20949</v>
      </c>
      <c r="J8264" s="389"/>
      <c r="K8264" s="331" t="s">
        <v>994</v>
      </c>
    </row>
    <row r="8265" customFormat="false" ht="15" hidden="true" customHeight="false" outlineLevel="0" collapsed="false">
      <c r="A8265" s="444"/>
      <c r="B8265" s="444" t="s">
        <v>1815</v>
      </c>
      <c r="C8265" s="444" t="str">
        <f aca="false">IFERROR(VLOOKUP(B8265,'[1]#¡REF!'!$A$1:$C$15201,2,FALSE()),"")</f>
        <v/>
      </c>
      <c r="D8265" s="444" t="s">
        <v>991</v>
      </c>
      <c r="E8265" s="444" t="s">
        <v>1010</v>
      </c>
      <c r="F8265" s="354" t="s">
        <v>993</v>
      </c>
      <c r="G8265" s="447" t="n">
        <v>440</v>
      </c>
      <c r="H8265" s="448" t="n">
        <v>1548.64930776331</v>
      </c>
      <c r="I8265" s="448" t="n">
        <v>30725.2</v>
      </c>
      <c r="J8265" s="389"/>
      <c r="K8265" s="331" t="s">
        <v>994</v>
      </c>
    </row>
    <row r="8266" customFormat="false" ht="15" hidden="true" customHeight="false" outlineLevel="0" collapsed="false">
      <c r="A8266" s="449"/>
      <c r="B8266" s="449" t="s">
        <v>1815</v>
      </c>
      <c r="C8266" s="449" t="str">
        <f aca="false">IFERROR(VLOOKUP(B8266,'[1]#¡REF!'!$A$1:$C$15201,2,FALSE()),"")</f>
        <v/>
      </c>
      <c r="D8266" s="449" t="s">
        <v>991</v>
      </c>
      <c r="E8266" s="449" t="s">
        <v>1012</v>
      </c>
      <c r="F8266" s="354" t="s">
        <v>993</v>
      </c>
      <c r="G8266" s="447" t="n">
        <v>1200</v>
      </c>
      <c r="H8266" s="448" t="n">
        <v>4223.58902117268</v>
      </c>
      <c r="I8266" s="448" t="n">
        <v>83796</v>
      </c>
      <c r="J8266" s="390"/>
      <c r="K8266" s="331" t="s">
        <v>994</v>
      </c>
    </row>
    <row r="8267" customFormat="false" ht="30.75" hidden="true" customHeight="false" outlineLevel="0" collapsed="false">
      <c r="A8267" s="455" t="s">
        <v>1809</v>
      </c>
      <c r="B8267" s="455" t="s">
        <v>1815</v>
      </c>
      <c r="C8267" s="455" t="str">
        <f aca="false">IFERROR(VLOOKUP(B8267,'[1]#¡REF!'!$A$1:$C$15201,2,FALSE()),"")</f>
        <v/>
      </c>
      <c r="D8267" s="455" t="s">
        <v>991</v>
      </c>
      <c r="E8267" s="455" t="s">
        <v>612</v>
      </c>
      <c r="F8267" s="456" t="s">
        <v>1136</v>
      </c>
      <c r="G8267" s="457" t="n">
        <v>215</v>
      </c>
      <c r="H8267" s="465" t="n">
        <v>756.726366293438</v>
      </c>
      <c r="I8267" s="465" t="n">
        <v>15013.45</v>
      </c>
      <c r="J8267" s="438" t="n">
        <v>60.2</v>
      </c>
      <c r="K8267" s="455" t="s">
        <v>994</v>
      </c>
      <c r="L8267" s="467" t="s">
        <v>1816</v>
      </c>
      <c r="M8267" s="467" t="s">
        <v>1811</v>
      </c>
      <c r="N8267" s="467" t="s">
        <v>1817</v>
      </c>
      <c r="O8267" s="458" t="n">
        <v>3139326</v>
      </c>
      <c r="P8267" s="489" t="s">
        <v>1818</v>
      </c>
      <c r="Q8267" s="485" t="n">
        <v>44470</v>
      </c>
      <c r="R8267" s="486" t="n">
        <v>44470</v>
      </c>
      <c r="S8267" s="486" t="n">
        <v>44490</v>
      </c>
      <c r="T8267" s="462" t="n">
        <f aca="false">17+17+17</f>
        <v>51</v>
      </c>
    </row>
    <row r="8268" customFormat="false" ht="15" hidden="true" customHeight="false" outlineLevel="0" collapsed="false">
      <c r="A8268" s="439"/>
      <c r="B8268" s="439" t="s">
        <v>1815</v>
      </c>
      <c r="C8268" s="439" t="str">
        <f aca="false">IFERROR(VLOOKUP(B8268,'[1]#¡REF!'!$A$1:$C$15201,2,FALSE()),"")</f>
        <v/>
      </c>
      <c r="D8268" s="439" t="s">
        <v>1016</v>
      </c>
      <c r="E8268" s="439" t="s">
        <v>1017</v>
      </c>
      <c r="F8268" s="441" t="s">
        <v>1130</v>
      </c>
      <c r="G8268" s="447" t="n">
        <v>16</v>
      </c>
      <c r="H8268" s="448" t="n">
        <v>56.3145202823023</v>
      </c>
      <c r="I8268" s="448" t="n">
        <v>1117.28</v>
      </c>
      <c r="J8268" s="388"/>
      <c r="K8268" s="331" t="s">
        <v>994</v>
      </c>
    </row>
    <row r="8269" customFormat="false" ht="15" hidden="true" customHeight="false" outlineLevel="0" collapsed="false">
      <c r="A8269" s="444"/>
      <c r="B8269" s="444" t="s">
        <v>1815</v>
      </c>
      <c r="C8269" s="444" t="str">
        <f aca="false">IFERROR(VLOOKUP(B8269,'[1]#¡REF!'!$A$1:$C$15201,2,FALSE()),"")</f>
        <v/>
      </c>
      <c r="D8269" s="444" t="s">
        <v>1016</v>
      </c>
      <c r="E8269" s="444" t="s">
        <v>1040</v>
      </c>
      <c r="F8269" s="446" t="s">
        <v>1130</v>
      </c>
      <c r="G8269" s="447" t="n">
        <v>156</v>
      </c>
      <c r="H8269" s="448" t="n">
        <v>549.066572752448</v>
      </c>
      <c r="I8269" s="448" t="n">
        <v>10893.48</v>
      </c>
      <c r="J8269" s="389"/>
      <c r="K8269" s="331" t="s">
        <v>994</v>
      </c>
    </row>
    <row r="8270" customFormat="false" ht="15" hidden="true" customHeight="false" outlineLevel="0" collapsed="false">
      <c r="A8270" s="444"/>
      <c r="B8270" s="444" t="s">
        <v>1815</v>
      </c>
      <c r="C8270" s="444" t="str">
        <f aca="false">IFERROR(VLOOKUP(B8270,'[1]#¡REF!'!$A$1:$C$15201,2,FALSE()),"")</f>
        <v/>
      </c>
      <c r="D8270" s="444" t="s">
        <v>1016</v>
      </c>
      <c r="E8270" s="444" t="s">
        <v>1091</v>
      </c>
      <c r="F8270" s="354" t="s">
        <v>993</v>
      </c>
      <c r="G8270" s="447" t="n">
        <v>3120</v>
      </c>
      <c r="H8270" s="448" t="n">
        <v>10981.331455049</v>
      </c>
      <c r="I8270" s="448" t="n">
        <v>217869.6</v>
      </c>
      <c r="J8270" s="389"/>
      <c r="K8270" s="331" t="s">
        <v>994</v>
      </c>
    </row>
    <row r="8271" customFormat="false" ht="15" hidden="true" customHeight="false" outlineLevel="0" collapsed="false">
      <c r="A8271" s="444"/>
      <c r="B8271" s="444" t="s">
        <v>1815</v>
      </c>
      <c r="C8271" s="444" t="str">
        <f aca="false">IFERROR(VLOOKUP(B8271,'[1]#¡REF!'!$A$1:$C$15201,2,FALSE()),"")</f>
        <v/>
      </c>
      <c r="D8271" s="444" t="s">
        <v>1016</v>
      </c>
      <c r="E8271" s="444" t="s">
        <v>1019</v>
      </c>
      <c r="F8271" s="354" t="s">
        <v>993</v>
      </c>
      <c r="G8271" s="447" t="n">
        <v>56402</v>
      </c>
      <c r="H8271" s="448" t="n">
        <v>198515.723310151</v>
      </c>
      <c r="I8271" s="448" t="n">
        <v>3938551.66</v>
      </c>
      <c r="J8271" s="389"/>
      <c r="K8271" s="331" t="s">
        <v>994</v>
      </c>
    </row>
    <row r="8272" customFormat="false" ht="15" hidden="true" customHeight="false" outlineLevel="0" collapsed="false">
      <c r="A8272" s="444"/>
      <c r="B8272" s="444" t="s">
        <v>1815</v>
      </c>
      <c r="C8272" s="444" t="str">
        <f aca="false">IFERROR(VLOOKUP(B8272,'[1]#¡REF!'!$A$1:$C$15201,2,FALSE()),"")</f>
        <v/>
      </c>
      <c r="D8272" s="444" t="s">
        <v>1016</v>
      </c>
      <c r="E8272" s="444" t="s">
        <v>1020</v>
      </c>
      <c r="F8272" s="354" t="s">
        <v>993</v>
      </c>
      <c r="G8272" s="447" t="n">
        <v>780</v>
      </c>
      <c r="H8272" s="448" t="n">
        <v>2745.33286376224</v>
      </c>
      <c r="I8272" s="448" t="n">
        <v>54467.4</v>
      </c>
      <c r="J8272" s="389"/>
      <c r="K8272" s="331" t="s">
        <v>994</v>
      </c>
    </row>
    <row r="8273" customFormat="false" ht="15" hidden="true" customHeight="false" outlineLevel="0" collapsed="false">
      <c r="A8273" s="444"/>
      <c r="B8273" s="444" t="s">
        <v>1815</v>
      </c>
      <c r="C8273" s="444" t="str">
        <f aca="false">IFERROR(VLOOKUP(B8273,'[1]#¡REF!'!$A$1:$C$15201,2,FALSE()),"")</f>
        <v/>
      </c>
      <c r="D8273" s="444" t="s">
        <v>1016</v>
      </c>
      <c r="E8273" s="444" t="s">
        <v>1021</v>
      </c>
      <c r="F8273" s="354" t="s">
        <v>993</v>
      </c>
      <c r="G8273" s="447" t="n">
        <v>16</v>
      </c>
      <c r="H8273" s="448" t="n">
        <v>56.3145202823023</v>
      </c>
      <c r="I8273" s="448" t="n">
        <v>1117.28</v>
      </c>
      <c r="J8273" s="389"/>
      <c r="K8273" s="331" t="s">
        <v>994</v>
      </c>
    </row>
    <row r="8274" customFormat="false" ht="15" hidden="true" customHeight="false" outlineLevel="0" collapsed="false">
      <c r="A8274" s="444"/>
      <c r="B8274" s="444" t="s">
        <v>1815</v>
      </c>
      <c r="C8274" s="444" t="str">
        <f aca="false">IFERROR(VLOOKUP(B8274,'[1]#¡REF!'!$A$1:$C$15201,2,FALSE()),"")</f>
        <v/>
      </c>
      <c r="D8274" s="444" t="s">
        <v>1016</v>
      </c>
      <c r="E8274" s="444" t="s">
        <v>1022</v>
      </c>
      <c r="F8274" s="354" t="s">
        <v>993</v>
      </c>
      <c r="G8274" s="447" t="n">
        <v>51</v>
      </c>
      <c r="H8274" s="448" t="n">
        <v>179.502533399839</v>
      </c>
      <c r="I8274" s="448" t="n">
        <v>3561.33</v>
      </c>
      <c r="J8274" s="389"/>
      <c r="K8274" s="331" t="s">
        <v>994</v>
      </c>
    </row>
    <row r="8275" customFormat="false" ht="15" hidden="true" customHeight="false" outlineLevel="0" collapsed="false">
      <c r="A8275" s="444"/>
      <c r="B8275" s="444" t="s">
        <v>1815</v>
      </c>
      <c r="C8275" s="444" t="str">
        <f aca="false">IFERROR(VLOOKUP(B8275,'[1]#¡REF!'!$A$1:$C$15201,2,FALSE()),"")</f>
        <v/>
      </c>
      <c r="D8275" s="444" t="s">
        <v>1016</v>
      </c>
      <c r="E8275" s="444" t="s">
        <v>1023</v>
      </c>
      <c r="F8275" s="354" t="s">
        <v>993</v>
      </c>
      <c r="G8275" s="447" t="n">
        <v>156</v>
      </c>
      <c r="H8275" s="448" t="n">
        <v>549.066572752448</v>
      </c>
      <c r="I8275" s="448" t="n">
        <v>10893.48</v>
      </c>
      <c r="J8275" s="389"/>
      <c r="K8275" s="331" t="s">
        <v>994</v>
      </c>
    </row>
    <row r="8276" customFormat="false" ht="15" hidden="true" customHeight="false" outlineLevel="0" collapsed="false">
      <c r="A8276" s="444"/>
      <c r="B8276" s="444" t="s">
        <v>1815</v>
      </c>
      <c r="C8276" s="444" t="str">
        <f aca="false">IFERROR(VLOOKUP(B8276,'[1]#¡REF!'!$A$1:$C$15201,2,FALSE()),"")</f>
        <v/>
      </c>
      <c r="D8276" s="444" t="s">
        <v>1016</v>
      </c>
      <c r="E8276" s="444" t="s">
        <v>1042</v>
      </c>
      <c r="F8276" s="354" t="s">
        <v>993</v>
      </c>
      <c r="G8276" s="447" t="n">
        <v>1170</v>
      </c>
      <c r="H8276" s="448" t="n">
        <v>4117.99929564336</v>
      </c>
      <c r="I8276" s="448" t="n">
        <v>81701.1</v>
      </c>
      <c r="J8276" s="389"/>
      <c r="K8276" s="331" t="s">
        <v>994</v>
      </c>
    </row>
    <row r="8277" customFormat="false" ht="15" hidden="true" customHeight="false" outlineLevel="0" collapsed="false">
      <c r="A8277" s="444"/>
      <c r="B8277" s="444" t="s">
        <v>1815</v>
      </c>
      <c r="C8277" s="444" t="str">
        <f aca="false">IFERROR(VLOOKUP(B8277,'[1]#¡REF!'!$A$1:$C$15201,2,FALSE()),"")</f>
        <v/>
      </c>
      <c r="D8277" s="444" t="s">
        <v>1016</v>
      </c>
      <c r="E8277" s="444" t="s">
        <v>1092</v>
      </c>
      <c r="F8277" s="354" t="s">
        <v>993</v>
      </c>
      <c r="G8277" s="447" t="n">
        <v>1170</v>
      </c>
      <c r="H8277" s="448" t="n">
        <v>4117.99929564336</v>
      </c>
      <c r="I8277" s="448" t="n">
        <v>81701.1</v>
      </c>
      <c r="J8277" s="389"/>
      <c r="K8277" s="331" t="s">
        <v>994</v>
      </c>
    </row>
    <row r="8278" customFormat="false" ht="15" hidden="true" customHeight="false" outlineLevel="0" collapsed="false">
      <c r="A8278" s="444"/>
      <c r="B8278" s="444" t="s">
        <v>1815</v>
      </c>
      <c r="C8278" s="444" t="str">
        <f aca="false">IFERROR(VLOOKUP(B8278,'[1]#¡REF!'!$A$1:$C$15201,2,FALSE()),"")</f>
        <v/>
      </c>
      <c r="D8278" s="444" t="s">
        <v>1016</v>
      </c>
      <c r="E8278" s="444" t="s">
        <v>1025</v>
      </c>
      <c r="F8278" s="354" t="s">
        <v>993</v>
      </c>
      <c r="G8278" s="447" t="n">
        <v>62</v>
      </c>
      <c r="H8278" s="448" t="n">
        <v>218.218766093922</v>
      </c>
      <c r="I8278" s="448" t="n">
        <v>4329.46</v>
      </c>
      <c r="J8278" s="389"/>
      <c r="K8278" s="331" t="s">
        <v>994</v>
      </c>
    </row>
    <row r="8279" customFormat="false" ht="15" hidden="true" customHeight="false" outlineLevel="0" collapsed="false">
      <c r="A8279" s="444"/>
      <c r="B8279" s="444" t="s">
        <v>1815</v>
      </c>
      <c r="C8279" s="444" t="str">
        <f aca="false">IFERROR(VLOOKUP(B8279,'[1]#¡REF!'!$A$1:$C$15201,2,FALSE()),"")</f>
        <v/>
      </c>
      <c r="D8279" s="444" t="s">
        <v>1016</v>
      </c>
      <c r="E8279" s="444" t="s">
        <v>1065</v>
      </c>
      <c r="F8279" s="354" t="s">
        <v>993</v>
      </c>
      <c r="G8279" s="447" t="n">
        <v>390</v>
      </c>
      <c r="H8279" s="448" t="n">
        <v>1372.66643188112</v>
      </c>
      <c r="I8279" s="448" t="n">
        <v>27233.7</v>
      </c>
      <c r="J8279" s="389"/>
      <c r="K8279" s="331" t="s">
        <v>994</v>
      </c>
    </row>
    <row r="8280" customFormat="false" ht="15" hidden="true" customHeight="false" outlineLevel="0" collapsed="false">
      <c r="A8280" s="444"/>
      <c r="B8280" s="444" t="s">
        <v>1815</v>
      </c>
      <c r="C8280" s="444" t="str">
        <f aca="false">IFERROR(VLOOKUP(B8280,'[1]#¡REF!'!$A$1:$C$15201,2,FALSE()),"")</f>
        <v/>
      </c>
      <c r="D8280" s="444" t="s">
        <v>1016</v>
      </c>
      <c r="E8280" s="444" t="s">
        <v>1026</v>
      </c>
      <c r="F8280" s="446" t="s">
        <v>1132</v>
      </c>
      <c r="G8280" s="447" t="n">
        <v>406</v>
      </c>
      <c r="H8280" s="448" t="n">
        <v>1428.98095216342</v>
      </c>
      <c r="I8280" s="448" t="n">
        <v>28350.98</v>
      </c>
      <c r="J8280" s="389"/>
      <c r="K8280" s="331" t="s">
        <v>994</v>
      </c>
    </row>
    <row r="8281" customFormat="false" ht="15" hidden="true" customHeight="false" outlineLevel="0" collapsed="false">
      <c r="A8281" s="444"/>
      <c r="B8281" s="444" t="s">
        <v>1815</v>
      </c>
      <c r="C8281" s="444" t="str">
        <f aca="false">IFERROR(VLOOKUP(B8281,'[1]#¡REF!'!$A$1:$C$15201,2,FALSE()),"")</f>
        <v/>
      </c>
      <c r="D8281" s="444" t="s">
        <v>1016</v>
      </c>
      <c r="E8281" s="444" t="s">
        <v>1027</v>
      </c>
      <c r="F8281" s="446" t="s">
        <v>1133</v>
      </c>
      <c r="G8281" s="447" t="n">
        <v>624</v>
      </c>
      <c r="H8281" s="448" t="n">
        <v>2196.26629100979</v>
      </c>
      <c r="I8281" s="448" t="n">
        <v>43573.92</v>
      </c>
      <c r="J8281" s="389"/>
      <c r="K8281" s="331" t="s">
        <v>994</v>
      </c>
    </row>
    <row r="8282" customFormat="false" ht="15" hidden="true" customHeight="false" outlineLevel="0" collapsed="false">
      <c r="A8282" s="449"/>
      <c r="B8282" s="449" t="s">
        <v>1815</v>
      </c>
      <c r="C8282" s="449" t="str">
        <f aca="false">IFERROR(VLOOKUP(B8282,'[1]#¡REF!'!$A$1:$C$15201,2,FALSE()),"")</f>
        <v/>
      </c>
      <c r="D8282" s="449" t="s">
        <v>1016</v>
      </c>
      <c r="E8282" s="449" t="s">
        <v>1028</v>
      </c>
      <c r="F8282" s="450" t="s">
        <v>1134</v>
      </c>
      <c r="G8282" s="447" t="n">
        <v>23</v>
      </c>
      <c r="H8282" s="448" t="n">
        <v>80.9521229058096</v>
      </c>
      <c r="I8282" s="448" t="n">
        <v>1606.09</v>
      </c>
      <c r="J8282" s="390"/>
      <c r="K8282" s="331" t="s">
        <v>994</v>
      </c>
    </row>
    <row r="8283" customFormat="false" ht="15.75" hidden="true" customHeight="false" outlineLevel="0" collapsed="false">
      <c r="A8283" s="451"/>
      <c r="B8283" s="451" t="s">
        <v>1815</v>
      </c>
      <c r="C8283" s="451" t="str">
        <f aca="false">IFERROR(VLOOKUP(B8283,'[1]#¡REF!'!$A$1:$C$15201,2,FALSE()),"")</f>
        <v/>
      </c>
      <c r="D8283" s="451" t="s">
        <v>1016</v>
      </c>
      <c r="E8283" s="451" t="s">
        <v>621</v>
      </c>
      <c r="F8283" s="452" t="s">
        <v>1136</v>
      </c>
      <c r="G8283" s="453" t="n">
        <v>101</v>
      </c>
      <c r="H8283" s="454" t="n">
        <v>355.485409282034</v>
      </c>
      <c r="I8283" s="454" t="n">
        <v>7052.83</v>
      </c>
      <c r="J8283" s="360"/>
      <c r="K8283" s="356" t="s">
        <v>994</v>
      </c>
      <c r="L8283" s="379"/>
      <c r="M8283" s="379"/>
      <c r="N8283" s="379"/>
      <c r="O8283" s="379"/>
      <c r="P8283" s="279"/>
      <c r="Q8283" s="395"/>
      <c r="R8283" s="396"/>
      <c r="S8283" s="396"/>
      <c r="T8283" s="382"/>
    </row>
    <row r="8284" customFormat="false" ht="15" hidden="true" customHeight="false" outlineLevel="0" collapsed="false">
      <c r="A8284" s="439"/>
      <c r="B8284" s="439" t="s">
        <v>1819</v>
      </c>
      <c r="C8284" s="439" t="str">
        <f aca="false">IFERROR(VLOOKUP(B8284,'[1]#¡REF!'!$A$1:$C$15201,2,FALSE()),"")</f>
        <v/>
      </c>
      <c r="D8284" s="439" t="s">
        <v>991</v>
      </c>
      <c r="E8284" s="439" t="s">
        <v>997</v>
      </c>
      <c r="F8284" s="441" t="s">
        <v>1130</v>
      </c>
      <c r="G8284" s="447" t="n">
        <v>130</v>
      </c>
      <c r="H8284" s="448" t="n">
        <v>68.8003549058673</v>
      </c>
      <c r="I8284" s="448" t="n">
        <v>1365</v>
      </c>
      <c r="J8284" s="388"/>
      <c r="K8284" s="331" t="s">
        <v>994</v>
      </c>
    </row>
    <row r="8285" customFormat="false" ht="15" hidden="true" customHeight="false" outlineLevel="0" collapsed="false">
      <c r="A8285" s="444"/>
      <c r="B8285" s="444" t="s">
        <v>1819</v>
      </c>
      <c r="C8285" s="444" t="str">
        <f aca="false">IFERROR(VLOOKUP(B8285,'[1]#¡REF!'!$A$1:$C$15201,2,FALSE()),"")</f>
        <v/>
      </c>
      <c r="D8285" s="444" t="s">
        <v>991</v>
      </c>
      <c r="E8285" s="444" t="s">
        <v>992</v>
      </c>
      <c r="F8285" s="354" t="s">
        <v>993</v>
      </c>
      <c r="G8285" s="447" t="n">
        <v>850</v>
      </c>
      <c r="H8285" s="448" t="n">
        <v>449.848474384517</v>
      </c>
      <c r="I8285" s="448" t="n">
        <v>8925</v>
      </c>
      <c r="J8285" s="389"/>
      <c r="K8285" s="331" t="s">
        <v>994</v>
      </c>
    </row>
    <row r="8286" customFormat="false" ht="15" hidden="true" customHeight="false" outlineLevel="0" collapsed="false">
      <c r="A8286" s="444"/>
      <c r="B8286" s="444" t="s">
        <v>1819</v>
      </c>
      <c r="C8286" s="444" t="str">
        <f aca="false">IFERROR(VLOOKUP(B8286,'[1]#¡REF!'!$A$1:$C$15201,2,FALSE()),"")</f>
        <v/>
      </c>
      <c r="D8286" s="444" t="s">
        <v>991</v>
      </c>
      <c r="E8286" s="444" t="s">
        <v>1000</v>
      </c>
      <c r="F8286" s="354" t="s">
        <v>993</v>
      </c>
      <c r="G8286" s="447" t="n">
        <v>19648</v>
      </c>
      <c r="H8286" s="448" t="n">
        <v>10398.3797937729</v>
      </c>
      <c r="I8286" s="448" t="n">
        <v>206304</v>
      </c>
      <c r="J8286" s="389"/>
      <c r="K8286" s="331" t="s">
        <v>994</v>
      </c>
    </row>
    <row r="8287" customFormat="false" ht="15" hidden="true" customHeight="false" outlineLevel="0" collapsed="false">
      <c r="A8287" s="444"/>
      <c r="B8287" s="444" t="s">
        <v>1819</v>
      </c>
      <c r="C8287" s="444" t="str">
        <f aca="false">IFERROR(VLOOKUP(B8287,'[1]#¡REF!'!$A$1:$C$15201,2,FALSE()),"")</f>
        <v/>
      </c>
      <c r="D8287" s="444" t="s">
        <v>991</v>
      </c>
      <c r="E8287" s="444" t="s">
        <v>1075</v>
      </c>
      <c r="F8287" s="354" t="s">
        <v>993</v>
      </c>
      <c r="G8287" s="447" t="n">
        <v>150</v>
      </c>
      <c r="H8287" s="448" t="n">
        <v>79.3850248913854</v>
      </c>
      <c r="I8287" s="448" t="n">
        <v>1575</v>
      </c>
      <c r="J8287" s="389"/>
      <c r="K8287" s="331" t="s">
        <v>994</v>
      </c>
    </row>
    <row r="8288" customFormat="false" ht="15" hidden="true" customHeight="false" outlineLevel="0" collapsed="false">
      <c r="A8288" s="444"/>
      <c r="B8288" s="444" t="s">
        <v>1819</v>
      </c>
      <c r="C8288" s="444" t="str">
        <f aca="false">IFERROR(VLOOKUP(B8288,'[1]#¡REF!'!$A$1:$C$15201,2,FALSE()),"")</f>
        <v/>
      </c>
      <c r="D8288" s="444" t="s">
        <v>991</v>
      </c>
      <c r="E8288" s="444" t="s">
        <v>1012</v>
      </c>
      <c r="F8288" s="354" t="s">
        <v>993</v>
      </c>
      <c r="G8288" s="447" t="n">
        <v>5</v>
      </c>
      <c r="H8288" s="448" t="n">
        <v>2.64616749637951</v>
      </c>
      <c r="I8288" s="448" t="n">
        <v>52.5</v>
      </c>
      <c r="J8288" s="389"/>
      <c r="K8288" s="331" t="s">
        <v>994</v>
      </c>
    </row>
    <row r="8289" customFormat="false" ht="15" hidden="true" customHeight="false" outlineLevel="0" collapsed="false">
      <c r="A8289" s="444"/>
      <c r="B8289" s="444" t="s">
        <v>1819</v>
      </c>
      <c r="C8289" s="444" t="str">
        <f aca="false">IFERROR(VLOOKUP(B8289,'[1]#¡REF!'!$A$1:$C$15201,2,FALSE()),"")</f>
        <v/>
      </c>
      <c r="D8289" s="444" t="s">
        <v>991</v>
      </c>
      <c r="E8289" s="444" t="s">
        <v>1036</v>
      </c>
      <c r="F8289" s="354" t="s">
        <v>993</v>
      </c>
      <c r="G8289" s="447" t="n">
        <v>20</v>
      </c>
      <c r="H8289" s="448" t="n">
        <v>10.5846699855181</v>
      </c>
      <c r="I8289" s="448" t="n">
        <v>210</v>
      </c>
      <c r="J8289" s="389"/>
      <c r="K8289" s="331" t="s">
        <v>994</v>
      </c>
    </row>
    <row r="8290" customFormat="false" ht="15" hidden="true" customHeight="false" outlineLevel="0" collapsed="false">
      <c r="A8290" s="444"/>
      <c r="B8290" s="444" t="s">
        <v>1819</v>
      </c>
      <c r="C8290" s="444" t="str">
        <f aca="false">IFERROR(VLOOKUP(B8290,'[1]#¡REF!'!$A$1:$C$15201,2,FALSE()),"")</f>
        <v/>
      </c>
      <c r="D8290" s="444" t="s">
        <v>991</v>
      </c>
      <c r="E8290" s="444" t="s">
        <v>1013</v>
      </c>
      <c r="F8290" s="354" t="s">
        <v>993</v>
      </c>
      <c r="G8290" s="447" t="n">
        <v>60</v>
      </c>
      <c r="H8290" s="448" t="n">
        <v>31.7540099565542</v>
      </c>
      <c r="I8290" s="448" t="n">
        <v>630</v>
      </c>
      <c r="J8290" s="389"/>
      <c r="K8290" s="331" t="s">
        <v>994</v>
      </c>
    </row>
    <row r="8291" customFormat="false" ht="15" hidden="true" customHeight="false" outlineLevel="0" collapsed="false">
      <c r="A8291" s="444"/>
      <c r="B8291" s="444" t="s">
        <v>1819</v>
      </c>
      <c r="C8291" s="444" t="str">
        <f aca="false">IFERROR(VLOOKUP(B8291,'[1]#¡REF!'!$A$1:$C$15201,2,FALSE()),"")</f>
        <v/>
      </c>
      <c r="D8291" s="444" t="s">
        <v>991</v>
      </c>
      <c r="E8291" s="444" t="s">
        <v>1037</v>
      </c>
      <c r="F8291" s="446" t="s">
        <v>1131</v>
      </c>
      <c r="G8291" s="447" t="n">
        <v>360</v>
      </c>
      <c r="H8291" s="448" t="n">
        <v>190.524059739325</v>
      </c>
      <c r="I8291" s="448" t="n">
        <v>3780</v>
      </c>
      <c r="J8291" s="389"/>
      <c r="K8291" s="331" t="s">
        <v>994</v>
      </c>
    </row>
    <row r="8292" customFormat="false" ht="15" hidden="true" customHeight="false" outlineLevel="0" collapsed="false">
      <c r="A8292" s="444"/>
      <c r="B8292" s="444" t="s">
        <v>1819</v>
      </c>
      <c r="C8292" s="444" t="str">
        <f aca="false">IFERROR(VLOOKUP(B8292,'[1]#¡REF!'!$A$1:$C$15201,2,FALSE()),"")</f>
        <v/>
      </c>
      <c r="D8292" s="444" t="s">
        <v>991</v>
      </c>
      <c r="E8292" s="444" t="s">
        <v>1014</v>
      </c>
      <c r="F8292" s="446" t="s">
        <v>1132</v>
      </c>
      <c r="G8292" s="447" t="n">
        <v>800</v>
      </c>
      <c r="H8292" s="448" t="n">
        <v>423.386799420722</v>
      </c>
      <c r="I8292" s="448" t="n">
        <v>8400</v>
      </c>
      <c r="J8292" s="389"/>
      <c r="K8292" s="331" t="s">
        <v>994</v>
      </c>
    </row>
    <row r="8293" customFormat="false" ht="15" hidden="true" customHeight="false" outlineLevel="0" collapsed="false">
      <c r="A8293" s="444"/>
      <c r="B8293" s="444" t="s">
        <v>1819</v>
      </c>
      <c r="C8293" s="444" t="str">
        <f aca="false">IFERROR(VLOOKUP(B8293,'[1]#¡REF!'!$A$1:$C$15201,2,FALSE()),"")</f>
        <v/>
      </c>
      <c r="D8293" s="444" t="s">
        <v>991</v>
      </c>
      <c r="E8293" s="444" t="s">
        <v>1002</v>
      </c>
      <c r="F8293" s="446" t="s">
        <v>1133</v>
      </c>
      <c r="G8293" s="447" t="n">
        <v>500</v>
      </c>
      <c r="H8293" s="448" t="n">
        <v>264.616749637951</v>
      </c>
      <c r="I8293" s="448" t="n">
        <v>5250</v>
      </c>
      <c r="J8293" s="389"/>
      <c r="K8293" s="331" t="s">
        <v>994</v>
      </c>
    </row>
    <row r="8294" customFormat="false" ht="15" hidden="true" customHeight="false" outlineLevel="0" collapsed="false">
      <c r="A8294" s="449"/>
      <c r="B8294" s="449" t="s">
        <v>1819</v>
      </c>
      <c r="C8294" s="449" t="str">
        <f aca="false">IFERROR(VLOOKUP(B8294,'[1]#¡REF!'!$A$1:$C$15201,2,FALSE()),"")</f>
        <v/>
      </c>
      <c r="D8294" s="449" t="s">
        <v>991</v>
      </c>
      <c r="E8294" s="449" t="s">
        <v>1004</v>
      </c>
      <c r="F8294" s="450" t="s">
        <v>1134</v>
      </c>
      <c r="G8294" s="447" t="n">
        <v>80</v>
      </c>
      <c r="H8294" s="448" t="n">
        <v>42.3386799420722</v>
      </c>
      <c r="I8294" s="448" t="n">
        <v>840</v>
      </c>
      <c r="J8294" s="390"/>
      <c r="K8294" s="331" t="s">
        <v>994</v>
      </c>
    </row>
    <row r="8295" customFormat="false" ht="15.75" hidden="true" customHeight="false" outlineLevel="0" collapsed="false">
      <c r="A8295" s="455" t="s">
        <v>1820</v>
      </c>
      <c r="B8295" s="455" t="s">
        <v>1819</v>
      </c>
      <c r="C8295" s="455" t="str">
        <f aca="false">IFERROR(VLOOKUP(B8295,'[1]#¡REF!'!$A$1:$C$15201,2,FALSE()),"")</f>
        <v/>
      </c>
      <c r="D8295" s="455" t="s">
        <v>991</v>
      </c>
      <c r="E8295" s="455" t="s">
        <v>612</v>
      </c>
      <c r="F8295" s="456" t="s">
        <v>1136</v>
      </c>
      <c r="G8295" s="457" t="n">
        <v>1131</v>
      </c>
      <c r="H8295" s="465" t="n">
        <v>598.563087681046</v>
      </c>
      <c r="I8295" s="465" t="n">
        <v>11875.5</v>
      </c>
      <c r="J8295" s="360" t="n">
        <v>9.05</v>
      </c>
      <c r="K8295" s="455" t="s">
        <v>994</v>
      </c>
      <c r="L8295" s="467" t="s">
        <v>1821</v>
      </c>
      <c r="M8295" s="467" t="s">
        <v>1822</v>
      </c>
      <c r="N8295" s="467" t="s">
        <v>1823</v>
      </c>
      <c r="O8295" s="458" t="n">
        <v>3139327</v>
      </c>
      <c r="P8295" s="484" t="s">
        <v>1824</v>
      </c>
      <c r="Q8295" s="485" t="n">
        <v>44490</v>
      </c>
      <c r="R8295" s="486" t="n">
        <v>44490</v>
      </c>
      <c r="S8295" s="486" t="n">
        <v>44490</v>
      </c>
      <c r="T8295" s="462" t="n">
        <f aca="false">10+84+94+94</f>
        <v>282</v>
      </c>
    </row>
    <row r="8296" customFormat="false" ht="15" hidden="true" customHeight="false" outlineLevel="0" collapsed="false">
      <c r="A8296" s="439"/>
      <c r="B8296" s="439" t="s">
        <v>1819</v>
      </c>
      <c r="C8296" s="439" t="str">
        <f aca="false">IFERROR(VLOOKUP(B8296,'[1]#¡REF!'!$A$1:$C$15201,2,FALSE()),"")</f>
        <v/>
      </c>
      <c r="D8296" s="439" t="s">
        <v>1016</v>
      </c>
      <c r="E8296" s="439" t="s">
        <v>1017</v>
      </c>
      <c r="F8296" s="441" t="s">
        <v>1130</v>
      </c>
      <c r="G8296" s="447" t="n">
        <v>2</v>
      </c>
      <c r="H8296" s="448" t="n">
        <v>1.05846699855181</v>
      </c>
      <c r="I8296" s="448" t="n">
        <v>21</v>
      </c>
      <c r="J8296" s="388"/>
      <c r="K8296" s="331" t="s">
        <v>994</v>
      </c>
    </row>
    <row r="8297" customFormat="false" ht="15" hidden="true" customHeight="false" outlineLevel="0" collapsed="false">
      <c r="A8297" s="444"/>
      <c r="B8297" s="444" t="s">
        <v>1819</v>
      </c>
      <c r="C8297" s="444" t="str">
        <f aca="false">IFERROR(VLOOKUP(B8297,'[1]#¡REF!'!$A$1:$C$15201,2,FALSE()),"")</f>
        <v/>
      </c>
      <c r="D8297" s="444" t="s">
        <v>1016</v>
      </c>
      <c r="E8297" s="444" t="s">
        <v>1091</v>
      </c>
      <c r="F8297" s="354" t="s">
        <v>993</v>
      </c>
      <c r="G8297" s="447" t="n">
        <v>195</v>
      </c>
      <c r="H8297" s="448" t="n">
        <v>103.200532358801</v>
      </c>
      <c r="I8297" s="448" t="n">
        <v>2047.5</v>
      </c>
      <c r="J8297" s="389"/>
      <c r="K8297" s="331" t="s">
        <v>994</v>
      </c>
    </row>
    <row r="8298" customFormat="false" ht="15" hidden="true" customHeight="false" outlineLevel="0" collapsed="false">
      <c r="A8298" s="444"/>
      <c r="B8298" s="444" t="s">
        <v>1819</v>
      </c>
      <c r="C8298" s="444" t="str">
        <f aca="false">IFERROR(VLOOKUP(B8298,'[1]#¡REF!'!$A$1:$C$15201,2,FALSE()),"")</f>
        <v/>
      </c>
      <c r="D8298" s="444" t="s">
        <v>1016</v>
      </c>
      <c r="E8298" s="444" t="s">
        <v>1019</v>
      </c>
      <c r="F8298" s="354" t="s">
        <v>993</v>
      </c>
      <c r="G8298" s="447" t="n">
        <v>94</v>
      </c>
      <c r="H8298" s="448" t="n">
        <v>49.7479489319349</v>
      </c>
      <c r="I8298" s="448" t="n">
        <v>987</v>
      </c>
      <c r="J8298" s="389"/>
      <c r="K8298" s="331" t="s">
        <v>994</v>
      </c>
    </row>
    <row r="8299" customFormat="false" ht="15" hidden="true" customHeight="false" outlineLevel="0" collapsed="false">
      <c r="A8299" s="444"/>
      <c r="B8299" s="444" t="s">
        <v>1819</v>
      </c>
      <c r="C8299" s="444" t="str">
        <f aca="false">IFERROR(VLOOKUP(B8299,'[1]#¡REF!'!$A$1:$C$15201,2,FALSE()),"")</f>
        <v/>
      </c>
      <c r="D8299" s="444" t="s">
        <v>1016</v>
      </c>
      <c r="E8299" s="444" t="s">
        <v>1020</v>
      </c>
      <c r="F8299" s="354" t="s">
        <v>993</v>
      </c>
      <c r="G8299" s="447" t="n">
        <v>3120</v>
      </c>
      <c r="H8299" s="448" t="n">
        <v>1651.20851774082</v>
      </c>
      <c r="I8299" s="448" t="n">
        <v>32760</v>
      </c>
      <c r="J8299" s="389"/>
      <c r="K8299" s="331" t="s">
        <v>994</v>
      </c>
    </row>
    <row r="8300" customFormat="false" ht="15" hidden="true" customHeight="false" outlineLevel="0" collapsed="false">
      <c r="A8300" s="444"/>
      <c r="B8300" s="444" t="s">
        <v>1819</v>
      </c>
      <c r="C8300" s="444" t="str">
        <f aca="false">IFERROR(VLOOKUP(B8300,'[1]#¡REF!'!$A$1:$C$15201,2,FALSE()),"")</f>
        <v/>
      </c>
      <c r="D8300" s="444" t="s">
        <v>1016</v>
      </c>
      <c r="E8300" s="444" t="s">
        <v>1022</v>
      </c>
      <c r="F8300" s="354" t="s">
        <v>993</v>
      </c>
      <c r="G8300" s="447" t="n">
        <v>10</v>
      </c>
      <c r="H8300" s="448" t="n">
        <v>5.29233499275903</v>
      </c>
      <c r="I8300" s="448" t="n">
        <v>105</v>
      </c>
      <c r="J8300" s="389"/>
      <c r="K8300" s="331" t="s">
        <v>994</v>
      </c>
    </row>
    <row r="8301" customFormat="false" ht="15" hidden="true" customHeight="false" outlineLevel="0" collapsed="false">
      <c r="A8301" s="444"/>
      <c r="B8301" s="444" t="s">
        <v>1819</v>
      </c>
      <c r="C8301" s="444" t="str">
        <f aca="false">IFERROR(VLOOKUP(B8301,'[1]#¡REF!'!$A$1:$C$15201,2,FALSE()),"")</f>
        <v/>
      </c>
      <c r="D8301" s="444" t="s">
        <v>1016</v>
      </c>
      <c r="E8301" s="444" t="s">
        <v>1042</v>
      </c>
      <c r="F8301" s="354" t="s">
        <v>993</v>
      </c>
      <c r="G8301" s="447" t="n">
        <v>780</v>
      </c>
      <c r="H8301" s="448" t="n">
        <v>412.802129435204</v>
      </c>
      <c r="I8301" s="448" t="n">
        <v>8190</v>
      </c>
      <c r="J8301" s="389"/>
      <c r="K8301" s="331" t="s">
        <v>994</v>
      </c>
    </row>
    <row r="8302" customFormat="false" ht="15" hidden="true" customHeight="false" outlineLevel="0" collapsed="false">
      <c r="A8302" s="444"/>
      <c r="B8302" s="444" t="s">
        <v>1819</v>
      </c>
      <c r="C8302" s="444" t="str">
        <f aca="false">IFERROR(VLOOKUP(B8302,'[1]#¡REF!'!$A$1:$C$15201,2,FALSE()),"")</f>
        <v/>
      </c>
      <c r="D8302" s="444" t="s">
        <v>1016</v>
      </c>
      <c r="E8302" s="444" t="s">
        <v>1025</v>
      </c>
      <c r="F8302" s="354" t="s">
        <v>993</v>
      </c>
      <c r="G8302" s="447" t="n">
        <v>1950</v>
      </c>
      <c r="H8302" s="448" t="n">
        <v>1032.00532358801</v>
      </c>
      <c r="I8302" s="448" t="n">
        <v>20475</v>
      </c>
      <c r="J8302" s="389"/>
      <c r="K8302" s="331" t="s">
        <v>994</v>
      </c>
    </row>
    <row r="8303" customFormat="false" ht="15" hidden="true" customHeight="false" outlineLevel="0" collapsed="false">
      <c r="A8303" s="444"/>
      <c r="B8303" s="444" t="s">
        <v>1819</v>
      </c>
      <c r="C8303" s="444" t="str">
        <f aca="false">IFERROR(VLOOKUP(B8303,'[1]#¡REF!'!$A$1:$C$15201,2,FALSE()),"")</f>
        <v/>
      </c>
      <c r="D8303" s="444" t="s">
        <v>1016</v>
      </c>
      <c r="E8303" s="444" t="s">
        <v>1065</v>
      </c>
      <c r="F8303" s="354" t="s">
        <v>993</v>
      </c>
      <c r="G8303" s="447" t="n">
        <v>5</v>
      </c>
      <c r="H8303" s="448" t="n">
        <v>2.64616749637951</v>
      </c>
      <c r="I8303" s="448" t="n">
        <v>52.5</v>
      </c>
      <c r="J8303" s="389"/>
      <c r="K8303" s="331" t="s">
        <v>994</v>
      </c>
    </row>
    <row r="8304" customFormat="false" ht="15" hidden="true" customHeight="false" outlineLevel="0" collapsed="false">
      <c r="A8304" s="444"/>
      <c r="B8304" s="444" t="s">
        <v>1819</v>
      </c>
      <c r="C8304" s="444" t="str">
        <f aca="false">IFERROR(VLOOKUP(B8304,'[1]#¡REF!'!$A$1:$C$15201,2,FALSE()),"")</f>
        <v/>
      </c>
      <c r="D8304" s="444" t="s">
        <v>1016</v>
      </c>
      <c r="E8304" s="444" t="s">
        <v>1093</v>
      </c>
      <c r="F8304" s="446" t="s">
        <v>1131</v>
      </c>
      <c r="G8304" s="447" t="n">
        <v>156</v>
      </c>
      <c r="H8304" s="448" t="n">
        <v>82.5604258870408</v>
      </c>
      <c r="I8304" s="448" t="n">
        <v>1638</v>
      </c>
      <c r="J8304" s="389"/>
      <c r="K8304" s="331" t="s">
        <v>994</v>
      </c>
    </row>
    <row r="8305" customFormat="false" ht="15" hidden="true" customHeight="false" outlineLevel="0" collapsed="false">
      <c r="A8305" s="444"/>
      <c r="B8305" s="444" t="s">
        <v>1819</v>
      </c>
      <c r="C8305" s="444" t="str">
        <f aca="false">IFERROR(VLOOKUP(B8305,'[1]#¡REF!'!$A$1:$C$15201,2,FALSE()),"")</f>
        <v/>
      </c>
      <c r="D8305" s="444" t="s">
        <v>1016</v>
      </c>
      <c r="E8305" s="444" t="s">
        <v>1026</v>
      </c>
      <c r="F8305" s="446" t="s">
        <v>1132</v>
      </c>
      <c r="G8305" s="447" t="n">
        <v>151</v>
      </c>
      <c r="H8305" s="448" t="n">
        <v>79.9142583906613</v>
      </c>
      <c r="I8305" s="448" t="n">
        <v>1585.5</v>
      </c>
      <c r="J8305" s="389"/>
      <c r="K8305" s="331" t="s">
        <v>994</v>
      </c>
    </row>
    <row r="8306" customFormat="false" ht="15" hidden="true" customHeight="false" outlineLevel="0" collapsed="false">
      <c r="A8306" s="444"/>
      <c r="B8306" s="444" t="s">
        <v>1819</v>
      </c>
      <c r="C8306" s="444" t="str">
        <f aca="false">IFERROR(VLOOKUP(B8306,'[1]#¡REF!'!$A$1:$C$15201,2,FALSE()),"")</f>
        <v/>
      </c>
      <c r="D8306" s="444" t="s">
        <v>1016</v>
      </c>
      <c r="E8306" s="444" t="s">
        <v>1027</v>
      </c>
      <c r="F8306" s="446" t="s">
        <v>1133</v>
      </c>
      <c r="G8306" s="447" t="n">
        <v>55</v>
      </c>
      <c r="H8306" s="448" t="n">
        <v>29.1078424601746</v>
      </c>
      <c r="I8306" s="448" t="n">
        <v>577.5</v>
      </c>
      <c r="J8306" s="389"/>
      <c r="K8306" s="331" t="s">
        <v>994</v>
      </c>
    </row>
    <row r="8307" customFormat="false" ht="15" hidden="true" customHeight="false" outlineLevel="0" collapsed="false">
      <c r="A8307" s="449"/>
      <c r="B8307" s="449" t="s">
        <v>1819</v>
      </c>
      <c r="C8307" s="449" t="str">
        <f aca="false">IFERROR(VLOOKUP(B8307,'[1]#¡REF!'!$A$1:$C$15201,2,FALSE()),"")</f>
        <v/>
      </c>
      <c r="D8307" s="449" t="s">
        <v>1016</v>
      </c>
      <c r="E8307" s="449" t="s">
        <v>1028</v>
      </c>
      <c r="F8307" s="450" t="s">
        <v>1134</v>
      </c>
      <c r="G8307" s="447" t="n">
        <v>55</v>
      </c>
      <c r="H8307" s="448" t="n">
        <v>29.1078424601746</v>
      </c>
      <c r="I8307" s="448" t="n">
        <v>577.5</v>
      </c>
      <c r="J8307" s="390"/>
      <c r="K8307" s="331" t="s">
        <v>994</v>
      </c>
    </row>
    <row r="8308" customFormat="false" ht="15.75" hidden="true" customHeight="false" outlineLevel="0" collapsed="false">
      <c r="A8308" s="451"/>
      <c r="B8308" s="451" t="s">
        <v>1819</v>
      </c>
      <c r="C8308" s="451" t="str">
        <f aca="false">IFERROR(VLOOKUP(B8308,'[1]#¡REF!'!$A$1:$C$15201,2,FALSE()),"")</f>
        <v/>
      </c>
      <c r="D8308" s="451" t="s">
        <v>1016</v>
      </c>
      <c r="E8308" s="451" t="s">
        <v>621</v>
      </c>
      <c r="F8308" s="452" t="s">
        <v>1136</v>
      </c>
      <c r="G8308" s="453" t="n">
        <v>530</v>
      </c>
      <c r="H8308" s="454" t="n">
        <v>280.493754616228</v>
      </c>
      <c r="I8308" s="454" t="n">
        <v>5565</v>
      </c>
      <c r="J8308" s="360"/>
      <c r="K8308" s="356" t="s">
        <v>994</v>
      </c>
      <c r="L8308" s="379"/>
      <c r="M8308" s="379"/>
      <c r="N8308" s="379"/>
      <c r="O8308" s="379"/>
      <c r="P8308" s="279"/>
      <c r="Q8308" s="395"/>
      <c r="R8308" s="396"/>
      <c r="S8308" s="396"/>
      <c r="T8308" s="382"/>
    </row>
    <row r="8309" customFormat="false" ht="15" hidden="true" customHeight="false" outlineLevel="0" collapsed="false">
      <c r="A8309" s="439"/>
      <c r="B8309" s="439" t="s">
        <v>1825</v>
      </c>
      <c r="C8309" s="439" t="str">
        <f aca="false">IFERROR(VLOOKUP(B8309,'[1]#¡REF!'!$A$1:$C$15201,2,FALSE()),"")</f>
        <v/>
      </c>
      <c r="D8309" s="439" t="s">
        <v>991</v>
      </c>
      <c r="E8309" s="439" t="s">
        <v>997</v>
      </c>
      <c r="F8309" s="441" t="s">
        <v>1130</v>
      </c>
      <c r="G8309" s="447" t="n">
        <v>25</v>
      </c>
      <c r="H8309" s="448" t="n">
        <v>13.2560390771012</v>
      </c>
      <c r="I8309" s="448" t="n">
        <v>263</v>
      </c>
      <c r="J8309" s="388"/>
      <c r="K8309" s="331" t="s">
        <v>994</v>
      </c>
    </row>
    <row r="8310" customFormat="false" ht="15" hidden="true" customHeight="false" outlineLevel="0" collapsed="false">
      <c r="A8310" s="444"/>
      <c r="B8310" s="444" t="s">
        <v>1825</v>
      </c>
      <c r="C8310" s="444" t="str">
        <f aca="false">IFERROR(VLOOKUP(B8310,'[1]#¡REF!'!$A$1:$C$15201,2,FALSE()),"")</f>
        <v/>
      </c>
      <c r="D8310" s="444" t="s">
        <v>991</v>
      </c>
      <c r="E8310" s="444" t="s">
        <v>1075</v>
      </c>
      <c r="F8310" s="354" t="s">
        <v>993</v>
      </c>
      <c r="G8310" s="447" t="n">
        <v>35</v>
      </c>
      <c r="H8310" s="448" t="n">
        <v>18.5584547079417</v>
      </c>
      <c r="I8310" s="448" t="n">
        <v>368.2</v>
      </c>
      <c r="J8310" s="389"/>
      <c r="K8310" s="331" t="s">
        <v>994</v>
      </c>
    </row>
    <row r="8311" customFormat="false" ht="15" hidden="true" customHeight="false" outlineLevel="0" collapsed="false">
      <c r="A8311" s="444"/>
      <c r="B8311" s="444" t="s">
        <v>1825</v>
      </c>
      <c r="C8311" s="444" t="str">
        <f aca="false">IFERROR(VLOOKUP(B8311,'[1]#¡REF!'!$A$1:$C$15201,2,FALSE()),"")</f>
        <v/>
      </c>
      <c r="D8311" s="444" t="s">
        <v>991</v>
      </c>
      <c r="E8311" s="444" t="s">
        <v>1037</v>
      </c>
      <c r="F8311" s="446" t="s">
        <v>1131</v>
      </c>
      <c r="G8311" s="447" t="n">
        <v>216</v>
      </c>
      <c r="H8311" s="448" t="n">
        <v>114.532177626154</v>
      </c>
      <c r="I8311" s="448" t="n">
        <v>2272.32</v>
      </c>
      <c r="J8311" s="389"/>
      <c r="K8311" s="331" t="s">
        <v>994</v>
      </c>
    </row>
    <row r="8312" customFormat="false" ht="15" hidden="true" customHeight="false" outlineLevel="0" collapsed="false">
      <c r="A8312" s="444"/>
      <c r="B8312" s="444" t="s">
        <v>1825</v>
      </c>
      <c r="C8312" s="444" t="str">
        <f aca="false">IFERROR(VLOOKUP(B8312,'[1]#¡REF!'!$A$1:$C$15201,2,FALSE()),"")</f>
        <v/>
      </c>
      <c r="D8312" s="444" t="s">
        <v>991</v>
      </c>
      <c r="E8312" s="444" t="s">
        <v>1014</v>
      </c>
      <c r="F8312" s="446" t="s">
        <v>1132</v>
      </c>
      <c r="G8312" s="447" t="n">
        <v>442</v>
      </c>
      <c r="H8312" s="448" t="n">
        <v>234.366770883149</v>
      </c>
      <c r="I8312" s="448" t="n">
        <v>4649.84</v>
      </c>
      <c r="J8312" s="389"/>
      <c r="K8312" s="331" t="s">
        <v>994</v>
      </c>
    </row>
    <row r="8313" customFormat="false" ht="15" hidden="true" customHeight="false" outlineLevel="0" collapsed="false">
      <c r="A8313" s="449"/>
      <c r="B8313" s="449" t="s">
        <v>1825</v>
      </c>
      <c r="C8313" s="449" t="str">
        <f aca="false">IFERROR(VLOOKUP(B8313,'[1]#¡REF!'!$A$1:$C$15201,2,FALSE()),"")</f>
        <v/>
      </c>
      <c r="D8313" s="449" t="s">
        <v>991</v>
      </c>
      <c r="E8313" s="449" t="s">
        <v>1004</v>
      </c>
      <c r="F8313" s="450" t="s">
        <v>1134</v>
      </c>
      <c r="G8313" s="447" t="n">
        <v>16</v>
      </c>
      <c r="H8313" s="448" t="n">
        <v>8.48386500934476</v>
      </c>
      <c r="I8313" s="448" t="n">
        <v>168.32</v>
      </c>
      <c r="J8313" s="390"/>
      <c r="K8313" s="331" t="s">
        <v>994</v>
      </c>
    </row>
    <row r="8314" customFormat="false" ht="30.75" hidden="true" customHeight="false" outlineLevel="0" collapsed="false">
      <c r="A8314" s="455" t="s">
        <v>1820</v>
      </c>
      <c r="B8314" s="455" t="s">
        <v>1825</v>
      </c>
      <c r="C8314" s="455" t="str">
        <f aca="false">IFERROR(VLOOKUP(B8314,'[1]#¡REF!'!$A$1:$C$15201,2,FALSE()),"")</f>
        <v/>
      </c>
      <c r="D8314" s="455" t="s">
        <v>991</v>
      </c>
      <c r="E8314" s="455" t="s">
        <v>612</v>
      </c>
      <c r="F8314" s="456" t="s">
        <v>1136</v>
      </c>
      <c r="G8314" s="457" t="n">
        <v>138</v>
      </c>
      <c r="H8314" s="465" t="n">
        <v>73.1733357055985</v>
      </c>
      <c r="I8314" s="465" t="n">
        <v>1451.76</v>
      </c>
      <c r="J8314" s="360" t="n">
        <v>9.07</v>
      </c>
      <c r="K8314" s="455" t="s">
        <v>994</v>
      </c>
      <c r="L8314" s="467" t="s">
        <v>1821</v>
      </c>
      <c r="M8314" s="467" t="s">
        <v>1822</v>
      </c>
      <c r="N8314" s="467" t="s">
        <v>1823</v>
      </c>
      <c r="O8314" s="458" t="n">
        <v>3139327</v>
      </c>
      <c r="P8314" s="489" t="s">
        <v>1826</v>
      </c>
      <c r="Q8314" s="485" t="n">
        <v>44490</v>
      </c>
      <c r="R8314" s="486" t="n">
        <v>44490</v>
      </c>
      <c r="S8314" s="486" t="n">
        <v>44490</v>
      </c>
      <c r="T8314" s="462" t="n">
        <f aca="false">11+11+11</f>
        <v>33</v>
      </c>
    </row>
    <row r="8315" customFormat="false" ht="15" hidden="true" customHeight="false" outlineLevel="0" collapsed="false">
      <c r="A8315" s="439"/>
      <c r="B8315" s="439" t="s">
        <v>1827</v>
      </c>
      <c r="C8315" s="439" t="str">
        <f aca="false">IFERROR(VLOOKUP(B8315,'[1]#¡REF!'!$A$1:$C$15201,2,FALSE()),"")</f>
        <v/>
      </c>
      <c r="D8315" s="439" t="s">
        <v>991</v>
      </c>
      <c r="E8315" s="439" t="s">
        <v>992</v>
      </c>
      <c r="F8315" s="354" t="s">
        <v>993</v>
      </c>
      <c r="G8315" s="447" t="n">
        <v>15</v>
      </c>
      <c r="H8315" s="448" t="n">
        <v>143.482221243191</v>
      </c>
      <c r="I8315" s="448" t="n">
        <v>2846.7</v>
      </c>
      <c r="J8315" s="388"/>
      <c r="K8315" s="331" t="s">
        <v>994</v>
      </c>
    </row>
    <row r="8316" customFormat="false" ht="15" hidden="true" customHeight="false" outlineLevel="0" collapsed="false">
      <c r="A8316" s="444"/>
      <c r="B8316" s="444" t="s">
        <v>1827</v>
      </c>
      <c r="C8316" s="444" t="str">
        <f aca="false">IFERROR(VLOOKUP(B8316,'[1]#¡REF!'!$A$1:$C$15201,2,FALSE()),"")</f>
        <v/>
      </c>
      <c r="D8316" s="444" t="s">
        <v>991</v>
      </c>
      <c r="E8316" s="444" t="s">
        <v>1001</v>
      </c>
      <c r="F8316" s="354" t="s">
        <v>993</v>
      </c>
      <c r="G8316" s="447" t="n">
        <v>300</v>
      </c>
      <c r="H8316" s="448" t="n">
        <v>2869.64442486383</v>
      </c>
      <c r="I8316" s="448" t="n">
        <v>56934</v>
      </c>
      <c r="J8316" s="389"/>
      <c r="K8316" s="331" t="s">
        <v>994</v>
      </c>
    </row>
    <row r="8317" customFormat="false" ht="15" hidden="true" customHeight="false" outlineLevel="0" collapsed="false">
      <c r="A8317" s="444"/>
      <c r="B8317" s="444" t="s">
        <v>1827</v>
      </c>
      <c r="C8317" s="444" t="str">
        <f aca="false">IFERROR(VLOOKUP(B8317,'[1]#¡REF!'!$A$1:$C$15201,2,FALSE()),"")</f>
        <v/>
      </c>
      <c r="D8317" s="444" t="s">
        <v>991</v>
      </c>
      <c r="E8317" s="444" t="s">
        <v>1014</v>
      </c>
      <c r="F8317" s="446" t="s">
        <v>1132</v>
      </c>
      <c r="G8317" s="447" t="n">
        <v>538</v>
      </c>
      <c r="H8317" s="448" t="n">
        <v>5146.22900192246</v>
      </c>
      <c r="I8317" s="448" t="n">
        <v>102101.64</v>
      </c>
      <c r="J8317" s="389"/>
      <c r="K8317" s="331" t="s">
        <v>994</v>
      </c>
    </row>
    <row r="8318" customFormat="false" ht="15" hidden="true" customHeight="false" outlineLevel="0" collapsed="false">
      <c r="A8318" s="444"/>
      <c r="B8318" s="444" t="s">
        <v>1827</v>
      </c>
      <c r="C8318" s="444" t="str">
        <f aca="false">IFERROR(VLOOKUP(B8318,'[1]#¡REF!'!$A$1:$C$15201,2,FALSE()),"")</f>
        <v/>
      </c>
      <c r="D8318" s="444" t="s">
        <v>991</v>
      </c>
      <c r="E8318" s="444" t="s">
        <v>1002</v>
      </c>
      <c r="F8318" s="446" t="s">
        <v>1133</v>
      </c>
      <c r="G8318" s="447" t="n">
        <v>300</v>
      </c>
      <c r="H8318" s="448" t="n">
        <v>2869.64442486383</v>
      </c>
      <c r="I8318" s="448" t="n">
        <v>56934</v>
      </c>
      <c r="J8318" s="389"/>
      <c r="K8318" s="331" t="s">
        <v>994</v>
      </c>
    </row>
    <row r="8319" customFormat="false" ht="15" hidden="true" customHeight="false" outlineLevel="0" collapsed="false">
      <c r="A8319" s="444"/>
      <c r="B8319" s="444" t="s">
        <v>1828</v>
      </c>
      <c r="C8319" s="444" t="str">
        <f aca="false">IFERROR(VLOOKUP(B8319,'[1]#¡REF!'!$A$1:$C$15201,2,FALSE()),"")</f>
        <v/>
      </c>
      <c r="D8319" s="444" t="s">
        <v>991</v>
      </c>
      <c r="E8319" s="444" t="s">
        <v>1075</v>
      </c>
      <c r="F8319" s="354" t="s">
        <v>993</v>
      </c>
      <c r="G8319" s="447" t="n">
        <v>21</v>
      </c>
      <c r="H8319" s="448" t="n">
        <v>1727.54651427392</v>
      </c>
      <c r="I8319" s="448" t="n">
        <v>34274.52</v>
      </c>
      <c r="J8319" s="389"/>
      <c r="K8319" s="331" t="s">
        <v>994</v>
      </c>
    </row>
    <row r="8320" customFormat="false" ht="15" hidden="true" customHeight="false" outlineLevel="0" collapsed="false">
      <c r="A8320" s="444"/>
      <c r="B8320" s="444" t="s">
        <v>1828</v>
      </c>
      <c r="C8320" s="444" t="str">
        <f aca="false">IFERROR(VLOOKUP(B8320,'[1]#¡REF!'!$A$1:$C$15201,2,FALSE()),"")</f>
        <v/>
      </c>
      <c r="D8320" s="444" t="s">
        <v>991</v>
      </c>
      <c r="E8320" s="444" t="s">
        <v>1010</v>
      </c>
      <c r="F8320" s="354" t="s">
        <v>993</v>
      </c>
      <c r="G8320" s="447" t="n">
        <v>2</v>
      </c>
      <c r="H8320" s="448" t="n">
        <v>164.528239454659</v>
      </c>
      <c r="I8320" s="448" t="n">
        <v>3264.24</v>
      </c>
      <c r="J8320" s="389"/>
      <c r="K8320" s="331" t="s">
        <v>994</v>
      </c>
    </row>
    <row r="8321" customFormat="false" ht="15" hidden="true" customHeight="false" outlineLevel="0" collapsed="false">
      <c r="A8321" s="449"/>
      <c r="B8321" s="449" t="s">
        <v>1828</v>
      </c>
      <c r="C8321" s="449" t="str">
        <f aca="false">IFERROR(VLOOKUP(B8321,'[1]#¡REF!'!$A$1:$C$15201,2,FALSE()),"")</f>
        <v/>
      </c>
      <c r="D8321" s="449" t="s">
        <v>991</v>
      </c>
      <c r="E8321" s="449" t="s">
        <v>1012</v>
      </c>
      <c r="F8321" s="354" t="s">
        <v>993</v>
      </c>
      <c r="G8321" s="447" t="n">
        <v>200</v>
      </c>
      <c r="H8321" s="448" t="n">
        <v>16452.8239454659</v>
      </c>
      <c r="I8321" s="448" t="n">
        <v>326424</v>
      </c>
      <c r="J8321" s="390"/>
      <c r="K8321" s="331" t="s">
        <v>994</v>
      </c>
    </row>
    <row r="8322" customFormat="false" ht="15.75" hidden="true" customHeight="false" outlineLevel="0" collapsed="false">
      <c r="A8322" s="491" t="s">
        <v>1829</v>
      </c>
      <c r="B8322" s="455" t="s">
        <v>1828</v>
      </c>
      <c r="C8322" s="491" t="str">
        <f aca="false">IFERROR(VLOOKUP(B8322,'[1]#¡REF!'!$A$1:$C$15201,2,FALSE()),"")</f>
        <v/>
      </c>
      <c r="D8322" s="455" t="s">
        <v>991</v>
      </c>
      <c r="E8322" s="455" t="s">
        <v>612</v>
      </c>
      <c r="F8322" s="456" t="s">
        <v>1136</v>
      </c>
      <c r="G8322" s="456" t="n">
        <v>4</v>
      </c>
      <c r="H8322" s="492" t="n">
        <v>329.056478909319</v>
      </c>
      <c r="I8322" s="492" t="n">
        <v>6528.48</v>
      </c>
      <c r="J8322" s="438" t="n">
        <v>1632.12</v>
      </c>
      <c r="K8322" s="455" t="s">
        <v>994</v>
      </c>
      <c r="L8322" s="458" t="s">
        <v>1830</v>
      </c>
      <c r="M8322" s="458"/>
      <c r="N8322" s="458"/>
      <c r="O8322" s="458" t="n">
        <v>3139929</v>
      </c>
      <c r="P8322" s="459" t="n">
        <v>1989</v>
      </c>
      <c r="Q8322" s="487" t="n">
        <v>44406</v>
      </c>
      <c r="R8322" s="488"/>
      <c r="S8322" s="488"/>
      <c r="T8322" s="462" t="n">
        <v>4</v>
      </c>
    </row>
    <row r="8323" customFormat="false" ht="15" hidden="true" customHeight="false" outlineLevel="0" collapsed="false">
      <c r="A8323" s="439"/>
      <c r="B8323" s="439" t="s">
        <v>1828</v>
      </c>
      <c r="C8323" s="439" t="str">
        <f aca="false">IFERROR(VLOOKUP(B8323,'[1]#¡REF!'!$A$1:$C$15201,2,FALSE()),"")</f>
        <v/>
      </c>
      <c r="D8323" s="439" t="s">
        <v>1016</v>
      </c>
      <c r="E8323" s="439" t="s">
        <v>1017</v>
      </c>
      <c r="F8323" s="441" t="s">
        <v>1130</v>
      </c>
      <c r="G8323" s="447" t="n">
        <v>16</v>
      </c>
      <c r="H8323" s="448" t="n">
        <v>1316.22591563727</v>
      </c>
      <c r="I8323" s="448" t="n">
        <v>26113.92</v>
      </c>
      <c r="J8323" s="388"/>
      <c r="K8323" s="331" t="s">
        <v>994</v>
      </c>
    </row>
    <row r="8324" customFormat="false" ht="15" hidden="true" customHeight="false" outlineLevel="0" collapsed="false">
      <c r="A8324" s="444"/>
      <c r="B8324" s="444" t="s">
        <v>1828</v>
      </c>
      <c r="C8324" s="444" t="str">
        <f aca="false">IFERROR(VLOOKUP(B8324,'[1]#¡REF!'!$A$1:$C$15201,2,FALSE()),"")</f>
        <v/>
      </c>
      <c r="D8324" s="444" t="s">
        <v>1016</v>
      </c>
      <c r="E8324" s="444" t="s">
        <v>1091</v>
      </c>
      <c r="F8324" s="354" t="s">
        <v>993</v>
      </c>
      <c r="G8324" s="447" t="n">
        <v>780</v>
      </c>
      <c r="H8324" s="448" t="n">
        <v>64166.0133873171</v>
      </c>
      <c r="I8324" s="448" t="n">
        <v>1273053.6</v>
      </c>
      <c r="J8324" s="389"/>
      <c r="K8324" s="331" t="s">
        <v>994</v>
      </c>
    </row>
    <row r="8325" customFormat="false" ht="15" hidden="true" customHeight="false" outlineLevel="0" collapsed="false">
      <c r="A8325" s="444"/>
      <c r="B8325" s="444" t="s">
        <v>1828</v>
      </c>
      <c r="C8325" s="444" t="str">
        <f aca="false">IFERROR(VLOOKUP(B8325,'[1]#¡REF!'!$A$1:$C$15201,2,FALSE()),"")</f>
        <v/>
      </c>
      <c r="D8325" s="444" t="s">
        <v>1016</v>
      </c>
      <c r="E8325" s="444" t="s">
        <v>1019</v>
      </c>
      <c r="F8325" s="354" t="s">
        <v>993</v>
      </c>
      <c r="G8325" s="447" t="n">
        <v>1599</v>
      </c>
      <c r="H8325" s="448" t="n">
        <v>131540.327444</v>
      </c>
      <c r="I8325" s="448" t="n">
        <v>2609759.88</v>
      </c>
      <c r="J8325" s="389"/>
      <c r="K8325" s="331" t="s">
        <v>994</v>
      </c>
    </row>
    <row r="8326" customFormat="false" ht="15" hidden="true" customHeight="false" outlineLevel="0" collapsed="false">
      <c r="A8326" s="444"/>
      <c r="B8326" s="444" t="s">
        <v>1828</v>
      </c>
      <c r="C8326" s="444" t="str">
        <f aca="false">IFERROR(VLOOKUP(B8326,'[1]#¡REF!'!$A$1:$C$15201,2,FALSE()),"")</f>
        <v/>
      </c>
      <c r="D8326" s="444" t="s">
        <v>1016</v>
      </c>
      <c r="E8326" s="444" t="s">
        <v>1020</v>
      </c>
      <c r="F8326" s="354" t="s">
        <v>993</v>
      </c>
      <c r="G8326" s="447" t="n">
        <v>1560</v>
      </c>
      <c r="H8326" s="448" t="n">
        <v>128332.026774634</v>
      </c>
      <c r="I8326" s="448" t="n">
        <v>2546107.2</v>
      </c>
      <c r="J8326" s="389"/>
      <c r="K8326" s="331" t="s">
        <v>994</v>
      </c>
    </row>
    <row r="8327" customFormat="false" ht="15" hidden="true" customHeight="false" outlineLevel="0" collapsed="false">
      <c r="A8327" s="444"/>
      <c r="B8327" s="444" t="s">
        <v>1828</v>
      </c>
      <c r="C8327" s="444" t="str">
        <f aca="false">IFERROR(VLOOKUP(B8327,'[1]#¡REF!'!$A$1:$C$15201,2,FALSE()),"")</f>
        <v/>
      </c>
      <c r="D8327" s="444" t="s">
        <v>1016</v>
      </c>
      <c r="E8327" s="444" t="s">
        <v>1022</v>
      </c>
      <c r="F8327" s="354" t="s">
        <v>993</v>
      </c>
      <c r="G8327" s="447" t="n">
        <v>203</v>
      </c>
      <c r="H8327" s="448" t="n">
        <v>16699.6163046479</v>
      </c>
      <c r="I8327" s="448" t="n">
        <v>331320.36</v>
      </c>
      <c r="J8327" s="389"/>
      <c r="K8327" s="331" t="s">
        <v>994</v>
      </c>
    </row>
    <row r="8328" customFormat="false" ht="15" hidden="true" customHeight="false" outlineLevel="0" collapsed="false">
      <c r="A8328" s="444"/>
      <c r="B8328" s="444" t="s">
        <v>1828</v>
      </c>
      <c r="C8328" s="444" t="str">
        <f aca="false">IFERROR(VLOOKUP(B8328,'[1]#¡REF!'!$A$1:$C$15201,2,FALSE()),"")</f>
        <v/>
      </c>
      <c r="D8328" s="444" t="s">
        <v>1016</v>
      </c>
      <c r="E8328" s="444" t="s">
        <v>1026</v>
      </c>
      <c r="F8328" s="446" t="s">
        <v>1132</v>
      </c>
      <c r="G8328" s="447" t="n">
        <v>281</v>
      </c>
      <c r="H8328" s="448" t="n">
        <v>23116.2176433796</v>
      </c>
      <c r="I8328" s="448" t="n">
        <v>458625.72</v>
      </c>
      <c r="J8328" s="389"/>
      <c r="K8328" s="331" t="s">
        <v>994</v>
      </c>
    </row>
    <row r="8329" customFormat="false" ht="15" hidden="true" customHeight="false" outlineLevel="0" collapsed="false">
      <c r="A8329" s="444"/>
      <c r="B8329" s="444" t="s">
        <v>1828</v>
      </c>
      <c r="C8329" s="444" t="str">
        <f aca="false">IFERROR(VLOOKUP(B8329,'[1]#¡REF!'!$A$1:$C$15201,2,FALSE()),"")</f>
        <v/>
      </c>
      <c r="D8329" s="444" t="s">
        <v>1016</v>
      </c>
      <c r="E8329" s="444" t="s">
        <v>1027</v>
      </c>
      <c r="F8329" s="446" t="s">
        <v>1133</v>
      </c>
      <c r="G8329" s="447" t="n">
        <v>39</v>
      </c>
      <c r="H8329" s="448" t="n">
        <v>3208.30066936586</v>
      </c>
      <c r="I8329" s="448" t="n">
        <v>63652.68</v>
      </c>
      <c r="J8329" s="389"/>
      <c r="K8329" s="331" t="s">
        <v>994</v>
      </c>
    </row>
    <row r="8330" customFormat="false" ht="15" hidden="true" customHeight="false" outlineLevel="0" collapsed="false">
      <c r="A8330" s="449"/>
      <c r="B8330" s="449" t="s">
        <v>1828</v>
      </c>
      <c r="C8330" s="449" t="str">
        <f aca="false">IFERROR(VLOOKUP(B8330,'[1]#¡REF!'!$A$1:$C$15201,2,FALSE()),"")</f>
        <v/>
      </c>
      <c r="D8330" s="449" t="s">
        <v>1016</v>
      </c>
      <c r="E8330" s="449" t="s">
        <v>1028</v>
      </c>
      <c r="F8330" s="450" t="s">
        <v>1134</v>
      </c>
      <c r="G8330" s="447" t="n">
        <v>78</v>
      </c>
      <c r="H8330" s="448" t="n">
        <v>6416.60133873171</v>
      </c>
      <c r="I8330" s="448" t="n">
        <v>127305.36</v>
      </c>
      <c r="J8330" s="390"/>
      <c r="K8330" s="331" t="s">
        <v>994</v>
      </c>
    </row>
    <row r="8331" customFormat="false" ht="15.75" hidden="true" customHeight="false" outlineLevel="0" collapsed="false">
      <c r="A8331" s="463" t="s">
        <v>1831</v>
      </c>
      <c r="B8331" s="463" t="s">
        <v>1828</v>
      </c>
      <c r="C8331" s="474" t="str">
        <f aca="false">IFERROR(VLOOKUP(B8331,'[1]#¡REF!'!$A$1:$C$15201,2,FALSE()),"")</f>
        <v/>
      </c>
      <c r="D8331" s="463" t="s">
        <v>1016</v>
      </c>
      <c r="E8331" s="463" t="s">
        <v>621</v>
      </c>
      <c r="F8331" s="475" t="s">
        <v>1136</v>
      </c>
      <c r="G8331" s="475" t="n">
        <v>16</v>
      </c>
      <c r="H8331" s="476" t="n">
        <v>1316.22591563727</v>
      </c>
      <c r="I8331" s="476" t="n">
        <v>26113.92</v>
      </c>
      <c r="J8331" s="477" t="n">
        <v>1632.12</v>
      </c>
      <c r="K8331" s="463" t="s">
        <v>994</v>
      </c>
      <c r="L8331" s="478" t="s">
        <v>1832</v>
      </c>
      <c r="M8331" s="478"/>
      <c r="N8331" s="478"/>
      <c r="O8331" s="478" t="n">
        <v>3139329</v>
      </c>
      <c r="P8331" s="479" t="n">
        <v>1985</v>
      </c>
      <c r="Q8331" s="480" t="n">
        <v>44406</v>
      </c>
      <c r="R8331" s="481"/>
      <c r="S8331" s="481"/>
      <c r="T8331" s="482" t="n">
        <v>2</v>
      </c>
    </row>
    <row r="8332" customFormat="false" ht="15" hidden="true" customHeight="false" outlineLevel="0" collapsed="false">
      <c r="A8332" s="439"/>
      <c r="B8332" s="439" t="s">
        <v>1833</v>
      </c>
      <c r="C8332" s="439" t="str">
        <f aca="false">IFERROR(VLOOKUP(B8332,'[1]#¡REF!'!$A$1:$C$15201,2,FALSE()),"")</f>
        <v/>
      </c>
      <c r="D8332" s="439" t="s">
        <v>991</v>
      </c>
      <c r="E8332" s="439" t="s">
        <v>1034</v>
      </c>
      <c r="F8332" s="354" t="s">
        <v>993</v>
      </c>
      <c r="G8332" s="447" t="n">
        <v>174</v>
      </c>
      <c r="H8332" s="448" t="n">
        <v>4771.31894418512</v>
      </c>
      <c r="I8332" s="448" t="n">
        <v>94662.96</v>
      </c>
      <c r="J8332" s="388"/>
      <c r="K8332" s="331" t="s">
        <v>994</v>
      </c>
    </row>
    <row r="8333" customFormat="false" ht="15" hidden="true" customHeight="false" outlineLevel="0" collapsed="false">
      <c r="A8333" s="444"/>
      <c r="B8333" s="444" t="s">
        <v>1833</v>
      </c>
      <c r="C8333" s="444" t="str">
        <f aca="false">IFERROR(VLOOKUP(B8333,'[1]#¡REF!'!$A$1:$C$15201,2,FALSE()),"")</f>
        <v/>
      </c>
      <c r="D8333" s="444" t="s">
        <v>991</v>
      </c>
      <c r="E8333" s="444" t="s">
        <v>1010</v>
      </c>
      <c r="F8333" s="354" t="s">
        <v>993</v>
      </c>
      <c r="G8333" s="447" t="n">
        <v>3</v>
      </c>
      <c r="H8333" s="448" t="n">
        <v>82.2641197273297</v>
      </c>
      <c r="I8333" s="448" t="n">
        <v>1632.12</v>
      </c>
      <c r="J8333" s="389"/>
      <c r="K8333" s="331" t="s">
        <v>994</v>
      </c>
    </row>
    <row r="8334" customFormat="false" ht="15" hidden="true" customHeight="false" outlineLevel="0" collapsed="false">
      <c r="A8334" s="444"/>
      <c r="B8334" s="444" t="s">
        <v>1833</v>
      </c>
      <c r="C8334" s="444" t="str">
        <f aca="false">IFERROR(VLOOKUP(B8334,'[1]#¡REF!'!$A$1:$C$15201,2,FALSE()),"")</f>
        <v/>
      </c>
      <c r="D8334" s="444" t="s">
        <v>991</v>
      </c>
      <c r="E8334" s="444" t="s">
        <v>1012</v>
      </c>
      <c r="F8334" s="354" t="s">
        <v>993</v>
      </c>
      <c r="G8334" s="447" t="n">
        <v>300</v>
      </c>
      <c r="H8334" s="448" t="n">
        <v>8226.41197273297</v>
      </c>
      <c r="I8334" s="448" t="n">
        <v>163212</v>
      </c>
      <c r="J8334" s="389"/>
      <c r="K8334" s="331" t="s">
        <v>994</v>
      </c>
    </row>
    <row r="8335" customFormat="false" ht="15" hidden="true" customHeight="false" outlineLevel="0" collapsed="false">
      <c r="A8335" s="449"/>
      <c r="B8335" s="449" t="s">
        <v>1833</v>
      </c>
      <c r="C8335" s="449" t="str">
        <f aca="false">IFERROR(VLOOKUP(B8335,'[1]#¡REF!'!$A$1:$C$15201,2,FALSE()),"")</f>
        <v/>
      </c>
      <c r="D8335" s="449" t="s">
        <v>991</v>
      </c>
      <c r="E8335" s="449" t="s">
        <v>1036</v>
      </c>
      <c r="F8335" s="354" t="s">
        <v>993</v>
      </c>
      <c r="G8335" s="447" t="n">
        <v>40</v>
      </c>
      <c r="H8335" s="448" t="n">
        <v>1096.85492969773</v>
      </c>
      <c r="I8335" s="448" t="n">
        <v>21761.6</v>
      </c>
      <c r="J8335" s="390"/>
      <c r="K8335" s="331" t="s">
        <v>994</v>
      </c>
    </row>
    <row r="8336" customFormat="false" ht="15.75" hidden="true" customHeight="false" outlineLevel="0" collapsed="false">
      <c r="A8336" s="491" t="s">
        <v>1829</v>
      </c>
      <c r="B8336" s="455" t="s">
        <v>1833</v>
      </c>
      <c r="C8336" s="491" t="str">
        <f aca="false">IFERROR(VLOOKUP(B8336,'[1]#¡REF!'!$A$1:$C$15201,2,FALSE()),"")</f>
        <v/>
      </c>
      <c r="D8336" s="455" t="s">
        <v>991</v>
      </c>
      <c r="E8336" s="455" t="s">
        <v>612</v>
      </c>
      <c r="F8336" s="456" t="s">
        <v>1136</v>
      </c>
      <c r="G8336" s="456" t="n">
        <v>4</v>
      </c>
      <c r="H8336" s="492" t="n">
        <v>109.685492969773</v>
      </c>
      <c r="I8336" s="492" t="n">
        <v>2176.16</v>
      </c>
      <c r="J8336" s="438" t="n">
        <v>544.04</v>
      </c>
      <c r="K8336" s="455" t="s">
        <v>994</v>
      </c>
      <c r="L8336" s="458" t="s">
        <v>1830</v>
      </c>
      <c r="M8336" s="458"/>
      <c r="N8336" s="458"/>
      <c r="O8336" s="458" t="n">
        <v>3139929</v>
      </c>
      <c r="P8336" s="459" t="n">
        <v>1958</v>
      </c>
      <c r="Q8336" s="487" t="n">
        <v>44406</v>
      </c>
      <c r="R8336" s="488"/>
      <c r="S8336" s="488"/>
      <c r="T8336" s="462" t="n">
        <v>4</v>
      </c>
    </row>
    <row r="8337" customFormat="false" ht="15" hidden="true" customHeight="false" outlineLevel="0" collapsed="false">
      <c r="A8337" s="439"/>
      <c r="B8337" s="439" t="s">
        <v>1833</v>
      </c>
      <c r="C8337" s="439" t="str">
        <f aca="false">IFERROR(VLOOKUP(B8337,'[1]#¡REF!'!$A$1:$C$15201,2,FALSE()),"")</f>
        <v/>
      </c>
      <c r="D8337" s="439" t="s">
        <v>1016</v>
      </c>
      <c r="E8337" s="439" t="s">
        <v>1017</v>
      </c>
      <c r="F8337" s="441" t="s">
        <v>1130</v>
      </c>
      <c r="G8337" s="447" t="n">
        <v>16</v>
      </c>
      <c r="H8337" s="448" t="n">
        <v>438.741971879092</v>
      </c>
      <c r="I8337" s="448" t="n">
        <v>8704.64</v>
      </c>
      <c r="J8337" s="388"/>
      <c r="K8337" s="331" t="s">
        <v>994</v>
      </c>
    </row>
    <row r="8338" customFormat="false" ht="15" hidden="true" customHeight="false" outlineLevel="0" collapsed="false">
      <c r="A8338" s="444"/>
      <c r="B8338" s="444" t="s">
        <v>1833</v>
      </c>
      <c r="C8338" s="444" t="str">
        <f aca="false">IFERROR(VLOOKUP(B8338,'[1]#¡REF!'!$A$1:$C$15201,2,FALSE()),"")</f>
        <v/>
      </c>
      <c r="D8338" s="444" t="s">
        <v>1016</v>
      </c>
      <c r="E8338" s="444" t="s">
        <v>1040</v>
      </c>
      <c r="F8338" s="446" t="s">
        <v>1130</v>
      </c>
      <c r="G8338" s="447" t="n">
        <v>234</v>
      </c>
      <c r="H8338" s="448" t="n">
        <v>6416.60133873171</v>
      </c>
      <c r="I8338" s="448" t="n">
        <v>127305.36</v>
      </c>
      <c r="J8338" s="389"/>
      <c r="K8338" s="331" t="s">
        <v>994</v>
      </c>
    </row>
    <row r="8339" customFormat="false" ht="15" hidden="true" customHeight="false" outlineLevel="0" collapsed="false">
      <c r="A8339" s="444"/>
      <c r="B8339" s="444" t="s">
        <v>1833</v>
      </c>
      <c r="C8339" s="444" t="str">
        <f aca="false">IFERROR(VLOOKUP(B8339,'[1]#¡REF!'!$A$1:$C$15201,2,FALSE()),"")</f>
        <v/>
      </c>
      <c r="D8339" s="444" t="s">
        <v>1016</v>
      </c>
      <c r="E8339" s="444" t="s">
        <v>1091</v>
      </c>
      <c r="F8339" s="354" t="s">
        <v>993</v>
      </c>
      <c r="G8339" s="447" t="n">
        <v>156</v>
      </c>
      <c r="H8339" s="448" t="n">
        <v>4277.73422582114</v>
      </c>
      <c r="I8339" s="448" t="n">
        <v>84870.24</v>
      </c>
      <c r="J8339" s="389"/>
      <c r="K8339" s="331" t="s">
        <v>994</v>
      </c>
    </row>
    <row r="8340" customFormat="false" ht="15" hidden="true" customHeight="false" outlineLevel="0" collapsed="false">
      <c r="A8340" s="444"/>
      <c r="B8340" s="444" t="s">
        <v>1833</v>
      </c>
      <c r="C8340" s="444" t="str">
        <f aca="false">IFERROR(VLOOKUP(B8340,'[1]#¡REF!'!$A$1:$C$15201,2,FALSE()),"")</f>
        <v/>
      </c>
      <c r="D8340" s="444" t="s">
        <v>1016</v>
      </c>
      <c r="E8340" s="444" t="s">
        <v>1019</v>
      </c>
      <c r="F8340" s="354" t="s">
        <v>993</v>
      </c>
      <c r="G8340" s="447" t="n">
        <v>1568</v>
      </c>
      <c r="H8340" s="448" t="n">
        <v>42996.713244151</v>
      </c>
      <c r="I8340" s="448" t="n">
        <v>853054.72</v>
      </c>
      <c r="J8340" s="389"/>
      <c r="K8340" s="331" t="s">
        <v>994</v>
      </c>
    </row>
    <row r="8341" customFormat="false" ht="15" hidden="true" customHeight="false" outlineLevel="0" collapsed="false">
      <c r="A8341" s="444"/>
      <c r="B8341" s="444" t="s">
        <v>1833</v>
      </c>
      <c r="C8341" s="444" t="str">
        <f aca="false">IFERROR(VLOOKUP(B8341,'[1]#¡REF!'!$A$1:$C$15201,2,FALSE()),"")</f>
        <v/>
      </c>
      <c r="D8341" s="444" t="s">
        <v>1016</v>
      </c>
      <c r="E8341" s="444" t="s">
        <v>1022</v>
      </c>
      <c r="F8341" s="354" t="s">
        <v>993</v>
      </c>
      <c r="G8341" s="447" t="n">
        <v>203</v>
      </c>
      <c r="H8341" s="448" t="n">
        <v>5566.53876821597</v>
      </c>
      <c r="I8341" s="448" t="n">
        <v>110440.12</v>
      </c>
      <c r="J8341" s="389"/>
      <c r="K8341" s="331" t="s">
        <v>994</v>
      </c>
    </row>
    <row r="8342" customFormat="false" ht="15" hidden="true" customHeight="false" outlineLevel="0" collapsed="false">
      <c r="A8342" s="444"/>
      <c r="B8342" s="444" t="s">
        <v>1833</v>
      </c>
      <c r="C8342" s="444" t="str">
        <f aca="false">IFERROR(VLOOKUP(B8342,'[1]#¡REF!'!$A$1:$C$15201,2,FALSE()),"")</f>
        <v/>
      </c>
      <c r="D8342" s="444" t="s">
        <v>1016</v>
      </c>
      <c r="E8342" s="444" t="s">
        <v>1023</v>
      </c>
      <c r="F8342" s="354" t="s">
        <v>993</v>
      </c>
      <c r="G8342" s="447" t="n">
        <v>136</v>
      </c>
      <c r="H8342" s="448" t="n">
        <v>3729.30676097228</v>
      </c>
      <c r="I8342" s="448" t="n">
        <v>73989.44</v>
      </c>
      <c r="J8342" s="389"/>
      <c r="K8342" s="331" t="s">
        <v>994</v>
      </c>
    </row>
    <row r="8343" customFormat="false" ht="15" hidden="true" customHeight="false" outlineLevel="0" collapsed="false">
      <c r="A8343" s="444"/>
      <c r="B8343" s="444" t="s">
        <v>1833</v>
      </c>
      <c r="C8343" s="444" t="str">
        <f aca="false">IFERROR(VLOOKUP(B8343,'[1]#¡REF!'!$A$1:$C$15201,2,FALSE()),"")</f>
        <v/>
      </c>
      <c r="D8343" s="444" t="s">
        <v>1016</v>
      </c>
      <c r="E8343" s="444" t="s">
        <v>1026</v>
      </c>
      <c r="F8343" s="446" t="s">
        <v>1132</v>
      </c>
      <c r="G8343" s="447" t="n">
        <v>281</v>
      </c>
      <c r="H8343" s="448" t="n">
        <v>7705.40588112655</v>
      </c>
      <c r="I8343" s="448" t="n">
        <v>152875.24</v>
      </c>
      <c r="J8343" s="389"/>
      <c r="K8343" s="331" t="s">
        <v>994</v>
      </c>
    </row>
    <row r="8344" customFormat="false" ht="15" hidden="true" customHeight="false" outlineLevel="0" collapsed="false">
      <c r="A8344" s="444"/>
      <c r="B8344" s="444" t="s">
        <v>1833</v>
      </c>
      <c r="C8344" s="444" t="str">
        <f aca="false">IFERROR(VLOOKUP(B8344,'[1]#¡REF!'!$A$1:$C$15201,2,FALSE()),"")</f>
        <v/>
      </c>
      <c r="D8344" s="444" t="s">
        <v>1016</v>
      </c>
      <c r="E8344" s="444" t="s">
        <v>1027</v>
      </c>
      <c r="F8344" s="446" t="s">
        <v>1133</v>
      </c>
      <c r="G8344" s="447" t="n">
        <v>39</v>
      </c>
      <c r="H8344" s="448" t="n">
        <v>1069.43355645529</v>
      </c>
      <c r="I8344" s="448" t="n">
        <v>21217.56</v>
      </c>
      <c r="J8344" s="389"/>
      <c r="K8344" s="331" t="s">
        <v>994</v>
      </c>
    </row>
    <row r="8345" customFormat="false" ht="15" hidden="true" customHeight="false" outlineLevel="0" collapsed="false">
      <c r="A8345" s="449"/>
      <c r="B8345" s="449" t="s">
        <v>1833</v>
      </c>
      <c r="C8345" s="449" t="str">
        <f aca="false">IFERROR(VLOOKUP(B8345,'[1]#¡REF!'!$A$1:$C$15201,2,FALSE()),"")</f>
        <v/>
      </c>
      <c r="D8345" s="449" t="s">
        <v>1016</v>
      </c>
      <c r="E8345" s="449" t="s">
        <v>1028</v>
      </c>
      <c r="F8345" s="450" t="s">
        <v>1134</v>
      </c>
      <c r="G8345" s="447" t="n">
        <v>39</v>
      </c>
      <c r="H8345" s="448" t="n">
        <v>1069.43355645529</v>
      </c>
      <c r="I8345" s="448" t="n">
        <v>21217.56</v>
      </c>
      <c r="J8345" s="390"/>
      <c r="K8345" s="331" t="s">
        <v>994</v>
      </c>
    </row>
    <row r="8346" customFormat="false" ht="15.75" hidden="true" customHeight="false" outlineLevel="0" collapsed="false">
      <c r="A8346" s="463" t="s">
        <v>1831</v>
      </c>
      <c r="B8346" s="463" t="s">
        <v>1833</v>
      </c>
      <c r="C8346" s="474" t="str">
        <f aca="false">IFERROR(VLOOKUP(B8346,'[1]#¡REF!'!$A$1:$C$15201,2,FALSE()),"")</f>
        <v/>
      </c>
      <c r="D8346" s="463" t="s">
        <v>1016</v>
      </c>
      <c r="E8346" s="463" t="s">
        <v>621</v>
      </c>
      <c r="F8346" s="475" t="s">
        <v>1136</v>
      </c>
      <c r="G8346" s="475" t="n">
        <v>16</v>
      </c>
      <c r="H8346" s="476" t="n">
        <v>438.741971879092</v>
      </c>
      <c r="I8346" s="476" t="n">
        <v>8704.64</v>
      </c>
      <c r="J8346" s="477" t="n">
        <v>544.04</v>
      </c>
      <c r="K8346" s="463" t="s">
        <v>994</v>
      </c>
      <c r="L8346" s="478" t="s">
        <v>1832</v>
      </c>
      <c r="M8346" s="478"/>
      <c r="N8346" s="478"/>
      <c r="O8346" s="478" t="n">
        <v>3139329</v>
      </c>
      <c r="P8346" s="479" t="n">
        <v>1986</v>
      </c>
      <c r="Q8346" s="480" t="n">
        <v>44406</v>
      </c>
      <c r="R8346" s="481"/>
      <c r="S8346" s="481"/>
      <c r="T8346" s="482" t="n">
        <v>2</v>
      </c>
    </row>
    <row r="8347" customFormat="false" ht="15" hidden="true" customHeight="false" outlineLevel="0" collapsed="false">
      <c r="A8347" s="439"/>
      <c r="B8347" s="439" t="s">
        <v>1834</v>
      </c>
      <c r="C8347" s="439" t="str">
        <f aca="false">IFERROR(VLOOKUP(B8347,'[1]#¡REF!'!$A$1:$C$15201,2,FALSE()),"")</f>
        <v/>
      </c>
      <c r="D8347" s="439" t="s">
        <v>991</v>
      </c>
      <c r="E8347" s="439" t="s">
        <v>1035</v>
      </c>
      <c r="F8347" s="354" t="s">
        <v>993</v>
      </c>
      <c r="G8347" s="447" t="n">
        <v>2.61870005436701</v>
      </c>
      <c r="H8347" s="448" t="n">
        <v>0.72990990538657</v>
      </c>
      <c r="I8347" s="448" t="n">
        <v>14.4814113006496</v>
      </c>
      <c r="J8347" s="388"/>
      <c r="K8347" s="331" t="s">
        <v>994</v>
      </c>
    </row>
    <row r="8348" customFormat="false" ht="15" hidden="true" customHeight="false" outlineLevel="0" collapsed="false">
      <c r="A8348" s="444"/>
      <c r="B8348" s="444" t="s">
        <v>1834</v>
      </c>
      <c r="C8348" s="444" t="str">
        <f aca="false">IFERROR(VLOOKUP(B8348,'[1]#¡REF!'!$A$1:$C$15201,2,FALSE()),"")</f>
        <v/>
      </c>
      <c r="D8348" s="444" t="s">
        <v>991</v>
      </c>
      <c r="E8348" s="444" t="s">
        <v>1036</v>
      </c>
      <c r="F8348" s="354" t="s">
        <v>993</v>
      </c>
      <c r="G8348" s="447" t="n">
        <v>8.72900018122336</v>
      </c>
      <c r="H8348" s="448" t="n">
        <v>2.43303301795523</v>
      </c>
      <c r="I8348" s="448" t="n">
        <v>48.2713710021652</v>
      </c>
      <c r="J8348" s="389"/>
      <c r="K8348" s="331" t="s">
        <v>994</v>
      </c>
    </row>
    <row r="8349" customFormat="false" ht="15" hidden="true" customHeight="false" outlineLevel="0" collapsed="false">
      <c r="A8349" s="444"/>
      <c r="B8349" s="444" t="s">
        <v>1834</v>
      </c>
      <c r="C8349" s="444" t="str">
        <f aca="false">IFERROR(VLOOKUP(B8349,'[1]#¡REF!'!$A$1:$C$15201,2,FALSE()),"")</f>
        <v/>
      </c>
      <c r="D8349" s="444" t="s">
        <v>1016</v>
      </c>
      <c r="E8349" s="444" t="s">
        <v>1017</v>
      </c>
      <c r="F8349" s="446" t="s">
        <v>1130</v>
      </c>
      <c r="G8349" s="447" t="n">
        <v>170.215503533856</v>
      </c>
      <c r="H8349" s="448" t="n">
        <v>47.4441438501271</v>
      </c>
      <c r="I8349" s="448" t="n">
        <v>941.291734542221</v>
      </c>
      <c r="J8349" s="389"/>
      <c r="K8349" s="331" t="s">
        <v>994</v>
      </c>
    </row>
    <row r="8350" customFormat="false" ht="15" hidden="true" customHeight="false" outlineLevel="0" collapsed="false">
      <c r="A8350" s="444"/>
      <c r="B8350" s="444" t="s">
        <v>1834</v>
      </c>
      <c r="C8350" s="444" t="str">
        <f aca="false">IFERROR(VLOOKUP(B8350,'[1]#¡REF!'!$A$1:$C$15201,2,FALSE()),"")</f>
        <v/>
      </c>
      <c r="D8350" s="444" t="s">
        <v>1016</v>
      </c>
      <c r="E8350" s="444" t="s">
        <v>1019</v>
      </c>
      <c r="F8350" s="354" t="s">
        <v>993</v>
      </c>
      <c r="G8350" s="447" t="n">
        <v>476.603409894796</v>
      </c>
      <c r="H8350" s="448" t="n">
        <v>132.843602780356</v>
      </c>
      <c r="I8350" s="448" t="n">
        <v>2635.61685671822</v>
      </c>
      <c r="J8350" s="389"/>
      <c r="K8350" s="331" t="s">
        <v>994</v>
      </c>
    </row>
    <row r="8351" customFormat="false" ht="15" hidden="true" customHeight="false" outlineLevel="0" collapsed="false">
      <c r="A8351" s="444"/>
      <c r="B8351" s="444" t="s">
        <v>1834</v>
      </c>
      <c r="C8351" s="444" t="str">
        <f aca="false">IFERROR(VLOOKUP(B8351,'[1]#¡REF!'!$A$1:$C$15201,2,FALSE()),"")</f>
        <v/>
      </c>
      <c r="D8351" s="444" t="s">
        <v>1016</v>
      </c>
      <c r="E8351" s="444" t="s">
        <v>1041</v>
      </c>
      <c r="F8351" s="354" t="s">
        <v>993</v>
      </c>
      <c r="G8351" s="447" t="n">
        <v>17.4580003624467</v>
      </c>
      <c r="H8351" s="448" t="n">
        <v>4.86606603591047</v>
      </c>
      <c r="I8351" s="448" t="n">
        <v>96.5427420043304</v>
      </c>
      <c r="J8351" s="389"/>
      <c r="K8351" s="331" t="s">
        <v>994</v>
      </c>
    </row>
    <row r="8352" customFormat="false" ht="15" hidden="true" customHeight="false" outlineLevel="0" collapsed="false">
      <c r="A8352" s="444"/>
      <c r="B8352" s="444" t="s">
        <v>1834</v>
      </c>
      <c r="C8352" s="444" t="str">
        <f aca="false">IFERROR(VLOOKUP(B8352,'[1]#¡REF!'!$A$1:$C$15201,2,FALSE()),"")</f>
        <v/>
      </c>
      <c r="D8352" s="444" t="s">
        <v>1016</v>
      </c>
      <c r="E8352" s="444" t="s">
        <v>1022</v>
      </c>
      <c r="F8352" s="354" t="s">
        <v>993</v>
      </c>
      <c r="G8352" s="447" t="n">
        <v>442.560309188025</v>
      </c>
      <c r="H8352" s="448" t="n">
        <v>123.35477401033</v>
      </c>
      <c r="I8352" s="448" t="n">
        <v>2447.35850980978</v>
      </c>
      <c r="J8352" s="389"/>
      <c r="K8352" s="331" t="s">
        <v>994</v>
      </c>
    </row>
    <row r="8353" customFormat="false" ht="15" hidden="true" customHeight="false" outlineLevel="0" collapsed="false">
      <c r="A8353" s="444"/>
      <c r="B8353" s="444" t="s">
        <v>1834</v>
      </c>
      <c r="C8353" s="444" t="str">
        <f aca="false">IFERROR(VLOOKUP(B8353,'[1]#¡REF!'!$A$1:$C$15201,2,FALSE()),"")</f>
        <v/>
      </c>
      <c r="D8353" s="444" t="s">
        <v>1016</v>
      </c>
      <c r="E8353" s="444" t="s">
        <v>1023</v>
      </c>
      <c r="F8353" s="354" t="s">
        <v>993</v>
      </c>
      <c r="G8353" s="447" t="n">
        <v>136.172402827084</v>
      </c>
      <c r="H8353" s="448" t="n">
        <v>37.9553150801017</v>
      </c>
      <c r="I8353" s="448" t="n">
        <v>753.033387633777</v>
      </c>
      <c r="J8353" s="389"/>
      <c r="K8353" s="331" t="s">
        <v>994</v>
      </c>
    </row>
    <row r="8354" customFormat="false" ht="15" hidden="true" customHeight="false" outlineLevel="0" collapsed="false">
      <c r="A8354" s="444"/>
      <c r="B8354" s="444" t="s">
        <v>1834</v>
      </c>
      <c r="C8354" s="444" t="str">
        <f aca="false">IFERROR(VLOOKUP(B8354,'[1]#¡REF!'!$A$1:$C$15201,2,FALSE()),"")</f>
        <v/>
      </c>
      <c r="D8354" s="444" t="s">
        <v>1016</v>
      </c>
      <c r="E8354" s="444" t="s">
        <v>1042</v>
      </c>
      <c r="F8354" s="354" t="s">
        <v>993</v>
      </c>
      <c r="G8354" s="447" t="n">
        <v>2723.44805654169</v>
      </c>
      <c r="H8354" s="448" t="n">
        <v>759.106301602033</v>
      </c>
      <c r="I8354" s="448" t="n">
        <v>15060.6677526755</v>
      </c>
      <c r="J8354" s="389"/>
      <c r="K8354" s="331" t="s">
        <v>994</v>
      </c>
    </row>
    <row r="8355" customFormat="false" ht="15" hidden="true" customHeight="false" outlineLevel="0" collapsed="false">
      <c r="A8355" s="444"/>
      <c r="B8355" s="444" t="s">
        <v>1834</v>
      </c>
      <c r="C8355" s="444" t="str">
        <f aca="false">IFERROR(VLOOKUP(B8355,'[1]#¡REF!'!$A$1:$C$15201,2,FALSE()),"")</f>
        <v/>
      </c>
      <c r="D8355" s="444" t="s">
        <v>1016</v>
      </c>
      <c r="E8355" s="444" t="s">
        <v>1025</v>
      </c>
      <c r="F8355" s="354" t="s">
        <v>993</v>
      </c>
      <c r="G8355" s="447" t="n">
        <v>16340.6883392501</v>
      </c>
      <c r="H8355" s="448" t="n">
        <v>4554.6378096122</v>
      </c>
      <c r="I8355" s="448" t="n">
        <v>90364.0065160533</v>
      </c>
      <c r="J8355" s="389"/>
      <c r="K8355" s="331" t="s">
        <v>994</v>
      </c>
    </row>
    <row r="8356" customFormat="false" ht="15" hidden="true" customHeight="false" outlineLevel="0" collapsed="false">
      <c r="A8356" s="444"/>
      <c r="B8356" s="444" t="s">
        <v>1834</v>
      </c>
      <c r="C8356" s="444" t="str">
        <f aca="false">IFERROR(VLOOKUP(B8356,'[1]#¡REF!'!$A$1:$C$15201,2,FALSE()),"")</f>
        <v/>
      </c>
      <c r="D8356" s="444" t="s">
        <v>1016</v>
      </c>
      <c r="E8356" s="444" t="s">
        <v>1093</v>
      </c>
      <c r="F8356" s="446" t="s">
        <v>1131</v>
      </c>
      <c r="G8356" s="447" t="n">
        <v>136.172402827084</v>
      </c>
      <c r="H8356" s="448" t="n">
        <v>37.9553150801017</v>
      </c>
      <c r="I8356" s="448" t="n">
        <v>753.033387633777</v>
      </c>
      <c r="J8356" s="389"/>
      <c r="K8356" s="331" t="s">
        <v>994</v>
      </c>
    </row>
    <row r="8357" customFormat="false" ht="15" hidden="true" customHeight="false" outlineLevel="0" collapsed="false">
      <c r="A8357" s="444"/>
      <c r="B8357" s="444" t="s">
        <v>1834</v>
      </c>
      <c r="C8357" s="444" t="str">
        <f aca="false">IFERROR(VLOOKUP(B8357,'[1]#¡REF!'!$A$1:$C$15201,2,FALSE()),"")</f>
        <v/>
      </c>
      <c r="D8357" s="444" t="s">
        <v>1016</v>
      </c>
      <c r="E8357" s="444" t="s">
        <v>1026</v>
      </c>
      <c r="F8357" s="446" t="s">
        <v>1132</v>
      </c>
      <c r="G8357" s="447" t="n">
        <v>245.284905092377</v>
      </c>
      <c r="H8357" s="448" t="n">
        <v>68.3682278045421</v>
      </c>
      <c r="I8357" s="448" t="n">
        <v>1356.42552516084</v>
      </c>
      <c r="J8357" s="389"/>
      <c r="K8357" s="331" t="s">
        <v>994</v>
      </c>
    </row>
    <row r="8358" customFormat="false" ht="15" hidden="true" customHeight="false" outlineLevel="0" collapsed="false">
      <c r="A8358" s="444"/>
      <c r="B8358" s="444" t="s">
        <v>1834</v>
      </c>
      <c r="C8358" s="444" t="str">
        <f aca="false">IFERROR(VLOOKUP(B8358,'[1]#¡REF!'!$A$1:$C$15201,2,FALSE()),"")</f>
        <v/>
      </c>
      <c r="D8358" s="444" t="s">
        <v>1016</v>
      </c>
      <c r="E8358" s="444" t="s">
        <v>1027</v>
      </c>
      <c r="F8358" s="446" t="s">
        <v>1133</v>
      </c>
      <c r="G8358" s="447" t="n">
        <v>136.172402827084</v>
      </c>
      <c r="H8358" s="448" t="n">
        <v>37.9553150801017</v>
      </c>
      <c r="I8358" s="448" t="n">
        <v>753.033387633777</v>
      </c>
      <c r="J8358" s="389"/>
      <c r="K8358" s="331" t="s">
        <v>994</v>
      </c>
    </row>
    <row r="8359" customFormat="false" ht="15" hidden="true" customHeight="false" outlineLevel="0" collapsed="false">
      <c r="A8359" s="449"/>
      <c r="B8359" s="449" t="s">
        <v>1834</v>
      </c>
      <c r="C8359" s="449" t="str">
        <f aca="false">IFERROR(VLOOKUP(B8359,'[1]#¡REF!'!$A$1:$C$15201,2,FALSE()),"")</f>
        <v/>
      </c>
      <c r="D8359" s="449" t="s">
        <v>1016</v>
      </c>
      <c r="E8359" s="449" t="s">
        <v>1028</v>
      </c>
      <c r="F8359" s="450" t="s">
        <v>1134</v>
      </c>
      <c r="G8359" s="447" t="n">
        <v>136.172402827084</v>
      </c>
      <c r="H8359" s="448" t="n">
        <v>37.9553150801017</v>
      </c>
      <c r="I8359" s="448" t="n">
        <v>753.033387633777</v>
      </c>
      <c r="J8359" s="390"/>
      <c r="K8359" s="331" t="s">
        <v>994</v>
      </c>
    </row>
    <row r="8360" customFormat="false" ht="15.75" hidden="true" customHeight="false" outlineLevel="0" collapsed="false">
      <c r="A8360" s="451"/>
      <c r="B8360" s="451" t="s">
        <v>1834</v>
      </c>
      <c r="C8360" s="451" t="str">
        <f aca="false">IFERROR(VLOOKUP(B8360,'[1]#¡REF!'!$A$1:$C$15201,2,FALSE()),"")</f>
        <v/>
      </c>
      <c r="D8360" s="451" t="s">
        <v>1016</v>
      </c>
      <c r="E8360" s="451" t="s">
        <v>621</v>
      </c>
      <c r="F8360" s="452" t="s">
        <v>1136</v>
      </c>
      <c r="G8360" s="453" t="n">
        <v>204.258604240627</v>
      </c>
      <c r="H8360" s="454" t="n">
        <v>56.9329726201525</v>
      </c>
      <c r="I8360" s="454" t="n">
        <v>1129.55008145067</v>
      </c>
      <c r="J8360" s="360"/>
      <c r="K8360" s="356" t="s">
        <v>994</v>
      </c>
      <c r="L8360" s="379"/>
      <c r="M8360" s="379"/>
      <c r="N8360" s="379"/>
      <c r="O8360" s="379"/>
      <c r="P8360" s="101"/>
      <c r="Q8360" s="380"/>
      <c r="R8360" s="381"/>
      <c r="S8360" s="381"/>
      <c r="T8360" s="382"/>
    </row>
    <row r="8361" customFormat="false" ht="15" hidden="true" customHeight="false" outlineLevel="0" collapsed="false">
      <c r="A8361" s="439"/>
      <c r="B8361" s="439" t="s">
        <v>1835</v>
      </c>
      <c r="C8361" s="439" t="str">
        <f aca="false">IFERROR(VLOOKUP(B8361,'[1]#¡REF!'!$A$1:$C$15201,2,FALSE()),"")</f>
        <v/>
      </c>
      <c r="D8361" s="439" t="s">
        <v>991</v>
      </c>
      <c r="E8361" s="439" t="s">
        <v>1000</v>
      </c>
      <c r="F8361" s="354" t="s">
        <v>993</v>
      </c>
      <c r="G8361" s="447" t="n">
        <v>140</v>
      </c>
      <c r="H8361" s="448" t="n">
        <v>8087.23867313691</v>
      </c>
      <c r="I8361" s="448" t="n">
        <v>160451.2</v>
      </c>
      <c r="J8361" s="388"/>
      <c r="K8361" s="331" t="s">
        <v>994</v>
      </c>
    </row>
    <row r="8362" customFormat="false" ht="15" hidden="true" customHeight="false" outlineLevel="0" collapsed="false">
      <c r="A8362" s="444"/>
      <c r="B8362" s="444" t="s">
        <v>1835</v>
      </c>
      <c r="C8362" s="444" t="str">
        <f aca="false">IFERROR(VLOOKUP(B8362,'[1]#¡REF!'!$A$1:$C$15201,2,FALSE()),"")</f>
        <v/>
      </c>
      <c r="D8362" s="444" t="s">
        <v>991</v>
      </c>
      <c r="E8362" s="444" t="s">
        <v>1009</v>
      </c>
      <c r="F8362" s="354" t="s">
        <v>993</v>
      </c>
      <c r="G8362" s="447" t="n">
        <v>50</v>
      </c>
      <c r="H8362" s="448" t="n">
        <v>2888.29952612033</v>
      </c>
      <c r="I8362" s="448" t="n">
        <v>57304</v>
      </c>
      <c r="J8362" s="389"/>
      <c r="K8362" s="331" t="s">
        <v>994</v>
      </c>
    </row>
    <row r="8363" customFormat="false" ht="15" hidden="true" customHeight="false" outlineLevel="0" collapsed="false">
      <c r="A8363" s="444"/>
      <c r="B8363" s="444" t="s">
        <v>1836</v>
      </c>
      <c r="C8363" s="444" t="str">
        <f aca="false">IFERROR(VLOOKUP(B8363,'[1]#¡REF!'!$A$1:$C$15201,2,FALSE()),"")</f>
        <v/>
      </c>
      <c r="D8363" s="444" t="s">
        <v>991</v>
      </c>
      <c r="E8363" s="444" t="s">
        <v>997</v>
      </c>
      <c r="F8363" s="446" t="s">
        <v>1130</v>
      </c>
      <c r="G8363" s="447" t="n">
        <v>1</v>
      </c>
      <c r="H8363" s="448" t="n">
        <v>24.8956056285183</v>
      </c>
      <c r="I8363" s="448" t="n">
        <v>493.93</v>
      </c>
      <c r="J8363" s="389"/>
      <c r="K8363" s="331" t="s">
        <v>994</v>
      </c>
    </row>
    <row r="8364" customFormat="false" ht="15" hidden="true" customHeight="false" outlineLevel="0" collapsed="false">
      <c r="A8364" s="444"/>
      <c r="B8364" s="444" t="s">
        <v>1836</v>
      </c>
      <c r="C8364" s="444" t="str">
        <f aca="false">IFERROR(VLOOKUP(B8364,'[1]#¡REF!'!$A$1:$C$15201,2,FALSE()),"")</f>
        <v/>
      </c>
      <c r="D8364" s="444" t="s">
        <v>991</v>
      </c>
      <c r="E8364" s="444" t="s">
        <v>992</v>
      </c>
      <c r="F8364" s="354" t="s">
        <v>993</v>
      </c>
      <c r="G8364" s="447" t="n">
        <v>20</v>
      </c>
      <c r="H8364" s="448" t="n">
        <v>497.912112570366</v>
      </c>
      <c r="I8364" s="448" t="n">
        <v>9878.6</v>
      </c>
      <c r="J8364" s="389"/>
      <c r="K8364" s="331" t="s">
        <v>994</v>
      </c>
    </row>
    <row r="8365" customFormat="false" ht="15" hidden="true" customHeight="false" outlineLevel="0" collapsed="false">
      <c r="A8365" s="444"/>
      <c r="B8365" s="444" t="s">
        <v>1836</v>
      </c>
      <c r="C8365" s="444" t="str">
        <f aca="false">IFERROR(VLOOKUP(B8365,'[1]#¡REF!'!$A$1:$C$15201,2,FALSE()),"")</f>
        <v/>
      </c>
      <c r="D8365" s="444" t="s">
        <v>991</v>
      </c>
      <c r="E8365" s="444" t="s">
        <v>1000</v>
      </c>
      <c r="F8365" s="354" t="s">
        <v>993</v>
      </c>
      <c r="G8365" s="447" t="n">
        <v>22</v>
      </c>
      <c r="H8365" s="448" t="n">
        <v>547.703323827403</v>
      </c>
      <c r="I8365" s="448" t="n">
        <v>10866.46</v>
      </c>
      <c r="J8365" s="389"/>
      <c r="K8365" s="331" t="s">
        <v>994</v>
      </c>
    </row>
    <row r="8366" customFormat="false" ht="15" hidden="true" customHeight="false" outlineLevel="0" collapsed="false">
      <c r="A8366" s="444"/>
      <c r="B8366" s="444" t="s">
        <v>1836</v>
      </c>
      <c r="C8366" s="444" t="str">
        <f aca="false">IFERROR(VLOOKUP(B8366,'[1]#¡REF!'!$A$1:$C$15201,2,FALSE()),"")</f>
        <v/>
      </c>
      <c r="D8366" s="444" t="s">
        <v>991</v>
      </c>
      <c r="E8366" s="444" t="s">
        <v>1001</v>
      </c>
      <c r="F8366" s="354" t="s">
        <v>993</v>
      </c>
      <c r="G8366" s="447" t="n">
        <v>20</v>
      </c>
      <c r="H8366" s="448" t="n">
        <v>497.912112570366</v>
      </c>
      <c r="I8366" s="448" t="n">
        <v>9878.6</v>
      </c>
      <c r="J8366" s="389"/>
      <c r="K8366" s="331" t="s">
        <v>994</v>
      </c>
    </row>
    <row r="8367" customFormat="false" ht="15" hidden="true" customHeight="false" outlineLevel="0" collapsed="false">
      <c r="A8367" s="444"/>
      <c r="B8367" s="444" t="s">
        <v>1836</v>
      </c>
      <c r="C8367" s="444" t="str">
        <f aca="false">IFERROR(VLOOKUP(B8367,'[1]#¡REF!'!$A$1:$C$15201,2,FALSE()),"")</f>
        <v/>
      </c>
      <c r="D8367" s="444" t="s">
        <v>991</v>
      </c>
      <c r="E8367" s="444" t="s">
        <v>1012</v>
      </c>
      <c r="F8367" s="354" t="s">
        <v>993</v>
      </c>
      <c r="G8367" s="447" t="n">
        <v>10</v>
      </c>
      <c r="H8367" s="448" t="n">
        <v>248.956056285183</v>
      </c>
      <c r="I8367" s="448" t="n">
        <v>4939.3</v>
      </c>
      <c r="J8367" s="389"/>
      <c r="K8367" s="331" t="s">
        <v>994</v>
      </c>
    </row>
    <row r="8368" customFormat="false" ht="15" hidden="true" customHeight="false" outlineLevel="0" collapsed="false">
      <c r="A8368" s="449"/>
      <c r="B8368" s="449" t="s">
        <v>1836</v>
      </c>
      <c r="C8368" s="449" t="str">
        <f aca="false">IFERROR(VLOOKUP(B8368,'[1]#¡REF!'!$A$1:$C$15201,2,FALSE()),"")</f>
        <v/>
      </c>
      <c r="D8368" s="449" t="s">
        <v>991</v>
      </c>
      <c r="E8368" s="449" t="s">
        <v>1014</v>
      </c>
      <c r="F8368" s="450" t="s">
        <v>1132</v>
      </c>
      <c r="G8368" s="447" t="n">
        <v>15</v>
      </c>
      <c r="H8368" s="448" t="n">
        <v>373.434084427774</v>
      </c>
      <c r="I8368" s="448" t="n">
        <v>7408.95</v>
      </c>
      <c r="J8368" s="390"/>
      <c r="K8368" s="331" t="s">
        <v>994</v>
      </c>
    </row>
    <row r="8369" customFormat="false" ht="15.75" hidden="true" customHeight="false" outlineLevel="0" collapsed="false">
      <c r="A8369" s="455" t="s">
        <v>1837</v>
      </c>
      <c r="B8369" s="455" t="s">
        <v>1836</v>
      </c>
      <c r="C8369" s="455" t="str">
        <f aca="false">IFERROR(VLOOKUP(B8369,'[1]#¡REF!'!$A$1:$C$15201,2,FALSE()),"")</f>
        <v/>
      </c>
      <c r="D8369" s="455" t="s">
        <v>991</v>
      </c>
      <c r="E8369" s="455" t="s">
        <v>612</v>
      </c>
      <c r="F8369" s="456" t="s">
        <v>1136</v>
      </c>
      <c r="G8369" s="457" t="n">
        <v>27</v>
      </c>
      <c r="H8369" s="465" t="n">
        <v>672.181351969994</v>
      </c>
      <c r="I8369" s="465" t="n">
        <v>13336.11</v>
      </c>
      <c r="J8369" s="360" t="n">
        <v>426</v>
      </c>
      <c r="K8369" s="455" t="s">
        <v>994</v>
      </c>
      <c r="L8369" s="458" t="s">
        <v>1838</v>
      </c>
      <c r="M8369" s="458"/>
      <c r="N8369" s="458"/>
      <c r="O8369" s="458" t="n">
        <v>3139333</v>
      </c>
      <c r="P8369" s="459" t="n">
        <v>2411</v>
      </c>
      <c r="Q8369" s="460" t="n">
        <v>44470</v>
      </c>
      <c r="R8369" s="461"/>
      <c r="S8369" s="461"/>
      <c r="T8369" s="462" t="n">
        <v>17</v>
      </c>
    </row>
    <row r="8370" customFormat="false" ht="15" hidden="true" customHeight="false" outlineLevel="0" collapsed="false">
      <c r="A8370" s="439"/>
      <c r="B8370" s="439" t="s">
        <v>1839</v>
      </c>
      <c r="C8370" s="439" t="str">
        <f aca="false">IFERROR(VLOOKUP(B8370,'[1]#¡REF!'!$A$1:$C$15201,2,FALSE()),"")</f>
        <v/>
      </c>
      <c r="D8370" s="439" t="s">
        <v>991</v>
      </c>
      <c r="E8370" s="439" t="s">
        <v>997</v>
      </c>
      <c r="F8370" s="441" t="s">
        <v>1130</v>
      </c>
      <c r="G8370" s="447" t="n">
        <v>1</v>
      </c>
      <c r="H8370" s="448" t="n">
        <v>25.5503419618337</v>
      </c>
      <c r="I8370" s="448" t="n">
        <v>506.92</v>
      </c>
      <c r="J8370" s="388"/>
      <c r="K8370" s="331" t="s">
        <v>994</v>
      </c>
    </row>
    <row r="8371" customFormat="false" ht="15" hidden="true" customHeight="false" outlineLevel="0" collapsed="false">
      <c r="A8371" s="444"/>
      <c r="B8371" s="444" t="s">
        <v>1839</v>
      </c>
      <c r="C8371" s="444" t="str">
        <f aca="false">IFERROR(VLOOKUP(B8371,'[1]#¡REF!'!$A$1:$C$15201,2,FALSE()),"")</f>
        <v/>
      </c>
      <c r="D8371" s="444" t="s">
        <v>991</v>
      </c>
      <c r="E8371" s="444" t="s">
        <v>992</v>
      </c>
      <c r="F8371" s="354" t="s">
        <v>993</v>
      </c>
      <c r="G8371" s="447" t="n">
        <v>20</v>
      </c>
      <c r="H8371" s="448" t="n">
        <v>511.006839236673</v>
      </c>
      <c r="I8371" s="448" t="n">
        <v>10138.4</v>
      </c>
      <c r="J8371" s="389"/>
      <c r="K8371" s="331" t="s">
        <v>994</v>
      </c>
    </row>
    <row r="8372" customFormat="false" ht="15" hidden="true" customHeight="false" outlineLevel="0" collapsed="false">
      <c r="A8372" s="444"/>
      <c r="B8372" s="444" t="s">
        <v>1839</v>
      </c>
      <c r="C8372" s="444" t="str">
        <f aca="false">IFERROR(VLOOKUP(B8372,'[1]#¡REF!'!$A$1:$C$15201,2,FALSE()),"")</f>
        <v/>
      </c>
      <c r="D8372" s="444" t="s">
        <v>991</v>
      </c>
      <c r="E8372" s="444" t="s">
        <v>1000</v>
      </c>
      <c r="F8372" s="354" t="s">
        <v>993</v>
      </c>
      <c r="G8372" s="447" t="n">
        <v>22</v>
      </c>
      <c r="H8372" s="448" t="n">
        <v>562.107523160341</v>
      </c>
      <c r="I8372" s="448" t="n">
        <v>11152.24</v>
      </c>
      <c r="J8372" s="389"/>
      <c r="K8372" s="331" t="s">
        <v>994</v>
      </c>
    </row>
    <row r="8373" customFormat="false" ht="15" hidden="true" customHeight="false" outlineLevel="0" collapsed="false">
      <c r="A8373" s="444"/>
      <c r="B8373" s="444" t="s">
        <v>1839</v>
      </c>
      <c r="C8373" s="444" t="str">
        <f aca="false">IFERROR(VLOOKUP(B8373,'[1]#¡REF!'!$A$1:$C$15201,2,FALSE()),"")</f>
        <v/>
      </c>
      <c r="D8373" s="444" t="s">
        <v>991</v>
      </c>
      <c r="E8373" s="444" t="s">
        <v>1001</v>
      </c>
      <c r="F8373" s="354" t="s">
        <v>993</v>
      </c>
      <c r="G8373" s="447" t="n">
        <v>20</v>
      </c>
      <c r="H8373" s="448" t="n">
        <v>511.006839236673</v>
      </c>
      <c r="I8373" s="448" t="n">
        <v>10138.4</v>
      </c>
      <c r="J8373" s="389"/>
      <c r="K8373" s="331" t="s">
        <v>994</v>
      </c>
    </row>
    <row r="8374" customFormat="false" ht="15" hidden="true" customHeight="false" outlineLevel="0" collapsed="false">
      <c r="A8374" s="444"/>
      <c r="B8374" s="444" t="s">
        <v>1839</v>
      </c>
      <c r="C8374" s="444" t="str">
        <f aca="false">IFERROR(VLOOKUP(B8374,'[1]#¡REF!'!$A$1:$C$15201,2,FALSE()),"")</f>
        <v/>
      </c>
      <c r="D8374" s="444" t="s">
        <v>991</v>
      </c>
      <c r="E8374" s="444" t="s">
        <v>1037</v>
      </c>
      <c r="F8374" s="446" t="s">
        <v>1131</v>
      </c>
      <c r="G8374" s="447" t="n">
        <v>12</v>
      </c>
      <c r="H8374" s="448" t="n">
        <v>306.604103542004</v>
      </c>
      <c r="I8374" s="448" t="n">
        <v>6083.04</v>
      </c>
      <c r="J8374" s="389"/>
      <c r="K8374" s="331" t="s">
        <v>994</v>
      </c>
    </row>
    <row r="8375" customFormat="false" ht="15" hidden="true" customHeight="false" outlineLevel="0" collapsed="false">
      <c r="A8375" s="449"/>
      <c r="B8375" s="449" t="s">
        <v>1839</v>
      </c>
      <c r="C8375" s="449" t="str">
        <f aca="false">IFERROR(VLOOKUP(B8375,'[1]#¡REF!'!$A$1:$C$15201,2,FALSE()),"")</f>
        <v/>
      </c>
      <c r="D8375" s="449" t="s">
        <v>991</v>
      </c>
      <c r="E8375" s="449" t="s">
        <v>1014</v>
      </c>
      <c r="F8375" s="450" t="s">
        <v>1132</v>
      </c>
      <c r="G8375" s="447" t="n">
        <v>12</v>
      </c>
      <c r="H8375" s="448" t="n">
        <v>306.604103542004</v>
      </c>
      <c r="I8375" s="448" t="n">
        <v>6083.04</v>
      </c>
      <c r="J8375" s="390"/>
      <c r="K8375" s="331" t="s">
        <v>994</v>
      </c>
    </row>
    <row r="8376" customFormat="false" ht="15.75" hidden="true" customHeight="false" outlineLevel="0" collapsed="false">
      <c r="A8376" s="455" t="s">
        <v>1837</v>
      </c>
      <c r="B8376" s="455" t="s">
        <v>1839</v>
      </c>
      <c r="C8376" s="455" t="str">
        <f aca="false">IFERROR(VLOOKUP(B8376,'[1]#¡REF!'!$A$1:$C$15201,2,FALSE()),"")</f>
        <v/>
      </c>
      <c r="D8376" s="455" t="s">
        <v>991</v>
      </c>
      <c r="E8376" s="455" t="s">
        <v>612</v>
      </c>
      <c r="F8376" s="456" t="s">
        <v>1136</v>
      </c>
      <c r="G8376" s="457" t="n">
        <v>22</v>
      </c>
      <c r="H8376" s="465" t="n">
        <v>562.10752316034</v>
      </c>
      <c r="I8376" s="465" t="n">
        <v>11152.24</v>
      </c>
      <c r="J8376" s="360" t="n">
        <v>437</v>
      </c>
      <c r="K8376" s="455" t="s">
        <v>994</v>
      </c>
      <c r="L8376" s="458" t="s">
        <v>1838</v>
      </c>
      <c r="M8376" s="458"/>
      <c r="N8376" s="458"/>
      <c r="O8376" s="458" t="n">
        <v>3139333</v>
      </c>
      <c r="P8376" s="459" t="n">
        <v>2412</v>
      </c>
      <c r="Q8376" s="460" t="n">
        <v>44470</v>
      </c>
      <c r="R8376" s="461"/>
      <c r="S8376" s="461"/>
      <c r="T8376" s="462" t="n">
        <v>2</v>
      </c>
    </row>
    <row r="8377" customFormat="false" ht="15" hidden="true" customHeight="false" outlineLevel="0" collapsed="false">
      <c r="A8377" s="439"/>
      <c r="B8377" s="439" t="s">
        <v>1840</v>
      </c>
      <c r="C8377" s="439" t="str">
        <f aca="false">IFERROR(VLOOKUP(B8377,'[1]#¡REF!'!$A$1:$C$15201,2,FALSE()),"")</f>
        <v/>
      </c>
      <c r="D8377" s="439" t="s">
        <v>991</v>
      </c>
      <c r="E8377" s="439" t="s">
        <v>997</v>
      </c>
      <c r="F8377" s="441" t="s">
        <v>1130</v>
      </c>
      <c r="G8377" s="447" t="n">
        <v>40</v>
      </c>
      <c r="H8377" s="448" t="n">
        <v>144.07253373446</v>
      </c>
      <c r="I8377" s="448" t="n">
        <v>2858.4</v>
      </c>
      <c r="J8377" s="388"/>
      <c r="K8377" s="331" t="s">
        <v>994</v>
      </c>
    </row>
    <row r="8378" customFormat="false" ht="15" hidden="true" customHeight="false" outlineLevel="0" collapsed="false">
      <c r="A8378" s="444"/>
      <c r="B8378" s="444" t="s">
        <v>1840</v>
      </c>
      <c r="C8378" s="444" t="str">
        <f aca="false">IFERROR(VLOOKUP(B8378,'[1]#¡REF!'!$A$1:$C$15201,2,FALSE()),"")</f>
        <v/>
      </c>
      <c r="D8378" s="444" t="s">
        <v>991</v>
      </c>
      <c r="E8378" s="444" t="s">
        <v>1032</v>
      </c>
      <c r="F8378" s="446" t="s">
        <v>1130</v>
      </c>
      <c r="G8378" s="447" t="n">
        <v>120</v>
      </c>
      <c r="H8378" s="448" t="n">
        <v>432.217601203381</v>
      </c>
      <c r="I8378" s="448" t="n">
        <v>8575.2</v>
      </c>
      <c r="J8378" s="389"/>
      <c r="K8378" s="331" t="s">
        <v>994</v>
      </c>
    </row>
    <row r="8379" customFormat="false" ht="15" hidden="true" customHeight="false" outlineLevel="0" collapsed="false">
      <c r="A8379" s="444"/>
      <c r="B8379" s="444" t="s">
        <v>1840</v>
      </c>
      <c r="C8379" s="444" t="str">
        <f aca="false">IFERROR(VLOOKUP(B8379,'[1]#¡REF!'!$A$1:$C$15201,2,FALSE()),"")</f>
        <v/>
      </c>
      <c r="D8379" s="444" t="s">
        <v>991</v>
      </c>
      <c r="E8379" s="444" t="s">
        <v>992</v>
      </c>
      <c r="F8379" s="354" t="s">
        <v>993</v>
      </c>
      <c r="G8379" s="447" t="n">
        <v>250</v>
      </c>
      <c r="H8379" s="448" t="n">
        <v>900.453335840377</v>
      </c>
      <c r="I8379" s="448" t="n">
        <v>17865</v>
      </c>
      <c r="J8379" s="389"/>
      <c r="K8379" s="331" t="s">
        <v>994</v>
      </c>
    </row>
    <row r="8380" customFormat="false" ht="15" hidden="true" customHeight="false" outlineLevel="0" collapsed="false">
      <c r="A8380" s="444"/>
      <c r="B8380" s="444" t="s">
        <v>1840</v>
      </c>
      <c r="C8380" s="444" t="str">
        <f aca="false">IFERROR(VLOOKUP(B8380,'[1]#¡REF!'!$A$1:$C$15201,2,FALSE()),"")</f>
        <v/>
      </c>
      <c r="D8380" s="444" t="s">
        <v>991</v>
      </c>
      <c r="E8380" s="444" t="s">
        <v>1034</v>
      </c>
      <c r="F8380" s="354" t="s">
        <v>993</v>
      </c>
      <c r="G8380" s="447" t="n">
        <v>590</v>
      </c>
      <c r="H8380" s="448" t="n">
        <v>2125.06987258329</v>
      </c>
      <c r="I8380" s="448" t="n">
        <v>42161.4</v>
      </c>
      <c r="J8380" s="389"/>
      <c r="K8380" s="331" t="s">
        <v>994</v>
      </c>
    </row>
    <row r="8381" customFormat="false" ht="15" hidden="true" customHeight="false" outlineLevel="0" collapsed="false">
      <c r="A8381" s="444"/>
      <c r="B8381" s="444" t="s">
        <v>1840</v>
      </c>
      <c r="C8381" s="444" t="str">
        <f aca="false">IFERROR(VLOOKUP(B8381,'[1]#¡REF!'!$A$1:$C$15201,2,FALSE()),"")</f>
        <v/>
      </c>
      <c r="D8381" s="444" t="s">
        <v>991</v>
      </c>
      <c r="E8381" s="444" t="s">
        <v>1014</v>
      </c>
      <c r="F8381" s="446" t="s">
        <v>1132</v>
      </c>
      <c r="G8381" s="447" t="n">
        <v>5000</v>
      </c>
      <c r="H8381" s="448" t="n">
        <v>18009.0667168075</v>
      </c>
      <c r="I8381" s="448" t="n">
        <v>357300</v>
      </c>
      <c r="J8381" s="389"/>
      <c r="K8381" s="331" t="s">
        <v>994</v>
      </c>
    </row>
    <row r="8382" customFormat="false" ht="15" hidden="true" customHeight="false" outlineLevel="0" collapsed="false">
      <c r="A8382" s="449"/>
      <c r="B8382" s="449" t="s">
        <v>1840</v>
      </c>
      <c r="C8382" s="449" t="str">
        <f aca="false">IFERROR(VLOOKUP(B8382,'[1]#¡REF!'!$A$1:$C$15201,2,FALSE()),"")</f>
        <v/>
      </c>
      <c r="D8382" s="449" t="s">
        <v>991</v>
      </c>
      <c r="E8382" s="449" t="s">
        <v>1004</v>
      </c>
      <c r="F8382" s="450" t="s">
        <v>1134</v>
      </c>
      <c r="G8382" s="447" t="n">
        <v>20</v>
      </c>
      <c r="H8382" s="448" t="n">
        <v>72.0362668672302</v>
      </c>
      <c r="I8382" s="448" t="n">
        <v>1429.2</v>
      </c>
      <c r="J8382" s="390"/>
      <c r="K8382" s="331" t="s">
        <v>994</v>
      </c>
    </row>
    <row r="8383" customFormat="false" ht="15.75" hidden="true" customHeight="false" outlineLevel="0" collapsed="false">
      <c r="A8383" s="455" t="s">
        <v>1841</v>
      </c>
      <c r="B8383" s="455" t="s">
        <v>1840</v>
      </c>
      <c r="C8383" s="455" t="str">
        <f aca="false">IFERROR(VLOOKUP(B8383,'[1]#¡REF!'!$A$1:$C$15201,2,FALSE()),"")</f>
        <v/>
      </c>
      <c r="D8383" s="455" t="s">
        <v>991</v>
      </c>
      <c r="E8383" s="455" t="s">
        <v>612</v>
      </c>
      <c r="F8383" s="456" t="s">
        <v>1136</v>
      </c>
      <c r="G8383" s="457" t="n">
        <v>550</v>
      </c>
      <c r="H8383" s="465" t="n">
        <v>1980.99733884883</v>
      </c>
      <c r="I8383" s="465" t="n">
        <v>39303</v>
      </c>
      <c r="J8383" s="360" t="n">
        <v>61.6</v>
      </c>
      <c r="K8383" s="356" t="s">
        <v>994</v>
      </c>
      <c r="L8383" s="458" t="s">
        <v>1842</v>
      </c>
      <c r="M8383" s="458"/>
      <c r="N8383" s="458"/>
      <c r="O8383" s="458" t="n">
        <v>3139334</v>
      </c>
      <c r="P8383" s="459" t="n">
        <v>2378</v>
      </c>
      <c r="Q8383" s="460" t="n">
        <v>44470</v>
      </c>
      <c r="R8383" s="461"/>
      <c r="S8383" s="461"/>
      <c r="T8383" s="462" t="n">
        <v>45</v>
      </c>
    </row>
    <row r="8384" customFormat="false" ht="15" hidden="true" customHeight="false" outlineLevel="0" collapsed="false">
      <c r="A8384" s="439"/>
      <c r="B8384" s="439" t="s">
        <v>1843</v>
      </c>
      <c r="C8384" s="439" t="str">
        <f aca="false">IFERROR(VLOOKUP(B8384,'[1]#¡REF!'!$A$1:$C$15201,2,FALSE()),"")</f>
        <v/>
      </c>
      <c r="D8384" s="439" t="s">
        <v>991</v>
      </c>
      <c r="E8384" s="439" t="s">
        <v>997</v>
      </c>
      <c r="F8384" s="441" t="s">
        <v>1130</v>
      </c>
      <c r="G8384" s="447" t="n">
        <v>15</v>
      </c>
      <c r="H8384" s="448" t="n">
        <v>56.0760906123264</v>
      </c>
      <c r="I8384" s="448" t="n">
        <v>1112.55</v>
      </c>
      <c r="J8384" s="388"/>
      <c r="K8384" s="331" t="s">
        <v>994</v>
      </c>
    </row>
    <row r="8385" customFormat="false" ht="15" hidden="true" customHeight="false" outlineLevel="0" collapsed="false">
      <c r="A8385" s="444"/>
      <c r="B8385" s="444" t="s">
        <v>1843</v>
      </c>
      <c r="C8385" s="444" t="str">
        <f aca="false">IFERROR(VLOOKUP(B8385,'[1]#¡REF!'!$A$1:$C$15201,2,FALSE()),"")</f>
        <v/>
      </c>
      <c r="D8385" s="444" t="s">
        <v>991</v>
      </c>
      <c r="E8385" s="444" t="s">
        <v>1034</v>
      </c>
      <c r="F8385" s="354" t="s">
        <v>993</v>
      </c>
      <c r="G8385" s="447" t="n">
        <v>100</v>
      </c>
      <c r="H8385" s="448" t="n">
        <v>373.840604082176</v>
      </c>
      <c r="I8385" s="448" t="n">
        <v>7417</v>
      </c>
      <c r="J8385" s="389"/>
      <c r="K8385" s="331" t="s">
        <v>994</v>
      </c>
    </row>
    <row r="8386" customFormat="false" ht="15" hidden="true" customHeight="false" outlineLevel="0" collapsed="false">
      <c r="A8386" s="444"/>
      <c r="B8386" s="444" t="s">
        <v>1843</v>
      </c>
      <c r="C8386" s="444" t="str">
        <f aca="false">IFERROR(VLOOKUP(B8386,'[1]#¡REF!'!$A$1:$C$15201,2,FALSE()),"")</f>
        <v/>
      </c>
      <c r="D8386" s="444" t="s">
        <v>991</v>
      </c>
      <c r="E8386" s="444" t="s">
        <v>1011</v>
      </c>
      <c r="F8386" s="354" t="s">
        <v>993</v>
      </c>
      <c r="G8386" s="447" t="n">
        <v>8625</v>
      </c>
      <c r="H8386" s="448" t="n">
        <v>32243.7521020877</v>
      </c>
      <c r="I8386" s="448" t="n">
        <v>639716.25</v>
      </c>
      <c r="J8386" s="389"/>
      <c r="K8386" s="331" t="s">
        <v>994</v>
      </c>
    </row>
    <row r="8387" customFormat="false" ht="15" hidden="true" customHeight="false" outlineLevel="0" collapsed="false">
      <c r="A8387" s="444"/>
      <c r="B8387" s="444" t="s">
        <v>1843</v>
      </c>
      <c r="C8387" s="444" t="str">
        <f aca="false">IFERROR(VLOOKUP(B8387,'[1]#¡REF!'!$A$1:$C$15201,2,FALSE()),"")</f>
        <v/>
      </c>
      <c r="D8387" s="444" t="s">
        <v>991</v>
      </c>
      <c r="E8387" s="444" t="s">
        <v>1014</v>
      </c>
      <c r="F8387" s="446" t="s">
        <v>1132</v>
      </c>
      <c r="G8387" s="447" t="n">
        <v>3000</v>
      </c>
      <c r="H8387" s="448" t="n">
        <v>11215.2181224653</v>
      </c>
      <c r="I8387" s="448" t="n">
        <v>222510</v>
      </c>
      <c r="J8387" s="389"/>
      <c r="K8387" s="331" t="s">
        <v>994</v>
      </c>
    </row>
    <row r="8388" customFormat="false" ht="15" hidden="true" customHeight="false" outlineLevel="0" collapsed="false">
      <c r="A8388" s="444"/>
      <c r="B8388" s="444" t="s">
        <v>1844</v>
      </c>
      <c r="C8388" s="444" t="str">
        <f aca="false">IFERROR(VLOOKUP(B8388,'[1]#¡REF!'!$A$1:$C$15201,2,FALSE()),"")</f>
        <v/>
      </c>
      <c r="D8388" s="444" t="s">
        <v>991</v>
      </c>
      <c r="E8388" s="444" t="s">
        <v>997</v>
      </c>
      <c r="F8388" s="446" t="s">
        <v>1130</v>
      </c>
      <c r="G8388" s="447" t="n">
        <v>25</v>
      </c>
      <c r="H8388" s="448" t="n">
        <v>339.22620003021</v>
      </c>
      <c r="I8388" s="448" t="n">
        <v>6730.25</v>
      </c>
      <c r="J8388" s="389"/>
      <c r="K8388" s="331" t="s">
        <v>994</v>
      </c>
    </row>
    <row r="8389" customFormat="false" ht="15" hidden="true" customHeight="false" outlineLevel="0" collapsed="false">
      <c r="A8389" s="444"/>
      <c r="B8389" s="444" t="s">
        <v>1844</v>
      </c>
      <c r="C8389" s="444" t="str">
        <f aca="false">IFERROR(VLOOKUP(B8389,'[1]#¡REF!'!$A$1:$C$15201,2,FALSE()),"")</f>
        <v/>
      </c>
      <c r="D8389" s="444" t="s">
        <v>991</v>
      </c>
      <c r="E8389" s="444" t="s">
        <v>992</v>
      </c>
      <c r="F8389" s="354" t="s">
        <v>993</v>
      </c>
      <c r="G8389" s="447" t="n">
        <v>135</v>
      </c>
      <c r="H8389" s="448" t="n">
        <v>1831.82148016313</v>
      </c>
      <c r="I8389" s="448" t="n">
        <v>36343.35</v>
      </c>
      <c r="J8389" s="389"/>
      <c r="K8389" s="331" t="s">
        <v>994</v>
      </c>
    </row>
    <row r="8390" customFormat="false" ht="15" hidden="true" customHeight="false" outlineLevel="0" collapsed="false">
      <c r="A8390" s="444"/>
      <c r="B8390" s="444" t="s">
        <v>1844</v>
      </c>
      <c r="C8390" s="444" t="str">
        <f aca="false">IFERROR(VLOOKUP(B8390,'[1]#¡REF!'!$A$1:$C$15201,2,FALSE()),"")</f>
        <v/>
      </c>
      <c r="D8390" s="444" t="s">
        <v>991</v>
      </c>
      <c r="E8390" s="444" t="s">
        <v>1053</v>
      </c>
      <c r="F8390" s="354" t="s">
        <v>993</v>
      </c>
      <c r="G8390" s="447" t="n">
        <v>500</v>
      </c>
      <c r="H8390" s="448" t="n">
        <v>6784.5240006042</v>
      </c>
      <c r="I8390" s="448" t="n">
        <v>134605</v>
      </c>
      <c r="J8390" s="389"/>
      <c r="K8390" s="331" t="s">
        <v>994</v>
      </c>
    </row>
    <row r="8391" customFormat="false" ht="15" hidden="true" customHeight="false" outlineLevel="0" collapsed="false">
      <c r="A8391" s="444"/>
      <c r="B8391" s="444" t="s">
        <v>1844</v>
      </c>
      <c r="C8391" s="444" t="str">
        <f aca="false">IFERROR(VLOOKUP(B8391,'[1]#¡REF!'!$A$1:$C$15201,2,FALSE()),"")</f>
        <v/>
      </c>
      <c r="D8391" s="444" t="s">
        <v>991</v>
      </c>
      <c r="E8391" s="444" t="s">
        <v>1036</v>
      </c>
      <c r="F8391" s="354" t="s">
        <v>993</v>
      </c>
      <c r="G8391" s="447" t="n">
        <v>10</v>
      </c>
      <c r="H8391" s="448" t="n">
        <v>135.690480012084</v>
      </c>
      <c r="I8391" s="448" t="n">
        <v>2692.1</v>
      </c>
      <c r="J8391" s="389"/>
      <c r="K8391" s="331" t="s">
        <v>994</v>
      </c>
    </row>
    <row r="8392" customFormat="false" ht="15" hidden="true" customHeight="false" outlineLevel="0" collapsed="false">
      <c r="A8392" s="444"/>
      <c r="B8392" s="444" t="s">
        <v>1844</v>
      </c>
      <c r="C8392" s="444" t="str">
        <f aca="false">IFERROR(VLOOKUP(B8392,'[1]#¡REF!'!$A$1:$C$15201,2,FALSE()),"")</f>
        <v/>
      </c>
      <c r="D8392" s="444" t="s">
        <v>991</v>
      </c>
      <c r="E8392" s="444" t="s">
        <v>1014</v>
      </c>
      <c r="F8392" s="446" t="s">
        <v>1132</v>
      </c>
      <c r="G8392" s="447" t="n">
        <v>150</v>
      </c>
      <c r="H8392" s="448" t="n">
        <v>2035.35720018126</v>
      </c>
      <c r="I8392" s="448" t="n">
        <v>40381.5</v>
      </c>
      <c r="J8392" s="389"/>
      <c r="K8392" s="331" t="s">
        <v>994</v>
      </c>
    </row>
    <row r="8393" customFormat="false" ht="15" hidden="true" customHeight="false" outlineLevel="0" collapsed="false">
      <c r="A8393" s="449"/>
      <c r="B8393" s="449" t="s">
        <v>1844</v>
      </c>
      <c r="C8393" s="449" t="str">
        <f aca="false">IFERROR(VLOOKUP(B8393,'[1]#¡REF!'!$A$1:$C$15201,2,FALSE()),"")</f>
        <v/>
      </c>
      <c r="D8393" s="449" t="s">
        <v>991</v>
      </c>
      <c r="E8393" s="449" t="s">
        <v>1004</v>
      </c>
      <c r="F8393" s="450" t="s">
        <v>1134</v>
      </c>
      <c r="G8393" s="447" t="n">
        <v>16</v>
      </c>
      <c r="H8393" s="448" t="n">
        <v>217.104768019334</v>
      </c>
      <c r="I8393" s="448" t="n">
        <v>4307.36</v>
      </c>
      <c r="J8393" s="390"/>
      <c r="K8393" s="331" t="s">
        <v>994</v>
      </c>
    </row>
    <row r="8394" customFormat="false" ht="15.75" hidden="true" customHeight="false" outlineLevel="0" collapsed="false">
      <c r="A8394" s="455" t="s">
        <v>1841</v>
      </c>
      <c r="B8394" s="455" t="s">
        <v>1844</v>
      </c>
      <c r="C8394" s="455" t="str">
        <f aca="false">IFERROR(VLOOKUP(B8394,'[1]#¡REF!'!$A$1:$C$15201,2,FALSE()),"")</f>
        <v/>
      </c>
      <c r="D8394" s="455" t="s">
        <v>991</v>
      </c>
      <c r="E8394" s="455" t="s">
        <v>612</v>
      </c>
      <c r="F8394" s="456" t="s">
        <v>1136</v>
      </c>
      <c r="G8394" s="456" t="n">
        <v>634</v>
      </c>
      <c r="H8394" s="492" t="n">
        <v>8602.77643276612</v>
      </c>
      <c r="I8394" s="492" t="n">
        <v>170679.14</v>
      </c>
      <c r="J8394" s="438" t="n">
        <v>232.08</v>
      </c>
      <c r="K8394" s="356" t="s">
        <v>994</v>
      </c>
      <c r="L8394" s="467" t="s">
        <v>1842</v>
      </c>
      <c r="M8394" s="467" t="s">
        <v>1845</v>
      </c>
      <c r="N8394" s="467"/>
      <c r="O8394" s="458" t="n">
        <v>3139334</v>
      </c>
      <c r="P8394" s="484" t="s">
        <v>1846</v>
      </c>
      <c r="Q8394" s="487" t="n">
        <v>44470</v>
      </c>
      <c r="R8394" s="488"/>
      <c r="S8394" s="488"/>
      <c r="T8394" s="462" t="n">
        <f aca="false">52+52</f>
        <v>104</v>
      </c>
    </row>
    <row r="8395" customFormat="false" ht="15" hidden="true" customHeight="false" outlineLevel="0" collapsed="false">
      <c r="A8395" s="439"/>
      <c r="B8395" s="439" t="s">
        <v>1847</v>
      </c>
      <c r="C8395" s="439" t="str">
        <f aca="false">IFERROR(VLOOKUP(B8395,'[1]#¡REF!'!$A$1:$C$15201,2,FALSE()),"")</f>
        <v/>
      </c>
      <c r="D8395" s="439" t="s">
        <v>991</v>
      </c>
      <c r="E8395" s="439" t="s">
        <v>997</v>
      </c>
      <c r="F8395" s="441" t="s">
        <v>1130</v>
      </c>
      <c r="G8395" s="447" t="n">
        <v>25</v>
      </c>
      <c r="H8395" s="448" t="n">
        <v>451.751365004385</v>
      </c>
      <c r="I8395" s="448" t="n">
        <v>8962.75</v>
      </c>
      <c r="J8395" s="388"/>
      <c r="K8395" s="331" t="s">
        <v>994</v>
      </c>
    </row>
    <row r="8396" customFormat="false" ht="15" hidden="true" customHeight="false" outlineLevel="0" collapsed="false">
      <c r="A8396" s="444"/>
      <c r="B8396" s="444" t="s">
        <v>1847</v>
      </c>
      <c r="C8396" s="444" t="str">
        <f aca="false">IFERROR(VLOOKUP(B8396,'[1]#¡REF!'!$A$1:$C$15201,2,FALSE()),"")</f>
        <v/>
      </c>
      <c r="D8396" s="444" t="s">
        <v>991</v>
      </c>
      <c r="E8396" s="444" t="s">
        <v>1000</v>
      </c>
      <c r="F8396" s="354" t="s">
        <v>993</v>
      </c>
      <c r="G8396" s="447" t="n">
        <v>15</v>
      </c>
      <c r="H8396" s="448" t="n">
        <v>271.050819002631</v>
      </c>
      <c r="I8396" s="448" t="n">
        <v>5377.65</v>
      </c>
      <c r="J8396" s="389"/>
      <c r="K8396" s="331" t="s">
        <v>994</v>
      </c>
    </row>
    <row r="8397" customFormat="false" ht="15" hidden="true" customHeight="false" outlineLevel="0" collapsed="false">
      <c r="A8397" s="444"/>
      <c r="B8397" s="444" t="s">
        <v>1847</v>
      </c>
      <c r="C8397" s="444" t="str">
        <f aca="false">IFERROR(VLOOKUP(B8397,'[1]#¡REF!'!$A$1:$C$15201,2,FALSE()),"")</f>
        <v/>
      </c>
      <c r="D8397" s="444" t="s">
        <v>991</v>
      </c>
      <c r="E8397" s="444" t="s">
        <v>1053</v>
      </c>
      <c r="F8397" s="354" t="s">
        <v>993</v>
      </c>
      <c r="G8397" s="447" t="n">
        <v>20</v>
      </c>
      <c r="H8397" s="448" t="n">
        <v>361.401092003508</v>
      </c>
      <c r="I8397" s="448" t="n">
        <v>7170.2</v>
      </c>
      <c r="J8397" s="389"/>
      <c r="K8397" s="331" t="s">
        <v>994</v>
      </c>
    </row>
    <row r="8398" customFormat="false" ht="15" hidden="true" customHeight="false" outlineLevel="0" collapsed="false">
      <c r="A8398" s="444"/>
      <c r="B8398" s="444" t="s">
        <v>1847</v>
      </c>
      <c r="C8398" s="444" t="str">
        <f aca="false">IFERROR(VLOOKUP(B8398,'[1]#¡REF!'!$A$1:$C$15201,2,FALSE()),"")</f>
        <v/>
      </c>
      <c r="D8398" s="444" t="s">
        <v>991</v>
      </c>
      <c r="E8398" s="444" t="s">
        <v>1014</v>
      </c>
      <c r="F8398" s="446" t="s">
        <v>1132</v>
      </c>
      <c r="G8398" s="447" t="n">
        <v>80</v>
      </c>
      <c r="H8398" s="448" t="n">
        <v>1445.60436801403</v>
      </c>
      <c r="I8398" s="448" t="n">
        <v>28680.8</v>
      </c>
      <c r="J8398" s="389"/>
      <c r="K8398" s="331" t="s">
        <v>994</v>
      </c>
    </row>
    <row r="8399" customFormat="false" ht="15" hidden="true" customHeight="false" outlineLevel="0" collapsed="false">
      <c r="A8399" s="449"/>
      <c r="B8399" s="449" t="s">
        <v>1847</v>
      </c>
      <c r="C8399" s="449" t="str">
        <f aca="false">IFERROR(VLOOKUP(B8399,'[1]#¡REF!'!$A$1:$C$15201,2,FALSE()),"")</f>
        <v/>
      </c>
      <c r="D8399" s="449" t="s">
        <v>991</v>
      </c>
      <c r="E8399" s="449" t="s">
        <v>1002</v>
      </c>
      <c r="F8399" s="450" t="s">
        <v>1133</v>
      </c>
      <c r="G8399" s="447" t="n">
        <v>5</v>
      </c>
      <c r="H8399" s="448" t="n">
        <v>90.350273000877</v>
      </c>
      <c r="I8399" s="448" t="n">
        <v>1792.55</v>
      </c>
      <c r="J8399" s="390"/>
      <c r="K8399" s="331" t="s">
        <v>994</v>
      </c>
    </row>
    <row r="8400" customFormat="false" ht="15.75" hidden="true" customHeight="false" outlineLevel="0" collapsed="false">
      <c r="A8400" s="455" t="s">
        <v>1841</v>
      </c>
      <c r="B8400" s="455" t="s">
        <v>1847</v>
      </c>
      <c r="C8400" s="455" t="str">
        <f aca="false">IFERROR(VLOOKUP(B8400,'[1]#¡REF!'!$A$1:$C$15201,2,FALSE()),"")</f>
        <v/>
      </c>
      <c r="D8400" s="455" t="s">
        <v>991</v>
      </c>
      <c r="E8400" s="455" t="s">
        <v>612</v>
      </c>
      <c r="F8400" s="456" t="s">
        <v>1136</v>
      </c>
      <c r="G8400" s="457" t="n">
        <v>634</v>
      </c>
      <c r="H8400" s="465" t="n">
        <v>11456.4146165112</v>
      </c>
      <c r="I8400" s="465" t="n">
        <v>227295.34</v>
      </c>
      <c r="J8400" s="360" t="n">
        <v>309.06</v>
      </c>
      <c r="K8400" s="455" t="s">
        <v>994</v>
      </c>
      <c r="L8400" s="467" t="s">
        <v>1845</v>
      </c>
      <c r="M8400" s="467" t="s">
        <v>1842</v>
      </c>
      <c r="N8400" s="467"/>
      <c r="O8400" s="458" t="n">
        <v>3139334</v>
      </c>
      <c r="P8400" s="484" t="s">
        <v>1848</v>
      </c>
      <c r="Q8400" s="468" t="n">
        <v>44476</v>
      </c>
      <c r="R8400" s="469" t="n">
        <v>44488</v>
      </c>
      <c r="S8400" s="469"/>
      <c r="T8400" s="462" t="n">
        <f aca="false">52+52</f>
        <v>104</v>
      </c>
    </row>
    <row r="8401" customFormat="false" ht="15" hidden="true" customHeight="false" outlineLevel="0" collapsed="false">
      <c r="A8401" s="439"/>
      <c r="B8401" s="439" t="s">
        <v>1849</v>
      </c>
      <c r="C8401" s="439" t="str">
        <f aca="false">IFERROR(VLOOKUP(B8401,'[1]#¡REF!'!$A$1:$C$15201,2,FALSE()),"")</f>
        <v/>
      </c>
      <c r="D8401" s="439" t="s">
        <v>991</v>
      </c>
      <c r="E8401" s="439" t="s">
        <v>1032</v>
      </c>
      <c r="F8401" s="441" t="s">
        <v>1130</v>
      </c>
      <c r="G8401" s="447" t="n">
        <v>120</v>
      </c>
      <c r="H8401" s="448" t="n">
        <v>1624.53576136602</v>
      </c>
      <c r="I8401" s="448" t="n">
        <v>32230.8</v>
      </c>
      <c r="J8401" s="388"/>
      <c r="K8401" s="331" t="s">
        <v>994</v>
      </c>
    </row>
    <row r="8402" customFormat="false" ht="15" hidden="true" customHeight="false" outlineLevel="0" collapsed="false">
      <c r="A8402" s="444"/>
      <c r="B8402" s="444" t="s">
        <v>1849</v>
      </c>
      <c r="C8402" s="444" t="str">
        <f aca="false">IFERROR(VLOOKUP(B8402,'[1]#¡REF!'!$A$1:$C$15201,2,FALSE()),"")</f>
        <v/>
      </c>
      <c r="D8402" s="444" t="s">
        <v>991</v>
      </c>
      <c r="E8402" s="444" t="s">
        <v>992</v>
      </c>
      <c r="F8402" s="354" t="s">
        <v>993</v>
      </c>
      <c r="G8402" s="447" t="n">
        <v>10</v>
      </c>
      <c r="H8402" s="448" t="n">
        <v>135.377980113835</v>
      </c>
      <c r="I8402" s="448" t="n">
        <v>2685.9</v>
      </c>
      <c r="J8402" s="389"/>
      <c r="K8402" s="331" t="s">
        <v>994</v>
      </c>
    </row>
    <row r="8403" customFormat="false" ht="15" hidden="true" customHeight="false" outlineLevel="0" collapsed="false">
      <c r="A8403" s="444"/>
      <c r="B8403" s="444" t="s">
        <v>1849</v>
      </c>
      <c r="C8403" s="444" t="str">
        <f aca="false">IFERROR(VLOOKUP(B8403,'[1]#¡REF!'!$A$1:$C$15201,2,FALSE()),"")</f>
        <v/>
      </c>
      <c r="D8403" s="444" t="s">
        <v>991</v>
      </c>
      <c r="E8403" s="444" t="s">
        <v>1034</v>
      </c>
      <c r="F8403" s="354" t="s">
        <v>993</v>
      </c>
      <c r="G8403" s="447" t="n">
        <v>306</v>
      </c>
      <c r="H8403" s="448" t="n">
        <v>4142.56619148336</v>
      </c>
      <c r="I8403" s="448" t="n">
        <v>82188.54</v>
      </c>
      <c r="J8403" s="389"/>
      <c r="K8403" s="331" t="s">
        <v>994</v>
      </c>
    </row>
    <row r="8404" customFormat="false" ht="15" hidden="true" customHeight="false" outlineLevel="0" collapsed="false">
      <c r="A8404" s="444"/>
      <c r="B8404" s="444" t="s">
        <v>1849</v>
      </c>
      <c r="C8404" s="444" t="str">
        <f aca="false">IFERROR(VLOOKUP(B8404,'[1]#¡REF!'!$A$1:$C$15201,2,FALSE()),"")</f>
        <v/>
      </c>
      <c r="D8404" s="444" t="s">
        <v>991</v>
      </c>
      <c r="E8404" s="444" t="s">
        <v>1009</v>
      </c>
      <c r="F8404" s="354" t="s">
        <v>993</v>
      </c>
      <c r="G8404" s="447" t="n">
        <v>120</v>
      </c>
      <c r="H8404" s="448" t="n">
        <v>1624.53576136602</v>
      </c>
      <c r="I8404" s="448" t="n">
        <v>32230.8</v>
      </c>
      <c r="J8404" s="389"/>
      <c r="K8404" s="331" t="s">
        <v>994</v>
      </c>
    </row>
    <row r="8405" customFormat="false" ht="15" hidden="true" customHeight="false" outlineLevel="0" collapsed="false">
      <c r="A8405" s="444"/>
      <c r="B8405" s="444" t="s">
        <v>1849</v>
      </c>
      <c r="C8405" s="444" t="str">
        <f aca="false">IFERROR(VLOOKUP(B8405,'[1]#¡REF!'!$A$1:$C$15201,2,FALSE()),"")</f>
        <v/>
      </c>
      <c r="D8405" s="444" t="s">
        <v>991</v>
      </c>
      <c r="E8405" s="444" t="s">
        <v>1012</v>
      </c>
      <c r="F8405" s="354" t="s">
        <v>993</v>
      </c>
      <c r="G8405" s="447" t="n">
        <v>300</v>
      </c>
      <c r="H8405" s="448" t="n">
        <v>4061.33940341506</v>
      </c>
      <c r="I8405" s="448" t="n">
        <v>80577</v>
      </c>
      <c r="J8405" s="389"/>
      <c r="K8405" s="331" t="s">
        <v>994</v>
      </c>
    </row>
    <row r="8406" customFormat="false" ht="15" hidden="true" customHeight="false" outlineLevel="0" collapsed="false">
      <c r="A8406" s="444"/>
      <c r="B8406" s="444" t="s">
        <v>1849</v>
      </c>
      <c r="C8406" s="444" t="str">
        <f aca="false">IFERROR(VLOOKUP(B8406,'[1]#¡REF!'!$A$1:$C$15201,2,FALSE()),"")</f>
        <v/>
      </c>
      <c r="D8406" s="444" t="s">
        <v>991</v>
      </c>
      <c r="E8406" s="444" t="s">
        <v>1014</v>
      </c>
      <c r="F8406" s="446" t="s">
        <v>1132</v>
      </c>
      <c r="G8406" s="447" t="n">
        <v>400</v>
      </c>
      <c r="H8406" s="448" t="n">
        <v>5415.11920455341</v>
      </c>
      <c r="I8406" s="448" t="n">
        <v>107436</v>
      </c>
      <c r="J8406" s="389"/>
      <c r="K8406" s="331" t="s">
        <v>994</v>
      </c>
    </row>
    <row r="8407" customFormat="false" ht="15" hidden="true" customHeight="false" outlineLevel="0" collapsed="false">
      <c r="A8407" s="444"/>
      <c r="B8407" s="444" t="s">
        <v>1849</v>
      </c>
      <c r="C8407" s="444" t="str">
        <f aca="false">IFERROR(VLOOKUP(B8407,'[1]#¡REF!'!$A$1:$C$15201,2,FALSE()),"")</f>
        <v/>
      </c>
      <c r="D8407" s="444" t="s">
        <v>991</v>
      </c>
      <c r="E8407" s="444" t="s">
        <v>1002</v>
      </c>
      <c r="F8407" s="446" t="s">
        <v>1133</v>
      </c>
      <c r="G8407" s="447" t="n">
        <v>4</v>
      </c>
      <c r="H8407" s="448" t="n">
        <v>54.1511920455341</v>
      </c>
      <c r="I8407" s="448" t="n">
        <v>1074.36</v>
      </c>
      <c r="J8407" s="389"/>
      <c r="K8407" s="331" t="s">
        <v>994</v>
      </c>
    </row>
    <row r="8408" customFormat="false" ht="15" hidden="true" customHeight="false" outlineLevel="0" collapsed="false">
      <c r="A8408" s="449"/>
      <c r="B8408" s="449" t="s">
        <v>1849</v>
      </c>
      <c r="C8408" s="449" t="str">
        <f aca="false">IFERROR(VLOOKUP(B8408,'[1]#¡REF!'!$A$1:$C$15201,2,FALSE()),"")</f>
        <v/>
      </c>
      <c r="D8408" s="449" t="s">
        <v>991</v>
      </c>
      <c r="E8408" s="449" t="s">
        <v>1004</v>
      </c>
      <c r="F8408" s="450" t="s">
        <v>1134</v>
      </c>
      <c r="G8408" s="447" t="n">
        <v>32</v>
      </c>
      <c r="H8408" s="448" t="n">
        <v>433.209536364273</v>
      </c>
      <c r="I8408" s="448" t="n">
        <v>8594.88</v>
      </c>
      <c r="J8408" s="390"/>
      <c r="K8408" s="331" t="s">
        <v>994</v>
      </c>
    </row>
    <row r="8409" customFormat="false" ht="15.75" hidden="true" customHeight="false" outlineLevel="0" collapsed="false">
      <c r="A8409" s="455" t="s">
        <v>1841</v>
      </c>
      <c r="B8409" s="455" t="s">
        <v>1849</v>
      </c>
      <c r="C8409" s="483" t="str">
        <f aca="false">IFERROR(VLOOKUP(B8409,'[1]#¡REF!'!$A$1:$C$15201,2,FALSE()),"")</f>
        <v/>
      </c>
      <c r="D8409" s="455" t="s">
        <v>991</v>
      </c>
      <c r="E8409" s="455" t="s">
        <v>612</v>
      </c>
      <c r="F8409" s="456" t="s">
        <v>1136</v>
      </c>
      <c r="G8409" s="457" t="n">
        <v>1268</v>
      </c>
      <c r="H8409" s="465" t="n">
        <v>17165.9278784343</v>
      </c>
      <c r="I8409" s="465" t="n">
        <v>340572.12</v>
      </c>
      <c r="J8409" s="360" t="n">
        <v>231.54</v>
      </c>
      <c r="K8409" s="455" t="s">
        <v>994</v>
      </c>
      <c r="L8409" s="467" t="s">
        <v>1842</v>
      </c>
      <c r="M8409" s="467" t="s">
        <v>1850</v>
      </c>
      <c r="N8409" s="467"/>
      <c r="O8409" s="458" t="n">
        <v>3139334</v>
      </c>
      <c r="P8409" s="484" t="n">
        <v>2394</v>
      </c>
      <c r="Q8409" s="468" t="n">
        <v>44470</v>
      </c>
      <c r="R8409" s="469" t="n">
        <v>44476</v>
      </c>
      <c r="S8409" s="469"/>
      <c r="T8409" s="462" t="n">
        <f aca="false">105+105</f>
        <v>210</v>
      </c>
    </row>
    <row r="8410" customFormat="false" ht="15" hidden="true" customHeight="false" outlineLevel="0" collapsed="false">
      <c r="A8410" s="439"/>
      <c r="B8410" s="439" t="s">
        <v>1851</v>
      </c>
      <c r="C8410" s="439" t="str">
        <f aca="false">IFERROR(VLOOKUP(B8410,'[1]#¡REF!'!$A$1:$C$15201,2,FALSE()),"")</f>
        <v/>
      </c>
      <c r="D8410" s="439" t="s">
        <v>991</v>
      </c>
      <c r="E8410" s="439" t="s">
        <v>1032</v>
      </c>
      <c r="F8410" s="441" t="s">
        <v>1130</v>
      </c>
      <c r="G8410" s="447" t="n">
        <v>1</v>
      </c>
      <c r="H8410" s="448" t="n">
        <v>107.99240435329</v>
      </c>
      <c r="I8410" s="448" t="n">
        <v>2142.57</v>
      </c>
      <c r="J8410" s="388"/>
      <c r="K8410" s="331" t="s">
        <v>994</v>
      </c>
    </row>
    <row r="8411" customFormat="false" ht="15" hidden="true" customHeight="false" outlineLevel="0" collapsed="false">
      <c r="A8411" s="444"/>
      <c r="B8411" s="444" t="s">
        <v>1851</v>
      </c>
      <c r="C8411" s="444" t="str">
        <f aca="false">IFERROR(VLOOKUP(B8411,'[1]#¡REF!'!$A$1:$C$15201,2,FALSE()),"")</f>
        <v/>
      </c>
      <c r="D8411" s="444" t="s">
        <v>991</v>
      </c>
      <c r="E8411" s="444" t="s">
        <v>1037</v>
      </c>
      <c r="F8411" s="446" t="s">
        <v>1131</v>
      </c>
      <c r="G8411" s="447" t="n">
        <v>44</v>
      </c>
      <c r="H8411" s="448" t="n">
        <v>4751.66579154474</v>
      </c>
      <c r="I8411" s="448" t="n">
        <v>94273.08</v>
      </c>
      <c r="J8411" s="389"/>
      <c r="K8411" s="331" t="s">
        <v>994</v>
      </c>
    </row>
    <row r="8412" customFormat="false" ht="15" hidden="true" customHeight="false" outlineLevel="0" collapsed="false">
      <c r="A8412" s="444"/>
      <c r="B8412" s="444" t="s">
        <v>1851</v>
      </c>
      <c r="C8412" s="444" t="str">
        <f aca="false">IFERROR(VLOOKUP(B8412,'[1]#¡REF!'!$A$1:$C$15201,2,FALSE()),"")</f>
        <v/>
      </c>
      <c r="D8412" s="444" t="s">
        <v>991</v>
      </c>
      <c r="E8412" s="444" t="s">
        <v>1004</v>
      </c>
      <c r="F8412" s="446" t="s">
        <v>1134</v>
      </c>
      <c r="G8412" s="447" t="n">
        <v>16</v>
      </c>
      <c r="H8412" s="448" t="n">
        <v>1727.87846965263</v>
      </c>
      <c r="I8412" s="448" t="n">
        <v>34281.12</v>
      </c>
      <c r="J8412" s="389"/>
      <c r="K8412" s="331" t="s">
        <v>994</v>
      </c>
    </row>
    <row r="8413" customFormat="false" ht="15" hidden="true" customHeight="false" outlineLevel="0" collapsed="false">
      <c r="A8413" s="444"/>
      <c r="B8413" s="444" t="s">
        <v>1852</v>
      </c>
      <c r="C8413" s="444" t="str">
        <f aca="false">IFERROR(VLOOKUP(B8413,'[1]#¡REF!'!$A$1:$C$15201,2,FALSE()),"")</f>
        <v/>
      </c>
      <c r="D8413" s="444" t="s">
        <v>991</v>
      </c>
      <c r="E8413" s="444" t="s">
        <v>1034</v>
      </c>
      <c r="F8413" s="354" t="s">
        <v>993</v>
      </c>
      <c r="G8413" s="447" t="n">
        <v>51</v>
      </c>
      <c r="H8413" s="448" t="n">
        <v>1492.41786083585</v>
      </c>
      <c r="I8413" s="448" t="n">
        <v>29609.58</v>
      </c>
      <c r="J8413" s="389"/>
      <c r="K8413" s="331" t="s">
        <v>994</v>
      </c>
    </row>
    <row r="8414" customFormat="false" ht="15" hidden="true" customHeight="false" outlineLevel="0" collapsed="false">
      <c r="A8414" s="444"/>
      <c r="B8414" s="444" t="s">
        <v>1853</v>
      </c>
      <c r="C8414" s="444" t="str">
        <f aca="false">IFERROR(VLOOKUP(B8414,'[1]#¡REF!'!$A$1:$C$15201,2,FALSE()),"")</f>
        <v/>
      </c>
      <c r="D8414" s="444" t="s">
        <v>991</v>
      </c>
      <c r="E8414" s="444" t="s">
        <v>1014</v>
      </c>
      <c r="F8414" s="446" t="s">
        <v>1132</v>
      </c>
      <c r="G8414" s="447" t="n">
        <v>32</v>
      </c>
      <c r="H8414" s="448" t="n">
        <v>13377.4149990889</v>
      </c>
      <c r="I8414" s="448" t="n">
        <v>265408</v>
      </c>
      <c r="J8414" s="389"/>
      <c r="K8414" s="331" t="s">
        <v>994</v>
      </c>
    </row>
    <row r="8415" customFormat="false" ht="15" hidden="true" customHeight="false" outlineLevel="0" collapsed="false">
      <c r="A8415" s="444"/>
      <c r="B8415" s="444" t="s">
        <v>1854</v>
      </c>
      <c r="C8415" s="444" t="str">
        <f aca="false">IFERROR(VLOOKUP(B8415,'[1]#¡REF!'!$A$1:$C$15201,2,FALSE()),"")</f>
        <v/>
      </c>
      <c r="D8415" s="444" t="s">
        <v>991</v>
      </c>
      <c r="E8415" s="444" t="s">
        <v>997</v>
      </c>
      <c r="F8415" s="446" t="s">
        <v>1130</v>
      </c>
      <c r="G8415" s="447" t="n">
        <v>35</v>
      </c>
      <c r="H8415" s="448" t="n">
        <v>737.416594571075</v>
      </c>
      <c r="I8415" s="448" t="n">
        <v>14630.35</v>
      </c>
      <c r="J8415" s="389"/>
      <c r="K8415" s="331" t="s">
        <v>994</v>
      </c>
    </row>
    <row r="8416" customFormat="false" ht="15" hidden="true" customHeight="false" outlineLevel="0" collapsed="false">
      <c r="A8416" s="444"/>
      <c r="B8416" s="444" t="s">
        <v>1854</v>
      </c>
      <c r="C8416" s="444" t="str">
        <f aca="false">IFERROR(VLOOKUP(B8416,'[1]#¡REF!'!$A$1:$C$15201,2,FALSE()),"")</f>
        <v/>
      </c>
      <c r="D8416" s="444" t="s">
        <v>991</v>
      </c>
      <c r="E8416" s="444" t="s">
        <v>992</v>
      </c>
      <c r="F8416" s="354" t="s">
        <v>993</v>
      </c>
      <c r="G8416" s="447" t="n">
        <v>460</v>
      </c>
      <c r="H8416" s="448" t="n">
        <v>9691.76095721985</v>
      </c>
      <c r="I8416" s="448" t="n">
        <v>192284.6</v>
      </c>
      <c r="J8416" s="389"/>
      <c r="K8416" s="331" t="s">
        <v>994</v>
      </c>
    </row>
    <row r="8417" customFormat="false" ht="15" hidden="true" customHeight="false" outlineLevel="0" collapsed="false">
      <c r="A8417" s="444"/>
      <c r="B8417" s="444" t="s">
        <v>1854</v>
      </c>
      <c r="C8417" s="444" t="str">
        <f aca="false">IFERROR(VLOOKUP(B8417,'[1]#¡REF!'!$A$1:$C$15201,2,FALSE()),"")</f>
        <v/>
      </c>
      <c r="D8417" s="444" t="s">
        <v>991</v>
      </c>
      <c r="E8417" s="444" t="s">
        <v>1000</v>
      </c>
      <c r="F8417" s="354" t="s">
        <v>993</v>
      </c>
      <c r="G8417" s="447" t="n">
        <v>2400</v>
      </c>
      <c r="H8417" s="448" t="n">
        <v>50565.7093420166</v>
      </c>
      <c r="I8417" s="448" t="n">
        <v>1003224</v>
      </c>
      <c r="J8417" s="389"/>
      <c r="K8417" s="331" t="s">
        <v>994</v>
      </c>
    </row>
    <row r="8418" customFormat="false" ht="15" hidden="true" customHeight="false" outlineLevel="0" collapsed="false">
      <c r="A8418" s="444"/>
      <c r="B8418" s="444" t="s">
        <v>1854</v>
      </c>
      <c r="C8418" s="444" t="str">
        <f aca="false">IFERROR(VLOOKUP(B8418,'[1]#¡REF!'!$A$1:$C$15201,2,FALSE()),"")</f>
        <v/>
      </c>
      <c r="D8418" s="444" t="s">
        <v>991</v>
      </c>
      <c r="E8418" s="444" t="s">
        <v>1011</v>
      </c>
      <c r="F8418" s="354" t="s">
        <v>993</v>
      </c>
      <c r="G8418" s="447" t="n">
        <v>130</v>
      </c>
      <c r="H8418" s="448" t="n">
        <v>2738.97592269257</v>
      </c>
      <c r="I8418" s="448" t="n">
        <v>54341.3</v>
      </c>
      <c r="J8418" s="389"/>
      <c r="K8418" s="331" t="s">
        <v>994</v>
      </c>
    </row>
    <row r="8419" customFormat="false" ht="15" hidden="true" customHeight="false" outlineLevel="0" collapsed="false">
      <c r="A8419" s="444"/>
      <c r="B8419" s="444" t="s">
        <v>1854</v>
      </c>
      <c r="C8419" s="444" t="str">
        <f aca="false">IFERROR(VLOOKUP(B8419,'[1]#¡REF!'!$A$1:$C$15201,2,FALSE()),"")</f>
        <v/>
      </c>
      <c r="D8419" s="444" t="s">
        <v>991</v>
      </c>
      <c r="E8419" s="444" t="s">
        <v>1037</v>
      </c>
      <c r="F8419" s="446" t="s">
        <v>1131</v>
      </c>
      <c r="G8419" s="447" t="n">
        <v>120</v>
      </c>
      <c r="H8419" s="448" t="n">
        <v>2528.28546710083</v>
      </c>
      <c r="I8419" s="448" t="n">
        <v>50161.2</v>
      </c>
      <c r="J8419" s="389"/>
      <c r="K8419" s="331" t="s">
        <v>994</v>
      </c>
    </row>
    <row r="8420" customFormat="false" ht="15" hidden="true" customHeight="false" outlineLevel="0" collapsed="false">
      <c r="A8420" s="449"/>
      <c r="B8420" s="449" t="s">
        <v>1854</v>
      </c>
      <c r="C8420" s="449" t="str">
        <f aca="false">IFERROR(VLOOKUP(B8420,'[1]#¡REF!'!$A$1:$C$15201,2,FALSE()),"")</f>
        <v/>
      </c>
      <c r="D8420" s="449" t="s">
        <v>991</v>
      </c>
      <c r="E8420" s="449" t="s">
        <v>1004</v>
      </c>
      <c r="F8420" s="450" t="s">
        <v>1134</v>
      </c>
      <c r="G8420" s="447" t="n">
        <v>16</v>
      </c>
      <c r="H8420" s="448" t="n">
        <v>337.104728946777</v>
      </c>
      <c r="I8420" s="448" t="n">
        <v>6688.16</v>
      </c>
      <c r="J8420" s="390"/>
      <c r="K8420" s="331" t="s">
        <v>994</v>
      </c>
    </row>
    <row r="8421" customFormat="false" ht="15.75" hidden="true" customHeight="false" outlineLevel="0" collapsed="false">
      <c r="A8421" s="455" t="s">
        <v>1841</v>
      </c>
      <c r="B8421" s="455" t="s">
        <v>1854</v>
      </c>
      <c r="C8421" s="455" t="str">
        <f aca="false">IFERROR(VLOOKUP(B8421,'[1]#¡REF!'!$A$1:$C$15201,2,FALSE()),"")</f>
        <v/>
      </c>
      <c r="D8421" s="455" t="s">
        <v>991</v>
      </c>
      <c r="E8421" s="455" t="s">
        <v>612</v>
      </c>
      <c r="F8421" s="456" t="s">
        <v>1136</v>
      </c>
      <c r="G8421" s="457" t="n">
        <v>66</v>
      </c>
      <c r="H8421" s="465" t="n">
        <v>1390.55700690546</v>
      </c>
      <c r="I8421" s="465" t="n">
        <v>27588.66</v>
      </c>
      <c r="J8421" s="360" t="n">
        <v>360.35</v>
      </c>
      <c r="K8421" s="455" t="s">
        <v>994</v>
      </c>
      <c r="L8421" s="467" t="s">
        <v>1842</v>
      </c>
      <c r="M8421" s="467"/>
      <c r="N8421" s="467"/>
      <c r="O8421" s="458" t="n">
        <v>3139334</v>
      </c>
      <c r="P8421" s="459" t="n">
        <v>2607</v>
      </c>
      <c r="Q8421" s="460" t="n">
        <v>44488</v>
      </c>
      <c r="R8421" s="461"/>
      <c r="S8421" s="461"/>
      <c r="T8421" s="462" t="n">
        <f aca="false">66</f>
        <v>66</v>
      </c>
    </row>
    <row r="8422" customFormat="false" ht="15" hidden="true" customHeight="false" outlineLevel="0" collapsed="false">
      <c r="A8422" s="439"/>
      <c r="B8422" s="439" t="s">
        <v>1855</v>
      </c>
      <c r="C8422" s="439" t="str">
        <f aca="false">IFERROR(VLOOKUP(B8422,'[1]#¡REF!'!$A$1:$C$15201,2,FALSE()),"")</f>
        <v/>
      </c>
      <c r="D8422" s="439" t="s">
        <v>991</v>
      </c>
      <c r="E8422" s="439" t="s">
        <v>997</v>
      </c>
      <c r="F8422" s="441" t="s">
        <v>1130</v>
      </c>
      <c r="G8422" s="447" t="n">
        <v>5</v>
      </c>
      <c r="H8422" s="448" t="n">
        <v>3.4929437971329</v>
      </c>
      <c r="I8422" s="448" t="n">
        <v>69.3</v>
      </c>
      <c r="J8422" s="388"/>
      <c r="K8422" s="331" t="s">
        <v>994</v>
      </c>
    </row>
    <row r="8423" customFormat="false" ht="15" hidden="true" customHeight="false" outlineLevel="0" collapsed="false">
      <c r="A8423" s="444"/>
      <c r="B8423" s="444" t="s">
        <v>1855</v>
      </c>
      <c r="C8423" s="444" t="str">
        <f aca="false">IFERROR(VLOOKUP(B8423,'[1]#¡REF!'!$A$1:$C$15201,2,FALSE()),"")</f>
        <v/>
      </c>
      <c r="D8423" s="444" t="s">
        <v>991</v>
      </c>
      <c r="E8423" s="444" t="s">
        <v>1032</v>
      </c>
      <c r="F8423" s="446" t="s">
        <v>1130</v>
      </c>
      <c r="G8423" s="447" t="n">
        <v>60</v>
      </c>
      <c r="H8423" s="448" t="n">
        <v>41.9153255655948</v>
      </c>
      <c r="I8423" s="448" t="n">
        <v>831.6</v>
      </c>
      <c r="J8423" s="389"/>
      <c r="K8423" s="331" t="s">
        <v>994</v>
      </c>
    </row>
    <row r="8424" customFormat="false" ht="15" hidden="true" customHeight="false" outlineLevel="0" collapsed="false">
      <c r="A8424" s="444"/>
      <c r="B8424" s="444" t="s">
        <v>1855</v>
      </c>
      <c r="C8424" s="444" t="str">
        <f aca="false">IFERROR(VLOOKUP(B8424,'[1]#¡REF!'!$A$1:$C$15201,2,FALSE()),"")</f>
        <v/>
      </c>
      <c r="D8424" s="444" t="s">
        <v>991</v>
      </c>
      <c r="E8424" s="444" t="s">
        <v>992</v>
      </c>
      <c r="F8424" s="354" t="s">
        <v>993</v>
      </c>
      <c r="G8424" s="447" t="n">
        <v>390</v>
      </c>
      <c r="H8424" s="448" t="n">
        <v>272.449616176366</v>
      </c>
      <c r="I8424" s="448" t="n">
        <v>5405.4</v>
      </c>
      <c r="J8424" s="389"/>
      <c r="K8424" s="331" t="s">
        <v>994</v>
      </c>
    </row>
    <row r="8425" customFormat="false" ht="15" hidden="true" customHeight="false" outlineLevel="0" collapsed="false">
      <c r="A8425" s="444"/>
      <c r="B8425" s="444" t="s">
        <v>1855</v>
      </c>
      <c r="C8425" s="444" t="str">
        <f aca="false">IFERROR(VLOOKUP(B8425,'[1]#¡REF!'!$A$1:$C$15201,2,FALSE()),"")</f>
        <v/>
      </c>
      <c r="D8425" s="444" t="s">
        <v>991</v>
      </c>
      <c r="E8425" s="444" t="s">
        <v>1000</v>
      </c>
      <c r="F8425" s="354" t="s">
        <v>993</v>
      </c>
      <c r="G8425" s="447" t="n">
        <v>432</v>
      </c>
      <c r="H8425" s="448" t="n">
        <v>301.790344072283</v>
      </c>
      <c r="I8425" s="448" t="n">
        <v>5987.52</v>
      </c>
      <c r="J8425" s="389"/>
      <c r="K8425" s="331" t="s">
        <v>994</v>
      </c>
    </row>
    <row r="8426" customFormat="false" ht="15" hidden="true" customHeight="false" outlineLevel="0" collapsed="false">
      <c r="A8426" s="444"/>
      <c r="B8426" s="444" t="s">
        <v>1855</v>
      </c>
      <c r="C8426" s="444" t="str">
        <f aca="false">IFERROR(VLOOKUP(B8426,'[1]#¡REF!'!$A$1:$C$15201,2,FALSE()),"")</f>
        <v/>
      </c>
      <c r="D8426" s="444" t="s">
        <v>991</v>
      </c>
      <c r="E8426" s="444" t="s">
        <v>1075</v>
      </c>
      <c r="F8426" s="354" t="s">
        <v>993</v>
      </c>
      <c r="G8426" s="447" t="n">
        <v>5905</v>
      </c>
      <c r="H8426" s="448" t="n">
        <v>4125.16662441395</v>
      </c>
      <c r="I8426" s="448" t="n">
        <v>81843.3</v>
      </c>
      <c r="J8426" s="389"/>
      <c r="K8426" s="331" t="s">
        <v>994</v>
      </c>
    </row>
    <row r="8427" customFormat="false" ht="15" hidden="true" customHeight="false" outlineLevel="0" collapsed="false">
      <c r="A8427" s="444"/>
      <c r="B8427" s="444" t="s">
        <v>1855</v>
      </c>
      <c r="C8427" s="444" t="str">
        <f aca="false">IFERROR(VLOOKUP(B8427,'[1]#¡REF!'!$A$1:$C$15201,2,FALSE()),"")</f>
        <v/>
      </c>
      <c r="D8427" s="444" t="s">
        <v>991</v>
      </c>
      <c r="E8427" s="444" t="s">
        <v>1033</v>
      </c>
      <c r="F8427" s="354" t="s">
        <v>993</v>
      </c>
      <c r="G8427" s="447" t="n">
        <v>200</v>
      </c>
      <c r="H8427" s="448" t="n">
        <v>139.717751885316</v>
      </c>
      <c r="I8427" s="448" t="n">
        <v>2772</v>
      </c>
      <c r="J8427" s="389"/>
      <c r="K8427" s="331" t="s">
        <v>994</v>
      </c>
    </row>
    <row r="8428" customFormat="false" ht="15" hidden="true" customHeight="false" outlineLevel="0" collapsed="false">
      <c r="A8428" s="444"/>
      <c r="B8428" s="444" t="s">
        <v>1855</v>
      </c>
      <c r="C8428" s="444" t="str">
        <f aca="false">IFERROR(VLOOKUP(B8428,'[1]#¡REF!'!$A$1:$C$15201,2,FALSE()),"")</f>
        <v/>
      </c>
      <c r="D8428" s="444" t="s">
        <v>991</v>
      </c>
      <c r="E8428" s="444" t="s">
        <v>1034</v>
      </c>
      <c r="F8428" s="354" t="s">
        <v>993</v>
      </c>
      <c r="G8428" s="447" t="n">
        <v>406</v>
      </c>
      <c r="H8428" s="448" t="n">
        <v>283.627036327191</v>
      </c>
      <c r="I8428" s="448" t="n">
        <v>5627.16</v>
      </c>
      <c r="J8428" s="389"/>
      <c r="K8428" s="331" t="s">
        <v>994</v>
      </c>
    </row>
    <row r="8429" customFormat="false" ht="15" hidden="true" customHeight="false" outlineLevel="0" collapsed="false">
      <c r="A8429" s="444"/>
      <c r="B8429" s="444" t="s">
        <v>1855</v>
      </c>
      <c r="C8429" s="444" t="str">
        <f aca="false">IFERROR(VLOOKUP(B8429,'[1]#¡REF!'!$A$1:$C$15201,2,FALSE()),"")</f>
        <v/>
      </c>
      <c r="D8429" s="444" t="s">
        <v>991</v>
      </c>
      <c r="E8429" s="444" t="s">
        <v>1009</v>
      </c>
      <c r="F8429" s="354" t="s">
        <v>993</v>
      </c>
      <c r="G8429" s="447" t="n">
        <v>300</v>
      </c>
      <c r="H8429" s="448" t="n">
        <v>209.576627827974</v>
      </c>
      <c r="I8429" s="448" t="n">
        <v>4158</v>
      </c>
      <c r="J8429" s="389"/>
      <c r="K8429" s="331" t="s">
        <v>994</v>
      </c>
    </row>
    <row r="8430" customFormat="false" ht="15" hidden="true" customHeight="false" outlineLevel="0" collapsed="false">
      <c r="A8430" s="444"/>
      <c r="B8430" s="444" t="s">
        <v>1855</v>
      </c>
      <c r="C8430" s="444" t="str">
        <f aca="false">IFERROR(VLOOKUP(B8430,'[1]#¡REF!'!$A$1:$C$15201,2,FALSE()),"")</f>
        <v/>
      </c>
      <c r="D8430" s="444" t="s">
        <v>991</v>
      </c>
      <c r="E8430" s="444" t="s">
        <v>1036</v>
      </c>
      <c r="F8430" s="354" t="s">
        <v>993</v>
      </c>
      <c r="G8430" s="447" t="n">
        <v>20</v>
      </c>
      <c r="H8430" s="448" t="n">
        <v>13.9717751885316</v>
      </c>
      <c r="I8430" s="448" t="n">
        <v>277.2</v>
      </c>
      <c r="J8430" s="389"/>
      <c r="K8430" s="331" t="s">
        <v>994</v>
      </c>
    </row>
    <row r="8431" customFormat="false" ht="15" hidden="true" customHeight="false" outlineLevel="0" collapsed="false">
      <c r="A8431" s="444"/>
      <c r="B8431" s="444" t="s">
        <v>1855</v>
      </c>
      <c r="C8431" s="444" t="str">
        <f aca="false">IFERROR(VLOOKUP(B8431,'[1]#¡REF!'!$A$1:$C$15201,2,FALSE()),"")</f>
        <v/>
      </c>
      <c r="D8431" s="444" t="s">
        <v>991</v>
      </c>
      <c r="E8431" s="444" t="s">
        <v>1013</v>
      </c>
      <c r="F8431" s="354" t="s">
        <v>993</v>
      </c>
      <c r="G8431" s="447" t="n">
        <v>15</v>
      </c>
      <c r="H8431" s="448" t="n">
        <v>10.4788313913987</v>
      </c>
      <c r="I8431" s="448" t="n">
        <v>207.9</v>
      </c>
      <c r="J8431" s="389"/>
      <c r="K8431" s="331" t="s">
        <v>994</v>
      </c>
    </row>
    <row r="8432" customFormat="false" ht="15" hidden="true" customHeight="false" outlineLevel="0" collapsed="false">
      <c r="A8432" s="444"/>
      <c r="B8432" s="444" t="s">
        <v>1855</v>
      </c>
      <c r="C8432" s="444" t="str">
        <f aca="false">IFERROR(VLOOKUP(B8432,'[1]#¡REF!'!$A$1:$C$15201,2,FALSE()),"")</f>
        <v/>
      </c>
      <c r="D8432" s="444" t="s">
        <v>991</v>
      </c>
      <c r="E8432" s="444" t="s">
        <v>1014</v>
      </c>
      <c r="F8432" s="446" t="s">
        <v>1132</v>
      </c>
      <c r="G8432" s="447" t="n">
        <v>2600</v>
      </c>
      <c r="H8432" s="448" t="n">
        <v>1816.33077450911</v>
      </c>
      <c r="I8432" s="448" t="n">
        <v>36036</v>
      </c>
      <c r="J8432" s="389"/>
      <c r="K8432" s="331" t="s">
        <v>994</v>
      </c>
    </row>
    <row r="8433" customFormat="false" ht="15" hidden="true" customHeight="false" outlineLevel="0" collapsed="false">
      <c r="A8433" s="449"/>
      <c r="B8433" s="449" t="s">
        <v>1855</v>
      </c>
      <c r="C8433" s="449" t="str">
        <f aca="false">IFERROR(VLOOKUP(B8433,'[1]#¡REF!'!$A$1:$C$15201,2,FALSE()),"")</f>
        <v/>
      </c>
      <c r="D8433" s="449" t="s">
        <v>991</v>
      </c>
      <c r="E8433" s="449" t="s">
        <v>1002</v>
      </c>
      <c r="F8433" s="450" t="s">
        <v>1133</v>
      </c>
      <c r="G8433" s="447" t="n">
        <v>50</v>
      </c>
      <c r="H8433" s="448" t="n">
        <v>34.929437971329</v>
      </c>
      <c r="I8433" s="448" t="n">
        <v>693</v>
      </c>
      <c r="J8433" s="390"/>
      <c r="K8433" s="331" t="s">
        <v>994</v>
      </c>
    </row>
    <row r="8434" customFormat="false" ht="30.75" hidden="true" customHeight="false" outlineLevel="0" collapsed="false">
      <c r="A8434" s="455" t="s">
        <v>1856</v>
      </c>
      <c r="B8434" s="455" t="s">
        <v>1855</v>
      </c>
      <c r="C8434" s="455" t="str">
        <f aca="false">IFERROR(VLOOKUP(B8434,'[1]#¡REF!'!$A$1:$C$15201,2,FALSE()),"")</f>
        <v/>
      </c>
      <c r="D8434" s="455" t="s">
        <v>991</v>
      </c>
      <c r="E8434" s="455" t="s">
        <v>612</v>
      </c>
      <c r="F8434" s="456" t="s">
        <v>1136</v>
      </c>
      <c r="G8434" s="457" t="n">
        <v>15400</v>
      </c>
      <c r="H8434" s="454" t="n">
        <v>10758.2668951693</v>
      </c>
      <c r="I8434" s="454" t="n">
        <v>213444</v>
      </c>
      <c r="J8434" s="360" t="n">
        <v>11.94</v>
      </c>
      <c r="K8434" s="356" t="s">
        <v>994</v>
      </c>
      <c r="L8434" s="467" t="s">
        <v>1857</v>
      </c>
      <c r="M8434" s="467" t="s">
        <v>1858</v>
      </c>
      <c r="N8434" s="467" t="s">
        <v>1859</v>
      </c>
      <c r="O8434" s="458" t="n">
        <v>3139335</v>
      </c>
      <c r="P8434" s="493" t="s">
        <v>1860</v>
      </c>
      <c r="Q8434" s="468" t="n">
        <v>44470</v>
      </c>
      <c r="R8434" s="469" t="n">
        <v>44476</v>
      </c>
      <c r="S8434" s="469" t="n">
        <v>44490</v>
      </c>
      <c r="T8434" s="462" t="n">
        <f aca="false">1283+1283+1283</f>
        <v>3849</v>
      </c>
    </row>
    <row r="8435" customFormat="false" ht="15" hidden="true" customHeight="false" outlineLevel="0" collapsed="false">
      <c r="A8435" s="439"/>
      <c r="B8435" s="439" t="s">
        <v>1861</v>
      </c>
      <c r="C8435" s="439" t="str">
        <f aca="false">IFERROR(VLOOKUP(B8435,'[1]#¡REF!'!$A$1:$C$15201,2,FALSE()),"")</f>
        <v/>
      </c>
      <c r="D8435" s="439" t="s">
        <v>991</v>
      </c>
      <c r="E8435" s="439" t="s">
        <v>997</v>
      </c>
      <c r="F8435" s="441" t="s">
        <v>1130</v>
      </c>
      <c r="G8435" s="447" t="n">
        <v>60</v>
      </c>
      <c r="H8435" s="448" t="n">
        <v>1308.14527030906</v>
      </c>
      <c r="I8435" s="448" t="n">
        <v>25953.6</v>
      </c>
      <c r="J8435" s="388"/>
      <c r="K8435" s="331" t="s">
        <v>994</v>
      </c>
    </row>
    <row r="8436" customFormat="false" ht="15" hidden="true" customHeight="false" outlineLevel="0" collapsed="false">
      <c r="A8436" s="444"/>
      <c r="B8436" s="444" t="s">
        <v>1861</v>
      </c>
      <c r="C8436" s="444" t="str">
        <f aca="false">IFERROR(VLOOKUP(B8436,'[1]#¡REF!'!$A$1:$C$15201,2,FALSE()),"")</f>
        <v/>
      </c>
      <c r="D8436" s="444" t="s">
        <v>991</v>
      </c>
      <c r="E8436" s="444" t="s">
        <v>1032</v>
      </c>
      <c r="F8436" s="446" t="s">
        <v>1130</v>
      </c>
      <c r="G8436" s="447" t="n">
        <v>84</v>
      </c>
      <c r="H8436" s="448" t="n">
        <v>1831.40337843268</v>
      </c>
      <c r="I8436" s="448" t="n">
        <v>36335.04</v>
      </c>
      <c r="J8436" s="389"/>
      <c r="K8436" s="331" t="s">
        <v>994</v>
      </c>
    </row>
    <row r="8437" customFormat="false" ht="15" hidden="true" customHeight="false" outlineLevel="0" collapsed="false">
      <c r="A8437" s="444"/>
      <c r="B8437" s="444" t="s">
        <v>1861</v>
      </c>
      <c r="C8437" s="444" t="str">
        <f aca="false">IFERROR(VLOOKUP(B8437,'[1]#¡REF!'!$A$1:$C$15201,2,FALSE()),"")</f>
        <v/>
      </c>
      <c r="D8437" s="444" t="s">
        <v>991</v>
      </c>
      <c r="E8437" s="444" t="s">
        <v>1008</v>
      </c>
      <c r="F8437" s="354" t="s">
        <v>993</v>
      </c>
      <c r="G8437" s="447" t="n">
        <v>80</v>
      </c>
      <c r="H8437" s="448" t="n">
        <v>1744.19369374541</v>
      </c>
      <c r="I8437" s="448" t="n">
        <v>34604.8</v>
      </c>
      <c r="J8437" s="389"/>
      <c r="K8437" s="331" t="s">
        <v>994</v>
      </c>
    </row>
    <row r="8438" customFormat="false" ht="15" hidden="true" customHeight="false" outlineLevel="0" collapsed="false">
      <c r="A8438" s="444"/>
      <c r="B8438" s="444" t="s">
        <v>1861</v>
      </c>
      <c r="C8438" s="444" t="str">
        <f aca="false">IFERROR(VLOOKUP(B8438,'[1]#¡REF!'!$A$1:$C$15201,2,FALSE()),"")</f>
        <v/>
      </c>
      <c r="D8438" s="444" t="s">
        <v>991</v>
      </c>
      <c r="E8438" s="444" t="s">
        <v>1000</v>
      </c>
      <c r="F8438" s="354" t="s">
        <v>993</v>
      </c>
      <c r="G8438" s="447" t="n">
        <v>1246</v>
      </c>
      <c r="H8438" s="448" t="n">
        <v>27165.8167800848</v>
      </c>
      <c r="I8438" s="448" t="n">
        <v>538969.76</v>
      </c>
      <c r="J8438" s="389"/>
      <c r="K8438" s="331" t="s">
        <v>994</v>
      </c>
    </row>
    <row r="8439" customFormat="false" ht="15" hidden="true" customHeight="false" outlineLevel="0" collapsed="false">
      <c r="A8439" s="444"/>
      <c r="B8439" s="444" t="s">
        <v>1861</v>
      </c>
      <c r="C8439" s="444" t="str">
        <f aca="false">IFERROR(VLOOKUP(B8439,'[1]#¡REF!'!$A$1:$C$15201,2,FALSE()),"")</f>
        <v/>
      </c>
      <c r="D8439" s="444" t="s">
        <v>991</v>
      </c>
      <c r="E8439" s="444" t="s">
        <v>1033</v>
      </c>
      <c r="F8439" s="354" t="s">
        <v>993</v>
      </c>
      <c r="G8439" s="447" t="n">
        <v>20</v>
      </c>
      <c r="H8439" s="448" t="n">
        <v>436.048423436354</v>
      </c>
      <c r="I8439" s="448" t="n">
        <v>8651.2</v>
      </c>
      <c r="J8439" s="389"/>
      <c r="K8439" s="331" t="s">
        <v>994</v>
      </c>
    </row>
    <row r="8440" customFormat="false" ht="15" hidden="true" customHeight="false" outlineLevel="0" collapsed="false">
      <c r="A8440" s="444"/>
      <c r="B8440" s="444" t="s">
        <v>1861</v>
      </c>
      <c r="C8440" s="444" t="str">
        <f aca="false">IFERROR(VLOOKUP(B8440,'[1]#¡REF!'!$A$1:$C$15201,2,FALSE()),"")</f>
        <v/>
      </c>
      <c r="D8440" s="444" t="s">
        <v>991</v>
      </c>
      <c r="E8440" s="444" t="s">
        <v>1053</v>
      </c>
      <c r="F8440" s="354" t="s">
        <v>993</v>
      </c>
      <c r="G8440" s="447" t="n">
        <v>150</v>
      </c>
      <c r="H8440" s="448" t="n">
        <v>3270.36317577265</v>
      </c>
      <c r="I8440" s="448" t="n">
        <v>64884</v>
      </c>
      <c r="J8440" s="389"/>
      <c r="K8440" s="331" t="s">
        <v>994</v>
      </c>
    </row>
    <row r="8441" customFormat="false" ht="15" hidden="true" customHeight="false" outlineLevel="0" collapsed="false">
      <c r="A8441" s="444"/>
      <c r="B8441" s="444" t="s">
        <v>1861</v>
      </c>
      <c r="C8441" s="444" t="str">
        <f aca="false">IFERROR(VLOOKUP(B8441,'[1]#¡REF!'!$A$1:$C$15201,2,FALSE()),"")</f>
        <v/>
      </c>
      <c r="D8441" s="444" t="s">
        <v>991</v>
      </c>
      <c r="E8441" s="444" t="s">
        <v>1034</v>
      </c>
      <c r="F8441" s="354" t="s">
        <v>993</v>
      </c>
      <c r="G8441" s="447" t="n">
        <v>129</v>
      </c>
      <c r="H8441" s="448" t="n">
        <v>2812.51233116448</v>
      </c>
      <c r="I8441" s="448" t="n">
        <v>55800.24</v>
      </c>
      <c r="J8441" s="389"/>
      <c r="K8441" s="331" t="s">
        <v>994</v>
      </c>
    </row>
    <row r="8442" customFormat="false" ht="15" hidden="true" customHeight="false" outlineLevel="0" collapsed="false">
      <c r="A8442" s="444"/>
      <c r="B8442" s="444" t="s">
        <v>1861</v>
      </c>
      <c r="C8442" s="444" t="str">
        <f aca="false">IFERROR(VLOOKUP(B8442,'[1]#¡REF!'!$A$1:$C$15201,2,FALSE()),"")</f>
        <v/>
      </c>
      <c r="D8442" s="444" t="s">
        <v>991</v>
      </c>
      <c r="E8442" s="444" t="s">
        <v>1011</v>
      </c>
      <c r="F8442" s="354" t="s">
        <v>993</v>
      </c>
      <c r="G8442" s="447" t="n">
        <v>80</v>
      </c>
      <c r="H8442" s="448" t="n">
        <v>1744.19369374541</v>
      </c>
      <c r="I8442" s="448" t="n">
        <v>34604.8</v>
      </c>
      <c r="J8442" s="389"/>
      <c r="K8442" s="331" t="s">
        <v>994</v>
      </c>
    </row>
    <row r="8443" customFormat="false" ht="15" hidden="true" customHeight="false" outlineLevel="0" collapsed="false">
      <c r="A8443" s="444"/>
      <c r="B8443" s="444" t="s">
        <v>1861</v>
      </c>
      <c r="C8443" s="444" t="str">
        <f aca="false">IFERROR(VLOOKUP(B8443,'[1]#¡REF!'!$A$1:$C$15201,2,FALSE()),"")</f>
        <v/>
      </c>
      <c r="D8443" s="444" t="s">
        <v>991</v>
      </c>
      <c r="E8443" s="444" t="s">
        <v>1035</v>
      </c>
      <c r="F8443" s="354" t="s">
        <v>993</v>
      </c>
      <c r="G8443" s="447" t="n">
        <v>164</v>
      </c>
      <c r="H8443" s="448" t="n">
        <v>3575.5970721781</v>
      </c>
      <c r="I8443" s="448" t="n">
        <v>70939.84</v>
      </c>
      <c r="J8443" s="389"/>
      <c r="K8443" s="331" t="s">
        <v>994</v>
      </c>
    </row>
    <row r="8444" customFormat="false" ht="15" hidden="true" customHeight="false" outlineLevel="0" collapsed="false">
      <c r="A8444" s="444"/>
      <c r="B8444" s="444" t="s">
        <v>1861</v>
      </c>
      <c r="C8444" s="444" t="str">
        <f aca="false">IFERROR(VLOOKUP(B8444,'[1]#¡REF!'!$A$1:$C$15201,2,FALSE()),"")</f>
        <v/>
      </c>
      <c r="D8444" s="444" t="s">
        <v>991</v>
      </c>
      <c r="E8444" s="444" t="s">
        <v>995</v>
      </c>
      <c r="F8444" s="354" t="s">
        <v>993</v>
      </c>
      <c r="G8444" s="447" t="n">
        <v>3</v>
      </c>
      <c r="H8444" s="448" t="n">
        <v>65.407263515453</v>
      </c>
      <c r="I8444" s="448" t="n">
        <v>1297.68</v>
      </c>
      <c r="J8444" s="389"/>
      <c r="K8444" s="331" t="s">
        <v>994</v>
      </c>
    </row>
    <row r="8445" customFormat="false" ht="15" hidden="true" customHeight="false" outlineLevel="0" collapsed="false">
      <c r="A8445" s="444"/>
      <c r="B8445" s="444" t="s">
        <v>1861</v>
      </c>
      <c r="C8445" s="444" t="str">
        <f aca="false">IFERROR(VLOOKUP(B8445,'[1]#¡REF!'!$A$1:$C$15201,2,FALSE()),"")</f>
        <v/>
      </c>
      <c r="D8445" s="444" t="s">
        <v>991</v>
      </c>
      <c r="E8445" s="444" t="s">
        <v>1013</v>
      </c>
      <c r="F8445" s="354" t="s">
        <v>993</v>
      </c>
      <c r="G8445" s="447" t="n">
        <v>50</v>
      </c>
      <c r="H8445" s="448" t="n">
        <v>1090.12105859088</v>
      </c>
      <c r="I8445" s="448" t="n">
        <v>21628</v>
      </c>
      <c r="J8445" s="389"/>
      <c r="K8445" s="331" t="s">
        <v>994</v>
      </c>
    </row>
    <row r="8446" customFormat="false" ht="15" hidden="true" customHeight="false" outlineLevel="0" collapsed="false">
      <c r="A8446" s="444"/>
      <c r="B8446" s="444" t="s">
        <v>1861</v>
      </c>
      <c r="C8446" s="444" t="str">
        <f aca="false">IFERROR(VLOOKUP(B8446,'[1]#¡REF!'!$A$1:$C$15201,2,FALSE()),"")</f>
        <v/>
      </c>
      <c r="D8446" s="444" t="s">
        <v>991</v>
      </c>
      <c r="E8446" s="444" t="s">
        <v>1037</v>
      </c>
      <c r="F8446" s="446" t="s">
        <v>1131</v>
      </c>
      <c r="G8446" s="447" t="n">
        <v>193</v>
      </c>
      <c r="H8446" s="448" t="n">
        <v>4207.86728616081</v>
      </c>
      <c r="I8446" s="448" t="n">
        <v>83484.08</v>
      </c>
      <c r="J8446" s="389"/>
      <c r="K8446" s="331" t="s">
        <v>994</v>
      </c>
    </row>
    <row r="8447" customFormat="false" ht="15" hidden="true" customHeight="false" outlineLevel="0" collapsed="false">
      <c r="A8447" s="444"/>
      <c r="B8447" s="444" t="s">
        <v>1861</v>
      </c>
      <c r="C8447" s="444" t="str">
        <f aca="false">IFERROR(VLOOKUP(B8447,'[1]#¡REF!'!$A$1:$C$15201,2,FALSE()),"")</f>
        <v/>
      </c>
      <c r="D8447" s="444" t="s">
        <v>991</v>
      </c>
      <c r="E8447" s="444" t="s">
        <v>1014</v>
      </c>
      <c r="F8447" s="446" t="s">
        <v>1132</v>
      </c>
      <c r="G8447" s="447" t="n">
        <v>700</v>
      </c>
      <c r="H8447" s="448" t="n">
        <v>15261.6948202724</v>
      </c>
      <c r="I8447" s="448" t="n">
        <v>302792</v>
      </c>
      <c r="J8447" s="389"/>
      <c r="K8447" s="331" t="s">
        <v>994</v>
      </c>
    </row>
    <row r="8448" customFormat="false" ht="15" hidden="true" customHeight="false" outlineLevel="0" collapsed="false">
      <c r="A8448" s="449"/>
      <c r="B8448" s="449" t="s">
        <v>1861</v>
      </c>
      <c r="C8448" s="449" t="str">
        <f aca="false">IFERROR(VLOOKUP(B8448,'[1]#¡REF!'!$A$1:$C$15201,2,FALSE()),"")</f>
        <v/>
      </c>
      <c r="D8448" s="449" t="s">
        <v>991</v>
      </c>
      <c r="E8448" s="449" t="s">
        <v>1002</v>
      </c>
      <c r="F8448" s="450" t="s">
        <v>1133</v>
      </c>
      <c r="G8448" s="447" t="n">
        <v>15</v>
      </c>
      <c r="H8448" s="448" t="n">
        <v>327.036317577265</v>
      </c>
      <c r="I8448" s="448" t="n">
        <v>6488.4</v>
      </c>
      <c r="J8448" s="390"/>
      <c r="K8448" s="331" t="s">
        <v>994</v>
      </c>
    </row>
    <row r="8449" customFormat="false" ht="15.75" hidden="true" customHeight="false" outlineLevel="0" collapsed="false">
      <c r="A8449" s="455" t="s">
        <v>1682</v>
      </c>
      <c r="B8449" s="455" t="s">
        <v>1861</v>
      </c>
      <c r="C8449" s="455" t="str">
        <f aca="false">IFERROR(VLOOKUP(B8449,'[1]#¡REF!'!$A$1:$C$15201,2,FALSE()),"")</f>
        <v/>
      </c>
      <c r="D8449" s="455" t="s">
        <v>991</v>
      </c>
      <c r="E8449" s="455" t="s">
        <v>612</v>
      </c>
      <c r="F8449" s="456" t="s">
        <v>1136</v>
      </c>
      <c r="G8449" s="457" t="n">
        <v>106</v>
      </c>
      <c r="H8449" s="454" t="n">
        <v>2311.05664421267</v>
      </c>
      <c r="I8449" s="454" t="n">
        <v>45851.36</v>
      </c>
      <c r="J8449" s="360" t="n">
        <v>372.9</v>
      </c>
      <c r="K8449" s="356" t="s">
        <v>994</v>
      </c>
      <c r="L8449" s="458" t="s">
        <v>1862</v>
      </c>
      <c r="M8449" s="458"/>
      <c r="N8449" s="458"/>
      <c r="O8449" s="458" t="n">
        <v>3139336</v>
      </c>
      <c r="P8449" s="459" t="n">
        <v>2390</v>
      </c>
      <c r="Q8449" s="460" t="n">
        <v>44470</v>
      </c>
      <c r="R8449" s="461"/>
      <c r="S8449" s="461"/>
      <c r="T8449" s="462" t="n">
        <v>8</v>
      </c>
    </row>
    <row r="8450" customFormat="false" ht="15" hidden="true" customHeight="false" outlineLevel="0" collapsed="false">
      <c r="A8450" s="439"/>
      <c r="B8450" s="439" t="s">
        <v>1863</v>
      </c>
      <c r="C8450" s="439" t="str">
        <f aca="false">IFERROR(VLOOKUP(B8450,'[1]#¡REF!'!$A$1:$C$15201,2,FALSE()),"")</f>
        <v/>
      </c>
      <c r="D8450" s="439" t="s">
        <v>991</v>
      </c>
      <c r="E8450" s="439" t="s">
        <v>997</v>
      </c>
      <c r="F8450" s="441" t="s">
        <v>1130</v>
      </c>
      <c r="G8450" s="447" t="n">
        <v>45</v>
      </c>
      <c r="H8450" s="448" t="n">
        <v>1091.88517164113</v>
      </c>
      <c r="I8450" s="448" t="n">
        <v>21663</v>
      </c>
      <c r="J8450" s="388"/>
      <c r="K8450" s="331" t="s">
        <v>994</v>
      </c>
    </row>
    <row r="8451" customFormat="false" ht="15" hidden="true" customHeight="false" outlineLevel="0" collapsed="false">
      <c r="A8451" s="444"/>
      <c r="B8451" s="444" t="s">
        <v>1863</v>
      </c>
      <c r="C8451" s="444" t="str">
        <f aca="false">IFERROR(VLOOKUP(B8451,'[1]#¡REF!'!$A$1:$C$15201,2,FALSE()),"")</f>
        <v/>
      </c>
      <c r="D8451" s="444" t="s">
        <v>991</v>
      </c>
      <c r="E8451" s="444" t="s">
        <v>1032</v>
      </c>
      <c r="F8451" s="446" t="s">
        <v>1130</v>
      </c>
      <c r="G8451" s="447" t="n">
        <v>36</v>
      </c>
      <c r="H8451" s="448" t="n">
        <v>873.508137312903</v>
      </c>
      <c r="I8451" s="448" t="n">
        <v>17330.4</v>
      </c>
      <c r="J8451" s="389"/>
      <c r="K8451" s="331" t="s">
        <v>994</v>
      </c>
    </row>
    <row r="8452" customFormat="false" ht="15" hidden="true" customHeight="false" outlineLevel="0" collapsed="false">
      <c r="A8452" s="444"/>
      <c r="B8452" s="444" t="s">
        <v>1863</v>
      </c>
      <c r="C8452" s="444" t="str">
        <f aca="false">IFERROR(VLOOKUP(B8452,'[1]#¡REF!'!$A$1:$C$15201,2,FALSE()),"")</f>
        <v/>
      </c>
      <c r="D8452" s="444" t="s">
        <v>991</v>
      </c>
      <c r="E8452" s="444" t="s">
        <v>992</v>
      </c>
      <c r="F8452" s="354" t="s">
        <v>993</v>
      </c>
      <c r="G8452" s="447" t="n">
        <v>300</v>
      </c>
      <c r="H8452" s="448" t="n">
        <v>7279.23447760752</v>
      </c>
      <c r="I8452" s="448" t="n">
        <v>144420</v>
      </c>
      <c r="J8452" s="389"/>
      <c r="K8452" s="331" t="s">
        <v>994</v>
      </c>
    </row>
    <row r="8453" customFormat="false" ht="15" hidden="true" customHeight="false" outlineLevel="0" collapsed="false">
      <c r="A8453" s="444"/>
      <c r="B8453" s="444" t="s">
        <v>1863</v>
      </c>
      <c r="C8453" s="444" t="str">
        <f aca="false">IFERROR(VLOOKUP(B8453,'[1]#¡REF!'!$A$1:$C$15201,2,FALSE()),"")</f>
        <v/>
      </c>
      <c r="D8453" s="444" t="s">
        <v>991</v>
      </c>
      <c r="E8453" s="444" t="s">
        <v>1000</v>
      </c>
      <c r="F8453" s="354" t="s">
        <v>993</v>
      </c>
      <c r="G8453" s="447" t="n">
        <v>673</v>
      </c>
      <c r="H8453" s="448" t="n">
        <v>16329.7493447662</v>
      </c>
      <c r="I8453" s="448" t="n">
        <v>323982.2</v>
      </c>
      <c r="J8453" s="389"/>
      <c r="K8453" s="331" t="s">
        <v>994</v>
      </c>
    </row>
    <row r="8454" customFormat="false" ht="15" hidden="true" customHeight="false" outlineLevel="0" collapsed="false">
      <c r="A8454" s="444"/>
      <c r="B8454" s="444" t="s">
        <v>1863</v>
      </c>
      <c r="C8454" s="444" t="str">
        <f aca="false">IFERROR(VLOOKUP(B8454,'[1]#¡REF!'!$A$1:$C$15201,2,FALSE()),"")</f>
        <v/>
      </c>
      <c r="D8454" s="444" t="s">
        <v>991</v>
      </c>
      <c r="E8454" s="444" t="s">
        <v>1033</v>
      </c>
      <c r="F8454" s="354" t="s">
        <v>993</v>
      </c>
      <c r="G8454" s="447" t="n">
        <v>12</v>
      </c>
      <c r="H8454" s="448" t="n">
        <v>291.169379104301</v>
      </c>
      <c r="I8454" s="448" t="n">
        <v>5776.8</v>
      </c>
      <c r="J8454" s="389"/>
      <c r="K8454" s="331" t="s">
        <v>994</v>
      </c>
    </row>
    <row r="8455" customFormat="false" ht="15" hidden="true" customHeight="false" outlineLevel="0" collapsed="false">
      <c r="A8455" s="444"/>
      <c r="B8455" s="444" t="s">
        <v>1863</v>
      </c>
      <c r="C8455" s="444" t="str">
        <f aca="false">IFERROR(VLOOKUP(B8455,'[1]#¡REF!'!$A$1:$C$15201,2,FALSE()),"")</f>
        <v/>
      </c>
      <c r="D8455" s="444" t="s">
        <v>991</v>
      </c>
      <c r="E8455" s="444" t="s">
        <v>1053</v>
      </c>
      <c r="F8455" s="354" t="s">
        <v>993</v>
      </c>
      <c r="G8455" s="447" t="n">
        <v>50</v>
      </c>
      <c r="H8455" s="448" t="n">
        <v>1213.20574626792</v>
      </c>
      <c r="I8455" s="448" t="n">
        <v>24070</v>
      </c>
      <c r="J8455" s="389"/>
      <c r="K8455" s="331" t="s">
        <v>994</v>
      </c>
    </row>
    <row r="8456" customFormat="false" ht="15" hidden="true" customHeight="false" outlineLevel="0" collapsed="false">
      <c r="A8456" s="444"/>
      <c r="B8456" s="444" t="s">
        <v>1863</v>
      </c>
      <c r="C8456" s="444" t="str">
        <f aca="false">IFERROR(VLOOKUP(B8456,'[1]#¡REF!'!$A$1:$C$15201,2,FALSE()),"")</f>
        <v/>
      </c>
      <c r="D8456" s="444" t="s">
        <v>991</v>
      </c>
      <c r="E8456" s="444" t="s">
        <v>1034</v>
      </c>
      <c r="F8456" s="354" t="s">
        <v>993</v>
      </c>
      <c r="G8456" s="447" t="n">
        <v>109</v>
      </c>
      <c r="H8456" s="448" t="n">
        <v>2644.78852686407</v>
      </c>
      <c r="I8456" s="448" t="n">
        <v>52472.6</v>
      </c>
      <c r="J8456" s="389"/>
      <c r="K8456" s="331" t="s">
        <v>994</v>
      </c>
    </row>
    <row r="8457" customFormat="false" ht="15" hidden="true" customHeight="false" outlineLevel="0" collapsed="false">
      <c r="A8457" s="444"/>
      <c r="B8457" s="444" t="s">
        <v>1863</v>
      </c>
      <c r="C8457" s="444" t="str">
        <f aca="false">IFERROR(VLOOKUP(B8457,'[1]#¡REF!'!$A$1:$C$15201,2,FALSE()),"")</f>
        <v/>
      </c>
      <c r="D8457" s="444" t="s">
        <v>991</v>
      </c>
      <c r="E8457" s="444" t="s">
        <v>1013</v>
      </c>
      <c r="F8457" s="354" t="s">
        <v>993</v>
      </c>
      <c r="G8457" s="447" t="n">
        <v>8</v>
      </c>
      <c r="H8457" s="448" t="n">
        <v>194.112919402867</v>
      </c>
      <c r="I8457" s="448" t="n">
        <v>3851.2</v>
      </c>
      <c r="J8457" s="389"/>
      <c r="K8457" s="331" t="s">
        <v>994</v>
      </c>
    </row>
    <row r="8458" customFormat="false" ht="15" hidden="true" customHeight="false" outlineLevel="0" collapsed="false">
      <c r="A8458" s="444"/>
      <c r="B8458" s="444" t="s">
        <v>1863</v>
      </c>
      <c r="C8458" s="444" t="str">
        <f aca="false">IFERROR(VLOOKUP(B8458,'[1]#¡REF!'!$A$1:$C$15201,2,FALSE()),"")</f>
        <v/>
      </c>
      <c r="D8458" s="444" t="s">
        <v>991</v>
      </c>
      <c r="E8458" s="444" t="s">
        <v>1037</v>
      </c>
      <c r="F8458" s="446" t="s">
        <v>1131</v>
      </c>
      <c r="G8458" s="447" t="n">
        <v>27</v>
      </c>
      <c r="H8458" s="448" t="n">
        <v>655.131102984677</v>
      </c>
      <c r="I8458" s="448" t="n">
        <v>12997.8</v>
      </c>
      <c r="J8458" s="389"/>
      <c r="K8458" s="331" t="s">
        <v>994</v>
      </c>
    </row>
    <row r="8459" customFormat="false" ht="15" hidden="true" customHeight="false" outlineLevel="0" collapsed="false">
      <c r="A8459" s="444"/>
      <c r="B8459" s="444" t="s">
        <v>1863</v>
      </c>
      <c r="C8459" s="444" t="str">
        <f aca="false">IFERROR(VLOOKUP(B8459,'[1]#¡REF!'!$A$1:$C$15201,2,FALSE()),"")</f>
        <v/>
      </c>
      <c r="D8459" s="444" t="s">
        <v>991</v>
      </c>
      <c r="E8459" s="444" t="s">
        <v>1014</v>
      </c>
      <c r="F8459" s="446" t="s">
        <v>1132</v>
      </c>
      <c r="G8459" s="447" t="n">
        <v>400</v>
      </c>
      <c r="H8459" s="448" t="n">
        <v>9705.64597014336</v>
      </c>
      <c r="I8459" s="448" t="n">
        <v>192560</v>
      </c>
      <c r="J8459" s="389"/>
      <c r="K8459" s="331" t="s">
        <v>994</v>
      </c>
    </row>
    <row r="8460" customFormat="false" ht="15" hidden="true" customHeight="false" outlineLevel="0" collapsed="false">
      <c r="A8460" s="444"/>
      <c r="B8460" s="444" t="s">
        <v>1864</v>
      </c>
      <c r="C8460" s="444" t="str">
        <f aca="false">IFERROR(VLOOKUP(B8460,'[1]#¡REF!'!$A$1:$C$15201,2,FALSE()),"")</f>
        <v/>
      </c>
      <c r="D8460" s="444" t="s">
        <v>991</v>
      </c>
      <c r="E8460" s="444" t="s">
        <v>1053</v>
      </c>
      <c r="F8460" s="354" t="s">
        <v>993</v>
      </c>
      <c r="G8460" s="447" t="n">
        <v>50</v>
      </c>
      <c r="H8460" s="448" t="n">
        <v>3171.86768274124</v>
      </c>
      <c r="I8460" s="448" t="n">
        <v>62930</v>
      </c>
      <c r="J8460" s="389"/>
      <c r="K8460" s="331" t="s">
        <v>994</v>
      </c>
    </row>
    <row r="8461" customFormat="false" ht="15" hidden="true" customHeight="false" outlineLevel="0" collapsed="false">
      <c r="A8461" s="444"/>
      <c r="B8461" s="444" t="s">
        <v>1864</v>
      </c>
      <c r="C8461" s="444" t="str">
        <f aca="false">IFERROR(VLOOKUP(B8461,'[1]#¡REF!'!$A$1:$C$15201,2,FALSE()),"")</f>
        <v/>
      </c>
      <c r="D8461" s="444" t="s">
        <v>991</v>
      </c>
      <c r="E8461" s="444" t="s">
        <v>1014</v>
      </c>
      <c r="F8461" s="446" t="s">
        <v>1132</v>
      </c>
      <c r="G8461" s="447" t="n">
        <v>190</v>
      </c>
      <c r="H8461" s="448" t="n">
        <v>12053.0971944167</v>
      </c>
      <c r="I8461" s="448" t="n">
        <v>239134</v>
      </c>
      <c r="J8461" s="389"/>
      <c r="K8461" s="331" t="s">
        <v>994</v>
      </c>
    </row>
    <row r="8462" customFormat="false" ht="15" hidden="true" customHeight="false" outlineLevel="0" collapsed="false">
      <c r="A8462" s="444"/>
      <c r="B8462" s="444" t="s">
        <v>1865</v>
      </c>
      <c r="C8462" s="444" t="str">
        <f aca="false">IFERROR(VLOOKUP(B8462,'[1]#¡REF!'!$A$1:$C$15201,2,FALSE()),"")</f>
        <v/>
      </c>
      <c r="D8462" s="444" t="s">
        <v>991</v>
      </c>
      <c r="E8462" s="444" t="s">
        <v>1032</v>
      </c>
      <c r="F8462" s="446" t="s">
        <v>1130</v>
      </c>
      <c r="G8462" s="447" t="n">
        <v>1</v>
      </c>
      <c r="H8462" s="448" t="n">
        <v>72.2074947130956</v>
      </c>
      <c r="I8462" s="448" t="n">
        <v>1432.6</v>
      </c>
      <c r="J8462" s="389"/>
      <c r="K8462" s="331" t="s">
        <v>994</v>
      </c>
    </row>
    <row r="8463" customFormat="false" ht="15" hidden="true" customHeight="false" outlineLevel="0" collapsed="false">
      <c r="A8463" s="444"/>
      <c r="B8463" s="444" t="s">
        <v>1865</v>
      </c>
      <c r="C8463" s="444" t="str">
        <f aca="false">IFERROR(VLOOKUP(B8463,'[1]#¡REF!'!$A$1:$C$15201,2,FALSE()),"")</f>
        <v/>
      </c>
      <c r="D8463" s="444" t="s">
        <v>991</v>
      </c>
      <c r="E8463" s="444" t="s">
        <v>992</v>
      </c>
      <c r="F8463" s="354" t="s">
        <v>993</v>
      </c>
      <c r="G8463" s="447" t="n">
        <v>5</v>
      </c>
      <c r="H8463" s="448" t="n">
        <v>361.037473565478</v>
      </c>
      <c r="I8463" s="448" t="n">
        <v>7163</v>
      </c>
      <c r="J8463" s="389"/>
      <c r="K8463" s="331" t="s">
        <v>994</v>
      </c>
    </row>
    <row r="8464" customFormat="false" ht="15" hidden="true" customHeight="false" outlineLevel="0" collapsed="false">
      <c r="A8464" s="444"/>
      <c r="B8464" s="444" t="s">
        <v>1865</v>
      </c>
      <c r="C8464" s="444" t="str">
        <f aca="false">IFERROR(VLOOKUP(B8464,'[1]#¡REF!'!$A$1:$C$15201,2,FALSE()),"")</f>
        <v/>
      </c>
      <c r="D8464" s="444" t="s">
        <v>991</v>
      </c>
      <c r="E8464" s="444" t="s">
        <v>1014</v>
      </c>
      <c r="F8464" s="446" t="s">
        <v>1132</v>
      </c>
      <c r="G8464" s="447" t="n">
        <v>720</v>
      </c>
      <c r="H8464" s="448" t="n">
        <v>51989.3961934289</v>
      </c>
      <c r="I8464" s="448" t="n">
        <v>1031472</v>
      </c>
      <c r="J8464" s="389"/>
      <c r="K8464" s="331" t="s">
        <v>994</v>
      </c>
    </row>
    <row r="8465" customFormat="false" ht="15" hidden="true" customHeight="false" outlineLevel="0" collapsed="false">
      <c r="A8465" s="444"/>
      <c r="B8465" s="444" t="s">
        <v>1866</v>
      </c>
      <c r="C8465" s="444" t="str">
        <f aca="false">IFERROR(VLOOKUP(B8465,'[1]#¡REF!'!$A$1:$C$15201,2,FALSE()),"")</f>
        <v/>
      </c>
      <c r="D8465" s="444" t="s">
        <v>991</v>
      </c>
      <c r="E8465" s="444" t="s">
        <v>997</v>
      </c>
      <c r="F8465" s="446" t="s">
        <v>1130</v>
      </c>
      <c r="G8465" s="447" t="n">
        <v>12000</v>
      </c>
      <c r="H8465" s="448" t="n">
        <v>2528.21997403942</v>
      </c>
      <c r="I8465" s="448" t="n">
        <v>50160</v>
      </c>
      <c r="J8465" s="389"/>
      <c r="K8465" s="331" t="s">
        <v>994</v>
      </c>
    </row>
    <row r="8466" customFormat="false" ht="15" hidden="true" customHeight="false" outlineLevel="0" collapsed="false">
      <c r="A8466" s="444"/>
      <c r="B8466" s="444" t="s">
        <v>1866</v>
      </c>
      <c r="C8466" s="444" t="str">
        <f aca="false">IFERROR(VLOOKUP(B8466,'[1]#¡REF!'!$A$1:$C$15201,2,FALSE()),"")</f>
        <v/>
      </c>
      <c r="D8466" s="444" t="s">
        <v>991</v>
      </c>
      <c r="E8466" s="444" t="s">
        <v>992</v>
      </c>
      <c r="F8466" s="354" t="s">
        <v>993</v>
      </c>
      <c r="G8466" s="447" t="n">
        <v>1250</v>
      </c>
      <c r="H8466" s="448" t="n">
        <v>263.356247295773</v>
      </c>
      <c r="I8466" s="448" t="n">
        <v>5225</v>
      </c>
      <c r="J8466" s="389"/>
      <c r="K8466" s="331" t="s">
        <v>994</v>
      </c>
    </row>
    <row r="8467" customFormat="false" ht="15" hidden="true" customHeight="false" outlineLevel="0" collapsed="false">
      <c r="A8467" s="444"/>
      <c r="B8467" s="444" t="s">
        <v>1866</v>
      </c>
      <c r="C8467" s="444" t="str">
        <f aca="false">IFERROR(VLOOKUP(B8467,'[1]#¡REF!'!$A$1:$C$15201,2,FALSE()),"")</f>
        <v/>
      </c>
      <c r="D8467" s="444" t="s">
        <v>991</v>
      </c>
      <c r="E8467" s="444" t="s">
        <v>1033</v>
      </c>
      <c r="F8467" s="354" t="s">
        <v>993</v>
      </c>
      <c r="G8467" s="447" t="n">
        <v>20000</v>
      </c>
      <c r="H8467" s="448" t="n">
        <v>4213.69995673237</v>
      </c>
      <c r="I8467" s="448" t="n">
        <v>83600</v>
      </c>
      <c r="J8467" s="389"/>
      <c r="K8467" s="331" t="s">
        <v>994</v>
      </c>
    </row>
    <row r="8468" customFormat="false" ht="15" hidden="true" customHeight="false" outlineLevel="0" collapsed="false">
      <c r="A8468" s="444"/>
      <c r="B8468" s="444" t="s">
        <v>1866</v>
      </c>
      <c r="C8468" s="444" t="str">
        <f aca="false">IFERROR(VLOOKUP(B8468,'[1]#¡REF!'!$A$1:$C$15201,2,FALSE()),"")</f>
        <v/>
      </c>
      <c r="D8468" s="444" t="s">
        <v>991</v>
      </c>
      <c r="E8468" s="444" t="s">
        <v>1053</v>
      </c>
      <c r="F8468" s="354" t="s">
        <v>993</v>
      </c>
      <c r="G8468" s="447" t="n">
        <v>50</v>
      </c>
      <c r="H8468" s="448" t="n">
        <v>10.5342498918309</v>
      </c>
      <c r="I8468" s="448" t="n">
        <v>209</v>
      </c>
      <c r="J8468" s="389"/>
      <c r="K8468" s="331" t="s">
        <v>994</v>
      </c>
    </row>
    <row r="8469" customFormat="false" ht="15" hidden="true" customHeight="false" outlineLevel="0" collapsed="false">
      <c r="A8469" s="449"/>
      <c r="B8469" s="449" t="s">
        <v>1866</v>
      </c>
      <c r="C8469" s="449" t="str">
        <f aca="false">IFERROR(VLOOKUP(B8469,'[1]#¡REF!'!$A$1:$C$15201,2,FALSE()),"")</f>
        <v/>
      </c>
      <c r="D8469" s="449" t="s">
        <v>991</v>
      </c>
      <c r="E8469" s="449" t="s">
        <v>1014</v>
      </c>
      <c r="F8469" s="450" t="s">
        <v>1132</v>
      </c>
      <c r="G8469" s="447" t="n">
        <v>2500</v>
      </c>
      <c r="H8469" s="448" t="n">
        <v>526.712494591546</v>
      </c>
      <c r="I8469" s="448" t="n">
        <v>10450</v>
      </c>
      <c r="J8469" s="390"/>
      <c r="K8469" s="331" t="s">
        <v>994</v>
      </c>
    </row>
    <row r="8470" customFormat="false" ht="15.75" hidden="true" customHeight="false" outlineLevel="0" collapsed="false">
      <c r="A8470" s="455" t="s">
        <v>1682</v>
      </c>
      <c r="B8470" s="455" t="s">
        <v>1866</v>
      </c>
      <c r="C8470" s="455" t="str">
        <f aca="false">IFERROR(VLOOKUP(B8470,'[1]#¡REF!'!$A$1:$C$15201,2,FALSE()),"")</f>
        <v/>
      </c>
      <c r="D8470" s="455" t="s">
        <v>991</v>
      </c>
      <c r="E8470" s="455" t="s">
        <v>612</v>
      </c>
      <c r="F8470" s="456" t="s">
        <v>1136</v>
      </c>
      <c r="G8470" s="457" t="n">
        <v>159</v>
      </c>
      <c r="H8470" s="454" t="n">
        <v>33.4989146560223</v>
      </c>
      <c r="I8470" s="454" t="n">
        <v>664.62</v>
      </c>
      <c r="J8470" s="360" t="n">
        <v>3.6</v>
      </c>
      <c r="K8470" s="455" t="s">
        <v>994</v>
      </c>
      <c r="L8470" s="467" t="s">
        <v>1867</v>
      </c>
      <c r="M8470" s="467" t="s">
        <v>1868</v>
      </c>
      <c r="N8470" s="467"/>
      <c r="O8470" s="458" t="n">
        <v>3139337</v>
      </c>
      <c r="P8470" s="459" t="s">
        <v>1869</v>
      </c>
      <c r="Q8470" s="468" t="n">
        <v>44470</v>
      </c>
      <c r="R8470" s="469" t="n">
        <v>44217</v>
      </c>
      <c r="S8470" s="469"/>
      <c r="T8470" s="462" t="n">
        <f aca="false">13+13</f>
        <v>26</v>
      </c>
    </row>
    <row r="8471" customFormat="false" ht="15" hidden="true" customHeight="false" outlineLevel="0" collapsed="false">
      <c r="A8471" s="439"/>
      <c r="B8471" s="439" t="s">
        <v>1870</v>
      </c>
      <c r="C8471" s="439" t="str">
        <f aca="false">IFERROR(VLOOKUP(B8471,'[1]#¡REF!'!$A$1:$C$15201,2,FALSE()),"")</f>
        <v/>
      </c>
      <c r="D8471" s="439" t="s">
        <v>991</v>
      </c>
      <c r="E8471" s="439" t="s">
        <v>1053</v>
      </c>
      <c r="F8471" s="354" t="s">
        <v>993</v>
      </c>
      <c r="G8471" s="447" t="n">
        <v>50</v>
      </c>
      <c r="H8471" s="448" t="n">
        <v>289.41512328995</v>
      </c>
      <c r="I8471" s="448" t="n">
        <v>5742</v>
      </c>
      <c r="J8471" s="388"/>
      <c r="K8471" s="331" t="s">
        <v>994</v>
      </c>
    </row>
    <row r="8472" customFormat="false" ht="15" hidden="true" customHeight="false" outlineLevel="0" collapsed="false">
      <c r="A8472" s="444"/>
      <c r="B8472" s="444" t="s">
        <v>1870</v>
      </c>
      <c r="C8472" s="444" t="str">
        <f aca="false">IFERROR(VLOOKUP(B8472,'[1]#¡REF!'!$A$1:$C$15201,2,FALSE()),"")</f>
        <v/>
      </c>
      <c r="D8472" s="444" t="s">
        <v>991</v>
      </c>
      <c r="E8472" s="444" t="s">
        <v>1034</v>
      </c>
      <c r="F8472" s="354" t="s">
        <v>993</v>
      </c>
      <c r="G8472" s="447" t="n">
        <v>337</v>
      </c>
      <c r="H8472" s="448" t="n">
        <v>1950.65793097426</v>
      </c>
      <c r="I8472" s="448" t="n">
        <v>38701.08</v>
      </c>
      <c r="J8472" s="389"/>
      <c r="K8472" s="331" t="s">
        <v>994</v>
      </c>
    </row>
    <row r="8473" customFormat="false" ht="15" hidden="true" customHeight="false" outlineLevel="0" collapsed="false">
      <c r="A8473" s="444"/>
      <c r="B8473" s="444" t="s">
        <v>1870</v>
      </c>
      <c r="C8473" s="444" t="str">
        <f aca="false">IFERROR(VLOOKUP(B8473,'[1]#¡REF!'!$A$1:$C$15201,2,FALSE()),"")</f>
        <v/>
      </c>
      <c r="D8473" s="444" t="s">
        <v>991</v>
      </c>
      <c r="E8473" s="444" t="s">
        <v>1010</v>
      </c>
      <c r="F8473" s="354" t="s">
        <v>993</v>
      </c>
      <c r="G8473" s="447" t="n">
        <v>20</v>
      </c>
      <c r="H8473" s="448" t="n">
        <v>115.76604931598</v>
      </c>
      <c r="I8473" s="448" t="n">
        <v>2296.8</v>
      </c>
      <c r="J8473" s="389"/>
      <c r="K8473" s="331" t="s">
        <v>994</v>
      </c>
    </row>
    <row r="8474" customFormat="false" ht="15" hidden="true" customHeight="false" outlineLevel="0" collapsed="false">
      <c r="A8474" s="444"/>
      <c r="B8474" s="444" t="s">
        <v>1870</v>
      </c>
      <c r="C8474" s="444" t="str">
        <f aca="false">IFERROR(VLOOKUP(B8474,'[1]#¡REF!'!$A$1:$C$15201,2,FALSE()),"")</f>
        <v/>
      </c>
      <c r="D8474" s="444" t="s">
        <v>991</v>
      </c>
      <c r="E8474" s="444" t="s">
        <v>1012</v>
      </c>
      <c r="F8474" s="354" t="s">
        <v>993</v>
      </c>
      <c r="G8474" s="447" t="n">
        <v>100</v>
      </c>
      <c r="H8474" s="448" t="n">
        <v>578.830246579899</v>
      </c>
      <c r="I8474" s="448" t="n">
        <v>11484</v>
      </c>
      <c r="J8474" s="389"/>
      <c r="K8474" s="331" t="s">
        <v>994</v>
      </c>
    </row>
    <row r="8475" customFormat="false" ht="15" hidden="true" customHeight="false" outlineLevel="0" collapsed="false">
      <c r="A8475" s="444"/>
      <c r="B8475" s="444" t="s">
        <v>1870</v>
      </c>
      <c r="C8475" s="444" t="str">
        <f aca="false">IFERROR(VLOOKUP(B8475,'[1]#¡REF!'!$A$1:$C$15201,2,FALSE()),"")</f>
        <v/>
      </c>
      <c r="D8475" s="444" t="s">
        <v>1016</v>
      </c>
      <c r="E8475" s="444" t="s">
        <v>1040</v>
      </c>
      <c r="F8475" s="446" t="s">
        <v>1130</v>
      </c>
      <c r="G8475" s="447" t="n">
        <v>78</v>
      </c>
      <c r="H8475" s="448" t="n">
        <v>451.487592332322</v>
      </c>
      <c r="I8475" s="448" t="n">
        <v>8957.52</v>
      </c>
      <c r="J8475" s="389"/>
      <c r="K8475" s="331" t="s">
        <v>994</v>
      </c>
    </row>
    <row r="8476" customFormat="false" ht="15" hidden="true" customHeight="false" outlineLevel="0" collapsed="false">
      <c r="A8476" s="444"/>
      <c r="B8476" s="444" t="s">
        <v>1870</v>
      </c>
      <c r="C8476" s="444" t="str">
        <f aca="false">IFERROR(VLOOKUP(B8476,'[1]#¡REF!'!$A$1:$C$15201,2,FALSE()),"")</f>
        <v/>
      </c>
      <c r="D8476" s="444" t="s">
        <v>1016</v>
      </c>
      <c r="E8476" s="444" t="s">
        <v>1019</v>
      </c>
      <c r="F8476" s="354" t="s">
        <v>993</v>
      </c>
      <c r="G8476" s="447" t="n">
        <v>234</v>
      </c>
      <c r="H8476" s="448" t="n">
        <v>1354.46277699696</v>
      </c>
      <c r="I8476" s="448" t="n">
        <v>26872.56</v>
      </c>
      <c r="J8476" s="389"/>
      <c r="K8476" s="331" t="s">
        <v>994</v>
      </c>
    </row>
    <row r="8477" customFormat="false" ht="15" hidden="true" customHeight="false" outlineLevel="0" collapsed="false">
      <c r="A8477" s="444"/>
      <c r="B8477" s="444" t="s">
        <v>1870</v>
      </c>
      <c r="C8477" s="444" t="str">
        <f aca="false">IFERROR(VLOOKUP(B8477,'[1]#¡REF!'!$A$1:$C$15201,2,FALSE()),"")</f>
        <v/>
      </c>
      <c r="D8477" s="444" t="s">
        <v>1016</v>
      </c>
      <c r="E8477" s="444" t="s">
        <v>1021</v>
      </c>
      <c r="F8477" s="354" t="s">
        <v>993</v>
      </c>
      <c r="G8477" s="447" t="n">
        <v>16</v>
      </c>
      <c r="H8477" s="448" t="n">
        <v>92.6128394527839</v>
      </c>
      <c r="I8477" s="448" t="n">
        <v>1837.44</v>
      </c>
      <c r="J8477" s="389"/>
      <c r="K8477" s="331" t="s">
        <v>994</v>
      </c>
    </row>
    <row r="8478" customFormat="false" ht="15" hidden="true" customHeight="false" outlineLevel="0" collapsed="false">
      <c r="A8478" s="444"/>
      <c r="B8478" s="444" t="s">
        <v>1870</v>
      </c>
      <c r="C8478" s="444" t="str">
        <f aca="false">IFERROR(VLOOKUP(B8478,'[1]#¡REF!'!$A$1:$C$15201,2,FALSE()),"")</f>
        <v/>
      </c>
      <c r="D8478" s="444" t="s">
        <v>1016</v>
      </c>
      <c r="E8478" s="444" t="s">
        <v>1022</v>
      </c>
      <c r="F8478" s="354" t="s">
        <v>993</v>
      </c>
      <c r="G8478" s="447" t="n">
        <v>14</v>
      </c>
      <c r="H8478" s="448" t="n">
        <v>81.0362345211859</v>
      </c>
      <c r="I8478" s="448" t="n">
        <v>1607.76</v>
      </c>
      <c r="J8478" s="389"/>
      <c r="K8478" s="331" t="s">
        <v>994</v>
      </c>
    </row>
    <row r="8479" customFormat="false" ht="15" hidden="true" customHeight="false" outlineLevel="0" collapsed="false">
      <c r="A8479" s="444"/>
      <c r="B8479" s="444" t="s">
        <v>1870</v>
      </c>
      <c r="C8479" s="444" t="str">
        <f aca="false">IFERROR(VLOOKUP(B8479,'[1]#¡REF!'!$A$1:$C$15201,2,FALSE()),"")</f>
        <v/>
      </c>
      <c r="D8479" s="444" t="s">
        <v>1016</v>
      </c>
      <c r="E8479" s="444" t="s">
        <v>1023</v>
      </c>
      <c r="F8479" s="354" t="s">
        <v>993</v>
      </c>
      <c r="G8479" s="447" t="n">
        <v>263</v>
      </c>
      <c r="H8479" s="448" t="n">
        <v>1522.32354850514</v>
      </c>
      <c r="I8479" s="448" t="n">
        <v>30202.92</v>
      </c>
      <c r="J8479" s="389"/>
      <c r="K8479" s="331" t="s">
        <v>994</v>
      </c>
    </row>
    <row r="8480" customFormat="false" ht="15" hidden="true" customHeight="false" outlineLevel="0" collapsed="false">
      <c r="A8480" s="444"/>
      <c r="B8480" s="444" t="s">
        <v>1870</v>
      </c>
      <c r="C8480" s="444" t="str">
        <f aca="false">IFERROR(VLOOKUP(B8480,'[1]#¡REF!'!$A$1:$C$15201,2,FALSE()),"")</f>
        <v/>
      </c>
      <c r="D8480" s="444" t="s">
        <v>1016</v>
      </c>
      <c r="E8480" s="444" t="s">
        <v>1042</v>
      </c>
      <c r="F8480" s="354" t="s">
        <v>993</v>
      </c>
      <c r="G8480" s="447" t="n">
        <v>78</v>
      </c>
      <c r="H8480" s="448" t="n">
        <v>451.487592332322</v>
      </c>
      <c r="I8480" s="448" t="n">
        <v>8957.52</v>
      </c>
      <c r="J8480" s="389"/>
      <c r="K8480" s="331" t="s">
        <v>994</v>
      </c>
    </row>
    <row r="8481" customFormat="false" ht="15" hidden="true" customHeight="false" outlineLevel="0" collapsed="false">
      <c r="A8481" s="444"/>
      <c r="B8481" s="444" t="s">
        <v>1870</v>
      </c>
      <c r="C8481" s="444" t="str">
        <f aca="false">IFERROR(VLOOKUP(B8481,'[1]#¡REF!'!$A$1:$C$15201,2,FALSE()),"")</f>
        <v/>
      </c>
      <c r="D8481" s="444" t="s">
        <v>1016</v>
      </c>
      <c r="E8481" s="444" t="s">
        <v>1065</v>
      </c>
      <c r="F8481" s="354" t="s">
        <v>993</v>
      </c>
      <c r="G8481" s="447" t="n">
        <v>78</v>
      </c>
      <c r="H8481" s="448" t="n">
        <v>451.487592332322</v>
      </c>
      <c r="I8481" s="448" t="n">
        <v>8957.52</v>
      </c>
      <c r="J8481" s="389"/>
      <c r="K8481" s="331" t="s">
        <v>994</v>
      </c>
    </row>
    <row r="8482" customFormat="false" ht="15" hidden="true" customHeight="false" outlineLevel="0" collapsed="false">
      <c r="A8482" s="444"/>
      <c r="B8482" s="444" t="s">
        <v>1870</v>
      </c>
      <c r="C8482" s="444" t="str">
        <f aca="false">IFERROR(VLOOKUP(B8482,'[1]#¡REF!'!$A$1:$C$15201,2,FALSE()),"")</f>
        <v/>
      </c>
      <c r="D8482" s="444" t="s">
        <v>1016</v>
      </c>
      <c r="E8482" s="444" t="s">
        <v>1043</v>
      </c>
      <c r="F8482" s="354" t="s">
        <v>993</v>
      </c>
      <c r="G8482" s="447" t="n">
        <v>78</v>
      </c>
      <c r="H8482" s="448" t="n">
        <v>451.487592332322</v>
      </c>
      <c r="I8482" s="448" t="n">
        <v>8957.52</v>
      </c>
      <c r="J8482" s="389"/>
      <c r="K8482" s="331" t="s">
        <v>994</v>
      </c>
    </row>
    <row r="8483" customFormat="false" ht="15" hidden="true" customHeight="false" outlineLevel="0" collapsed="false">
      <c r="A8483" s="444"/>
      <c r="B8483" s="444" t="s">
        <v>1870</v>
      </c>
      <c r="C8483" s="444" t="str">
        <f aca="false">IFERROR(VLOOKUP(B8483,'[1]#¡REF!'!$A$1:$C$15201,2,FALSE()),"")</f>
        <v/>
      </c>
      <c r="D8483" s="444" t="s">
        <v>1016</v>
      </c>
      <c r="E8483" s="444" t="s">
        <v>1093</v>
      </c>
      <c r="F8483" s="446" t="s">
        <v>1131</v>
      </c>
      <c r="G8483" s="447" t="n">
        <v>78</v>
      </c>
      <c r="H8483" s="448" t="n">
        <v>451.487592332322</v>
      </c>
      <c r="I8483" s="448" t="n">
        <v>8957.52</v>
      </c>
      <c r="J8483" s="389"/>
      <c r="K8483" s="331" t="s">
        <v>994</v>
      </c>
    </row>
    <row r="8484" customFormat="false" ht="15" hidden="true" customHeight="false" outlineLevel="0" collapsed="false">
      <c r="A8484" s="444"/>
      <c r="B8484" s="444" t="s">
        <v>1870</v>
      </c>
      <c r="C8484" s="444" t="str">
        <f aca="false">IFERROR(VLOOKUP(B8484,'[1]#¡REF!'!$A$1:$C$15201,2,FALSE()),"")</f>
        <v/>
      </c>
      <c r="D8484" s="444" t="s">
        <v>1016</v>
      </c>
      <c r="E8484" s="444" t="s">
        <v>1026</v>
      </c>
      <c r="F8484" s="446" t="s">
        <v>1132</v>
      </c>
      <c r="G8484" s="447" t="n">
        <v>234</v>
      </c>
      <c r="H8484" s="448" t="n">
        <v>1354.46277699696</v>
      </c>
      <c r="I8484" s="448" t="n">
        <v>26872.56</v>
      </c>
      <c r="J8484" s="389"/>
      <c r="K8484" s="331" t="s">
        <v>994</v>
      </c>
    </row>
    <row r="8485" customFormat="false" ht="15" hidden="true" customHeight="false" outlineLevel="0" collapsed="false">
      <c r="A8485" s="444"/>
      <c r="B8485" s="444" t="s">
        <v>1870</v>
      </c>
      <c r="C8485" s="444" t="str">
        <f aca="false">IFERROR(VLOOKUP(B8485,'[1]#¡REF!'!$A$1:$C$15201,2,FALSE()),"")</f>
        <v/>
      </c>
      <c r="D8485" s="444" t="s">
        <v>1016</v>
      </c>
      <c r="E8485" s="444" t="s">
        <v>1028</v>
      </c>
      <c r="F8485" s="446" t="s">
        <v>1134</v>
      </c>
      <c r="G8485" s="447" t="n">
        <v>234</v>
      </c>
      <c r="H8485" s="448" t="n">
        <v>1354.46277699696</v>
      </c>
      <c r="I8485" s="448" t="n">
        <v>26872.56</v>
      </c>
      <c r="J8485" s="389"/>
      <c r="K8485" s="331" t="s">
        <v>994</v>
      </c>
    </row>
    <row r="8486" customFormat="false" ht="15" hidden="true" customHeight="false" outlineLevel="0" collapsed="false">
      <c r="A8486" s="444"/>
      <c r="B8486" s="444" t="s">
        <v>1871</v>
      </c>
      <c r="C8486" s="444" t="str">
        <f aca="false">IFERROR(VLOOKUP(B8486,'[1]#¡REF!'!$A$1:$C$15201,2,FALSE()),"")</f>
        <v/>
      </c>
      <c r="D8486" s="444" t="s">
        <v>991</v>
      </c>
      <c r="E8486" s="444" t="s">
        <v>1034</v>
      </c>
      <c r="F8486" s="354" t="s">
        <v>993</v>
      </c>
      <c r="G8486" s="447" t="n">
        <v>575</v>
      </c>
      <c r="H8486" s="448" t="n">
        <v>3328.27391783442</v>
      </c>
      <c r="I8486" s="448" t="n">
        <v>66033</v>
      </c>
      <c r="J8486" s="389"/>
      <c r="K8486" s="331" t="s">
        <v>994</v>
      </c>
    </row>
    <row r="8487" customFormat="false" ht="15" hidden="true" customHeight="false" outlineLevel="0" collapsed="false">
      <c r="A8487" s="444"/>
      <c r="B8487" s="444" t="s">
        <v>1871</v>
      </c>
      <c r="C8487" s="444" t="str">
        <f aca="false">IFERROR(VLOOKUP(B8487,'[1]#¡REF!'!$A$1:$C$15201,2,FALSE()),"")</f>
        <v/>
      </c>
      <c r="D8487" s="444" t="s">
        <v>991</v>
      </c>
      <c r="E8487" s="444" t="s">
        <v>1010</v>
      </c>
      <c r="F8487" s="354" t="s">
        <v>993</v>
      </c>
      <c r="G8487" s="447" t="n">
        <v>20</v>
      </c>
      <c r="H8487" s="448" t="n">
        <v>115.76604931598</v>
      </c>
      <c r="I8487" s="448" t="n">
        <v>2296.8</v>
      </c>
      <c r="J8487" s="389"/>
      <c r="K8487" s="331" t="s">
        <v>994</v>
      </c>
    </row>
    <row r="8488" customFormat="false" ht="15" hidden="true" customHeight="false" outlineLevel="0" collapsed="false">
      <c r="A8488" s="444"/>
      <c r="B8488" s="444" t="s">
        <v>1871</v>
      </c>
      <c r="C8488" s="444" t="str">
        <f aca="false">IFERROR(VLOOKUP(B8488,'[1]#¡REF!'!$A$1:$C$15201,2,FALSE()),"")</f>
        <v/>
      </c>
      <c r="D8488" s="444" t="s">
        <v>991</v>
      </c>
      <c r="E8488" s="444" t="s">
        <v>1012</v>
      </c>
      <c r="F8488" s="354" t="s">
        <v>993</v>
      </c>
      <c r="G8488" s="447" t="n">
        <v>1</v>
      </c>
      <c r="H8488" s="448" t="n">
        <v>5.78830246579899</v>
      </c>
      <c r="I8488" s="448" t="n">
        <v>114.84</v>
      </c>
      <c r="J8488" s="389"/>
      <c r="K8488" s="331" t="s">
        <v>994</v>
      </c>
    </row>
    <row r="8489" customFormat="false" ht="15" hidden="true" customHeight="false" outlineLevel="0" collapsed="false">
      <c r="A8489" s="444"/>
      <c r="B8489" s="444" t="s">
        <v>1871</v>
      </c>
      <c r="C8489" s="444" t="str">
        <f aca="false">IFERROR(VLOOKUP(B8489,'[1]#¡REF!'!$A$1:$C$15201,2,FALSE()),"")</f>
        <v/>
      </c>
      <c r="D8489" s="444" t="s">
        <v>1016</v>
      </c>
      <c r="E8489" s="444" t="s">
        <v>1040</v>
      </c>
      <c r="F8489" s="446" t="s">
        <v>1130</v>
      </c>
      <c r="G8489" s="447" t="n">
        <v>78</v>
      </c>
      <c r="H8489" s="448" t="n">
        <v>451.487592332322</v>
      </c>
      <c r="I8489" s="448" t="n">
        <v>8957.52</v>
      </c>
      <c r="J8489" s="389"/>
      <c r="K8489" s="331" t="s">
        <v>994</v>
      </c>
    </row>
    <row r="8490" customFormat="false" ht="15" hidden="true" customHeight="false" outlineLevel="0" collapsed="false">
      <c r="A8490" s="444"/>
      <c r="B8490" s="444" t="s">
        <v>1871</v>
      </c>
      <c r="C8490" s="444" t="str">
        <f aca="false">IFERROR(VLOOKUP(B8490,'[1]#¡REF!'!$A$1:$C$15201,2,FALSE()),"")</f>
        <v/>
      </c>
      <c r="D8490" s="444" t="s">
        <v>1016</v>
      </c>
      <c r="E8490" s="444" t="s">
        <v>1019</v>
      </c>
      <c r="F8490" s="354" t="s">
        <v>993</v>
      </c>
      <c r="G8490" s="447" t="n">
        <v>468</v>
      </c>
      <c r="H8490" s="448" t="n">
        <v>2708.92555399393</v>
      </c>
      <c r="I8490" s="448" t="n">
        <v>53745.12</v>
      </c>
      <c r="J8490" s="389"/>
      <c r="K8490" s="331" t="s">
        <v>994</v>
      </c>
    </row>
    <row r="8491" customFormat="false" ht="15" hidden="true" customHeight="false" outlineLevel="0" collapsed="false">
      <c r="A8491" s="444"/>
      <c r="B8491" s="444" t="s">
        <v>1871</v>
      </c>
      <c r="C8491" s="444" t="str">
        <f aca="false">IFERROR(VLOOKUP(B8491,'[1]#¡REF!'!$A$1:$C$15201,2,FALSE()),"")</f>
        <v/>
      </c>
      <c r="D8491" s="444" t="s">
        <v>1016</v>
      </c>
      <c r="E8491" s="444" t="s">
        <v>1021</v>
      </c>
      <c r="F8491" s="354" t="s">
        <v>993</v>
      </c>
      <c r="G8491" s="447" t="n">
        <v>16</v>
      </c>
      <c r="H8491" s="448" t="n">
        <v>92.6128394527839</v>
      </c>
      <c r="I8491" s="448" t="n">
        <v>1837.44</v>
      </c>
      <c r="J8491" s="389"/>
      <c r="K8491" s="331" t="s">
        <v>994</v>
      </c>
    </row>
    <row r="8492" customFormat="false" ht="15" hidden="true" customHeight="false" outlineLevel="0" collapsed="false">
      <c r="A8492" s="444"/>
      <c r="B8492" s="444" t="s">
        <v>1871</v>
      </c>
      <c r="C8492" s="444" t="str">
        <f aca="false">IFERROR(VLOOKUP(B8492,'[1]#¡REF!'!$A$1:$C$15201,2,FALSE()),"")</f>
        <v/>
      </c>
      <c r="D8492" s="444" t="s">
        <v>1016</v>
      </c>
      <c r="E8492" s="444" t="s">
        <v>1023</v>
      </c>
      <c r="F8492" s="354" t="s">
        <v>993</v>
      </c>
      <c r="G8492" s="447" t="n">
        <v>449</v>
      </c>
      <c r="H8492" s="448" t="n">
        <v>2598.94780714375</v>
      </c>
      <c r="I8492" s="448" t="n">
        <v>51563.16</v>
      </c>
      <c r="J8492" s="389"/>
      <c r="K8492" s="331" t="s">
        <v>994</v>
      </c>
    </row>
    <row r="8493" customFormat="false" ht="15" hidden="true" customHeight="false" outlineLevel="0" collapsed="false">
      <c r="A8493" s="444"/>
      <c r="B8493" s="444" t="s">
        <v>1871</v>
      </c>
      <c r="C8493" s="444" t="str">
        <f aca="false">IFERROR(VLOOKUP(B8493,'[1]#¡REF!'!$A$1:$C$15201,2,FALSE()),"")</f>
        <v/>
      </c>
      <c r="D8493" s="444" t="s">
        <v>1016</v>
      </c>
      <c r="E8493" s="444" t="s">
        <v>1042</v>
      </c>
      <c r="F8493" s="354" t="s">
        <v>993</v>
      </c>
      <c r="G8493" s="447" t="n">
        <v>117</v>
      </c>
      <c r="H8493" s="448" t="n">
        <v>677.231388498482</v>
      </c>
      <c r="I8493" s="448" t="n">
        <v>13436.28</v>
      </c>
      <c r="J8493" s="389"/>
      <c r="K8493" s="331" t="s">
        <v>994</v>
      </c>
    </row>
    <row r="8494" customFormat="false" ht="15" hidden="true" customHeight="false" outlineLevel="0" collapsed="false">
      <c r="A8494" s="444"/>
      <c r="B8494" s="444" t="s">
        <v>1871</v>
      </c>
      <c r="C8494" s="444" t="str">
        <f aca="false">IFERROR(VLOOKUP(B8494,'[1]#¡REF!'!$A$1:$C$15201,2,FALSE()),"")</f>
        <v/>
      </c>
      <c r="D8494" s="444" t="s">
        <v>1016</v>
      </c>
      <c r="E8494" s="444" t="s">
        <v>1065</v>
      </c>
      <c r="F8494" s="354" t="s">
        <v>993</v>
      </c>
      <c r="G8494" s="447" t="n">
        <v>1</v>
      </c>
      <c r="H8494" s="448" t="n">
        <v>5.78830246579899</v>
      </c>
      <c r="I8494" s="448" t="n">
        <v>114.84</v>
      </c>
      <c r="J8494" s="389"/>
      <c r="K8494" s="331" t="s">
        <v>994</v>
      </c>
    </row>
    <row r="8495" customFormat="false" ht="15" hidden="true" customHeight="false" outlineLevel="0" collapsed="false">
      <c r="A8495" s="444"/>
      <c r="B8495" s="444" t="s">
        <v>1871</v>
      </c>
      <c r="C8495" s="444" t="str">
        <f aca="false">IFERROR(VLOOKUP(B8495,'[1]#¡REF!'!$A$1:$C$15201,2,FALSE()),"")</f>
        <v/>
      </c>
      <c r="D8495" s="444" t="s">
        <v>1016</v>
      </c>
      <c r="E8495" s="444" t="s">
        <v>1093</v>
      </c>
      <c r="F8495" s="446" t="s">
        <v>1131</v>
      </c>
      <c r="G8495" s="447" t="n">
        <v>78</v>
      </c>
      <c r="H8495" s="448" t="n">
        <v>451.487592332322</v>
      </c>
      <c r="I8495" s="448" t="n">
        <v>8957.52</v>
      </c>
      <c r="J8495" s="389"/>
      <c r="K8495" s="331" t="s">
        <v>994</v>
      </c>
    </row>
    <row r="8496" customFormat="false" ht="15" hidden="true" customHeight="false" outlineLevel="0" collapsed="false">
      <c r="A8496" s="444"/>
      <c r="B8496" s="444" t="s">
        <v>1871</v>
      </c>
      <c r="C8496" s="444" t="str">
        <f aca="false">IFERROR(VLOOKUP(B8496,'[1]#¡REF!'!$A$1:$C$15201,2,FALSE()),"")</f>
        <v/>
      </c>
      <c r="D8496" s="444" t="s">
        <v>1016</v>
      </c>
      <c r="E8496" s="444" t="s">
        <v>1026</v>
      </c>
      <c r="F8496" s="446" t="s">
        <v>1132</v>
      </c>
      <c r="G8496" s="447" t="n">
        <v>234</v>
      </c>
      <c r="H8496" s="448" t="n">
        <v>1354.46277699696</v>
      </c>
      <c r="I8496" s="448" t="n">
        <v>26872.56</v>
      </c>
      <c r="J8496" s="389"/>
      <c r="K8496" s="331" t="s">
        <v>994</v>
      </c>
    </row>
    <row r="8497" customFormat="false" ht="15" hidden="true" customHeight="false" outlineLevel="0" collapsed="false">
      <c r="A8497" s="449"/>
      <c r="B8497" s="449" t="s">
        <v>1871</v>
      </c>
      <c r="C8497" s="449" t="str">
        <f aca="false">IFERROR(VLOOKUP(B8497,'[1]#¡REF!'!$A$1:$C$15201,2,FALSE()),"")</f>
        <v/>
      </c>
      <c r="D8497" s="449" t="s">
        <v>1016</v>
      </c>
      <c r="E8497" s="449" t="s">
        <v>1028</v>
      </c>
      <c r="F8497" s="450" t="s">
        <v>1134</v>
      </c>
      <c r="G8497" s="447" t="n">
        <v>234</v>
      </c>
      <c r="H8497" s="448" t="n">
        <v>1354.46277699696</v>
      </c>
      <c r="I8497" s="448" t="n">
        <v>26872.56</v>
      </c>
      <c r="J8497" s="390"/>
      <c r="K8497" s="331" t="s">
        <v>994</v>
      </c>
    </row>
    <row r="8498" customFormat="false" ht="15.75" hidden="true" customHeight="false" outlineLevel="0" collapsed="false">
      <c r="A8498" s="451"/>
      <c r="B8498" s="451" t="s">
        <v>1871</v>
      </c>
      <c r="C8498" s="451" t="str">
        <f aca="false">IFERROR(VLOOKUP(B8498,'[1]#¡REF!'!$A$1:$C$15201,2,FALSE()),"")</f>
        <v/>
      </c>
      <c r="D8498" s="451" t="s">
        <v>1016</v>
      </c>
      <c r="E8498" s="451" t="s">
        <v>621</v>
      </c>
      <c r="F8498" s="452" t="s">
        <v>1136</v>
      </c>
      <c r="G8498" s="453" t="n">
        <v>78</v>
      </c>
      <c r="H8498" s="454" t="n">
        <v>451.487592332322</v>
      </c>
      <c r="I8498" s="454" t="n">
        <v>8957.52</v>
      </c>
      <c r="J8498" s="360"/>
      <c r="K8498" s="356" t="s">
        <v>994</v>
      </c>
      <c r="L8498" s="379"/>
      <c r="M8498" s="379"/>
      <c r="N8498" s="379"/>
      <c r="O8498" s="379"/>
      <c r="P8498" s="101"/>
      <c r="Q8498" s="380"/>
      <c r="R8498" s="381"/>
      <c r="S8498" s="381"/>
      <c r="T8498" s="382"/>
    </row>
    <row r="8499" customFormat="false" ht="15" hidden="true" customHeight="false" outlineLevel="0" collapsed="false">
      <c r="A8499" s="439"/>
      <c r="B8499" s="439" t="s">
        <v>1872</v>
      </c>
      <c r="C8499" s="439" t="str">
        <f aca="false">IFERROR(VLOOKUP(B8499,'[1]#¡REF!'!$A$1:$C$15201,2,FALSE()),"")</f>
        <v/>
      </c>
      <c r="D8499" s="439" t="s">
        <v>991</v>
      </c>
      <c r="E8499" s="439" t="s">
        <v>1053</v>
      </c>
      <c r="F8499" s="354" t="s">
        <v>993</v>
      </c>
      <c r="G8499" s="447" t="n">
        <v>100</v>
      </c>
      <c r="H8499" s="448" t="n">
        <v>578.830246579899</v>
      </c>
      <c r="I8499" s="448" t="n">
        <v>11484</v>
      </c>
      <c r="J8499" s="388"/>
      <c r="K8499" s="331" t="s">
        <v>994</v>
      </c>
    </row>
    <row r="8500" customFormat="false" ht="15" hidden="true" customHeight="false" outlineLevel="0" collapsed="false">
      <c r="A8500" s="444"/>
      <c r="B8500" s="444" t="s">
        <v>1872</v>
      </c>
      <c r="C8500" s="444" t="str">
        <f aca="false">IFERROR(VLOOKUP(B8500,'[1]#¡REF!'!$A$1:$C$15201,2,FALSE()),"")</f>
        <v/>
      </c>
      <c r="D8500" s="444" t="s">
        <v>991</v>
      </c>
      <c r="E8500" s="444" t="s">
        <v>1034</v>
      </c>
      <c r="F8500" s="354" t="s">
        <v>993</v>
      </c>
      <c r="G8500" s="447" t="n">
        <v>337</v>
      </c>
      <c r="H8500" s="448" t="n">
        <v>1950.65793097426</v>
      </c>
      <c r="I8500" s="448" t="n">
        <v>38701.08</v>
      </c>
      <c r="J8500" s="389"/>
      <c r="K8500" s="331" t="s">
        <v>994</v>
      </c>
    </row>
    <row r="8501" customFormat="false" ht="15" hidden="true" customHeight="false" outlineLevel="0" collapsed="false">
      <c r="A8501" s="444"/>
      <c r="B8501" s="444" t="s">
        <v>1872</v>
      </c>
      <c r="C8501" s="444" t="str">
        <f aca="false">IFERROR(VLOOKUP(B8501,'[1]#¡REF!'!$A$1:$C$15201,2,FALSE()),"")</f>
        <v/>
      </c>
      <c r="D8501" s="444" t="s">
        <v>991</v>
      </c>
      <c r="E8501" s="444" t="s">
        <v>1010</v>
      </c>
      <c r="F8501" s="354" t="s">
        <v>993</v>
      </c>
      <c r="G8501" s="447" t="n">
        <v>20</v>
      </c>
      <c r="H8501" s="448" t="n">
        <v>115.76604931598</v>
      </c>
      <c r="I8501" s="448" t="n">
        <v>2296.8</v>
      </c>
      <c r="J8501" s="389"/>
      <c r="K8501" s="331" t="s">
        <v>994</v>
      </c>
    </row>
    <row r="8502" customFormat="false" ht="15" hidden="true" customHeight="false" outlineLevel="0" collapsed="false">
      <c r="A8502" s="444"/>
      <c r="B8502" s="444" t="s">
        <v>1872</v>
      </c>
      <c r="C8502" s="444" t="str">
        <f aca="false">IFERROR(VLOOKUP(B8502,'[1]#¡REF!'!$A$1:$C$15201,2,FALSE()),"")</f>
        <v/>
      </c>
      <c r="D8502" s="444" t="s">
        <v>991</v>
      </c>
      <c r="E8502" s="444" t="s">
        <v>1011</v>
      </c>
      <c r="F8502" s="354" t="s">
        <v>993</v>
      </c>
      <c r="G8502" s="447" t="n">
        <v>4100</v>
      </c>
      <c r="H8502" s="448" t="n">
        <v>23732.0401097759</v>
      </c>
      <c r="I8502" s="448" t="n">
        <v>470844</v>
      </c>
      <c r="J8502" s="389"/>
      <c r="K8502" s="331" t="s">
        <v>994</v>
      </c>
    </row>
    <row r="8503" customFormat="false" ht="15" hidden="true" customHeight="false" outlineLevel="0" collapsed="false">
      <c r="A8503" s="444"/>
      <c r="B8503" s="444" t="s">
        <v>1872</v>
      </c>
      <c r="C8503" s="444" t="str">
        <f aca="false">IFERROR(VLOOKUP(B8503,'[1]#¡REF!'!$A$1:$C$15201,2,FALSE()),"")</f>
        <v/>
      </c>
      <c r="D8503" s="444" t="s">
        <v>991</v>
      </c>
      <c r="E8503" s="444" t="s">
        <v>1012</v>
      </c>
      <c r="F8503" s="354" t="s">
        <v>993</v>
      </c>
      <c r="G8503" s="447" t="n">
        <v>1</v>
      </c>
      <c r="H8503" s="448" t="n">
        <v>5.78830246579899</v>
      </c>
      <c r="I8503" s="448" t="n">
        <v>114.84</v>
      </c>
      <c r="J8503" s="389"/>
      <c r="K8503" s="331" t="s">
        <v>994</v>
      </c>
    </row>
    <row r="8504" customFormat="false" ht="15" hidden="true" customHeight="false" outlineLevel="0" collapsed="false">
      <c r="A8504" s="444"/>
      <c r="B8504" s="444" t="s">
        <v>1872</v>
      </c>
      <c r="C8504" s="444" t="str">
        <f aca="false">IFERROR(VLOOKUP(B8504,'[1]#¡REF!'!$A$1:$C$15201,2,FALSE()),"")</f>
        <v/>
      </c>
      <c r="D8504" s="444" t="s">
        <v>1016</v>
      </c>
      <c r="E8504" s="444" t="s">
        <v>1017</v>
      </c>
      <c r="F8504" s="446" t="s">
        <v>1130</v>
      </c>
      <c r="G8504" s="447" t="n">
        <v>39</v>
      </c>
      <c r="H8504" s="448" t="n">
        <v>225.743796166161</v>
      </c>
      <c r="I8504" s="448" t="n">
        <v>4478.76</v>
      </c>
      <c r="J8504" s="389"/>
      <c r="K8504" s="331" t="s">
        <v>994</v>
      </c>
    </row>
    <row r="8505" customFormat="false" ht="15" hidden="true" customHeight="false" outlineLevel="0" collapsed="false">
      <c r="A8505" s="444"/>
      <c r="B8505" s="444" t="s">
        <v>1872</v>
      </c>
      <c r="C8505" s="444" t="str">
        <f aca="false">IFERROR(VLOOKUP(B8505,'[1]#¡REF!'!$A$1:$C$15201,2,FALSE()),"")</f>
        <v/>
      </c>
      <c r="D8505" s="444" t="s">
        <v>1016</v>
      </c>
      <c r="E8505" s="444" t="s">
        <v>1040</v>
      </c>
      <c r="F8505" s="446" t="s">
        <v>1130</v>
      </c>
      <c r="G8505" s="447" t="n">
        <v>78</v>
      </c>
      <c r="H8505" s="448" t="n">
        <v>451.487592332322</v>
      </c>
      <c r="I8505" s="448" t="n">
        <v>8957.52</v>
      </c>
      <c r="J8505" s="389"/>
      <c r="K8505" s="331" t="s">
        <v>994</v>
      </c>
    </row>
    <row r="8506" customFormat="false" ht="15" hidden="true" customHeight="false" outlineLevel="0" collapsed="false">
      <c r="A8506" s="444"/>
      <c r="B8506" s="444" t="s">
        <v>1872</v>
      </c>
      <c r="C8506" s="444" t="str">
        <f aca="false">IFERROR(VLOOKUP(B8506,'[1]#¡REF!'!$A$1:$C$15201,2,FALSE()),"")</f>
        <v/>
      </c>
      <c r="D8506" s="444" t="s">
        <v>1016</v>
      </c>
      <c r="E8506" s="444" t="s">
        <v>1019</v>
      </c>
      <c r="F8506" s="354" t="s">
        <v>993</v>
      </c>
      <c r="G8506" s="447" t="n">
        <v>117</v>
      </c>
      <c r="H8506" s="448" t="n">
        <v>677.231388498482</v>
      </c>
      <c r="I8506" s="448" t="n">
        <v>13436.28</v>
      </c>
      <c r="J8506" s="389"/>
      <c r="K8506" s="331" t="s">
        <v>994</v>
      </c>
    </row>
    <row r="8507" customFormat="false" ht="15" hidden="true" customHeight="false" outlineLevel="0" collapsed="false">
      <c r="A8507" s="444"/>
      <c r="B8507" s="444" t="s">
        <v>1872</v>
      </c>
      <c r="C8507" s="444" t="str">
        <f aca="false">IFERROR(VLOOKUP(B8507,'[1]#¡REF!'!$A$1:$C$15201,2,FALSE()),"")</f>
        <v/>
      </c>
      <c r="D8507" s="444" t="s">
        <v>1016</v>
      </c>
      <c r="E8507" s="444" t="s">
        <v>1021</v>
      </c>
      <c r="F8507" s="354" t="s">
        <v>993</v>
      </c>
      <c r="G8507" s="447" t="n">
        <v>16</v>
      </c>
      <c r="H8507" s="448" t="n">
        <v>92.6128394527839</v>
      </c>
      <c r="I8507" s="448" t="n">
        <v>1837.44</v>
      </c>
      <c r="J8507" s="389"/>
      <c r="K8507" s="331" t="s">
        <v>994</v>
      </c>
    </row>
    <row r="8508" customFormat="false" ht="15" hidden="true" customHeight="false" outlineLevel="0" collapsed="false">
      <c r="A8508" s="444"/>
      <c r="B8508" s="444" t="s">
        <v>1872</v>
      </c>
      <c r="C8508" s="444" t="str">
        <f aca="false">IFERROR(VLOOKUP(B8508,'[1]#¡REF!'!$A$1:$C$15201,2,FALSE()),"")</f>
        <v/>
      </c>
      <c r="D8508" s="444" t="s">
        <v>1016</v>
      </c>
      <c r="E8508" s="444" t="s">
        <v>1022</v>
      </c>
      <c r="F8508" s="354" t="s">
        <v>993</v>
      </c>
      <c r="G8508" s="447" t="n">
        <v>27</v>
      </c>
      <c r="H8508" s="448" t="n">
        <v>156.284166576573</v>
      </c>
      <c r="I8508" s="448" t="n">
        <v>3100.68</v>
      </c>
      <c r="J8508" s="389"/>
      <c r="K8508" s="331" t="s">
        <v>994</v>
      </c>
    </row>
    <row r="8509" customFormat="false" ht="15" hidden="true" customHeight="false" outlineLevel="0" collapsed="false">
      <c r="A8509" s="444"/>
      <c r="B8509" s="444" t="s">
        <v>1872</v>
      </c>
      <c r="C8509" s="444" t="str">
        <f aca="false">IFERROR(VLOOKUP(B8509,'[1]#¡REF!'!$A$1:$C$15201,2,FALSE()),"")</f>
        <v/>
      </c>
      <c r="D8509" s="444" t="s">
        <v>1016</v>
      </c>
      <c r="E8509" s="444" t="s">
        <v>1023</v>
      </c>
      <c r="F8509" s="354" t="s">
        <v>993</v>
      </c>
      <c r="G8509" s="447" t="n">
        <v>234</v>
      </c>
      <c r="H8509" s="448" t="n">
        <v>1354.46277699696</v>
      </c>
      <c r="I8509" s="448" t="n">
        <v>26872.56</v>
      </c>
      <c r="J8509" s="389"/>
      <c r="K8509" s="331" t="s">
        <v>994</v>
      </c>
    </row>
    <row r="8510" customFormat="false" ht="15" hidden="true" customHeight="false" outlineLevel="0" collapsed="false">
      <c r="A8510" s="444"/>
      <c r="B8510" s="444" t="s">
        <v>1872</v>
      </c>
      <c r="C8510" s="444" t="str">
        <f aca="false">IFERROR(VLOOKUP(B8510,'[1]#¡REF!'!$A$1:$C$15201,2,FALSE()),"")</f>
        <v/>
      </c>
      <c r="D8510" s="444" t="s">
        <v>1016</v>
      </c>
      <c r="E8510" s="444" t="s">
        <v>1042</v>
      </c>
      <c r="F8510" s="354" t="s">
        <v>993</v>
      </c>
      <c r="G8510" s="447" t="n">
        <v>1950</v>
      </c>
      <c r="H8510" s="448" t="n">
        <v>11287.189808308</v>
      </c>
      <c r="I8510" s="448" t="n">
        <v>223938</v>
      </c>
      <c r="J8510" s="389"/>
      <c r="K8510" s="331" t="s">
        <v>994</v>
      </c>
    </row>
    <row r="8511" customFormat="false" ht="15" hidden="true" customHeight="false" outlineLevel="0" collapsed="false">
      <c r="A8511" s="444"/>
      <c r="B8511" s="444" t="s">
        <v>1872</v>
      </c>
      <c r="C8511" s="444" t="str">
        <f aca="false">IFERROR(VLOOKUP(B8511,'[1]#¡REF!'!$A$1:$C$15201,2,FALSE()),"")</f>
        <v/>
      </c>
      <c r="D8511" s="444" t="s">
        <v>1016</v>
      </c>
      <c r="E8511" s="444" t="s">
        <v>1065</v>
      </c>
      <c r="F8511" s="354" t="s">
        <v>993</v>
      </c>
      <c r="G8511" s="447" t="n">
        <v>1</v>
      </c>
      <c r="H8511" s="448" t="n">
        <v>5.78830246579899</v>
      </c>
      <c r="I8511" s="448" t="n">
        <v>114.84</v>
      </c>
      <c r="J8511" s="389"/>
      <c r="K8511" s="331" t="s">
        <v>994</v>
      </c>
    </row>
    <row r="8512" customFormat="false" ht="15" hidden="true" customHeight="false" outlineLevel="0" collapsed="false">
      <c r="A8512" s="444"/>
      <c r="B8512" s="444" t="s">
        <v>1872</v>
      </c>
      <c r="C8512" s="444" t="str">
        <f aca="false">IFERROR(VLOOKUP(B8512,'[1]#¡REF!'!$A$1:$C$15201,2,FALSE()),"")</f>
        <v/>
      </c>
      <c r="D8512" s="444" t="s">
        <v>1016</v>
      </c>
      <c r="E8512" s="444" t="s">
        <v>1093</v>
      </c>
      <c r="F8512" s="446" t="s">
        <v>1131</v>
      </c>
      <c r="G8512" s="447" t="n">
        <v>156</v>
      </c>
      <c r="H8512" s="448" t="n">
        <v>902.975184664643</v>
      </c>
      <c r="I8512" s="448" t="n">
        <v>17915.04</v>
      </c>
      <c r="J8512" s="389"/>
      <c r="K8512" s="331" t="s">
        <v>994</v>
      </c>
    </row>
    <row r="8513" customFormat="false" ht="15" hidden="true" customHeight="false" outlineLevel="0" collapsed="false">
      <c r="A8513" s="444"/>
      <c r="B8513" s="444" t="s">
        <v>1872</v>
      </c>
      <c r="C8513" s="444" t="str">
        <f aca="false">IFERROR(VLOOKUP(B8513,'[1]#¡REF!'!$A$1:$C$15201,2,FALSE()),"")</f>
        <v/>
      </c>
      <c r="D8513" s="444" t="s">
        <v>1016</v>
      </c>
      <c r="E8513" s="444" t="s">
        <v>1026</v>
      </c>
      <c r="F8513" s="446" t="s">
        <v>1132</v>
      </c>
      <c r="G8513" s="447" t="n">
        <v>234</v>
      </c>
      <c r="H8513" s="448" t="n">
        <v>1354.46277699696</v>
      </c>
      <c r="I8513" s="448" t="n">
        <v>26872.56</v>
      </c>
      <c r="J8513" s="389"/>
      <c r="K8513" s="331" t="s">
        <v>994</v>
      </c>
    </row>
    <row r="8514" customFormat="false" ht="15" hidden="true" customHeight="false" outlineLevel="0" collapsed="false">
      <c r="A8514" s="444"/>
      <c r="B8514" s="444" t="s">
        <v>1872</v>
      </c>
      <c r="C8514" s="444" t="str">
        <f aca="false">IFERROR(VLOOKUP(B8514,'[1]#¡REF!'!$A$1:$C$15201,2,FALSE()),"")</f>
        <v/>
      </c>
      <c r="D8514" s="444" t="s">
        <v>1016</v>
      </c>
      <c r="E8514" s="444" t="s">
        <v>1027</v>
      </c>
      <c r="F8514" s="446" t="s">
        <v>1133</v>
      </c>
      <c r="G8514" s="447" t="n">
        <v>78</v>
      </c>
      <c r="H8514" s="448" t="n">
        <v>451.487592332322</v>
      </c>
      <c r="I8514" s="448" t="n">
        <v>8957.52</v>
      </c>
      <c r="J8514" s="389"/>
      <c r="K8514" s="331" t="s">
        <v>994</v>
      </c>
    </row>
    <row r="8515" customFormat="false" ht="15" hidden="true" customHeight="false" outlineLevel="0" collapsed="false">
      <c r="A8515" s="449"/>
      <c r="B8515" s="449" t="s">
        <v>1872</v>
      </c>
      <c r="C8515" s="449" t="str">
        <f aca="false">IFERROR(VLOOKUP(B8515,'[1]#¡REF!'!$A$1:$C$15201,2,FALSE()),"")</f>
        <v/>
      </c>
      <c r="D8515" s="449" t="s">
        <v>1016</v>
      </c>
      <c r="E8515" s="449" t="s">
        <v>1028</v>
      </c>
      <c r="F8515" s="450" t="s">
        <v>1134</v>
      </c>
      <c r="G8515" s="447" t="n">
        <v>234</v>
      </c>
      <c r="H8515" s="448" t="n">
        <v>1354.46277699696</v>
      </c>
      <c r="I8515" s="448" t="n">
        <v>26872.56</v>
      </c>
      <c r="J8515" s="390"/>
      <c r="K8515" s="331" t="s">
        <v>994</v>
      </c>
    </row>
    <row r="8516" customFormat="false" ht="15.75" hidden="true" customHeight="false" outlineLevel="0" collapsed="false">
      <c r="A8516" s="451"/>
      <c r="B8516" s="451" t="s">
        <v>1872</v>
      </c>
      <c r="C8516" s="451" t="str">
        <f aca="false">IFERROR(VLOOKUP(B8516,'[1]#¡REF!'!$A$1:$C$15201,2,FALSE()),"")</f>
        <v/>
      </c>
      <c r="D8516" s="451" t="s">
        <v>1016</v>
      </c>
      <c r="E8516" s="451" t="s">
        <v>621</v>
      </c>
      <c r="F8516" s="452" t="s">
        <v>1136</v>
      </c>
      <c r="G8516" s="453" t="n">
        <v>156</v>
      </c>
      <c r="H8516" s="454" t="n">
        <v>902.975184664643</v>
      </c>
      <c r="I8516" s="454" t="n">
        <v>17915.04</v>
      </c>
      <c r="J8516" s="360"/>
      <c r="K8516" s="356" t="s">
        <v>994</v>
      </c>
      <c r="L8516" s="379"/>
      <c r="M8516" s="379"/>
      <c r="N8516" s="379"/>
      <c r="O8516" s="379"/>
      <c r="P8516" s="101"/>
      <c r="Q8516" s="380"/>
      <c r="R8516" s="381"/>
      <c r="S8516" s="381"/>
      <c r="T8516" s="382"/>
    </row>
    <row r="8517" customFormat="false" ht="15" hidden="true" customHeight="false" outlineLevel="0" collapsed="false">
      <c r="A8517" s="439"/>
      <c r="B8517" s="439" t="s">
        <v>1873</v>
      </c>
      <c r="C8517" s="439" t="str">
        <f aca="false">IFERROR(VLOOKUP(B8517,'[1]#¡REF!'!$A$1:$C$15201,2,FALSE()),"")</f>
        <v/>
      </c>
      <c r="D8517" s="439" t="s">
        <v>991</v>
      </c>
      <c r="E8517" s="439" t="s">
        <v>997</v>
      </c>
      <c r="F8517" s="441" t="s">
        <v>1130</v>
      </c>
      <c r="G8517" s="447" t="n">
        <v>40</v>
      </c>
      <c r="H8517" s="448" t="n">
        <v>261.935505017478</v>
      </c>
      <c r="I8517" s="448" t="n">
        <v>5196.8</v>
      </c>
      <c r="J8517" s="388"/>
      <c r="K8517" s="331" t="s">
        <v>994</v>
      </c>
    </row>
    <row r="8518" customFormat="false" ht="15" hidden="true" customHeight="false" outlineLevel="0" collapsed="false">
      <c r="A8518" s="444"/>
      <c r="B8518" s="444" t="s">
        <v>1873</v>
      </c>
      <c r="C8518" s="444" t="str">
        <f aca="false">IFERROR(VLOOKUP(B8518,'[1]#¡REF!'!$A$1:$C$15201,2,FALSE()),"")</f>
        <v/>
      </c>
      <c r="D8518" s="444" t="s">
        <v>991</v>
      </c>
      <c r="E8518" s="444" t="s">
        <v>1032</v>
      </c>
      <c r="F8518" s="446" t="s">
        <v>1130</v>
      </c>
      <c r="G8518" s="447" t="n">
        <v>24</v>
      </c>
      <c r="H8518" s="448" t="n">
        <v>157.161303010487</v>
      </c>
      <c r="I8518" s="448" t="n">
        <v>3118.08</v>
      </c>
      <c r="J8518" s="389"/>
      <c r="K8518" s="331" t="s">
        <v>994</v>
      </c>
    </row>
    <row r="8519" customFormat="false" ht="15" hidden="true" customHeight="false" outlineLevel="0" collapsed="false">
      <c r="A8519" s="444"/>
      <c r="B8519" s="444" t="s">
        <v>1873</v>
      </c>
      <c r="C8519" s="444" t="str">
        <f aca="false">IFERROR(VLOOKUP(B8519,'[1]#¡REF!'!$A$1:$C$15201,2,FALSE()),"")</f>
        <v/>
      </c>
      <c r="D8519" s="444" t="s">
        <v>991</v>
      </c>
      <c r="E8519" s="444" t="s">
        <v>1008</v>
      </c>
      <c r="F8519" s="354" t="s">
        <v>993</v>
      </c>
      <c r="G8519" s="447" t="n">
        <v>7200</v>
      </c>
      <c r="H8519" s="448" t="n">
        <v>47148.3909031461</v>
      </c>
      <c r="I8519" s="448" t="n">
        <v>935424</v>
      </c>
      <c r="J8519" s="389"/>
      <c r="K8519" s="331" t="s">
        <v>994</v>
      </c>
    </row>
    <row r="8520" customFormat="false" ht="15" hidden="true" customHeight="false" outlineLevel="0" collapsed="false">
      <c r="A8520" s="444"/>
      <c r="B8520" s="444" t="s">
        <v>1873</v>
      </c>
      <c r="C8520" s="444" t="str">
        <f aca="false">IFERROR(VLOOKUP(B8520,'[1]#¡REF!'!$A$1:$C$15201,2,FALSE()),"")</f>
        <v/>
      </c>
      <c r="D8520" s="444" t="s">
        <v>991</v>
      </c>
      <c r="E8520" s="444" t="s">
        <v>1075</v>
      </c>
      <c r="F8520" s="354" t="s">
        <v>993</v>
      </c>
      <c r="G8520" s="447" t="n">
        <v>20</v>
      </c>
      <c r="H8520" s="448" t="n">
        <v>130.967752508739</v>
      </c>
      <c r="I8520" s="448" t="n">
        <v>2598.4</v>
      </c>
      <c r="J8520" s="389"/>
      <c r="K8520" s="331" t="s">
        <v>994</v>
      </c>
    </row>
    <row r="8521" customFormat="false" ht="15" hidden="true" customHeight="false" outlineLevel="0" collapsed="false">
      <c r="A8521" s="444"/>
      <c r="B8521" s="444" t="s">
        <v>1873</v>
      </c>
      <c r="C8521" s="444" t="str">
        <f aca="false">IFERROR(VLOOKUP(B8521,'[1]#¡REF!'!$A$1:$C$15201,2,FALSE()),"")</f>
        <v/>
      </c>
      <c r="D8521" s="444" t="s">
        <v>991</v>
      </c>
      <c r="E8521" s="444" t="s">
        <v>1033</v>
      </c>
      <c r="F8521" s="354" t="s">
        <v>993</v>
      </c>
      <c r="G8521" s="447" t="n">
        <v>300</v>
      </c>
      <c r="H8521" s="448" t="n">
        <v>1964.51628763109</v>
      </c>
      <c r="I8521" s="448" t="n">
        <v>38976</v>
      </c>
      <c r="J8521" s="389"/>
      <c r="K8521" s="331" t="s">
        <v>994</v>
      </c>
    </row>
    <row r="8522" customFormat="false" ht="15" hidden="true" customHeight="false" outlineLevel="0" collapsed="false">
      <c r="A8522" s="444"/>
      <c r="B8522" s="444" t="s">
        <v>1873</v>
      </c>
      <c r="C8522" s="444" t="str">
        <f aca="false">IFERROR(VLOOKUP(B8522,'[1]#¡REF!'!$A$1:$C$15201,2,FALSE()),"")</f>
        <v/>
      </c>
      <c r="D8522" s="444" t="s">
        <v>991</v>
      </c>
      <c r="E8522" s="444" t="s">
        <v>1036</v>
      </c>
      <c r="F8522" s="354" t="s">
        <v>993</v>
      </c>
      <c r="G8522" s="447" t="n">
        <v>20</v>
      </c>
      <c r="H8522" s="448" t="n">
        <v>130.967752508739</v>
      </c>
      <c r="I8522" s="448" t="n">
        <v>2598.4</v>
      </c>
      <c r="J8522" s="389"/>
      <c r="K8522" s="331" t="s">
        <v>994</v>
      </c>
    </row>
    <row r="8523" customFormat="false" ht="15" hidden="true" customHeight="false" outlineLevel="0" collapsed="false">
      <c r="A8523" s="444"/>
      <c r="B8523" s="444" t="s">
        <v>1873</v>
      </c>
      <c r="C8523" s="444" t="str">
        <f aca="false">IFERROR(VLOOKUP(B8523,'[1]#¡REF!'!$A$1:$C$15201,2,FALSE()),"")</f>
        <v/>
      </c>
      <c r="D8523" s="444" t="s">
        <v>991</v>
      </c>
      <c r="E8523" s="444" t="s">
        <v>1004</v>
      </c>
      <c r="F8523" s="446" t="s">
        <v>1134</v>
      </c>
      <c r="G8523" s="447" t="n">
        <v>16</v>
      </c>
      <c r="H8523" s="448" t="n">
        <v>104.774202006991</v>
      </c>
      <c r="I8523" s="448" t="n">
        <v>2078.72</v>
      </c>
      <c r="J8523" s="389"/>
      <c r="K8523" s="331" t="s">
        <v>994</v>
      </c>
    </row>
    <row r="8524" customFormat="false" ht="15" hidden="true" customHeight="false" outlineLevel="0" collapsed="false">
      <c r="A8524" s="444"/>
      <c r="B8524" s="444" t="s">
        <v>1874</v>
      </c>
      <c r="C8524" s="444" t="str">
        <f aca="false">IFERROR(VLOOKUP(B8524,'[1]#¡REF!'!$A$1:$C$15201,2,FALSE()),"")</f>
        <v/>
      </c>
      <c r="D8524" s="444" t="s">
        <v>991</v>
      </c>
      <c r="E8524" s="444" t="s">
        <v>1032</v>
      </c>
      <c r="F8524" s="446" t="s">
        <v>1130</v>
      </c>
      <c r="G8524" s="447" t="n">
        <v>240</v>
      </c>
      <c r="H8524" s="448" t="n">
        <v>335.322253520339</v>
      </c>
      <c r="I8524" s="448" t="n">
        <v>6652.8</v>
      </c>
      <c r="J8524" s="389"/>
      <c r="K8524" s="331" t="s">
        <v>994</v>
      </c>
    </row>
    <row r="8525" customFormat="false" ht="15" hidden="true" customHeight="false" outlineLevel="0" collapsed="false">
      <c r="A8525" s="444"/>
      <c r="B8525" s="444" t="s">
        <v>1874</v>
      </c>
      <c r="C8525" s="444" t="str">
        <f aca="false">IFERROR(VLOOKUP(B8525,'[1]#¡REF!'!$A$1:$C$15201,2,FALSE()),"")</f>
        <v/>
      </c>
      <c r="D8525" s="444" t="s">
        <v>991</v>
      </c>
      <c r="E8525" s="444" t="s">
        <v>1000</v>
      </c>
      <c r="F8525" s="354" t="s">
        <v>993</v>
      </c>
      <c r="G8525" s="447" t="n">
        <v>222</v>
      </c>
      <c r="H8525" s="448" t="n">
        <v>310.173084506313</v>
      </c>
      <c r="I8525" s="448" t="n">
        <v>6153.84</v>
      </c>
      <c r="J8525" s="389"/>
      <c r="K8525" s="331" t="s">
        <v>994</v>
      </c>
    </row>
    <row r="8526" customFormat="false" ht="15" hidden="true" customHeight="false" outlineLevel="0" collapsed="false">
      <c r="A8526" s="444"/>
      <c r="B8526" s="444" t="s">
        <v>1874</v>
      </c>
      <c r="C8526" s="444" t="str">
        <f aca="false">IFERROR(VLOOKUP(B8526,'[1]#¡REF!'!$A$1:$C$15201,2,FALSE()),"")</f>
        <v/>
      </c>
      <c r="D8526" s="444" t="s">
        <v>991</v>
      </c>
      <c r="E8526" s="444" t="s">
        <v>1012</v>
      </c>
      <c r="F8526" s="354" t="s">
        <v>993</v>
      </c>
      <c r="G8526" s="447" t="n">
        <v>400</v>
      </c>
      <c r="H8526" s="448" t="n">
        <v>558.870422533898</v>
      </c>
      <c r="I8526" s="448" t="n">
        <v>11088</v>
      </c>
      <c r="J8526" s="389"/>
      <c r="K8526" s="331" t="s">
        <v>994</v>
      </c>
    </row>
    <row r="8527" customFormat="false" ht="15" hidden="true" customHeight="false" outlineLevel="0" collapsed="false">
      <c r="A8527" s="449"/>
      <c r="B8527" s="449" t="s">
        <v>1874</v>
      </c>
      <c r="C8527" s="449" t="str">
        <f aca="false">IFERROR(VLOOKUP(B8527,'[1]#¡REF!'!$A$1:$C$15201,2,FALSE()),"")</f>
        <v/>
      </c>
      <c r="D8527" s="449" t="s">
        <v>991</v>
      </c>
      <c r="E8527" s="449" t="s">
        <v>1004</v>
      </c>
      <c r="F8527" s="450" t="s">
        <v>1134</v>
      </c>
      <c r="G8527" s="447" t="n">
        <v>96</v>
      </c>
      <c r="H8527" s="448" t="n">
        <v>134.128901408136</v>
      </c>
      <c r="I8527" s="448" t="n">
        <v>2661.12</v>
      </c>
      <c r="J8527" s="390"/>
      <c r="K8527" s="331" t="s">
        <v>994</v>
      </c>
    </row>
    <row r="8528" customFormat="false" ht="15.75" hidden="true" customHeight="false" outlineLevel="0" collapsed="false">
      <c r="A8528" s="455" t="s">
        <v>1875</v>
      </c>
      <c r="B8528" s="455" t="s">
        <v>1874</v>
      </c>
      <c r="C8528" s="455" t="str">
        <f aca="false">IFERROR(VLOOKUP(B8528,'[1]#¡REF!'!$A$1:$C$15201,2,FALSE()),"")</f>
        <v/>
      </c>
      <c r="D8528" s="455" t="s">
        <v>991</v>
      </c>
      <c r="E8528" s="455" t="s">
        <v>612</v>
      </c>
      <c r="F8528" s="456" t="s">
        <v>1136</v>
      </c>
      <c r="G8528" s="457" t="n">
        <v>4</v>
      </c>
      <c r="H8528" s="465" t="n">
        <v>5.58870422533898</v>
      </c>
      <c r="I8528" s="465" t="n">
        <v>110.88</v>
      </c>
      <c r="J8528" s="360" t="n">
        <v>23.8</v>
      </c>
      <c r="K8528" s="455" t="s">
        <v>994</v>
      </c>
      <c r="L8528" s="458" t="s">
        <v>1876</v>
      </c>
      <c r="M8528" s="458"/>
      <c r="N8528" s="458"/>
      <c r="O8528" s="458" t="n">
        <v>3139340</v>
      </c>
      <c r="P8528" s="459" t="n">
        <v>2601</v>
      </c>
      <c r="Q8528" s="460" t="n">
        <v>44488</v>
      </c>
      <c r="R8528" s="461"/>
      <c r="S8528" s="461"/>
      <c r="T8528" s="462" t="n">
        <v>4</v>
      </c>
    </row>
    <row r="8529" customFormat="false" ht="15" hidden="true" customHeight="false" outlineLevel="0" collapsed="false">
      <c r="A8529" s="439"/>
      <c r="B8529" s="439" t="s">
        <v>1874</v>
      </c>
      <c r="C8529" s="439" t="str">
        <f aca="false">IFERROR(VLOOKUP(B8529,'[1]#¡REF!'!$A$1:$C$15201,2,FALSE()),"")</f>
        <v/>
      </c>
      <c r="D8529" s="439" t="s">
        <v>1016</v>
      </c>
      <c r="E8529" s="439" t="s">
        <v>1040</v>
      </c>
      <c r="F8529" s="441" t="s">
        <v>1130</v>
      </c>
      <c r="G8529" s="447" t="n">
        <v>156</v>
      </c>
      <c r="H8529" s="448" t="n">
        <v>217.95946478822</v>
      </c>
      <c r="I8529" s="448" t="n">
        <v>4324.32</v>
      </c>
      <c r="J8529" s="388"/>
      <c r="K8529" s="331" t="s">
        <v>994</v>
      </c>
    </row>
    <row r="8530" customFormat="false" ht="15" hidden="true" customHeight="false" outlineLevel="0" collapsed="false">
      <c r="A8530" s="444"/>
      <c r="B8530" s="444" t="s">
        <v>1874</v>
      </c>
      <c r="C8530" s="444" t="str">
        <f aca="false">IFERROR(VLOOKUP(B8530,'[1]#¡REF!'!$A$1:$C$15201,2,FALSE()),"")</f>
        <v/>
      </c>
      <c r="D8530" s="444" t="s">
        <v>1016</v>
      </c>
      <c r="E8530" s="444" t="s">
        <v>1020</v>
      </c>
      <c r="F8530" s="354" t="s">
        <v>993</v>
      </c>
      <c r="G8530" s="447" t="n">
        <v>6240</v>
      </c>
      <c r="H8530" s="448" t="n">
        <v>8718.37859152881</v>
      </c>
      <c r="I8530" s="448" t="n">
        <v>172972.8</v>
      </c>
      <c r="J8530" s="389"/>
      <c r="K8530" s="331" t="s">
        <v>994</v>
      </c>
    </row>
    <row r="8531" customFormat="false" ht="15" hidden="true" customHeight="false" outlineLevel="0" collapsed="false">
      <c r="A8531" s="444"/>
      <c r="B8531" s="444" t="s">
        <v>1874</v>
      </c>
      <c r="C8531" s="444" t="str">
        <f aca="false">IFERROR(VLOOKUP(B8531,'[1]#¡REF!'!$A$1:$C$15201,2,FALSE()),"")</f>
        <v/>
      </c>
      <c r="D8531" s="444" t="s">
        <v>1016</v>
      </c>
      <c r="E8531" s="444" t="s">
        <v>1022</v>
      </c>
      <c r="F8531" s="354" t="s">
        <v>993</v>
      </c>
      <c r="G8531" s="447" t="n">
        <v>30</v>
      </c>
      <c r="H8531" s="448" t="n">
        <v>41.9152816900424</v>
      </c>
      <c r="I8531" s="448" t="n">
        <v>831.6</v>
      </c>
      <c r="J8531" s="389"/>
      <c r="K8531" s="331" t="s">
        <v>994</v>
      </c>
    </row>
    <row r="8532" customFormat="false" ht="15" hidden="true" customHeight="false" outlineLevel="0" collapsed="false">
      <c r="A8532" s="444"/>
      <c r="B8532" s="444" t="s">
        <v>1874</v>
      </c>
      <c r="C8532" s="444" t="str">
        <f aca="false">IFERROR(VLOOKUP(B8532,'[1]#¡REF!'!$A$1:$C$15201,2,FALSE()),"")</f>
        <v/>
      </c>
      <c r="D8532" s="444" t="s">
        <v>1016</v>
      </c>
      <c r="E8532" s="444" t="s">
        <v>1065</v>
      </c>
      <c r="F8532" s="354" t="s">
        <v>993</v>
      </c>
      <c r="G8532" s="447" t="n">
        <v>312</v>
      </c>
      <c r="H8532" s="448" t="n">
        <v>435.918929576441</v>
      </c>
      <c r="I8532" s="448" t="n">
        <v>8648.64</v>
      </c>
      <c r="J8532" s="389"/>
      <c r="K8532" s="331" t="s">
        <v>994</v>
      </c>
    </row>
    <row r="8533" customFormat="false" ht="15" hidden="true" customHeight="false" outlineLevel="0" collapsed="false">
      <c r="A8533" s="444"/>
      <c r="B8533" s="444" t="s">
        <v>1874</v>
      </c>
      <c r="C8533" s="444" t="str">
        <f aca="false">IFERROR(VLOOKUP(B8533,'[1]#¡REF!'!$A$1:$C$15201,2,FALSE()),"")</f>
        <v/>
      </c>
      <c r="D8533" s="444" t="s">
        <v>1016</v>
      </c>
      <c r="E8533" s="444" t="s">
        <v>1043</v>
      </c>
      <c r="F8533" s="354" t="s">
        <v>993</v>
      </c>
      <c r="G8533" s="447" t="n">
        <v>12</v>
      </c>
      <c r="H8533" s="448" t="n">
        <v>16.7661126760169</v>
      </c>
      <c r="I8533" s="448" t="n">
        <v>332.64</v>
      </c>
      <c r="J8533" s="389"/>
      <c r="K8533" s="331" t="s">
        <v>994</v>
      </c>
    </row>
    <row r="8534" customFormat="false" ht="15" hidden="true" customHeight="false" outlineLevel="0" collapsed="false">
      <c r="A8534" s="444"/>
      <c r="B8534" s="444" t="s">
        <v>1874</v>
      </c>
      <c r="C8534" s="444" t="str">
        <f aca="false">IFERROR(VLOOKUP(B8534,'[1]#¡REF!'!$A$1:$C$15201,2,FALSE()),"")</f>
        <v/>
      </c>
      <c r="D8534" s="444" t="s">
        <v>1016</v>
      </c>
      <c r="E8534" s="444" t="s">
        <v>1026</v>
      </c>
      <c r="F8534" s="446" t="s">
        <v>1132</v>
      </c>
      <c r="G8534" s="447" t="n">
        <v>16</v>
      </c>
      <c r="H8534" s="448" t="n">
        <v>22.3548169013559</v>
      </c>
      <c r="I8534" s="448" t="n">
        <v>443.52</v>
      </c>
      <c r="J8534" s="389"/>
      <c r="K8534" s="331" t="s">
        <v>994</v>
      </c>
    </row>
    <row r="8535" customFormat="false" ht="15" hidden="true" customHeight="false" outlineLevel="0" collapsed="false">
      <c r="A8535" s="444"/>
      <c r="B8535" s="444" t="s">
        <v>1874</v>
      </c>
      <c r="C8535" s="444" t="str">
        <f aca="false">IFERROR(VLOOKUP(B8535,'[1]#¡REF!'!$A$1:$C$15201,2,FALSE()),"")</f>
        <v/>
      </c>
      <c r="D8535" s="444" t="s">
        <v>1016</v>
      </c>
      <c r="E8535" s="444" t="s">
        <v>1027</v>
      </c>
      <c r="F8535" s="446" t="s">
        <v>1133</v>
      </c>
      <c r="G8535" s="447" t="n">
        <v>12</v>
      </c>
      <c r="H8535" s="448" t="n">
        <v>16.7661126760169</v>
      </c>
      <c r="I8535" s="448" t="n">
        <v>332.64</v>
      </c>
      <c r="J8535" s="389"/>
      <c r="K8535" s="331" t="s">
        <v>994</v>
      </c>
    </row>
    <row r="8536" customFormat="false" ht="15" hidden="true" customHeight="false" outlineLevel="0" collapsed="false">
      <c r="A8536" s="449"/>
      <c r="B8536" s="449" t="s">
        <v>1874</v>
      </c>
      <c r="C8536" s="449" t="str">
        <f aca="false">IFERROR(VLOOKUP(B8536,'[1]#¡REF!'!$A$1:$C$15201,2,FALSE()),"")</f>
        <v/>
      </c>
      <c r="D8536" s="449" t="s">
        <v>1016</v>
      </c>
      <c r="E8536" s="449" t="s">
        <v>1028</v>
      </c>
      <c r="F8536" s="450" t="s">
        <v>1134</v>
      </c>
      <c r="G8536" s="447" t="n">
        <v>12</v>
      </c>
      <c r="H8536" s="448" t="n">
        <v>16.7661126760169</v>
      </c>
      <c r="I8536" s="448" t="n">
        <v>332.64</v>
      </c>
      <c r="J8536" s="390"/>
      <c r="K8536" s="331" t="s">
        <v>994</v>
      </c>
    </row>
    <row r="8537" customFormat="false" ht="15.75" hidden="true" customHeight="false" outlineLevel="0" collapsed="false">
      <c r="A8537" s="451"/>
      <c r="B8537" s="451" t="s">
        <v>1874</v>
      </c>
      <c r="C8537" s="451" t="str">
        <f aca="false">IFERROR(VLOOKUP(B8537,'[1]#¡REF!'!$A$1:$C$15201,2,FALSE()),"")</f>
        <v/>
      </c>
      <c r="D8537" s="451" t="s">
        <v>1016</v>
      </c>
      <c r="E8537" s="451" t="s">
        <v>621</v>
      </c>
      <c r="F8537" s="452" t="s">
        <v>1136</v>
      </c>
      <c r="G8537" s="453" t="n">
        <v>2</v>
      </c>
      <c r="H8537" s="454" t="n">
        <v>2.79435211266949</v>
      </c>
      <c r="I8537" s="454" t="n">
        <v>55.44</v>
      </c>
      <c r="J8537" s="360"/>
      <c r="K8537" s="356" t="s">
        <v>994</v>
      </c>
      <c r="L8537" s="379"/>
      <c r="M8537" s="379"/>
      <c r="N8537" s="379"/>
      <c r="O8537" s="379"/>
      <c r="P8537" s="101"/>
      <c r="Q8537" s="380"/>
      <c r="R8537" s="381"/>
      <c r="S8537" s="381"/>
      <c r="T8537" s="382"/>
    </row>
    <row r="8538" customFormat="false" ht="15" hidden="true" customHeight="false" outlineLevel="0" collapsed="false">
      <c r="A8538" s="439"/>
      <c r="B8538" s="439" t="s">
        <v>1877</v>
      </c>
      <c r="C8538" s="439" t="str">
        <f aca="false">IFERROR(VLOOKUP(B8538,'[1]#¡REF!'!$A$1:$C$15201,2,FALSE()),"")</f>
        <v/>
      </c>
      <c r="D8538" s="439" t="s">
        <v>991</v>
      </c>
      <c r="E8538" s="439" t="s">
        <v>1014</v>
      </c>
      <c r="F8538" s="441" t="s">
        <v>1132</v>
      </c>
      <c r="G8538" s="447" t="n">
        <v>10</v>
      </c>
      <c r="H8538" s="448" t="n">
        <v>26.6027966281919</v>
      </c>
      <c r="I8538" s="448" t="n">
        <v>527.8</v>
      </c>
      <c r="J8538" s="388"/>
      <c r="K8538" s="331" t="s">
        <v>994</v>
      </c>
    </row>
    <row r="8539" customFormat="false" ht="15" hidden="true" customHeight="false" outlineLevel="0" collapsed="false">
      <c r="A8539" s="444"/>
      <c r="B8539" s="444" t="s">
        <v>1878</v>
      </c>
      <c r="C8539" s="444" t="str">
        <f aca="false">IFERROR(VLOOKUP(B8539,'[1]#¡REF!'!$A$1:$C$15201,2,FALSE()),"")</f>
        <v/>
      </c>
      <c r="D8539" s="444" t="s">
        <v>991</v>
      </c>
      <c r="E8539" s="444" t="s">
        <v>1014</v>
      </c>
      <c r="F8539" s="446" t="s">
        <v>1132</v>
      </c>
      <c r="G8539" s="447" t="n">
        <v>50</v>
      </c>
      <c r="H8539" s="448" t="n">
        <v>133.013983140959</v>
      </c>
      <c r="I8539" s="448" t="n">
        <v>2639</v>
      </c>
      <c r="J8539" s="389"/>
      <c r="K8539" s="331" t="s">
        <v>994</v>
      </c>
    </row>
    <row r="8540" customFormat="false" ht="15" hidden="true" customHeight="false" outlineLevel="0" collapsed="false">
      <c r="A8540" s="444"/>
      <c r="B8540" s="444" t="s">
        <v>1878</v>
      </c>
      <c r="C8540" s="444" t="str">
        <f aca="false">IFERROR(VLOOKUP(B8540,'[1]#¡REF!'!$A$1:$C$15201,2,FALSE()),"")</f>
        <v/>
      </c>
      <c r="D8540" s="444" t="s">
        <v>991</v>
      </c>
      <c r="E8540" s="444" t="s">
        <v>1002</v>
      </c>
      <c r="F8540" s="446" t="s">
        <v>1133</v>
      </c>
      <c r="G8540" s="447" t="n">
        <v>48</v>
      </c>
      <c r="H8540" s="448" t="n">
        <v>127.693423815321</v>
      </c>
      <c r="I8540" s="448" t="n">
        <v>2533.44</v>
      </c>
      <c r="J8540" s="389"/>
      <c r="K8540" s="331" t="s">
        <v>994</v>
      </c>
    </row>
    <row r="8541" customFormat="false" ht="15" hidden="true" customHeight="false" outlineLevel="0" collapsed="false">
      <c r="A8541" s="444"/>
      <c r="B8541" s="444" t="s">
        <v>1878</v>
      </c>
      <c r="C8541" s="444" t="str">
        <f aca="false">IFERROR(VLOOKUP(B8541,'[1]#¡REF!'!$A$1:$C$15201,2,FALSE()),"")</f>
        <v/>
      </c>
      <c r="D8541" s="444" t="s">
        <v>991</v>
      </c>
      <c r="E8541" s="444" t="s">
        <v>1004</v>
      </c>
      <c r="F8541" s="446" t="s">
        <v>1134</v>
      </c>
      <c r="G8541" s="447" t="n">
        <v>16</v>
      </c>
      <c r="H8541" s="448" t="n">
        <v>42.564474605107</v>
      </c>
      <c r="I8541" s="448" t="n">
        <v>844.48</v>
      </c>
      <c r="J8541" s="389"/>
      <c r="K8541" s="331" t="s">
        <v>994</v>
      </c>
    </row>
    <row r="8542" customFormat="false" ht="15" hidden="true" customHeight="false" outlineLevel="0" collapsed="false">
      <c r="A8542" s="444"/>
      <c r="B8542" s="444" t="s">
        <v>1879</v>
      </c>
      <c r="C8542" s="444" t="str">
        <f aca="false">IFERROR(VLOOKUP(B8542,'[1]#¡REF!'!$A$1:$C$15201,2,FALSE()),"")</f>
        <v/>
      </c>
      <c r="D8542" s="444" t="s">
        <v>991</v>
      </c>
      <c r="E8542" s="444" t="s">
        <v>997</v>
      </c>
      <c r="F8542" s="446" t="s">
        <v>1130</v>
      </c>
      <c r="G8542" s="447" t="n">
        <v>1</v>
      </c>
      <c r="H8542" s="448" t="n">
        <v>2.66027966281919</v>
      </c>
      <c r="I8542" s="448" t="n">
        <v>52.78</v>
      </c>
      <c r="J8542" s="389"/>
      <c r="K8542" s="331" t="s">
        <v>994</v>
      </c>
    </row>
    <row r="8543" customFormat="false" ht="15" hidden="true" customHeight="false" outlineLevel="0" collapsed="false">
      <c r="A8543" s="444"/>
      <c r="B8543" s="444" t="s">
        <v>1879</v>
      </c>
      <c r="C8543" s="444" t="str">
        <f aca="false">IFERROR(VLOOKUP(B8543,'[1]#¡REF!'!$A$1:$C$15201,2,FALSE()),"")</f>
        <v/>
      </c>
      <c r="D8543" s="444" t="s">
        <v>991</v>
      </c>
      <c r="E8543" s="444" t="s">
        <v>992</v>
      </c>
      <c r="F8543" s="354" t="s">
        <v>993</v>
      </c>
      <c r="G8543" s="447" t="n">
        <v>20</v>
      </c>
      <c r="H8543" s="448" t="n">
        <v>53.2055932563837</v>
      </c>
      <c r="I8543" s="448" t="n">
        <v>1055.6</v>
      </c>
      <c r="J8543" s="389"/>
      <c r="K8543" s="331" t="s">
        <v>994</v>
      </c>
    </row>
    <row r="8544" customFormat="false" ht="15" hidden="true" customHeight="false" outlineLevel="0" collapsed="false">
      <c r="A8544" s="444"/>
      <c r="B8544" s="444" t="s">
        <v>1879</v>
      </c>
      <c r="C8544" s="444" t="str">
        <f aca="false">IFERROR(VLOOKUP(B8544,'[1]#¡REF!'!$A$1:$C$15201,2,FALSE()),"")</f>
        <v/>
      </c>
      <c r="D8544" s="444" t="s">
        <v>991</v>
      </c>
      <c r="E8544" s="444" t="s">
        <v>1000</v>
      </c>
      <c r="F8544" s="354" t="s">
        <v>993</v>
      </c>
      <c r="G8544" s="447" t="n">
        <v>21</v>
      </c>
      <c r="H8544" s="448" t="n">
        <v>55.8658729192029</v>
      </c>
      <c r="I8544" s="448" t="n">
        <v>1108.38</v>
      </c>
      <c r="J8544" s="389"/>
      <c r="K8544" s="331" t="s">
        <v>994</v>
      </c>
    </row>
    <row r="8545" customFormat="false" ht="15" hidden="true" customHeight="false" outlineLevel="0" collapsed="false">
      <c r="A8545" s="444"/>
      <c r="B8545" s="444" t="s">
        <v>1879</v>
      </c>
      <c r="C8545" s="444" t="str">
        <f aca="false">IFERROR(VLOOKUP(B8545,'[1]#¡REF!'!$A$1:$C$15201,2,FALSE()),"")</f>
        <v/>
      </c>
      <c r="D8545" s="444" t="s">
        <v>991</v>
      </c>
      <c r="E8545" s="444" t="s">
        <v>1075</v>
      </c>
      <c r="F8545" s="354" t="s">
        <v>993</v>
      </c>
      <c r="G8545" s="447" t="n">
        <v>10</v>
      </c>
      <c r="H8545" s="448" t="n">
        <v>26.6027966281919</v>
      </c>
      <c r="I8545" s="448" t="n">
        <v>527.8</v>
      </c>
      <c r="J8545" s="389"/>
      <c r="K8545" s="331" t="s">
        <v>994</v>
      </c>
    </row>
    <row r="8546" customFormat="false" ht="15" hidden="true" customHeight="false" outlineLevel="0" collapsed="false">
      <c r="A8546" s="444"/>
      <c r="B8546" s="444" t="s">
        <v>1879</v>
      </c>
      <c r="C8546" s="444" t="str">
        <f aca="false">IFERROR(VLOOKUP(B8546,'[1]#¡REF!'!$A$1:$C$15201,2,FALSE()),"")</f>
        <v/>
      </c>
      <c r="D8546" s="444" t="s">
        <v>991</v>
      </c>
      <c r="E8546" s="444" t="s">
        <v>1014</v>
      </c>
      <c r="F8546" s="446" t="s">
        <v>1132</v>
      </c>
      <c r="G8546" s="447" t="n">
        <v>15</v>
      </c>
      <c r="H8546" s="448" t="n">
        <v>39.9041949422878</v>
      </c>
      <c r="I8546" s="448" t="n">
        <v>791.7</v>
      </c>
      <c r="J8546" s="389"/>
      <c r="K8546" s="331" t="s">
        <v>994</v>
      </c>
    </row>
    <row r="8547" customFormat="false" ht="15" hidden="true" customHeight="false" outlineLevel="0" collapsed="false">
      <c r="A8547" s="444"/>
      <c r="B8547" s="444" t="s">
        <v>1879</v>
      </c>
      <c r="C8547" s="444" t="str">
        <f aca="false">IFERROR(VLOOKUP(B8547,'[1]#¡REF!'!$A$1:$C$15201,2,FALSE()),"")</f>
        <v/>
      </c>
      <c r="D8547" s="444" t="s">
        <v>991</v>
      </c>
      <c r="E8547" s="444" t="s">
        <v>1002</v>
      </c>
      <c r="F8547" s="446" t="s">
        <v>1133</v>
      </c>
      <c r="G8547" s="447" t="n">
        <v>60</v>
      </c>
      <c r="H8547" s="448" t="n">
        <v>159.616779769151</v>
      </c>
      <c r="I8547" s="448" t="n">
        <v>3166.8</v>
      </c>
      <c r="J8547" s="389"/>
      <c r="K8547" s="331" t="s">
        <v>994</v>
      </c>
    </row>
    <row r="8548" customFormat="false" ht="15" hidden="true" customHeight="false" outlineLevel="0" collapsed="false">
      <c r="A8548" s="444"/>
      <c r="B8548" s="444" t="s">
        <v>1880</v>
      </c>
      <c r="C8548" s="444" t="str">
        <f aca="false">IFERROR(VLOOKUP(B8548,'[1]#¡REF!'!$A$1:$C$15201,2,FALSE()),"")</f>
        <v/>
      </c>
      <c r="D8548" s="444" t="s">
        <v>991</v>
      </c>
      <c r="E8548" s="444" t="s">
        <v>997</v>
      </c>
      <c r="F8548" s="446" t="s">
        <v>1130</v>
      </c>
      <c r="G8548" s="447" t="n">
        <v>1</v>
      </c>
      <c r="H8548" s="448" t="n">
        <v>2.66027966281919</v>
      </c>
      <c r="I8548" s="448" t="n">
        <v>52.78</v>
      </c>
      <c r="J8548" s="389"/>
      <c r="K8548" s="331" t="s">
        <v>994</v>
      </c>
    </row>
    <row r="8549" customFormat="false" ht="15" hidden="true" customHeight="false" outlineLevel="0" collapsed="false">
      <c r="A8549" s="444"/>
      <c r="B8549" s="444" t="s">
        <v>1880</v>
      </c>
      <c r="C8549" s="444" t="str">
        <f aca="false">IFERROR(VLOOKUP(B8549,'[1]#¡REF!'!$A$1:$C$15201,2,FALSE()),"")</f>
        <v/>
      </c>
      <c r="D8549" s="444" t="s">
        <v>991</v>
      </c>
      <c r="E8549" s="444" t="s">
        <v>992</v>
      </c>
      <c r="F8549" s="354" t="s">
        <v>993</v>
      </c>
      <c r="G8549" s="447" t="n">
        <v>20</v>
      </c>
      <c r="H8549" s="448" t="n">
        <v>53.2055932563837</v>
      </c>
      <c r="I8549" s="448" t="n">
        <v>1055.6</v>
      </c>
      <c r="J8549" s="389"/>
      <c r="K8549" s="331" t="s">
        <v>994</v>
      </c>
    </row>
    <row r="8550" customFormat="false" ht="15" hidden="true" customHeight="false" outlineLevel="0" collapsed="false">
      <c r="A8550" s="444"/>
      <c r="B8550" s="444" t="s">
        <v>1880</v>
      </c>
      <c r="C8550" s="444" t="str">
        <f aca="false">IFERROR(VLOOKUP(B8550,'[1]#¡REF!'!$A$1:$C$15201,2,FALSE()),"")</f>
        <v/>
      </c>
      <c r="D8550" s="444" t="s">
        <v>991</v>
      </c>
      <c r="E8550" s="444" t="s">
        <v>1000</v>
      </c>
      <c r="F8550" s="354" t="s">
        <v>993</v>
      </c>
      <c r="G8550" s="447" t="n">
        <v>8</v>
      </c>
      <c r="H8550" s="448" t="n">
        <v>21.2822373025535</v>
      </c>
      <c r="I8550" s="448" t="n">
        <v>422.24</v>
      </c>
      <c r="J8550" s="389"/>
      <c r="K8550" s="331" t="s">
        <v>994</v>
      </c>
    </row>
    <row r="8551" customFormat="false" ht="15" hidden="true" customHeight="false" outlineLevel="0" collapsed="false">
      <c r="A8551" s="444"/>
      <c r="B8551" s="444" t="s">
        <v>1880</v>
      </c>
      <c r="C8551" s="444" t="str">
        <f aca="false">IFERROR(VLOOKUP(B8551,'[1]#¡REF!'!$A$1:$C$15201,2,FALSE()),"")</f>
        <v/>
      </c>
      <c r="D8551" s="444" t="s">
        <v>991</v>
      </c>
      <c r="E8551" s="444" t="s">
        <v>1014</v>
      </c>
      <c r="F8551" s="446" t="s">
        <v>1132</v>
      </c>
      <c r="G8551" s="447" t="n">
        <v>15</v>
      </c>
      <c r="H8551" s="448" t="n">
        <v>39.9041949422878</v>
      </c>
      <c r="I8551" s="448" t="n">
        <v>791.7</v>
      </c>
      <c r="J8551" s="389"/>
      <c r="K8551" s="331" t="s">
        <v>994</v>
      </c>
    </row>
    <row r="8552" customFormat="false" ht="15" hidden="true" customHeight="false" outlineLevel="0" collapsed="false">
      <c r="A8552" s="444"/>
      <c r="B8552" s="444" t="s">
        <v>1880</v>
      </c>
      <c r="C8552" s="444" t="str">
        <f aca="false">IFERROR(VLOOKUP(B8552,'[1]#¡REF!'!$A$1:$C$15201,2,FALSE()),"")</f>
        <v/>
      </c>
      <c r="D8552" s="444" t="s">
        <v>991</v>
      </c>
      <c r="E8552" s="444" t="s">
        <v>1002</v>
      </c>
      <c r="F8552" s="446" t="s">
        <v>1133</v>
      </c>
      <c r="G8552" s="447" t="n">
        <v>36</v>
      </c>
      <c r="H8552" s="448" t="n">
        <v>95.7700678614907</v>
      </c>
      <c r="I8552" s="448" t="n">
        <v>1900.08</v>
      </c>
      <c r="J8552" s="389"/>
      <c r="K8552" s="331" t="s">
        <v>994</v>
      </c>
    </row>
    <row r="8553" customFormat="false" ht="15" hidden="true" customHeight="false" outlineLevel="0" collapsed="false">
      <c r="A8553" s="444"/>
      <c r="B8553" s="444" t="s">
        <v>1881</v>
      </c>
      <c r="C8553" s="444" t="str">
        <f aca="false">IFERROR(VLOOKUP(B8553,'[1]#¡REF!'!$A$1:$C$15201,2,FALSE()),"")</f>
        <v/>
      </c>
      <c r="D8553" s="444" t="s">
        <v>991</v>
      </c>
      <c r="E8553" s="444" t="s">
        <v>1000</v>
      </c>
      <c r="F8553" s="354" t="s">
        <v>993</v>
      </c>
      <c r="G8553" s="447" t="n">
        <v>200</v>
      </c>
      <c r="H8553" s="448" t="n">
        <v>279.435211266949</v>
      </c>
      <c r="I8553" s="448" t="n">
        <v>5544</v>
      </c>
      <c r="J8553" s="389"/>
      <c r="K8553" s="331" t="s">
        <v>994</v>
      </c>
    </row>
    <row r="8554" customFormat="false" ht="15" hidden="true" customHeight="false" outlineLevel="0" collapsed="false">
      <c r="A8554" s="444"/>
      <c r="B8554" s="444" t="s">
        <v>1881</v>
      </c>
      <c r="C8554" s="444" t="str">
        <f aca="false">IFERROR(VLOOKUP(B8554,'[1]#¡REF!'!$A$1:$C$15201,2,FALSE()),"")</f>
        <v/>
      </c>
      <c r="D8554" s="444" t="s">
        <v>991</v>
      </c>
      <c r="E8554" s="444" t="s">
        <v>1033</v>
      </c>
      <c r="F8554" s="354" t="s">
        <v>993</v>
      </c>
      <c r="G8554" s="447" t="n">
        <v>40</v>
      </c>
      <c r="H8554" s="448" t="n">
        <v>55.8870422533898</v>
      </c>
      <c r="I8554" s="448" t="n">
        <v>1108.8</v>
      </c>
      <c r="J8554" s="389"/>
      <c r="K8554" s="331" t="s">
        <v>994</v>
      </c>
    </row>
    <row r="8555" customFormat="false" ht="15" hidden="true" customHeight="false" outlineLevel="0" collapsed="false">
      <c r="A8555" s="444"/>
      <c r="B8555" s="444" t="s">
        <v>1881</v>
      </c>
      <c r="C8555" s="444" t="str">
        <f aca="false">IFERROR(VLOOKUP(B8555,'[1]#¡REF!'!$A$1:$C$15201,2,FALSE()),"")</f>
        <v/>
      </c>
      <c r="D8555" s="444" t="s">
        <v>991</v>
      </c>
      <c r="E8555" s="444" t="s">
        <v>1012</v>
      </c>
      <c r="F8555" s="354" t="s">
        <v>993</v>
      </c>
      <c r="G8555" s="447" t="n">
        <v>500</v>
      </c>
      <c r="H8555" s="448" t="n">
        <v>698.588028167373</v>
      </c>
      <c r="I8555" s="448" t="n">
        <v>13860</v>
      </c>
      <c r="J8555" s="389"/>
      <c r="K8555" s="331" t="s">
        <v>994</v>
      </c>
    </row>
    <row r="8556" customFormat="false" ht="15" hidden="true" customHeight="false" outlineLevel="0" collapsed="false">
      <c r="A8556" s="444"/>
      <c r="B8556" s="444" t="s">
        <v>1881</v>
      </c>
      <c r="C8556" s="444" t="str">
        <f aca="false">IFERROR(VLOOKUP(B8556,'[1]#¡REF!'!$A$1:$C$15201,2,FALSE()),"")</f>
        <v/>
      </c>
      <c r="D8556" s="444" t="s">
        <v>991</v>
      </c>
      <c r="E8556" s="444" t="s">
        <v>1014</v>
      </c>
      <c r="F8556" s="446" t="s">
        <v>1132</v>
      </c>
      <c r="G8556" s="447" t="n">
        <v>150</v>
      </c>
      <c r="H8556" s="448" t="n">
        <v>209.576408450212</v>
      </c>
      <c r="I8556" s="448" t="n">
        <v>4158</v>
      </c>
      <c r="J8556" s="389"/>
      <c r="K8556" s="331" t="s">
        <v>994</v>
      </c>
    </row>
    <row r="8557" customFormat="false" ht="15" hidden="true" customHeight="false" outlineLevel="0" collapsed="false">
      <c r="A8557" s="449"/>
      <c r="B8557" s="449" t="s">
        <v>1881</v>
      </c>
      <c r="C8557" s="449" t="str">
        <f aca="false">IFERROR(VLOOKUP(B8557,'[1]#¡REF!'!$A$1:$C$15201,2,FALSE()),"")</f>
        <v/>
      </c>
      <c r="D8557" s="449" t="s">
        <v>991</v>
      </c>
      <c r="E8557" s="449" t="s">
        <v>1004</v>
      </c>
      <c r="F8557" s="450" t="s">
        <v>1134</v>
      </c>
      <c r="G8557" s="447" t="n">
        <v>32</v>
      </c>
      <c r="H8557" s="448" t="n">
        <v>44.7096338027118</v>
      </c>
      <c r="I8557" s="448" t="n">
        <v>887.04</v>
      </c>
      <c r="J8557" s="390"/>
      <c r="K8557" s="331" t="s">
        <v>994</v>
      </c>
    </row>
    <row r="8558" customFormat="false" ht="15.75" hidden="true" customHeight="false" outlineLevel="0" collapsed="false">
      <c r="A8558" s="455" t="s">
        <v>1875</v>
      </c>
      <c r="B8558" s="455" t="s">
        <v>1881</v>
      </c>
      <c r="C8558" s="455" t="str">
        <f aca="false">IFERROR(VLOOKUP(B8558,'[1]#¡REF!'!$A$1:$C$15201,2,FALSE()),"")</f>
        <v/>
      </c>
      <c r="D8558" s="455" t="s">
        <v>991</v>
      </c>
      <c r="E8558" s="455" t="s">
        <v>612</v>
      </c>
      <c r="F8558" s="456" t="s">
        <v>1136</v>
      </c>
      <c r="G8558" s="457" t="n">
        <v>6</v>
      </c>
      <c r="H8558" s="465" t="n">
        <v>8.38305633800847</v>
      </c>
      <c r="I8558" s="465" t="n">
        <v>166.32</v>
      </c>
      <c r="J8558" s="360" t="n">
        <v>23.9</v>
      </c>
      <c r="K8558" s="455" t="s">
        <v>994</v>
      </c>
      <c r="L8558" s="458" t="s">
        <v>1876</v>
      </c>
      <c r="M8558" s="458"/>
      <c r="N8558" s="458"/>
      <c r="O8558" s="458" t="n">
        <v>3139340</v>
      </c>
      <c r="P8558" s="459" t="n">
        <v>2617</v>
      </c>
      <c r="Q8558" s="460" t="n">
        <v>46681</v>
      </c>
      <c r="R8558" s="461"/>
      <c r="S8558" s="461"/>
      <c r="T8558" s="462" t="n">
        <v>6</v>
      </c>
    </row>
    <row r="8559" customFormat="false" ht="15" hidden="true" customHeight="false" outlineLevel="0" collapsed="false">
      <c r="A8559" s="439"/>
      <c r="B8559" s="439" t="s">
        <v>1881</v>
      </c>
      <c r="C8559" s="439" t="str">
        <f aca="false">IFERROR(VLOOKUP(B8559,'[1]#¡REF!'!$A$1:$C$15201,2,FALSE()),"")</f>
        <v/>
      </c>
      <c r="D8559" s="439" t="s">
        <v>1016</v>
      </c>
      <c r="E8559" s="439" t="s">
        <v>1017</v>
      </c>
      <c r="F8559" s="441" t="s">
        <v>1130</v>
      </c>
      <c r="G8559" s="447" t="n">
        <v>4</v>
      </c>
      <c r="H8559" s="448" t="n">
        <v>5.58870422533898</v>
      </c>
      <c r="I8559" s="448" t="n">
        <v>110.88</v>
      </c>
      <c r="J8559" s="388"/>
      <c r="K8559" s="331" t="s">
        <v>994</v>
      </c>
    </row>
    <row r="8560" customFormat="false" ht="15" hidden="true" customHeight="false" outlineLevel="0" collapsed="false">
      <c r="A8560" s="444"/>
      <c r="B8560" s="444" t="s">
        <v>1881</v>
      </c>
      <c r="C8560" s="444" t="str">
        <f aca="false">IFERROR(VLOOKUP(B8560,'[1]#¡REF!'!$A$1:$C$15201,2,FALSE()),"")</f>
        <v/>
      </c>
      <c r="D8560" s="444" t="s">
        <v>1016</v>
      </c>
      <c r="E8560" s="444" t="s">
        <v>1040</v>
      </c>
      <c r="F8560" s="446" t="s">
        <v>1130</v>
      </c>
      <c r="G8560" s="447" t="n">
        <v>150</v>
      </c>
      <c r="H8560" s="448" t="n">
        <v>209.576408450212</v>
      </c>
      <c r="I8560" s="448" t="n">
        <v>4158</v>
      </c>
      <c r="J8560" s="389"/>
      <c r="K8560" s="331" t="s">
        <v>994</v>
      </c>
    </row>
    <row r="8561" customFormat="false" ht="15" hidden="true" customHeight="false" outlineLevel="0" collapsed="false">
      <c r="A8561" s="444"/>
      <c r="B8561" s="444" t="s">
        <v>1881</v>
      </c>
      <c r="C8561" s="444" t="str">
        <f aca="false">IFERROR(VLOOKUP(B8561,'[1]#¡REF!'!$A$1:$C$15201,2,FALSE()),"")</f>
        <v/>
      </c>
      <c r="D8561" s="444" t="s">
        <v>1016</v>
      </c>
      <c r="E8561" s="444" t="s">
        <v>1019</v>
      </c>
      <c r="F8561" s="354" t="s">
        <v>993</v>
      </c>
      <c r="G8561" s="447" t="n">
        <v>8</v>
      </c>
      <c r="H8561" s="448" t="n">
        <v>11.177408450678</v>
      </c>
      <c r="I8561" s="448" t="n">
        <v>221.76</v>
      </c>
      <c r="J8561" s="389"/>
      <c r="K8561" s="331" t="s">
        <v>994</v>
      </c>
    </row>
    <row r="8562" customFormat="false" ht="15" hidden="true" customHeight="false" outlineLevel="0" collapsed="false">
      <c r="A8562" s="444"/>
      <c r="B8562" s="444" t="s">
        <v>1881</v>
      </c>
      <c r="C8562" s="444" t="str">
        <f aca="false">IFERROR(VLOOKUP(B8562,'[1]#¡REF!'!$A$1:$C$15201,2,FALSE()),"")</f>
        <v/>
      </c>
      <c r="D8562" s="444" t="s">
        <v>1016</v>
      </c>
      <c r="E8562" s="444" t="s">
        <v>1020</v>
      </c>
      <c r="F8562" s="354" t="s">
        <v>993</v>
      </c>
      <c r="G8562" s="447" t="n">
        <v>3120</v>
      </c>
      <c r="H8562" s="448" t="n">
        <v>4359.1892957644</v>
      </c>
      <c r="I8562" s="448" t="n">
        <v>86486.4</v>
      </c>
      <c r="J8562" s="389"/>
      <c r="K8562" s="331" t="s">
        <v>994</v>
      </c>
    </row>
    <row r="8563" customFormat="false" ht="15" hidden="true" customHeight="false" outlineLevel="0" collapsed="false">
      <c r="A8563" s="444"/>
      <c r="B8563" s="444" t="s">
        <v>1881</v>
      </c>
      <c r="C8563" s="444" t="str">
        <f aca="false">IFERROR(VLOOKUP(B8563,'[1]#¡REF!'!$A$1:$C$15201,2,FALSE()),"")</f>
        <v/>
      </c>
      <c r="D8563" s="444" t="s">
        <v>1016</v>
      </c>
      <c r="E8563" s="444" t="s">
        <v>1022</v>
      </c>
      <c r="F8563" s="354" t="s">
        <v>993</v>
      </c>
      <c r="G8563" s="447" t="n">
        <v>10</v>
      </c>
      <c r="H8563" s="448" t="n">
        <v>13.9717605633475</v>
      </c>
      <c r="I8563" s="448" t="n">
        <v>277.2</v>
      </c>
      <c r="J8563" s="389"/>
      <c r="K8563" s="331" t="s">
        <v>994</v>
      </c>
    </row>
    <row r="8564" customFormat="false" ht="15" hidden="true" customHeight="false" outlineLevel="0" collapsed="false">
      <c r="A8564" s="444"/>
      <c r="B8564" s="444" t="s">
        <v>1881</v>
      </c>
      <c r="C8564" s="444" t="str">
        <f aca="false">IFERROR(VLOOKUP(B8564,'[1]#¡REF!'!$A$1:$C$15201,2,FALSE()),"")</f>
        <v/>
      </c>
      <c r="D8564" s="444" t="s">
        <v>1016</v>
      </c>
      <c r="E8564" s="444" t="s">
        <v>1065</v>
      </c>
      <c r="F8564" s="354" t="s">
        <v>993</v>
      </c>
      <c r="G8564" s="447" t="n">
        <v>390</v>
      </c>
      <c r="H8564" s="448" t="n">
        <v>544.898661970551</v>
      </c>
      <c r="I8564" s="448" t="n">
        <v>10810.8</v>
      </c>
      <c r="J8564" s="389"/>
      <c r="K8564" s="331" t="s">
        <v>994</v>
      </c>
    </row>
    <row r="8565" customFormat="false" ht="15" hidden="true" customHeight="false" outlineLevel="0" collapsed="false">
      <c r="A8565" s="444"/>
      <c r="B8565" s="444" t="s">
        <v>1881</v>
      </c>
      <c r="C8565" s="444" t="str">
        <f aca="false">IFERROR(VLOOKUP(B8565,'[1]#¡REF!'!$A$1:$C$15201,2,FALSE()),"")</f>
        <v/>
      </c>
      <c r="D8565" s="444" t="s">
        <v>1016</v>
      </c>
      <c r="E8565" s="444" t="s">
        <v>1093</v>
      </c>
      <c r="F8565" s="446" t="s">
        <v>1131</v>
      </c>
      <c r="G8565" s="447" t="n">
        <v>78</v>
      </c>
      <c r="H8565" s="448" t="n">
        <v>108.97973239411</v>
      </c>
      <c r="I8565" s="448" t="n">
        <v>2162.16</v>
      </c>
      <c r="J8565" s="389"/>
      <c r="K8565" s="331" t="s">
        <v>994</v>
      </c>
    </row>
    <row r="8566" customFormat="false" ht="15" hidden="true" customHeight="false" outlineLevel="0" collapsed="false">
      <c r="A8566" s="444"/>
      <c r="B8566" s="444" t="s">
        <v>1881</v>
      </c>
      <c r="C8566" s="444" t="str">
        <f aca="false">IFERROR(VLOOKUP(B8566,'[1]#¡REF!'!$A$1:$C$15201,2,FALSE()),"")</f>
        <v/>
      </c>
      <c r="D8566" s="444" t="s">
        <v>1016</v>
      </c>
      <c r="E8566" s="444" t="s">
        <v>1026</v>
      </c>
      <c r="F8566" s="446" t="s">
        <v>1132</v>
      </c>
      <c r="G8566" s="447" t="n">
        <v>23</v>
      </c>
      <c r="H8566" s="448" t="n">
        <v>32.1350492956991</v>
      </c>
      <c r="I8566" s="448" t="n">
        <v>637.56</v>
      </c>
      <c r="J8566" s="389"/>
      <c r="K8566" s="331" t="s">
        <v>994</v>
      </c>
    </row>
    <row r="8567" customFormat="false" ht="15" hidden="true" customHeight="false" outlineLevel="0" collapsed="false">
      <c r="A8567" s="444"/>
      <c r="B8567" s="444" t="s">
        <v>1881</v>
      </c>
      <c r="C8567" s="444" t="str">
        <f aca="false">IFERROR(VLOOKUP(B8567,'[1]#¡REF!'!$A$1:$C$15201,2,FALSE()),"")</f>
        <v/>
      </c>
      <c r="D8567" s="444" t="s">
        <v>1016</v>
      </c>
      <c r="E8567" s="444" t="s">
        <v>1027</v>
      </c>
      <c r="F8567" s="446" t="s">
        <v>1133</v>
      </c>
      <c r="G8567" s="447" t="n">
        <v>55</v>
      </c>
      <c r="H8567" s="448" t="n">
        <v>76.844683098411</v>
      </c>
      <c r="I8567" s="448" t="n">
        <v>1524.6</v>
      </c>
      <c r="J8567" s="389"/>
      <c r="K8567" s="331" t="s">
        <v>994</v>
      </c>
    </row>
    <row r="8568" customFormat="false" ht="15" hidden="true" customHeight="false" outlineLevel="0" collapsed="false">
      <c r="A8568" s="449"/>
      <c r="B8568" s="449" t="s">
        <v>1881</v>
      </c>
      <c r="C8568" s="449" t="str">
        <f aca="false">IFERROR(VLOOKUP(B8568,'[1]#¡REF!'!$A$1:$C$15201,2,FALSE()),"")</f>
        <v/>
      </c>
      <c r="D8568" s="449" t="s">
        <v>1016</v>
      </c>
      <c r="E8568" s="449" t="s">
        <v>1028</v>
      </c>
      <c r="F8568" s="450" t="s">
        <v>1134</v>
      </c>
      <c r="G8568" s="447" t="n">
        <v>55</v>
      </c>
      <c r="H8568" s="448" t="n">
        <v>76.844683098411</v>
      </c>
      <c r="I8568" s="448" t="n">
        <v>1524.6</v>
      </c>
      <c r="J8568" s="390"/>
      <c r="K8568" s="331" t="s">
        <v>994</v>
      </c>
    </row>
    <row r="8569" customFormat="false" ht="15.75" hidden="true" customHeight="false" outlineLevel="0" collapsed="false">
      <c r="A8569" s="451"/>
      <c r="B8569" s="451" t="s">
        <v>1881</v>
      </c>
      <c r="C8569" s="451" t="str">
        <f aca="false">IFERROR(VLOOKUP(B8569,'[1]#¡REF!'!$A$1:$C$15201,2,FALSE()),"")</f>
        <v/>
      </c>
      <c r="D8569" s="451" t="s">
        <v>1016</v>
      </c>
      <c r="E8569" s="451" t="s">
        <v>621</v>
      </c>
      <c r="F8569" s="452" t="s">
        <v>1136</v>
      </c>
      <c r="G8569" s="453" t="n">
        <v>3</v>
      </c>
      <c r="H8569" s="454" t="n">
        <v>4.19152816900424</v>
      </c>
      <c r="I8569" s="454" t="n">
        <v>83.16</v>
      </c>
      <c r="J8569" s="360"/>
      <c r="K8569" s="356" t="s">
        <v>994</v>
      </c>
      <c r="L8569" s="379"/>
      <c r="M8569" s="379"/>
      <c r="N8569" s="379"/>
      <c r="O8569" s="379"/>
      <c r="P8569" s="101"/>
      <c r="Q8569" s="380"/>
      <c r="R8569" s="381"/>
      <c r="S8569" s="381"/>
      <c r="T8569" s="382"/>
    </row>
    <row r="8570" customFormat="false" ht="15" hidden="true" customHeight="false" outlineLevel="0" collapsed="false">
      <c r="A8570" s="439"/>
      <c r="B8570" s="439" t="s">
        <v>1882</v>
      </c>
      <c r="C8570" s="439" t="str">
        <f aca="false">IFERROR(VLOOKUP(B8570,'[1]#¡REF!'!$A$1:$C$15201,2,FALSE()),"")</f>
        <v/>
      </c>
      <c r="D8570" s="439" t="s">
        <v>991</v>
      </c>
      <c r="E8570" s="439" t="s">
        <v>997</v>
      </c>
      <c r="F8570" s="441" t="s">
        <v>1130</v>
      </c>
      <c r="G8570" s="447" t="n">
        <v>45</v>
      </c>
      <c r="H8570" s="448" t="n">
        <v>26.8321310818832</v>
      </c>
      <c r="I8570" s="448" t="n">
        <v>532.35</v>
      </c>
      <c r="J8570" s="388"/>
      <c r="K8570" s="331" t="s">
        <v>994</v>
      </c>
    </row>
    <row r="8571" customFormat="false" ht="15" hidden="true" customHeight="false" outlineLevel="0" collapsed="false">
      <c r="A8571" s="444"/>
      <c r="B8571" s="444" t="s">
        <v>1882</v>
      </c>
      <c r="C8571" s="444" t="str">
        <f aca="false">IFERROR(VLOOKUP(B8571,'[1]#¡REF!'!$A$1:$C$15201,2,FALSE()),"")</f>
        <v/>
      </c>
      <c r="D8571" s="444" t="s">
        <v>991</v>
      </c>
      <c r="E8571" s="444" t="s">
        <v>1032</v>
      </c>
      <c r="F8571" s="446" t="s">
        <v>1130</v>
      </c>
      <c r="G8571" s="447" t="n">
        <v>24</v>
      </c>
      <c r="H8571" s="448" t="n">
        <v>14.3104699103377</v>
      </c>
      <c r="I8571" s="448" t="n">
        <v>283.92</v>
      </c>
      <c r="J8571" s="389"/>
      <c r="K8571" s="331" t="s">
        <v>994</v>
      </c>
    </row>
    <row r="8572" customFormat="false" ht="15" hidden="true" customHeight="false" outlineLevel="0" collapsed="false">
      <c r="A8572" s="444"/>
      <c r="B8572" s="444" t="s">
        <v>1882</v>
      </c>
      <c r="C8572" s="444" t="str">
        <f aca="false">IFERROR(VLOOKUP(B8572,'[1]#¡REF!'!$A$1:$C$15201,2,FALSE()),"")</f>
        <v/>
      </c>
      <c r="D8572" s="444" t="s">
        <v>991</v>
      </c>
      <c r="E8572" s="444" t="s">
        <v>992</v>
      </c>
      <c r="F8572" s="354" t="s">
        <v>993</v>
      </c>
      <c r="G8572" s="447" t="n">
        <v>300</v>
      </c>
      <c r="H8572" s="448" t="n">
        <v>178.880873879221</v>
      </c>
      <c r="I8572" s="448" t="n">
        <v>3549</v>
      </c>
      <c r="J8572" s="389"/>
      <c r="K8572" s="331" t="s">
        <v>994</v>
      </c>
    </row>
    <row r="8573" customFormat="false" ht="15" hidden="true" customHeight="false" outlineLevel="0" collapsed="false">
      <c r="A8573" s="444"/>
      <c r="B8573" s="444" t="s">
        <v>1882</v>
      </c>
      <c r="C8573" s="444" t="str">
        <f aca="false">IFERROR(VLOOKUP(B8573,'[1]#¡REF!'!$A$1:$C$15201,2,FALSE()),"")</f>
        <v/>
      </c>
      <c r="D8573" s="444" t="s">
        <v>991</v>
      </c>
      <c r="E8573" s="444" t="s">
        <v>1000</v>
      </c>
      <c r="F8573" s="354" t="s">
        <v>993</v>
      </c>
      <c r="G8573" s="447" t="n">
        <v>920</v>
      </c>
      <c r="H8573" s="448" t="n">
        <v>548.568013229612</v>
      </c>
      <c r="I8573" s="448" t="n">
        <v>10883.6</v>
      </c>
      <c r="J8573" s="389"/>
      <c r="K8573" s="331" t="s">
        <v>994</v>
      </c>
    </row>
    <row r="8574" customFormat="false" ht="15" hidden="true" customHeight="false" outlineLevel="0" collapsed="false">
      <c r="A8574" s="444"/>
      <c r="B8574" s="444" t="s">
        <v>1882</v>
      </c>
      <c r="C8574" s="444" t="str">
        <f aca="false">IFERROR(VLOOKUP(B8574,'[1]#¡REF!'!$A$1:$C$15201,2,FALSE()),"")</f>
        <v/>
      </c>
      <c r="D8574" s="444" t="s">
        <v>991</v>
      </c>
      <c r="E8574" s="444" t="s">
        <v>1075</v>
      </c>
      <c r="F8574" s="354" t="s">
        <v>993</v>
      </c>
      <c r="G8574" s="447" t="n">
        <v>20</v>
      </c>
      <c r="H8574" s="448" t="n">
        <v>11.9253915919481</v>
      </c>
      <c r="I8574" s="448" t="n">
        <v>236.6</v>
      </c>
      <c r="J8574" s="389"/>
      <c r="K8574" s="331" t="s">
        <v>994</v>
      </c>
    </row>
    <row r="8575" customFormat="false" ht="15" hidden="true" customHeight="false" outlineLevel="0" collapsed="false">
      <c r="A8575" s="444"/>
      <c r="B8575" s="444" t="s">
        <v>1882</v>
      </c>
      <c r="C8575" s="444" t="str">
        <f aca="false">IFERROR(VLOOKUP(B8575,'[1]#¡REF!'!$A$1:$C$15201,2,FALSE()),"")</f>
        <v/>
      </c>
      <c r="D8575" s="444" t="s">
        <v>991</v>
      </c>
      <c r="E8575" s="444" t="s">
        <v>1012</v>
      </c>
      <c r="F8575" s="354" t="s">
        <v>993</v>
      </c>
      <c r="G8575" s="447" t="n">
        <v>500</v>
      </c>
      <c r="H8575" s="448" t="n">
        <v>298.134789798702</v>
      </c>
      <c r="I8575" s="448" t="n">
        <v>5915</v>
      </c>
      <c r="J8575" s="389"/>
      <c r="K8575" s="331" t="s">
        <v>994</v>
      </c>
    </row>
    <row r="8576" customFormat="false" ht="15" hidden="true" customHeight="false" outlineLevel="0" collapsed="false">
      <c r="A8576" s="444"/>
      <c r="B8576" s="444" t="s">
        <v>1882</v>
      </c>
      <c r="C8576" s="444" t="str">
        <f aca="false">IFERROR(VLOOKUP(B8576,'[1]#¡REF!'!$A$1:$C$15201,2,FALSE()),"")</f>
        <v/>
      </c>
      <c r="D8576" s="444" t="s">
        <v>991</v>
      </c>
      <c r="E8576" s="444" t="s">
        <v>1036</v>
      </c>
      <c r="F8576" s="354" t="s">
        <v>993</v>
      </c>
      <c r="G8576" s="447" t="n">
        <v>5</v>
      </c>
      <c r="H8576" s="448" t="n">
        <v>2.98134789798702</v>
      </c>
      <c r="I8576" s="448" t="n">
        <v>59.15</v>
      </c>
      <c r="J8576" s="389"/>
      <c r="K8576" s="331" t="s">
        <v>994</v>
      </c>
    </row>
    <row r="8577" customFormat="false" ht="15" hidden="true" customHeight="false" outlineLevel="0" collapsed="false">
      <c r="A8577" s="444"/>
      <c r="B8577" s="444" t="s">
        <v>1882</v>
      </c>
      <c r="C8577" s="444" t="str">
        <f aca="false">IFERROR(VLOOKUP(B8577,'[1]#¡REF!'!$A$1:$C$15201,2,FALSE()),"")</f>
        <v/>
      </c>
      <c r="D8577" s="444" t="s">
        <v>991</v>
      </c>
      <c r="E8577" s="444" t="s">
        <v>1037</v>
      </c>
      <c r="F8577" s="446" t="s">
        <v>1131</v>
      </c>
      <c r="G8577" s="447" t="n">
        <v>192</v>
      </c>
      <c r="H8577" s="448" t="n">
        <v>114.483759282702</v>
      </c>
      <c r="I8577" s="448" t="n">
        <v>2271.36</v>
      </c>
      <c r="J8577" s="389"/>
      <c r="K8577" s="331" t="s">
        <v>994</v>
      </c>
    </row>
    <row r="8578" customFormat="false" ht="15" hidden="true" customHeight="false" outlineLevel="0" collapsed="false">
      <c r="A8578" s="444"/>
      <c r="B8578" s="444" t="s">
        <v>1882</v>
      </c>
      <c r="C8578" s="444" t="str">
        <f aca="false">IFERROR(VLOOKUP(B8578,'[1]#¡REF!'!$A$1:$C$15201,2,FALSE()),"")</f>
        <v/>
      </c>
      <c r="D8578" s="444" t="s">
        <v>991</v>
      </c>
      <c r="E8578" s="444" t="s">
        <v>1014</v>
      </c>
      <c r="F8578" s="446" t="s">
        <v>1132</v>
      </c>
      <c r="G8578" s="447" t="n">
        <v>650</v>
      </c>
      <c r="H8578" s="448" t="n">
        <v>387.575226738312</v>
      </c>
      <c r="I8578" s="448" t="n">
        <v>7689.5</v>
      </c>
      <c r="J8578" s="389"/>
      <c r="K8578" s="331" t="s">
        <v>994</v>
      </c>
    </row>
    <row r="8579" customFormat="false" ht="15" hidden="true" customHeight="false" outlineLevel="0" collapsed="false">
      <c r="A8579" s="449"/>
      <c r="B8579" s="449" t="s">
        <v>1882</v>
      </c>
      <c r="C8579" s="449" t="str">
        <f aca="false">IFERROR(VLOOKUP(B8579,'[1]#¡REF!'!$A$1:$C$15201,2,FALSE()),"")</f>
        <v/>
      </c>
      <c r="D8579" s="449" t="s">
        <v>991</v>
      </c>
      <c r="E8579" s="449" t="s">
        <v>1004</v>
      </c>
      <c r="F8579" s="450" t="s">
        <v>1134</v>
      </c>
      <c r="G8579" s="447" t="n">
        <v>48</v>
      </c>
      <c r="H8579" s="448" t="n">
        <v>28.6209398206754</v>
      </c>
      <c r="I8579" s="448" t="n">
        <v>567.84</v>
      </c>
      <c r="J8579" s="390"/>
      <c r="K8579" s="331" t="s">
        <v>994</v>
      </c>
    </row>
    <row r="8580" customFormat="false" ht="15.75" hidden="true" customHeight="false" outlineLevel="0" collapsed="false">
      <c r="A8580" s="455" t="s">
        <v>1875</v>
      </c>
      <c r="B8580" s="455" t="s">
        <v>1882</v>
      </c>
      <c r="C8580" s="455" t="str">
        <f aca="false">IFERROR(VLOOKUP(B8580,'[1]#¡REF!'!$A$1:$C$15201,2,FALSE()),"")</f>
        <v/>
      </c>
      <c r="D8580" s="455" t="s">
        <v>991</v>
      </c>
      <c r="E8580" s="455" t="s">
        <v>612</v>
      </c>
      <c r="F8580" s="456" t="s">
        <v>1136</v>
      </c>
      <c r="G8580" s="457" t="n">
        <v>83</v>
      </c>
      <c r="H8580" s="465" t="n">
        <v>49.4903751065845</v>
      </c>
      <c r="I8580" s="465" t="n">
        <v>981.89</v>
      </c>
      <c r="J8580" s="360" t="n">
        <v>10.2</v>
      </c>
      <c r="K8580" s="455" t="s">
        <v>994</v>
      </c>
      <c r="L8580" s="458" t="s">
        <v>1876</v>
      </c>
      <c r="M8580" s="458"/>
      <c r="N8580" s="458"/>
      <c r="O8580" s="458" t="n">
        <v>3139340</v>
      </c>
      <c r="P8580" s="459" t="n">
        <v>2592</v>
      </c>
      <c r="Q8580" s="460" t="n">
        <v>44488</v>
      </c>
      <c r="R8580" s="461"/>
      <c r="S8580" s="461"/>
      <c r="T8580" s="462" t="n">
        <v>83</v>
      </c>
    </row>
    <row r="8581" customFormat="false" ht="15" hidden="true" customHeight="false" outlineLevel="0" collapsed="false">
      <c r="A8581" s="439"/>
      <c r="B8581" s="439" t="s">
        <v>1882</v>
      </c>
      <c r="C8581" s="439" t="str">
        <f aca="false">IFERROR(VLOOKUP(B8581,'[1]#¡REF!'!$A$1:$C$15201,2,FALSE()),"")</f>
        <v/>
      </c>
      <c r="D8581" s="439" t="s">
        <v>1016</v>
      </c>
      <c r="E8581" s="439" t="s">
        <v>1017</v>
      </c>
      <c r="F8581" s="441" t="s">
        <v>1130</v>
      </c>
      <c r="G8581" s="447" t="n">
        <v>1</v>
      </c>
      <c r="H8581" s="448" t="n">
        <v>0.596269579597404</v>
      </c>
      <c r="I8581" s="448" t="n">
        <v>11.83</v>
      </c>
      <c r="J8581" s="388"/>
      <c r="K8581" s="331" t="s">
        <v>994</v>
      </c>
    </row>
    <row r="8582" customFormat="false" ht="15" hidden="true" customHeight="false" outlineLevel="0" collapsed="false">
      <c r="A8582" s="444"/>
      <c r="B8582" s="444" t="s">
        <v>1882</v>
      </c>
      <c r="C8582" s="444" t="str">
        <f aca="false">IFERROR(VLOOKUP(B8582,'[1]#¡REF!'!$A$1:$C$15201,2,FALSE()),"")</f>
        <v/>
      </c>
      <c r="D8582" s="444" t="s">
        <v>1016</v>
      </c>
      <c r="E8582" s="444" t="s">
        <v>1040</v>
      </c>
      <c r="F8582" s="446" t="s">
        <v>1130</v>
      </c>
      <c r="G8582" s="447" t="n">
        <v>31</v>
      </c>
      <c r="H8582" s="448" t="n">
        <v>18.4843569675195</v>
      </c>
      <c r="I8582" s="448" t="n">
        <v>366.73</v>
      </c>
      <c r="J8582" s="389"/>
      <c r="K8582" s="331" t="s">
        <v>994</v>
      </c>
    </row>
    <row r="8583" customFormat="false" ht="15" hidden="true" customHeight="false" outlineLevel="0" collapsed="false">
      <c r="A8583" s="444"/>
      <c r="B8583" s="444" t="s">
        <v>1882</v>
      </c>
      <c r="C8583" s="444" t="str">
        <f aca="false">IFERROR(VLOOKUP(B8583,'[1]#¡REF!'!$A$1:$C$15201,2,FALSE()),"")</f>
        <v/>
      </c>
      <c r="D8583" s="444" t="s">
        <v>1016</v>
      </c>
      <c r="E8583" s="444" t="s">
        <v>1019</v>
      </c>
      <c r="F8583" s="354" t="s">
        <v>993</v>
      </c>
      <c r="G8583" s="447" t="n">
        <v>3136</v>
      </c>
      <c r="H8583" s="448" t="n">
        <v>1869.90140161746</v>
      </c>
      <c r="I8583" s="448" t="n">
        <v>37098.88</v>
      </c>
      <c r="J8583" s="389"/>
      <c r="K8583" s="331" t="s">
        <v>994</v>
      </c>
    </row>
    <row r="8584" customFormat="false" ht="15" hidden="true" customHeight="false" outlineLevel="0" collapsed="false">
      <c r="A8584" s="444"/>
      <c r="B8584" s="444" t="s">
        <v>1882</v>
      </c>
      <c r="C8584" s="444" t="str">
        <f aca="false">IFERROR(VLOOKUP(B8584,'[1]#¡REF!'!$A$1:$C$15201,2,FALSE()),"")</f>
        <v/>
      </c>
      <c r="D8584" s="444" t="s">
        <v>1016</v>
      </c>
      <c r="E8584" s="444" t="s">
        <v>1020</v>
      </c>
      <c r="F8584" s="354" t="s">
        <v>993</v>
      </c>
      <c r="G8584" s="447" t="n">
        <v>7800</v>
      </c>
      <c r="H8584" s="448" t="n">
        <v>4650.90272085975</v>
      </c>
      <c r="I8584" s="448" t="n">
        <v>92274</v>
      </c>
      <c r="J8584" s="389"/>
      <c r="K8584" s="331" t="s">
        <v>994</v>
      </c>
    </row>
    <row r="8585" customFormat="false" ht="15" hidden="true" customHeight="false" outlineLevel="0" collapsed="false">
      <c r="A8585" s="444"/>
      <c r="B8585" s="444" t="s">
        <v>1882</v>
      </c>
      <c r="C8585" s="444" t="str">
        <f aca="false">IFERROR(VLOOKUP(B8585,'[1]#¡REF!'!$A$1:$C$15201,2,FALSE()),"")</f>
        <v/>
      </c>
      <c r="D8585" s="444" t="s">
        <v>1016</v>
      </c>
      <c r="E8585" s="444" t="s">
        <v>1022</v>
      </c>
      <c r="F8585" s="354" t="s">
        <v>993</v>
      </c>
      <c r="G8585" s="447" t="n">
        <v>10</v>
      </c>
      <c r="H8585" s="448" t="n">
        <v>5.96269579597404</v>
      </c>
      <c r="I8585" s="448" t="n">
        <v>118.3</v>
      </c>
      <c r="J8585" s="389"/>
      <c r="K8585" s="331" t="s">
        <v>994</v>
      </c>
    </row>
    <row r="8586" customFormat="false" ht="15" hidden="true" customHeight="false" outlineLevel="0" collapsed="false">
      <c r="A8586" s="444"/>
      <c r="B8586" s="444" t="s">
        <v>1882</v>
      </c>
      <c r="C8586" s="444" t="str">
        <f aca="false">IFERROR(VLOOKUP(B8586,'[1]#¡REF!'!$A$1:$C$15201,2,FALSE()),"")</f>
        <v/>
      </c>
      <c r="D8586" s="444" t="s">
        <v>1016</v>
      </c>
      <c r="E8586" s="444" t="s">
        <v>1042</v>
      </c>
      <c r="F8586" s="354" t="s">
        <v>993</v>
      </c>
      <c r="G8586" s="447" t="n">
        <v>78</v>
      </c>
      <c r="H8586" s="448" t="n">
        <v>46.5090272085975</v>
      </c>
      <c r="I8586" s="448" t="n">
        <v>922.74</v>
      </c>
      <c r="J8586" s="389"/>
      <c r="K8586" s="331" t="s">
        <v>994</v>
      </c>
    </row>
    <row r="8587" customFormat="false" ht="15" hidden="true" customHeight="false" outlineLevel="0" collapsed="false">
      <c r="A8587" s="444"/>
      <c r="B8587" s="444" t="s">
        <v>1882</v>
      </c>
      <c r="C8587" s="444" t="str">
        <f aca="false">IFERROR(VLOOKUP(B8587,'[1]#¡REF!'!$A$1:$C$15201,2,FALSE()),"")</f>
        <v/>
      </c>
      <c r="D8587" s="444" t="s">
        <v>1016</v>
      </c>
      <c r="E8587" s="444" t="s">
        <v>1025</v>
      </c>
      <c r="F8587" s="354" t="s">
        <v>993</v>
      </c>
      <c r="G8587" s="447" t="n">
        <v>78</v>
      </c>
      <c r="H8587" s="448" t="n">
        <v>46.5090272085975</v>
      </c>
      <c r="I8587" s="448" t="n">
        <v>922.74</v>
      </c>
      <c r="J8587" s="389"/>
      <c r="K8587" s="331" t="s">
        <v>994</v>
      </c>
    </row>
    <row r="8588" customFormat="false" ht="15" hidden="true" customHeight="false" outlineLevel="0" collapsed="false">
      <c r="A8588" s="444"/>
      <c r="B8588" s="444" t="s">
        <v>1882</v>
      </c>
      <c r="C8588" s="444" t="str">
        <f aca="false">IFERROR(VLOOKUP(B8588,'[1]#¡REF!'!$A$1:$C$15201,2,FALSE()),"")</f>
        <v/>
      </c>
      <c r="D8588" s="444" t="s">
        <v>1016</v>
      </c>
      <c r="E8588" s="444" t="s">
        <v>1065</v>
      </c>
      <c r="F8588" s="354" t="s">
        <v>993</v>
      </c>
      <c r="G8588" s="447" t="n">
        <v>390</v>
      </c>
      <c r="H8588" s="448" t="n">
        <v>232.545136042988</v>
      </c>
      <c r="I8588" s="448" t="n">
        <v>4613.7</v>
      </c>
      <c r="J8588" s="389"/>
      <c r="K8588" s="331" t="s">
        <v>994</v>
      </c>
    </row>
    <row r="8589" customFormat="false" ht="15" hidden="true" customHeight="false" outlineLevel="0" collapsed="false">
      <c r="A8589" s="444"/>
      <c r="B8589" s="444" t="s">
        <v>1882</v>
      </c>
      <c r="C8589" s="444" t="str">
        <f aca="false">IFERROR(VLOOKUP(B8589,'[1]#¡REF!'!$A$1:$C$15201,2,FALSE()),"")</f>
        <v/>
      </c>
      <c r="D8589" s="444" t="s">
        <v>1016</v>
      </c>
      <c r="E8589" s="444" t="s">
        <v>1093</v>
      </c>
      <c r="F8589" s="446" t="s">
        <v>1131</v>
      </c>
      <c r="G8589" s="447" t="n">
        <v>78</v>
      </c>
      <c r="H8589" s="448" t="n">
        <v>46.5090272085975</v>
      </c>
      <c r="I8589" s="448" t="n">
        <v>922.74</v>
      </c>
      <c r="J8589" s="389"/>
      <c r="K8589" s="331" t="s">
        <v>994</v>
      </c>
    </row>
    <row r="8590" customFormat="false" ht="15" hidden="true" customHeight="false" outlineLevel="0" collapsed="false">
      <c r="A8590" s="444"/>
      <c r="B8590" s="444" t="s">
        <v>1882</v>
      </c>
      <c r="C8590" s="444" t="str">
        <f aca="false">IFERROR(VLOOKUP(B8590,'[1]#¡REF!'!$A$1:$C$15201,2,FALSE()),"")</f>
        <v/>
      </c>
      <c r="D8590" s="444" t="s">
        <v>1016</v>
      </c>
      <c r="E8590" s="444" t="s">
        <v>1026</v>
      </c>
      <c r="F8590" s="446" t="s">
        <v>1132</v>
      </c>
      <c r="G8590" s="447" t="n">
        <v>297</v>
      </c>
      <c r="H8590" s="448" t="n">
        <v>177.092065140429</v>
      </c>
      <c r="I8590" s="448" t="n">
        <v>3513.51</v>
      </c>
      <c r="J8590" s="389"/>
      <c r="K8590" s="331" t="s">
        <v>994</v>
      </c>
    </row>
    <row r="8591" customFormat="false" ht="15" hidden="true" customHeight="false" outlineLevel="0" collapsed="false">
      <c r="A8591" s="444"/>
      <c r="B8591" s="444" t="s">
        <v>1882</v>
      </c>
      <c r="C8591" s="444" t="str">
        <f aca="false">IFERROR(VLOOKUP(B8591,'[1]#¡REF!'!$A$1:$C$15201,2,FALSE()),"")</f>
        <v/>
      </c>
      <c r="D8591" s="444" t="s">
        <v>1016</v>
      </c>
      <c r="E8591" s="444" t="s">
        <v>1027</v>
      </c>
      <c r="F8591" s="446" t="s">
        <v>1133</v>
      </c>
      <c r="G8591" s="447" t="n">
        <v>55</v>
      </c>
      <c r="H8591" s="448" t="n">
        <v>32.7948268778572</v>
      </c>
      <c r="I8591" s="448" t="n">
        <v>650.65</v>
      </c>
      <c r="J8591" s="389"/>
      <c r="K8591" s="331" t="s">
        <v>994</v>
      </c>
    </row>
    <row r="8592" customFormat="false" ht="15" hidden="true" customHeight="false" outlineLevel="0" collapsed="false">
      <c r="A8592" s="449"/>
      <c r="B8592" s="449" t="s">
        <v>1882</v>
      </c>
      <c r="C8592" s="449" t="str">
        <f aca="false">IFERROR(VLOOKUP(B8592,'[1]#¡REF!'!$A$1:$C$15201,2,FALSE()),"")</f>
        <v/>
      </c>
      <c r="D8592" s="449" t="s">
        <v>1016</v>
      </c>
      <c r="E8592" s="449" t="s">
        <v>1028</v>
      </c>
      <c r="F8592" s="450" t="s">
        <v>1134</v>
      </c>
      <c r="G8592" s="447" t="n">
        <v>55</v>
      </c>
      <c r="H8592" s="448" t="n">
        <v>32.7948268778572</v>
      </c>
      <c r="I8592" s="448" t="n">
        <v>650.65</v>
      </c>
      <c r="J8592" s="390"/>
      <c r="K8592" s="331" t="s">
        <v>994</v>
      </c>
    </row>
    <row r="8593" customFormat="false" ht="15.75" hidden="true" customHeight="false" outlineLevel="0" collapsed="false">
      <c r="A8593" s="451"/>
      <c r="B8593" s="451" t="s">
        <v>1882</v>
      </c>
      <c r="C8593" s="451" t="str">
        <f aca="false">IFERROR(VLOOKUP(B8593,'[1]#¡REF!'!$A$1:$C$15201,2,FALSE()),"")</f>
        <v/>
      </c>
      <c r="D8593" s="451" t="s">
        <v>1016</v>
      </c>
      <c r="E8593" s="451" t="s">
        <v>621</v>
      </c>
      <c r="F8593" s="452" t="s">
        <v>1136</v>
      </c>
      <c r="G8593" s="453" t="n">
        <v>39</v>
      </c>
      <c r="H8593" s="454" t="n">
        <v>23.2545136042988</v>
      </c>
      <c r="I8593" s="454" t="n">
        <v>461.37</v>
      </c>
      <c r="J8593" s="360"/>
      <c r="K8593" s="356" t="s">
        <v>994</v>
      </c>
      <c r="L8593" s="379"/>
      <c r="M8593" s="379"/>
      <c r="N8593" s="379"/>
      <c r="O8593" s="379"/>
      <c r="P8593" s="101"/>
      <c r="Q8593" s="380"/>
      <c r="R8593" s="381"/>
      <c r="S8593" s="381"/>
      <c r="T8593" s="382"/>
    </row>
    <row r="8594" customFormat="false" ht="15" hidden="true" customHeight="false" outlineLevel="0" collapsed="false">
      <c r="A8594" s="439"/>
      <c r="B8594" s="439" t="s">
        <v>1883</v>
      </c>
      <c r="C8594" s="439" t="str">
        <f aca="false">IFERROR(VLOOKUP(B8594,'[1]#¡REF!'!$A$1:$C$15201,2,FALSE()),"")</f>
        <v/>
      </c>
      <c r="D8594" s="439" t="s">
        <v>991</v>
      </c>
      <c r="E8594" s="439" t="s">
        <v>997</v>
      </c>
      <c r="F8594" s="441" t="s">
        <v>1130</v>
      </c>
      <c r="G8594" s="447" t="n">
        <v>340</v>
      </c>
      <c r="H8594" s="448" t="n">
        <v>202.731657063117</v>
      </c>
      <c r="I8594" s="448" t="n">
        <v>4022.2</v>
      </c>
      <c r="J8594" s="388"/>
      <c r="K8594" s="331" t="s">
        <v>994</v>
      </c>
    </row>
    <row r="8595" customFormat="false" ht="15" hidden="true" customHeight="false" outlineLevel="0" collapsed="false">
      <c r="A8595" s="444"/>
      <c r="B8595" s="444" t="s">
        <v>1883</v>
      </c>
      <c r="C8595" s="444" t="str">
        <f aca="false">IFERROR(VLOOKUP(B8595,'[1]#¡REF!'!$A$1:$C$15201,2,FALSE()),"")</f>
        <v/>
      </c>
      <c r="D8595" s="444" t="s">
        <v>991</v>
      </c>
      <c r="E8595" s="444" t="s">
        <v>992</v>
      </c>
      <c r="F8595" s="354" t="s">
        <v>993</v>
      </c>
      <c r="G8595" s="447" t="n">
        <v>1500</v>
      </c>
      <c r="H8595" s="448" t="n">
        <v>894.404369396106</v>
      </c>
      <c r="I8595" s="448" t="n">
        <v>17745</v>
      </c>
      <c r="J8595" s="389"/>
      <c r="K8595" s="331" t="s">
        <v>994</v>
      </c>
    </row>
    <row r="8596" customFormat="false" ht="15" hidden="true" customHeight="false" outlineLevel="0" collapsed="false">
      <c r="A8596" s="444"/>
      <c r="B8596" s="444" t="s">
        <v>1883</v>
      </c>
      <c r="C8596" s="444" t="str">
        <f aca="false">IFERROR(VLOOKUP(B8596,'[1]#¡REF!'!$A$1:$C$15201,2,FALSE()),"")</f>
        <v/>
      </c>
      <c r="D8596" s="444" t="s">
        <v>991</v>
      </c>
      <c r="E8596" s="444" t="s">
        <v>1000</v>
      </c>
      <c r="F8596" s="354" t="s">
        <v>993</v>
      </c>
      <c r="G8596" s="447" t="n">
        <v>6500</v>
      </c>
      <c r="H8596" s="448" t="n">
        <v>3875.75226738313</v>
      </c>
      <c r="I8596" s="448" t="n">
        <v>76895</v>
      </c>
      <c r="J8596" s="389"/>
      <c r="K8596" s="331" t="s">
        <v>994</v>
      </c>
    </row>
    <row r="8597" customFormat="false" ht="15" hidden="true" customHeight="false" outlineLevel="0" collapsed="false">
      <c r="A8597" s="444"/>
      <c r="B8597" s="444" t="s">
        <v>1883</v>
      </c>
      <c r="C8597" s="444" t="str">
        <f aca="false">IFERROR(VLOOKUP(B8597,'[1]#¡REF!'!$A$1:$C$15201,2,FALSE()),"")</f>
        <v/>
      </c>
      <c r="D8597" s="444" t="s">
        <v>991</v>
      </c>
      <c r="E8597" s="444" t="s">
        <v>1075</v>
      </c>
      <c r="F8597" s="354" t="s">
        <v>993</v>
      </c>
      <c r="G8597" s="447" t="n">
        <v>69</v>
      </c>
      <c r="H8597" s="448" t="n">
        <v>41.1426009922209</v>
      </c>
      <c r="I8597" s="448" t="n">
        <v>816.27</v>
      </c>
      <c r="J8597" s="389"/>
      <c r="K8597" s="331" t="s">
        <v>994</v>
      </c>
    </row>
    <row r="8598" customFormat="false" ht="15" hidden="true" customHeight="false" outlineLevel="0" collapsed="false">
      <c r="A8598" s="444"/>
      <c r="B8598" s="444" t="s">
        <v>1883</v>
      </c>
      <c r="C8598" s="444" t="str">
        <f aca="false">IFERROR(VLOOKUP(B8598,'[1]#¡REF!'!$A$1:$C$15201,2,FALSE()),"")</f>
        <v/>
      </c>
      <c r="D8598" s="444" t="s">
        <v>991</v>
      </c>
      <c r="E8598" s="444" t="s">
        <v>1046</v>
      </c>
      <c r="F8598" s="354" t="s">
        <v>993</v>
      </c>
      <c r="G8598" s="447" t="n">
        <v>1</v>
      </c>
      <c r="H8598" s="448" t="n">
        <v>0.596269579597404</v>
      </c>
      <c r="I8598" s="448" t="n">
        <v>11.83</v>
      </c>
      <c r="J8598" s="389"/>
      <c r="K8598" s="331" t="s">
        <v>994</v>
      </c>
    </row>
    <row r="8599" customFormat="false" ht="15" hidden="true" customHeight="false" outlineLevel="0" collapsed="false">
      <c r="A8599" s="444"/>
      <c r="B8599" s="444" t="s">
        <v>1883</v>
      </c>
      <c r="C8599" s="444" t="str">
        <f aca="false">IFERROR(VLOOKUP(B8599,'[1]#¡REF!'!$A$1:$C$15201,2,FALSE()),"")</f>
        <v/>
      </c>
      <c r="D8599" s="444" t="s">
        <v>991</v>
      </c>
      <c r="E8599" s="444" t="s">
        <v>1012</v>
      </c>
      <c r="F8599" s="354" t="s">
        <v>993</v>
      </c>
      <c r="G8599" s="447" t="n">
        <v>200</v>
      </c>
      <c r="H8599" s="448" t="n">
        <v>119.253915919481</v>
      </c>
      <c r="I8599" s="448" t="n">
        <v>2366</v>
      </c>
      <c r="J8599" s="389"/>
      <c r="K8599" s="331" t="s">
        <v>994</v>
      </c>
    </row>
    <row r="8600" customFormat="false" ht="15" hidden="true" customHeight="false" outlineLevel="0" collapsed="false">
      <c r="A8600" s="444"/>
      <c r="B8600" s="444" t="s">
        <v>1883</v>
      </c>
      <c r="C8600" s="444" t="str">
        <f aca="false">IFERROR(VLOOKUP(B8600,'[1]#¡REF!'!$A$1:$C$15201,2,FALSE()),"")</f>
        <v/>
      </c>
      <c r="D8600" s="444" t="s">
        <v>991</v>
      </c>
      <c r="E8600" s="444" t="s">
        <v>1036</v>
      </c>
      <c r="F8600" s="354" t="s">
        <v>993</v>
      </c>
      <c r="G8600" s="447" t="n">
        <v>10</v>
      </c>
      <c r="H8600" s="448" t="n">
        <v>5.96269579597404</v>
      </c>
      <c r="I8600" s="448" t="n">
        <v>118.3</v>
      </c>
      <c r="J8600" s="389"/>
      <c r="K8600" s="331" t="s">
        <v>994</v>
      </c>
    </row>
    <row r="8601" customFormat="false" ht="15" hidden="true" customHeight="false" outlineLevel="0" collapsed="false">
      <c r="A8601" s="444"/>
      <c r="B8601" s="444" t="s">
        <v>1883</v>
      </c>
      <c r="C8601" s="444" t="str">
        <f aca="false">IFERROR(VLOOKUP(B8601,'[1]#¡REF!'!$A$1:$C$15201,2,FALSE()),"")</f>
        <v/>
      </c>
      <c r="D8601" s="444" t="s">
        <v>991</v>
      </c>
      <c r="E8601" s="444" t="s">
        <v>1013</v>
      </c>
      <c r="F8601" s="354" t="s">
        <v>993</v>
      </c>
      <c r="G8601" s="447" t="n">
        <v>80</v>
      </c>
      <c r="H8601" s="448" t="n">
        <v>47.7015663677923</v>
      </c>
      <c r="I8601" s="448" t="n">
        <v>946.4</v>
      </c>
      <c r="J8601" s="389"/>
      <c r="K8601" s="331" t="s">
        <v>994</v>
      </c>
    </row>
    <row r="8602" customFormat="false" ht="15" hidden="true" customHeight="false" outlineLevel="0" collapsed="false">
      <c r="A8602" s="444"/>
      <c r="B8602" s="444" t="s">
        <v>1883</v>
      </c>
      <c r="C8602" s="444" t="str">
        <f aca="false">IFERROR(VLOOKUP(B8602,'[1]#¡REF!'!$A$1:$C$15201,2,FALSE()),"")</f>
        <v/>
      </c>
      <c r="D8602" s="444" t="s">
        <v>991</v>
      </c>
      <c r="E8602" s="444" t="s">
        <v>1037</v>
      </c>
      <c r="F8602" s="446" t="s">
        <v>1131</v>
      </c>
      <c r="G8602" s="447" t="n">
        <v>252</v>
      </c>
      <c r="H8602" s="448" t="n">
        <v>150.259934058546</v>
      </c>
      <c r="I8602" s="448" t="n">
        <v>2981.16</v>
      </c>
      <c r="J8602" s="389"/>
      <c r="K8602" s="331" t="s">
        <v>994</v>
      </c>
    </row>
    <row r="8603" customFormat="false" ht="15" hidden="true" customHeight="false" outlineLevel="0" collapsed="false">
      <c r="A8603" s="444"/>
      <c r="B8603" s="444" t="s">
        <v>1883</v>
      </c>
      <c r="C8603" s="444" t="str">
        <f aca="false">IFERROR(VLOOKUP(B8603,'[1]#¡REF!'!$A$1:$C$15201,2,FALSE()),"")</f>
        <v/>
      </c>
      <c r="D8603" s="444" t="s">
        <v>991</v>
      </c>
      <c r="E8603" s="444" t="s">
        <v>1014</v>
      </c>
      <c r="F8603" s="446" t="s">
        <v>1132</v>
      </c>
      <c r="G8603" s="447" t="n">
        <v>2880</v>
      </c>
      <c r="H8603" s="448" t="n">
        <v>1717.25638924052</v>
      </c>
      <c r="I8603" s="448" t="n">
        <v>34070.4</v>
      </c>
      <c r="J8603" s="389"/>
      <c r="K8603" s="331" t="s">
        <v>994</v>
      </c>
    </row>
    <row r="8604" customFormat="false" ht="15" hidden="true" customHeight="false" outlineLevel="0" collapsed="false">
      <c r="A8604" s="444"/>
      <c r="B8604" s="444" t="s">
        <v>1883</v>
      </c>
      <c r="C8604" s="444" t="str">
        <f aca="false">IFERROR(VLOOKUP(B8604,'[1]#¡REF!'!$A$1:$C$15201,2,FALSE()),"")</f>
        <v/>
      </c>
      <c r="D8604" s="444" t="s">
        <v>991</v>
      </c>
      <c r="E8604" s="444" t="s">
        <v>1002</v>
      </c>
      <c r="F8604" s="446" t="s">
        <v>1133</v>
      </c>
      <c r="G8604" s="447" t="n">
        <v>500</v>
      </c>
      <c r="H8604" s="448" t="n">
        <v>298.134789798702</v>
      </c>
      <c r="I8604" s="448" t="n">
        <v>5915</v>
      </c>
      <c r="J8604" s="389"/>
      <c r="K8604" s="331" t="s">
        <v>994</v>
      </c>
    </row>
    <row r="8605" customFormat="false" ht="15" hidden="true" customHeight="false" outlineLevel="0" collapsed="false">
      <c r="A8605" s="449"/>
      <c r="B8605" s="449" t="s">
        <v>1883</v>
      </c>
      <c r="C8605" s="449" t="str">
        <f aca="false">IFERROR(VLOOKUP(B8605,'[1]#¡REF!'!$A$1:$C$15201,2,FALSE()),"")</f>
        <v/>
      </c>
      <c r="D8605" s="449" t="s">
        <v>991</v>
      </c>
      <c r="E8605" s="449" t="s">
        <v>1004</v>
      </c>
      <c r="F8605" s="450" t="s">
        <v>1134</v>
      </c>
      <c r="G8605" s="447" t="n">
        <v>320</v>
      </c>
      <c r="H8605" s="448" t="n">
        <v>190.806265471169</v>
      </c>
      <c r="I8605" s="448" t="n">
        <v>3785.6</v>
      </c>
      <c r="J8605" s="390"/>
      <c r="K8605" s="331" t="s">
        <v>994</v>
      </c>
    </row>
    <row r="8606" customFormat="false" ht="15.75" hidden="true" customHeight="false" outlineLevel="0" collapsed="false">
      <c r="A8606" s="494" t="s">
        <v>1875</v>
      </c>
      <c r="B8606" s="455" t="s">
        <v>1883</v>
      </c>
      <c r="C8606" s="455" t="str">
        <f aca="false">IFERROR(VLOOKUP(B8606,'[1]#¡REF!'!$A$1:$C$15201,2,FALSE()),"")</f>
        <v/>
      </c>
      <c r="D8606" s="455" t="s">
        <v>991</v>
      </c>
      <c r="E8606" s="455" t="s">
        <v>612</v>
      </c>
      <c r="F8606" s="456" t="s">
        <v>1136</v>
      </c>
      <c r="G8606" s="457" t="n">
        <v>1265</v>
      </c>
      <c r="H8606" s="465" t="n">
        <v>754.281018190716</v>
      </c>
      <c r="I8606" s="465" t="n">
        <v>10.2</v>
      </c>
      <c r="J8606" s="360" t="n">
        <v>10.2</v>
      </c>
      <c r="K8606" s="455" t="s">
        <v>994</v>
      </c>
      <c r="L8606" s="458" t="s">
        <v>1876</v>
      </c>
      <c r="M8606" s="458"/>
      <c r="N8606" s="458"/>
      <c r="O8606" s="458" t="n">
        <v>3139340</v>
      </c>
      <c r="P8606" s="459" t="n">
        <v>2600</v>
      </c>
      <c r="Q8606" s="460" t="n">
        <v>44488</v>
      </c>
      <c r="R8606" s="461"/>
      <c r="S8606" s="461"/>
      <c r="T8606" s="462" t="n">
        <v>105</v>
      </c>
    </row>
    <row r="8607" customFormat="false" ht="15" hidden="true" customHeight="false" outlineLevel="0" collapsed="false">
      <c r="A8607" s="439"/>
      <c r="B8607" s="439" t="s">
        <v>1883</v>
      </c>
      <c r="C8607" s="439" t="str">
        <f aca="false">IFERROR(VLOOKUP(B8607,'[1]#¡REF!'!$A$1:$C$15201,2,FALSE()),"")</f>
        <v/>
      </c>
      <c r="D8607" s="439" t="s">
        <v>1016</v>
      </c>
      <c r="E8607" s="439" t="s">
        <v>1017</v>
      </c>
      <c r="F8607" s="441" t="s">
        <v>1130</v>
      </c>
      <c r="G8607" s="447" t="n">
        <v>1</v>
      </c>
      <c r="H8607" s="448" t="n">
        <v>0.596269579597404</v>
      </c>
      <c r="I8607" s="448" t="n">
        <v>11.83</v>
      </c>
      <c r="J8607" s="388"/>
      <c r="K8607" s="331" t="s">
        <v>994</v>
      </c>
    </row>
    <row r="8608" customFormat="false" ht="15" hidden="true" customHeight="false" outlineLevel="0" collapsed="false">
      <c r="A8608" s="444"/>
      <c r="B8608" s="444" t="s">
        <v>1883</v>
      </c>
      <c r="C8608" s="444" t="str">
        <f aca="false">IFERROR(VLOOKUP(B8608,'[1]#¡REF!'!$A$1:$C$15201,2,FALSE()),"")</f>
        <v/>
      </c>
      <c r="D8608" s="444" t="s">
        <v>1016</v>
      </c>
      <c r="E8608" s="444" t="s">
        <v>1040</v>
      </c>
      <c r="F8608" s="446" t="s">
        <v>1130</v>
      </c>
      <c r="G8608" s="447" t="n">
        <v>31</v>
      </c>
      <c r="H8608" s="448" t="n">
        <v>18.4843569675195</v>
      </c>
      <c r="I8608" s="448" t="n">
        <v>366.73</v>
      </c>
      <c r="J8608" s="389"/>
      <c r="K8608" s="331" t="s">
        <v>994</v>
      </c>
    </row>
    <row r="8609" customFormat="false" ht="15" hidden="true" customHeight="false" outlineLevel="0" collapsed="false">
      <c r="A8609" s="444"/>
      <c r="B8609" s="444" t="s">
        <v>1883</v>
      </c>
      <c r="C8609" s="444" t="str">
        <f aca="false">IFERROR(VLOOKUP(B8609,'[1]#¡REF!'!$A$1:$C$15201,2,FALSE()),"")</f>
        <v/>
      </c>
      <c r="D8609" s="444" t="s">
        <v>1016</v>
      </c>
      <c r="E8609" s="444" t="s">
        <v>1019</v>
      </c>
      <c r="F8609" s="354" t="s">
        <v>993</v>
      </c>
      <c r="G8609" s="447" t="n">
        <v>6244</v>
      </c>
      <c r="H8609" s="448" t="n">
        <v>3723.10725500619</v>
      </c>
      <c r="I8609" s="448" t="n">
        <v>73866.52</v>
      </c>
      <c r="J8609" s="389"/>
      <c r="K8609" s="331" t="s">
        <v>994</v>
      </c>
    </row>
    <row r="8610" customFormat="false" ht="15" hidden="true" customHeight="false" outlineLevel="0" collapsed="false">
      <c r="A8610" s="444"/>
      <c r="B8610" s="444" t="s">
        <v>1883</v>
      </c>
      <c r="C8610" s="444" t="str">
        <f aca="false">IFERROR(VLOOKUP(B8610,'[1]#¡REF!'!$A$1:$C$15201,2,FALSE()),"")</f>
        <v/>
      </c>
      <c r="D8610" s="444" t="s">
        <v>1016</v>
      </c>
      <c r="E8610" s="444" t="s">
        <v>1020</v>
      </c>
      <c r="F8610" s="354" t="s">
        <v>993</v>
      </c>
      <c r="G8610" s="447" t="n">
        <v>11700</v>
      </c>
      <c r="H8610" s="448" t="n">
        <v>6976.35408128963</v>
      </c>
      <c r="I8610" s="448" t="n">
        <v>138411</v>
      </c>
      <c r="J8610" s="389"/>
      <c r="K8610" s="331" t="s">
        <v>994</v>
      </c>
    </row>
    <row r="8611" customFormat="false" ht="15" hidden="true" customHeight="false" outlineLevel="0" collapsed="false">
      <c r="A8611" s="444"/>
      <c r="B8611" s="444" t="s">
        <v>1883</v>
      </c>
      <c r="C8611" s="444" t="str">
        <f aca="false">IFERROR(VLOOKUP(B8611,'[1]#¡REF!'!$A$1:$C$15201,2,FALSE()),"")</f>
        <v/>
      </c>
      <c r="D8611" s="444" t="s">
        <v>1016</v>
      </c>
      <c r="E8611" s="444" t="s">
        <v>1022</v>
      </c>
      <c r="F8611" s="354" t="s">
        <v>993</v>
      </c>
      <c r="G8611" s="447" t="n">
        <v>10</v>
      </c>
      <c r="H8611" s="448" t="n">
        <v>5.96269579597404</v>
      </c>
      <c r="I8611" s="448" t="n">
        <v>118.3</v>
      </c>
      <c r="J8611" s="389"/>
      <c r="K8611" s="331" t="s">
        <v>994</v>
      </c>
    </row>
    <row r="8612" customFormat="false" ht="15" hidden="true" customHeight="false" outlineLevel="0" collapsed="false">
      <c r="A8612" s="444"/>
      <c r="B8612" s="444" t="s">
        <v>1883</v>
      </c>
      <c r="C8612" s="444" t="str">
        <f aca="false">IFERROR(VLOOKUP(B8612,'[1]#¡REF!'!$A$1:$C$15201,2,FALSE()),"")</f>
        <v/>
      </c>
      <c r="D8612" s="444" t="s">
        <v>1016</v>
      </c>
      <c r="E8612" s="444" t="s">
        <v>1042</v>
      </c>
      <c r="F8612" s="354" t="s">
        <v>993</v>
      </c>
      <c r="G8612" s="447" t="n">
        <v>780</v>
      </c>
      <c r="H8612" s="448" t="n">
        <v>465.090272085975</v>
      </c>
      <c r="I8612" s="448" t="n">
        <v>9227.4</v>
      </c>
      <c r="J8612" s="389"/>
      <c r="K8612" s="331" t="s">
        <v>994</v>
      </c>
    </row>
    <row r="8613" customFormat="false" ht="15" hidden="true" customHeight="false" outlineLevel="0" collapsed="false">
      <c r="A8613" s="444"/>
      <c r="B8613" s="444" t="s">
        <v>1883</v>
      </c>
      <c r="C8613" s="444" t="str">
        <f aca="false">IFERROR(VLOOKUP(B8613,'[1]#¡REF!'!$A$1:$C$15201,2,FALSE()),"")</f>
        <v/>
      </c>
      <c r="D8613" s="444" t="s">
        <v>1016</v>
      </c>
      <c r="E8613" s="444" t="s">
        <v>1025</v>
      </c>
      <c r="F8613" s="354" t="s">
        <v>993</v>
      </c>
      <c r="G8613" s="447" t="n">
        <v>1950</v>
      </c>
      <c r="H8613" s="448" t="n">
        <v>1162.72568021494</v>
      </c>
      <c r="I8613" s="448" t="n">
        <v>23068.5</v>
      </c>
      <c r="J8613" s="389"/>
      <c r="K8613" s="331" t="s">
        <v>994</v>
      </c>
    </row>
    <row r="8614" customFormat="false" ht="15" hidden="true" customHeight="false" outlineLevel="0" collapsed="false">
      <c r="A8614" s="444"/>
      <c r="B8614" s="444" t="s">
        <v>1883</v>
      </c>
      <c r="C8614" s="444" t="str">
        <f aca="false">IFERROR(VLOOKUP(B8614,'[1]#¡REF!'!$A$1:$C$15201,2,FALSE()),"")</f>
        <v/>
      </c>
      <c r="D8614" s="444" t="s">
        <v>1016</v>
      </c>
      <c r="E8614" s="444" t="s">
        <v>1065</v>
      </c>
      <c r="F8614" s="354" t="s">
        <v>993</v>
      </c>
      <c r="G8614" s="447" t="n">
        <v>156</v>
      </c>
      <c r="H8614" s="448" t="n">
        <v>93.018054417195</v>
      </c>
      <c r="I8614" s="448" t="n">
        <v>1845.48</v>
      </c>
      <c r="J8614" s="389"/>
      <c r="K8614" s="331" t="s">
        <v>994</v>
      </c>
    </row>
    <row r="8615" customFormat="false" ht="15" hidden="true" customHeight="false" outlineLevel="0" collapsed="false">
      <c r="A8615" s="444"/>
      <c r="B8615" s="444" t="s">
        <v>1883</v>
      </c>
      <c r="C8615" s="444" t="str">
        <f aca="false">IFERROR(VLOOKUP(B8615,'[1]#¡REF!'!$A$1:$C$15201,2,FALSE()),"")</f>
        <v/>
      </c>
      <c r="D8615" s="444" t="s">
        <v>1016</v>
      </c>
      <c r="E8615" s="444" t="s">
        <v>1093</v>
      </c>
      <c r="F8615" s="446" t="s">
        <v>1131</v>
      </c>
      <c r="G8615" s="447" t="n">
        <v>78</v>
      </c>
      <c r="H8615" s="448" t="n">
        <v>46.5090272085975</v>
      </c>
      <c r="I8615" s="448" t="n">
        <v>922.74</v>
      </c>
      <c r="J8615" s="389"/>
      <c r="K8615" s="331" t="s">
        <v>994</v>
      </c>
    </row>
    <row r="8616" customFormat="false" ht="15" hidden="true" customHeight="false" outlineLevel="0" collapsed="false">
      <c r="A8616" s="444"/>
      <c r="B8616" s="444" t="s">
        <v>1883</v>
      </c>
      <c r="C8616" s="444" t="str">
        <f aca="false">IFERROR(VLOOKUP(B8616,'[1]#¡REF!'!$A$1:$C$15201,2,FALSE()),"")</f>
        <v/>
      </c>
      <c r="D8616" s="444" t="s">
        <v>1016</v>
      </c>
      <c r="E8616" s="444" t="s">
        <v>1026</v>
      </c>
      <c r="F8616" s="446" t="s">
        <v>1132</v>
      </c>
      <c r="G8616" s="447" t="n">
        <v>488</v>
      </c>
      <c r="H8616" s="448" t="n">
        <v>290.979554843533</v>
      </c>
      <c r="I8616" s="448" t="n">
        <v>5773.04</v>
      </c>
      <c r="J8616" s="389"/>
      <c r="K8616" s="331" t="s">
        <v>994</v>
      </c>
    </row>
    <row r="8617" customFormat="false" ht="15" hidden="true" customHeight="false" outlineLevel="0" collapsed="false">
      <c r="A8617" s="444"/>
      <c r="B8617" s="444" t="s">
        <v>1883</v>
      </c>
      <c r="C8617" s="444" t="str">
        <f aca="false">IFERROR(VLOOKUP(B8617,'[1]#¡REF!'!$A$1:$C$15201,2,FALSE()),"")</f>
        <v/>
      </c>
      <c r="D8617" s="444" t="s">
        <v>1016</v>
      </c>
      <c r="E8617" s="444" t="s">
        <v>1027</v>
      </c>
      <c r="F8617" s="446" t="s">
        <v>1133</v>
      </c>
      <c r="G8617" s="447" t="n">
        <v>31</v>
      </c>
      <c r="H8617" s="448" t="n">
        <v>18.4843569675195</v>
      </c>
      <c r="I8617" s="448" t="n">
        <v>366.73</v>
      </c>
      <c r="J8617" s="389"/>
      <c r="K8617" s="331" t="s">
        <v>994</v>
      </c>
    </row>
    <row r="8618" customFormat="false" ht="15" hidden="true" customHeight="false" outlineLevel="0" collapsed="false">
      <c r="A8618" s="449"/>
      <c r="B8618" s="449" t="s">
        <v>1883</v>
      </c>
      <c r="C8618" s="449" t="str">
        <f aca="false">IFERROR(VLOOKUP(B8618,'[1]#¡REF!'!$A$1:$C$15201,2,FALSE()),"")</f>
        <v/>
      </c>
      <c r="D8618" s="449" t="s">
        <v>1016</v>
      </c>
      <c r="E8618" s="449" t="s">
        <v>1028</v>
      </c>
      <c r="F8618" s="450" t="s">
        <v>1134</v>
      </c>
      <c r="G8618" s="447" t="n">
        <v>31</v>
      </c>
      <c r="H8618" s="448" t="n">
        <v>18.4843569675195</v>
      </c>
      <c r="I8618" s="448" t="n">
        <v>366.73</v>
      </c>
      <c r="J8618" s="390"/>
      <c r="K8618" s="331" t="s">
        <v>994</v>
      </c>
    </row>
    <row r="8619" customFormat="false" ht="15.75" hidden="true" customHeight="false" outlineLevel="0" collapsed="false">
      <c r="A8619" s="451"/>
      <c r="B8619" s="451" t="s">
        <v>1883</v>
      </c>
      <c r="C8619" s="451" t="str">
        <f aca="false">IFERROR(VLOOKUP(B8619,'[1]#¡REF!'!$A$1:$C$15201,2,FALSE()),"")</f>
        <v/>
      </c>
      <c r="D8619" s="451" t="s">
        <v>1016</v>
      </c>
      <c r="E8619" s="451" t="s">
        <v>621</v>
      </c>
      <c r="F8619" s="452" t="s">
        <v>1136</v>
      </c>
      <c r="G8619" s="453" t="n">
        <v>592</v>
      </c>
      <c r="H8619" s="454" t="n">
        <v>352.991591121663</v>
      </c>
      <c r="I8619" s="454" t="n">
        <v>7003.36</v>
      </c>
      <c r="J8619" s="360"/>
      <c r="K8619" s="356" t="s">
        <v>994</v>
      </c>
      <c r="L8619" s="379"/>
      <c r="M8619" s="379"/>
      <c r="N8619" s="379"/>
      <c r="O8619" s="379"/>
      <c r="P8619" s="101"/>
      <c r="Q8619" s="380"/>
      <c r="R8619" s="381"/>
      <c r="S8619" s="381"/>
      <c r="T8619" s="382"/>
    </row>
    <row r="8620" customFormat="false" ht="15" hidden="true" customHeight="false" outlineLevel="0" collapsed="false">
      <c r="A8620" s="439"/>
      <c r="B8620" s="439" t="s">
        <v>1884</v>
      </c>
      <c r="C8620" s="439" t="str">
        <f aca="false">IFERROR(VLOOKUP(B8620,'[1]#¡REF!'!$A$1:$C$15201,2,FALSE()),"")</f>
        <v/>
      </c>
      <c r="D8620" s="439" t="s">
        <v>991</v>
      </c>
      <c r="E8620" s="439" t="s">
        <v>997</v>
      </c>
      <c r="F8620" s="441" t="s">
        <v>1130</v>
      </c>
      <c r="G8620" s="447" t="n">
        <v>500</v>
      </c>
      <c r="H8620" s="448" t="n">
        <v>296.622694499638</v>
      </c>
      <c r="I8620" s="448" t="n">
        <v>5885</v>
      </c>
      <c r="J8620" s="388"/>
      <c r="K8620" s="331" t="s">
        <v>994</v>
      </c>
    </row>
    <row r="8621" customFormat="false" ht="15" hidden="true" customHeight="false" outlineLevel="0" collapsed="false">
      <c r="A8621" s="444"/>
      <c r="B8621" s="444" t="s">
        <v>1884</v>
      </c>
      <c r="C8621" s="444" t="str">
        <f aca="false">IFERROR(VLOOKUP(B8621,'[1]#¡REF!'!$A$1:$C$15201,2,FALSE()),"")</f>
        <v/>
      </c>
      <c r="D8621" s="444" t="s">
        <v>991</v>
      </c>
      <c r="E8621" s="444" t="s">
        <v>1032</v>
      </c>
      <c r="F8621" s="446" t="s">
        <v>1130</v>
      </c>
      <c r="G8621" s="447" t="n">
        <v>24</v>
      </c>
      <c r="H8621" s="448" t="n">
        <v>14.2378893359826</v>
      </c>
      <c r="I8621" s="448" t="n">
        <v>282.48</v>
      </c>
      <c r="J8621" s="389"/>
      <c r="K8621" s="331" t="s">
        <v>994</v>
      </c>
    </row>
    <row r="8622" customFormat="false" ht="15" hidden="true" customHeight="false" outlineLevel="0" collapsed="false">
      <c r="A8622" s="444"/>
      <c r="B8622" s="444" t="s">
        <v>1884</v>
      </c>
      <c r="C8622" s="444" t="str">
        <f aca="false">IFERROR(VLOOKUP(B8622,'[1]#¡REF!'!$A$1:$C$15201,2,FALSE()),"")</f>
        <v/>
      </c>
      <c r="D8622" s="444" t="s">
        <v>991</v>
      </c>
      <c r="E8622" s="444" t="s">
        <v>992</v>
      </c>
      <c r="F8622" s="354" t="s">
        <v>993</v>
      </c>
      <c r="G8622" s="447" t="n">
        <v>150</v>
      </c>
      <c r="H8622" s="448" t="n">
        <v>88.9868083498915</v>
      </c>
      <c r="I8622" s="448" t="n">
        <v>1765.5</v>
      </c>
      <c r="J8622" s="389"/>
      <c r="K8622" s="331" t="s">
        <v>994</v>
      </c>
    </row>
    <row r="8623" customFormat="false" ht="15" hidden="true" customHeight="false" outlineLevel="0" collapsed="false">
      <c r="A8623" s="444"/>
      <c r="B8623" s="444" t="s">
        <v>1884</v>
      </c>
      <c r="C8623" s="444" t="str">
        <f aca="false">IFERROR(VLOOKUP(B8623,'[1]#¡REF!'!$A$1:$C$15201,2,FALSE()),"")</f>
        <v/>
      </c>
      <c r="D8623" s="444" t="s">
        <v>991</v>
      </c>
      <c r="E8623" s="444" t="s">
        <v>1000</v>
      </c>
      <c r="F8623" s="354" t="s">
        <v>993</v>
      </c>
      <c r="G8623" s="447" t="n">
        <v>4800</v>
      </c>
      <c r="H8623" s="448" t="n">
        <v>2847.57786719653</v>
      </c>
      <c r="I8623" s="448" t="n">
        <v>56496</v>
      </c>
      <c r="J8623" s="389"/>
      <c r="K8623" s="331" t="s">
        <v>994</v>
      </c>
    </row>
    <row r="8624" customFormat="false" ht="15" hidden="true" customHeight="false" outlineLevel="0" collapsed="false">
      <c r="A8624" s="444"/>
      <c r="B8624" s="444" t="s">
        <v>1884</v>
      </c>
      <c r="C8624" s="444" t="str">
        <f aca="false">IFERROR(VLOOKUP(B8624,'[1]#¡REF!'!$A$1:$C$15201,2,FALSE()),"")</f>
        <v/>
      </c>
      <c r="D8624" s="444" t="s">
        <v>991</v>
      </c>
      <c r="E8624" s="444" t="s">
        <v>1075</v>
      </c>
      <c r="F8624" s="354" t="s">
        <v>993</v>
      </c>
      <c r="G8624" s="447" t="n">
        <v>374</v>
      </c>
      <c r="H8624" s="448" t="n">
        <v>221.873775485729</v>
      </c>
      <c r="I8624" s="448" t="n">
        <v>4401.98</v>
      </c>
      <c r="J8624" s="389"/>
      <c r="K8624" s="331" t="s">
        <v>994</v>
      </c>
    </row>
    <row r="8625" customFormat="false" ht="15" hidden="true" customHeight="false" outlineLevel="0" collapsed="false">
      <c r="A8625" s="444"/>
      <c r="B8625" s="444" t="s">
        <v>1884</v>
      </c>
      <c r="C8625" s="444" t="str">
        <f aca="false">IFERROR(VLOOKUP(B8625,'[1]#¡REF!'!$A$1:$C$15201,2,FALSE()),"")</f>
        <v/>
      </c>
      <c r="D8625" s="444" t="s">
        <v>991</v>
      </c>
      <c r="E8625" s="444" t="s">
        <v>1033</v>
      </c>
      <c r="F8625" s="354" t="s">
        <v>993</v>
      </c>
      <c r="G8625" s="447" t="n">
        <v>1000</v>
      </c>
      <c r="H8625" s="448" t="n">
        <v>593.245388999277</v>
      </c>
      <c r="I8625" s="448" t="n">
        <v>11770</v>
      </c>
      <c r="J8625" s="389"/>
      <c r="K8625" s="331" t="s">
        <v>994</v>
      </c>
    </row>
    <row r="8626" customFormat="false" ht="15" hidden="true" customHeight="false" outlineLevel="0" collapsed="false">
      <c r="A8626" s="444"/>
      <c r="B8626" s="444" t="s">
        <v>1884</v>
      </c>
      <c r="C8626" s="444" t="str">
        <f aca="false">IFERROR(VLOOKUP(B8626,'[1]#¡REF!'!$A$1:$C$15201,2,FALSE()),"")</f>
        <v/>
      </c>
      <c r="D8626" s="444" t="s">
        <v>991</v>
      </c>
      <c r="E8626" s="444" t="s">
        <v>1009</v>
      </c>
      <c r="F8626" s="354" t="s">
        <v>993</v>
      </c>
      <c r="G8626" s="447" t="n">
        <v>15</v>
      </c>
      <c r="H8626" s="448" t="n">
        <v>8.89868083498915</v>
      </c>
      <c r="I8626" s="448" t="n">
        <v>176.55</v>
      </c>
      <c r="J8626" s="389"/>
      <c r="K8626" s="331" t="s">
        <v>994</v>
      </c>
    </row>
    <row r="8627" customFormat="false" ht="15" hidden="true" customHeight="false" outlineLevel="0" collapsed="false">
      <c r="A8627" s="444"/>
      <c r="B8627" s="444" t="s">
        <v>1884</v>
      </c>
      <c r="C8627" s="444" t="str">
        <f aca="false">IFERROR(VLOOKUP(B8627,'[1]#¡REF!'!$A$1:$C$15201,2,FALSE()),"")</f>
        <v/>
      </c>
      <c r="D8627" s="444" t="s">
        <v>991</v>
      </c>
      <c r="E8627" s="444" t="s">
        <v>1012</v>
      </c>
      <c r="F8627" s="354" t="s">
        <v>993</v>
      </c>
      <c r="G8627" s="447" t="n">
        <v>100</v>
      </c>
      <c r="H8627" s="448" t="n">
        <v>59.3245388999277</v>
      </c>
      <c r="I8627" s="448" t="n">
        <v>1177</v>
      </c>
      <c r="J8627" s="389"/>
      <c r="K8627" s="331" t="s">
        <v>994</v>
      </c>
    </row>
    <row r="8628" customFormat="false" ht="15" hidden="true" customHeight="false" outlineLevel="0" collapsed="false">
      <c r="A8628" s="444"/>
      <c r="B8628" s="444" t="s">
        <v>1884</v>
      </c>
      <c r="C8628" s="444" t="str">
        <f aca="false">IFERROR(VLOOKUP(B8628,'[1]#¡REF!'!$A$1:$C$15201,2,FALSE()),"")</f>
        <v/>
      </c>
      <c r="D8628" s="444" t="s">
        <v>991</v>
      </c>
      <c r="E8628" s="444" t="s">
        <v>1036</v>
      </c>
      <c r="F8628" s="354" t="s">
        <v>993</v>
      </c>
      <c r="G8628" s="447" t="n">
        <v>30</v>
      </c>
      <c r="H8628" s="448" t="n">
        <v>17.7973616699783</v>
      </c>
      <c r="I8628" s="448" t="n">
        <v>353.1</v>
      </c>
      <c r="J8628" s="389"/>
      <c r="K8628" s="331" t="s">
        <v>994</v>
      </c>
    </row>
    <row r="8629" customFormat="false" ht="15" hidden="true" customHeight="false" outlineLevel="0" collapsed="false">
      <c r="A8629" s="444"/>
      <c r="B8629" s="444" t="s">
        <v>1884</v>
      </c>
      <c r="C8629" s="444" t="str">
        <f aca="false">IFERROR(VLOOKUP(B8629,'[1]#¡REF!'!$A$1:$C$15201,2,FALSE()),"")</f>
        <v/>
      </c>
      <c r="D8629" s="444" t="s">
        <v>991</v>
      </c>
      <c r="E8629" s="444" t="s">
        <v>1013</v>
      </c>
      <c r="F8629" s="354" t="s">
        <v>993</v>
      </c>
      <c r="G8629" s="447" t="n">
        <v>40</v>
      </c>
      <c r="H8629" s="448" t="n">
        <v>23.7298155599711</v>
      </c>
      <c r="I8629" s="448" t="n">
        <v>470.8</v>
      </c>
      <c r="J8629" s="389"/>
      <c r="K8629" s="331" t="s">
        <v>994</v>
      </c>
    </row>
    <row r="8630" customFormat="false" ht="15" hidden="true" customHeight="false" outlineLevel="0" collapsed="false">
      <c r="A8630" s="444"/>
      <c r="B8630" s="444" t="s">
        <v>1884</v>
      </c>
      <c r="C8630" s="444" t="str">
        <f aca="false">IFERROR(VLOOKUP(B8630,'[1]#¡REF!'!$A$1:$C$15201,2,FALSE()),"")</f>
        <v/>
      </c>
      <c r="D8630" s="444" t="s">
        <v>991</v>
      </c>
      <c r="E8630" s="444" t="s">
        <v>1037</v>
      </c>
      <c r="F8630" s="446" t="s">
        <v>1131</v>
      </c>
      <c r="G8630" s="447" t="n">
        <v>2400</v>
      </c>
      <c r="H8630" s="448" t="n">
        <v>1423.78893359826</v>
      </c>
      <c r="I8630" s="448" t="n">
        <v>28248</v>
      </c>
      <c r="J8630" s="389"/>
      <c r="K8630" s="331" t="s">
        <v>994</v>
      </c>
    </row>
    <row r="8631" customFormat="false" ht="15" hidden="true" customHeight="false" outlineLevel="0" collapsed="false">
      <c r="A8631" s="444"/>
      <c r="B8631" s="444" t="s">
        <v>1884</v>
      </c>
      <c r="C8631" s="444" t="str">
        <f aca="false">IFERROR(VLOOKUP(B8631,'[1]#¡REF!'!$A$1:$C$15201,2,FALSE()),"")</f>
        <v/>
      </c>
      <c r="D8631" s="444" t="s">
        <v>991</v>
      </c>
      <c r="E8631" s="444" t="s">
        <v>1014</v>
      </c>
      <c r="F8631" s="446" t="s">
        <v>1132</v>
      </c>
      <c r="G8631" s="447" t="n">
        <v>2880</v>
      </c>
      <c r="H8631" s="448" t="n">
        <v>1708.54672031792</v>
      </c>
      <c r="I8631" s="448" t="n">
        <v>33897.6</v>
      </c>
      <c r="J8631" s="389"/>
      <c r="K8631" s="331" t="s">
        <v>994</v>
      </c>
    </row>
    <row r="8632" customFormat="false" ht="15" hidden="true" customHeight="false" outlineLevel="0" collapsed="false">
      <c r="A8632" s="444"/>
      <c r="B8632" s="444" t="s">
        <v>1884</v>
      </c>
      <c r="C8632" s="444" t="str">
        <f aca="false">IFERROR(VLOOKUP(B8632,'[1]#¡REF!'!$A$1:$C$15201,2,FALSE()),"")</f>
        <v/>
      </c>
      <c r="D8632" s="444" t="s">
        <v>991</v>
      </c>
      <c r="E8632" s="444" t="s">
        <v>1002</v>
      </c>
      <c r="F8632" s="446" t="s">
        <v>1133</v>
      </c>
      <c r="G8632" s="447" t="n">
        <v>500</v>
      </c>
      <c r="H8632" s="448" t="n">
        <v>296.622694499638</v>
      </c>
      <c r="I8632" s="448" t="n">
        <v>5885</v>
      </c>
      <c r="J8632" s="389"/>
      <c r="K8632" s="331" t="s">
        <v>994</v>
      </c>
    </row>
    <row r="8633" customFormat="false" ht="15" hidden="true" customHeight="false" outlineLevel="0" collapsed="false">
      <c r="A8633" s="449"/>
      <c r="B8633" s="449" t="s">
        <v>1884</v>
      </c>
      <c r="C8633" s="449" t="str">
        <f aca="false">IFERROR(VLOOKUP(B8633,'[1]#¡REF!'!$A$1:$C$15201,2,FALSE()),"")</f>
        <v/>
      </c>
      <c r="D8633" s="449" t="s">
        <v>991</v>
      </c>
      <c r="E8633" s="449" t="s">
        <v>1004</v>
      </c>
      <c r="F8633" s="450" t="s">
        <v>1134</v>
      </c>
      <c r="G8633" s="447" t="n">
        <v>288</v>
      </c>
      <c r="H8633" s="448" t="n">
        <v>170.854672031792</v>
      </c>
      <c r="I8633" s="448" t="n">
        <v>3389.76</v>
      </c>
      <c r="J8633" s="390"/>
      <c r="K8633" s="331" t="s">
        <v>994</v>
      </c>
    </row>
    <row r="8634" customFormat="false" ht="15.75" hidden="true" customHeight="false" outlineLevel="0" collapsed="false">
      <c r="A8634" s="494" t="s">
        <v>1875</v>
      </c>
      <c r="B8634" s="451" t="s">
        <v>1884</v>
      </c>
      <c r="C8634" s="451" t="str">
        <f aca="false">IFERROR(VLOOKUP(B8634,'[1]#¡REF!'!$A$1:$C$15201,2,FALSE()),"")</f>
        <v/>
      </c>
      <c r="D8634" s="451" t="s">
        <v>991</v>
      </c>
      <c r="E8634" s="451" t="s">
        <v>612</v>
      </c>
      <c r="F8634" s="452" t="s">
        <v>1136</v>
      </c>
      <c r="G8634" s="453" t="n">
        <v>2401</v>
      </c>
      <c r="H8634" s="454" t="n">
        <v>1424.38217898726</v>
      </c>
      <c r="I8634" s="454" t="n">
        <v>28259.77</v>
      </c>
      <c r="J8634" s="360" t="n">
        <v>10.15</v>
      </c>
      <c r="K8634" s="356" t="s">
        <v>994</v>
      </c>
      <c r="L8634" s="458" t="s">
        <v>1876</v>
      </c>
      <c r="M8634" s="458"/>
      <c r="N8634" s="458"/>
      <c r="O8634" s="458" t="n">
        <v>3139340</v>
      </c>
      <c r="P8634" s="101" t="n">
        <v>2591</v>
      </c>
      <c r="Q8634" s="495" t="n">
        <v>44488</v>
      </c>
      <c r="R8634" s="496"/>
      <c r="S8634" s="496"/>
      <c r="T8634" s="382" t="n">
        <v>200</v>
      </c>
    </row>
    <row r="8635" customFormat="false" ht="15" hidden="true" customHeight="false" outlineLevel="0" collapsed="false">
      <c r="A8635" s="439"/>
      <c r="B8635" s="439" t="s">
        <v>1884</v>
      </c>
      <c r="C8635" s="439" t="str">
        <f aca="false">IFERROR(VLOOKUP(B8635,'[1]#¡REF!'!$A$1:$C$15201,2,FALSE()),"")</f>
        <v/>
      </c>
      <c r="D8635" s="439" t="s">
        <v>1016</v>
      </c>
      <c r="E8635" s="439" t="s">
        <v>1017</v>
      </c>
      <c r="F8635" s="441" t="s">
        <v>1130</v>
      </c>
      <c r="G8635" s="447" t="n">
        <v>1</v>
      </c>
      <c r="H8635" s="448" t="n">
        <v>0.593245388999277</v>
      </c>
      <c r="I8635" s="448" t="n">
        <v>11.77</v>
      </c>
      <c r="J8635" s="388"/>
      <c r="K8635" s="331" t="s">
        <v>994</v>
      </c>
    </row>
    <row r="8636" customFormat="false" ht="15" hidden="true" customHeight="false" outlineLevel="0" collapsed="false">
      <c r="A8636" s="444"/>
      <c r="B8636" s="444" t="s">
        <v>1884</v>
      </c>
      <c r="C8636" s="444" t="str">
        <f aca="false">IFERROR(VLOOKUP(B8636,'[1]#¡REF!'!$A$1:$C$15201,2,FALSE()),"")</f>
        <v/>
      </c>
      <c r="D8636" s="444" t="s">
        <v>1016</v>
      </c>
      <c r="E8636" s="444" t="s">
        <v>1040</v>
      </c>
      <c r="F8636" s="446" t="s">
        <v>1130</v>
      </c>
      <c r="G8636" s="447" t="n">
        <v>31</v>
      </c>
      <c r="H8636" s="448" t="n">
        <v>18.3906070589776</v>
      </c>
      <c r="I8636" s="448" t="n">
        <v>364.87</v>
      </c>
      <c r="J8636" s="389"/>
      <c r="K8636" s="331" t="s">
        <v>994</v>
      </c>
    </row>
    <row r="8637" customFormat="false" ht="15" hidden="true" customHeight="false" outlineLevel="0" collapsed="false">
      <c r="A8637" s="444"/>
      <c r="B8637" s="444" t="s">
        <v>1884</v>
      </c>
      <c r="C8637" s="444" t="str">
        <f aca="false">IFERROR(VLOOKUP(B8637,'[1]#¡REF!'!$A$1:$C$15201,2,FALSE()),"")</f>
        <v/>
      </c>
      <c r="D8637" s="444" t="s">
        <v>1016</v>
      </c>
      <c r="E8637" s="444" t="s">
        <v>1091</v>
      </c>
      <c r="F8637" s="354" t="s">
        <v>993</v>
      </c>
      <c r="G8637" s="447" t="n">
        <v>195</v>
      </c>
      <c r="H8637" s="448" t="n">
        <v>115.682850854859</v>
      </c>
      <c r="I8637" s="448" t="n">
        <v>2295.15</v>
      </c>
      <c r="J8637" s="389"/>
      <c r="K8637" s="331" t="s">
        <v>994</v>
      </c>
    </row>
    <row r="8638" customFormat="false" ht="15" hidden="true" customHeight="false" outlineLevel="0" collapsed="false">
      <c r="A8638" s="444"/>
      <c r="B8638" s="444" t="s">
        <v>1884</v>
      </c>
      <c r="C8638" s="444" t="str">
        <f aca="false">IFERROR(VLOOKUP(B8638,'[1]#¡REF!'!$A$1:$C$15201,2,FALSE()),"")</f>
        <v/>
      </c>
      <c r="D8638" s="444" t="s">
        <v>1016</v>
      </c>
      <c r="E8638" s="444" t="s">
        <v>1019</v>
      </c>
      <c r="F8638" s="354" t="s">
        <v>993</v>
      </c>
      <c r="G8638" s="447" t="n">
        <v>6240</v>
      </c>
      <c r="H8638" s="448" t="n">
        <v>3701.85122735549</v>
      </c>
      <c r="I8638" s="448" t="n">
        <v>73444.8</v>
      </c>
      <c r="J8638" s="389"/>
      <c r="K8638" s="331" t="s">
        <v>994</v>
      </c>
    </row>
    <row r="8639" customFormat="false" ht="15" hidden="true" customHeight="false" outlineLevel="0" collapsed="false">
      <c r="A8639" s="444"/>
      <c r="B8639" s="444" t="s">
        <v>1884</v>
      </c>
      <c r="C8639" s="444" t="str">
        <f aca="false">IFERROR(VLOOKUP(B8639,'[1]#¡REF!'!$A$1:$C$15201,2,FALSE()),"")</f>
        <v/>
      </c>
      <c r="D8639" s="444" t="s">
        <v>1016</v>
      </c>
      <c r="E8639" s="444" t="s">
        <v>1020</v>
      </c>
      <c r="F8639" s="354" t="s">
        <v>993</v>
      </c>
      <c r="G8639" s="447" t="n">
        <v>7800</v>
      </c>
      <c r="H8639" s="448" t="n">
        <v>4627.31403419436</v>
      </c>
      <c r="I8639" s="448" t="n">
        <v>91806</v>
      </c>
      <c r="J8639" s="389"/>
      <c r="K8639" s="331" t="s">
        <v>994</v>
      </c>
    </row>
    <row r="8640" customFormat="false" ht="15" hidden="true" customHeight="false" outlineLevel="0" collapsed="false">
      <c r="A8640" s="444"/>
      <c r="B8640" s="444" t="s">
        <v>1884</v>
      </c>
      <c r="C8640" s="444" t="str">
        <f aca="false">IFERROR(VLOOKUP(B8640,'[1]#¡REF!'!$A$1:$C$15201,2,FALSE()),"")</f>
        <v/>
      </c>
      <c r="D8640" s="444" t="s">
        <v>1016</v>
      </c>
      <c r="E8640" s="444" t="s">
        <v>1022</v>
      </c>
      <c r="F8640" s="354" t="s">
        <v>993</v>
      </c>
      <c r="G8640" s="447" t="n">
        <v>10</v>
      </c>
      <c r="H8640" s="448" t="n">
        <v>5.93245388999277</v>
      </c>
      <c r="I8640" s="448" t="n">
        <v>117.7</v>
      </c>
      <c r="J8640" s="389"/>
      <c r="K8640" s="331" t="s">
        <v>994</v>
      </c>
    </row>
    <row r="8641" customFormat="false" ht="15" hidden="true" customHeight="false" outlineLevel="0" collapsed="false">
      <c r="A8641" s="444"/>
      <c r="B8641" s="444" t="s">
        <v>1884</v>
      </c>
      <c r="C8641" s="444" t="str">
        <f aca="false">IFERROR(VLOOKUP(B8641,'[1]#¡REF!'!$A$1:$C$15201,2,FALSE()),"")</f>
        <v/>
      </c>
      <c r="D8641" s="444" t="s">
        <v>1016</v>
      </c>
      <c r="E8641" s="444" t="s">
        <v>1042</v>
      </c>
      <c r="F8641" s="354" t="s">
        <v>993</v>
      </c>
      <c r="G8641" s="447" t="n">
        <v>780</v>
      </c>
      <c r="H8641" s="448" t="n">
        <v>462.731403419436</v>
      </c>
      <c r="I8641" s="448" t="n">
        <v>9180.6</v>
      </c>
      <c r="J8641" s="389"/>
      <c r="K8641" s="331" t="s">
        <v>994</v>
      </c>
    </row>
    <row r="8642" customFormat="false" ht="15" hidden="true" customHeight="false" outlineLevel="0" collapsed="false">
      <c r="A8642" s="444"/>
      <c r="B8642" s="444" t="s">
        <v>1884</v>
      </c>
      <c r="C8642" s="444" t="str">
        <f aca="false">IFERROR(VLOOKUP(B8642,'[1]#¡REF!'!$A$1:$C$15201,2,FALSE()),"")</f>
        <v/>
      </c>
      <c r="D8642" s="444" t="s">
        <v>1016</v>
      </c>
      <c r="E8642" s="444" t="s">
        <v>1025</v>
      </c>
      <c r="F8642" s="354" t="s">
        <v>993</v>
      </c>
      <c r="G8642" s="447" t="n">
        <v>1950</v>
      </c>
      <c r="H8642" s="448" t="n">
        <v>1156.82850854859</v>
      </c>
      <c r="I8642" s="448" t="n">
        <v>22951.5</v>
      </c>
      <c r="J8642" s="389"/>
      <c r="K8642" s="331" t="s">
        <v>994</v>
      </c>
    </row>
    <row r="8643" customFormat="false" ht="15" hidden="true" customHeight="false" outlineLevel="0" collapsed="false">
      <c r="A8643" s="444"/>
      <c r="B8643" s="444" t="s">
        <v>1884</v>
      </c>
      <c r="C8643" s="444" t="str">
        <f aca="false">IFERROR(VLOOKUP(B8643,'[1]#¡REF!'!$A$1:$C$15201,2,FALSE()),"")</f>
        <v/>
      </c>
      <c r="D8643" s="444" t="s">
        <v>1016</v>
      </c>
      <c r="E8643" s="444" t="s">
        <v>1065</v>
      </c>
      <c r="F8643" s="354" t="s">
        <v>993</v>
      </c>
      <c r="G8643" s="447" t="n">
        <v>78</v>
      </c>
      <c r="H8643" s="448" t="n">
        <v>46.2731403419436</v>
      </c>
      <c r="I8643" s="448" t="n">
        <v>918.06</v>
      </c>
      <c r="J8643" s="389"/>
      <c r="K8643" s="331" t="s">
        <v>994</v>
      </c>
    </row>
    <row r="8644" customFormat="false" ht="15" hidden="true" customHeight="false" outlineLevel="0" collapsed="false">
      <c r="A8644" s="444"/>
      <c r="B8644" s="444" t="s">
        <v>1884</v>
      </c>
      <c r="C8644" s="444" t="str">
        <f aca="false">IFERROR(VLOOKUP(B8644,'[1]#¡REF!'!$A$1:$C$15201,2,FALSE()),"")</f>
        <v/>
      </c>
      <c r="D8644" s="444" t="s">
        <v>1016</v>
      </c>
      <c r="E8644" s="444" t="s">
        <v>1093</v>
      </c>
      <c r="F8644" s="446" t="s">
        <v>1131</v>
      </c>
      <c r="G8644" s="447" t="n">
        <v>312</v>
      </c>
      <c r="H8644" s="448" t="n">
        <v>185.092561367774</v>
      </c>
      <c r="I8644" s="448" t="n">
        <v>3672.24</v>
      </c>
      <c r="J8644" s="389"/>
      <c r="K8644" s="331" t="s">
        <v>994</v>
      </c>
    </row>
    <row r="8645" customFormat="false" ht="15" hidden="true" customHeight="false" outlineLevel="0" collapsed="false">
      <c r="A8645" s="444"/>
      <c r="B8645" s="444" t="s">
        <v>1884</v>
      </c>
      <c r="C8645" s="444" t="str">
        <f aca="false">IFERROR(VLOOKUP(B8645,'[1]#¡REF!'!$A$1:$C$15201,2,FALSE()),"")</f>
        <v/>
      </c>
      <c r="D8645" s="444" t="s">
        <v>1016</v>
      </c>
      <c r="E8645" s="444" t="s">
        <v>1026</v>
      </c>
      <c r="F8645" s="446" t="s">
        <v>1132</v>
      </c>
      <c r="G8645" s="447" t="n">
        <v>777</v>
      </c>
      <c r="H8645" s="448" t="n">
        <v>460.951667252438</v>
      </c>
      <c r="I8645" s="448" t="n">
        <v>9145.29</v>
      </c>
      <c r="J8645" s="389"/>
      <c r="K8645" s="331" t="s">
        <v>994</v>
      </c>
    </row>
    <row r="8646" customFormat="false" ht="15" hidden="true" customHeight="false" outlineLevel="0" collapsed="false">
      <c r="A8646" s="444"/>
      <c r="B8646" s="444" t="s">
        <v>1884</v>
      </c>
      <c r="C8646" s="444" t="str">
        <f aca="false">IFERROR(VLOOKUP(B8646,'[1]#¡REF!'!$A$1:$C$15201,2,FALSE()),"")</f>
        <v/>
      </c>
      <c r="D8646" s="444" t="s">
        <v>1016</v>
      </c>
      <c r="E8646" s="444" t="s">
        <v>1027</v>
      </c>
      <c r="F8646" s="446" t="s">
        <v>1133</v>
      </c>
      <c r="G8646" s="447" t="n">
        <v>47</v>
      </c>
      <c r="H8646" s="448" t="n">
        <v>27.882533282966</v>
      </c>
      <c r="I8646" s="448" t="n">
        <v>553.19</v>
      </c>
      <c r="J8646" s="389"/>
      <c r="K8646" s="331" t="s">
        <v>994</v>
      </c>
    </row>
    <row r="8647" customFormat="false" ht="15" hidden="true" customHeight="false" outlineLevel="0" collapsed="false">
      <c r="A8647" s="449"/>
      <c r="B8647" s="449" t="s">
        <v>1884</v>
      </c>
      <c r="C8647" s="449" t="str">
        <f aca="false">IFERROR(VLOOKUP(B8647,'[1]#¡REF!'!$A$1:$C$15201,2,FALSE()),"")</f>
        <v/>
      </c>
      <c r="D8647" s="449" t="s">
        <v>1016</v>
      </c>
      <c r="E8647" s="449" t="s">
        <v>1028</v>
      </c>
      <c r="F8647" s="450" t="s">
        <v>1134</v>
      </c>
      <c r="G8647" s="447" t="n">
        <v>47</v>
      </c>
      <c r="H8647" s="448" t="n">
        <v>27.882533282966</v>
      </c>
      <c r="I8647" s="448" t="n">
        <v>553.19</v>
      </c>
      <c r="J8647" s="390"/>
      <c r="K8647" s="331" t="s">
        <v>994</v>
      </c>
    </row>
    <row r="8648" customFormat="false" ht="15.75" hidden="true" customHeight="false" outlineLevel="0" collapsed="false">
      <c r="A8648" s="451"/>
      <c r="B8648" s="451" t="s">
        <v>1884</v>
      </c>
      <c r="C8648" s="451" t="str">
        <f aca="false">IFERROR(VLOOKUP(B8648,'[1]#¡REF!'!$A$1:$C$15201,2,FALSE()),"")</f>
        <v/>
      </c>
      <c r="D8648" s="451" t="s">
        <v>1016</v>
      </c>
      <c r="E8648" s="451" t="s">
        <v>621</v>
      </c>
      <c r="F8648" s="452" t="s">
        <v>1136</v>
      </c>
      <c r="G8648" s="453" t="n">
        <v>1124</v>
      </c>
      <c r="H8648" s="454" t="n">
        <v>666.807817235187</v>
      </c>
      <c r="I8648" s="454" t="n">
        <v>13229.48</v>
      </c>
      <c r="J8648" s="360"/>
      <c r="K8648" s="356" t="s">
        <v>994</v>
      </c>
      <c r="L8648" s="379"/>
      <c r="M8648" s="379"/>
      <c r="N8648" s="379"/>
      <c r="O8648" s="379"/>
      <c r="P8648" s="101"/>
      <c r="Q8648" s="380"/>
      <c r="R8648" s="381"/>
      <c r="S8648" s="381"/>
      <c r="T8648" s="382"/>
    </row>
    <row r="8649" customFormat="false" ht="15" hidden="true" customHeight="false" outlineLevel="0" collapsed="false">
      <c r="A8649" s="439"/>
      <c r="B8649" s="439" t="s">
        <v>1885</v>
      </c>
      <c r="C8649" s="439" t="str">
        <f aca="false">IFERROR(VLOOKUP(B8649,'[1]#¡REF!'!$A$1:$C$15201,2,FALSE()),"")</f>
        <v/>
      </c>
      <c r="D8649" s="439" t="s">
        <v>991</v>
      </c>
      <c r="E8649" s="439" t="s">
        <v>997</v>
      </c>
      <c r="F8649" s="441" t="s">
        <v>1130</v>
      </c>
      <c r="G8649" s="447" t="n">
        <v>35</v>
      </c>
      <c r="H8649" s="448" t="n">
        <v>20.8694352859091</v>
      </c>
      <c r="I8649" s="448" t="n">
        <v>414.05</v>
      </c>
      <c r="J8649" s="388"/>
      <c r="K8649" s="331" t="s">
        <v>994</v>
      </c>
    </row>
    <row r="8650" customFormat="false" ht="15" hidden="true" customHeight="false" outlineLevel="0" collapsed="false">
      <c r="A8650" s="444"/>
      <c r="B8650" s="444" t="s">
        <v>1885</v>
      </c>
      <c r="C8650" s="444" t="str">
        <f aca="false">IFERROR(VLOOKUP(B8650,'[1]#¡REF!'!$A$1:$C$15201,2,FALSE()),"")</f>
        <v/>
      </c>
      <c r="D8650" s="444" t="s">
        <v>991</v>
      </c>
      <c r="E8650" s="444" t="s">
        <v>992</v>
      </c>
      <c r="F8650" s="354" t="s">
        <v>993</v>
      </c>
      <c r="G8650" s="447" t="n">
        <v>280</v>
      </c>
      <c r="H8650" s="448" t="n">
        <v>166.955482287273</v>
      </c>
      <c r="I8650" s="448" t="n">
        <v>3312.4</v>
      </c>
      <c r="J8650" s="389"/>
      <c r="K8650" s="331" t="s">
        <v>994</v>
      </c>
    </row>
    <row r="8651" customFormat="false" ht="15" hidden="true" customHeight="false" outlineLevel="0" collapsed="false">
      <c r="A8651" s="444"/>
      <c r="B8651" s="444" t="s">
        <v>1885</v>
      </c>
      <c r="C8651" s="444" t="str">
        <f aca="false">IFERROR(VLOOKUP(B8651,'[1]#¡REF!'!$A$1:$C$15201,2,FALSE()),"")</f>
        <v/>
      </c>
      <c r="D8651" s="444" t="s">
        <v>991</v>
      </c>
      <c r="E8651" s="444" t="s">
        <v>1000</v>
      </c>
      <c r="F8651" s="354" t="s">
        <v>993</v>
      </c>
      <c r="G8651" s="447" t="n">
        <v>3083</v>
      </c>
      <c r="H8651" s="448" t="n">
        <v>1838.2991138988</v>
      </c>
      <c r="I8651" s="448" t="n">
        <v>36471.89</v>
      </c>
      <c r="J8651" s="389"/>
      <c r="K8651" s="331" t="s">
        <v>994</v>
      </c>
    </row>
    <row r="8652" customFormat="false" ht="15" hidden="true" customHeight="false" outlineLevel="0" collapsed="false">
      <c r="A8652" s="444"/>
      <c r="B8652" s="444" t="s">
        <v>1885</v>
      </c>
      <c r="C8652" s="444" t="str">
        <f aca="false">IFERROR(VLOOKUP(B8652,'[1]#¡REF!'!$A$1:$C$15201,2,FALSE()),"")</f>
        <v/>
      </c>
      <c r="D8652" s="444" t="s">
        <v>991</v>
      </c>
      <c r="E8652" s="444" t="s">
        <v>1075</v>
      </c>
      <c r="F8652" s="354" t="s">
        <v>993</v>
      </c>
      <c r="G8652" s="447" t="n">
        <v>22</v>
      </c>
      <c r="H8652" s="448" t="n">
        <v>13.1179307511429</v>
      </c>
      <c r="I8652" s="448" t="n">
        <v>260.26</v>
      </c>
      <c r="J8652" s="389"/>
      <c r="K8652" s="331" t="s">
        <v>994</v>
      </c>
    </row>
    <row r="8653" customFormat="false" ht="15" hidden="true" customHeight="false" outlineLevel="0" collapsed="false">
      <c r="A8653" s="444"/>
      <c r="B8653" s="444" t="s">
        <v>1885</v>
      </c>
      <c r="C8653" s="444" t="str">
        <f aca="false">IFERROR(VLOOKUP(B8653,'[1]#¡REF!'!$A$1:$C$15201,2,FALSE()),"")</f>
        <v/>
      </c>
      <c r="D8653" s="444" t="s">
        <v>991</v>
      </c>
      <c r="E8653" s="444" t="s">
        <v>1012</v>
      </c>
      <c r="F8653" s="354" t="s">
        <v>993</v>
      </c>
      <c r="G8653" s="447" t="n">
        <v>100</v>
      </c>
      <c r="H8653" s="448" t="n">
        <v>59.6269579597404</v>
      </c>
      <c r="I8653" s="448" t="n">
        <v>1183</v>
      </c>
      <c r="J8653" s="389"/>
      <c r="K8653" s="331" t="s">
        <v>994</v>
      </c>
    </row>
    <row r="8654" customFormat="false" ht="15" hidden="true" customHeight="false" outlineLevel="0" collapsed="false">
      <c r="A8654" s="444"/>
      <c r="B8654" s="444" t="s">
        <v>1885</v>
      </c>
      <c r="C8654" s="444" t="str">
        <f aca="false">IFERROR(VLOOKUP(B8654,'[1]#¡REF!'!$A$1:$C$15201,2,FALSE()),"")</f>
        <v/>
      </c>
      <c r="D8654" s="444" t="s">
        <v>991</v>
      </c>
      <c r="E8654" s="444" t="s">
        <v>1013</v>
      </c>
      <c r="F8654" s="354" t="s">
        <v>993</v>
      </c>
      <c r="G8654" s="447" t="n">
        <v>25</v>
      </c>
      <c r="H8654" s="448" t="n">
        <v>14.9067394899351</v>
      </c>
      <c r="I8654" s="448" t="n">
        <v>295.75</v>
      </c>
      <c r="J8654" s="389"/>
      <c r="K8654" s="331" t="s">
        <v>994</v>
      </c>
    </row>
    <row r="8655" customFormat="false" ht="15" hidden="true" customHeight="false" outlineLevel="0" collapsed="false">
      <c r="A8655" s="444"/>
      <c r="B8655" s="444" t="s">
        <v>1885</v>
      </c>
      <c r="C8655" s="444" t="str">
        <f aca="false">IFERROR(VLOOKUP(B8655,'[1]#¡REF!'!$A$1:$C$15201,2,FALSE()),"")</f>
        <v/>
      </c>
      <c r="D8655" s="444" t="s">
        <v>991</v>
      </c>
      <c r="E8655" s="444" t="s">
        <v>1037</v>
      </c>
      <c r="F8655" s="446" t="s">
        <v>1131</v>
      </c>
      <c r="G8655" s="447" t="n">
        <v>12</v>
      </c>
      <c r="H8655" s="448" t="n">
        <v>7.15523495516885</v>
      </c>
      <c r="I8655" s="448" t="n">
        <v>141.96</v>
      </c>
      <c r="J8655" s="389"/>
      <c r="K8655" s="331" t="s">
        <v>994</v>
      </c>
    </row>
    <row r="8656" customFormat="false" ht="15" hidden="true" customHeight="false" outlineLevel="0" collapsed="false">
      <c r="A8656" s="444"/>
      <c r="B8656" s="444" t="s">
        <v>1885</v>
      </c>
      <c r="C8656" s="444" t="str">
        <f aca="false">IFERROR(VLOOKUP(B8656,'[1]#¡REF!'!$A$1:$C$15201,2,FALSE()),"")</f>
        <v/>
      </c>
      <c r="D8656" s="444" t="s">
        <v>991</v>
      </c>
      <c r="E8656" s="444" t="s">
        <v>1014</v>
      </c>
      <c r="F8656" s="446" t="s">
        <v>1132</v>
      </c>
      <c r="G8656" s="447" t="n">
        <v>200</v>
      </c>
      <c r="H8656" s="448" t="n">
        <v>119.253915919481</v>
      </c>
      <c r="I8656" s="448" t="n">
        <v>2366</v>
      </c>
      <c r="J8656" s="389"/>
      <c r="K8656" s="331" t="s">
        <v>994</v>
      </c>
    </row>
    <row r="8657" customFormat="false" ht="15" hidden="true" customHeight="false" outlineLevel="0" collapsed="false">
      <c r="A8657" s="444"/>
      <c r="B8657" s="444" t="s">
        <v>1885</v>
      </c>
      <c r="C8657" s="444" t="str">
        <f aca="false">IFERROR(VLOOKUP(B8657,'[1]#¡REF!'!$A$1:$C$15201,2,FALSE()),"")</f>
        <v/>
      </c>
      <c r="D8657" s="444" t="s">
        <v>991</v>
      </c>
      <c r="E8657" s="444" t="s">
        <v>1002</v>
      </c>
      <c r="F8657" s="446" t="s">
        <v>1133</v>
      </c>
      <c r="G8657" s="447" t="n">
        <v>500</v>
      </c>
      <c r="H8657" s="448" t="n">
        <v>298.134789798702</v>
      </c>
      <c r="I8657" s="448" t="n">
        <v>5915</v>
      </c>
      <c r="J8657" s="389"/>
      <c r="K8657" s="331" t="s">
        <v>994</v>
      </c>
    </row>
    <row r="8658" customFormat="false" ht="15" hidden="true" customHeight="false" outlineLevel="0" collapsed="false">
      <c r="A8658" s="444"/>
      <c r="B8658" s="444" t="s">
        <v>1885</v>
      </c>
      <c r="C8658" s="444" t="str">
        <f aca="false">IFERROR(VLOOKUP(B8658,'[1]#¡REF!'!$A$1:$C$15201,2,FALSE()),"")</f>
        <v/>
      </c>
      <c r="D8658" s="444" t="s">
        <v>991</v>
      </c>
      <c r="E8658" s="444" t="s">
        <v>1004</v>
      </c>
      <c r="F8658" s="446" t="s">
        <v>1134</v>
      </c>
      <c r="G8658" s="447" t="n">
        <v>32</v>
      </c>
      <c r="H8658" s="448" t="n">
        <v>19.0806265471169</v>
      </c>
      <c r="I8658" s="448" t="n">
        <v>378.56</v>
      </c>
      <c r="J8658" s="389"/>
      <c r="K8658" s="331" t="s">
        <v>994</v>
      </c>
    </row>
    <row r="8659" customFormat="false" ht="15" hidden="true" customHeight="false" outlineLevel="0" collapsed="false">
      <c r="A8659" s="444"/>
      <c r="B8659" s="444" t="s">
        <v>1885</v>
      </c>
      <c r="C8659" s="444" t="str">
        <f aca="false">IFERROR(VLOOKUP(B8659,'[1]#¡REF!'!$A$1:$C$15201,2,FALSE()),"")</f>
        <v/>
      </c>
      <c r="D8659" s="444" t="s">
        <v>1016</v>
      </c>
      <c r="E8659" s="444" t="s">
        <v>1017</v>
      </c>
      <c r="F8659" s="446" t="s">
        <v>1130</v>
      </c>
      <c r="G8659" s="447" t="n">
        <v>4</v>
      </c>
      <c r="H8659" s="448" t="n">
        <v>2.38507831838962</v>
      </c>
      <c r="I8659" s="448" t="n">
        <v>47.32</v>
      </c>
      <c r="J8659" s="389"/>
      <c r="K8659" s="331" t="s">
        <v>994</v>
      </c>
    </row>
    <row r="8660" customFormat="false" ht="15" hidden="true" customHeight="false" outlineLevel="0" collapsed="false">
      <c r="A8660" s="444"/>
      <c r="B8660" s="444" t="s">
        <v>1885</v>
      </c>
      <c r="C8660" s="444" t="str">
        <f aca="false">IFERROR(VLOOKUP(B8660,'[1]#¡REF!'!$A$1:$C$15201,2,FALSE()),"")</f>
        <v/>
      </c>
      <c r="D8660" s="444" t="s">
        <v>1016</v>
      </c>
      <c r="E8660" s="444" t="s">
        <v>1091</v>
      </c>
      <c r="F8660" s="354" t="s">
        <v>993</v>
      </c>
      <c r="G8660" s="447" t="n">
        <v>195</v>
      </c>
      <c r="H8660" s="448" t="n">
        <v>116.272568021494</v>
      </c>
      <c r="I8660" s="448" t="n">
        <v>2306.85</v>
      </c>
      <c r="J8660" s="389"/>
      <c r="K8660" s="331" t="s">
        <v>994</v>
      </c>
    </row>
    <row r="8661" customFormat="false" ht="15" hidden="true" customHeight="false" outlineLevel="0" collapsed="false">
      <c r="A8661" s="444"/>
      <c r="B8661" s="444" t="s">
        <v>1885</v>
      </c>
      <c r="C8661" s="444" t="str">
        <f aca="false">IFERROR(VLOOKUP(B8661,'[1]#¡REF!'!$A$1:$C$15201,2,FALSE()),"")</f>
        <v/>
      </c>
      <c r="D8661" s="444" t="s">
        <v>1016</v>
      </c>
      <c r="E8661" s="444" t="s">
        <v>1019</v>
      </c>
      <c r="F8661" s="354" t="s">
        <v>993</v>
      </c>
      <c r="G8661" s="447" t="n">
        <v>39</v>
      </c>
      <c r="H8661" s="448" t="n">
        <v>23.2545136042988</v>
      </c>
      <c r="I8661" s="448" t="n">
        <v>461.37</v>
      </c>
      <c r="J8661" s="389"/>
      <c r="K8661" s="331" t="s">
        <v>994</v>
      </c>
    </row>
    <row r="8662" customFormat="false" ht="15" hidden="true" customHeight="false" outlineLevel="0" collapsed="false">
      <c r="A8662" s="444"/>
      <c r="B8662" s="444" t="s">
        <v>1885</v>
      </c>
      <c r="C8662" s="444" t="str">
        <f aca="false">IFERROR(VLOOKUP(B8662,'[1]#¡REF!'!$A$1:$C$15201,2,FALSE()),"")</f>
        <v/>
      </c>
      <c r="D8662" s="444" t="s">
        <v>1016</v>
      </c>
      <c r="E8662" s="444" t="s">
        <v>1022</v>
      </c>
      <c r="F8662" s="354" t="s">
        <v>993</v>
      </c>
      <c r="G8662" s="447" t="n">
        <v>10</v>
      </c>
      <c r="H8662" s="448" t="n">
        <v>5.96269579597404</v>
      </c>
      <c r="I8662" s="448" t="n">
        <v>118.3</v>
      </c>
      <c r="J8662" s="389"/>
      <c r="K8662" s="331" t="s">
        <v>994</v>
      </c>
    </row>
    <row r="8663" customFormat="false" ht="15" hidden="true" customHeight="false" outlineLevel="0" collapsed="false">
      <c r="A8663" s="444"/>
      <c r="B8663" s="444" t="s">
        <v>1885</v>
      </c>
      <c r="C8663" s="444" t="str">
        <f aca="false">IFERROR(VLOOKUP(B8663,'[1]#¡REF!'!$A$1:$C$15201,2,FALSE()),"")</f>
        <v/>
      </c>
      <c r="D8663" s="444" t="s">
        <v>1016</v>
      </c>
      <c r="E8663" s="444" t="s">
        <v>1042</v>
      </c>
      <c r="F8663" s="354" t="s">
        <v>993</v>
      </c>
      <c r="G8663" s="447" t="n">
        <v>390</v>
      </c>
      <c r="H8663" s="448" t="n">
        <v>232.545136042988</v>
      </c>
      <c r="I8663" s="448" t="n">
        <v>4613.7</v>
      </c>
      <c r="J8663" s="389"/>
      <c r="K8663" s="331" t="s">
        <v>994</v>
      </c>
    </row>
    <row r="8664" customFormat="false" ht="15" hidden="true" customHeight="false" outlineLevel="0" collapsed="false">
      <c r="A8664" s="444"/>
      <c r="B8664" s="444" t="s">
        <v>1885</v>
      </c>
      <c r="C8664" s="444" t="str">
        <f aca="false">IFERROR(VLOOKUP(B8664,'[1]#¡REF!'!$A$1:$C$15201,2,FALSE()),"")</f>
        <v/>
      </c>
      <c r="D8664" s="444" t="s">
        <v>1016</v>
      </c>
      <c r="E8664" s="444" t="s">
        <v>1025</v>
      </c>
      <c r="F8664" s="354" t="s">
        <v>993</v>
      </c>
      <c r="G8664" s="447" t="n">
        <v>624</v>
      </c>
      <c r="H8664" s="448" t="n">
        <v>372.07221766878</v>
      </c>
      <c r="I8664" s="448" t="n">
        <v>7381.92</v>
      </c>
      <c r="J8664" s="389"/>
      <c r="K8664" s="331" t="s">
        <v>994</v>
      </c>
    </row>
    <row r="8665" customFormat="false" ht="15" hidden="true" customHeight="false" outlineLevel="0" collapsed="false">
      <c r="A8665" s="444"/>
      <c r="B8665" s="444" t="s">
        <v>1885</v>
      </c>
      <c r="C8665" s="444" t="str">
        <f aca="false">IFERROR(VLOOKUP(B8665,'[1]#¡REF!'!$A$1:$C$15201,2,FALSE()),"")</f>
        <v/>
      </c>
      <c r="D8665" s="444" t="s">
        <v>1016</v>
      </c>
      <c r="E8665" s="444" t="s">
        <v>1065</v>
      </c>
      <c r="F8665" s="354" t="s">
        <v>993</v>
      </c>
      <c r="G8665" s="447" t="n">
        <v>78</v>
      </c>
      <c r="H8665" s="448" t="n">
        <v>46.5090272085975</v>
      </c>
      <c r="I8665" s="448" t="n">
        <v>922.74</v>
      </c>
      <c r="J8665" s="389"/>
      <c r="K8665" s="331" t="s">
        <v>994</v>
      </c>
    </row>
    <row r="8666" customFormat="false" ht="15" hidden="true" customHeight="false" outlineLevel="0" collapsed="false">
      <c r="A8666" s="444"/>
      <c r="B8666" s="444" t="s">
        <v>1885</v>
      </c>
      <c r="C8666" s="444" t="str">
        <f aca="false">IFERROR(VLOOKUP(B8666,'[1]#¡REF!'!$A$1:$C$15201,2,FALSE()),"")</f>
        <v/>
      </c>
      <c r="D8666" s="444" t="s">
        <v>1016</v>
      </c>
      <c r="E8666" s="444" t="s">
        <v>1026</v>
      </c>
      <c r="F8666" s="446" t="s">
        <v>1132</v>
      </c>
      <c r="G8666" s="447" t="n">
        <v>30</v>
      </c>
      <c r="H8666" s="448" t="n">
        <v>17.8880873879221</v>
      </c>
      <c r="I8666" s="448" t="n">
        <v>354.9</v>
      </c>
      <c r="J8666" s="389"/>
      <c r="K8666" s="331" t="s">
        <v>994</v>
      </c>
    </row>
    <row r="8667" customFormat="false" ht="15" hidden="true" customHeight="false" outlineLevel="0" collapsed="false">
      <c r="A8667" s="444"/>
      <c r="B8667" s="444" t="s">
        <v>1885</v>
      </c>
      <c r="C8667" s="444" t="str">
        <f aca="false">IFERROR(VLOOKUP(B8667,'[1]#¡REF!'!$A$1:$C$15201,2,FALSE()),"")</f>
        <v/>
      </c>
      <c r="D8667" s="444" t="s">
        <v>1016</v>
      </c>
      <c r="E8667" s="444" t="s">
        <v>1027</v>
      </c>
      <c r="F8667" s="446" t="s">
        <v>1133</v>
      </c>
      <c r="G8667" s="447" t="n">
        <v>12</v>
      </c>
      <c r="H8667" s="448" t="n">
        <v>7.15523495516885</v>
      </c>
      <c r="I8667" s="448" t="n">
        <v>141.96</v>
      </c>
      <c r="J8667" s="389"/>
      <c r="K8667" s="331" t="s">
        <v>994</v>
      </c>
    </row>
    <row r="8668" customFormat="false" ht="15" hidden="true" customHeight="false" outlineLevel="0" collapsed="false">
      <c r="A8668" s="444"/>
      <c r="B8668" s="444" t="s">
        <v>1885</v>
      </c>
      <c r="C8668" s="444" t="str">
        <f aca="false">IFERROR(VLOOKUP(B8668,'[1]#¡REF!'!$A$1:$C$15201,2,FALSE()),"")</f>
        <v/>
      </c>
      <c r="D8668" s="444" t="s">
        <v>1016</v>
      </c>
      <c r="E8668" s="444" t="s">
        <v>1028</v>
      </c>
      <c r="F8668" s="446" t="s">
        <v>1134</v>
      </c>
      <c r="G8668" s="447" t="n">
        <v>12</v>
      </c>
      <c r="H8668" s="448" t="n">
        <v>7.15523495516885</v>
      </c>
      <c r="I8668" s="448" t="n">
        <v>141.96</v>
      </c>
      <c r="J8668" s="389"/>
      <c r="K8668" s="331" t="s">
        <v>994</v>
      </c>
    </row>
    <row r="8669" customFormat="false" ht="15" hidden="true" customHeight="false" outlineLevel="0" collapsed="false">
      <c r="A8669" s="444"/>
      <c r="B8669" s="444" t="s">
        <v>1886</v>
      </c>
      <c r="C8669" s="444" t="str">
        <f aca="false">IFERROR(VLOOKUP(B8669,'[1]#¡REF!'!$A$1:$C$15201,2,FALSE()),"")</f>
        <v/>
      </c>
      <c r="D8669" s="444" t="s">
        <v>991</v>
      </c>
      <c r="E8669" s="444" t="s">
        <v>997</v>
      </c>
      <c r="F8669" s="446" t="s">
        <v>1130</v>
      </c>
      <c r="G8669" s="447" t="n">
        <v>60</v>
      </c>
      <c r="H8669" s="448" t="n">
        <v>609.012147265035</v>
      </c>
      <c r="I8669" s="448" t="n">
        <v>12082.8</v>
      </c>
      <c r="J8669" s="389"/>
      <c r="K8669" s="331" t="s">
        <v>994</v>
      </c>
    </row>
    <row r="8670" customFormat="false" ht="15" hidden="true" customHeight="false" outlineLevel="0" collapsed="false">
      <c r="A8670" s="444"/>
      <c r="B8670" s="444" t="s">
        <v>1886</v>
      </c>
      <c r="C8670" s="444" t="str">
        <f aca="false">IFERROR(VLOOKUP(B8670,'[1]#¡REF!'!$A$1:$C$15201,2,FALSE()),"")</f>
        <v/>
      </c>
      <c r="D8670" s="444" t="s">
        <v>991</v>
      </c>
      <c r="E8670" s="444" t="s">
        <v>1032</v>
      </c>
      <c r="F8670" s="446" t="s">
        <v>1130</v>
      </c>
      <c r="G8670" s="447" t="n">
        <v>96</v>
      </c>
      <c r="H8670" s="448" t="n">
        <v>974.419435624056</v>
      </c>
      <c r="I8670" s="448" t="n">
        <v>19332.48</v>
      </c>
      <c r="J8670" s="389"/>
      <c r="K8670" s="331" t="s">
        <v>994</v>
      </c>
    </row>
    <row r="8671" customFormat="false" ht="15" hidden="true" customHeight="false" outlineLevel="0" collapsed="false">
      <c r="A8671" s="444"/>
      <c r="B8671" s="444" t="s">
        <v>1886</v>
      </c>
      <c r="C8671" s="444" t="str">
        <f aca="false">IFERROR(VLOOKUP(B8671,'[1]#¡REF!'!$A$1:$C$15201,2,FALSE()),"")</f>
        <v/>
      </c>
      <c r="D8671" s="444" t="s">
        <v>991</v>
      </c>
      <c r="E8671" s="444" t="s">
        <v>1000</v>
      </c>
      <c r="F8671" s="354" t="s">
        <v>993</v>
      </c>
      <c r="G8671" s="447" t="n">
        <v>153</v>
      </c>
      <c r="H8671" s="448" t="n">
        <v>1552.98097552584</v>
      </c>
      <c r="I8671" s="448" t="n">
        <v>30811.14</v>
      </c>
      <c r="J8671" s="389"/>
      <c r="K8671" s="331" t="s">
        <v>994</v>
      </c>
    </row>
    <row r="8672" customFormat="false" ht="15" hidden="true" customHeight="false" outlineLevel="0" collapsed="false">
      <c r="A8672" s="444"/>
      <c r="B8672" s="444" t="s">
        <v>1886</v>
      </c>
      <c r="C8672" s="444" t="str">
        <f aca="false">IFERROR(VLOOKUP(B8672,'[1]#¡REF!'!$A$1:$C$15201,2,FALSE()),"")</f>
        <v/>
      </c>
      <c r="D8672" s="444" t="s">
        <v>991</v>
      </c>
      <c r="E8672" s="444" t="s">
        <v>1033</v>
      </c>
      <c r="F8672" s="354" t="s">
        <v>993</v>
      </c>
      <c r="G8672" s="447" t="n">
        <v>60</v>
      </c>
      <c r="H8672" s="448" t="n">
        <v>609.012147265035</v>
      </c>
      <c r="I8672" s="448" t="n">
        <v>12082.8</v>
      </c>
      <c r="J8672" s="389"/>
      <c r="K8672" s="331" t="s">
        <v>994</v>
      </c>
    </row>
    <row r="8673" customFormat="false" ht="15" hidden="true" customHeight="false" outlineLevel="0" collapsed="false">
      <c r="A8673" s="444"/>
      <c r="B8673" s="444" t="s">
        <v>1886</v>
      </c>
      <c r="C8673" s="444" t="str">
        <f aca="false">IFERROR(VLOOKUP(B8673,'[1]#¡REF!'!$A$1:$C$15201,2,FALSE()),"")</f>
        <v/>
      </c>
      <c r="D8673" s="444" t="s">
        <v>991</v>
      </c>
      <c r="E8673" s="444" t="s">
        <v>1053</v>
      </c>
      <c r="F8673" s="354" t="s">
        <v>993</v>
      </c>
      <c r="G8673" s="447" t="n">
        <v>400</v>
      </c>
      <c r="H8673" s="448" t="n">
        <v>4060.0809817669</v>
      </c>
      <c r="I8673" s="448" t="n">
        <v>80552</v>
      </c>
      <c r="J8673" s="389"/>
      <c r="K8673" s="331" t="s">
        <v>994</v>
      </c>
    </row>
    <row r="8674" customFormat="false" ht="15" hidden="true" customHeight="false" outlineLevel="0" collapsed="false">
      <c r="A8674" s="444"/>
      <c r="B8674" s="444" t="s">
        <v>1886</v>
      </c>
      <c r="C8674" s="444" t="str">
        <f aca="false">IFERROR(VLOOKUP(B8674,'[1]#¡REF!'!$A$1:$C$15201,2,FALSE()),"")</f>
        <v/>
      </c>
      <c r="D8674" s="444" t="s">
        <v>991</v>
      </c>
      <c r="E8674" s="444" t="s">
        <v>1012</v>
      </c>
      <c r="F8674" s="354" t="s">
        <v>993</v>
      </c>
      <c r="G8674" s="447" t="n">
        <v>1000</v>
      </c>
      <c r="H8674" s="448" t="n">
        <v>10150.2024544173</v>
      </c>
      <c r="I8674" s="448" t="n">
        <v>201380</v>
      </c>
      <c r="J8674" s="389"/>
      <c r="K8674" s="331" t="s">
        <v>994</v>
      </c>
    </row>
    <row r="8675" customFormat="false" ht="15" hidden="true" customHeight="false" outlineLevel="0" collapsed="false">
      <c r="A8675" s="444"/>
      <c r="B8675" s="444" t="s">
        <v>1886</v>
      </c>
      <c r="C8675" s="444" t="str">
        <f aca="false">IFERROR(VLOOKUP(B8675,'[1]#¡REF!'!$A$1:$C$15201,2,FALSE()),"")</f>
        <v/>
      </c>
      <c r="D8675" s="444" t="s">
        <v>991</v>
      </c>
      <c r="E8675" s="444" t="s">
        <v>995</v>
      </c>
      <c r="F8675" s="354" t="s">
        <v>993</v>
      </c>
      <c r="G8675" s="447" t="n">
        <v>60</v>
      </c>
      <c r="H8675" s="448" t="n">
        <v>609.012147265035</v>
      </c>
      <c r="I8675" s="448" t="n">
        <v>12082.8</v>
      </c>
      <c r="J8675" s="389"/>
      <c r="K8675" s="331" t="s">
        <v>994</v>
      </c>
    </row>
    <row r="8676" customFormat="false" ht="15" hidden="true" customHeight="false" outlineLevel="0" collapsed="false">
      <c r="A8676" s="444"/>
      <c r="B8676" s="444" t="s">
        <v>1886</v>
      </c>
      <c r="C8676" s="444" t="str">
        <f aca="false">IFERROR(VLOOKUP(B8676,'[1]#¡REF!'!$A$1:$C$15201,2,FALSE()),"")</f>
        <v/>
      </c>
      <c r="D8676" s="444" t="s">
        <v>991</v>
      </c>
      <c r="E8676" s="444" t="s">
        <v>1037</v>
      </c>
      <c r="F8676" s="446" t="s">
        <v>1131</v>
      </c>
      <c r="G8676" s="447" t="n">
        <v>1344</v>
      </c>
      <c r="H8676" s="448" t="n">
        <v>13641.8720987368</v>
      </c>
      <c r="I8676" s="448" t="n">
        <v>270654.72</v>
      </c>
      <c r="J8676" s="389"/>
      <c r="K8676" s="331" t="s">
        <v>994</v>
      </c>
    </row>
    <row r="8677" customFormat="false" ht="15" hidden="true" customHeight="false" outlineLevel="0" collapsed="false">
      <c r="A8677" s="444"/>
      <c r="B8677" s="444" t="s">
        <v>1886</v>
      </c>
      <c r="C8677" s="444" t="str">
        <f aca="false">IFERROR(VLOOKUP(B8677,'[1]#¡REF!'!$A$1:$C$15201,2,FALSE()),"")</f>
        <v/>
      </c>
      <c r="D8677" s="444" t="s">
        <v>991</v>
      </c>
      <c r="E8677" s="444" t="s">
        <v>1014</v>
      </c>
      <c r="F8677" s="446" t="s">
        <v>1132</v>
      </c>
      <c r="G8677" s="447" t="n">
        <v>712</v>
      </c>
      <c r="H8677" s="448" t="n">
        <v>7226.94414754508</v>
      </c>
      <c r="I8677" s="448" t="n">
        <v>143382.56</v>
      </c>
      <c r="J8677" s="389"/>
      <c r="K8677" s="331" t="s">
        <v>994</v>
      </c>
    </row>
    <row r="8678" customFormat="false" ht="15" hidden="true" customHeight="false" outlineLevel="0" collapsed="false">
      <c r="A8678" s="449"/>
      <c r="B8678" s="449" t="s">
        <v>1886</v>
      </c>
      <c r="C8678" s="449" t="str">
        <f aca="false">IFERROR(VLOOKUP(B8678,'[1]#¡REF!'!$A$1:$C$15201,2,FALSE()),"")</f>
        <v/>
      </c>
      <c r="D8678" s="449" t="s">
        <v>991</v>
      </c>
      <c r="E8678" s="449" t="s">
        <v>1004</v>
      </c>
      <c r="F8678" s="450" t="s">
        <v>1134</v>
      </c>
      <c r="G8678" s="447" t="n">
        <v>1750</v>
      </c>
      <c r="H8678" s="448" t="n">
        <v>17762.8542952302</v>
      </c>
      <c r="I8678" s="448" t="n">
        <v>352415</v>
      </c>
      <c r="J8678" s="390"/>
      <c r="K8678" s="331" t="s">
        <v>994</v>
      </c>
    </row>
    <row r="8679" customFormat="false" ht="15.75" hidden="true" customHeight="false" outlineLevel="0" collapsed="false">
      <c r="A8679" s="494" t="s">
        <v>1875</v>
      </c>
      <c r="B8679" s="494" t="s">
        <v>1886</v>
      </c>
      <c r="C8679" s="491" t="str">
        <f aca="false">IFERROR(VLOOKUP(B8679,'[1]#¡REF!'!$A$1:$C$15201,2,FALSE()),"")</f>
        <v/>
      </c>
      <c r="D8679" s="494" t="s">
        <v>991</v>
      </c>
      <c r="E8679" s="494" t="s">
        <v>612</v>
      </c>
      <c r="F8679" s="456" t="s">
        <v>1136</v>
      </c>
      <c r="G8679" s="456" t="n">
        <v>904</v>
      </c>
      <c r="H8679" s="492" t="n">
        <v>9175.7830187932</v>
      </c>
      <c r="I8679" s="492" t="n">
        <v>182047.52</v>
      </c>
      <c r="J8679" s="497" t="n">
        <v>173.6</v>
      </c>
      <c r="K8679" s="494" t="s">
        <v>994</v>
      </c>
      <c r="L8679" s="458" t="s">
        <v>1887</v>
      </c>
      <c r="M8679" s="458"/>
      <c r="N8679" s="458"/>
      <c r="O8679" s="458" t="n">
        <v>3139341</v>
      </c>
      <c r="P8679" s="459" t="n">
        <v>1995</v>
      </c>
      <c r="Q8679" s="487" t="n">
        <v>44413</v>
      </c>
      <c r="R8679" s="488"/>
      <c r="S8679" s="488"/>
      <c r="T8679" s="462" t="n">
        <v>75</v>
      </c>
    </row>
    <row r="8680" customFormat="false" ht="15" hidden="true" customHeight="false" outlineLevel="0" collapsed="false">
      <c r="A8680" s="439"/>
      <c r="B8680" s="439" t="s">
        <v>1888</v>
      </c>
      <c r="C8680" s="439" t="str">
        <f aca="false">IFERROR(VLOOKUP(B8680,'[1]#¡REF!'!$A$1:$C$15201,2,FALSE()),"")</f>
        <v/>
      </c>
      <c r="D8680" s="439" t="s">
        <v>991</v>
      </c>
      <c r="E8680" s="439" t="s">
        <v>1032</v>
      </c>
      <c r="F8680" s="441" t="s">
        <v>1130</v>
      </c>
      <c r="G8680" s="447" t="n">
        <v>24</v>
      </c>
      <c r="H8680" s="448" t="n">
        <v>112.669364555162</v>
      </c>
      <c r="I8680" s="448" t="n">
        <v>2235.36</v>
      </c>
      <c r="J8680" s="388"/>
      <c r="K8680" s="331" t="s">
        <v>994</v>
      </c>
    </row>
    <row r="8681" customFormat="false" ht="15" hidden="true" customHeight="false" outlineLevel="0" collapsed="false">
      <c r="A8681" s="444"/>
      <c r="B8681" s="444" t="s">
        <v>1888</v>
      </c>
      <c r="C8681" s="444" t="str">
        <f aca="false">IFERROR(VLOOKUP(B8681,'[1]#¡REF!'!$A$1:$C$15201,2,FALSE()),"")</f>
        <v/>
      </c>
      <c r="D8681" s="444" t="s">
        <v>991</v>
      </c>
      <c r="E8681" s="444" t="s">
        <v>992</v>
      </c>
      <c r="F8681" s="354" t="s">
        <v>993</v>
      </c>
      <c r="G8681" s="447" t="n">
        <v>110</v>
      </c>
      <c r="H8681" s="448" t="n">
        <v>516.401254211159</v>
      </c>
      <c r="I8681" s="448" t="n">
        <v>10245.4</v>
      </c>
      <c r="J8681" s="389"/>
      <c r="K8681" s="331" t="s">
        <v>994</v>
      </c>
    </row>
    <row r="8682" customFormat="false" ht="15" hidden="true" customHeight="false" outlineLevel="0" collapsed="false">
      <c r="A8682" s="444"/>
      <c r="B8682" s="444" t="s">
        <v>1888</v>
      </c>
      <c r="C8682" s="444" t="str">
        <f aca="false">IFERROR(VLOOKUP(B8682,'[1]#¡REF!'!$A$1:$C$15201,2,FALSE()),"")</f>
        <v/>
      </c>
      <c r="D8682" s="444" t="s">
        <v>991</v>
      </c>
      <c r="E8682" s="444" t="s">
        <v>1000</v>
      </c>
      <c r="F8682" s="354" t="s">
        <v>993</v>
      </c>
      <c r="G8682" s="447" t="n">
        <v>111</v>
      </c>
      <c r="H8682" s="448" t="n">
        <v>521.095811067625</v>
      </c>
      <c r="I8682" s="448" t="n">
        <v>10338.54</v>
      </c>
      <c r="J8682" s="389"/>
      <c r="K8682" s="331" t="s">
        <v>994</v>
      </c>
    </row>
    <row r="8683" customFormat="false" ht="15" hidden="true" customHeight="false" outlineLevel="0" collapsed="false">
      <c r="A8683" s="444"/>
      <c r="B8683" s="444" t="s">
        <v>1888</v>
      </c>
      <c r="C8683" s="444" t="str">
        <f aca="false">IFERROR(VLOOKUP(B8683,'[1]#¡REF!'!$A$1:$C$15201,2,FALSE()),"")</f>
        <v/>
      </c>
      <c r="D8683" s="444" t="s">
        <v>991</v>
      </c>
      <c r="E8683" s="444" t="s">
        <v>1033</v>
      </c>
      <c r="F8683" s="354" t="s">
        <v>993</v>
      </c>
      <c r="G8683" s="447" t="n">
        <v>200</v>
      </c>
      <c r="H8683" s="448" t="n">
        <v>938.911371293017</v>
      </c>
      <c r="I8683" s="448" t="n">
        <v>18628</v>
      </c>
      <c r="J8683" s="389"/>
      <c r="K8683" s="331" t="s">
        <v>994</v>
      </c>
    </row>
    <row r="8684" customFormat="false" ht="15" hidden="true" customHeight="false" outlineLevel="0" collapsed="false">
      <c r="A8684" s="444"/>
      <c r="B8684" s="444" t="s">
        <v>1888</v>
      </c>
      <c r="C8684" s="444" t="str">
        <f aca="false">IFERROR(VLOOKUP(B8684,'[1]#¡REF!'!$A$1:$C$15201,2,FALSE()),"")</f>
        <v/>
      </c>
      <c r="D8684" s="444" t="s">
        <v>991</v>
      </c>
      <c r="E8684" s="444" t="s">
        <v>1053</v>
      </c>
      <c r="F8684" s="354" t="s">
        <v>993</v>
      </c>
      <c r="G8684" s="447" t="n">
        <v>200</v>
      </c>
      <c r="H8684" s="448" t="n">
        <v>938.911371293017</v>
      </c>
      <c r="I8684" s="448" t="n">
        <v>18628</v>
      </c>
      <c r="J8684" s="389"/>
      <c r="K8684" s="331" t="s">
        <v>994</v>
      </c>
    </row>
    <row r="8685" customFormat="false" ht="15" hidden="true" customHeight="false" outlineLevel="0" collapsed="false">
      <c r="A8685" s="444"/>
      <c r="B8685" s="444" t="s">
        <v>1888</v>
      </c>
      <c r="C8685" s="444" t="str">
        <f aca="false">IFERROR(VLOOKUP(B8685,'[1]#¡REF!'!$A$1:$C$15201,2,FALSE()),"")</f>
        <v/>
      </c>
      <c r="D8685" s="444" t="s">
        <v>991</v>
      </c>
      <c r="E8685" s="444" t="s">
        <v>1034</v>
      </c>
      <c r="F8685" s="354" t="s">
        <v>993</v>
      </c>
      <c r="G8685" s="447" t="n">
        <v>384</v>
      </c>
      <c r="H8685" s="448" t="n">
        <v>1802.70983288259</v>
      </c>
      <c r="I8685" s="448" t="n">
        <v>35765.76</v>
      </c>
      <c r="J8685" s="389"/>
      <c r="K8685" s="331" t="s">
        <v>994</v>
      </c>
    </row>
    <row r="8686" customFormat="false" ht="15" hidden="true" customHeight="false" outlineLevel="0" collapsed="false">
      <c r="A8686" s="444"/>
      <c r="B8686" s="444" t="s">
        <v>1888</v>
      </c>
      <c r="C8686" s="444" t="str">
        <f aca="false">IFERROR(VLOOKUP(B8686,'[1]#¡REF!'!$A$1:$C$15201,2,FALSE()),"")</f>
        <v/>
      </c>
      <c r="D8686" s="444" t="s">
        <v>991</v>
      </c>
      <c r="E8686" s="444" t="s">
        <v>1012</v>
      </c>
      <c r="F8686" s="354" t="s">
        <v>993</v>
      </c>
      <c r="G8686" s="447" t="n">
        <v>350</v>
      </c>
      <c r="H8686" s="448" t="n">
        <v>1643.09489976278</v>
      </c>
      <c r="I8686" s="448" t="n">
        <v>32599</v>
      </c>
      <c r="J8686" s="389"/>
      <c r="K8686" s="331" t="s">
        <v>994</v>
      </c>
    </row>
    <row r="8687" customFormat="false" ht="15" hidden="true" customHeight="false" outlineLevel="0" collapsed="false">
      <c r="A8687" s="444"/>
      <c r="B8687" s="444" t="s">
        <v>1888</v>
      </c>
      <c r="C8687" s="444" t="str">
        <f aca="false">IFERROR(VLOOKUP(B8687,'[1]#¡REF!'!$A$1:$C$15201,2,FALSE()),"")</f>
        <v/>
      </c>
      <c r="D8687" s="444" t="s">
        <v>991</v>
      </c>
      <c r="E8687" s="444" t="s">
        <v>1014</v>
      </c>
      <c r="F8687" s="446" t="s">
        <v>1132</v>
      </c>
      <c r="G8687" s="447" t="n">
        <v>325</v>
      </c>
      <c r="H8687" s="448" t="n">
        <v>1525.73097835115</v>
      </c>
      <c r="I8687" s="448" t="n">
        <v>30270.5</v>
      </c>
      <c r="J8687" s="389"/>
      <c r="K8687" s="331" t="s">
        <v>994</v>
      </c>
    </row>
    <row r="8688" customFormat="false" ht="15" hidden="true" customHeight="false" outlineLevel="0" collapsed="false">
      <c r="A8688" s="444"/>
      <c r="B8688" s="444" t="s">
        <v>1889</v>
      </c>
      <c r="C8688" s="444" t="str">
        <f aca="false">IFERROR(VLOOKUP(B8688,'[1]#¡REF!'!$A$1:$C$15201,2,FALSE()),"")</f>
        <v/>
      </c>
      <c r="D8688" s="444" t="s">
        <v>991</v>
      </c>
      <c r="E8688" s="444" t="s">
        <v>1032</v>
      </c>
      <c r="F8688" s="446" t="s">
        <v>1130</v>
      </c>
      <c r="G8688" s="447" t="n">
        <v>24</v>
      </c>
      <c r="H8688" s="448" t="n">
        <v>112.669364555162</v>
      </c>
      <c r="I8688" s="448" t="n">
        <v>2235.36</v>
      </c>
      <c r="J8688" s="389"/>
      <c r="K8688" s="331" t="s">
        <v>994</v>
      </c>
    </row>
    <row r="8689" customFormat="false" ht="15" hidden="true" customHeight="false" outlineLevel="0" collapsed="false">
      <c r="A8689" s="444"/>
      <c r="B8689" s="444" t="s">
        <v>1889</v>
      </c>
      <c r="C8689" s="444" t="str">
        <f aca="false">IFERROR(VLOOKUP(B8689,'[1]#¡REF!'!$A$1:$C$15201,2,FALSE()),"")</f>
        <v/>
      </c>
      <c r="D8689" s="444" t="s">
        <v>991</v>
      </c>
      <c r="E8689" s="444" t="s">
        <v>992</v>
      </c>
      <c r="F8689" s="354" t="s">
        <v>993</v>
      </c>
      <c r="G8689" s="447" t="n">
        <v>360</v>
      </c>
      <c r="H8689" s="448" t="n">
        <v>1690.04046832743</v>
      </c>
      <c r="I8689" s="448" t="n">
        <v>33530.4</v>
      </c>
      <c r="J8689" s="389"/>
      <c r="K8689" s="331" t="s">
        <v>994</v>
      </c>
    </row>
    <row r="8690" customFormat="false" ht="15" hidden="true" customHeight="false" outlineLevel="0" collapsed="false">
      <c r="A8690" s="444"/>
      <c r="B8690" s="444" t="s">
        <v>1889</v>
      </c>
      <c r="C8690" s="444" t="str">
        <f aca="false">IFERROR(VLOOKUP(B8690,'[1]#¡REF!'!$A$1:$C$15201,2,FALSE()),"")</f>
        <v/>
      </c>
      <c r="D8690" s="444" t="s">
        <v>991</v>
      </c>
      <c r="E8690" s="444" t="s">
        <v>1000</v>
      </c>
      <c r="F8690" s="354" t="s">
        <v>993</v>
      </c>
      <c r="G8690" s="447" t="n">
        <v>32</v>
      </c>
      <c r="H8690" s="448" t="n">
        <v>150.225819406883</v>
      </c>
      <c r="I8690" s="448" t="n">
        <v>2980.48</v>
      </c>
      <c r="J8690" s="389"/>
      <c r="K8690" s="331" t="s">
        <v>994</v>
      </c>
    </row>
    <row r="8691" customFormat="false" ht="15" hidden="true" customHeight="false" outlineLevel="0" collapsed="false">
      <c r="A8691" s="444"/>
      <c r="B8691" s="444" t="s">
        <v>1889</v>
      </c>
      <c r="C8691" s="444" t="str">
        <f aca="false">IFERROR(VLOOKUP(B8691,'[1]#¡REF!'!$A$1:$C$15201,2,FALSE()),"")</f>
        <v/>
      </c>
      <c r="D8691" s="444" t="s">
        <v>991</v>
      </c>
      <c r="E8691" s="444" t="s">
        <v>1034</v>
      </c>
      <c r="F8691" s="354" t="s">
        <v>993</v>
      </c>
      <c r="G8691" s="447" t="n">
        <v>174</v>
      </c>
      <c r="H8691" s="448" t="n">
        <v>816.852893024925</v>
      </c>
      <c r="I8691" s="448" t="n">
        <v>16206.36</v>
      </c>
      <c r="J8691" s="389"/>
      <c r="K8691" s="331" t="s">
        <v>994</v>
      </c>
    </row>
    <row r="8692" customFormat="false" ht="15" hidden="true" customHeight="false" outlineLevel="0" collapsed="false">
      <c r="A8692" s="444"/>
      <c r="B8692" s="444" t="s">
        <v>1889</v>
      </c>
      <c r="C8692" s="444" t="str">
        <f aca="false">IFERROR(VLOOKUP(B8692,'[1]#¡REF!'!$A$1:$C$15201,2,FALSE()),"")</f>
        <v/>
      </c>
      <c r="D8692" s="444" t="s">
        <v>991</v>
      </c>
      <c r="E8692" s="444" t="s">
        <v>1012</v>
      </c>
      <c r="F8692" s="354" t="s">
        <v>993</v>
      </c>
      <c r="G8692" s="447" t="n">
        <v>250</v>
      </c>
      <c r="H8692" s="448" t="n">
        <v>1173.63921411627</v>
      </c>
      <c r="I8692" s="448" t="n">
        <v>23285</v>
      </c>
      <c r="J8692" s="389"/>
      <c r="K8692" s="331" t="s">
        <v>994</v>
      </c>
    </row>
    <row r="8693" customFormat="false" ht="15" hidden="true" customHeight="false" outlineLevel="0" collapsed="false">
      <c r="A8693" s="444"/>
      <c r="B8693" s="444" t="s">
        <v>1889</v>
      </c>
      <c r="C8693" s="444" t="str">
        <f aca="false">IFERROR(VLOOKUP(B8693,'[1]#¡REF!'!$A$1:$C$15201,2,FALSE()),"")</f>
        <v/>
      </c>
      <c r="D8693" s="444" t="s">
        <v>991</v>
      </c>
      <c r="E8693" s="444" t="s">
        <v>1014</v>
      </c>
      <c r="F8693" s="446" t="s">
        <v>1132</v>
      </c>
      <c r="G8693" s="447" t="n">
        <v>400</v>
      </c>
      <c r="H8693" s="448" t="n">
        <v>1877.82274258603</v>
      </c>
      <c r="I8693" s="448" t="n">
        <v>37256</v>
      </c>
      <c r="J8693" s="389"/>
      <c r="K8693" s="331" t="s">
        <v>994</v>
      </c>
    </row>
    <row r="8694" customFormat="false" ht="15" hidden="true" customHeight="false" outlineLevel="0" collapsed="false">
      <c r="A8694" s="444"/>
      <c r="B8694" s="444" t="s">
        <v>1890</v>
      </c>
      <c r="C8694" s="444" t="str">
        <f aca="false">IFERROR(VLOOKUP(B8694,'[1]#¡REF!'!$A$1:$C$15201,2,FALSE()),"")</f>
        <v/>
      </c>
      <c r="D8694" s="444" t="s">
        <v>991</v>
      </c>
      <c r="E8694" s="444" t="s">
        <v>1032</v>
      </c>
      <c r="F8694" s="446" t="s">
        <v>1130</v>
      </c>
      <c r="G8694" s="447" t="n">
        <v>10</v>
      </c>
      <c r="H8694" s="448" t="n">
        <v>46.9455685646509</v>
      </c>
      <c r="I8694" s="448" t="n">
        <v>931.4</v>
      </c>
      <c r="J8694" s="389"/>
      <c r="K8694" s="331" t="s">
        <v>994</v>
      </c>
    </row>
    <row r="8695" customFormat="false" ht="15" hidden="true" customHeight="false" outlineLevel="0" collapsed="false">
      <c r="A8695" s="444"/>
      <c r="B8695" s="444" t="s">
        <v>1890</v>
      </c>
      <c r="C8695" s="444" t="str">
        <f aca="false">IFERROR(VLOOKUP(B8695,'[1]#¡REF!'!$A$1:$C$15201,2,FALSE()),"")</f>
        <v/>
      </c>
      <c r="D8695" s="444" t="s">
        <v>991</v>
      </c>
      <c r="E8695" s="444" t="s">
        <v>992</v>
      </c>
      <c r="F8695" s="354" t="s">
        <v>993</v>
      </c>
      <c r="G8695" s="447" t="n">
        <v>1200</v>
      </c>
      <c r="H8695" s="448" t="n">
        <v>5633.4682277581</v>
      </c>
      <c r="I8695" s="448" t="n">
        <v>111768</v>
      </c>
      <c r="J8695" s="389"/>
      <c r="K8695" s="331" t="s">
        <v>994</v>
      </c>
    </row>
    <row r="8696" customFormat="false" ht="15" hidden="true" customHeight="false" outlineLevel="0" collapsed="false">
      <c r="A8696" s="444"/>
      <c r="B8696" s="444" t="s">
        <v>1890</v>
      </c>
      <c r="C8696" s="444" t="str">
        <f aca="false">IFERROR(VLOOKUP(B8696,'[1]#¡REF!'!$A$1:$C$15201,2,FALSE()),"")</f>
        <v/>
      </c>
      <c r="D8696" s="444" t="s">
        <v>991</v>
      </c>
      <c r="E8696" s="444" t="s">
        <v>1000</v>
      </c>
      <c r="F8696" s="354" t="s">
        <v>993</v>
      </c>
      <c r="G8696" s="447" t="n">
        <v>4800</v>
      </c>
      <c r="H8696" s="448" t="n">
        <v>22533.8729110324</v>
      </c>
      <c r="I8696" s="448" t="n">
        <v>447072</v>
      </c>
      <c r="J8696" s="389"/>
      <c r="K8696" s="331" t="s">
        <v>994</v>
      </c>
    </row>
    <row r="8697" customFormat="false" ht="15" hidden="true" customHeight="false" outlineLevel="0" collapsed="false">
      <c r="A8697" s="444"/>
      <c r="B8697" s="444" t="s">
        <v>1890</v>
      </c>
      <c r="C8697" s="444" t="str">
        <f aca="false">IFERROR(VLOOKUP(B8697,'[1]#¡REF!'!$A$1:$C$15201,2,FALSE()),"")</f>
        <v/>
      </c>
      <c r="D8697" s="444" t="s">
        <v>991</v>
      </c>
      <c r="E8697" s="444" t="s">
        <v>1053</v>
      </c>
      <c r="F8697" s="354" t="s">
        <v>993</v>
      </c>
      <c r="G8697" s="447" t="n">
        <v>100</v>
      </c>
      <c r="H8697" s="448" t="n">
        <v>469.455685646509</v>
      </c>
      <c r="I8697" s="448" t="n">
        <v>9314</v>
      </c>
      <c r="J8697" s="389"/>
      <c r="K8697" s="331" t="s">
        <v>994</v>
      </c>
    </row>
    <row r="8698" customFormat="false" ht="15" hidden="true" customHeight="false" outlineLevel="0" collapsed="false">
      <c r="A8698" s="444"/>
      <c r="B8698" s="444" t="s">
        <v>1890</v>
      </c>
      <c r="C8698" s="444" t="str">
        <f aca="false">IFERROR(VLOOKUP(B8698,'[1]#¡REF!'!$A$1:$C$15201,2,FALSE()),"")</f>
        <v/>
      </c>
      <c r="D8698" s="444" t="s">
        <v>991</v>
      </c>
      <c r="E8698" s="444" t="s">
        <v>1034</v>
      </c>
      <c r="F8698" s="354" t="s">
        <v>993</v>
      </c>
      <c r="G8698" s="447" t="n">
        <v>48</v>
      </c>
      <c r="H8698" s="448" t="n">
        <v>225.338729110324</v>
      </c>
      <c r="I8698" s="448" t="n">
        <v>4470.72</v>
      </c>
      <c r="J8698" s="389"/>
      <c r="K8698" s="331" t="s">
        <v>994</v>
      </c>
    </row>
    <row r="8699" customFormat="false" ht="15" hidden="true" customHeight="false" outlineLevel="0" collapsed="false">
      <c r="A8699" s="444"/>
      <c r="B8699" s="444" t="s">
        <v>1890</v>
      </c>
      <c r="C8699" s="444" t="str">
        <f aca="false">IFERROR(VLOOKUP(B8699,'[1]#¡REF!'!$A$1:$C$15201,2,FALSE()),"")</f>
        <v/>
      </c>
      <c r="D8699" s="444" t="s">
        <v>991</v>
      </c>
      <c r="E8699" s="444" t="s">
        <v>1001</v>
      </c>
      <c r="F8699" s="354" t="s">
        <v>993</v>
      </c>
      <c r="G8699" s="447" t="n">
        <v>2400</v>
      </c>
      <c r="H8699" s="448" t="n">
        <v>11266.9364555162</v>
      </c>
      <c r="I8699" s="448" t="n">
        <v>223536</v>
      </c>
      <c r="J8699" s="389"/>
      <c r="K8699" s="331" t="s">
        <v>994</v>
      </c>
    </row>
    <row r="8700" customFormat="false" ht="15" hidden="true" customHeight="false" outlineLevel="0" collapsed="false">
      <c r="A8700" s="444"/>
      <c r="B8700" s="444" t="s">
        <v>1890</v>
      </c>
      <c r="C8700" s="444" t="str">
        <f aca="false">IFERROR(VLOOKUP(B8700,'[1]#¡REF!'!$A$1:$C$15201,2,FALSE()),"")</f>
        <v/>
      </c>
      <c r="D8700" s="444" t="s">
        <v>991</v>
      </c>
      <c r="E8700" s="444" t="s">
        <v>1012</v>
      </c>
      <c r="F8700" s="354" t="s">
        <v>993</v>
      </c>
      <c r="G8700" s="447" t="n">
        <v>6200</v>
      </c>
      <c r="H8700" s="448" t="n">
        <v>29106.2525100835</v>
      </c>
      <c r="I8700" s="448" t="n">
        <v>577468</v>
      </c>
      <c r="J8700" s="389"/>
      <c r="K8700" s="331" t="s">
        <v>994</v>
      </c>
    </row>
    <row r="8701" customFormat="false" ht="15" hidden="true" customHeight="false" outlineLevel="0" collapsed="false">
      <c r="A8701" s="444"/>
      <c r="B8701" s="444" t="s">
        <v>1890</v>
      </c>
      <c r="C8701" s="444" t="str">
        <f aca="false">IFERROR(VLOOKUP(B8701,'[1]#¡REF!'!$A$1:$C$15201,2,FALSE()),"")</f>
        <v/>
      </c>
      <c r="D8701" s="444" t="s">
        <v>991</v>
      </c>
      <c r="E8701" s="444" t="s">
        <v>1035</v>
      </c>
      <c r="F8701" s="354" t="s">
        <v>993</v>
      </c>
      <c r="G8701" s="447" t="n">
        <v>23</v>
      </c>
      <c r="H8701" s="448" t="n">
        <v>107.974807698697</v>
      </c>
      <c r="I8701" s="448" t="n">
        <v>2142.22</v>
      </c>
      <c r="J8701" s="389"/>
      <c r="K8701" s="331" t="s">
        <v>994</v>
      </c>
    </row>
    <row r="8702" customFormat="false" ht="15" hidden="true" customHeight="false" outlineLevel="0" collapsed="false">
      <c r="A8702" s="444"/>
      <c r="B8702" s="444" t="s">
        <v>1890</v>
      </c>
      <c r="C8702" s="444" t="str">
        <f aca="false">IFERROR(VLOOKUP(B8702,'[1]#¡REF!'!$A$1:$C$15201,2,FALSE()),"")</f>
        <v/>
      </c>
      <c r="D8702" s="444" t="s">
        <v>991</v>
      </c>
      <c r="E8702" s="444" t="s">
        <v>1014</v>
      </c>
      <c r="F8702" s="446" t="s">
        <v>1132</v>
      </c>
      <c r="G8702" s="447" t="n">
        <v>2800</v>
      </c>
      <c r="H8702" s="448" t="n">
        <v>13144.7591981022</v>
      </c>
      <c r="I8702" s="448" t="n">
        <v>260792</v>
      </c>
      <c r="J8702" s="389"/>
      <c r="K8702" s="331" t="s">
        <v>994</v>
      </c>
    </row>
    <row r="8703" customFormat="false" ht="15" hidden="true" customHeight="false" outlineLevel="0" collapsed="false">
      <c r="A8703" s="444"/>
      <c r="B8703" s="444" t="s">
        <v>1890</v>
      </c>
      <c r="C8703" s="444" t="str">
        <f aca="false">IFERROR(VLOOKUP(B8703,'[1]#¡REF!'!$A$1:$C$15201,2,FALSE()),"")</f>
        <v/>
      </c>
      <c r="D8703" s="444" t="s">
        <v>991</v>
      </c>
      <c r="E8703" s="444" t="s">
        <v>1002</v>
      </c>
      <c r="F8703" s="446" t="s">
        <v>1133</v>
      </c>
      <c r="G8703" s="447" t="n">
        <v>300</v>
      </c>
      <c r="H8703" s="448" t="n">
        <v>1408.36705693953</v>
      </c>
      <c r="I8703" s="448" t="n">
        <v>27942</v>
      </c>
      <c r="J8703" s="389"/>
      <c r="K8703" s="331" t="s">
        <v>994</v>
      </c>
    </row>
    <row r="8704" customFormat="false" ht="15" hidden="true" customHeight="false" outlineLevel="0" collapsed="false">
      <c r="A8704" s="449"/>
      <c r="B8704" s="449" t="s">
        <v>1890</v>
      </c>
      <c r="C8704" s="449" t="str">
        <f aca="false">IFERROR(VLOOKUP(B8704,'[1]#¡REF!'!$A$1:$C$15201,2,FALSE()),"")</f>
        <v/>
      </c>
      <c r="D8704" s="449" t="s">
        <v>991</v>
      </c>
      <c r="E8704" s="449" t="s">
        <v>1004</v>
      </c>
      <c r="F8704" s="450" t="s">
        <v>1134</v>
      </c>
      <c r="G8704" s="447" t="n">
        <v>48</v>
      </c>
      <c r="H8704" s="448" t="n">
        <v>225.338729110324</v>
      </c>
      <c r="I8704" s="448" t="n">
        <v>4470.72</v>
      </c>
      <c r="J8704" s="390"/>
      <c r="K8704" s="331" t="s">
        <v>994</v>
      </c>
    </row>
    <row r="8705" customFormat="false" ht="30.75" hidden="true" customHeight="false" outlineLevel="0" collapsed="false">
      <c r="A8705" s="455" t="s">
        <v>1891</v>
      </c>
      <c r="B8705" s="455" t="s">
        <v>1890</v>
      </c>
      <c r="C8705" s="455" t="str">
        <f aca="false">IFERROR(VLOOKUP(B8705,'[1]#¡REF!'!$A$1:$C$15201,2,FALSE()),"")</f>
        <v/>
      </c>
      <c r="D8705" s="455" t="s">
        <v>991</v>
      </c>
      <c r="E8705" s="455" t="s">
        <v>612</v>
      </c>
      <c r="F8705" s="456" t="s">
        <v>1136</v>
      </c>
      <c r="G8705" s="457" t="n">
        <v>10000</v>
      </c>
      <c r="H8705" s="492" t="n">
        <v>46945.5685646509</v>
      </c>
      <c r="I8705" s="492" t="n">
        <v>931400</v>
      </c>
      <c r="J8705" s="438" t="n">
        <v>80.29</v>
      </c>
      <c r="K8705" s="455" t="s">
        <v>994</v>
      </c>
      <c r="L8705" s="467" t="s">
        <v>1892</v>
      </c>
      <c r="M8705" s="467" t="s">
        <v>1893</v>
      </c>
      <c r="N8705" s="467" t="s">
        <v>1894</v>
      </c>
      <c r="O8705" s="458" t="n">
        <v>3139342</v>
      </c>
      <c r="P8705" s="489" t="s">
        <v>1895</v>
      </c>
      <c r="Q8705" s="485" t="n">
        <v>44470</v>
      </c>
      <c r="R8705" s="486" t="n">
        <v>44476</v>
      </c>
      <c r="S8705" s="486" t="n">
        <v>44488</v>
      </c>
      <c r="T8705" s="462" t="n">
        <f aca="false">833+833+833</f>
        <v>2499</v>
      </c>
    </row>
    <row r="8706" customFormat="false" ht="15" hidden="true" customHeight="false" outlineLevel="0" collapsed="false">
      <c r="A8706" s="439"/>
      <c r="B8706" s="439" t="s">
        <v>1896</v>
      </c>
      <c r="C8706" s="439" t="str">
        <f aca="false">IFERROR(VLOOKUP(B8706,'[1]#¡REF!'!$A$1:$C$15201,2,FALSE()),"")</f>
        <v/>
      </c>
      <c r="D8706" s="439" t="s">
        <v>991</v>
      </c>
      <c r="E8706" s="439" t="s">
        <v>1032</v>
      </c>
      <c r="F8706" s="441" t="s">
        <v>1130</v>
      </c>
      <c r="G8706" s="447" t="n">
        <v>2</v>
      </c>
      <c r="H8706" s="448" t="n">
        <v>9.38911371293017</v>
      </c>
      <c r="I8706" s="448" t="n">
        <v>186.28</v>
      </c>
      <c r="J8706" s="388"/>
      <c r="K8706" s="331" t="s">
        <v>994</v>
      </c>
    </row>
    <row r="8707" customFormat="false" ht="15" hidden="true" customHeight="false" outlineLevel="0" collapsed="false">
      <c r="A8707" s="444"/>
      <c r="B8707" s="444" t="s">
        <v>1896</v>
      </c>
      <c r="C8707" s="444" t="str">
        <f aca="false">IFERROR(VLOOKUP(B8707,'[1]#¡REF!'!$A$1:$C$15201,2,FALSE()),"")</f>
        <v/>
      </c>
      <c r="D8707" s="444" t="s">
        <v>991</v>
      </c>
      <c r="E8707" s="444" t="s">
        <v>992</v>
      </c>
      <c r="F8707" s="354" t="s">
        <v>993</v>
      </c>
      <c r="G8707" s="447" t="n">
        <v>350</v>
      </c>
      <c r="H8707" s="448" t="n">
        <v>1643.09489976278</v>
      </c>
      <c r="I8707" s="448" t="n">
        <v>32599</v>
      </c>
      <c r="J8707" s="389"/>
      <c r="K8707" s="331" t="s">
        <v>994</v>
      </c>
    </row>
    <row r="8708" customFormat="false" ht="15" hidden="true" customHeight="false" outlineLevel="0" collapsed="false">
      <c r="A8708" s="444"/>
      <c r="B8708" s="444" t="s">
        <v>1896</v>
      </c>
      <c r="C8708" s="444" t="str">
        <f aca="false">IFERROR(VLOOKUP(B8708,'[1]#¡REF!'!$A$1:$C$15201,2,FALSE()),"")</f>
        <v/>
      </c>
      <c r="D8708" s="444" t="s">
        <v>991</v>
      </c>
      <c r="E8708" s="444" t="s">
        <v>1008</v>
      </c>
      <c r="F8708" s="354" t="s">
        <v>993</v>
      </c>
      <c r="G8708" s="447" t="n">
        <v>150</v>
      </c>
      <c r="H8708" s="448" t="n">
        <v>704.183528469763</v>
      </c>
      <c r="I8708" s="448" t="n">
        <v>13971</v>
      </c>
      <c r="J8708" s="389"/>
      <c r="K8708" s="331" t="s">
        <v>994</v>
      </c>
    </row>
    <row r="8709" customFormat="false" ht="15" hidden="true" customHeight="false" outlineLevel="0" collapsed="false">
      <c r="A8709" s="444"/>
      <c r="B8709" s="444" t="s">
        <v>1896</v>
      </c>
      <c r="C8709" s="444" t="str">
        <f aca="false">IFERROR(VLOOKUP(B8709,'[1]#¡REF!'!$A$1:$C$15201,2,FALSE()),"")</f>
        <v/>
      </c>
      <c r="D8709" s="444" t="s">
        <v>991</v>
      </c>
      <c r="E8709" s="444" t="s">
        <v>1000</v>
      </c>
      <c r="F8709" s="354" t="s">
        <v>993</v>
      </c>
      <c r="G8709" s="447" t="n">
        <v>4800</v>
      </c>
      <c r="H8709" s="448" t="n">
        <v>22533.8729110324</v>
      </c>
      <c r="I8709" s="448" t="n">
        <v>447072</v>
      </c>
      <c r="J8709" s="389"/>
      <c r="K8709" s="331" t="s">
        <v>994</v>
      </c>
    </row>
    <row r="8710" customFormat="false" ht="15" hidden="true" customHeight="false" outlineLevel="0" collapsed="false">
      <c r="A8710" s="444"/>
      <c r="B8710" s="444" t="s">
        <v>1896</v>
      </c>
      <c r="C8710" s="444" t="str">
        <f aca="false">IFERROR(VLOOKUP(B8710,'[1]#¡REF!'!$A$1:$C$15201,2,FALSE()),"")</f>
        <v/>
      </c>
      <c r="D8710" s="444" t="s">
        <v>991</v>
      </c>
      <c r="E8710" s="444" t="s">
        <v>1033</v>
      </c>
      <c r="F8710" s="354" t="s">
        <v>993</v>
      </c>
      <c r="G8710" s="447" t="n">
        <v>200</v>
      </c>
      <c r="H8710" s="448" t="n">
        <v>938.911371293017</v>
      </c>
      <c r="I8710" s="448" t="n">
        <v>18628</v>
      </c>
      <c r="J8710" s="389"/>
      <c r="K8710" s="331" t="s">
        <v>994</v>
      </c>
    </row>
    <row r="8711" customFormat="false" ht="15" hidden="true" customHeight="false" outlineLevel="0" collapsed="false">
      <c r="A8711" s="444"/>
      <c r="B8711" s="444" t="s">
        <v>1896</v>
      </c>
      <c r="C8711" s="444" t="str">
        <f aca="false">IFERROR(VLOOKUP(B8711,'[1]#¡REF!'!$A$1:$C$15201,2,FALSE()),"")</f>
        <v/>
      </c>
      <c r="D8711" s="444" t="s">
        <v>991</v>
      </c>
      <c r="E8711" s="444" t="s">
        <v>1053</v>
      </c>
      <c r="F8711" s="354" t="s">
        <v>993</v>
      </c>
      <c r="G8711" s="447" t="n">
        <v>100</v>
      </c>
      <c r="H8711" s="448" t="n">
        <v>469.455685646509</v>
      </c>
      <c r="I8711" s="448" t="n">
        <v>9314</v>
      </c>
      <c r="J8711" s="389"/>
      <c r="K8711" s="331" t="s">
        <v>994</v>
      </c>
    </row>
    <row r="8712" customFormat="false" ht="15" hidden="true" customHeight="false" outlineLevel="0" collapsed="false">
      <c r="A8712" s="444"/>
      <c r="B8712" s="444" t="s">
        <v>1896</v>
      </c>
      <c r="C8712" s="444" t="str">
        <f aca="false">IFERROR(VLOOKUP(B8712,'[1]#¡REF!'!$A$1:$C$15201,2,FALSE()),"")</f>
        <v/>
      </c>
      <c r="D8712" s="444" t="s">
        <v>991</v>
      </c>
      <c r="E8712" s="444" t="s">
        <v>1034</v>
      </c>
      <c r="F8712" s="354" t="s">
        <v>993</v>
      </c>
      <c r="G8712" s="447" t="n">
        <v>208</v>
      </c>
      <c r="H8712" s="448" t="n">
        <v>976.467826144738</v>
      </c>
      <c r="I8712" s="448" t="n">
        <v>19373.12</v>
      </c>
      <c r="J8712" s="389"/>
      <c r="K8712" s="331" t="s">
        <v>994</v>
      </c>
    </row>
    <row r="8713" customFormat="false" ht="15" hidden="true" customHeight="false" outlineLevel="0" collapsed="false">
      <c r="A8713" s="444"/>
      <c r="B8713" s="444" t="s">
        <v>1896</v>
      </c>
      <c r="C8713" s="444" t="str">
        <f aca="false">IFERROR(VLOOKUP(B8713,'[1]#¡REF!'!$A$1:$C$15201,2,FALSE()),"")</f>
        <v/>
      </c>
      <c r="D8713" s="444" t="s">
        <v>991</v>
      </c>
      <c r="E8713" s="444" t="s">
        <v>1014</v>
      </c>
      <c r="F8713" s="446" t="s">
        <v>1132</v>
      </c>
      <c r="G8713" s="447" t="n">
        <v>2500</v>
      </c>
      <c r="H8713" s="448" t="n">
        <v>11736.3921411627</v>
      </c>
      <c r="I8713" s="448" t="n">
        <v>232850</v>
      </c>
      <c r="J8713" s="389"/>
      <c r="K8713" s="331" t="s">
        <v>994</v>
      </c>
    </row>
    <row r="8714" customFormat="false" ht="15" hidden="true" customHeight="false" outlineLevel="0" collapsed="false">
      <c r="A8714" s="449"/>
      <c r="B8714" s="449" t="s">
        <v>1896</v>
      </c>
      <c r="C8714" s="449" t="str">
        <f aca="false">IFERROR(VLOOKUP(B8714,'[1]#¡REF!'!$A$1:$C$15201,2,FALSE()),"")</f>
        <v/>
      </c>
      <c r="D8714" s="449" t="s">
        <v>991</v>
      </c>
      <c r="E8714" s="449" t="s">
        <v>1002</v>
      </c>
      <c r="F8714" s="450" t="s">
        <v>1133</v>
      </c>
      <c r="G8714" s="447" t="n">
        <v>300</v>
      </c>
      <c r="H8714" s="448" t="n">
        <v>1408.36705693953</v>
      </c>
      <c r="I8714" s="448" t="n">
        <v>27942</v>
      </c>
      <c r="J8714" s="390"/>
      <c r="K8714" s="331" t="s">
        <v>994</v>
      </c>
    </row>
    <row r="8715" customFormat="false" ht="30.75" hidden="true" customHeight="false" outlineLevel="0" collapsed="false">
      <c r="A8715" s="455" t="s">
        <v>1891</v>
      </c>
      <c r="B8715" s="455" t="s">
        <v>1896</v>
      </c>
      <c r="C8715" s="455" t="str">
        <f aca="false">IFERROR(VLOOKUP(B8715,'[1]#¡REF!'!$A$1:$C$15201,2,FALSE()),"")</f>
        <v/>
      </c>
      <c r="D8715" s="455" t="s">
        <v>991</v>
      </c>
      <c r="E8715" s="455" t="s">
        <v>612</v>
      </c>
      <c r="F8715" s="456" t="s">
        <v>1136</v>
      </c>
      <c r="G8715" s="457" t="n">
        <v>6425</v>
      </c>
      <c r="H8715" s="492" t="n">
        <v>30162.5278027882</v>
      </c>
      <c r="I8715" s="492" t="n">
        <v>598424.5</v>
      </c>
      <c r="J8715" s="360" t="n">
        <v>80.29</v>
      </c>
      <c r="K8715" s="455" t="s">
        <v>994</v>
      </c>
      <c r="L8715" s="467" t="s">
        <v>1892</v>
      </c>
      <c r="M8715" s="467" t="s">
        <v>1894</v>
      </c>
      <c r="N8715" s="467" t="s">
        <v>1893</v>
      </c>
      <c r="O8715" s="458" t="n">
        <v>3139342</v>
      </c>
      <c r="P8715" s="489" t="s">
        <v>1897</v>
      </c>
      <c r="Q8715" s="485" t="n">
        <v>44470</v>
      </c>
      <c r="R8715" s="486" t="n">
        <v>44488</v>
      </c>
      <c r="S8715" s="486" t="n">
        <v>44476</v>
      </c>
      <c r="T8715" s="462" t="n">
        <f aca="false">535+535+535</f>
        <v>1605</v>
      </c>
    </row>
    <row r="8716" customFormat="false" ht="15" hidden="true" customHeight="false" outlineLevel="0" collapsed="false">
      <c r="A8716" s="439"/>
      <c r="B8716" s="439" t="s">
        <v>1898</v>
      </c>
      <c r="C8716" s="439" t="str">
        <f aca="false">IFERROR(VLOOKUP(B8716,'[1]#¡REF!'!$A$1:$C$15201,2,FALSE()),"")</f>
        <v/>
      </c>
      <c r="D8716" s="439" t="s">
        <v>991</v>
      </c>
      <c r="E8716" s="439" t="s">
        <v>997</v>
      </c>
      <c r="F8716" s="441" t="s">
        <v>1130</v>
      </c>
      <c r="G8716" s="447" t="n">
        <v>2</v>
      </c>
      <c r="H8716" s="448" t="n">
        <v>68.991942532176</v>
      </c>
      <c r="I8716" s="448" t="n">
        <v>1368.8</v>
      </c>
      <c r="J8716" s="388"/>
      <c r="K8716" s="331" t="s">
        <v>994</v>
      </c>
    </row>
    <row r="8717" customFormat="false" ht="15" hidden="true" customHeight="false" outlineLevel="0" collapsed="false">
      <c r="A8717" s="444"/>
      <c r="B8717" s="444" t="s">
        <v>1898</v>
      </c>
      <c r="C8717" s="444" t="str">
        <f aca="false">IFERROR(VLOOKUP(B8717,'[1]#¡REF!'!$A$1:$C$15201,2,FALSE()),"")</f>
        <v/>
      </c>
      <c r="D8717" s="444" t="s">
        <v>991</v>
      </c>
      <c r="E8717" s="444" t="s">
        <v>1032</v>
      </c>
      <c r="F8717" s="446" t="s">
        <v>1130</v>
      </c>
      <c r="G8717" s="447" t="n">
        <v>1</v>
      </c>
      <c r="H8717" s="448" t="n">
        <v>34.495971266088</v>
      </c>
      <c r="I8717" s="448" t="n">
        <v>684.4</v>
      </c>
      <c r="J8717" s="389"/>
      <c r="K8717" s="331" t="s">
        <v>994</v>
      </c>
    </row>
    <row r="8718" customFormat="false" ht="15" hidden="true" customHeight="false" outlineLevel="0" collapsed="false">
      <c r="A8718" s="444"/>
      <c r="B8718" s="444" t="s">
        <v>1898</v>
      </c>
      <c r="C8718" s="444" t="str">
        <f aca="false">IFERROR(VLOOKUP(B8718,'[1]#¡REF!'!$A$1:$C$15201,2,FALSE()),"")</f>
        <v/>
      </c>
      <c r="D8718" s="444" t="s">
        <v>991</v>
      </c>
      <c r="E8718" s="444" t="s">
        <v>1033</v>
      </c>
      <c r="F8718" s="354" t="s">
        <v>993</v>
      </c>
      <c r="G8718" s="447" t="n">
        <v>6</v>
      </c>
      <c r="H8718" s="448" t="n">
        <v>206.975827596528</v>
      </c>
      <c r="I8718" s="448" t="n">
        <v>4106.4</v>
      </c>
      <c r="J8718" s="389"/>
      <c r="K8718" s="331" t="s">
        <v>994</v>
      </c>
    </row>
    <row r="8719" customFormat="false" ht="15" hidden="true" customHeight="false" outlineLevel="0" collapsed="false">
      <c r="A8719" s="449"/>
      <c r="B8719" s="449" t="s">
        <v>1898</v>
      </c>
      <c r="C8719" s="449" t="str">
        <f aca="false">IFERROR(VLOOKUP(B8719,'[1]#¡REF!'!$A$1:$C$15201,2,FALSE()),"")</f>
        <v/>
      </c>
      <c r="D8719" s="449" t="s">
        <v>991</v>
      </c>
      <c r="E8719" s="449" t="s">
        <v>1009</v>
      </c>
      <c r="F8719" s="354" t="s">
        <v>993</v>
      </c>
      <c r="G8719" s="447" t="n">
        <v>1</v>
      </c>
      <c r="H8719" s="448" t="n">
        <v>34.495971266088</v>
      </c>
      <c r="I8719" s="448" t="n">
        <v>684.4</v>
      </c>
      <c r="J8719" s="390"/>
      <c r="K8719" s="331" t="s">
        <v>994</v>
      </c>
    </row>
    <row r="8720" customFormat="false" ht="15.75" hidden="true" customHeight="false" outlineLevel="0" collapsed="false">
      <c r="A8720" s="455" t="s">
        <v>1899</v>
      </c>
      <c r="B8720" s="455" t="s">
        <v>1898</v>
      </c>
      <c r="C8720" s="491" t="str">
        <f aca="false">IFERROR(VLOOKUP(B8720,'[1]#¡REF!'!$A$1:$C$15201,2,FALSE()),"")</f>
        <v/>
      </c>
      <c r="D8720" s="455" t="s">
        <v>991</v>
      </c>
      <c r="E8720" s="455" t="s">
        <v>612</v>
      </c>
      <c r="F8720" s="456" t="s">
        <v>1136</v>
      </c>
      <c r="G8720" s="456" t="n">
        <v>17</v>
      </c>
      <c r="H8720" s="492" t="n">
        <v>586.431511523496</v>
      </c>
      <c r="I8720" s="492" t="n">
        <v>11634.8</v>
      </c>
      <c r="J8720" s="438" t="n">
        <v>590</v>
      </c>
      <c r="K8720" s="455" t="s">
        <v>994</v>
      </c>
      <c r="L8720" s="458" t="s">
        <v>1900</v>
      </c>
      <c r="M8720" s="458"/>
      <c r="N8720" s="458"/>
      <c r="O8720" s="458" t="n">
        <v>3139343</v>
      </c>
      <c r="P8720" s="459" t="n">
        <v>1990</v>
      </c>
      <c r="Q8720" s="487" t="n">
        <v>44406</v>
      </c>
      <c r="R8720" s="488"/>
      <c r="S8720" s="488"/>
      <c r="T8720" s="462" t="n">
        <v>17</v>
      </c>
    </row>
    <row r="8721" customFormat="false" ht="15" hidden="true" customHeight="false" outlineLevel="0" collapsed="false">
      <c r="A8721" s="439"/>
      <c r="B8721" s="439" t="s">
        <v>1901</v>
      </c>
      <c r="C8721" s="439" t="str">
        <f aca="false">IFERROR(VLOOKUP(B8721,'[1]#¡REF!'!$A$1:$C$15201,2,FALSE()),"")</f>
        <v/>
      </c>
      <c r="D8721" s="439" t="s">
        <v>991</v>
      </c>
      <c r="E8721" s="439" t="s">
        <v>1032</v>
      </c>
      <c r="F8721" s="441" t="s">
        <v>1130</v>
      </c>
      <c r="G8721" s="447" t="n">
        <v>10</v>
      </c>
      <c r="H8721" s="448" t="n">
        <v>31.6229868499607</v>
      </c>
      <c r="I8721" s="448" t="n">
        <v>627.4</v>
      </c>
      <c r="J8721" s="388"/>
      <c r="K8721" s="331" t="s">
        <v>994</v>
      </c>
    </row>
    <row r="8722" customFormat="false" ht="15" hidden="true" customHeight="false" outlineLevel="0" collapsed="false">
      <c r="A8722" s="444"/>
      <c r="B8722" s="444" t="s">
        <v>1901</v>
      </c>
      <c r="C8722" s="444" t="str">
        <f aca="false">IFERROR(VLOOKUP(B8722,'[1]#¡REF!'!$A$1:$C$15201,2,FALSE()),"")</f>
        <v/>
      </c>
      <c r="D8722" s="444" t="s">
        <v>991</v>
      </c>
      <c r="E8722" s="444" t="s">
        <v>992</v>
      </c>
      <c r="F8722" s="354" t="s">
        <v>993</v>
      </c>
      <c r="G8722" s="447" t="n">
        <v>120</v>
      </c>
      <c r="H8722" s="448" t="n">
        <v>379.475842199528</v>
      </c>
      <c r="I8722" s="448" t="n">
        <v>7528.8</v>
      </c>
      <c r="J8722" s="389"/>
      <c r="K8722" s="331" t="s">
        <v>994</v>
      </c>
    </row>
    <row r="8723" customFormat="false" ht="15" hidden="true" customHeight="false" outlineLevel="0" collapsed="false">
      <c r="A8723" s="444"/>
      <c r="B8723" s="444" t="s">
        <v>1901</v>
      </c>
      <c r="C8723" s="444" t="str">
        <f aca="false">IFERROR(VLOOKUP(B8723,'[1]#¡REF!'!$A$1:$C$15201,2,FALSE()),"")</f>
        <v/>
      </c>
      <c r="D8723" s="444" t="s">
        <v>991</v>
      </c>
      <c r="E8723" s="444" t="s">
        <v>1000</v>
      </c>
      <c r="F8723" s="354" t="s">
        <v>993</v>
      </c>
      <c r="G8723" s="447" t="n">
        <v>166</v>
      </c>
      <c r="H8723" s="448" t="n">
        <v>524.941581709348</v>
      </c>
      <c r="I8723" s="448" t="n">
        <v>10414.84</v>
      </c>
      <c r="J8723" s="389"/>
      <c r="K8723" s="331" t="s">
        <v>994</v>
      </c>
    </row>
    <row r="8724" customFormat="false" ht="15" hidden="true" customHeight="false" outlineLevel="0" collapsed="false">
      <c r="A8724" s="444"/>
      <c r="B8724" s="444" t="s">
        <v>1901</v>
      </c>
      <c r="C8724" s="444" t="str">
        <f aca="false">IFERROR(VLOOKUP(B8724,'[1]#¡REF!'!$A$1:$C$15201,2,FALSE()),"")</f>
        <v/>
      </c>
      <c r="D8724" s="444" t="s">
        <v>991</v>
      </c>
      <c r="E8724" s="444" t="s">
        <v>1033</v>
      </c>
      <c r="F8724" s="354" t="s">
        <v>993</v>
      </c>
      <c r="G8724" s="447" t="n">
        <v>40</v>
      </c>
      <c r="H8724" s="448" t="n">
        <v>126.491947399843</v>
      </c>
      <c r="I8724" s="448" t="n">
        <v>2509.6</v>
      </c>
      <c r="J8724" s="389"/>
      <c r="K8724" s="331" t="s">
        <v>994</v>
      </c>
    </row>
    <row r="8725" customFormat="false" ht="15" hidden="true" customHeight="false" outlineLevel="0" collapsed="false">
      <c r="A8725" s="444"/>
      <c r="B8725" s="444" t="s">
        <v>1901</v>
      </c>
      <c r="C8725" s="444" t="str">
        <f aca="false">IFERROR(VLOOKUP(B8725,'[1]#¡REF!'!$A$1:$C$15201,2,FALSE()),"")</f>
        <v/>
      </c>
      <c r="D8725" s="444" t="s">
        <v>991</v>
      </c>
      <c r="E8725" s="444" t="s">
        <v>1053</v>
      </c>
      <c r="F8725" s="354" t="s">
        <v>993</v>
      </c>
      <c r="G8725" s="447" t="n">
        <v>1500</v>
      </c>
      <c r="H8725" s="448" t="n">
        <v>4743.44802749411</v>
      </c>
      <c r="I8725" s="448" t="n">
        <v>94110</v>
      </c>
      <c r="J8725" s="389"/>
      <c r="K8725" s="331" t="s">
        <v>994</v>
      </c>
    </row>
    <row r="8726" customFormat="false" ht="15" hidden="true" customHeight="false" outlineLevel="0" collapsed="false">
      <c r="A8726" s="444"/>
      <c r="B8726" s="444" t="s">
        <v>1901</v>
      </c>
      <c r="C8726" s="444" t="str">
        <f aca="false">IFERROR(VLOOKUP(B8726,'[1]#¡REF!'!$A$1:$C$15201,2,FALSE()),"")</f>
        <v/>
      </c>
      <c r="D8726" s="444" t="s">
        <v>991</v>
      </c>
      <c r="E8726" s="444" t="s">
        <v>1034</v>
      </c>
      <c r="F8726" s="354" t="s">
        <v>993</v>
      </c>
      <c r="G8726" s="447" t="n">
        <v>18</v>
      </c>
      <c r="H8726" s="448" t="n">
        <v>56.9213763299293</v>
      </c>
      <c r="I8726" s="448" t="n">
        <v>1129.32</v>
      </c>
      <c r="J8726" s="389"/>
      <c r="K8726" s="331" t="s">
        <v>994</v>
      </c>
    </row>
    <row r="8727" customFormat="false" ht="15" hidden="true" customHeight="false" outlineLevel="0" collapsed="false">
      <c r="A8727" s="444"/>
      <c r="B8727" s="444" t="s">
        <v>1901</v>
      </c>
      <c r="C8727" s="444" t="str">
        <f aca="false">IFERROR(VLOOKUP(B8727,'[1]#¡REF!'!$A$1:$C$15201,2,FALSE()),"")</f>
        <v/>
      </c>
      <c r="D8727" s="444" t="s">
        <v>991</v>
      </c>
      <c r="E8727" s="444" t="s">
        <v>1037</v>
      </c>
      <c r="F8727" s="446" t="s">
        <v>1131</v>
      </c>
      <c r="G8727" s="447" t="n">
        <v>3</v>
      </c>
      <c r="H8727" s="448" t="n">
        <v>9.48689605498821</v>
      </c>
      <c r="I8727" s="448" t="n">
        <v>188.22</v>
      </c>
      <c r="J8727" s="389"/>
      <c r="K8727" s="331" t="s">
        <v>994</v>
      </c>
    </row>
    <row r="8728" customFormat="false" ht="15" hidden="true" customHeight="false" outlineLevel="0" collapsed="false">
      <c r="A8728" s="444"/>
      <c r="B8728" s="444" t="s">
        <v>1901</v>
      </c>
      <c r="C8728" s="444" t="str">
        <f aca="false">IFERROR(VLOOKUP(B8728,'[1]#¡REF!'!$A$1:$C$15201,2,FALSE()),"")</f>
        <v/>
      </c>
      <c r="D8728" s="444" t="s">
        <v>991</v>
      </c>
      <c r="E8728" s="444" t="s">
        <v>1004</v>
      </c>
      <c r="F8728" s="446" t="s">
        <v>1134</v>
      </c>
      <c r="G8728" s="447" t="n">
        <v>48</v>
      </c>
      <c r="H8728" s="448" t="n">
        <v>151.790336879811</v>
      </c>
      <c r="I8728" s="448" t="n">
        <v>3011.52</v>
      </c>
      <c r="J8728" s="389"/>
      <c r="K8728" s="331" t="s">
        <v>994</v>
      </c>
    </row>
    <row r="8729" customFormat="false" ht="15" hidden="true" customHeight="false" outlineLevel="0" collapsed="false">
      <c r="A8729" s="444"/>
      <c r="B8729" s="444" t="s">
        <v>1902</v>
      </c>
      <c r="C8729" s="444" t="str">
        <f aca="false">IFERROR(VLOOKUP(B8729,'[1]#¡REF!'!$A$1:$C$15201,2,FALSE()),"")</f>
        <v/>
      </c>
      <c r="D8729" s="444" t="s">
        <v>991</v>
      </c>
      <c r="E8729" s="444" t="s">
        <v>1032</v>
      </c>
      <c r="F8729" s="446" t="s">
        <v>1130</v>
      </c>
      <c r="G8729" s="447" t="n">
        <v>12</v>
      </c>
      <c r="H8729" s="448" t="n">
        <v>29.4919382621119</v>
      </c>
      <c r="I8729" s="448" t="n">
        <v>585.12</v>
      </c>
      <c r="J8729" s="389"/>
      <c r="K8729" s="331" t="s">
        <v>994</v>
      </c>
    </row>
    <row r="8730" customFormat="false" ht="15" hidden="true" customHeight="false" outlineLevel="0" collapsed="false">
      <c r="A8730" s="444"/>
      <c r="B8730" s="444" t="s">
        <v>1902</v>
      </c>
      <c r="C8730" s="444" t="str">
        <f aca="false">IFERROR(VLOOKUP(B8730,'[1]#¡REF!'!$A$1:$C$15201,2,FALSE()),"")</f>
        <v/>
      </c>
      <c r="D8730" s="444" t="s">
        <v>991</v>
      </c>
      <c r="E8730" s="444" t="s">
        <v>992</v>
      </c>
      <c r="F8730" s="354" t="s">
        <v>993</v>
      </c>
      <c r="G8730" s="447" t="n">
        <v>90</v>
      </c>
      <c r="H8730" s="448" t="n">
        <v>221.189536965839</v>
      </c>
      <c r="I8730" s="448" t="n">
        <v>4388.4</v>
      </c>
      <c r="J8730" s="389"/>
      <c r="K8730" s="331" t="s">
        <v>994</v>
      </c>
    </row>
    <row r="8731" customFormat="false" ht="15" hidden="true" customHeight="false" outlineLevel="0" collapsed="false">
      <c r="A8731" s="444"/>
      <c r="B8731" s="444" t="s">
        <v>1902</v>
      </c>
      <c r="C8731" s="444" t="str">
        <f aca="false">IFERROR(VLOOKUP(B8731,'[1]#¡REF!'!$A$1:$C$15201,2,FALSE()),"")</f>
        <v/>
      </c>
      <c r="D8731" s="444" t="s">
        <v>991</v>
      </c>
      <c r="E8731" s="444" t="s">
        <v>1000</v>
      </c>
      <c r="F8731" s="354" t="s">
        <v>993</v>
      </c>
      <c r="G8731" s="447" t="n">
        <v>440</v>
      </c>
      <c r="H8731" s="448" t="n">
        <v>1081.37106961077</v>
      </c>
      <c r="I8731" s="448" t="n">
        <v>21454.4</v>
      </c>
      <c r="J8731" s="389"/>
      <c r="K8731" s="331" t="s">
        <v>994</v>
      </c>
    </row>
    <row r="8732" customFormat="false" ht="15" hidden="true" customHeight="false" outlineLevel="0" collapsed="false">
      <c r="A8732" s="444"/>
      <c r="B8732" s="444" t="s">
        <v>1902</v>
      </c>
      <c r="C8732" s="444" t="str">
        <f aca="false">IFERROR(VLOOKUP(B8732,'[1]#¡REF!'!$A$1:$C$15201,2,FALSE()),"")</f>
        <v/>
      </c>
      <c r="D8732" s="444" t="s">
        <v>991</v>
      </c>
      <c r="E8732" s="444" t="s">
        <v>1033</v>
      </c>
      <c r="F8732" s="354" t="s">
        <v>993</v>
      </c>
      <c r="G8732" s="447" t="n">
        <v>20</v>
      </c>
      <c r="H8732" s="448" t="n">
        <v>49.1532304368532</v>
      </c>
      <c r="I8732" s="448" t="n">
        <v>975.2</v>
      </c>
      <c r="J8732" s="389"/>
      <c r="K8732" s="331" t="s">
        <v>994</v>
      </c>
    </row>
    <row r="8733" customFormat="false" ht="15" hidden="true" customHeight="false" outlineLevel="0" collapsed="false">
      <c r="A8733" s="444"/>
      <c r="B8733" s="444" t="s">
        <v>1902</v>
      </c>
      <c r="C8733" s="444" t="str">
        <f aca="false">IFERROR(VLOOKUP(B8733,'[1]#¡REF!'!$A$1:$C$15201,2,FALSE()),"")</f>
        <v/>
      </c>
      <c r="D8733" s="444" t="s">
        <v>991</v>
      </c>
      <c r="E8733" s="444" t="s">
        <v>1053</v>
      </c>
      <c r="F8733" s="354" t="s">
        <v>993</v>
      </c>
      <c r="G8733" s="447" t="n">
        <v>1500</v>
      </c>
      <c r="H8733" s="448" t="n">
        <v>3686.49228276399</v>
      </c>
      <c r="I8733" s="448" t="n">
        <v>73140</v>
      </c>
      <c r="J8733" s="389"/>
      <c r="K8733" s="331" t="s">
        <v>994</v>
      </c>
    </row>
    <row r="8734" customFormat="false" ht="15" hidden="true" customHeight="false" outlineLevel="0" collapsed="false">
      <c r="A8734" s="444"/>
      <c r="B8734" s="444" t="s">
        <v>1902</v>
      </c>
      <c r="C8734" s="444" t="str">
        <f aca="false">IFERROR(VLOOKUP(B8734,'[1]#¡REF!'!$A$1:$C$15201,2,FALSE()),"")</f>
        <v/>
      </c>
      <c r="D8734" s="444" t="s">
        <v>991</v>
      </c>
      <c r="E8734" s="444" t="s">
        <v>1034</v>
      </c>
      <c r="F8734" s="354" t="s">
        <v>993</v>
      </c>
      <c r="G8734" s="447" t="n">
        <v>7</v>
      </c>
      <c r="H8734" s="448" t="n">
        <v>17.2036306528986</v>
      </c>
      <c r="I8734" s="448" t="n">
        <v>341.32</v>
      </c>
      <c r="J8734" s="389"/>
      <c r="K8734" s="331" t="s">
        <v>994</v>
      </c>
    </row>
    <row r="8735" customFormat="false" ht="15" hidden="true" customHeight="false" outlineLevel="0" collapsed="false">
      <c r="A8735" s="444"/>
      <c r="B8735" s="444" t="s">
        <v>1902</v>
      </c>
      <c r="C8735" s="444" t="str">
        <f aca="false">IFERROR(VLOOKUP(B8735,'[1]#¡REF!'!$A$1:$C$15201,2,FALSE()),"")</f>
        <v/>
      </c>
      <c r="D8735" s="444" t="s">
        <v>991</v>
      </c>
      <c r="E8735" s="444" t="s">
        <v>1037</v>
      </c>
      <c r="F8735" s="446" t="s">
        <v>1131</v>
      </c>
      <c r="G8735" s="447" t="n">
        <v>12</v>
      </c>
      <c r="H8735" s="448" t="n">
        <v>29.4919382621119</v>
      </c>
      <c r="I8735" s="448" t="n">
        <v>585.12</v>
      </c>
      <c r="J8735" s="389"/>
      <c r="K8735" s="331" t="s">
        <v>994</v>
      </c>
    </row>
    <row r="8736" customFormat="false" ht="15" hidden="true" customHeight="false" outlineLevel="0" collapsed="false">
      <c r="A8736" s="449"/>
      <c r="B8736" s="449" t="s">
        <v>1902</v>
      </c>
      <c r="C8736" s="449" t="str">
        <f aca="false">IFERROR(VLOOKUP(B8736,'[1]#¡REF!'!$A$1:$C$15201,2,FALSE()),"")</f>
        <v/>
      </c>
      <c r="D8736" s="449" t="s">
        <v>991</v>
      </c>
      <c r="E8736" s="449" t="s">
        <v>1004</v>
      </c>
      <c r="F8736" s="450" t="s">
        <v>1134</v>
      </c>
      <c r="G8736" s="447" t="n">
        <v>32</v>
      </c>
      <c r="H8736" s="448" t="n">
        <v>78.6451686989651</v>
      </c>
      <c r="I8736" s="448" t="n">
        <v>1560.32</v>
      </c>
      <c r="J8736" s="390"/>
      <c r="K8736" s="331" t="s">
        <v>994</v>
      </c>
    </row>
    <row r="8737" customFormat="false" ht="15.75" hidden="true" customHeight="false" outlineLevel="0" collapsed="false">
      <c r="A8737" s="455" t="s">
        <v>1903</v>
      </c>
      <c r="B8737" s="455" t="s">
        <v>1902</v>
      </c>
      <c r="C8737" s="483" t="str">
        <f aca="false">IFERROR(VLOOKUP(B8737,'[1]#¡REF!'!$A$1:$C$15201,2,FALSE()),"")</f>
        <v/>
      </c>
      <c r="D8737" s="455" t="s">
        <v>991</v>
      </c>
      <c r="E8737" s="455" t="s">
        <v>612</v>
      </c>
      <c r="F8737" s="456" t="s">
        <v>1136</v>
      </c>
      <c r="G8737" s="456" t="n">
        <v>4</v>
      </c>
      <c r="H8737" s="492" t="n">
        <v>9.83064608737064</v>
      </c>
      <c r="I8737" s="492" t="n">
        <v>195.04</v>
      </c>
      <c r="J8737" s="438" t="n">
        <v>42.03</v>
      </c>
      <c r="K8737" s="455" t="s">
        <v>994</v>
      </c>
      <c r="L8737" s="458" t="s">
        <v>1904</v>
      </c>
      <c r="M8737" s="458"/>
      <c r="N8737" s="458"/>
      <c r="O8737" s="458" t="n">
        <v>3139344</v>
      </c>
      <c r="P8737" s="459" t="n">
        <v>2177</v>
      </c>
      <c r="Q8737" s="487" t="n">
        <v>44427</v>
      </c>
      <c r="R8737" s="488"/>
      <c r="S8737" s="488"/>
      <c r="T8737" s="462" t="n">
        <v>45</v>
      </c>
    </row>
    <row r="8738" customFormat="false" ht="15" hidden="true" customHeight="false" outlineLevel="0" collapsed="false">
      <c r="A8738" s="439"/>
      <c r="B8738" s="439" t="s">
        <v>1905</v>
      </c>
      <c r="C8738" s="439" t="str">
        <f aca="false">IFERROR(VLOOKUP(B8738,'[1]#¡REF!'!$A$1:$C$15201,2,FALSE()),"")</f>
        <v/>
      </c>
      <c r="D8738" s="439" t="s">
        <v>991</v>
      </c>
      <c r="E8738" s="439" t="s">
        <v>997</v>
      </c>
      <c r="F8738" s="441" t="s">
        <v>1130</v>
      </c>
      <c r="G8738" s="447" t="n">
        <v>25</v>
      </c>
      <c r="H8738" s="448" t="n">
        <v>444.75810076304</v>
      </c>
      <c r="I8738" s="448" t="n">
        <v>8824</v>
      </c>
      <c r="J8738" s="388"/>
      <c r="K8738" s="331" t="s">
        <v>994</v>
      </c>
    </row>
    <row r="8739" customFormat="false" ht="15" hidden="true" customHeight="false" outlineLevel="0" collapsed="false">
      <c r="A8739" s="444"/>
      <c r="B8739" s="444" t="s">
        <v>1905</v>
      </c>
      <c r="C8739" s="444" t="str">
        <f aca="false">IFERROR(VLOOKUP(B8739,'[1]#¡REF!'!$A$1:$C$15201,2,FALSE()),"")</f>
        <v/>
      </c>
      <c r="D8739" s="444" t="s">
        <v>991</v>
      </c>
      <c r="E8739" s="444" t="s">
        <v>1032</v>
      </c>
      <c r="F8739" s="446" t="s">
        <v>1130</v>
      </c>
      <c r="G8739" s="447" t="n">
        <v>10</v>
      </c>
      <c r="H8739" s="448" t="n">
        <v>177.903240305216</v>
      </c>
      <c r="I8739" s="448" t="n">
        <v>3529.6</v>
      </c>
      <c r="J8739" s="389"/>
      <c r="K8739" s="331" t="s">
        <v>994</v>
      </c>
    </row>
    <row r="8740" customFormat="false" ht="15" hidden="true" customHeight="false" outlineLevel="0" collapsed="false">
      <c r="A8740" s="444"/>
      <c r="B8740" s="444" t="s">
        <v>1905</v>
      </c>
      <c r="C8740" s="444" t="str">
        <f aca="false">IFERROR(VLOOKUP(B8740,'[1]#¡REF!'!$A$1:$C$15201,2,FALSE()),"")</f>
        <v/>
      </c>
      <c r="D8740" s="444" t="s">
        <v>991</v>
      </c>
      <c r="E8740" s="444" t="s">
        <v>992</v>
      </c>
      <c r="F8740" s="354" t="s">
        <v>993</v>
      </c>
      <c r="G8740" s="447" t="n">
        <v>100</v>
      </c>
      <c r="H8740" s="448" t="n">
        <v>1779.03240305216</v>
      </c>
      <c r="I8740" s="448" t="n">
        <v>35296</v>
      </c>
      <c r="J8740" s="389"/>
      <c r="K8740" s="331" t="s">
        <v>994</v>
      </c>
    </row>
    <row r="8741" customFormat="false" ht="15" hidden="true" customHeight="false" outlineLevel="0" collapsed="false">
      <c r="A8741" s="444"/>
      <c r="B8741" s="444" t="s">
        <v>1905</v>
      </c>
      <c r="C8741" s="444" t="str">
        <f aca="false">IFERROR(VLOOKUP(B8741,'[1]#¡REF!'!$A$1:$C$15201,2,FALSE()),"")</f>
        <v/>
      </c>
      <c r="D8741" s="444" t="s">
        <v>991</v>
      </c>
      <c r="E8741" s="444" t="s">
        <v>1000</v>
      </c>
      <c r="F8741" s="354" t="s">
        <v>993</v>
      </c>
      <c r="G8741" s="447" t="n">
        <v>261</v>
      </c>
      <c r="H8741" s="448" t="n">
        <v>4643.27457196614</v>
      </c>
      <c r="I8741" s="448" t="n">
        <v>92122.56</v>
      </c>
      <c r="J8741" s="389"/>
      <c r="K8741" s="331" t="s">
        <v>994</v>
      </c>
    </row>
    <row r="8742" customFormat="false" ht="15" hidden="true" customHeight="false" outlineLevel="0" collapsed="false">
      <c r="A8742" s="444"/>
      <c r="B8742" s="444" t="s">
        <v>1905</v>
      </c>
      <c r="C8742" s="444" t="str">
        <f aca="false">IFERROR(VLOOKUP(B8742,'[1]#¡REF!'!$A$1:$C$15201,2,FALSE()),"")</f>
        <v/>
      </c>
      <c r="D8742" s="444" t="s">
        <v>991</v>
      </c>
      <c r="E8742" s="444" t="s">
        <v>1036</v>
      </c>
      <c r="F8742" s="354" t="s">
        <v>993</v>
      </c>
      <c r="G8742" s="447" t="n">
        <v>3</v>
      </c>
      <c r="H8742" s="448" t="n">
        <v>53.3709720915648</v>
      </c>
      <c r="I8742" s="448" t="n">
        <v>1058.88</v>
      </c>
      <c r="J8742" s="389"/>
      <c r="K8742" s="331" t="s">
        <v>994</v>
      </c>
    </row>
    <row r="8743" customFormat="false" ht="15" hidden="true" customHeight="false" outlineLevel="0" collapsed="false">
      <c r="A8743" s="444"/>
      <c r="B8743" s="444" t="s">
        <v>1905</v>
      </c>
      <c r="C8743" s="444" t="str">
        <f aca="false">IFERROR(VLOOKUP(B8743,'[1]#¡REF!'!$A$1:$C$15201,2,FALSE()),"")</f>
        <v/>
      </c>
      <c r="D8743" s="444" t="s">
        <v>991</v>
      </c>
      <c r="E8743" s="444" t="s">
        <v>1014</v>
      </c>
      <c r="F8743" s="446" t="s">
        <v>1132</v>
      </c>
      <c r="G8743" s="447" t="n">
        <v>52</v>
      </c>
      <c r="H8743" s="448" t="n">
        <v>925.096849587122</v>
      </c>
      <c r="I8743" s="448" t="n">
        <v>18353.92</v>
      </c>
      <c r="J8743" s="389"/>
      <c r="K8743" s="331" t="s">
        <v>994</v>
      </c>
    </row>
    <row r="8744" customFormat="false" ht="15" hidden="true" customHeight="false" outlineLevel="0" collapsed="false">
      <c r="A8744" s="444"/>
      <c r="B8744" s="444" t="s">
        <v>1905</v>
      </c>
      <c r="C8744" s="444" t="str">
        <f aca="false">IFERROR(VLOOKUP(B8744,'[1]#¡REF!'!$A$1:$C$15201,2,FALSE()),"")</f>
        <v/>
      </c>
      <c r="D8744" s="444" t="s">
        <v>991</v>
      </c>
      <c r="E8744" s="444" t="s">
        <v>1002</v>
      </c>
      <c r="F8744" s="446" t="s">
        <v>1133</v>
      </c>
      <c r="G8744" s="447" t="n">
        <v>3</v>
      </c>
      <c r="H8744" s="448" t="n">
        <v>53.3709720915648</v>
      </c>
      <c r="I8744" s="448" t="n">
        <v>1058.88</v>
      </c>
      <c r="J8744" s="389"/>
      <c r="K8744" s="331" t="s">
        <v>994</v>
      </c>
    </row>
    <row r="8745" customFormat="false" ht="15" hidden="true" customHeight="false" outlineLevel="0" collapsed="false">
      <c r="A8745" s="444"/>
      <c r="B8745" s="444" t="s">
        <v>1905</v>
      </c>
      <c r="C8745" s="444" t="str">
        <f aca="false">IFERROR(VLOOKUP(B8745,'[1]#¡REF!'!$A$1:$C$15201,2,FALSE()),"")</f>
        <v/>
      </c>
      <c r="D8745" s="444" t="s">
        <v>991</v>
      </c>
      <c r="E8745" s="444" t="s">
        <v>1004</v>
      </c>
      <c r="F8745" s="446" t="s">
        <v>1134</v>
      </c>
      <c r="G8745" s="447" t="n">
        <v>32</v>
      </c>
      <c r="H8745" s="448" t="n">
        <v>569.290368976691</v>
      </c>
      <c r="I8745" s="448" t="n">
        <v>11294.72</v>
      </c>
      <c r="J8745" s="389"/>
      <c r="K8745" s="331" t="s">
        <v>994</v>
      </c>
    </row>
    <row r="8746" customFormat="false" ht="15" hidden="true" customHeight="false" outlineLevel="0" collapsed="false">
      <c r="A8746" s="444"/>
      <c r="B8746" s="444" t="s">
        <v>1906</v>
      </c>
      <c r="C8746" s="444" t="str">
        <f aca="false">IFERROR(VLOOKUP(B8746,'[1]#¡REF!'!$A$1:$C$15201,2,FALSE()),"")</f>
        <v/>
      </c>
      <c r="D8746" s="444" t="s">
        <v>991</v>
      </c>
      <c r="E8746" s="444" t="s">
        <v>997</v>
      </c>
      <c r="F8746" s="446" t="s">
        <v>1130</v>
      </c>
      <c r="G8746" s="447" t="n">
        <v>3</v>
      </c>
      <c r="H8746" s="448" t="n">
        <v>7.11</v>
      </c>
      <c r="I8746" s="448" t="n">
        <v>141.0624</v>
      </c>
      <c r="J8746" s="389"/>
      <c r="K8746" s="331" t="s">
        <v>994</v>
      </c>
    </row>
    <row r="8747" customFormat="false" ht="15" hidden="true" customHeight="false" outlineLevel="0" collapsed="false">
      <c r="A8747" s="444"/>
      <c r="B8747" s="444" t="s">
        <v>1906</v>
      </c>
      <c r="C8747" s="444" t="str">
        <f aca="false">IFERROR(VLOOKUP(B8747,'[1]#¡REF!'!$A$1:$C$15201,2,FALSE()),"")</f>
        <v/>
      </c>
      <c r="D8747" s="444" t="s">
        <v>991</v>
      </c>
      <c r="E8747" s="444" t="s">
        <v>1032</v>
      </c>
      <c r="F8747" s="446" t="s">
        <v>1130</v>
      </c>
      <c r="G8747" s="447" t="n">
        <v>10</v>
      </c>
      <c r="H8747" s="448" t="n">
        <v>23.7</v>
      </c>
      <c r="I8747" s="448" t="n">
        <v>470.208</v>
      </c>
      <c r="J8747" s="389"/>
      <c r="K8747" s="331" t="s">
        <v>994</v>
      </c>
    </row>
    <row r="8748" customFormat="false" ht="15" hidden="true" customHeight="false" outlineLevel="0" collapsed="false">
      <c r="A8748" s="444"/>
      <c r="B8748" s="444" t="s">
        <v>1906</v>
      </c>
      <c r="C8748" s="444" t="str">
        <f aca="false">IFERROR(VLOOKUP(B8748,'[1]#¡REF!'!$A$1:$C$15201,2,FALSE()),"")</f>
        <v/>
      </c>
      <c r="D8748" s="444" t="s">
        <v>991</v>
      </c>
      <c r="E8748" s="444" t="s">
        <v>992</v>
      </c>
      <c r="F8748" s="354" t="s">
        <v>993</v>
      </c>
      <c r="G8748" s="447" t="n">
        <v>60</v>
      </c>
      <c r="H8748" s="448" t="n">
        <v>142.2</v>
      </c>
      <c r="I8748" s="448" t="n">
        <v>2821.248</v>
      </c>
      <c r="J8748" s="389"/>
      <c r="K8748" s="331" t="s">
        <v>994</v>
      </c>
    </row>
    <row r="8749" customFormat="false" ht="15" hidden="true" customHeight="false" outlineLevel="0" collapsed="false">
      <c r="A8749" s="444"/>
      <c r="B8749" s="444" t="s">
        <v>1906</v>
      </c>
      <c r="C8749" s="444" t="str">
        <f aca="false">IFERROR(VLOOKUP(B8749,'[1]#¡REF!'!$A$1:$C$15201,2,FALSE()),"")</f>
        <v/>
      </c>
      <c r="D8749" s="444" t="s">
        <v>991</v>
      </c>
      <c r="E8749" s="444" t="s">
        <v>1000</v>
      </c>
      <c r="F8749" s="354" t="s">
        <v>993</v>
      </c>
      <c r="G8749" s="447" t="n">
        <v>128</v>
      </c>
      <c r="H8749" s="448" t="n">
        <v>303.36</v>
      </c>
      <c r="I8749" s="448" t="n">
        <v>6018.6624</v>
      </c>
      <c r="J8749" s="389"/>
      <c r="K8749" s="331" t="s">
        <v>994</v>
      </c>
    </row>
    <row r="8750" customFormat="false" ht="15" hidden="true" customHeight="false" outlineLevel="0" collapsed="false">
      <c r="A8750" s="444"/>
      <c r="B8750" s="444" t="s">
        <v>1906</v>
      </c>
      <c r="C8750" s="444" t="str">
        <f aca="false">IFERROR(VLOOKUP(B8750,'[1]#¡REF!'!$A$1:$C$15201,2,FALSE()),"")</f>
        <v/>
      </c>
      <c r="D8750" s="444" t="s">
        <v>991</v>
      </c>
      <c r="E8750" s="444" t="s">
        <v>1033</v>
      </c>
      <c r="F8750" s="354" t="s">
        <v>993</v>
      </c>
      <c r="G8750" s="447" t="n">
        <v>10</v>
      </c>
      <c r="H8750" s="448" t="n">
        <v>23.7</v>
      </c>
      <c r="I8750" s="448" t="n">
        <v>470.208</v>
      </c>
      <c r="J8750" s="389"/>
      <c r="K8750" s="331" t="s">
        <v>994</v>
      </c>
    </row>
    <row r="8751" customFormat="false" ht="15" hidden="true" customHeight="false" outlineLevel="0" collapsed="false">
      <c r="A8751" s="444"/>
      <c r="B8751" s="444" t="s">
        <v>1906</v>
      </c>
      <c r="C8751" s="444" t="str">
        <f aca="false">IFERROR(VLOOKUP(B8751,'[1]#¡REF!'!$A$1:$C$15201,2,FALSE()),"")</f>
        <v/>
      </c>
      <c r="D8751" s="444" t="s">
        <v>991</v>
      </c>
      <c r="E8751" s="444" t="s">
        <v>1053</v>
      </c>
      <c r="F8751" s="354" t="s">
        <v>993</v>
      </c>
      <c r="G8751" s="447" t="n">
        <v>500</v>
      </c>
      <c r="H8751" s="448" t="n">
        <v>1185</v>
      </c>
      <c r="I8751" s="448" t="n">
        <v>23510.4</v>
      </c>
      <c r="J8751" s="389"/>
      <c r="K8751" s="331" t="s">
        <v>994</v>
      </c>
    </row>
    <row r="8752" customFormat="false" ht="15" hidden="true" customHeight="false" outlineLevel="0" collapsed="false">
      <c r="A8752" s="444"/>
      <c r="B8752" s="444" t="s">
        <v>1906</v>
      </c>
      <c r="C8752" s="444" t="str">
        <f aca="false">IFERROR(VLOOKUP(B8752,'[1]#¡REF!'!$A$1:$C$15201,2,FALSE()),"")</f>
        <v/>
      </c>
      <c r="D8752" s="444" t="s">
        <v>991</v>
      </c>
      <c r="E8752" s="444" t="s">
        <v>1034</v>
      </c>
      <c r="F8752" s="354" t="s">
        <v>993</v>
      </c>
      <c r="G8752" s="447" t="n">
        <v>148</v>
      </c>
      <c r="H8752" s="448" t="n">
        <v>350.76</v>
      </c>
      <c r="I8752" s="448" t="n">
        <v>6959.0784</v>
      </c>
      <c r="J8752" s="389"/>
      <c r="K8752" s="331" t="s">
        <v>994</v>
      </c>
    </row>
    <row r="8753" customFormat="false" ht="15" hidden="true" customHeight="false" outlineLevel="0" collapsed="false">
      <c r="A8753" s="444"/>
      <c r="B8753" s="444" t="s">
        <v>1906</v>
      </c>
      <c r="C8753" s="444" t="str">
        <f aca="false">IFERROR(VLOOKUP(B8753,'[1]#¡REF!'!$A$1:$C$15201,2,FALSE()),"")</f>
        <v/>
      </c>
      <c r="D8753" s="444" t="s">
        <v>991</v>
      </c>
      <c r="E8753" s="444" t="s">
        <v>1010</v>
      </c>
      <c r="F8753" s="354" t="s">
        <v>993</v>
      </c>
      <c r="G8753" s="447" t="n">
        <v>12</v>
      </c>
      <c r="H8753" s="448" t="n">
        <v>28.44</v>
      </c>
      <c r="I8753" s="448" t="n">
        <v>564.2496</v>
      </c>
      <c r="J8753" s="389"/>
      <c r="K8753" s="331" t="s">
        <v>994</v>
      </c>
    </row>
    <row r="8754" customFormat="false" ht="15" hidden="true" customHeight="false" outlineLevel="0" collapsed="false">
      <c r="A8754" s="444"/>
      <c r="B8754" s="444" t="s">
        <v>1906</v>
      </c>
      <c r="C8754" s="444" t="str">
        <f aca="false">IFERROR(VLOOKUP(B8754,'[1]#¡REF!'!$A$1:$C$15201,2,FALSE()),"")</f>
        <v/>
      </c>
      <c r="D8754" s="444" t="s">
        <v>991</v>
      </c>
      <c r="E8754" s="444" t="s">
        <v>1012</v>
      </c>
      <c r="F8754" s="354" t="s">
        <v>993</v>
      </c>
      <c r="G8754" s="447" t="n">
        <v>50</v>
      </c>
      <c r="H8754" s="448" t="n">
        <v>118.5</v>
      </c>
      <c r="I8754" s="448" t="n">
        <v>2351.04</v>
      </c>
      <c r="J8754" s="389"/>
      <c r="K8754" s="331" t="s">
        <v>994</v>
      </c>
    </row>
    <row r="8755" customFormat="false" ht="15" hidden="true" customHeight="false" outlineLevel="0" collapsed="false">
      <c r="A8755" s="444"/>
      <c r="B8755" s="444" t="s">
        <v>1906</v>
      </c>
      <c r="C8755" s="444" t="str">
        <f aca="false">IFERROR(VLOOKUP(B8755,'[1]#¡REF!'!$A$1:$C$15201,2,FALSE()),"")</f>
        <v/>
      </c>
      <c r="D8755" s="444" t="s">
        <v>991</v>
      </c>
      <c r="E8755" s="444" t="s">
        <v>1013</v>
      </c>
      <c r="F8755" s="354" t="s">
        <v>993</v>
      </c>
      <c r="G8755" s="447" t="n">
        <v>20</v>
      </c>
      <c r="H8755" s="448" t="n">
        <v>47.4</v>
      </c>
      <c r="I8755" s="448" t="n">
        <v>940.416</v>
      </c>
      <c r="J8755" s="389"/>
      <c r="K8755" s="331" t="s">
        <v>994</v>
      </c>
    </row>
    <row r="8756" customFormat="false" ht="15" hidden="true" customHeight="false" outlineLevel="0" collapsed="false">
      <c r="A8756" s="444"/>
      <c r="B8756" s="444" t="s">
        <v>1906</v>
      </c>
      <c r="C8756" s="444" t="str">
        <f aca="false">IFERROR(VLOOKUP(B8756,'[1]#¡REF!'!$A$1:$C$15201,2,FALSE()),"")</f>
        <v/>
      </c>
      <c r="D8756" s="444" t="s">
        <v>991</v>
      </c>
      <c r="E8756" s="444" t="s">
        <v>1014</v>
      </c>
      <c r="F8756" s="446" t="s">
        <v>1132</v>
      </c>
      <c r="G8756" s="447" t="n">
        <v>153</v>
      </c>
      <c r="H8756" s="448" t="n">
        <v>362.61</v>
      </c>
      <c r="I8756" s="448" t="n">
        <v>7194.1824</v>
      </c>
      <c r="J8756" s="389"/>
      <c r="K8756" s="331" t="s">
        <v>994</v>
      </c>
    </row>
    <row r="8757" customFormat="false" ht="15" hidden="true" customHeight="false" outlineLevel="0" collapsed="false">
      <c r="A8757" s="449"/>
      <c r="B8757" s="449" t="s">
        <v>1906</v>
      </c>
      <c r="C8757" s="449" t="str">
        <f aca="false">IFERROR(VLOOKUP(B8757,'[1]#¡REF!'!$A$1:$C$15201,2,FALSE()),"")</f>
        <v/>
      </c>
      <c r="D8757" s="449" t="s">
        <v>991</v>
      </c>
      <c r="E8757" s="449" t="s">
        <v>1004</v>
      </c>
      <c r="F8757" s="450" t="s">
        <v>1134</v>
      </c>
      <c r="G8757" s="447" t="n">
        <v>712</v>
      </c>
      <c r="H8757" s="448" t="n">
        <v>1687.44</v>
      </c>
      <c r="I8757" s="448" t="n">
        <v>33478.8096</v>
      </c>
      <c r="J8757" s="390"/>
      <c r="K8757" s="331" t="s">
        <v>994</v>
      </c>
    </row>
    <row r="8758" customFormat="false" ht="15.75" hidden="true" customHeight="false" outlineLevel="0" collapsed="false">
      <c r="A8758" s="451"/>
      <c r="B8758" s="451" t="s">
        <v>1906</v>
      </c>
      <c r="C8758" s="451" t="str">
        <f aca="false">IFERROR(VLOOKUP(B8758,'[1]#¡REF!'!$A$1:$C$15201,2,FALSE()),"")</f>
        <v/>
      </c>
      <c r="D8758" s="451" t="s">
        <v>991</v>
      </c>
      <c r="E8758" s="451" t="s">
        <v>612</v>
      </c>
      <c r="F8758" s="452" t="s">
        <v>1136</v>
      </c>
      <c r="G8758" s="453" t="n">
        <v>132</v>
      </c>
      <c r="H8758" s="454" t="n">
        <v>312.84</v>
      </c>
      <c r="I8758" s="454" t="n">
        <v>6206.7456</v>
      </c>
      <c r="J8758" s="360"/>
      <c r="K8758" s="356" t="s">
        <v>994</v>
      </c>
      <c r="L8758" s="379"/>
      <c r="M8758" s="379"/>
      <c r="N8758" s="379"/>
      <c r="O8758" s="379"/>
      <c r="P8758" s="101"/>
      <c r="Q8758" s="380"/>
      <c r="R8758" s="381"/>
      <c r="S8758" s="381"/>
      <c r="T8758" s="382"/>
    </row>
    <row r="8759" customFormat="false" ht="15" hidden="true" customHeight="false" outlineLevel="0" collapsed="false">
      <c r="A8759" s="439"/>
      <c r="B8759" s="439" t="s">
        <v>1906</v>
      </c>
      <c r="C8759" s="439" t="str">
        <f aca="false">IFERROR(VLOOKUP(B8759,'[1]#¡REF!'!$A$1:$C$15201,2,FALSE()),"")</f>
        <v/>
      </c>
      <c r="D8759" s="439" t="s">
        <v>1016</v>
      </c>
      <c r="E8759" s="439" t="s">
        <v>1017</v>
      </c>
      <c r="F8759" s="441" t="s">
        <v>1130</v>
      </c>
      <c r="G8759" s="447" t="n">
        <v>8</v>
      </c>
      <c r="H8759" s="448" t="n">
        <v>18.96</v>
      </c>
      <c r="I8759" s="448" t="n">
        <v>376.1664</v>
      </c>
      <c r="J8759" s="388"/>
      <c r="K8759" s="331" t="s">
        <v>994</v>
      </c>
    </row>
    <row r="8760" customFormat="false" ht="15" hidden="true" customHeight="false" outlineLevel="0" collapsed="false">
      <c r="A8760" s="444"/>
      <c r="B8760" s="444" t="s">
        <v>1906</v>
      </c>
      <c r="C8760" s="444" t="str">
        <f aca="false">IFERROR(VLOOKUP(B8760,'[1]#¡REF!'!$A$1:$C$15201,2,FALSE()),"")</f>
        <v/>
      </c>
      <c r="D8760" s="444" t="s">
        <v>1016</v>
      </c>
      <c r="E8760" s="444" t="s">
        <v>1040</v>
      </c>
      <c r="F8760" s="446" t="s">
        <v>1130</v>
      </c>
      <c r="G8760" s="447" t="n">
        <v>78</v>
      </c>
      <c r="H8760" s="448" t="n">
        <v>184.86</v>
      </c>
      <c r="I8760" s="448" t="n">
        <v>3667.6224</v>
      </c>
      <c r="J8760" s="389"/>
      <c r="K8760" s="331" t="s">
        <v>994</v>
      </c>
    </row>
    <row r="8761" customFormat="false" ht="15" hidden="true" customHeight="false" outlineLevel="0" collapsed="false">
      <c r="A8761" s="444"/>
      <c r="B8761" s="444" t="s">
        <v>1906</v>
      </c>
      <c r="C8761" s="444" t="str">
        <f aca="false">IFERROR(VLOOKUP(B8761,'[1]#¡REF!'!$A$1:$C$15201,2,FALSE()),"")</f>
        <v/>
      </c>
      <c r="D8761" s="444" t="s">
        <v>1016</v>
      </c>
      <c r="E8761" s="444" t="s">
        <v>1018</v>
      </c>
      <c r="F8761" s="354" t="s">
        <v>993</v>
      </c>
      <c r="G8761" s="447" t="n">
        <v>16</v>
      </c>
      <c r="H8761" s="448" t="n">
        <v>37.92</v>
      </c>
      <c r="I8761" s="448" t="n">
        <v>752.3328</v>
      </c>
      <c r="J8761" s="389"/>
      <c r="K8761" s="331" t="s">
        <v>994</v>
      </c>
    </row>
    <row r="8762" customFormat="false" ht="15" hidden="true" customHeight="false" outlineLevel="0" collapsed="false">
      <c r="A8762" s="444"/>
      <c r="B8762" s="444" t="s">
        <v>1906</v>
      </c>
      <c r="C8762" s="444" t="str">
        <f aca="false">IFERROR(VLOOKUP(B8762,'[1]#¡REF!'!$A$1:$C$15201,2,FALSE()),"")</f>
        <v/>
      </c>
      <c r="D8762" s="444" t="s">
        <v>1016</v>
      </c>
      <c r="E8762" s="444" t="s">
        <v>1019</v>
      </c>
      <c r="F8762" s="354" t="s">
        <v>993</v>
      </c>
      <c r="G8762" s="447" t="n">
        <v>5589</v>
      </c>
      <c r="H8762" s="448" t="n">
        <v>13245.93</v>
      </c>
      <c r="I8762" s="448" t="n">
        <v>262799.2512</v>
      </c>
      <c r="J8762" s="389"/>
      <c r="K8762" s="331" t="s">
        <v>994</v>
      </c>
    </row>
    <row r="8763" customFormat="false" ht="15" hidden="true" customHeight="false" outlineLevel="0" collapsed="false">
      <c r="A8763" s="444"/>
      <c r="B8763" s="444" t="s">
        <v>1906</v>
      </c>
      <c r="C8763" s="444" t="str">
        <f aca="false">IFERROR(VLOOKUP(B8763,'[1]#¡REF!'!$A$1:$C$15201,2,FALSE()),"")</f>
        <v/>
      </c>
      <c r="D8763" s="444" t="s">
        <v>1016</v>
      </c>
      <c r="E8763" s="444" t="s">
        <v>1020</v>
      </c>
      <c r="F8763" s="354" t="s">
        <v>993</v>
      </c>
      <c r="G8763" s="447" t="n">
        <v>156</v>
      </c>
      <c r="H8763" s="448" t="n">
        <v>369.72</v>
      </c>
      <c r="I8763" s="448" t="n">
        <v>7335.2448</v>
      </c>
      <c r="J8763" s="389"/>
      <c r="K8763" s="331" t="s">
        <v>994</v>
      </c>
    </row>
    <row r="8764" customFormat="false" ht="15" hidden="true" customHeight="false" outlineLevel="0" collapsed="false">
      <c r="A8764" s="444"/>
      <c r="B8764" s="444" t="s">
        <v>1906</v>
      </c>
      <c r="C8764" s="444" t="str">
        <f aca="false">IFERROR(VLOOKUP(B8764,'[1]#¡REF!'!$A$1:$C$15201,2,FALSE()),"")</f>
        <v/>
      </c>
      <c r="D8764" s="444" t="s">
        <v>1016</v>
      </c>
      <c r="E8764" s="444" t="s">
        <v>1021</v>
      </c>
      <c r="F8764" s="354" t="s">
        <v>993</v>
      </c>
      <c r="G8764" s="447" t="n">
        <v>16</v>
      </c>
      <c r="H8764" s="448" t="n">
        <v>37.92</v>
      </c>
      <c r="I8764" s="448" t="n">
        <v>752.3328</v>
      </c>
      <c r="J8764" s="389"/>
      <c r="K8764" s="331" t="s">
        <v>994</v>
      </c>
    </row>
    <row r="8765" customFormat="false" ht="15" hidden="true" customHeight="false" outlineLevel="0" collapsed="false">
      <c r="A8765" s="444"/>
      <c r="B8765" s="444" t="s">
        <v>1906</v>
      </c>
      <c r="C8765" s="444" t="str">
        <f aca="false">IFERROR(VLOOKUP(B8765,'[1]#¡REF!'!$A$1:$C$15201,2,FALSE()),"")</f>
        <v/>
      </c>
      <c r="D8765" s="444" t="s">
        <v>1016</v>
      </c>
      <c r="E8765" s="444" t="s">
        <v>1041</v>
      </c>
      <c r="F8765" s="354" t="s">
        <v>993</v>
      </c>
      <c r="G8765" s="447" t="n">
        <v>8</v>
      </c>
      <c r="H8765" s="448" t="n">
        <v>18.96</v>
      </c>
      <c r="I8765" s="448" t="n">
        <v>376.1664</v>
      </c>
      <c r="J8765" s="389"/>
      <c r="K8765" s="331" t="s">
        <v>994</v>
      </c>
    </row>
    <row r="8766" customFormat="false" ht="15" hidden="true" customHeight="false" outlineLevel="0" collapsed="false">
      <c r="A8766" s="444"/>
      <c r="B8766" s="444" t="s">
        <v>1906</v>
      </c>
      <c r="C8766" s="444" t="str">
        <f aca="false">IFERROR(VLOOKUP(B8766,'[1]#¡REF!'!$A$1:$C$15201,2,FALSE()),"")</f>
        <v/>
      </c>
      <c r="D8766" s="444" t="s">
        <v>1016</v>
      </c>
      <c r="E8766" s="444" t="s">
        <v>1022</v>
      </c>
      <c r="F8766" s="354" t="s">
        <v>993</v>
      </c>
      <c r="G8766" s="447" t="n">
        <v>137</v>
      </c>
      <c r="H8766" s="448" t="n">
        <v>324.69</v>
      </c>
      <c r="I8766" s="448" t="n">
        <v>6441.8496</v>
      </c>
      <c r="J8766" s="389"/>
      <c r="K8766" s="331" t="s">
        <v>994</v>
      </c>
    </row>
    <row r="8767" customFormat="false" ht="15" hidden="true" customHeight="false" outlineLevel="0" collapsed="false">
      <c r="A8767" s="444"/>
      <c r="B8767" s="444" t="s">
        <v>1906</v>
      </c>
      <c r="C8767" s="444" t="str">
        <f aca="false">IFERROR(VLOOKUP(B8767,'[1]#¡REF!'!$A$1:$C$15201,2,FALSE()),"")</f>
        <v/>
      </c>
      <c r="D8767" s="444" t="s">
        <v>1016</v>
      </c>
      <c r="E8767" s="444" t="s">
        <v>1023</v>
      </c>
      <c r="F8767" s="354" t="s">
        <v>993</v>
      </c>
      <c r="G8767" s="447" t="n">
        <v>234</v>
      </c>
      <c r="H8767" s="448" t="n">
        <v>554.58</v>
      </c>
      <c r="I8767" s="448" t="n">
        <v>11002.8672</v>
      </c>
      <c r="J8767" s="389"/>
      <c r="K8767" s="331" t="s">
        <v>994</v>
      </c>
    </row>
    <row r="8768" customFormat="false" ht="15" hidden="true" customHeight="false" outlineLevel="0" collapsed="false">
      <c r="A8768" s="444"/>
      <c r="B8768" s="444" t="s">
        <v>1906</v>
      </c>
      <c r="C8768" s="444" t="str">
        <f aca="false">IFERROR(VLOOKUP(B8768,'[1]#¡REF!'!$A$1:$C$15201,2,FALSE()),"")</f>
        <v/>
      </c>
      <c r="D8768" s="444" t="s">
        <v>1016</v>
      </c>
      <c r="E8768" s="444" t="s">
        <v>1042</v>
      </c>
      <c r="F8768" s="354" t="s">
        <v>993</v>
      </c>
      <c r="G8768" s="447" t="n">
        <v>117</v>
      </c>
      <c r="H8768" s="448" t="n">
        <v>277.29</v>
      </c>
      <c r="I8768" s="448" t="n">
        <v>5501.4336</v>
      </c>
      <c r="J8768" s="389"/>
      <c r="K8768" s="331" t="s">
        <v>994</v>
      </c>
    </row>
    <row r="8769" customFormat="false" ht="15" hidden="true" customHeight="false" outlineLevel="0" collapsed="false">
      <c r="A8769" s="444"/>
      <c r="B8769" s="444" t="s">
        <v>1906</v>
      </c>
      <c r="C8769" s="444" t="str">
        <f aca="false">IFERROR(VLOOKUP(B8769,'[1]#¡REF!'!$A$1:$C$15201,2,FALSE()),"")</f>
        <v/>
      </c>
      <c r="D8769" s="444" t="s">
        <v>1016</v>
      </c>
      <c r="E8769" s="444" t="s">
        <v>1092</v>
      </c>
      <c r="F8769" s="354" t="s">
        <v>993</v>
      </c>
      <c r="G8769" s="447" t="n">
        <v>8</v>
      </c>
      <c r="H8769" s="448" t="n">
        <v>18.96</v>
      </c>
      <c r="I8769" s="448" t="n">
        <v>376.1664</v>
      </c>
      <c r="J8769" s="389"/>
      <c r="K8769" s="331" t="s">
        <v>994</v>
      </c>
    </row>
    <row r="8770" customFormat="false" ht="15" hidden="true" customHeight="false" outlineLevel="0" collapsed="false">
      <c r="A8770" s="444"/>
      <c r="B8770" s="444" t="s">
        <v>1906</v>
      </c>
      <c r="C8770" s="444" t="str">
        <f aca="false">IFERROR(VLOOKUP(B8770,'[1]#¡REF!'!$A$1:$C$15201,2,FALSE()),"")</f>
        <v/>
      </c>
      <c r="D8770" s="444" t="s">
        <v>1016</v>
      </c>
      <c r="E8770" s="444" t="s">
        <v>1065</v>
      </c>
      <c r="F8770" s="354" t="s">
        <v>993</v>
      </c>
      <c r="G8770" s="447" t="n">
        <v>39</v>
      </c>
      <c r="H8770" s="448" t="n">
        <v>92.43</v>
      </c>
      <c r="I8770" s="448" t="n">
        <v>1833.8112</v>
      </c>
      <c r="J8770" s="389"/>
      <c r="K8770" s="331" t="s">
        <v>994</v>
      </c>
    </row>
    <row r="8771" customFormat="false" ht="15" hidden="true" customHeight="false" outlineLevel="0" collapsed="false">
      <c r="A8771" s="444"/>
      <c r="B8771" s="444" t="s">
        <v>1906</v>
      </c>
      <c r="C8771" s="444" t="str">
        <f aca="false">IFERROR(VLOOKUP(B8771,'[1]#¡REF!'!$A$1:$C$15201,2,FALSE()),"")</f>
        <v/>
      </c>
      <c r="D8771" s="444" t="s">
        <v>1016</v>
      </c>
      <c r="E8771" s="444" t="s">
        <v>1093</v>
      </c>
      <c r="F8771" s="446" t="s">
        <v>1131</v>
      </c>
      <c r="G8771" s="447" t="n">
        <v>156</v>
      </c>
      <c r="H8771" s="448" t="n">
        <v>369.72</v>
      </c>
      <c r="I8771" s="448" t="n">
        <v>7335.2448</v>
      </c>
      <c r="J8771" s="389"/>
      <c r="K8771" s="331" t="s">
        <v>994</v>
      </c>
    </row>
    <row r="8772" customFormat="false" ht="15" hidden="true" customHeight="false" outlineLevel="0" collapsed="false">
      <c r="A8772" s="444"/>
      <c r="B8772" s="444" t="s">
        <v>1906</v>
      </c>
      <c r="C8772" s="444" t="str">
        <f aca="false">IFERROR(VLOOKUP(B8772,'[1]#¡REF!'!$A$1:$C$15201,2,FALSE()),"")</f>
        <v/>
      </c>
      <c r="D8772" s="444" t="s">
        <v>1016</v>
      </c>
      <c r="E8772" s="444" t="s">
        <v>1026</v>
      </c>
      <c r="F8772" s="446" t="s">
        <v>1132</v>
      </c>
      <c r="G8772" s="447" t="n">
        <v>93</v>
      </c>
      <c r="H8772" s="448" t="n">
        <v>220.41</v>
      </c>
      <c r="I8772" s="448" t="n">
        <v>4372.9344</v>
      </c>
      <c r="J8772" s="389"/>
      <c r="K8772" s="331" t="s">
        <v>994</v>
      </c>
    </row>
    <row r="8773" customFormat="false" ht="15" hidden="true" customHeight="false" outlineLevel="0" collapsed="false">
      <c r="A8773" s="444"/>
      <c r="B8773" s="444" t="s">
        <v>1906</v>
      </c>
      <c r="C8773" s="444" t="str">
        <f aca="false">IFERROR(VLOOKUP(B8773,'[1]#¡REF!'!$A$1:$C$15201,2,FALSE()),"")</f>
        <v/>
      </c>
      <c r="D8773" s="444" t="s">
        <v>1016</v>
      </c>
      <c r="E8773" s="444" t="s">
        <v>1027</v>
      </c>
      <c r="F8773" s="446" t="s">
        <v>1133</v>
      </c>
      <c r="G8773" s="447" t="n">
        <v>8</v>
      </c>
      <c r="H8773" s="448" t="n">
        <v>18.96</v>
      </c>
      <c r="I8773" s="448" t="n">
        <v>376.1664</v>
      </c>
      <c r="J8773" s="389"/>
      <c r="K8773" s="331" t="s">
        <v>994</v>
      </c>
    </row>
    <row r="8774" customFormat="false" ht="15" hidden="true" customHeight="false" outlineLevel="0" collapsed="false">
      <c r="A8774" s="449"/>
      <c r="B8774" s="449" t="s">
        <v>1906</v>
      </c>
      <c r="C8774" s="449" t="str">
        <f aca="false">IFERROR(VLOOKUP(B8774,'[1]#¡REF!'!$A$1:$C$15201,2,FALSE()),"")</f>
        <v/>
      </c>
      <c r="D8774" s="449" t="s">
        <v>1016</v>
      </c>
      <c r="E8774" s="449" t="s">
        <v>1028</v>
      </c>
      <c r="F8774" s="450" t="s">
        <v>1134</v>
      </c>
      <c r="G8774" s="447" t="n">
        <v>2</v>
      </c>
      <c r="H8774" s="448" t="n">
        <v>4.74</v>
      </c>
      <c r="I8774" s="448" t="n">
        <v>94.0416</v>
      </c>
      <c r="J8774" s="390"/>
      <c r="K8774" s="331" t="s">
        <v>994</v>
      </c>
    </row>
    <row r="8775" customFormat="false" ht="15.75" hidden="true" customHeight="false" outlineLevel="0" collapsed="false">
      <c r="A8775" s="451"/>
      <c r="B8775" s="451" t="s">
        <v>1906</v>
      </c>
      <c r="C8775" s="451" t="str">
        <f aca="false">IFERROR(VLOOKUP(B8775,'[1]#¡REF!'!$A$1:$C$15201,2,FALSE()),"")</f>
        <v/>
      </c>
      <c r="D8775" s="451" t="s">
        <v>1016</v>
      </c>
      <c r="E8775" s="451" t="s">
        <v>621</v>
      </c>
      <c r="F8775" s="452" t="s">
        <v>1136</v>
      </c>
      <c r="G8775" s="453" t="n">
        <v>78</v>
      </c>
      <c r="H8775" s="454" t="n">
        <v>184.86</v>
      </c>
      <c r="I8775" s="454" t="n">
        <v>3667.6224</v>
      </c>
      <c r="J8775" s="360"/>
      <c r="K8775" s="356" t="s">
        <v>994</v>
      </c>
      <c r="L8775" s="379"/>
      <c r="M8775" s="379"/>
      <c r="N8775" s="379"/>
      <c r="O8775" s="379"/>
      <c r="P8775" s="101"/>
      <c r="Q8775" s="380"/>
      <c r="R8775" s="381"/>
      <c r="S8775" s="381"/>
      <c r="T8775" s="382"/>
    </row>
    <row r="8776" customFormat="false" ht="15" hidden="true" customHeight="false" outlineLevel="0" collapsed="false">
      <c r="A8776" s="439"/>
      <c r="B8776" s="439" t="s">
        <v>1907</v>
      </c>
      <c r="C8776" s="439" t="str">
        <f aca="false">IFERROR(VLOOKUP(B8776,'[1]#¡REF!'!$A$1:$C$15201,2,FALSE()),"")</f>
        <v/>
      </c>
      <c r="D8776" s="439" t="s">
        <v>991</v>
      </c>
      <c r="E8776" s="439" t="s">
        <v>997</v>
      </c>
      <c r="F8776" s="441" t="s">
        <v>1130</v>
      </c>
      <c r="G8776" s="447" t="n">
        <v>80</v>
      </c>
      <c r="H8776" s="448" t="n">
        <v>192.8</v>
      </c>
      <c r="I8776" s="448" t="n">
        <v>3825.152</v>
      </c>
      <c r="J8776" s="388"/>
      <c r="K8776" s="331" t="s">
        <v>994</v>
      </c>
    </row>
    <row r="8777" customFormat="false" ht="15" hidden="true" customHeight="false" outlineLevel="0" collapsed="false">
      <c r="A8777" s="444"/>
      <c r="B8777" s="444" t="s">
        <v>1907</v>
      </c>
      <c r="C8777" s="444" t="str">
        <f aca="false">IFERROR(VLOOKUP(B8777,'[1]#¡REF!'!$A$1:$C$15201,2,FALSE()),"")</f>
        <v/>
      </c>
      <c r="D8777" s="444" t="s">
        <v>991</v>
      </c>
      <c r="E8777" s="444" t="s">
        <v>1032</v>
      </c>
      <c r="F8777" s="446" t="s">
        <v>1130</v>
      </c>
      <c r="G8777" s="447" t="n">
        <v>60</v>
      </c>
      <c r="H8777" s="448" t="n">
        <v>144.6</v>
      </c>
      <c r="I8777" s="448" t="n">
        <v>2868.864</v>
      </c>
      <c r="J8777" s="389"/>
      <c r="K8777" s="331" t="s">
        <v>994</v>
      </c>
    </row>
    <row r="8778" customFormat="false" ht="15" hidden="true" customHeight="false" outlineLevel="0" collapsed="false">
      <c r="A8778" s="444"/>
      <c r="B8778" s="444" t="s">
        <v>1907</v>
      </c>
      <c r="C8778" s="444" t="str">
        <f aca="false">IFERROR(VLOOKUP(B8778,'[1]#¡REF!'!$A$1:$C$15201,2,FALSE()),"")</f>
        <v/>
      </c>
      <c r="D8778" s="444" t="s">
        <v>991</v>
      </c>
      <c r="E8778" s="444" t="s">
        <v>992</v>
      </c>
      <c r="F8778" s="354" t="s">
        <v>993</v>
      </c>
      <c r="G8778" s="447" t="n">
        <v>290</v>
      </c>
      <c r="H8778" s="448" t="n">
        <v>698.9</v>
      </c>
      <c r="I8778" s="448" t="n">
        <v>13866.176</v>
      </c>
      <c r="J8778" s="389"/>
      <c r="K8778" s="331" t="s">
        <v>994</v>
      </c>
    </row>
    <row r="8779" customFormat="false" ht="15" hidden="true" customHeight="false" outlineLevel="0" collapsed="false">
      <c r="A8779" s="444"/>
      <c r="B8779" s="444" t="s">
        <v>1907</v>
      </c>
      <c r="C8779" s="444" t="str">
        <f aca="false">IFERROR(VLOOKUP(B8779,'[1]#¡REF!'!$A$1:$C$15201,2,FALSE()),"")</f>
        <v/>
      </c>
      <c r="D8779" s="444" t="s">
        <v>991</v>
      </c>
      <c r="E8779" s="444" t="s">
        <v>1008</v>
      </c>
      <c r="F8779" s="354" t="s">
        <v>993</v>
      </c>
      <c r="G8779" s="447" t="n">
        <v>180</v>
      </c>
      <c r="H8779" s="448" t="n">
        <v>433.8</v>
      </c>
      <c r="I8779" s="448" t="n">
        <v>8606.592</v>
      </c>
      <c r="J8779" s="389"/>
      <c r="K8779" s="331" t="s">
        <v>994</v>
      </c>
    </row>
    <row r="8780" customFormat="false" ht="15" hidden="true" customHeight="false" outlineLevel="0" collapsed="false">
      <c r="A8780" s="444"/>
      <c r="B8780" s="444" t="s">
        <v>1907</v>
      </c>
      <c r="C8780" s="444" t="str">
        <f aca="false">IFERROR(VLOOKUP(B8780,'[1]#¡REF!'!$A$1:$C$15201,2,FALSE()),"")</f>
        <v/>
      </c>
      <c r="D8780" s="444" t="s">
        <v>991</v>
      </c>
      <c r="E8780" s="444" t="s">
        <v>1000</v>
      </c>
      <c r="F8780" s="354" t="s">
        <v>993</v>
      </c>
      <c r="G8780" s="447" t="n">
        <v>1094</v>
      </c>
      <c r="H8780" s="448" t="n">
        <v>2636.54</v>
      </c>
      <c r="I8780" s="448" t="n">
        <v>52308.9536</v>
      </c>
      <c r="J8780" s="389"/>
      <c r="K8780" s="331" t="s">
        <v>994</v>
      </c>
    </row>
    <row r="8781" customFormat="false" ht="15" hidden="true" customHeight="false" outlineLevel="0" collapsed="false">
      <c r="A8781" s="444"/>
      <c r="B8781" s="444" t="s">
        <v>1907</v>
      </c>
      <c r="C8781" s="444" t="str">
        <f aca="false">IFERROR(VLOOKUP(B8781,'[1]#¡REF!'!$A$1:$C$15201,2,FALSE()),"")</f>
        <v/>
      </c>
      <c r="D8781" s="444" t="s">
        <v>991</v>
      </c>
      <c r="E8781" s="444" t="s">
        <v>1075</v>
      </c>
      <c r="F8781" s="354" t="s">
        <v>993</v>
      </c>
      <c r="G8781" s="447" t="n">
        <v>36</v>
      </c>
      <c r="H8781" s="448" t="n">
        <v>86.76</v>
      </c>
      <c r="I8781" s="448" t="n">
        <v>1721.3184</v>
      </c>
      <c r="J8781" s="389"/>
      <c r="K8781" s="331" t="s">
        <v>994</v>
      </c>
    </row>
    <row r="8782" customFormat="false" ht="15" hidden="true" customHeight="false" outlineLevel="0" collapsed="false">
      <c r="A8782" s="444"/>
      <c r="B8782" s="444" t="s">
        <v>1907</v>
      </c>
      <c r="C8782" s="444" t="str">
        <f aca="false">IFERROR(VLOOKUP(B8782,'[1]#¡REF!'!$A$1:$C$15201,2,FALSE()),"")</f>
        <v/>
      </c>
      <c r="D8782" s="444" t="s">
        <v>991</v>
      </c>
      <c r="E8782" s="444" t="s">
        <v>1034</v>
      </c>
      <c r="F8782" s="354" t="s">
        <v>993</v>
      </c>
      <c r="G8782" s="447" t="n">
        <v>282</v>
      </c>
      <c r="H8782" s="448" t="n">
        <v>679.62</v>
      </c>
      <c r="I8782" s="448" t="n">
        <v>13483.6608</v>
      </c>
      <c r="J8782" s="389"/>
      <c r="K8782" s="331" t="s">
        <v>994</v>
      </c>
    </row>
    <row r="8783" customFormat="false" ht="15" hidden="true" customHeight="false" outlineLevel="0" collapsed="false">
      <c r="A8783" s="444"/>
      <c r="B8783" s="444" t="s">
        <v>1907</v>
      </c>
      <c r="C8783" s="444" t="str">
        <f aca="false">IFERROR(VLOOKUP(B8783,'[1]#¡REF!'!$A$1:$C$15201,2,FALSE()),"")</f>
        <v/>
      </c>
      <c r="D8783" s="444" t="s">
        <v>991</v>
      </c>
      <c r="E8783" s="444" t="s">
        <v>1009</v>
      </c>
      <c r="F8783" s="354" t="s">
        <v>993</v>
      </c>
      <c r="G8783" s="447" t="n">
        <v>6</v>
      </c>
      <c r="H8783" s="448" t="n">
        <v>14.46</v>
      </c>
      <c r="I8783" s="448" t="n">
        <v>286.8864</v>
      </c>
      <c r="J8783" s="389"/>
      <c r="K8783" s="331" t="s">
        <v>994</v>
      </c>
    </row>
    <row r="8784" customFormat="false" ht="15" hidden="true" customHeight="false" outlineLevel="0" collapsed="false">
      <c r="A8784" s="444"/>
      <c r="B8784" s="444" t="s">
        <v>1907</v>
      </c>
      <c r="C8784" s="444" t="str">
        <f aca="false">IFERROR(VLOOKUP(B8784,'[1]#¡REF!'!$A$1:$C$15201,2,FALSE()),"")</f>
        <v/>
      </c>
      <c r="D8784" s="444" t="s">
        <v>991</v>
      </c>
      <c r="E8784" s="444" t="s">
        <v>1010</v>
      </c>
      <c r="F8784" s="354" t="s">
        <v>993</v>
      </c>
      <c r="G8784" s="447" t="n">
        <v>360</v>
      </c>
      <c r="H8784" s="448" t="n">
        <v>867.6</v>
      </c>
      <c r="I8784" s="448" t="n">
        <v>17213.184</v>
      </c>
      <c r="J8784" s="389"/>
      <c r="K8784" s="331" t="s">
        <v>994</v>
      </c>
    </row>
    <row r="8785" customFormat="false" ht="15" hidden="true" customHeight="false" outlineLevel="0" collapsed="false">
      <c r="A8785" s="444"/>
      <c r="B8785" s="444" t="s">
        <v>1907</v>
      </c>
      <c r="C8785" s="444" t="str">
        <f aca="false">IFERROR(VLOOKUP(B8785,'[1]#¡REF!'!$A$1:$C$15201,2,FALSE()),"")</f>
        <v/>
      </c>
      <c r="D8785" s="444" t="s">
        <v>991</v>
      </c>
      <c r="E8785" s="444" t="s">
        <v>1011</v>
      </c>
      <c r="F8785" s="354" t="s">
        <v>993</v>
      </c>
      <c r="G8785" s="447" t="n">
        <v>560</v>
      </c>
      <c r="H8785" s="448" t="n">
        <v>1349.6</v>
      </c>
      <c r="I8785" s="448" t="n">
        <v>26776.064</v>
      </c>
      <c r="J8785" s="389"/>
      <c r="K8785" s="331" t="s">
        <v>994</v>
      </c>
    </row>
    <row r="8786" customFormat="false" ht="15" hidden="true" customHeight="false" outlineLevel="0" collapsed="false">
      <c r="A8786" s="444"/>
      <c r="B8786" s="444" t="s">
        <v>1907</v>
      </c>
      <c r="C8786" s="444" t="str">
        <f aca="false">IFERROR(VLOOKUP(B8786,'[1]#¡REF!'!$A$1:$C$15201,2,FALSE()),"")</f>
        <v/>
      </c>
      <c r="D8786" s="444" t="s">
        <v>991</v>
      </c>
      <c r="E8786" s="444" t="s">
        <v>1012</v>
      </c>
      <c r="F8786" s="354" t="s">
        <v>993</v>
      </c>
      <c r="G8786" s="447" t="n">
        <v>50</v>
      </c>
      <c r="H8786" s="448" t="n">
        <v>120.5</v>
      </c>
      <c r="I8786" s="448" t="n">
        <v>2390.72</v>
      </c>
      <c r="J8786" s="389"/>
      <c r="K8786" s="331" t="s">
        <v>994</v>
      </c>
    </row>
    <row r="8787" customFormat="false" ht="15" hidden="true" customHeight="false" outlineLevel="0" collapsed="false">
      <c r="A8787" s="444"/>
      <c r="B8787" s="444" t="s">
        <v>1907</v>
      </c>
      <c r="C8787" s="444" t="str">
        <f aca="false">IFERROR(VLOOKUP(B8787,'[1]#¡REF!'!$A$1:$C$15201,2,FALSE()),"")</f>
        <v/>
      </c>
      <c r="D8787" s="444" t="s">
        <v>991</v>
      </c>
      <c r="E8787" s="444" t="s">
        <v>1036</v>
      </c>
      <c r="F8787" s="354" t="s">
        <v>993</v>
      </c>
      <c r="G8787" s="447" t="n">
        <v>50</v>
      </c>
      <c r="H8787" s="448" t="n">
        <v>120.5</v>
      </c>
      <c r="I8787" s="448" t="n">
        <v>2390.72</v>
      </c>
      <c r="J8787" s="389"/>
      <c r="K8787" s="331" t="s">
        <v>994</v>
      </c>
    </row>
    <row r="8788" customFormat="false" ht="15" hidden="true" customHeight="false" outlineLevel="0" collapsed="false">
      <c r="A8788" s="444"/>
      <c r="B8788" s="444" t="s">
        <v>1907</v>
      </c>
      <c r="C8788" s="444" t="str">
        <f aca="false">IFERROR(VLOOKUP(B8788,'[1]#¡REF!'!$A$1:$C$15201,2,FALSE()),"")</f>
        <v/>
      </c>
      <c r="D8788" s="444" t="s">
        <v>991</v>
      </c>
      <c r="E8788" s="444" t="s">
        <v>995</v>
      </c>
      <c r="F8788" s="354" t="s">
        <v>993</v>
      </c>
      <c r="G8788" s="447" t="n">
        <v>350</v>
      </c>
      <c r="H8788" s="448" t="n">
        <v>843.5</v>
      </c>
      <c r="I8788" s="448" t="n">
        <v>16735.04</v>
      </c>
      <c r="J8788" s="389"/>
      <c r="K8788" s="331" t="s">
        <v>994</v>
      </c>
    </row>
    <row r="8789" customFormat="false" ht="15" hidden="true" customHeight="false" outlineLevel="0" collapsed="false">
      <c r="A8789" s="444"/>
      <c r="B8789" s="444" t="s">
        <v>1907</v>
      </c>
      <c r="C8789" s="444" t="str">
        <f aca="false">IFERROR(VLOOKUP(B8789,'[1]#¡REF!'!$A$1:$C$15201,2,FALSE()),"")</f>
        <v/>
      </c>
      <c r="D8789" s="444" t="s">
        <v>991</v>
      </c>
      <c r="E8789" s="444" t="s">
        <v>1013</v>
      </c>
      <c r="F8789" s="354" t="s">
        <v>993</v>
      </c>
      <c r="G8789" s="447" t="n">
        <v>70</v>
      </c>
      <c r="H8789" s="448" t="n">
        <v>168.7</v>
      </c>
      <c r="I8789" s="448" t="n">
        <v>3347.008</v>
      </c>
      <c r="J8789" s="389"/>
      <c r="K8789" s="331" t="s">
        <v>994</v>
      </c>
    </row>
    <row r="8790" customFormat="false" ht="15" hidden="true" customHeight="false" outlineLevel="0" collapsed="false">
      <c r="A8790" s="444"/>
      <c r="B8790" s="444" t="s">
        <v>1907</v>
      </c>
      <c r="C8790" s="444" t="str">
        <f aca="false">IFERROR(VLOOKUP(B8790,'[1]#¡REF!'!$A$1:$C$15201,2,FALSE()),"")</f>
        <v/>
      </c>
      <c r="D8790" s="444" t="s">
        <v>991</v>
      </c>
      <c r="E8790" s="444" t="s">
        <v>1037</v>
      </c>
      <c r="F8790" s="446" t="s">
        <v>1131</v>
      </c>
      <c r="G8790" s="447" t="n">
        <v>136</v>
      </c>
      <c r="H8790" s="448" t="n">
        <v>327.76</v>
      </c>
      <c r="I8790" s="448" t="n">
        <v>6502.7584</v>
      </c>
      <c r="J8790" s="389"/>
      <c r="K8790" s="331" t="s">
        <v>994</v>
      </c>
    </row>
    <row r="8791" customFormat="false" ht="15" hidden="true" customHeight="false" outlineLevel="0" collapsed="false">
      <c r="A8791" s="444"/>
      <c r="B8791" s="444" t="s">
        <v>1907</v>
      </c>
      <c r="C8791" s="444" t="str">
        <f aca="false">IFERROR(VLOOKUP(B8791,'[1]#¡REF!'!$A$1:$C$15201,2,FALSE()),"")</f>
        <v/>
      </c>
      <c r="D8791" s="444" t="s">
        <v>991</v>
      </c>
      <c r="E8791" s="444" t="s">
        <v>1014</v>
      </c>
      <c r="F8791" s="446" t="s">
        <v>1132</v>
      </c>
      <c r="G8791" s="447" t="n">
        <v>2632</v>
      </c>
      <c r="H8791" s="448" t="n">
        <v>6343.12</v>
      </c>
      <c r="I8791" s="448" t="n">
        <v>125847.5008</v>
      </c>
      <c r="J8791" s="389"/>
      <c r="K8791" s="331" t="s">
        <v>994</v>
      </c>
    </row>
    <row r="8792" customFormat="false" ht="15" hidden="true" customHeight="false" outlineLevel="0" collapsed="false">
      <c r="A8792" s="449"/>
      <c r="B8792" s="449" t="s">
        <v>1907</v>
      </c>
      <c r="C8792" s="449" t="str">
        <f aca="false">IFERROR(VLOOKUP(B8792,'[1]#¡REF!'!$A$1:$C$15201,2,FALSE()),"")</f>
        <v/>
      </c>
      <c r="D8792" s="449" t="s">
        <v>991</v>
      </c>
      <c r="E8792" s="449" t="s">
        <v>1004</v>
      </c>
      <c r="F8792" s="450" t="s">
        <v>1134</v>
      </c>
      <c r="G8792" s="447" t="n">
        <v>318</v>
      </c>
      <c r="H8792" s="448" t="n">
        <v>766.38</v>
      </c>
      <c r="I8792" s="448" t="n">
        <v>15204.9792</v>
      </c>
      <c r="J8792" s="390"/>
      <c r="K8792" s="331" t="s">
        <v>994</v>
      </c>
    </row>
    <row r="8793" customFormat="false" ht="15.75" hidden="true" customHeight="false" outlineLevel="0" collapsed="false">
      <c r="A8793" s="451"/>
      <c r="B8793" s="451" t="s">
        <v>1907</v>
      </c>
      <c r="C8793" s="451" t="str">
        <f aca="false">IFERROR(VLOOKUP(B8793,'[1]#¡REF!'!$A$1:$C$15201,2,FALSE()),"")</f>
        <v/>
      </c>
      <c r="D8793" s="451" t="s">
        <v>991</v>
      </c>
      <c r="E8793" s="451" t="s">
        <v>612</v>
      </c>
      <c r="F8793" s="452" t="s">
        <v>1136</v>
      </c>
      <c r="G8793" s="453" t="n">
        <v>198</v>
      </c>
      <c r="H8793" s="454" t="n">
        <v>477.18</v>
      </c>
      <c r="I8793" s="454" t="n">
        <v>9467.2512</v>
      </c>
      <c r="J8793" s="360"/>
      <c r="K8793" s="356" t="s">
        <v>994</v>
      </c>
      <c r="L8793" s="379"/>
      <c r="M8793" s="379"/>
      <c r="N8793" s="379"/>
      <c r="O8793" s="379"/>
      <c r="P8793" s="101"/>
      <c r="Q8793" s="380"/>
      <c r="R8793" s="381"/>
      <c r="S8793" s="381"/>
      <c r="T8793" s="382"/>
    </row>
    <row r="8794" customFormat="false" ht="15" hidden="true" customHeight="false" outlineLevel="0" collapsed="false">
      <c r="A8794" s="439"/>
      <c r="B8794" s="439" t="s">
        <v>1907</v>
      </c>
      <c r="C8794" s="439" t="str">
        <f aca="false">IFERROR(VLOOKUP(B8794,'[1]#¡REF!'!$A$1:$C$15201,2,FALSE()),"")</f>
        <v/>
      </c>
      <c r="D8794" s="439" t="s">
        <v>1016</v>
      </c>
      <c r="E8794" s="439" t="s">
        <v>1017</v>
      </c>
      <c r="F8794" s="441" t="s">
        <v>1130</v>
      </c>
      <c r="G8794" s="447" t="n">
        <v>62</v>
      </c>
      <c r="H8794" s="448" t="n">
        <v>149.42</v>
      </c>
      <c r="I8794" s="448" t="n">
        <v>2964.4928</v>
      </c>
      <c r="J8794" s="388"/>
      <c r="K8794" s="331" t="s">
        <v>994</v>
      </c>
    </row>
    <row r="8795" customFormat="false" ht="15" hidden="true" customHeight="false" outlineLevel="0" collapsed="false">
      <c r="A8795" s="444"/>
      <c r="B8795" s="444" t="s">
        <v>1907</v>
      </c>
      <c r="C8795" s="444" t="str">
        <f aca="false">IFERROR(VLOOKUP(B8795,'[1]#¡REF!'!$A$1:$C$15201,2,FALSE()),"")</f>
        <v/>
      </c>
      <c r="D8795" s="444" t="s">
        <v>1016</v>
      </c>
      <c r="E8795" s="444" t="s">
        <v>1040</v>
      </c>
      <c r="F8795" s="446" t="s">
        <v>1130</v>
      </c>
      <c r="G8795" s="447" t="n">
        <v>312</v>
      </c>
      <c r="H8795" s="448" t="n">
        <v>751.92</v>
      </c>
      <c r="I8795" s="448" t="n">
        <v>14918.0928</v>
      </c>
      <c r="J8795" s="389"/>
      <c r="K8795" s="331" t="s">
        <v>994</v>
      </c>
    </row>
    <row r="8796" customFormat="false" ht="15" hidden="true" customHeight="false" outlineLevel="0" collapsed="false">
      <c r="A8796" s="444"/>
      <c r="B8796" s="444" t="s">
        <v>1907</v>
      </c>
      <c r="C8796" s="444" t="str">
        <f aca="false">IFERROR(VLOOKUP(B8796,'[1]#¡REF!'!$A$1:$C$15201,2,FALSE()),"")</f>
        <v/>
      </c>
      <c r="D8796" s="444" t="s">
        <v>1016</v>
      </c>
      <c r="E8796" s="444" t="s">
        <v>1091</v>
      </c>
      <c r="F8796" s="354" t="s">
        <v>993</v>
      </c>
      <c r="G8796" s="447" t="n">
        <v>780</v>
      </c>
      <c r="H8796" s="448" t="n">
        <v>1879.8</v>
      </c>
      <c r="I8796" s="448" t="n">
        <v>37295.232</v>
      </c>
      <c r="J8796" s="389"/>
      <c r="K8796" s="331" t="s">
        <v>994</v>
      </c>
    </row>
    <row r="8797" customFormat="false" ht="15" hidden="true" customHeight="false" outlineLevel="0" collapsed="false">
      <c r="A8797" s="444"/>
      <c r="B8797" s="444" t="s">
        <v>1907</v>
      </c>
      <c r="C8797" s="444" t="str">
        <f aca="false">IFERROR(VLOOKUP(B8797,'[1]#¡REF!'!$A$1:$C$15201,2,FALSE()),"")</f>
        <v/>
      </c>
      <c r="D8797" s="444" t="s">
        <v>1016</v>
      </c>
      <c r="E8797" s="444" t="s">
        <v>1018</v>
      </c>
      <c r="F8797" s="354" t="s">
        <v>993</v>
      </c>
      <c r="G8797" s="447" t="n">
        <v>156</v>
      </c>
      <c r="H8797" s="448" t="n">
        <v>375.96</v>
      </c>
      <c r="I8797" s="448" t="n">
        <v>7459.0464</v>
      </c>
      <c r="J8797" s="389"/>
      <c r="K8797" s="331" t="s">
        <v>994</v>
      </c>
    </row>
    <row r="8798" customFormat="false" ht="15" hidden="true" customHeight="false" outlineLevel="0" collapsed="false">
      <c r="A8798" s="444"/>
      <c r="B8798" s="444" t="s">
        <v>1907</v>
      </c>
      <c r="C8798" s="444" t="str">
        <f aca="false">IFERROR(VLOOKUP(B8798,'[1]#¡REF!'!$A$1:$C$15201,2,FALSE()),"")</f>
        <v/>
      </c>
      <c r="D8798" s="444" t="s">
        <v>1016</v>
      </c>
      <c r="E8798" s="444" t="s">
        <v>1019</v>
      </c>
      <c r="F8798" s="354" t="s">
        <v>993</v>
      </c>
      <c r="G8798" s="447" t="n">
        <v>5607</v>
      </c>
      <c r="H8798" s="448" t="n">
        <v>13512.87</v>
      </c>
      <c r="I8798" s="448" t="n">
        <v>268095.3408</v>
      </c>
      <c r="J8798" s="389"/>
      <c r="K8798" s="331" t="s">
        <v>994</v>
      </c>
    </row>
    <row r="8799" customFormat="false" ht="15" hidden="true" customHeight="false" outlineLevel="0" collapsed="false">
      <c r="A8799" s="444"/>
      <c r="B8799" s="444" t="s">
        <v>1907</v>
      </c>
      <c r="C8799" s="444" t="str">
        <f aca="false">IFERROR(VLOOKUP(B8799,'[1]#¡REF!'!$A$1:$C$15201,2,FALSE()),"")</f>
        <v/>
      </c>
      <c r="D8799" s="444" t="s">
        <v>1016</v>
      </c>
      <c r="E8799" s="444" t="s">
        <v>1020</v>
      </c>
      <c r="F8799" s="354" t="s">
        <v>993</v>
      </c>
      <c r="G8799" s="447" t="n">
        <v>2340</v>
      </c>
      <c r="H8799" s="448" t="n">
        <v>5639.4</v>
      </c>
      <c r="I8799" s="448" t="n">
        <v>111885.696</v>
      </c>
      <c r="J8799" s="389"/>
      <c r="K8799" s="331" t="s">
        <v>994</v>
      </c>
    </row>
    <row r="8800" customFormat="false" ht="15" hidden="true" customHeight="false" outlineLevel="0" collapsed="false">
      <c r="A8800" s="444"/>
      <c r="B8800" s="444" t="s">
        <v>1907</v>
      </c>
      <c r="C8800" s="444" t="str">
        <f aca="false">IFERROR(VLOOKUP(B8800,'[1]#¡REF!'!$A$1:$C$15201,2,FALSE()),"")</f>
        <v/>
      </c>
      <c r="D8800" s="444" t="s">
        <v>1016</v>
      </c>
      <c r="E8800" s="444" t="s">
        <v>1021</v>
      </c>
      <c r="F8800" s="354" t="s">
        <v>993</v>
      </c>
      <c r="G8800" s="447" t="n">
        <v>16</v>
      </c>
      <c r="H8800" s="448" t="n">
        <v>38.56</v>
      </c>
      <c r="I8800" s="448" t="n">
        <v>765.0304</v>
      </c>
      <c r="J8800" s="389"/>
      <c r="K8800" s="331" t="s">
        <v>994</v>
      </c>
    </row>
    <row r="8801" customFormat="false" ht="15" hidden="true" customHeight="false" outlineLevel="0" collapsed="false">
      <c r="A8801" s="444"/>
      <c r="B8801" s="444" t="s">
        <v>1907</v>
      </c>
      <c r="C8801" s="444" t="str">
        <f aca="false">IFERROR(VLOOKUP(B8801,'[1]#¡REF!'!$A$1:$C$15201,2,FALSE()),"")</f>
        <v/>
      </c>
      <c r="D8801" s="444" t="s">
        <v>1016</v>
      </c>
      <c r="E8801" s="444" t="s">
        <v>1022</v>
      </c>
      <c r="F8801" s="354" t="s">
        <v>993</v>
      </c>
      <c r="G8801" s="447" t="n">
        <v>10</v>
      </c>
      <c r="H8801" s="448" t="n">
        <v>24.1</v>
      </c>
      <c r="I8801" s="448" t="n">
        <v>478.144</v>
      </c>
      <c r="J8801" s="389"/>
      <c r="K8801" s="331" t="s">
        <v>994</v>
      </c>
    </row>
    <row r="8802" customFormat="false" ht="15" hidden="true" customHeight="false" outlineLevel="0" collapsed="false">
      <c r="A8802" s="444"/>
      <c r="B8802" s="444" t="s">
        <v>1907</v>
      </c>
      <c r="C8802" s="444" t="str">
        <f aca="false">IFERROR(VLOOKUP(B8802,'[1]#¡REF!'!$A$1:$C$15201,2,FALSE()),"")</f>
        <v/>
      </c>
      <c r="D8802" s="444" t="s">
        <v>1016</v>
      </c>
      <c r="E8802" s="444" t="s">
        <v>1023</v>
      </c>
      <c r="F8802" s="354" t="s">
        <v>993</v>
      </c>
      <c r="G8802" s="447" t="n">
        <v>234</v>
      </c>
      <c r="H8802" s="448" t="n">
        <v>563.94</v>
      </c>
      <c r="I8802" s="448" t="n">
        <v>11188.5696</v>
      </c>
      <c r="J8802" s="389"/>
      <c r="K8802" s="331" t="s">
        <v>994</v>
      </c>
    </row>
    <row r="8803" customFormat="false" ht="15" hidden="true" customHeight="false" outlineLevel="0" collapsed="false">
      <c r="A8803" s="444"/>
      <c r="B8803" s="444" t="s">
        <v>1907</v>
      </c>
      <c r="C8803" s="444" t="str">
        <f aca="false">IFERROR(VLOOKUP(B8803,'[1]#¡REF!'!$A$1:$C$15201,2,FALSE()),"")</f>
        <v/>
      </c>
      <c r="D8803" s="444" t="s">
        <v>1016</v>
      </c>
      <c r="E8803" s="444" t="s">
        <v>1042</v>
      </c>
      <c r="F8803" s="354" t="s">
        <v>993</v>
      </c>
      <c r="G8803" s="447" t="n">
        <v>156</v>
      </c>
      <c r="H8803" s="448" t="n">
        <v>375.96</v>
      </c>
      <c r="I8803" s="448" t="n">
        <v>7459.0464</v>
      </c>
      <c r="J8803" s="389"/>
      <c r="K8803" s="331" t="s">
        <v>994</v>
      </c>
    </row>
    <row r="8804" customFormat="false" ht="15" hidden="true" customHeight="false" outlineLevel="0" collapsed="false">
      <c r="A8804" s="444"/>
      <c r="B8804" s="444" t="s">
        <v>1907</v>
      </c>
      <c r="C8804" s="444" t="str">
        <f aca="false">IFERROR(VLOOKUP(B8804,'[1]#¡REF!'!$A$1:$C$15201,2,FALSE()),"")</f>
        <v/>
      </c>
      <c r="D8804" s="444" t="s">
        <v>1016</v>
      </c>
      <c r="E8804" s="444" t="s">
        <v>1092</v>
      </c>
      <c r="F8804" s="354" t="s">
        <v>993</v>
      </c>
      <c r="G8804" s="447" t="n">
        <v>8</v>
      </c>
      <c r="H8804" s="448" t="n">
        <v>19.28</v>
      </c>
      <c r="I8804" s="448" t="n">
        <v>382.5152</v>
      </c>
      <c r="J8804" s="389"/>
      <c r="K8804" s="331" t="s">
        <v>994</v>
      </c>
    </row>
    <row r="8805" customFormat="false" ht="15" hidden="true" customHeight="false" outlineLevel="0" collapsed="false">
      <c r="A8805" s="444"/>
      <c r="B8805" s="444" t="s">
        <v>1907</v>
      </c>
      <c r="C8805" s="444" t="str">
        <f aca="false">IFERROR(VLOOKUP(B8805,'[1]#¡REF!'!$A$1:$C$15201,2,FALSE()),"")</f>
        <v/>
      </c>
      <c r="D8805" s="444" t="s">
        <v>1016</v>
      </c>
      <c r="E8805" s="444" t="s">
        <v>1024</v>
      </c>
      <c r="F8805" s="354" t="s">
        <v>993</v>
      </c>
      <c r="G8805" s="447" t="n">
        <v>468</v>
      </c>
      <c r="H8805" s="448" t="n">
        <v>1127.88</v>
      </c>
      <c r="I8805" s="448" t="n">
        <v>22377.1392</v>
      </c>
      <c r="J8805" s="389"/>
      <c r="K8805" s="331" t="s">
        <v>994</v>
      </c>
    </row>
    <row r="8806" customFormat="false" ht="15" hidden="true" customHeight="false" outlineLevel="0" collapsed="false">
      <c r="A8806" s="444"/>
      <c r="B8806" s="444" t="s">
        <v>1907</v>
      </c>
      <c r="C8806" s="444" t="str">
        <f aca="false">IFERROR(VLOOKUP(B8806,'[1]#¡REF!'!$A$1:$C$15201,2,FALSE()),"")</f>
        <v/>
      </c>
      <c r="D8806" s="444" t="s">
        <v>1016</v>
      </c>
      <c r="E8806" s="444" t="s">
        <v>1025</v>
      </c>
      <c r="F8806" s="354" t="s">
        <v>993</v>
      </c>
      <c r="G8806" s="447" t="n">
        <v>1560</v>
      </c>
      <c r="H8806" s="448" t="n">
        <v>3759.6</v>
      </c>
      <c r="I8806" s="448" t="n">
        <v>74590.464</v>
      </c>
      <c r="J8806" s="389"/>
      <c r="K8806" s="331" t="s">
        <v>994</v>
      </c>
    </row>
    <row r="8807" customFormat="false" ht="15" hidden="true" customHeight="false" outlineLevel="0" collapsed="false">
      <c r="A8807" s="444"/>
      <c r="B8807" s="444" t="s">
        <v>1907</v>
      </c>
      <c r="C8807" s="444" t="str">
        <f aca="false">IFERROR(VLOOKUP(B8807,'[1]#¡REF!'!$A$1:$C$15201,2,FALSE()),"")</f>
        <v/>
      </c>
      <c r="D8807" s="444" t="s">
        <v>1016</v>
      </c>
      <c r="E8807" s="444" t="s">
        <v>1065</v>
      </c>
      <c r="F8807" s="354" t="s">
        <v>993</v>
      </c>
      <c r="G8807" s="447" t="n">
        <v>39</v>
      </c>
      <c r="H8807" s="448" t="n">
        <v>93.99</v>
      </c>
      <c r="I8807" s="448" t="n">
        <v>1864.7616</v>
      </c>
      <c r="J8807" s="389"/>
      <c r="K8807" s="331" t="s">
        <v>994</v>
      </c>
    </row>
    <row r="8808" customFormat="false" ht="15" hidden="true" customHeight="false" outlineLevel="0" collapsed="false">
      <c r="A8808" s="444"/>
      <c r="B8808" s="444" t="s">
        <v>1907</v>
      </c>
      <c r="C8808" s="444" t="str">
        <f aca="false">IFERROR(VLOOKUP(B8808,'[1]#¡REF!'!$A$1:$C$15201,2,FALSE()),"")</f>
        <v/>
      </c>
      <c r="D8808" s="444" t="s">
        <v>1016</v>
      </c>
      <c r="E8808" s="444" t="s">
        <v>1043</v>
      </c>
      <c r="F8808" s="354" t="s">
        <v>993</v>
      </c>
      <c r="G8808" s="447" t="n">
        <v>156</v>
      </c>
      <c r="H8808" s="448" t="n">
        <v>375.96</v>
      </c>
      <c r="I8808" s="448" t="n">
        <v>7459.0464</v>
      </c>
      <c r="J8808" s="389"/>
      <c r="K8808" s="331" t="s">
        <v>994</v>
      </c>
    </row>
    <row r="8809" customFormat="false" ht="15" hidden="true" customHeight="false" outlineLevel="0" collapsed="false">
      <c r="A8809" s="444"/>
      <c r="B8809" s="444" t="s">
        <v>1907</v>
      </c>
      <c r="C8809" s="444" t="str">
        <f aca="false">IFERROR(VLOOKUP(B8809,'[1]#¡REF!'!$A$1:$C$15201,2,FALSE()),"")</f>
        <v/>
      </c>
      <c r="D8809" s="444" t="s">
        <v>1016</v>
      </c>
      <c r="E8809" s="444" t="s">
        <v>1044</v>
      </c>
      <c r="F8809" s="354" t="s">
        <v>993</v>
      </c>
      <c r="G8809" s="447" t="n">
        <v>273</v>
      </c>
      <c r="H8809" s="448" t="n">
        <v>657.93</v>
      </c>
      <c r="I8809" s="448" t="n">
        <v>13053.3312</v>
      </c>
      <c r="J8809" s="389"/>
      <c r="K8809" s="331" t="s">
        <v>994</v>
      </c>
    </row>
    <row r="8810" customFormat="false" ht="15" hidden="true" customHeight="false" outlineLevel="0" collapsed="false">
      <c r="A8810" s="444"/>
      <c r="B8810" s="444" t="s">
        <v>1907</v>
      </c>
      <c r="C8810" s="444" t="str">
        <f aca="false">IFERROR(VLOOKUP(B8810,'[1]#¡REF!'!$A$1:$C$15201,2,FALSE()),"")</f>
        <v/>
      </c>
      <c r="D8810" s="444" t="s">
        <v>1016</v>
      </c>
      <c r="E8810" s="444" t="s">
        <v>1026</v>
      </c>
      <c r="F8810" s="446" t="s">
        <v>1132</v>
      </c>
      <c r="G8810" s="447" t="n">
        <v>2135</v>
      </c>
      <c r="H8810" s="448" t="n">
        <v>5145.35</v>
      </c>
      <c r="I8810" s="448" t="n">
        <v>102083.744</v>
      </c>
      <c r="J8810" s="389"/>
      <c r="K8810" s="331" t="s">
        <v>994</v>
      </c>
    </row>
    <row r="8811" customFormat="false" ht="15" hidden="true" customHeight="false" outlineLevel="0" collapsed="false">
      <c r="A8811" s="444"/>
      <c r="B8811" s="444" t="s">
        <v>1907</v>
      </c>
      <c r="C8811" s="444" t="str">
        <f aca="false">IFERROR(VLOOKUP(B8811,'[1]#¡REF!'!$A$1:$C$15201,2,FALSE()),"")</f>
        <v/>
      </c>
      <c r="D8811" s="444" t="s">
        <v>1016</v>
      </c>
      <c r="E8811" s="444" t="s">
        <v>1027</v>
      </c>
      <c r="F8811" s="446" t="s">
        <v>1133</v>
      </c>
      <c r="G8811" s="447" t="n">
        <v>9</v>
      </c>
      <c r="H8811" s="448" t="n">
        <v>21.69</v>
      </c>
      <c r="I8811" s="448" t="n">
        <v>430.3296</v>
      </c>
      <c r="J8811" s="389"/>
      <c r="K8811" s="331" t="s">
        <v>994</v>
      </c>
    </row>
    <row r="8812" customFormat="false" ht="15" hidden="true" customHeight="false" outlineLevel="0" collapsed="false">
      <c r="A8812" s="449"/>
      <c r="B8812" s="449" t="s">
        <v>1907</v>
      </c>
      <c r="C8812" s="449" t="str">
        <f aca="false">IFERROR(VLOOKUP(B8812,'[1]#¡REF!'!$A$1:$C$15201,2,FALSE()),"")</f>
        <v/>
      </c>
      <c r="D8812" s="449" t="s">
        <v>1016</v>
      </c>
      <c r="E8812" s="449" t="s">
        <v>1028</v>
      </c>
      <c r="F8812" s="450" t="s">
        <v>1134</v>
      </c>
      <c r="G8812" s="447" t="n">
        <v>9</v>
      </c>
      <c r="H8812" s="448" t="n">
        <v>21.69</v>
      </c>
      <c r="I8812" s="448" t="n">
        <v>430.3296</v>
      </c>
      <c r="J8812" s="390"/>
      <c r="K8812" s="331" t="s">
        <v>994</v>
      </c>
    </row>
    <row r="8813" customFormat="false" ht="15.75" hidden="true" customHeight="false" outlineLevel="0" collapsed="false">
      <c r="A8813" s="451"/>
      <c r="B8813" s="451" t="s">
        <v>1907</v>
      </c>
      <c r="C8813" s="451" t="str">
        <f aca="false">IFERROR(VLOOKUP(B8813,'[1]#¡REF!'!$A$1:$C$15201,2,FALSE()),"")</f>
        <v/>
      </c>
      <c r="D8813" s="451" t="s">
        <v>1016</v>
      </c>
      <c r="E8813" s="451" t="s">
        <v>621</v>
      </c>
      <c r="F8813" s="452" t="s">
        <v>1136</v>
      </c>
      <c r="G8813" s="453" t="n">
        <v>195</v>
      </c>
      <c r="H8813" s="454" t="n">
        <v>469.95</v>
      </c>
      <c r="I8813" s="454" t="n">
        <v>9323.808</v>
      </c>
      <c r="J8813" s="360"/>
      <c r="K8813" s="356" t="s">
        <v>994</v>
      </c>
      <c r="L8813" s="379"/>
      <c r="M8813" s="379"/>
      <c r="N8813" s="379"/>
      <c r="O8813" s="379"/>
      <c r="P8813" s="101"/>
      <c r="Q8813" s="380"/>
      <c r="R8813" s="381"/>
      <c r="S8813" s="381"/>
      <c r="T8813" s="382"/>
    </row>
    <row r="8814" customFormat="false" ht="15" hidden="true" customHeight="false" outlineLevel="0" collapsed="false">
      <c r="A8814" s="439"/>
      <c r="B8814" s="439" t="s">
        <v>1908</v>
      </c>
      <c r="C8814" s="439" t="str">
        <f aca="false">IFERROR(VLOOKUP(B8814,'[1]#¡REF!'!$A$1:$C$15201,2,FALSE()),"")</f>
        <v/>
      </c>
      <c r="D8814" s="439" t="s">
        <v>991</v>
      </c>
      <c r="E8814" s="439" t="s">
        <v>997</v>
      </c>
      <c r="F8814" s="441" t="s">
        <v>1130</v>
      </c>
      <c r="G8814" s="447" t="n">
        <v>15</v>
      </c>
      <c r="H8814" s="448" t="n">
        <v>37.2</v>
      </c>
      <c r="I8814" s="448" t="n">
        <v>738.048</v>
      </c>
      <c r="J8814" s="388"/>
      <c r="K8814" s="331" t="s">
        <v>994</v>
      </c>
    </row>
    <row r="8815" customFormat="false" ht="15" hidden="true" customHeight="false" outlineLevel="0" collapsed="false">
      <c r="A8815" s="444"/>
      <c r="B8815" s="444" t="s">
        <v>1908</v>
      </c>
      <c r="C8815" s="444" t="str">
        <f aca="false">IFERROR(VLOOKUP(B8815,'[1]#¡REF!'!$A$1:$C$15201,2,FALSE()),"")</f>
        <v/>
      </c>
      <c r="D8815" s="444" t="s">
        <v>991</v>
      </c>
      <c r="E8815" s="444" t="s">
        <v>1032</v>
      </c>
      <c r="F8815" s="446" t="s">
        <v>1130</v>
      </c>
      <c r="G8815" s="447" t="n">
        <v>180</v>
      </c>
      <c r="H8815" s="448" t="n">
        <v>446.4</v>
      </c>
      <c r="I8815" s="448" t="n">
        <v>8856.576</v>
      </c>
      <c r="J8815" s="389"/>
      <c r="K8815" s="331" t="s">
        <v>994</v>
      </c>
    </row>
    <row r="8816" customFormat="false" ht="15" hidden="true" customHeight="false" outlineLevel="0" collapsed="false">
      <c r="A8816" s="444"/>
      <c r="B8816" s="444" t="s">
        <v>1908</v>
      </c>
      <c r="C8816" s="444" t="str">
        <f aca="false">IFERROR(VLOOKUP(B8816,'[1]#¡REF!'!$A$1:$C$15201,2,FALSE()),"")</f>
        <v/>
      </c>
      <c r="D8816" s="444" t="s">
        <v>991</v>
      </c>
      <c r="E8816" s="444" t="s">
        <v>992</v>
      </c>
      <c r="F8816" s="354" t="s">
        <v>993</v>
      </c>
      <c r="G8816" s="447" t="n">
        <v>250</v>
      </c>
      <c r="H8816" s="448" t="n">
        <v>620</v>
      </c>
      <c r="I8816" s="448" t="n">
        <v>12300.8</v>
      </c>
      <c r="J8816" s="389"/>
      <c r="K8816" s="331" t="s">
        <v>994</v>
      </c>
    </row>
    <row r="8817" customFormat="false" ht="15" hidden="true" customHeight="false" outlineLevel="0" collapsed="false">
      <c r="A8817" s="444"/>
      <c r="B8817" s="444" t="s">
        <v>1908</v>
      </c>
      <c r="C8817" s="444" t="str">
        <f aca="false">IFERROR(VLOOKUP(B8817,'[1]#¡REF!'!$A$1:$C$15201,2,FALSE()),"")</f>
        <v/>
      </c>
      <c r="D8817" s="444" t="s">
        <v>991</v>
      </c>
      <c r="E8817" s="444" t="s">
        <v>1008</v>
      </c>
      <c r="F8817" s="354" t="s">
        <v>993</v>
      </c>
      <c r="G8817" s="447" t="n">
        <v>200</v>
      </c>
      <c r="H8817" s="448" t="n">
        <v>496</v>
      </c>
      <c r="I8817" s="448" t="n">
        <v>9840.64</v>
      </c>
      <c r="J8817" s="389"/>
      <c r="K8817" s="331" t="s">
        <v>994</v>
      </c>
    </row>
    <row r="8818" customFormat="false" ht="15" hidden="true" customHeight="false" outlineLevel="0" collapsed="false">
      <c r="A8818" s="444"/>
      <c r="B8818" s="444" t="s">
        <v>1908</v>
      </c>
      <c r="C8818" s="444" t="str">
        <f aca="false">IFERROR(VLOOKUP(B8818,'[1]#¡REF!'!$A$1:$C$15201,2,FALSE()),"")</f>
        <v/>
      </c>
      <c r="D8818" s="444" t="s">
        <v>991</v>
      </c>
      <c r="E8818" s="444" t="s">
        <v>1000</v>
      </c>
      <c r="F8818" s="354" t="s">
        <v>993</v>
      </c>
      <c r="G8818" s="447" t="n">
        <v>369</v>
      </c>
      <c r="H8818" s="448" t="n">
        <v>915.12</v>
      </c>
      <c r="I8818" s="448" t="n">
        <v>18155.9808</v>
      </c>
      <c r="J8818" s="389"/>
      <c r="K8818" s="331" t="s">
        <v>994</v>
      </c>
    </row>
    <row r="8819" customFormat="false" ht="15" hidden="true" customHeight="false" outlineLevel="0" collapsed="false">
      <c r="A8819" s="444"/>
      <c r="B8819" s="444" t="s">
        <v>1908</v>
      </c>
      <c r="C8819" s="444" t="str">
        <f aca="false">IFERROR(VLOOKUP(B8819,'[1]#¡REF!'!$A$1:$C$15201,2,FALSE()),"")</f>
        <v/>
      </c>
      <c r="D8819" s="444" t="s">
        <v>991</v>
      </c>
      <c r="E8819" s="444" t="s">
        <v>1075</v>
      </c>
      <c r="F8819" s="354" t="s">
        <v>993</v>
      </c>
      <c r="G8819" s="447" t="n">
        <v>14</v>
      </c>
      <c r="H8819" s="448" t="n">
        <v>34.72</v>
      </c>
      <c r="I8819" s="448" t="n">
        <v>688.8448</v>
      </c>
      <c r="J8819" s="389"/>
      <c r="K8819" s="331" t="s">
        <v>994</v>
      </c>
    </row>
    <row r="8820" customFormat="false" ht="15" hidden="true" customHeight="false" outlineLevel="0" collapsed="false">
      <c r="A8820" s="444"/>
      <c r="B8820" s="444" t="s">
        <v>1908</v>
      </c>
      <c r="C8820" s="444" t="str">
        <f aca="false">IFERROR(VLOOKUP(B8820,'[1]#¡REF!'!$A$1:$C$15201,2,FALSE()),"")</f>
        <v/>
      </c>
      <c r="D8820" s="444" t="s">
        <v>991</v>
      </c>
      <c r="E8820" s="444" t="s">
        <v>1009</v>
      </c>
      <c r="F8820" s="354" t="s">
        <v>993</v>
      </c>
      <c r="G8820" s="447" t="n">
        <v>1</v>
      </c>
      <c r="H8820" s="448" t="n">
        <v>2.48</v>
      </c>
      <c r="I8820" s="448" t="n">
        <v>49.2032</v>
      </c>
      <c r="J8820" s="389"/>
      <c r="K8820" s="331" t="s">
        <v>994</v>
      </c>
    </row>
    <row r="8821" customFormat="false" ht="15" hidden="true" customHeight="false" outlineLevel="0" collapsed="false">
      <c r="A8821" s="444"/>
      <c r="B8821" s="444" t="s">
        <v>1908</v>
      </c>
      <c r="C8821" s="444" t="str">
        <f aca="false">IFERROR(VLOOKUP(B8821,'[1]#¡REF!'!$A$1:$C$15201,2,FALSE()),"")</f>
        <v/>
      </c>
      <c r="D8821" s="444" t="s">
        <v>991</v>
      </c>
      <c r="E8821" s="444" t="s">
        <v>1010</v>
      </c>
      <c r="F8821" s="354" t="s">
        <v>993</v>
      </c>
      <c r="G8821" s="447" t="n">
        <v>720</v>
      </c>
      <c r="H8821" s="448" t="n">
        <v>1785.6</v>
      </c>
      <c r="I8821" s="448" t="n">
        <v>35426.304</v>
      </c>
      <c r="J8821" s="389"/>
      <c r="K8821" s="331" t="s">
        <v>994</v>
      </c>
    </row>
    <row r="8822" customFormat="false" ht="15" hidden="true" customHeight="false" outlineLevel="0" collapsed="false">
      <c r="A8822" s="444"/>
      <c r="B8822" s="444" t="s">
        <v>1908</v>
      </c>
      <c r="C8822" s="444" t="str">
        <f aca="false">IFERROR(VLOOKUP(B8822,'[1]#¡REF!'!$A$1:$C$15201,2,FALSE()),"")</f>
        <v/>
      </c>
      <c r="D8822" s="444" t="s">
        <v>991</v>
      </c>
      <c r="E8822" s="444" t="s">
        <v>1046</v>
      </c>
      <c r="F8822" s="354" t="s">
        <v>993</v>
      </c>
      <c r="G8822" s="447" t="n">
        <v>3</v>
      </c>
      <c r="H8822" s="448" t="n">
        <v>7.44</v>
      </c>
      <c r="I8822" s="448" t="n">
        <v>147.6096</v>
      </c>
      <c r="J8822" s="389"/>
      <c r="K8822" s="331" t="s">
        <v>994</v>
      </c>
    </row>
    <row r="8823" customFormat="false" ht="15" hidden="true" customHeight="false" outlineLevel="0" collapsed="false">
      <c r="A8823" s="444"/>
      <c r="B8823" s="444" t="s">
        <v>1908</v>
      </c>
      <c r="C8823" s="444" t="str">
        <f aca="false">IFERROR(VLOOKUP(B8823,'[1]#¡REF!'!$A$1:$C$15201,2,FALSE()),"")</f>
        <v/>
      </c>
      <c r="D8823" s="444" t="s">
        <v>991</v>
      </c>
      <c r="E8823" s="444" t="s">
        <v>1012</v>
      </c>
      <c r="F8823" s="354" t="s">
        <v>993</v>
      </c>
      <c r="G8823" s="447" t="n">
        <v>2</v>
      </c>
      <c r="H8823" s="448" t="n">
        <v>4.96</v>
      </c>
      <c r="I8823" s="448" t="n">
        <v>98.4064</v>
      </c>
      <c r="J8823" s="389"/>
      <c r="K8823" s="331" t="s">
        <v>994</v>
      </c>
    </row>
    <row r="8824" customFormat="false" ht="15" hidden="true" customHeight="false" outlineLevel="0" collapsed="false">
      <c r="A8824" s="444"/>
      <c r="B8824" s="444" t="s">
        <v>1908</v>
      </c>
      <c r="C8824" s="444" t="str">
        <f aca="false">IFERROR(VLOOKUP(B8824,'[1]#¡REF!'!$A$1:$C$15201,2,FALSE()),"")</f>
        <v/>
      </c>
      <c r="D8824" s="444" t="s">
        <v>991</v>
      </c>
      <c r="E8824" s="444" t="s">
        <v>1035</v>
      </c>
      <c r="F8824" s="354" t="s">
        <v>993</v>
      </c>
      <c r="G8824" s="447" t="n">
        <v>324</v>
      </c>
      <c r="H8824" s="448" t="n">
        <v>803.52</v>
      </c>
      <c r="I8824" s="448" t="n">
        <v>15941.8368</v>
      </c>
      <c r="J8824" s="389"/>
      <c r="K8824" s="331" t="s">
        <v>994</v>
      </c>
    </row>
    <row r="8825" customFormat="false" ht="15" hidden="true" customHeight="false" outlineLevel="0" collapsed="false">
      <c r="A8825" s="444"/>
      <c r="B8825" s="444" t="s">
        <v>1908</v>
      </c>
      <c r="C8825" s="444" t="str">
        <f aca="false">IFERROR(VLOOKUP(B8825,'[1]#¡REF!'!$A$1:$C$15201,2,FALSE()),"")</f>
        <v/>
      </c>
      <c r="D8825" s="444" t="s">
        <v>991</v>
      </c>
      <c r="E8825" s="444" t="s">
        <v>1036</v>
      </c>
      <c r="F8825" s="354" t="s">
        <v>993</v>
      </c>
      <c r="G8825" s="447" t="n">
        <v>50</v>
      </c>
      <c r="H8825" s="448" t="n">
        <v>124</v>
      </c>
      <c r="I8825" s="448" t="n">
        <v>2460.16</v>
      </c>
      <c r="J8825" s="389"/>
      <c r="K8825" s="331" t="s">
        <v>994</v>
      </c>
    </row>
    <row r="8826" customFormat="false" ht="15" hidden="true" customHeight="false" outlineLevel="0" collapsed="false">
      <c r="A8826" s="444"/>
      <c r="B8826" s="444" t="s">
        <v>1908</v>
      </c>
      <c r="C8826" s="444" t="str">
        <f aca="false">IFERROR(VLOOKUP(B8826,'[1]#¡REF!'!$A$1:$C$15201,2,FALSE()),"")</f>
        <v/>
      </c>
      <c r="D8826" s="444" t="s">
        <v>991</v>
      </c>
      <c r="E8826" s="444" t="s">
        <v>995</v>
      </c>
      <c r="F8826" s="354" t="s">
        <v>993</v>
      </c>
      <c r="G8826" s="447" t="n">
        <v>120</v>
      </c>
      <c r="H8826" s="448" t="n">
        <v>297.6</v>
      </c>
      <c r="I8826" s="448" t="n">
        <v>5904.384</v>
      </c>
      <c r="J8826" s="389"/>
      <c r="K8826" s="331" t="s">
        <v>994</v>
      </c>
    </row>
    <row r="8827" customFormat="false" ht="15" hidden="true" customHeight="false" outlineLevel="0" collapsed="false">
      <c r="A8827" s="444"/>
      <c r="B8827" s="444" t="s">
        <v>1908</v>
      </c>
      <c r="C8827" s="444" t="str">
        <f aca="false">IFERROR(VLOOKUP(B8827,'[1]#¡REF!'!$A$1:$C$15201,2,FALSE()),"")</f>
        <v/>
      </c>
      <c r="D8827" s="444" t="s">
        <v>991</v>
      </c>
      <c r="E8827" s="444" t="s">
        <v>1013</v>
      </c>
      <c r="F8827" s="354" t="s">
        <v>993</v>
      </c>
      <c r="G8827" s="447" t="n">
        <v>20</v>
      </c>
      <c r="H8827" s="448" t="n">
        <v>49.6</v>
      </c>
      <c r="I8827" s="448" t="n">
        <v>984.064</v>
      </c>
      <c r="J8827" s="389"/>
      <c r="K8827" s="331" t="s">
        <v>994</v>
      </c>
    </row>
    <row r="8828" customFormat="false" ht="15" hidden="true" customHeight="false" outlineLevel="0" collapsed="false">
      <c r="A8828" s="444"/>
      <c r="B8828" s="444" t="s">
        <v>1908</v>
      </c>
      <c r="C8828" s="444" t="str">
        <f aca="false">IFERROR(VLOOKUP(B8828,'[1]#¡REF!'!$A$1:$C$15201,2,FALSE()),"")</f>
        <v/>
      </c>
      <c r="D8828" s="444" t="s">
        <v>991</v>
      </c>
      <c r="E8828" s="444" t="s">
        <v>1037</v>
      </c>
      <c r="F8828" s="446" t="s">
        <v>1131</v>
      </c>
      <c r="G8828" s="447" t="n">
        <v>179</v>
      </c>
      <c r="H8828" s="448" t="n">
        <v>443.92</v>
      </c>
      <c r="I8828" s="448" t="n">
        <v>8807.3728</v>
      </c>
      <c r="J8828" s="389"/>
      <c r="K8828" s="331" t="s">
        <v>994</v>
      </c>
    </row>
    <row r="8829" customFormat="false" ht="15" hidden="true" customHeight="false" outlineLevel="0" collapsed="false">
      <c r="A8829" s="444"/>
      <c r="B8829" s="444" t="s">
        <v>1908</v>
      </c>
      <c r="C8829" s="444" t="str">
        <f aca="false">IFERROR(VLOOKUP(B8829,'[1]#¡REF!'!$A$1:$C$15201,2,FALSE()),"")</f>
        <v/>
      </c>
      <c r="D8829" s="444" t="s">
        <v>991</v>
      </c>
      <c r="E8829" s="444" t="s">
        <v>1014</v>
      </c>
      <c r="F8829" s="446" t="s">
        <v>1132</v>
      </c>
      <c r="G8829" s="447" t="n">
        <v>1002</v>
      </c>
      <c r="H8829" s="448" t="n">
        <v>2484.96</v>
      </c>
      <c r="I8829" s="448" t="n">
        <v>49301.6064</v>
      </c>
      <c r="J8829" s="389"/>
      <c r="K8829" s="331" t="s">
        <v>994</v>
      </c>
    </row>
    <row r="8830" customFormat="false" ht="15" hidden="true" customHeight="false" outlineLevel="0" collapsed="false">
      <c r="A8830" s="444"/>
      <c r="B8830" s="444" t="s">
        <v>1908</v>
      </c>
      <c r="C8830" s="444" t="str">
        <f aca="false">IFERROR(VLOOKUP(B8830,'[1]#¡REF!'!$A$1:$C$15201,2,FALSE()),"")</f>
        <v/>
      </c>
      <c r="D8830" s="444" t="s">
        <v>991</v>
      </c>
      <c r="E8830" s="444" t="s">
        <v>1002</v>
      </c>
      <c r="F8830" s="446" t="s">
        <v>1133</v>
      </c>
      <c r="G8830" s="447" t="n">
        <v>650</v>
      </c>
      <c r="H8830" s="448" t="n">
        <v>1612</v>
      </c>
      <c r="I8830" s="448" t="n">
        <v>31982.08</v>
      </c>
      <c r="J8830" s="389"/>
      <c r="K8830" s="331" t="s">
        <v>994</v>
      </c>
    </row>
    <row r="8831" customFormat="false" ht="15" hidden="true" customHeight="false" outlineLevel="0" collapsed="false">
      <c r="A8831" s="449"/>
      <c r="B8831" s="449" t="s">
        <v>1908</v>
      </c>
      <c r="C8831" s="449" t="str">
        <f aca="false">IFERROR(VLOOKUP(B8831,'[1]#¡REF!'!$A$1:$C$15201,2,FALSE()),"")</f>
        <v/>
      </c>
      <c r="D8831" s="449" t="s">
        <v>991</v>
      </c>
      <c r="E8831" s="449" t="s">
        <v>1004</v>
      </c>
      <c r="F8831" s="450" t="s">
        <v>1134</v>
      </c>
      <c r="G8831" s="447" t="n">
        <v>1580</v>
      </c>
      <c r="H8831" s="448" t="n">
        <v>3918.4</v>
      </c>
      <c r="I8831" s="448" t="n">
        <v>77741.056</v>
      </c>
      <c r="J8831" s="390"/>
      <c r="K8831" s="331" t="s">
        <v>994</v>
      </c>
    </row>
    <row r="8832" customFormat="false" ht="15.75" hidden="true" customHeight="false" outlineLevel="0" collapsed="false">
      <c r="A8832" s="451"/>
      <c r="B8832" s="451" t="s">
        <v>1908</v>
      </c>
      <c r="C8832" s="451" t="str">
        <f aca="false">IFERROR(VLOOKUP(B8832,'[1]#¡REF!'!$A$1:$C$15201,2,FALSE()),"")</f>
        <v/>
      </c>
      <c r="D8832" s="451" t="s">
        <v>991</v>
      </c>
      <c r="E8832" s="451" t="s">
        <v>612</v>
      </c>
      <c r="F8832" s="452" t="s">
        <v>1136</v>
      </c>
      <c r="G8832" s="453" t="n">
        <v>132</v>
      </c>
      <c r="H8832" s="454" t="n">
        <v>327.36</v>
      </c>
      <c r="I8832" s="454" t="n">
        <v>6494.8224</v>
      </c>
      <c r="J8832" s="360"/>
      <c r="K8832" s="356" t="s">
        <v>994</v>
      </c>
      <c r="L8832" s="379"/>
      <c r="M8832" s="379"/>
      <c r="N8832" s="379"/>
      <c r="O8832" s="379"/>
      <c r="P8832" s="101"/>
      <c r="Q8832" s="380"/>
      <c r="R8832" s="381"/>
      <c r="S8832" s="381"/>
      <c r="T8832" s="382"/>
    </row>
    <row r="8833" customFormat="false" ht="15" hidden="true" customHeight="false" outlineLevel="0" collapsed="false">
      <c r="A8833" s="439"/>
      <c r="B8833" s="439" t="s">
        <v>1908</v>
      </c>
      <c r="C8833" s="439" t="str">
        <f aca="false">IFERROR(VLOOKUP(B8833,'[1]#¡REF!'!$A$1:$C$15201,2,FALSE()),"")</f>
        <v/>
      </c>
      <c r="D8833" s="439" t="s">
        <v>1016</v>
      </c>
      <c r="E8833" s="439" t="s">
        <v>1017</v>
      </c>
      <c r="F8833" s="441" t="s">
        <v>1130</v>
      </c>
      <c r="G8833" s="447" t="n">
        <v>12</v>
      </c>
      <c r="H8833" s="448" t="n">
        <v>29.76</v>
      </c>
      <c r="I8833" s="448" t="n">
        <v>590.4384</v>
      </c>
      <c r="J8833" s="388"/>
      <c r="K8833" s="331" t="s">
        <v>994</v>
      </c>
    </row>
    <row r="8834" customFormat="false" ht="15" hidden="true" customHeight="false" outlineLevel="0" collapsed="false">
      <c r="A8834" s="444"/>
      <c r="B8834" s="444" t="s">
        <v>1908</v>
      </c>
      <c r="C8834" s="444" t="str">
        <f aca="false">IFERROR(VLOOKUP(B8834,'[1]#¡REF!'!$A$1:$C$15201,2,FALSE()),"")</f>
        <v/>
      </c>
      <c r="D8834" s="444" t="s">
        <v>1016</v>
      </c>
      <c r="E8834" s="444" t="s">
        <v>1040</v>
      </c>
      <c r="F8834" s="446" t="s">
        <v>1130</v>
      </c>
      <c r="G8834" s="447" t="n">
        <v>312</v>
      </c>
      <c r="H8834" s="448" t="n">
        <v>773.76</v>
      </c>
      <c r="I8834" s="448" t="n">
        <v>15351.3984</v>
      </c>
      <c r="J8834" s="389"/>
      <c r="K8834" s="331" t="s">
        <v>994</v>
      </c>
    </row>
    <row r="8835" customFormat="false" ht="15" hidden="true" customHeight="false" outlineLevel="0" collapsed="false">
      <c r="A8835" s="444"/>
      <c r="B8835" s="444" t="s">
        <v>1908</v>
      </c>
      <c r="C8835" s="444" t="str">
        <f aca="false">IFERROR(VLOOKUP(B8835,'[1]#¡REF!'!$A$1:$C$15201,2,FALSE()),"")</f>
        <v/>
      </c>
      <c r="D8835" s="444" t="s">
        <v>1016</v>
      </c>
      <c r="E8835" s="444" t="s">
        <v>1018</v>
      </c>
      <c r="F8835" s="354" t="s">
        <v>993</v>
      </c>
      <c r="G8835" s="447" t="n">
        <v>234</v>
      </c>
      <c r="H8835" s="448" t="n">
        <v>580.32</v>
      </c>
      <c r="I8835" s="448" t="n">
        <v>11513.5488</v>
      </c>
      <c r="J8835" s="389"/>
      <c r="K8835" s="331" t="s">
        <v>994</v>
      </c>
    </row>
    <row r="8836" customFormat="false" ht="15" hidden="true" customHeight="false" outlineLevel="0" collapsed="false">
      <c r="A8836" s="444"/>
      <c r="B8836" s="444" t="s">
        <v>1908</v>
      </c>
      <c r="C8836" s="444" t="str">
        <f aca="false">IFERROR(VLOOKUP(B8836,'[1]#¡REF!'!$A$1:$C$15201,2,FALSE()),"")</f>
        <v/>
      </c>
      <c r="D8836" s="444" t="s">
        <v>1016</v>
      </c>
      <c r="E8836" s="444" t="s">
        <v>1019</v>
      </c>
      <c r="F8836" s="354" t="s">
        <v>993</v>
      </c>
      <c r="G8836" s="447" t="n">
        <v>6377</v>
      </c>
      <c r="H8836" s="448" t="n">
        <v>15814.96</v>
      </c>
      <c r="I8836" s="448" t="n">
        <v>313768.8064</v>
      </c>
      <c r="J8836" s="389"/>
      <c r="K8836" s="331" t="s">
        <v>994</v>
      </c>
    </row>
    <row r="8837" customFormat="false" ht="15" hidden="true" customHeight="false" outlineLevel="0" collapsed="false">
      <c r="A8837" s="444"/>
      <c r="B8837" s="444" t="s">
        <v>1908</v>
      </c>
      <c r="C8837" s="444" t="str">
        <f aca="false">IFERROR(VLOOKUP(B8837,'[1]#¡REF!'!$A$1:$C$15201,2,FALSE()),"")</f>
        <v/>
      </c>
      <c r="D8837" s="444" t="s">
        <v>1016</v>
      </c>
      <c r="E8837" s="444" t="s">
        <v>1020</v>
      </c>
      <c r="F8837" s="354" t="s">
        <v>993</v>
      </c>
      <c r="G8837" s="447" t="n">
        <v>1170</v>
      </c>
      <c r="H8837" s="448" t="n">
        <v>2901.6</v>
      </c>
      <c r="I8837" s="448" t="n">
        <v>57567.744</v>
      </c>
      <c r="J8837" s="389"/>
      <c r="K8837" s="331" t="s">
        <v>994</v>
      </c>
    </row>
    <row r="8838" customFormat="false" ht="15" hidden="true" customHeight="false" outlineLevel="0" collapsed="false">
      <c r="A8838" s="444"/>
      <c r="B8838" s="444" t="s">
        <v>1908</v>
      </c>
      <c r="C8838" s="444" t="str">
        <f aca="false">IFERROR(VLOOKUP(B8838,'[1]#¡REF!'!$A$1:$C$15201,2,FALSE()),"")</f>
        <v/>
      </c>
      <c r="D8838" s="444" t="s">
        <v>1016</v>
      </c>
      <c r="E8838" s="444" t="s">
        <v>1021</v>
      </c>
      <c r="F8838" s="354" t="s">
        <v>993</v>
      </c>
      <c r="G8838" s="447" t="n">
        <v>16</v>
      </c>
      <c r="H8838" s="448" t="n">
        <v>39.68</v>
      </c>
      <c r="I8838" s="448" t="n">
        <v>787.2512</v>
      </c>
      <c r="J8838" s="389"/>
      <c r="K8838" s="331" t="s">
        <v>994</v>
      </c>
    </row>
    <row r="8839" customFormat="false" ht="15" hidden="true" customHeight="false" outlineLevel="0" collapsed="false">
      <c r="A8839" s="444"/>
      <c r="B8839" s="444" t="s">
        <v>1908</v>
      </c>
      <c r="C8839" s="444" t="str">
        <f aca="false">IFERROR(VLOOKUP(B8839,'[1]#¡REF!'!$A$1:$C$15201,2,FALSE()),"")</f>
        <v/>
      </c>
      <c r="D8839" s="444" t="s">
        <v>1016</v>
      </c>
      <c r="E8839" s="444" t="s">
        <v>1022</v>
      </c>
      <c r="F8839" s="354" t="s">
        <v>993</v>
      </c>
      <c r="G8839" s="447" t="n">
        <v>10</v>
      </c>
      <c r="H8839" s="448" t="n">
        <v>24.8</v>
      </c>
      <c r="I8839" s="448" t="n">
        <v>492.032</v>
      </c>
      <c r="J8839" s="389"/>
      <c r="K8839" s="331" t="s">
        <v>994</v>
      </c>
    </row>
    <row r="8840" customFormat="false" ht="15" hidden="true" customHeight="false" outlineLevel="0" collapsed="false">
      <c r="A8840" s="444"/>
      <c r="B8840" s="444" t="s">
        <v>1908</v>
      </c>
      <c r="C8840" s="444" t="str">
        <f aca="false">IFERROR(VLOOKUP(B8840,'[1]#¡REF!'!$A$1:$C$15201,2,FALSE()),"")</f>
        <v/>
      </c>
      <c r="D8840" s="444" t="s">
        <v>1016</v>
      </c>
      <c r="E8840" s="444" t="s">
        <v>1023</v>
      </c>
      <c r="F8840" s="354" t="s">
        <v>993</v>
      </c>
      <c r="G8840" s="447" t="n">
        <v>780</v>
      </c>
      <c r="H8840" s="448" t="n">
        <v>1934.4</v>
      </c>
      <c r="I8840" s="448" t="n">
        <v>38378.496</v>
      </c>
      <c r="J8840" s="389"/>
      <c r="K8840" s="331" t="s">
        <v>994</v>
      </c>
    </row>
    <row r="8841" customFormat="false" ht="15" hidden="true" customHeight="false" outlineLevel="0" collapsed="false">
      <c r="A8841" s="444"/>
      <c r="B8841" s="444" t="s">
        <v>1908</v>
      </c>
      <c r="C8841" s="444" t="str">
        <f aca="false">IFERROR(VLOOKUP(B8841,'[1]#¡REF!'!$A$1:$C$15201,2,FALSE()),"")</f>
        <v/>
      </c>
      <c r="D8841" s="444" t="s">
        <v>1016</v>
      </c>
      <c r="E8841" s="444" t="s">
        <v>1042</v>
      </c>
      <c r="F8841" s="354" t="s">
        <v>993</v>
      </c>
      <c r="G8841" s="447" t="n">
        <v>195</v>
      </c>
      <c r="H8841" s="448" t="n">
        <v>483.6</v>
      </c>
      <c r="I8841" s="448" t="n">
        <v>9594.624</v>
      </c>
      <c r="J8841" s="389"/>
      <c r="K8841" s="331" t="s">
        <v>994</v>
      </c>
    </row>
    <row r="8842" customFormat="false" ht="15" hidden="true" customHeight="false" outlineLevel="0" collapsed="false">
      <c r="A8842" s="444"/>
      <c r="B8842" s="444" t="s">
        <v>1908</v>
      </c>
      <c r="C8842" s="444" t="str">
        <f aca="false">IFERROR(VLOOKUP(B8842,'[1]#¡REF!'!$A$1:$C$15201,2,FALSE()),"")</f>
        <v/>
      </c>
      <c r="D8842" s="444" t="s">
        <v>1016</v>
      </c>
      <c r="E8842" s="444" t="s">
        <v>1092</v>
      </c>
      <c r="F8842" s="354" t="s">
        <v>993</v>
      </c>
      <c r="G8842" s="447" t="n">
        <v>23</v>
      </c>
      <c r="H8842" s="448" t="n">
        <v>57.04</v>
      </c>
      <c r="I8842" s="448" t="n">
        <v>1131.6736</v>
      </c>
      <c r="J8842" s="389"/>
      <c r="K8842" s="331" t="s">
        <v>994</v>
      </c>
    </row>
    <row r="8843" customFormat="false" ht="15" hidden="true" customHeight="false" outlineLevel="0" collapsed="false">
      <c r="A8843" s="444"/>
      <c r="B8843" s="444" t="s">
        <v>1908</v>
      </c>
      <c r="C8843" s="444" t="str">
        <f aca="false">IFERROR(VLOOKUP(B8843,'[1]#¡REF!'!$A$1:$C$15201,2,FALSE()),"")</f>
        <v/>
      </c>
      <c r="D8843" s="444" t="s">
        <v>1016</v>
      </c>
      <c r="E8843" s="444" t="s">
        <v>1025</v>
      </c>
      <c r="F8843" s="354" t="s">
        <v>993</v>
      </c>
      <c r="G8843" s="447" t="n">
        <v>780</v>
      </c>
      <c r="H8843" s="448" t="n">
        <v>1934.4</v>
      </c>
      <c r="I8843" s="448" t="n">
        <v>38378.496</v>
      </c>
      <c r="J8843" s="389"/>
      <c r="K8843" s="331" t="s">
        <v>994</v>
      </c>
    </row>
    <row r="8844" customFormat="false" ht="15" hidden="true" customHeight="false" outlineLevel="0" collapsed="false">
      <c r="A8844" s="444"/>
      <c r="B8844" s="444" t="s">
        <v>1908</v>
      </c>
      <c r="C8844" s="444" t="str">
        <f aca="false">IFERROR(VLOOKUP(B8844,'[1]#¡REF!'!$A$1:$C$15201,2,FALSE()),"")</f>
        <v/>
      </c>
      <c r="D8844" s="444" t="s">
        <v>1016</v>
      </c>
      <c r="E8844" s="444" t="s">
        <v>1065</v>
      </c>
      <c r="F8844" s="354" t="s">
        <v>993</v>
      </c>
      <c r="G8844" s="447" t="n">
        <v>2</v>
      </c>
      <c r="H8844" s="448" t="n">
        <v>4.96</v>
      </c>
      <c r="I8844" s="448" t="n">
        <v>98.4064</v>
      </c>
      <c r="J8844" s="389"/>
      <c r="K8844" s="331" t="s">
        <v>994</v>
      </c>
    </row>
    <row r="8845" customFormat="false" ht="15" hidden="true" customHeight="false" outlineLevel="0" collapsed="false">
      <c r="A8845" s="444"/>
      <c r="B8845" s="444" t="s">
        <v>1908</v>
      </c>
      <c r="C8845" s="444" t="str">
        <f aca="false">IFERROR(VLOOKUP(B8845,'[1]#¡REF!'!$A$1:$C$15201,2,FALSE()),"")</f>
        <v/>
      </c>
      <c r="D8845" s="444" t="s">
        <v>1016</v>
      </c>
      <c r="E8845" s="444" t="s">
        <v>1043</v>
      </c>
      <c r="F8845" s="354" t="s">
        <v>993</v>
      </c>
      <c r="G8845" s="447" t="n">
        <v>156</v>
      </c>
      <c r="H8845" s="448" t="n">
        <v>386.88</v>
      </c>
      <c r="I8845" s="448" t="n">
        <v>7675.6992</v>
      </c>
      <c r="J8845" s="389"/>
      <c r="K8845" s="331" t="s">
        <v>994</v>
      </c>
    </row>
    <row r="8846" customFormat="false" ht="15" hidden="true" customHeight="false" outlineLevel="0" collapsed="false">
      <c r="A8846" s="444"/>
      <c r="B8846" s="444" t="s">
        <v>1908</v>
      </c>
      <c r="C8846" s="444" t="str">
        <f aca="false">IFERROR(VLOOKUP(B8846,'[1]#¡REF!'!$A$1:$C$15201,2,FALSE()),"")</f>
        <v/>
      </c>
      <c r="D8846" s="444" t="s">
        <v>1016</v>
      </c>
      <c r="E8846" s="444" t="s">
        <v>1026</v>
      </c>
      <c r="F8846" s="446" t="s">
        <v>1132</v>
      </c>
      <c r="G8846" s="447" t="n">
        <v>590</v>
      </c>
      <c r="H8846" s="448" t="n">
        <v>1463.2</v>
      </c>
      <c r="I8846" s="448" t="n">
        <v>29029.888</v>
      </c>
      <c r="J8846" s="389"/>
      <c r="K8846" s="331" t="s">
        <v>994</v>
      </c>
    </row>
    <row r="8847" customFormat="false" ht="15" hidden="true" customHeight="false" outlineLevel="0" collapsed="false">
      <c r="A8847" s="444"/>
      <c r="B8847" s="444" t="s">
        <v>1908</v>
      </c>
      <c r="C8847" s="444" t="str">
        <f aca="false">IFERROR(VLOOKUP(B8847,'[1]#¡REF!'!$A$1:$C$15201,2,FALSE()),"")</f>
        <v/>
      </c>
      <c r="D8847" s="444" t="s">
        <v>1016</v>
      </c>
      <c r="E8847" s="444" t="s">
        <v>1027</v>
      </c>
      <c r="F8847" s="446" t="s">
        <v>1133</v>
      </c>
      <c r="G8847" s="447" t="n">
        <v>8</v>
      </c>
      <c r="H8847" s="448" t="n">
        <v>19.84</v>
      </c>
      <c r="I8847" s="448" t="n">
        <v>393.6256</v>
      </c>
      <c r="J8847" s="389"/>
      <c r="K8847" s="331" t="s">
        <v>994</v>
      </c>
    </row>
    <row r="8848" customFormat="false" ht="15" hidden="true" customHeight="false" outlineLevel="0" collapsed="false">
      <c r="A8848" s="449"/>
      <c r="B8848" s="449" t="s">
        <v>1908</v>
      </c>
      <c r="C8848" s="449" t="str">
        <f aca="false">IFERROR(VLOOKUP(B8848,'[1]#¡REF!'!$A$1:$C$15201,2,FALSE()),"")</f>
        <v/>
      </c>
      <c r="D8848" s="449" t="s">
        <v>1016</v>
      </c>
      <c r="E8848" s="449" t="s">
        <v>1028</v>
      </c>
      <c r="F8848" s="450" t="s">
        <v>1134</v>
      </c>
      <c r="G8848" s="447" t="n">
        <v>5</v>
      </c>
      <c r="H8848" s="448" t="n">
        <v>12.4</v>
      </c>
      <c r="I8848" s="448" t="n">
        <v>246.016</v>
      </c>
      <c r="J8848" s="390"/>
      <c r="K8848" s="331" t="s">
        <v>994</v>
      </c>
    </row>
    <row r="8849" customFormat="false" ht="15.75" hidden="true" customHeight="false" outlineLevel="0" collapsed="false">
      <c r="A8849" s="451"/>
      <c r="B8849" s="451" t="s">
        <v>1908</v>
      </c>
      <c r="C8849" s="451" t="str">
        <f aca="false">IFERROR(VLOOKUP(B8849,'[1]#¡REF!'!$A$1:$C$15201,2,FALSE()),"")</f>
        <v/>
      </c>
      <c r="D8849" s="451" t="s">
        <v>1016</v>
      </c>
      <c r="E8849" s="451" t="s">
        <v>621</v>
      </c>
      <c r="F8849" s="452" t="s">
        <v>1136</v>
      </c>
      <c r="G8849" s="453" t="n">
        <v>156</v>
      </c>
      <c r="H8849" s="454" t="n">
        <v>386.88</v>
      </c>
      <c r="I8849" s="454" t="n">
        <v>7675.6992</v>
      </c>
      <c r="J8849" s="360"/>
      <c r="K8849" s="356" t="s">
        <v>994</v>
      </c>
      <c r="L8849" s="379"/>
      <c r="M8849" s="379"/>
      <c r="N8849" s="379"/>
      <c r="O8849" s="379"/>
      <c r="P8849" s="101"/>
      <c r="Q8849" s="380"/>
      <c r="R8849" s="381"/>
      <c r="S8849" s="381"/>
      <c r="T8849" s="382"/>
    </row>
    <row r="8850" customFormat="false" ht="15" hidden="true" customHeight="false" outlineLevel="0" collapsed="false">
      <c r="A8850" s="439"/>
      <c r="B8850" s="439" t="s">
        <v>1909</v>
      </c>
      <c r="C8850" s="439" t="str">
        <f aca="false">IFERROR(VLOOKUP(B8850,'[1]#¡REF!'!$A$1:$C$15201,2,FALSE()),"")</f>
        <v/>
      </c>
      <c r="D8850" s="439" t="s">
        <v>991</v>
      </c>
      <c r="E8850" s="439" t="s">
        <v>997</v>
      </c>
      <c r="F8850" s="441" t="s">
        <v>1130</v>
      </c>
      <c r="G8850" s="447" t="n">
        <v>145</v>
      </c>
      <c r="H8850" s="448" t="n">
        <v>377</v>
      </c>
      <c r="I8850" s="448" t="n">
        <v>7479.68</v>
      </c>
      <c r="J8850" s="388"/>
      <c r="K8850" s="331" t="s">
        <v>994</v>
      </c>
    </row>
    <row r="8851" customFormat="false" ht="15" hidden="true" customHeight="false" outlineLevel="0" collapsed="false">
      <c r="A8851" s="444"/>
      <c r="B8851" s="444" t="s">
        <v>1909</v>
      </c>
      <c r="C8851" s="444" t="str">
        <f aca="false">IFERROR(VLOOKUP(B8851,'[1]#¡REF!'!$A$1:$C$15201,2,FALSE()),"")</f>
        <v/>
      </c>
      <c r="D8851" s="444" t="s">
        <v>991</v>
      </c>
      <c r="E8851" s="444" t="s">
        <v>992</v>
      </c>
      <c r="F8851" s="354" t="s">
        <v>993</v>
      </c>
      <c r="G8851" s="447" t="n">
        <v>270</v>
      </c>
      <c r="H8851" s="448" t="n">
        <v>702</v>
      </c>
      <c r="I8851" s="448" t="n">
        <v>13927.68</v>
      </c>
      <c r="J8851" s="389"/>
      <c r="K8851" s="331" t="s">
        <v>994</v>
      </c>
    </row>
    <row r="8852" customFormat="false" ht="15" hidden="true" customHeight="false" outlineLevel="0" collapsed="false">
      <c r="A8852" s="444"/>
      <c r="B8852" s="444" t="s">
        <v>1909</v>
      </c>
      <c r="C8852" s="444" t="str">
        <f aca="false">IFERROR(VLOOKUP(B8852,'[1]#¡REF!'!$A$1:$C$15201,2,FALSE()),"")</f>
        <v/>
      </c>
      <c r="D8852" s="444" t="s">
        <v>991</v>
      </c>
      <c r="E8852" s="444" t="s">
        <v>1008</v>
      </c>
      <c r="F8852" s="354" t="s">
        <v>993</v>
      </c>
      <c r="G8852" s="447" t="n">
        <v>150</v>
      </c>
      <c r="H8852" s="448" t="n">
        <v>390</v>
      </c>
      <c r="I8852" s="448" t="n">
        <v>7737.6</v>
      </c>
      <c r="J8852" s="389"/>
      <c r="K8852" s="331" t="s">
        <v>994</v>
      </c>
    </row>
    <row r="8853" customFormat="false" ht="15" hidden="true" customHeight="false" outlineLevel="0" collapsed="false">
      <c r="A8853" s="444"/>
      <c r="B8853" s="444" t="s">
        <v>1909</v>
      </c>
      <c r="C8853" s="444" t="str">
        <f aca="false">IFERROR(VLOOKUP(B8853,'[1]#¡REF!'!$A$1:$C$15201,2,FALSE()),"")</f>
        <v/>
      </c>
      <c r="D8853" s="444" t="s">
        <v>991</v>
      </c>
      <c r="E8853" s="444" t="s">
        <v>1000</v>
      </c>
      <c r="F8853" s="354" t="s">
        <v>993</v>
      </c>
      <c r="G8853" s="447" t="n">
        <v>425</v>
      </c>
      <c r="H8853" s="448" t="n">
        <v>1105</v>
      </c>
      <c r="I8853" s="448" t="n">
        <v>21923.2</v>
      </c>
      <c r="J8853" s="389"/>
      <c r="K8853" s="331" t="s">
        <v>994</v>
      </c>
    </row>
    <row r="8854" customFormat="false" ht="15" hidden="true" customHeight="false" outlineLevel="0" collapsed="false">
      <c r="A8854" s="444"/>
      <c r="B8854" s="444" t="s">
        <v>1909</v>
      </c>
      <c r="C8854" s="444" t="str">
        <f aca="false">IFERROR(VLOOKUP(B8854,'[1]#¡REF!'!$A$1:$C$15201,2,FALSE()),"")</f>
        <v/>
      </c>
      <c r="D8854" s="444" t="s">
        <v>991</v>
      </c>
      <c r="E8854" s="444" t="s">
        <v>1075</v>
      </c>
      <c r="F8854" s="354" t="s">
        <v>993</v>
      </c>
      <c r="G8854" s="447" t="n">
        <v>43</v>
      </c>
      <c r="H8854" s="448" t="n">
        <v>111.8</v>
      </c>
      <c r="I8854" s="448" t="n">
        <v>2218.112</v>
      </c>
      <c r="J8854" s="389"/>
      <c r="K8854" s="331" t="s">
        <v>994</v>
      </c>
    </row>
    <row r="8855" customFormat="false" ht="15" hidden="true" customHeight="false" outlineLevel="0" collapsed="false">
      <c r="A8855" s="444"/>
      <c r="B8855" s="444" t="s">
        <v>1909</v>
      </c>
      <c r="C8855" s="444" t="str">
        <f aca="false">IFERROR(VLOOKUP(B8855,'[1]#¡REF!'!$A$1:$C$15201,2,FALSE()),"")</f>
        <v/>
      </c>
      <c r="D8855" s="444" t="s">
        <v>991</v>
      </c>
      <c r="E8855" s="444" t="s">
        <v>1009</v>
      </c>
      <c r="F8855" s="354" t="s">
        <v>993</v>
      </c>
      <c r="G8855" s="447" t="n">
        <v>1</v>
      </c>
      <c r="H8855" s="448" t="n">
        <v>2.6</v>
      </c>
      <c r="I8855" s="448" t="n">
        <v>51.584</v>
      </c>
      <c r="J8855" s="389"/>
      <c r="K8855" s="331" t="s">
        <v>994</v>
      </c>
    </row>
    <row r="8856" customFormat="false" ht="15" hidden="true" customHeight="false" outlineLevel="0" collapsed="false">
      <c r="A8856" s="444"/>
      <c r="B8856" s="444" t="s">
        <v>1909</v>
      </c>
      <c r="C8856" s="444" t="str">
        <f aca="false">IFERROR(VLOOKUP(B8856,'[1]#¡REF!'!$A$1:$C$15201,2,FALSE()),"")</f>
        <v/>
      </c>
      <c r="D8856" s="444" t="s">
        <v>991</v>
      </c>
      <c r="E8856" s="444" t="s">
        <v>1012</v>
      </c>
      <c r="F8856" s="354" t="s">
        <v>993</v>
      </c>
      <c r="G8856" s="447" t="n">
        <v>2</v>
      </c>
      <c r="H8856" s="448" t="n">
        <v>5.2</v>
      </c>
      <c r="I8856" s="448" t="n">
        <v>103.168</v>
      </c>
      <c r="J8856" s="389"/>
      <c r="K8856" s="331" t="s">
        <v>994</v>
      </c>
    </row>
    <row r="8857" customFormat="false" ht="15" hidden="true" customHeight="false" outlineLevel="0" collapsed="false">
      <c r="A8857" s="444"/>
      <c r="B8857" s="444" t="s">
        <v>1909</v>
      </c>
      <c r="C8857" s="444" t="str">
        <f aca="false">IFERROR(VLOOKUP(B8857,'[1]#¡REF!'!$A$1:$C$15201,2,FALSE()),"")</f>
        <v/>
      </c>
      <c r="D8857" s="444" t="s">
        <v>991</v>
      </c>
      <c r="E8857" s="444" t="s">
        <v>1036</v>
      </c>
      <c r="F8857" s="354" t="s">
        <v>993</v>
      </c>
      <c r="G8857" s="447" t="n">
        <v>10</v>
      </c>
      <c r="H8857" s="448" t="n">
        <v>26</v>
      </c>
      <c r="I8857" s="448" t="n">
        <v>515.84</v>
      </c>
      <c r="J8857" s="389"/>
      <c r="K8857" s="331" t="s">
        <v>994</v>
      </c>
    </row>
    <row r="8858" customFormat="false" ht="15" hidden="true" customHeight="false" outlineLevel="0" collapsed="false">
      <c r="A8858" s="444"/>
      <c r="B8858" s="444" t="s">
        <v>1909</v>
      </c>
      <c r="C8858" s="444" t="str">
        <f aca="false">IFERROR(VLOOKUP(B8858,'[1]#¡REF!'!$A$1:$C$15201,2,FALSE()),"")</f>
        <v/>
      </c>
      <c r="D8858" s="444" t="s">
        <v>991</v>
      </c>
      <c r="E8858" s="444" t="s">
        <v>995</v>
      </c>
      <c r="F8858" s="354" t="s">
        <v>993</v>
      </c>
      <c r="G8858" s="447" t="n">
        <v>120</v>
      </c>
      <c r="H8858" s="448" t="n">
        <v>312</v>
      </c>
      <c r="I8858" s="448" t="n">
        <v>6190.08</v>
      </c>
      <c r="J8858" s="389"/>
      <c r="K8858" s="331" t="s">
        <v>994</v>
      </c>
    </row>
    <row r="8859" customFormat="false" ht="15" hidden="true" customHeight="false" outlineLevel="0" collapsed="false">
      <c r="A8859" s="444"/>
      <c r="B8859" s="444" t="s">
        <v>1909</v>
      </c>
      <c r="C8859" s="444" t="str">
        <f aca="false">IFERROR(VLOOKUP(B8859,'[1]#¡REF!'!$A$1:$C$15201,2,FALSE()),"")</f>
        <v/>
      </c>
      <c r="D8859" s="444" t="s">
        <v>991</v>
      </c>
      <c r="E8859" s="444" t="s">
        <v>1013</v>
      </c>
      <c r="F8859" s="354" t="s">
        <v>993</v>
      </c>
      <c r="G8859" s="447" t="n">
        <v>50</v>
      </c>
      <c r="H8859" s="448" t="n">
        <v>130</v>
      </c>
      <c r="I8859" s="448" t="n">
        <v>2579.2</v>
      </c>
      <c r="J8859" s="389"/>
      <c r="K8859" s="331" t="s">
        <v>994</v>
      </c>
    </row>
    <row r="8860" customFormat="false" ht="15" hidden="true" customHeight="false" outlineLevel="0" collapsed="false">
      <c r="A8860" s="444"/>
      <c r="B8860" s="444" t="s">
        <v>1909</v>
      </c>
      <c r="C8860" s="444" t="str">
        <f aca="false">IFERROR(VLOOKUP(B8860,'[1]#¡REF!'!$A$1:$C$15201,2,FALSE()),"")</f>
        <v/>
      </c>
      <c r="D8860" s="444" t="s">
        <v>991</v>
      </c>
      <c r="E8860" s="444" t="s">
        <v>1037</v>
      </c>
      <c r="F8860" s="446" t="s">
        <v>1131</v>
      </c>
      <c r="G8860" s="447" t="n">
        <v>90</v>
      </c>
      <c r="H8860" s="448" t="n">
        <v>234</v>
      </c>
      <c r="I8860" s="448" t="n">
        <v>4642.56</v>
      </c>
      <c r="J8860" s="389"/>
      <c r="K8860" s="331" t="s">
        <v>994</v>
      </c>
    </row>
    <row r="8861" customFormat="false" ht="15" hidden="true" customHeight="false" outlineLevel="0" collapsed="false">
      <c r="A8861" s="444"/>
      <c r="B8861" s="444" t="s">
        <v>1909</v>
      </c>
      <c r="C8861" s="444" t="str">
        <f aca="false">IFERROR(VLOOKUP(B8861,'[1]#¡REF!'!$A$1:$C$15201,2,FALSE()),"")</f>
        <v/>
      </c>
      <c r="D8861" s="444" t="s">
        <v>991</v>
      </c>
      <c r="E8861" s="444" t="s">
        <v>1014</v>
      </c>
      <c r="F8861" s="446" t="s">
        <v>1132</v>
      </c>
      <c r="G8861" s="447" t="n">
        <v>3513</v>
      </c>
      <c r="H8861" s="448" t="n">
        <v>9133.8</v>
      </c>
      <c r="I8861" s="448" t="n">
        <v>181214.592</v>
      </c>
      <c r="J8861" s="389"/>
      <c r="K8861" s="331" t="s">
        <v>994</v>
      </c>
    </row>
    <row r="8862" customFormat="false" ht="15" hidden="true" customHeight="false" outlineLevel="0" collapsed="false">
      <c r="A8862" s="444"/>
      <c r="B8862" s="444" t="s">
        <v>1909</v>
      </c>
      <c r="C8862" s="444" t="str">
        <f aca="false">IFERROR(VLOOKUP(B8862,'[1]#¡REF!'!$A$1:$C$15201,2,FALSE()),"")</f>
        <v/>
      </c>
      <c r="D8862" s="444" t="s">
        <v>991</v>
      </c>
      <c r="E8862" s="444" t="s">
        <v>1002</v>
      </c>
      <c r="F8862" s="446" t="s">
        <v>1133</v>
      </c>
      <c r="G8862" s="447" t="n">
        <v>650</v>
      </c>
      <c r="H8862" s="448" t="n">
        <v>1690</v>
      </c>
      <c r="I8862" s="448" t="n">
        <v>33529.6</v>
      </c>
      <c r="J8862" s="389"/>
      <c r="K8862" s="331" t="s">
        <v>994</v>
      </c>
    </row>
    <row r="8863" customFormat="false" ht="15" hidden="true" customHeight="false" outlineLevel="0" collapsed="false">
      <c r="A8863" s="449"/>
      <c r="B8863" s="449" t="s">
        <v>1909</v>
      </c>
      <c r="C8863" s="449" t="str">
        <f aca="false">IFERROR(VLOOKUP(B8863,'[1]#¡REF!'!$A$1:$C$15201,2,FALSE()),"")</f>
        <v/>
      </c>
      <c r="D8863" s="449" t="s">
        <v>991</v>
      </c>
      <c r="E8863" s="449" t="s">
        <v>1004</v>
      </c>
      <c r="F8863" s="450" t="s">
        <v>1134</v>
      </c>
      <c r="G8863" s="447" t="n">
        <v>500</v>
      </c>
      <c r="H8863" s="448" t="n">
        <v>1300</v>
      </c>
      <c r="I8863" s="448" t="n">
        <v>25792</v>
      </c>
      <c r="J8863" s="390"/>
      <c r="K8863" s="331" t="s">
        <v>994</v>
      </c>
    </row>
    <row r="8864" customFormat="false" ht="15.75" hidden="true" customHeight="false" outlineLevel="0" collapsed="false">
      <c r="A8864" s="451"/>
      <c r="B8864" s="451" t="s">
        <v>1909</v>
      </c>
      <c r="C8864" s="451" t="str">
        <f aca="false">IFERROR(VLOOKUP(B8864,'[1]#¡REF!'!$A$1:$C$15201,2,FALSE()),"")</f>
        <v/>
      </c>
      <c r="D8864" s="451" t="s">
        <v>991</v>
      </c>
      <c r="E8864" s="451" t="s">
        <v>612</v>
      </c>
      <c r="F8864" s="452" t="s">
        <v>1136</v>
      </c>
      <c r="G8864" s="453" t="n">
        <v>110</v>
      </c>
      <c r="H8864" s="454" t="n">
        <v>286</v>
      </c>
      <c r="I8864" s="454" t="n">
        <v>5674.24</v>
      </c>
      <c r="J8864" s="360"/>
      <c r="K8864" s="356" t="s">
        <v>994</v>
      </c>
      <c r="L8864" s="379"/>
      <c r="M8864" s="379"/>
      <c r="N8864" s="379"/>
      <c r="O8864" s="379"/>
      <c r="P8864" s="101"/>
      <c r="Q8864" s="380"/>
      <c r="R8864" s="381"/>
      <c r="S8864" s="381"/>
      <c r="T8864" s="382"/>
    </row>
    <row r="8865" customFormat="false" ht="15" hidden="true" customHeight="false" outlineLevel="0" collapsed="false">
      <c r="A8865" s="439"/>
      <c r="B8865" s="439" t="s">
        <v>1909</v>
      </c>
      <c r="C8865" s="439" t="str">
        <f aca="false">IFERROR(VLOOKUP(B8865,'[1]#¡REF!'!$A$1:$C$15201,2,FALSE()),"")</f>
        <v/>
      </c>
      <c r="D8865" s="439" t="s">
        <v>1016</v>
      </c>
      <c r="E8865" s="439" t="s">
        <v>1017</v>
      </c>
      <c r="F8865" s="441" t="s">
        <v>1130</v>
      </c>
      <c r="G8865" s="447" t="n">
        <v>78</v>
      </c>
      <c r="H8865" s="448" t="n">
        <v>202.8</v>
      </c>
      <c r="I8865" s="448" t="n">
        <v>4023.552</v>
      </c>
      <c r="J8865" s="388"/>
      <c r="K8865" s="331" t="s">
        <v>994</v>
      </c>
    </row>
    <row r="8866" customFormat="false" ht="15" hidden="true" customHeight="false" outlineLevel="0" collapsed="false">
      <c r="A8866" s="444"/>
      <c r="B8866" s="444" t="s">
        <v>1909</v>
      </c>
      <c r="C8866" s="444" t="str">
        <f aca="false">IFERROR(VLOOKUP(B8866,'[1]#¡REF!'!$A$1:$C$15201,2,FALSE()),"")</f>
        <v/>
      </c>
      <c r="D8866" s="444" t="s">
        <v>1016</v>
      </c>
      <c r="E8866" s="444" t="s">
        <v>1040</v>
      </c>
      <c r="F8866" s="446" t="s">
        <v>1130</v>
      </c>
      <c r="G8866" s="447" t="n">
        <v>234</v>
      </c>
      <c r="H8866" s="448" t="n">
        <v>608.4</v>
      </c>
      <c r="I8866" s="448" t="n">
        <v>12070.656</v>
      </c>
      <c r="J8866" s="389"/>
      <c r="K8866" s="331" t="s">
        <v>994</v>
      </c>
    </row>
    <row r="8867" customFormat="false" ht="15" hidden="true" customHeight="false" outlineLevel="0" collapsed="false">
      <c r="A8867" s="444"/>
      <c r="B8867" s="444" t="s">
        <v>1909</v>
      </c>
      <c r="C8867" s="444" t="str">
        <f aca="false">IFERROR(VLOOKUP(B8867,'[1]#¡REF!'!$A$1:$C$15201,2,FALSE()),"")</f>
        <v/>
      </c>
      <c r="D8867" s="444" t="s">
        <v>1016</v>
      </c>
      <c r="E8867" s="444" t="s">
        <v>1018</v>
      </c>
      <c r="F8867" s="354" t="s">
        <v>993</v>
      </c>
      <c r="G8867" s="447" t="n">
        <v>117</v>
      </c>
      <c r="H8867" s="448" t="n">
        <v>304.2</v>
      </c>
      <c r="I8867" s="448" t="n">
        <v>6035.328</v>
      </c>
      <c r="J8867" s="389"/>
      <c r="K8867" s="331" t="s">
        <v>994</v>
      </c>
    </row>
    <row r="8868" customFormat="false" ht="15" hidden="true" customHeight="false" outlineLevel="0" collapsed="false">
      <c r="A8868" s="444"/>
      <c r="B8868" s="444" t="s">
        <v>1909</v>
      </c>
      <c r="C8868" s="444" t="str">
        <f aca="false">IFERROR(VLOOKUP(B8868,'[1]#¡REF!'!$A$1:$C$15201,2,FALSE()),"")</f>
        <v/>
      </c>
      <c r="D8868" s="444" t="s">
        <v>1016</v>
      </c>
      <c r="E8868" s="444" t="s">
        <v>1019</v>
      </c>
      <c r="F8868" s="354" t="s">
        <v>993</v>
      </c>
      <c r="G8868" s="447" t="n">
        <v>5546</v>
      </c>
      <c r="H8868" s="448" t="n">
        <v>14419.6</v>
      </c>
      <c r="I8868" s="448" t="n">
        <v>286084.864</v>
      </c>
      <c r="J8868" s="389"/>
      <c r="K8868" s="331" t="s">
        <v>994</v>
      </c>
    </row>
    <row r="8869" customFormat="false" ht="15" hidden="true" customHeight="false" outlineLevel="0" collapsed="false">
      <c r="A8869" s="444"/>
      <c r="B8869" s="444" t="s">
        <v>1909</v>
      </c>
      <c r="C8869" s="444" t="str">
        <f aca="false">IFERROR(VLOOKUP(B8869,'[1]#¡REF!'!$A$1:$C$15201,2,FALSE()),"")</f>
        <v/>
      </c>
      <c r="D8869" s="444" t="s">
        <v>1016</v>
      </c>
      <c r="E8869" s="444" t="s">
        <v>1020</v>
      </c>
      <c r="F8869" s="354" t="s">
        <v>993</v>
      </c>
      <c r="G8869" s="447" t="n">
        <v>1560</v>
      </c>
      <c r="H8869" s="448" t="n">
        <v>4056</v>
      </c>
      <c r="I8869" s="448" t="n">
        <v>80471.04</v>
      </c>
      <c r="J8869" s="389"/>
      <c r="K8869" s="331" t="s">
        <v>994</v>
      </c>
    </row>
    <row r="8870" customFormat="false" ht="15" hidden="true" customHeight="false" outlineLevel="0" collapsed="false">
      <c r="A8870" s="444"/>
      <c r="B8870" s="444" t="s">
        <v>1909</v>
      </c>
      <c r="C8870" s="444" t="str">
        <f aca="false">IFERROR(VLOOKUP(B8870,'[1]#¡REF!'!$A$1:$C$15201,2,FALSE()),"")</f>
        <v/>
      </c>
      <c r="D8870" s="444" t="s">
        <v>1016</v>
      </c>
      <c r="E8870" s="444" t="s">
        <v>1022</v>
      </c>
      <c r="F8870" s="354" t="s">
        <v>993</v>
      </c>
      <c r="G8870" s="447" t="n">
        <v>10</v>
      </c>
      <c r="H8870" s="448" t="n">
        <v>26</v>
      </c>
      <c r="I8870" s="448" t="n">
        <v>515.84</v>
      </c>
      <c r="J8870" s="389"/>
      <c r="K8870" s="331" t="s">
        <v>994</v>
      </c>
    </row>
    <row r="8871" customFormat="false" ht="15" hidden="true" customHeight="false" outlineLevel="0" collapsed="false">
      <c r="A8871" s="444"/>
      <c r="B8871" s="444" t="s">
        <v>1909</v>
      </c>
      <c r="C8871" s="444" t="str">
        <f aca="false">IFERROR(VLOOKUP(B8871,'[1]#¡REF!'!$A$1:$C$15201,2,FALSE()),"")</f>
        <v/>
      </c>
      <c r="D8871" s="444" t="s">
        <v>1016</v>
      </c>
      <c r="E8871" s="444" t="s">
        <v>1042</v>
      </c>
      <c r="F8871" s="354" t="s">
        <v>993</v>
      </c>
      <c r="G8871" s="447" t="n">
        <v>78</v>
      </c>
      <c r="H8871" s="448" t="n">
        <v>202.8</v>
      </c>
      <c r="I8871" s="448" t="n">
        <v>4023.552</v>
      </c>
      <c r="J8871" s="389"/>
      <c r="K8871" s="331" t="s">
        <v>994</v>
      </c>
    </row>
    <row r="8872" customFormat="false" ht="15" hidden="true" customHeight="false" outlineLevel="0" collapsed="false">
      <c r="A8872" s="444"/>
      <c r="B8872" s="444" t="s">
        <v>1909</v>
      </c>
      <c r="C8872" s="444" t="str">
        <f aca="false">IFERROR(VLOOKUP(B8872,'[1]#¡REF!'!$A$1:$C$15201,2,FALSE()),"")</f>
        <v/>
      </c>
      <c r="D8872" s="444" t="s">
        <v>1016</v>
      </c>
      <c r="E8872" s="444" t="s">
        <v>1092</v>
      </c>
      <c r="F8872" s="354" t="s">
        <v>993</v>
      </c>
      <c r="G8872" s="447" t="n">
        <v>4</v>
      </c>
      <c r="H8872" s="448" t="n">
        <v>10.4</v>
      </c>
      <c r="I8872" s="448" t="n">
        <v>206.336</v>
      </c>
      <c r="J8872" s="389"/>
      <c r="K8872" s="331" t="s">
        <v>994</v>
      </c>
    </row>
    <row r="8873" customFormat="false" ht="15" hidden="true" customHeight="false" outlineLevel="0" collapsed="false">
      <c r="A8873" s="444"/>
      <c r="B8873" s="444" t="s">
        <v>1909</v>
      </c>
      <c r="C8873" s="444" t="str">
        <f aca="false">IFERROR(VLOOKUP(B8873,'[1]#¡REF!'!$A$1:$C$15201,2,FALSE()),"")</f>
        <v/>
      </c>
      <c r="D8873" s="444" t="s">
        <v>1016</v>
      </c>
      <c r="E8873" s="444" t="s">
        <v>1025</v>
      </c>
      <c r="F8873" s="354" t="s">
        <v>993</v>
      </c>
      <c r="G8873" s="447" t="n">
        <v>12</v>
      </c>
      <c r="H8873" s="448" t="n">
        <v>31.2</v>
      </c>
      <c r="I8873" s="448" t="n">
        <v>619.008</v>
      </c>
      <c r="J8873" s="389"/>
      <c r="K8873" s="331" t="s">
        <v>994</v>
      </c>
    </row>
    <row r="8874" customFormat="false" ht="15" hidden="true" customHeight="false" outlineLevel="0" collapsed="false">
      <c r="A8874" s="444"/>
      <c r="B8874" s="444" t="s">
        <v>1909</v>
      </c>
      <c r="C8874" s="444" t="str">
        <f aca="false">IFERROR(VLOOKUP(B8874,'[1]#¡REF!'!$A$1:$C$15201,2,FALSE()),"")</f>
        <v/>
      </c>
      <c r="D8874" s="444" t="s">
        <v>1016</v>
      </c>
      <c r="E8874" s="444" t="s">
        <v>1065</v>
      </c>
      <c r="F8874" s="354" t="s">
        <v>993</v>
      </c>
      <c r="G8874" s="447" t="n">
        <v>2</v>
      </c>
      <c r="H8874" s="448" t="n">
        <v>5.2</v>
      </c>
      <c r="I8874" s="448" t="n">
        <v>103.168</v>
      </c>
      <c r="J8874" s="389"/>
      <c r="K8874" s="331" t="s">
        <v>994</v>
      </c>
    </row>
    <row r="8875" customFormat="false" ht="15" hidden="true" customHeight="false" outlineLevel="0" collapsed="false">
      <c r="A8875" s="444"/>
      <c r="B8875" s="444" t="s">
        <v>1909</v>
      </c>
      <c r="C8875" s="444" t="str">
        <f aca="false">IFERROR(VLOOKUP(B8875,'[1]#¡REF!'!$A$1:$C$15201,2,FALSE()),"")</f>
        <v/>
      </c>
      <c r="D8875" s="444" t="s">
        <v>1016</v>
      </c>
      <c r="E8875" s="444" t="s">
        <v>1044</v>
      </c>
      <c r="F8875" s="354" t="s">
        <v>993</v>
      </c>
      <c r="G8875" s="447" t="n">
        <v>156</v>
      </c>
      <c r="H8875" s="448" t="n">
        <v>405.6</v>
      </c>
      <c r="I8875" s="448" t="n">
        <v>8047.104</v>
      </c>
      <c r="J8875" s="389"/>
      <c r="K8875" s="331" t="s">
        <v>994</v>
      </c>
    </row>
    <row r="8876" customFormat="false" ht="15" hidden="true" customHeight="false" outlineLevel="0" collapsed="false">
      <c r="A8876" s="444"/>
      <c r="B8876" s="444" t="s">
        <v>1909</v>
      </c>
      <c r="C8876" s="444" t="str">
        <f aca="false">IFERROR(VLOOKUP(B8876,'[1]#¡REF!'!$A$1:$C$15201,2,FALSE()),"")</f>
        <v/>
      </c>
      <c r="D8876" s="444" t="s">
        <v>1016</v>
      </c>
      <c r="E8876" s="444" t="s">
        <v>1026</v>
      </c>
      <c r="F8876" s="446" t="s">
        <v>1132</v>
      </c>
      <c r="G8876" s="447" t="n">
        <v>2394</v>
      </c>
      <c r="H8876" s="448" t="n">
        <v>6224.4</v>
      </c>
      <c r="I8876" s="448" t="n">
        <v>123492.096</v>
      </c>
      <c r="J8876" s="389"/>
      <c r="K8876" s="331" t="s">
        <v>994</v>
      </c>
    </row>
    <row r="8877" customFormat="false" ht="15" hidden="true" customHeight="false" outlineLevel="0" collapsed="false">
      <c r="A8877" s="444"/>
      <c r="B8877" s="444" t="s">
        <v>1909</v>
      </c>
      <c r="C8877" s="444" t="str">
        <f aca="false">IFERROR(VLOOKUP(B8877,'[1]#¡REF!'!$A$1:$C$15201,2,FALSE()),"")</f>
        <v/>
      </c>
      <c r="D8877" s="444" t="s">
        <v>1016</v>
      </c>
      <c r="E8877" s="444" t="s">
        <v>1027</v>
      </c>
      <c r="F8877" s="446" t="s">
        <v>1133</v>
      </c>
      <c r="G8877" s="447" t="n">
        <v>16</v>
      </c>
      <c r="H8877" s="448" t="n">
        <v>41.6</v>
      </c>
      <c r="I8877" s="448" t="n">
        <v>825.344</v>
      </c>
      <c r="J8877" s="389"/>
      <c r="K8877" s="331" t="s">
        <v>994</v>
      </c>
    </row>
    <row r="8878" customFormat="false" ht="15" hidden="true" customHeight="false" outlineLevel="0" collapsed="false">
      <c r="A8878" s="449"/>
      <c r="B8878" s="449" t="s">
        <v>1909</v>
      </c>
      <c r="C8878" s="449" t="str">
        <f aca="false">IFERROR(VLOOKUP(B8878,'[1]#¡REF!'!$A$1:$C$15201,2,FALSE()),"")</f>
        <v/>
      </c>
      <c r="D8878" s="449" t="s">
        <v>1016</v>
      </c>
      <c r="E8878" s="449" t="s">
        <v>1028</v>
      </c>
      <c r="F8878" s="450" t="s">
        <v>1134</v>
      </c>
      <c r="G8878" s="447" t="n">
        <v>14</v>
      </c>
      <c r="H8878" s="448" t="n">
        <v>36.4</v>
      </c>
      <c r="I8878" s="448" t="n">
        <v>722.176</v>
      </c>
      <c r="J8878" s="390"/>
      <c r="K8878" s="331" t="s">
        <v>994</v>
      </c>
    </row>
    <row r="8879" customFormat="false" ht="15.75" hidden="true" customHeight="false" outlineLevel="0" collapsed="false">
      <c r="A8879" s="451"/>
      <c r="B8879" s="451" t="s">
        <v>1909</v>
      </c>
      <c r="C8879" s="451" t="str">
        <f aca="false">IFERROR(VLOOKUP(B8879,'[1]#¡REF!'!$A$1:$C$15201,2,FALSE()),"")</f>
        <v/>
      </c>
      <c r="D8879" s="451" t="s">
        <v>1016</v>
      </c>
      <c r="E8879" s="451" t="s">
        <v>621</v>
      </c>
      <c r="F8879" s="452" t="s">
        <v>1136</v>
      </c>
      <c r="G8879" s="453" t="n">
        <v>117</v>
      </c>
      <c r="H8879" s="454" t="n">
        <v>304.2</v>
      </c>
      <c r="I8879" s="454" t="n">
        <v>6035.328</v>
      </c>
      <c r="J8879" s="360"/>
      <c r="K8879" s="356" t="s">
        <v>994</v>
      </c>
      <c r="L8879" s="379"/>
      <c r="M8879" s="379"/>
      <c r="N8879" s="379"/>
      <c r="O8879" s="379"/>
      <c r="P8879" s="101"/>
      <c r="Q8879" s="380"/>
      <c r="R8879" s="381"/>
      <c r="S8879" s="381"/>
      <c r="T8879" s="382"/>
    </row>
    <row r="8880" customFormat="false" ht="15" hidden="true" customHeight="false" outlineLevel="0" collapsed="false">
      <c r="A8880" s="439"/>
      <c r="B8880" s="439" t="s">
        <v>1910</v>
      </c>
      <c r="C8880" s="439" t="str">
        <f aca="false">IFERROR(VLOOKUP(B8880,'[1]#¡REF!'!$A$1:$C$15201,2,FALSE()),"")</f>
        <v/>
      </c>
      <c r="D8880" s="439" t="s">
        <v>991</v>
      </c>
      <c r="E8880" s="439" t="s">
        <v>997</v>
      </c>
      <c r="F8880" s="441" t="s">
        <v>1130</v>
      </c>
      <c r="G8880" s="447" t="n">
        <v>6</v>
      </c>
      <c r="H8880" s="448" t="n">
        <v>41.22</v>
      </c>
      <c r="I8880" s="448" t="n">
        <v>817.8048</v>
      </c>
      <c r="J8880" s="388"/>
      <c r="K8880" s="331" t="s">
        <v>994</v>
      </c>
    </row>
    <row r="8881" customFormat="false" ht="15" hidden="true" customHeight="false" outlineLevel="0" collapsed="false">
      <c r="A8881" s="444"/>
      <c r="B8881" s="444" t="s">
        <v>1910</v>
      </c>
      <c r="C8881" s="444" t="str">
        <f aca="false">IFERROR(VLOOKUP(B8881,'[1]#¡REF!'!$A$1:$C$15201,2,FALSE()),"")</f>
        <v/>
      </c>
      <c r="D8881" s="444" t="s">
        <v>991</v>
      </c>
      <c r="E8881" s="444" t="s">
        <v>1032</v>
      </c>
      <c r="F8881" s="446" t="s">
        <v>1130</v>
      </c>
      <c r="G8881" s="447" t="n">
        <v>10</v>
      </c>
      <c r="H8881" s="448" t="n">
        <v>68.7</v>
      </c>
      <c r="I8881" s="448" t="n">
        <v>1363.008</v>
      </c>
      <c r="J8881" s="389"/>
      <c r="K8881" s="331" t="s">
        <v>994</v>
      </c>
    </row>
    <row r="8882" customFormat="false" ht="15" hidden="true" customHeight="false" outlineLevel="0" collapsed="false">
      <c r="A8882" s="444"/>
      <c r="B8882" s="444" t="s">
        <v>1910</v>
      </c>
      <c r="C8882" s="444" t="str">
        <f aca="false">IFERROR(VLOOKUP(B8882,'[1]#¡REF!'!$A$1:$C$15201,2,FALSE()),"")</f>
        <v/>
      </c>
      <c r="D8882" s="444" t="s">
        <v>991</v>
      </c>
      <c r="E8882" s="444" t="s">
        <v>992</v>
      </c>
      <c r="F8882" s="354" t="s">
        <v>993</v>
      </c>
      <c r="G8882" s="447" t="n">
        <v>350</v>
      </c>
      <c r="H8882" s="448" t="n">
        <v>2404.5</v>
      </c>
      <c r="I8882" s="448" t="n">
        <v>47705.28</v>
      </c>
      <c r="J8882" s="389"/>
      <c r="K8882" s="331" t="s">
        <v>994</v>
      </c>
    </row>
    <row r="8883" customFormat="false" ht="15" hidden="true" customHeight="false" outlineLevel="0" collapsed="false">
      <c r="A8883" s="444"/>
      <c r="B8883" s="444" t="s">
        <v>1910</v>
      </c>
      <c r="C8883" s="444" t="str">
        <f aca="false">IFERROR(VLOOKUP(B8883,'[1]#¡REF!'!$A$1:$C$15201,2,FALSE()),"")</f>
        <v/>
      </c>
      <c r="D8883" s="444" t="s">
        <v>991</v>
      </c>
      <c r="E8883" s="444" t="s">
        <v>1000</v>
      </c>
      <c r="F8883" s="354" t="s">
        <v>993</v>
      </c>
      <c r="G8883" s="447" t="n">
        <v>100</v>
      </c>
      <c r="H8883" s="448" t="n">
        <v>687</v>
      </c>
      <c r="I8883" s="448" t="n">
        <v>13630.08</v>
      </c>
      <c r="J8883" s="389"/>
      <c r="K8883" s="331" t="s">
        <v>994</v>
      </c>
    </row>
    <row r="8884" customFormat="false" ht="15" hidden="true" customHeight="false" outlineLevel="0" collapsed="false">
      <c r="A8884" s="444"/>
      <c r="B8884" s="444" t="s">
        <v>1910</v>
      </c>
      <c r="C8884" s="444" t="str">
        <f aca="false">IFERROR(VLOOKUP(B8884,'[1]#¡REF!'!$A$1:$C$15201,2,FALSE()),"")</f>
        <v/>
      </c>
      <c r="D8884" s="444" t="s">
        <v>991</v>
      </c>
      <c r="E8884" s="444" t="s">
        <v>1033</v>
      </c>
      <c r="F8884" s="354" t="s">
        <v>993</v>
      </c>
      <c r="G8884" s="447" t="n">
        <v>30</v>
      </c>
      <c r="H8884" s="448" t="n">
        <v>206.1</v>
      </c>
      <c r="I8884" s="448" t="n">
        <v>4089.024</v>
      </c>
      <c r="J8884" s="389"/>
      <c r="K8884" s="331" t="s">
        <v>994</v>
      </c>
    </row>
    <row r="8885" customFormat="false" ht="15" hidden="true" customHeight="false" outlineLevel="0" collapsed="false">
      <c r="A8885" s="444"/>
      <c r="B8885" s="444" t="s">
        <v>1910</v>
      </c>
      <c r="C8885" s="444" t="str">
        <f aca="false">IFERROR(VLOOKUP(B8885,'[1]#¡REF!'!$A$1:$C$15201,2,FALSE()),"")</f>
        <v/>
      </c>
      <c r="D8885" s="444" t="s">
        <v>991</v>
      </c>
      <c r="E8885" s="444" t="s">
        <v>1053</v>
      </c>
      <c r="F8885" s="354" t="s">
        <v>993</v>
      </c>
      <c r="G8885" s="447" t="n">
        <v>400</v>
      </c>
      <c r="H8885" s="448" t="n">
        <v>2748</v>
      </c>
      <c r="I8885" s="448" t="n">
        <v>54520.32</v>
      </c>
      <c r="J8885" s="389"/>
      <c r="K8885" s="331" t="s">
        <v>994</v>
      </c>
    </row>
    <row r="8886" customFormat="false" ht="15" hidden="true" customHeight="false" outlineLevel="0" collapsed="false">
      <c r="A8886" s="444"/>
      <c r="B8886" s="444" t="s">
        <v>1910</v>
      </c>
      <c r="C8886" s="444" t="str">
        <f aca="false">IFERROR(VLOOKUP(B8886,'[1]#¡REF!'!$A$1:$C$15201,2,FALSE()),"")</f>
        <v/>
      </c>
      <c r="D8886" s="444" t="s">
        <v>991</v>
      </c>
      <c r="E8886" s="444" t="s">
        <v>1034</v>
      </c>
      <c r="F8886" s="354" t="s">
        <v>993</v>
      </c>
      <c r="G8886" s="447" t="n">
        <v>195</v>
      </c>
      <c r="H8886" s="448" t="n">
        <v>1339.65</v>
      </c>
      <c r="I8886" s="448" t="n">
        <v>26578.656</v>
      </c>
      <c r="J8886" s="389"/>
      <c r="K8886" s="331" t="s">
        <v>994</v>
      </c>
    </row>
    <row r="8887" customFormat="false" ht="15" hidden="true" customHeight="false" outlineLevel="0" collapsed="false">
      <c r="A8887" s="444"/>
      <c r="B8887" s="444" t="s">
        <v>1910</v>
      </c>
      <c r="C8887" s="444" t="str">
        <f aca="false">IFERROR(VLOOKUP(B8887,'[1]#¡REF!'!$A$1:$C$15201,2,FALSE()),"")</f>
        <v/>
      </c>
      <c r="D8887" s="444" t="s">
        <v>991</v>
      </c>
      <c r="E8887" s="444" t="s">
        <v>1009</v>
      </c>
      <c r="F8887" s="354" t="s">
        <v>993</v>
      </c>
      <c r="G8887" s="447" t="n">
        <v>100</v>
      </c>
      <c r="H8887" s="448" t="n">
        <v>687</v>
      </c>
      <c r="I8887" s="448" t="n">
        <v>13630.08</v>
      </c>
      <c r="J8887" s="389"/>
      <c r="K8887" s="331" t="s">
        <v>994</v>
      </c>
    </row>
    <row r="8888" customFormat="false" ht="15" hidden="true" customHeight="false" outlineLevel="0" collapsed="false">
      <c r="A8888" s="444"/>
      <c r="B8888" s="444" t="s">
        <v>1910</v>
      </c>
      <c r="C8888" s="444" t="str">
        <f aca="false">IFERROR(VLOOKUP(B8888,'[1]#¡REF!'!$A$1:$C$15201,2,FALSE()),"")</f>
        <v/>
      </c>
      <c r="D8888" s="444" t="s">
        <v>991</v>
      </c>
      <c r="E8888" s="444" t="s">
        <v>1010</v>
      </c>
      <c r="F8888" s="354" t="s">
        <v>993</v>
      </c>
      <c r="G8888" s="447" t="n">
        <v>3800</v>
      </c>
      <c r="H8888" s="448" t="n">
        <v>26106</v>
      </c>
      <c r="I8888" s="448" t="n">
        <v>517943.04</v>
      </c>
      <c r="J8888" s="389"/>
      <c r="K8888" s="331" t="s">
        <v>994</v>
      </c>
    </row>
    <row r="8889" customFormat="false" ht="15" hidden="true" customHeight="false" outlineLevel="0" collapsed="false">
      <c r="A8889" s="444"/>
      <c r="B8889" s="444" t="s">
        <v>1910</v>
      </c>
      <c r="C8889" s="444" t="str">
        <f aca="false">IFERROR(VLOOKUP(B8889,'[1]#¡REF!'!$A$1:$C$15201,2,FALSE()),"")</f>
        <v/>
      </c>
      <c r="D8889" s="444" t="s">
        <v>991</v>
      </c>
      <c r="E8889" s="444" t="s">
        <v>1012</v>
      </c>
      <c r="F8889" s="354" t="s">
        <v>993</v>
      </c>
      <c r="G8889" s="447" t="n">
        <v>325</v>
      </c>
      <c r="H8889" s="448" t="n">
        <v>2232.75</v>
      </c>
      <c r="I8889" s="448" t="n">
        <v>44297.76</v>
      </c>
      <c r="J8889" s="389"/>
      <c r="K8889" s="331" t="s">
        <v>994</v>
      </c>
    </row>
    <row r="8890" customFormat="false" ht="15" hidden="true" customHeight="false" outlineLevel="0" collapsed="false">
      <c r="A8890" s="444"/>
      <c r="B8890" s="444" t="s">
        <v>1910</v>
      </c>
      <c r="C8890" s="444" t="str">
        <f aca="false">IFERROR(VLOOKUP(B8890,'[1]#¡REF!'!$A$1:$C$15201,2,FALSE()),"")</f>
        <v/>
      </c>
      <c r="D8890" s="444" t="s">
        <v>991</v>
      </c>
      <c r="E8890" s="444" t="s">
        <v>1036</v>
      </c>
      <c r="F8890" s="354" t="s">
        <v>993</v>
      </c>
      <c r="G8890" s="447" t="n">
        <v>5</v>
      </c>
      <c r="H8890" s="448" t="n">
        <v>34.35</v>
      </c>
      <c r="I8890" s="448" t="n">
        <v>681.504</v>
      </c>
      <c r="J8890" s="389"/>
      <c r="K8890" s="331" t="s">
        <v>994</v>
      </c>
    </row>
    <row r="8891" customFormat="false" ht="15" hidden="true" customHeight="false" outlineLevel="0" collapsed="false">
      <c r="A8891" s="444"/>
      <c r="B8891" s="444" t="s">
        <v>1910</v>
      </c>
      <c r="C8891" s="444" t="str">
        <f aca="false">IFERROR(VLOOKUP(B8891,'[1]#¡REF!'!$A$1:$C$15201,2,FALSE()),"")</f>
        <v/>
      </c>
      <c r="D8891" s="444" t="s">
        <v>991</v>
      </c>
      <c r="E8891" s="444" t="s">
        <v>1013</v>
      </c>
      <c r="F8891" s="354" t="s">
        <v>993</v>
      </c>
      <c r="G8891" s="447" t="n">
        <v>61</v>
      </c>
      <c r="H8891" s="448" t="n">
        <v>419.07</v>
      </c>
      <c r="I8891" s="448" t="n">
        <v>8314.3488</v>
      </c>
      <c r="J8891" s="389"/>
      <c r="K8891" s="331" t="s">
        <v>994</v>
      </c>
    </row>
    <row r="8892" customFormat="false" ht="15" hidden="true" customHeight="false" outlineLevel="0" collapsed="false">
      <c r="A8892" s="444"/>
      <c r="B8892" s="444" t="s">
        <v>1910</v>
      </c>
      <c r="C8892" s="444" t="str">
        <f aca="false">IFERROR(VLOOKUP(B8892,'[1]#¡REF!'!$A$1:$C$15201,2,FALSE()),"")</f>
        <v/>
      </c>
      <c r="D8892" s="444" t="s">
        <v>991</v>
      </c>
      <c r="E8892" s="444" t="s">
        <v>1014</v>
      </c>
      <c r="F8892" s="446" t="s">
        <v>1132</v>
      </c>
      <c r="G8892" s="447" t="n">
        <v>120</v>
      </c>
      <c r="H8892" s="448" t="n">
        <v>824.4</v>
      </c>
      <c r="I8892" s="448" t="n">
        <v>16356.096</v>
      </c>
      <c r="J8892" s="389"/>
      <c r="K8892" s="331" t="s">
        <v>994</v>
      </c>
    </row>
    <row r="8893" customFormat="false" ht="15" hidden="true" customHeight="false" outlineLevel="0" collapsed="false">
      <c r="A8893" s="444"/>
      <c r="B8893" s="444" t="s">
        <v>1910</v>
      </c>
      <c r="C8893" s="444" t="str">
        <f aca="false">IFERROR(VLOOKUP(B8893,'[1]#¡REF!'!$A$1:$C$15201,2,FALSE()),"")</f>
        <v/>
      </c>
      <c r="D8893" s="444" t="s">
        <v>991</v>
      </c>
      <c r="E8893" s="444" t="s">
        <v>1004</v>
      </c>
      <c r="F8893" s="446" t="s">
        <v>1134</v>
      </c>
      <c r="G8893" s="447" t="n">
        <v>100</v>
      </c>
      <c r="H8893" s="448" t="n">
        <v>687</v>
      </c>
      <c r="I8893" s="448" t="n">
        <v>13630.08</v>
      </c>
      <c r="J8893" s="389"/>
      <c r="K8893" s="331" t="s">
        <v>994</v>
      </c>
    </row>
    <row r="8894" customFormat="false" ht="15" hidden="true" customHeight="false" outlineLevel="0" collapsed="false">
      <c r="A8894" s="444"/>
      <c r="B8894" s="444" t="s">
        <v>1910</v>
      </c>
      <c r="C8894" s="444" t="str">
        <f aca="false">IFERROR(VLOOKUP(B8894,'[1]#¡REF!'!$A$1:$C$15201,2,FALSE()),"")</f>
        <v/>
      </c>
      <c r="D8894" s="444" t="s">
        <v>1016</v>
      </c>
      <c r="E8894" s="444" t="s">
        <v>1017</v>
      </c>
      <c r="F8894" s="446" t="s">
        <v>1130</v>
      </c>
      <c r="G8894" s="447" t="n">
        <v>2</v>
      </c>
      <c r="H8894" s="448" t="n">
        <v>13.74</v>
      </c>
      <c r="I8894" s="448" t="n">
        <v>272.6016</v>
      </c>
      <c r="J8894" s="389"/>
      <c r="K8894" s="331" t="s">
        <v>994</v>
      </c>
    </row>
    <row r="8895" customFormat="false" ht="15" hidden="true" customHeight="false" outlineLevel="0" collapsed="false">
      <c r="A8895" s="444"/>
      <c r="B8895" s="444" t="s">
        <v>1910</v>
      </c>
      <c r="C8895" s="444" t="str">
        <f aca="false">IFERROR(VLOOKUP(B8895,'[1]#¡REF!'!$A$1:$C$15201,2,FALSE()),"")</f>
        <v/>
      </c>
      <c r="D8895" s="444" t="s">
        <v>1016</v>
      </c>
      <c r="E8895" s="444" t="s">
        <v>1040</v>
      </c>
      <c r="F8895" s="446" t="s">
        <v>1130</v>
      </c>
      <c r="G8895" s="447" t="n">
        <v>156</v>
      </c>
      <c r="H8895" s="448" t="n">
        <v>1071.72</v>
      </c>
      <c r="I8895" s="448" t="n">
        <v>21262.9248</v>
      </c>
      <c r="J8895" s="389"/>
      <c r="K8895" s="331" t="s">
        <v>994</v>
      </c>
    </row>
    <row r="8896" customFormat="false" ht="15" hidden="true" customHeight="false" outlineLevel="0" collapsed="false">
      <c r="A8896" s="444"/>
      <c r="B8896" s="444" t="s">
        <v>1910</v>
      </c>
      <c r="C8896" s="444" t="str">
        <f aca="false">IFERROR(VLOOKUP(B8896,'[1]#¡REF!'!$A$1:$C$15201,2,FALSE()),"")</f>
        <v/>
      </c>
      <c r="D8896" s="444" t="s">
        <v>1016</v>
      </c>
      <c r="E8896" s="444" t="s">
        <v>1019</v>
      </c>
      <c r="F8896" s="354" t="s">
        <v>993</v>
      </c>
      <c r="G8896" s="447" t="n">
        <v>4298</v>
      </c>
      <c r="H8896" s="448" t="n">
        <v>29527.26</v>
      </c>
      <c r="I8896" s="448" t="n">
        <v>585820.8384</v>
      </c>
      <c r="J8896" s="389"/>
      <c r="K8896" s="331" t="s">
        <v>994</v>
      </c>
    </row>
    <row r="8897" customFormat="false" ht="15" hidden="true" customHeight="false" outlineLevel="0" collapsed="false">
      <c r="A8897" s="444"/>
      <c r="B8897" s="444" t="s">
        <v>1910</v>
      </c>
      <c r="C8897" s="444" t="str">
        <f aca="false">IFERROR(VLOOKUP(B8897,'[1]#¡REF!'!$A$1:$C$15201,2,FALSE()),"")</f>
        <v/>
      </c>
      <c r="D8897" s="444" t="s">
        <v>1016</v>
      </c>
      <c r="E8897" s="444" t="s">
        <v>1020</v>
      </c>
      <c r="F8897" s="354" t="s">
        <v>993</v>
      </c>
      <c r="G8897" s="447" t="n">
        <v>78</v>
      </c>
      <c r="H8897" s="448" t="n">
        <v>535.86</v>
      </c>
      <c r="I8897" s="448" t="n">
        <v>10631.4624</v>
      </c>
      <c r="J8897" s="389"/>
      <c r="K8897" s="331" t="s">
        <v>994</v>
      </c>
    </row>
    <row r="8898" customFormat="false" ht="15" hidden="true" customHeight="false" outlineLevel="0" collapsed="false">
      <c r="A8898" s="444"/>
      <c r="B8898" s="444" t="s">
        <v>1910</v>
      </c>
      <c r="C8898" s="444" t="str">
        <f aca="false">IFERROR(VLOOKUP(B8898,'[1]#¡REF!'!$A$1:$C$15201,2,FALSE()),"")</f>
        <v/>
      </c>
      <c r="D8898" s="444" t="s">
        <v>1016</v>
      </c>
      <c r="E8898" s="444" t="s">
        <v>1021</v>
      </c>
      <c r="F8898" s="354" t="s">
        <v>993</v>
      </c>
      <c r="G8898" s="447" t="n">
        <v>78</v>
      </c>
      <c r="H8898" s="448" t="n">
        <v>535.86</v>
      </c>
      <c r="I8898" s="448" t="n">
        <v>10631.4624</v>
      </c>
      <c r="J8898" s="389"/>
      <c r="K8898" s="331" t="s">
        <v>994</v>
      </c>
    </row>
    <row r="8899" customFormat="false" ht="15" hidden="true" customHeight="false" outlineLevel="0" collapsed="false">
      <c r="A8899" s="444"/>
      <c r="B8899" s="444" t="s">
        <v>1910</v>
      </c>
      <c r="C8899" s="444" t="str">
        <f aca="false">IFERROR(VLOOKUP(B8899,'[1]#¡REF!'!$A$1:$C$15201,2,FALSE()),"")</f>
        <v/>
      </c>
      <c r="D8899" s="444" t="s">
        <v>1016</v>
      </c>
      <c r="E8899" s="444" t="s">
        <v>1041</v>
      </c>
      <c r="F8899" s="354" t="s">
        <v>993</v>
      </c>
      <c r="G8899" s="447" t="n">
        <v>20</v>
      </c>
      <c r="H8899" s="448" t="n">
        <v>137.4</v>
      </c>
      <c r="I8899" s="448" t="n">
        <v>2726.016</v>
      </c>
      <c r="J8899" s="389"/>
      <c r="K8899" s="331" t="s">
        <v>994</v>
      </c>
    </row>
    <row r="8900" customFormat="false" ht="15" hidden="true" customHeight="false" outlineLevel="0" collapsed="false">
      <c r="A8900" s="444"/>
      <c r="B8900" s="444" t="s">
        <v>1910</v>
      </c>
      <c r="C8900" s="444" t="str">
        <f aca="false">IFERROR(VLOOKUP(B8900,'[1]#¡REF!'!$A$1:$C$15201,2,FALSE()),"")</f>
        <v/>
      </c>
      <c r="D8900" s="444" t="s">
        <v>1016</v>
      </c>
      <c r="E8900" s="444" t="s">
        <v>1022</v>
      </c>
      <c r="F8900" s="354" t="s">
        <v>993</v>
      </c>
      <c r="G8900" s="447" t="n">
        <v>109</v>
      </c>
      <c r="H8900" s="448" t="n">
        <v>748.83</v>
      </c>
      <c r="I8900" s="448" t="n">
        <v>14856.7872</v>
      </c>
      <c r="J8900" s="389"/>
      <c r="K8900" s="331" t="s">
        <v>994</v>
      </c>
    </row>
    <row r="8901" customFormat="false" ht="15" hidden="true" customHeight="false" outlineLevel="0" collapsed="false">
      <c r="A8901" s="444"/>
      <c r="B8901" s="444" t="s">
        <v>1910</v>
      </c>
      <c r="C8901" s="444" t="str">
        <f aca="false">IFERROR(VLOOKUP(B8901,'[1]#¡REF!'!$A$1:$C$15201,2,FALSE()),"")</f>
        <v/>
      </c>
      <c r="D8901" s="444" t="s">
        <v>1016</v>
      </c>
      <c r="E8901" s="444" t="s">
        <v>1023</v>
      </c>
      <c r="F8901" s="354" t="s">
        <v>993</v>
      </c>
      <c r="G8901" s="447" t="n">
        <v>152</v>
      </c>
      <c r="H8901" s="448" t="n">
        <v>1044.24</v>
      </c>
      <c r="I8901" s="448" t="n">
        <v>20717.7216</v>
      </c>
      <c r="J8901" s="389"/>
      <c r="K8901" s="331" t="s">
        <v>994</v>
      </c>
    </row>
    <row r="8902" customFormat="false" ht="15" hidden="true" customHeight="false" outlineLevel="0" collapsed="false">
      <c r="A8902" s="444"/>
      <c r="B8902" s="444" t="s">
        <v>1910</v>
      </c>
      <c r="C8902" s="444" t="str">
        <f aca="false">IFERROR(VLOOKUP(B8902,'[1]#¡REF!'!$A$1:$C$15201,2,FALSE()),"")</f>
        <v/>
      </c>
      <c r="D8902" s="444" t="s">
        <v>1016</v>
      </c>
      <c r="E8902" s="444" t="s">
        <v>1042</v>
      </c>
      <c r="F8902" s="354" t="s">
        <v>993</v>
      </c>
      <c r="G8902" s="447" t="n">
        <v>195</v>
      </c>
      <c r="H8902" s="448" t="n">
        <v>1339.65</v>
      </c>
      <c r="I8902" s="448" t="n">
        <v>26578.656</v>
      </c>
      <c r="J8902" s="389"/>
      <c r="K8902" s="331" t="s">
        <v>994</v>
      </c>
    </row>
    <row r="8903" customFormat="false" ht="15" hidden="true" customHeight="false" outlineLevel="0" collapsed="false">
      <c r="A8903" s="444"/>
      <c r="B8903" s="444" t="s">
        <v>1910</v>
      </c>
      <c r="C8903" s="444" t="str">
        <f aca="false">IFERROR(VLOOKUP(B8903,'[1]#¡REF!'!$A$1:$C$15201,2,FALSE()),"")</f>
        <v/>
      </c>
      <c r="D8903" s="444" t="s">
        <v>1016</v>
      </c>
      <c r="E8903" s="444" t="s">
        <v>1065</v>
      </c>
      <c r="F8903" s="354" t="s">
        <v>993</v>
      </c>
      <c r="G8903" s="447" t="n">
        <v>234</v>
      </c>
      <c r="H8903" s="448" t="n">
        <v>1607.58</v>
      </c>
      <c r="I8903" s="448" t="n">
        <v>31894.3872</v>
      </c>
      <c r="J8903" s="389"/>
      <c r="K8903" s="331" t="s">
        <v>994</v>
      </c>
    </row>
    <row r="8904" customFormat="false" ht="15" hidden="true" customHeight="false" outlineLevel="0" collapsed="false">
      <c r="A8904" s="444"/>
      <c r="B8904" s="444" t="s">
        <v>1910</v>
      </c>
      <c r="C8904" s="444" t="str">
        <f aca="false">IFERROR(VLOOKUP(B8904,'[1]#¡REF!'!$A$1:$C$15201,2,FALSE()),"")</f>
        <v/>
      </c>
      <c r="D8904" s="444" t="s">
        <v>1016</v>
      </c>
      <c r="E8904" s="444" t="s">
        <v>1026</v>
      </c>
      <c r="F8904" s="446" t="s">
        <v>1132</v>
      </c>
      <c r="G8904" s="447" t="n">
        <v>51</v>
      </c>
      <c r="H8904" s="448" t="n">
        <v>350.37</v>
      </c>
      <c r="I8904" s="448" t="n">
        <v>6951.3408</v>
      </c>
      <c r="J8904" s="389"/>
      <c r="K8904" s="331" t="s">
        <v>994</v>
      </c>
    </row>
    <row r="8905" customFormat="false" ht="15" hidden="true" customHeight="false" outlineLevel="0" collapsed="false">
      <c r="A8905" s="444"/>
      <c r="B8905" s="444" t="s">
        <v>1910</v>
      </c>
      <c r="C8905" s="444" t="str">
        <f aca="false">IFERROR(VLOOKUP(B8905,'[1]#¡REF!'!$A$1:$C$15201,2,FALSE()),"")</f>
        <v/>
      </c>
      <c r="D8905" s="444" t="s">
        <v>1016</v>
      </c>
      <c r="E8905" s="444" t="s">
        <v>1027</v>
      </c>
      <c r="F8905" s="446" t="s">
        <v>1133</v>
      </c>
      <c r="G8905" s="447" t="n">
        <v>8</v>
      </c>
      <c r="H8905" s="448" t="n">
        <v>54.96</v>
      </c>
      <c r="I8905" s="448" t="n">
        <v>1090.4064</v>
      </c>
      <c r="J8905" s="389"/>
      <c r="K8905" s="331" t="s">
        <v>994</v>
      </c>
    </row>
    <row r="8906" customFormat="false" ht="15" hidden="true" customHeight="false" outlineLevel="0" collapsed="false">
      <c r="A8906" s="449"/>
      <c r="B8906" s="449" t="s">
        <v>1910</v>
      </c>
      <c r="C8906" s="449" t="str">
        <f aca="false">IFERROR(VLOOKUP(B8906,'[1]#¡REF!'!$A$1:$C$15201,2,FALSE()),"")</f>
        <v/>
      </c>
      <c r="D8906" s="449" t="s">
        <v>1016</v>
      </c>
      <c r="E8906" s="449" t="s">
        <v>1028</v>
      </c>
      <c r="F8906" s="450" t="s">
        <v>1134</v>
      </c>
      <c r="G8906" s="447" t="n">
        <v>8</v>
      </c>
      <c r="H8906" s="448" t="n">
        <v>54.96</v>
      </c>
      <c r="I8906" s="448" t="n">
        <v>1090.4064</v>
      </c>
      <c r="J8906" s="390"/>
      <c r="K8906" s="331" t="s">
        <v>994</v>
      </c>
    </row>
    <row r="8907" customFormat="false" ht="15.75" hidden="true" customHeight="false" outlineLevel="0" collapsed="false">
      <c r="A8907" s="451"/>
      <c r="B8907" s="451" t="s">
        <v>1910</v>
      </c>
      <c r="C8907" s="451" t="str">
        <f aca="false">IFERROR(VLOOKUP(B8907,'[1]#¡REF!'!$A$1:$C$15201,2,FALSE()),"")</f>
        <v/>
      </c>
      <c r="D8907" s="451" t="s">
        <v>1016</v>
      </c>
      <c r="E8907" s="451" t="s">
        <v>621</v>
      </c>
      <c r="F8907" s="452" t="s">
        <v>1136</v>
      </c>
      <c r="G8907" s="453" t="n">
        <v>78</v>
      </c>
      <c r="H8907" s="454" t="n">
        <v>535.86</v>
      </c>
      <c r="I8907" s="454" t="n">
        <v>10631.4624</v>
      </c>
      <c r="J8907" s="360"/>
      <c r="K8907" s="356" t="s">
        <v>994</v>
      </c>
      <c r="L8907" s="379"/>
      <c r="M8907" s="379"/>
      <c r="N8907" s="379"/>
      <c r="O8907" s="379"/>
      <c r="P8907" s="101"/>
      <c r="Q8907" s="380"/>
      <c r="R8907" s="381"/>
      <c r="S8907" s="381"/>
      <c r="T8907" s="382"/>
    </row>
    <row r="8908" customFormat="false" ht="15" hidden="true" customHeight="false" outlineLevel="0" collapsed="false">
      <c r="A8908" s="439"/>
      <c r="B8908" s="439" t="s">
        <v>1911</v>
      </c>
      <c r="C8908" s="439" t="str">
        <f aca="false">IFERROR(VLOOKUP(B8908,'[1]#¡REF!'!$A$1:$C$15201,2,FALSE()),"")</f>
        <v/>
      </c>
      <c r="D8908" s="439" t="s">
        <v>991</v>
      </c>
      <c r="E8908" s="439" t="s">
        <v>997</v>
      </c>
      <c r="F8908" s="441" t="s">
        <v>1130</v>
      </c>
      <c r="G8908" s="447" t="n">
        <v>60</v>
      </c>
      <c r="H8908" s="448" t="n">
        <v>412.2</v>
      </c>
      <c r="I8908" s="448" t="n">
        <v>8178.048</v>
      </c>
      <c r="J8908" s="388"/>
      <c r="K8908" s="331" t="s">
        <v>994</v>
      </c>
    </row>
    <row r="8909" customFormat="false" ht="15" hidden="true" customHeight="false" outlineLevel="0" collapsed="false">
      <c r="A8909" s="444"/>
      <c r="B8909" s="444" t="s">
        <v>1911</v>
      </c>
      <c r="C8909" s="444" t="str">
        <f aca="false">IFERROR(VLOOKUP(B8909,'[1]#¡REF!'!$A$1:$C$15201,2,FALSE()),"")</f>
        <v/>
      </c>
      <c r="D8909" s="444" t="s">
        <v>991</v>
      </c>
      <c r="E8909" s="444" t="s">
        <v>1032</v>
      </c>
      <c r="F8909" s="446" t="s">
        <v>1130</v>
      </c>
      <c r="G8909" s="447" t="n">
        <v>360</v>
      </c>
      <c r="H8909" s="448" t="n">
        <v>2473.2</v>
      </c>
      <c r="I8909" s="448" t="n">
        <v>49068.288</v>
      </c>
      <c r="J8909" s="389"/>
      <c r="K8909" s="331" t="s">
        <v>994</v>
      </c>
    </row>
    <row r="8910" customFormat="false" ht="15" hidden="true" customHeight="false" outlineLevel="0" collapsed="false">
      <c r="A8910" s="444"/>
      <c r="B8910" s="444" t="s">
        <v>1911</v>
      </c>
      <c r="C8910" s="444" t="str">
        <f aca="false">IFERROR(VLOOKUP(B8910,'[1]#¡REF!'!$A$1:$C$15201,2,FALSE()),"")</f>
        <v/>
      </c>
      <c r="D8910" s="444" t="s">
        <v>991</v>
      </c>
      <c r="E8910" s="444" t="s">
        <v>992</v>
      </c>
      <c r="F8910" s="354" t="s">
        <v>993</v>
      </c>
      <c r="G8910" s="447" t="n">
        <v>650</v>
      </c>
      <c r="H8910" s="448" t="n">
        <v>4465.5</v>
      </c>
      <c r="I8910" s="448" t="n">
        <v>88595.52</v>
      </c>
      <c r="J8910" s="389"/>
      <c r="K8910" s="331" t="s">
        <v>994</v>
      </c>
    </row>
    <row r="8911" customFormat="false" ht="15" hidden="true" customHeight="false" outlineLevel="0" collapsed="false">
      <c r="A8911" s="444"/>
      <c r="B8911" s="444" t="s">
        <v>1911</v>
      </c>
      <c r="C8911" s="444" t="str">
        <f aca="false">IFERROR(VLOOKUP(B8911,'[1]#¡REF!'!$A$1:$C$15201,2,FALSE()),"")</f>
        <v/>
      </c>
      <c r="D8911" s="444" t="s">
        <v>991</v>
      </c>
      <c r="E8911" s="444" t="s">
        <v>1008</v>
      </c>
      <c r="F8911" s="354" t="s">
        <v>993</v>
      </c>
      <c r="G8911" s="447" t="n">
        <v>500</v>
      </c>
      <c r="H8911" s="448" t="n">
        <v>3435</v>
      </c>
      <c r="I8911" s="448" t="n">
        <v>68150.4</v>
      </c>
      <c r="J8911" s="389"/>
      <c r="K8911" s="331" t="s">
        <v>994</v>
      </c>
    </row>
    <row r="8912" customFormat="false" ht="15" hidden="true" customHeight="false" outlineLevel="0" collapsed="false">
      <c r="A8912" s="444"/>
      <c r="B8912" s="444" t="s">
        <v>1911</v>
      </c>
      <c r="C8912" s="444" t="str">
        <f aca="false">IFERROR(VLOOKUP(B8912,'[1]#¡REF!'!$A$1:$C$15201,2,FALSE()),"")</f>
        <v/>
      </c>
      <c r="D8912" s="444" t="s">
        <v>991</v>
      </c>
      <c r="E8912" s="444" t="s">
        <v>1000</v>
      </c>
      <c r="F8912" s="354" t="s">
        <v>993</v>
      </c>
      <c r="G8912" s="447" t="n">
        <v>791</v>
      </c>
      <c r="H8912" s="448" t="n">
        <v>5434.17</v>
      </c>
      <c r="I8912" s="448" t="n">
        <v>107813.9328</v>
      </c>
      <c r="J8912" s="389"/>
      <c r="K8912" s="331" t="s">
        <v>994</v>
      </c>
    </row>
    <row r="8913" customFormat="false" ht="15" hidden="true" customHeight="false" outlineLevel="0" collapsed="false">
      <c r="A8913" s="444"/>
      <c r="B8913" s="444" t="s">
        <v>1911</v>
      </c>
      <c r="C8913" s="444" t="str">
        <f aca="false">IFERROR(VLOOKUP(B8913,'[1]#¡REF!'!$A$1:$C$15201,2,FALSE()),"")</f>
        <v/>
      </c>
      <c r="D8913" s="444" t="s">
        <v>991</v>
      </c>
      <c r="E8913" s="444" t="s">
        <v>1075</v>
      </c>
      <c r="F8913" s="354" t="s">
        <v>993</v>
      </c>
      <c r="G8913" s="447" t="n">
        <v>16</v>
      </c>
      <c r="H8913" s="448" t="n">
        <v>109.92</v>
      </c>
      <c r="I8913" s="448" t="n">
        <v>2180.8128</v>
      </c>
      <c r="J8913" s="389"/>
      <c r="K8913" s="331" t="s">
        <v>994</v>
      </c>
    </row>
    <row r="8914" customFormat="false" ht="15" hidden="true" customHeight="false" outlineLevel="0" collapsed="false">
      <c r="A8914" s="444"/>
      <c r="B8914" s="444" t="s">
        <v>1911</v>
      </c>
      <c r="C8914" s="444" t="str">
        <f aca="false">IFERROR(VLOOKUP(B8914,'[1]#¡REF!'!$A$1:$C$15201,2,FALSE()),"")</f>
        <v/>
      </c>
      <c r="D8914" s="444" t="s">
        <v>991</v>
      </c>
      <c r="E8914" s="444" t="s">
        <v>1033</v>
      </c>
      <c r="F8914" s="354" t="s">
        <v>993</v>
      </c>
      <c r="G8914" s="447" t="n">
        <v>40</v>
      </c>
      <c r="H8914" s="448" t="n">
        <v>274.8</v>
      </c>
      <c r="I8914" s="448" t="n">
        <v>5452.032</v>
      </c>
      <c r="J8914" s="389"/>
      <c r="K8914" s="331" t="s">
        <v>994</v>
      </c>
    </row>
    <row r="8915" customFormat="false" ht="15" hidden="true" customHeight="false" outlineLevel="0" collapsed="false">
      <c r="A8915" s="444"/>
      <c r="B8915" s="444" t="s">
        <v>1911</v>
      </c>
      <c r="C8915" s="444" t="str">
        <f aca="false">IFERROR(VLOOKUP(B8915,'[1]#¡REF!'!$A$1:$C$15201,2,FALSE()),"")</f>
        <v/>
      </c>
      <c r="D8915" s="444" t="s">
        <v>991</v>
      </c>
      <c r="E8915" s="444" t="s">
        <v>1053</v>
      </c>
      <c r="F8915" s="354" t="s">
        <v>993</v>
      </c>
      <c r="G8915" s="447" t="n">
        <v>2100</v>
      </c>
      <c r="H8915" s="448" t="n">
        <v>14427</v>
      </c>
      <c r="I8915" s="448" t="n">
        <v>286231.68</v>
      </c>
      <c r="J8915" s="389"/>
      <c r="K8915" s="331" t="s">
        <v>994</v>
      </c>
    </row>
    <row r="8916" customFormat="false" ht="15" hidden="true" customHeight="false" outlineLevel="0" collapsed="false">
      <c r="A8916" s="444"/>
      <c r="B8916" s="444" t="s">
        <v>1911</v>
      </c>
      <c r="C8916" s="444" t="str">
        <f aca="false">IFERROR(VLOOKUP(B8916,'[1]#¡REF!'!$A$1:$C$15201,2,FALSE()),"")</f>
        <v/>
      </c>
      <c r="D8916" s="444" t="s">
        <v>991</v>
      </c>
      <c r="E8916" s="444" t="s">
        <v>1009</v>
      </c>
      <c r="F8916" s="354" t="s">
        <v>993</v>
      </c>
      <c r="G8916" s="447" t="n">
        <v>100</v>
      </c>
      <c r="H8916" s="448" t="n">
        <v>687</v>
      </c>
      <c r="I8916" s="448" t="n">
        <v>13630.08</v>
      </c>
      <c r="J8916" s="389"/>
      <c r="K8916" s="331" t="s">
        <v>994</v>
      </c>
    </row>
    <row r="8917" customFormat="false" ht="15" hidden="true" customHeight="false" outlineLevel="0" collapsed="false">
      <c r="A8917" s="444"/>
      <c r="B8917" s="444" t="s">
        <v>1911</v>
      </c>
      <c r="C8917" s="444" t="str">
        <f aca="false">IFERROR(VLOOKUP(B8917,'[1]#¡REF!'!$A$1:$C$15201,2,FALSE()),"")</f>
        <v/>
      </c>
      <c r="D8917" s="444" t="s">
        <v>991</v>
      </c>
      <c r="E8917" s="444" t="s">
        <v>1046</v>
      </c>
      <c r="F8917" s="354" t="s">
        <v>993</v>
      </c>
      <c r="G8917" s="447" t="n">
        <v>3</v>
      </c>
      <c r="H8917" s="448" t="n">
        <v>20.61</v>
      </c>
      <c r="I8917" s="448" t="n">
        <v>408.9024</v>
      </c>
      <c r="J8917" s="389"/>
      <c r="K8917" s="331" t="s">
        <v>994</v>
      </c>
    </row>
    <row r="8918" customFormat="false" ht="15" hidden="true" customHeight="false" outlineLevel="0" collapsed="false">
      <c r="A8918" s="444"/>
      <c r="B8918" s="444" t="s">
        <v>1911</v>
      </c>
      <c r="C8918" s="444" t="str">
        <f aca="false">IFERROR(VLOOKUP(B8918,'[1]#¡REF!'!$A$1:$C$15201,2,FALSE()),"")</f>
        <v/>
      </c>
      <c r="D8918" s="444" t="s">
        <v>991</v>
      </c>
      <c r="E8918" s="444" t="s">
        <v>1012</v>
      </c>
      <c r="F8918" s="354" t="s">
        <v>993</v>
      </c>
      <c r="G8918" s="447" t="n">
        <v>900</v>
      </c>
      <c r="H8918" s="448" t="n">
        <v>6183</v>
      </c>
      <c r="I8918" s="448" t="n">
        <v>122670.72</v>
      </c>
      <c r="J8918" s="389"/>
      <c r="K8918" s="331" t="s">
        <v>994</v>
      </c>
    </row>
    <row r="8919" customFormat="false" ht="15" hidden="true" customHeight="false" outlineLevel="0" collapsed="false">
      <c r="A8919" s="444"/>
      <c r="B8919" s="444" t="s">
        <v>1911</v>
      </c>
      <c r="C8919" s="444" t="str">
        <f aca="false">IFERROR(VLOOKUP(B8919,'[1]#¡REF!'!$A$1:$C$15201,2,FALSE()),"")</f>
        <v/>
      </c>
      <c r="D8919" s="444" t="s">
        <v>991</v>
      </c>
      <c r="E8919" s="444" t="s">
        <v>1036</v>
      </c>
      <c r="F8919" s="354" t="s">
        <v>993</v>
      </c>
      <c r="G8919" s="447" t="n">
        <v>100</v>
      </c>
      <c r="H8919" s="448" t="n">
        <v>687</v>
      </c>
      <c r="I8919" s="448" t="n">
        <v>13630.08</v>
      </c>
      <c r="J8919" s="389"/>
      <c r="K8919" s="331" t="s">
        <v>994</v>
      </c>
    </row>
    <row r="8920" customFormat="false" ht="15" hidden="true" customHeight="false" outlineLevel="0" collapsed="false">
      <c r="A8920" s="444"/>
      <c r="B8920" s="444" t="s">
        <v>1911</v>
      </c>
      <c r="C8920" s="444" t="str">
        <f aca="false">IFERROR(VLOOKUP(B8920,'[1]#¡REF!'!$A$1:$C$15201,2,FALSE()),"")</f>
        <v/>
      </c>
      <c r="D8920" s="444" t="s">
        <v>991</v>
      </c>
      <c r="E8920" s="444" t="s">
        <v>995</v>
      </c>
      <c r="F8920" s="354" t="s">
        <v>993</v>
      </c>
      <c r="G8920" s="447" t="n">
        <v>120</v>
      </c>
      <c r="H8920" s="448" t="n">
        <v>824.4</v>
      </c>
      <c r="I8920" s="448" t="n">
        <v>16356.096</v>
      </c>
      <c r="J8920" s="389"/>
      <c r="K8920" s="331" t="s">
        <v>994</v>
      </c>
    </row>
    <row r="8921" customFormat="false" ht="15" hidden="true" customHeight="false" outlineLevel="0" collapsed="false">
      <c r="A8921" s="444"/>
      <c r="B8921" s="444" t="s">
        <v>1911</v>
      </c>
      <c r="C8921" s="444" t="str">
        <f aca="false">IFERROR(VLOOKUP(B8921,'[1]#¡REF!'!$A$1:$C$15201,2,FALSE()),"")</f>
        <v/>
      </c>
      <c r="D8921" s="444" t="s">
        <v>991</v>
      </c>
      <c r="E8921" s="444" t="s">
        <v>1013</v>
      </c>
      <c r="F8921" s="354" t="s">
        <v>993</v>
      </c>
      <c r="G8921" s="447" t="n">
        <v>50</v>
      </c>
      <c r="H8921" s="448" t="n">
        <v>343.5</v>
      </c>
      <c r="I8921" s="448" t="n">
        <v>6815.04</v>
      </c>
      <c r="J8921" s="389"/>
      <c r="K8921" s="331" t="s">
        <v>994</v>
      </c>
    </row>
    <row r="8922" customFormat="false" ht="15" hidden="true" customHeight="false" outlineLevel="0" collapsed="false">
      <c r="A8922" s="444"/>
      <c r="B8922" s="444" t="s">
        <v>1911</v>
      </c>
      <c r="C8922" s="444" t="str">
        <f aca="false">IFERROR(VLOOKUP(B8922,'[1]#¡REF!'!$A$1:$C$15201,2,FALSE()),"")</f>
        <v/>
      </c>
      <c r="D8922" s="444" t="s">
        <v>991</v>
      </c>
      <c r="E8922" s="444" t="s">
        <v>1037</v>
      </c>
      <c r="F8922" s="446" t="s">
        <v>1131</v>
      </c>
      <c r="G8922" s="447" t="n">
        <v>210</v>
      </c>
      <c r="H8922" s="448" t="n">
        <v>1442.7</v>
      </c>
      <c r="I8922" s="448" t="n">
        <v>28623.168</v>
      </c>
      <c r="J8922" s="389"/>
      <c r="K8922" s="331" t="s">
        <v>994</v>
      </c>
    </row>
    <row r="8923" customFormat="false" ht="15" hidden="true" customHeight="false" outlineLevel="0" collapsed="false">
      <c r="A8923" s="444"/>
      <c r="B8923" s="444" t="s">
        <v>1911</v>
      </c>
      <c r="C8923" s="444" t="str">
        <f aca="false">IFERROR(VLOOKUP(B8923,'[1]#¡REF!'!$A$1:$C$15201,2,FALSE()),"")</f>
        <v/>
      </c>
      <c r="D8923" s="444" t="s">
        <v>991</v>
      </c>
      <c r="E8923" s="444" t="s">
        <v>1014</v>
      </c>
      <c r="F8923" s="446" t="s">
        <v>1132</v>
      </c>
      <c r="G8923" s="447" t="n">
        <v>392</v>
      </c>
      <c r="H8923" s="448" t="n">
        <v>2693.04</v>
      </c>
      <c r="I8923" s="448" t="n">
        <v>53429.9136</v>
      </c>
      <c r="J8923" s="389"/>
      <c r="K8923" s="331" t="s">
        <v>994</v>
      </c>
    </row>
    <row r="8924" customFormat="false" ht="15" hidden="true" customHeight="false" outlineLevel="0" collapsed="false">
      <c r="A8924" s="449"/>
      <c r="B8924" s="449" t="s">
        <v>1911</v>
      </c>
      <c r="C8924" s="449" t="str">
        <f aca="false">IFERROR(VLOOKUP(B8924,'[1]#¡REF!'!$A$1:$C$15201,2,FALSE()),"")</f>
        <v/>
      </c>
      <c r="D8924" s="449" t="s">
        <v>991</v>
      </c>
      <c r="E8924" s="449" t="s">
        <v>1004</v>
      </c>
      <c r="F8924" s="450" t="s">
        <v>1134</v>
      </c>
      <c r="G8924" s="447" t="n">
        <v>100</v>
      </c>
      <c r="H8924" s="448" t="n">
        <v>687</v>
      </c>
      <c r="I8924" s="448" t="n">
        <v>13630.08</v>
      </c>
      <c r="J8924" s="390"/>
      <c r="K8924" s="331" t="s">
        <v>994</v>
      </c>
    </row>
    <row r="8925" customFormat="false" ht="15.75" hidden="true" customHeight="false" outlineLevel="0" collapsed="false">
      <c r="A8925" s="455" t="s">
        <v>1912</v>
      </c>
      <c r="B8925" s="455" t="s">
        <v>1911</v>
      </c>
      <c r="C8925" s="455" t="str">
        <f aca="false">IFERROR(VLOOKUP(B8925,'[1]#¡REF!'!$A$1:$C$15201,2,FALSE()),"")</f>
        <v/>
      </c>
      <c r="D8925" s="455" t="s">
        <v>991</v>
      </c>
      <c r="E8925" s="455" t="s">
        <v>612</v>
      </c>
      <c r="F8925" s="456" t="s">
        <v>1136</v>
      </c>
      <c r="G8925" s="457" t="n">
        <v>719</v>
      </c>
      <c r="H8925" s="465" t="n">
        <v>4939.53</v>
      </c>
      <c r="I8925" s="465" t="n">
        <v>98000.2752</v>
      </c>
      <c r="J8925" s="360" t="n">
        <v>124.32</v>
      </c>
      <c r="K8925" s="455" t="s">
        <v>994</v>
      </c>
      <c r="L8925" s="458" t="s">
        <v>1913</v>
      </c>
      <c r="M8925" s="458"/>
      <c r="N8925" s="458"/>
      <c r="O8925" s="458" t="n">
        <v>3139347</v>
      </c>
      <c r="P8925" s="459" t="n">
        <v>2482</v>
      </c>
      <c r="Q8925" s="460" t="n">
        <v>44476</v>
      </c>
      <c r="R8925" s="461"/>
      <c r="S8925" s="461"/>
      <c r="T8925" s="462" t="n">
        <f aca="false">59</f>
        <v>59</v>
      </c>
    </row>
    <row r="8926" customFormat="false" ht="15" hidden="true" customHeight="false" outlineLevel="0" collapsed="false">
      <c r="A8926" s="439"/>
      <c r="B8926" s="439" t="s">
        <v>1911</v>
      </c>
      <c r="C8926" s="439" t="str">
        <f aca="false">IFERROR(VLOOKUP(B8926,'[1]#¡REF!'!$A$1:$C$15201,2,FALSE()),"")</f>
        <v/>
      </c>
      <c r="D8926" s="439" t="s">
        <v>1016</v>
      </c>
      <c r="E8926" s="439" t="s">
        <v>1017</v>
      </c>
      <c r="F8926" s="441" t="s">
        <v>1130</v>
      </c>
      <c r="G8926" s="447" t="n">
        <v>31</v>
      </c>
      <c r="H8926" s="448" t="n">
        <v>212.97</v>
      </c>
      <c r="I8926" s="448" t="n">
        <v>4225.3248</v>
      </c>
      <c r="J8926" s="388"/>
      <c r="K8926" s="331" t="s">
        <v>994</v>
      </c>
    </row>
    <row r="8927" customFormat="false" ht="15" hidden="true" customHeight="false" outlineLevel="0" collapsed="false">
      <c r="A8927" s="444"/>
      <c r="B8927" s="444" t="s">
        <v>1911</v>
      </c>
      <c r="C8927" s="444" t="str">
        <f aca="false">IFERROR(VLOOKUP(B8927,'[1]#¡REF!'!$A$1:$C$15201,2,FALSE()),"")</f>
        <v/>
      </c>
      <c r="D8927" s="444" t="s">
        <v>1016</v>
      </c>
      <c r="E8927" s="444" t="s">
        <v>1040</v>
      </c>
      <c r="F8927" s="446" t="s">
        <v>1130</v>
      </c>
      <c r="G8927" s="447" t="n">
        <v>468</v>
      </c>
      <c r="H8927" s="448" t="n">
        <v>3215.16</v>
      </c>
      <c r="I8927" s="448" t="n">
        <v>63788.7744</v>
      </c>
      <c r="J8927" s="389"/>
      <c r="K8927" s="331" t="s">
        <v>994</v>
      </c>
    </row>
    <row r="8928" customFormat="false" ht="15" hidden="true" customHeight="false" outlineLevel="0" collapsed="false">
      <c r="A8928" s="444"/>
      <c r="B8928" s="444" t="s">
        <v>1911</v>
      </c>
      <c r="C8928" s="444" t="str">
        <f aca="false">IFERROR(VLOOKUP(B8928,'[1]#¡REF!'!$A$1:$C$15201,2,FALSE()),"")</f>
        <v/>
      </c>
      <c r="D8928" s="444" t="s">
        <v>1016</v>
      </c>
      <c r="E8928" s="444" t="s">
        <v>1018</v>
      </c>
      <c r="F8928" s="354" t="s">
        <v>993</v>
      </c>
      <c r="G8928" s="447" t="n">
        <v>351</v>
      </c>
      <c r="H8928" s="448" t="n">
        <v>2411.37</v>
      </c>
      <c r="I8928" s="448" t="n">
        <v>47841.5808</v>
      </c>
      <c r="J8928" s="389"/>
      <c r="K8928" s="331" t="s">
        <v>994</v>
      </c>
    </row>
    <row r="8929" customFormat="false" ht="15" hidden="true" customHeight="false" outlineLevel="0" collapsed="false">
      <c r="A8929" s="444"/>
      <c r="B8929" s="444" t="s">
        <v>1911</v>
      </c>
      <c r="C8929" s="444" t="str">
        <f aca="false">IFERROR(VLOOKUP(B8929,'[1]#¡REF!'!$A$1:$C$15201,2,FALSE()),"")</f>
        <v/>
      </c>
      <c r="D8929" s="444" t="s">
        <v>1016</v>
      </c>
      <c r="E8929" s="444" t="s">
        <v>1019</v>
      </c>
      <c r="F8929" s="354" t="s">
        <v>993</v>
      </c>
      <c r="G8929" s="447" t="n">
        <v>4575</v>
      </c>
      <c r="H8929" s="448" t="n">
        <v>31430.25</v>
      </c>
      <c r="I8929" s="448" t="n">
        <v>623576.16</v>
      </c>
      <c r="J8929" s="389"/>
      <c r="K8929" s="331" t="s">
        <v>994</v>
      </c>
    </row>
    <row r="8930" customFormat="false" ht="15" hidden="true" customHeight="false" outlineLevel="0" collapsed="false">
      <c r="A8930" s="444"/>
      <c r="B8930" s="444" t="s">
        <v>1911</v>
      </c>
      <c r="C8930" s="444" t="str">
        <f aca="false">IFERROR(VLOOKUP(B8930,'[1]#¡REF!'!$A$1:$C$15201,2,FALSE()),"")</f>
        <v/>
      </c>
      <c r="D8930" s="444" t="s">
        <v>1016</v>
      </c>
      <c r="E8930" s="444" t="s">
        <v>1020</v>
      </c>
      <c r="F8930" s="354" t="s">
        <v>993</v>
      </c>
      <c r="G8930" s="447" t="n">
        <v>78</v>
      </c>
      <c r="H8930" s="448" t="n">
        <v>535.86</v>
      </c>
      <c r="I8930" s="448" t="n">
        <v>10631.4624</v>
      </c>
      <c r="J8930" s="389"/>
      <c r="K8930" s="331" t="s">
        <v>994</v>
      </c>
    </row>
    <row r="8931" customFormat="false" ht="15" hidden="true" customHeight="false" outlineLevel="0" collapsed="false">
      <c r="A8931" s="444"/>
      <c r="B8931" s="444" t="s">
        <v>1911</v>
      </c>
      <c r="C8931" s="444" t="str">
        <f aca="false">IFERROR(VLOOKUP(B8931,'[1]#¡REF!'!$A$1:$C$15201,2,FALSE()),"")</f>
        <v/>
      </c>
      <c r="D8931" s="444" t="s">
        <v>1016</v>
      </c>
      <c r="E8931" s="444" t="s">
        <v>1021</v>
      </c>
      <c r="F8931" s="354" t="s">
        <v>993</v>
      </c>
      <c r="G8931" s="447" t="n">
        <v>78</v>
      </c>
      <c r="H8931" s="448" t="n">
        <v>535.86</v>
      </c>
      <c r="I8931" s="448" t="n">
        <v>10631.4624</v>
      </c>
      <c r="J8931" s="389"/>
      <c r="K8931" s="331" t="s">
        <v>994</v>
      </c>
    </row>
    <row r="8932" customFormat="false" ht="15" hidden="true" customHeight="false" outlineLevel="0" collapsed="false">
      <c r="A8932" s="444"/>
      <c r="B8932" s="444" t="s">
        <v>1911</v>
      </c>
      <c r="C8932" s="444" t="str">
        <f aca="false">IFERROR(VLOOKUP(B8932,'[1]#¡REF!'!$A$1:$C$15201,2,FALSE()),"")</f>
        <v/>
      </c>
      <c r="D8932" s="444" t="s">
        <v>1016</v>
      </c>
      <c r="E8932" s="444" t="s">
        <v>1041</v>
      </c>
      <c r="F8932" s="354" t="s">
        <v>993</v>
      </c>
      <c r="G8932" s="447" t="n">
        <v>20</v>
      </c>
      <c r="H8932" s="448" t="n">
        <v>137.4</v>
      </c>
      <c r="I8932" s="448" t="n">
        <v>2726.016</v>
      </c>
      <c r="J8932" s="389"/>
      <c r="K8932" s="331" t="s">
        <v>994</v>
      </c>
    </row>
    <row r="8933" customFormat="false" ht="15" hidden="true" customHeight="false" outlineLevel="0" collapsed="false">
      <c r="A8933" s="444"/>
      <c r="B8933" s="444" t="s">
        <v>1911</v>
      </c>
      <c r="C8933" s="444" t="str">
        <f aca="false">IFERROR(VLOOKUP(B8933,'[1]#¡REF!'!$A$1:$C$15201,2,FALSE()),"")</f>
        <v/>
      </c>
      <c r="D8933" s="444" t="s">
        <v>1016</v>
      </c>
      <c r="E8933" s="444" t="s">
        <v>1022</v>
      </c>
      <c r="F8933" s="354" t="s">
        <v>993</v>
      </c>
      <c r="G8933" s="447" t="n">
        <v>573</v>
      </c>
      <c r="H8933" s="448" t="n">
        <v>3936.51</v>
      </c>
      <c r="I8933" s="448" t="n">
        <v>78100.3584</v>
      </c>
      <c r="J8933" s="389"/>
      <c r="K8933" s="331" t="s">
        <v>994</v>
      </c>
    </row>
    <row r="8934" customFormat="false" ht="15" hidden="true" customHeight="false" outlineLevel="0" collapsed="false">
      <c r="A8934" s="444"/>
      <c r="B8934" s="444" t="s">
        <v>1911</v>
      </c>
      <c r="C8934" s="444" t="str">
        <f aca="false">IFERROR(VLOOKUP(B8934,'[1]#¡REF!'!$A$1:$C$15201,2,FALSE()),"")</f>
        <v/>
      </c>
      <c r="D8934" s="444" t="s">
        <v>1016</v>
      </c>
      <c r="E8934" s="444" t="s">
        <v>1023</v>
      </c>
      <c r="F8934" s="354" t="s">
        <v>993</v>
      </c>
      <c r="G8934" s="447" t="n">
        <v>2340</v>
      </c>
      <c r="H8934" s="448" t="n">
        <v>16075.8</v>
      </c>
      <c r="I8934" s="448" t="n">
        <v>318943.872</v>
      </c>
      <c r="J8934" s="389"/>
      <c r="K8934" s="331" t="s">
        <v>994</v>
      </c>
    </row>
    <row r="8935" customFormat="false" ht="15" hidden="true" customHeight="false" outlineLevel="0" collapsed="false">
      <c r="A8935" s="444"/>
      <c r="B8935" s="444" t="s">
        <v>1911</v>
      </c>
      <c r="C8935" s="444" t="str">
        <f aca="false">IFERROR(VLOOKUP(B8935,'[1]#¡REF!'!$A$1:$C$15201,2,FALSE()),"")</f>
        <v/>
      </c>
      <c r="D8935" s="444" t="s">
        <v>1016</v>
      </c>
      <c r="E8935" s="444" t="s">
        <v>1042</v>
      </c>
      <c r="F8935" s="354" t="s">
        <v>993</v>
      </c>
      <c r="G8935" s="447" t="n">
        <v>390</v>
      </c>
      <c r="H8935" s="448" t="n">
        <v>2679.3</v>
      </c>
      <c r="I8935" s="448" t="n">
        <v>53157.312</v>
      </c>
      <c r="J8935" s="389"/>
      <c r="K8935" s="331" t="s">
        <v>994</v>
      </c>
    </row>
    <row r="8936" customFormat="false" ht="15" hidden="true" customHeight="false" outlineLevel="0" collapsed="false">
      <c r="A8936" s="444"/>
      <c r="B8936" s="444" t="s">
        <v>1911</v>
      </c>
      <c r="C8936" s="444" t="str">
        <f aca="false">IFERROR(VLOOKUP(B8936,'[1]#¡REF!'!$A$1:$C$15201,2,FALSE()),"")</f>
        <v/>
      </c>
      <c r="D8936" s="444" t="s">
        <v>1016</v>
      </c>
      <c r="E8936" s="444" t="s">
        <v>1065</v>
      </c>
      <c r="F8936" s="354" t="s">
        <v>993</v>
      </c>
      <c r="G8936" s="447" t="n">
        <v>390</v>
      </c>
      <c r="H8936" s="448" t="n">
        <v>2679.3</v>
      </c>
      <c r="I8936" s="448" t="n">
        <v>53157.312</v>
      </c>
      <c r="J8936" s="389"/>
      <c r="K8936" s="331" t="s">
        <v>994</v>
      </c>
    </row>
    <row r="8937" customFormat="false" ht="15" hidden="true" customHeight="false" outlineLevel="0" collapsed="false">
      <c r="A8937" s="444"/>
      <c r="B8937" s="444" t="s">
        <v>1911</v>
      </c>
      <c r="C8937" s="444" t="str">
        <f aca="false">IFERROR(VLOOKUP(B8937,'[1]#¡REF!'!$A$1:$C$15201,2,FALSE()),"")</f>
        <v/>
      </c>
      <c r="D8937" s="444" t="s">
        <v>1016</v>
      </c>
      <c r="E8937" s="444" t="s">
        <v>1043</v>
      </c>
      <c r="F8937" s="354" t="s">
        <v>993</v>
      </c>
      <c r="G8937" s="447" t="n">
        <v>195</v>
      </c>
      <c r="H8937" s="448" t="n">
        <v>1339.65</v>
      </c>
      <c r="I8937" s="448" t="n">
        <v>26578.656</v>
      </c>
      <c r="J8937" s="389"/>
      <c r="K8937" s="331" t="s">
        <v>994</v>
      </c>
    </row>
    <row r="8938" customFormat="false" ht="15" hidden="true" customHeight="false" outlineLevel="0" collapsed="false">
      <c r="A8938" s="444"/>
      <c r="B8938" s="444" t="s">
        <v>1911</v>
      </c>
      <c r="C8938" s="444" t="str">
        <f aca="false">IFERROR(VLOOKUP(B8938,'[1]#¡REF!'!$A$1:$C$15201,2,FALSE()),"")</f>
        <v/>
      </c>
      <c r="D8938" s="444" t="s">
        <v>1016</v>
      </c>
      <c r="E8938" s="444" t="s">
        <v>1044</v>
      </c>
      <c r="F8938" s="354" t="s">
        <v>993</v>
      </c>
      <c r="G8938" s="447" t="n">
        <v>195</v>
      </c>
      <c r="H8938" s="448" t="n">
        <v>1339.65</v>
      </c>
      <c r="I8938" s="448" t="n">
        <v>26578.656</v>
      </c>
      <c r="J8938" s="389"/>
      <c r="K8938" s="331" t="s">
        <v>994</v>
      </c>
    </row>
    <row r="8939" customFormat="false" ht="15" hidden="true" customHeight="false" outlineLevel="0" collapsed="false">
      <c r="A8939" s="444"/>
      <c r="B8939" s="444" t="s">
        <v>1911</v>
      </c>
      <c r="C8939" s="444" t="str">
        <f aca="false">IFERROR(VLOOKUP(B8939,'[1]#¡REF!'!$A$1:$C$15201,2,FALSE()),"")</f>
        <v/>
      </c>
      <c r="D8939" s="444" t="s">
        <v>1016</v>
      </c>
      <c r="E8939" s="444" t="s">
        <v>1026</v>
      </c>
      <c r="F8939" s="446" t="s">
        <v>1132</v>
      </c>
      <c r="G8939" s="447" t="n">
        <v>100</v>
      </c>
      <c r="H8939" s="448" t="n">
        <v>687</v>
      </c>
      <c r="I8939" s="448" t="n">
        <v>13630.08</v>
      </c>
      <c r="J8939" s="389"/>
      <c r="K8939" s="331" t="s">
        <v>994</v>
      </c>
    </row>
    <row r="8940" customFormat="false" ht="15" hidden="true" customHeight="false" outlineLevel="0" collapsed="false">
      <c r="A8940" s="444"/>
      <c r="B8940" s="444" t="s">
        <v>1911</v>
      </c>
      <c r="C8940" s="444" t="str">
        <f aca="false">IFERROR(VLOOKUP(B8940,'[1]#¡REF!'!$A$1:$C$15201,2,FALSE()),"")</f>
        <v/>
      </c>
      <c r="D8940" s="444" t="s">
        <v>1016</v>
      </c>
      <c r="E8940" s="444" t="s">
        <v>1027</v>
      </c>
      <c r="F8940" s="446" t="s">
        <v>1133</v>
      </c>
      <c r="G8940" s="447" t="n">
        <v>8</v>
      </c>
      <c r="H8940" s="448" t="n">
        <v>54.96</v>
      </c>
      <c r="I8940" s="448" t="n">
        <v>1090.4064</v>
      </c>
      <c r="J8940" s="389"/>
      <c r="K8940" s="331" t="s">
        <v>994</v>
      </c>
    </row>
    <row r="8941" customFormat="false" ht="15" hidden="true" customHeight="false" outlineLevel="0" collapsed="false">
      <c r="A8941" s="449"/>
      <c r="B8941" s="449" t="s">
        <v>1911</v>
      </c>
      <c r="C8941" s="449" t="str">
        <f aca="false">IFERROR(VLOOKUP(B8941,'[1]#¡REF!'!$A$1:$C$15201,2,FALSE()),"")</f>
        <v/>
      </c>
      <c r="D8941" s="449" t="s">
        <v>1016</v>
      </c>
      <c r="E8941" s="449" t="s">
        <v>1028</v>
      </c>
      <c r="F8941" s="450" t="s">
        <v>1134</v>
      </c>
      <c r="G8941" s="447" t="n">
        <v>8</v>
      </c>
      <c r="H8941" s="448" t="n">
        <v>54.96</v>
      </c>
      <c r="I8941" s="448" t="n">
        <v>1090.4064</v>
      </c>
      <c r="J8941" s="390"/>
      <c r="K8941" s="331" t="s">
        <v>994</v>
      </c>
    </row>
    <row r="8942" customFormat="false" ht="15.75" hidden="true" customHeight="false" outlineLevel="0" collapsed="false">
      <c r="A8942" s="451"/>
      <c r="B8942" s="451" t="s">
        <v>1911</v>
      </c>
      <c r="C8942" s="451" t="str">
        <f aca="false">IFERROR(VLOOKUP(B8942,'[1]#¡REF!'!$A$1:$C$15201,2,FALSE()),"")</f>
        <v/>
      </c>
      <c r="D8942" s="451" t="s">
        <v>1016</v>
      </c>
      <c r="E8942" s="451" t="s">
        <v>621</v>
      </c>
      <c r="F8942" s="452" t="s">
        <v>1136</v>
      </c>
      <c r="G8942" s="453" t="n">
        <v>336</v>
      </c>
      <c r="H8942" s="454" t="n">
        <v>2308.32</v>
      </c>
      <c r="I8942" s="454" t="n">
        <v>45797.0688</v>
      </c>
      <c r="J8942" s="360"/>
      <c r="K8942" s="356" t="s">
        <v>994</v>
      </c>
      <c r="L8942" s="379"/>
      <c r="M8942" s="379"/>
      <c r="N8942" s="379"/>
      <c r="O8942" s="379"/>
      <c r="P8942" s="101"/>
      <c r="Q8942" s="380"/>
      <c r="R8942" s="381"/>
      <c r="S8942" s="381"/>
      <c r="T8942" s="382"/>
    </row>
    <row r="8943" customFormat="false" ht="15" hidden="true" customHeight="false" outlineLevel="0" collapsed="false">
      <c r="A8943" s="439"/>
      <c r="B8943" s="439" t="s">
        <v>1914</v>
      </c>
      <c r="C8943" s="439" t="str">
        <f aca="false">IFERROR(VLOOKUP(B8943,'[1]#¡REF!'!$A$1:$C$15201,2,FALSE()),"")</f>
        <v/>
      </c>
      <c r="D8943" s="439" t="s">
        <v>991</v>
      </c>
      <c r="E8943" s="439" t="s">
        <v>997</v>
      </c>
      <c r="F8943" s="441" t="s">
        <v>1130</v>
      </c>
      <c r="G8943" s="447" t="n">
        <v>165</v>
      </c>
      <c r="H8943" s="448" t="n">
        <v>1133.55</v>
      </c>
      <c r="I8943" s="448" t="n">
        <v>22489.632</v>
      </c>
      <c r="J8943" s="388"/>
      <c r="K8943" s="331" t="s">
        <v>994</v>
      </c>
    </row>
    <row r="8944" customFormat="false" ht="15" hidden="true" customHeight="false" outlineLevel="0" collapsed="false">
      <c r="A8944" s="444"/>
      <c r="B8944" s="444" t="s">
        <v>1914</v>
      </c>
      <c r="C8944" s="444" t="str">
        <f aca="false">IFERROR(VLOOKUP(B8944,'[1]#¡REF!'!$A$1:$C$15201,2,FALSE()),"")</f>
        <v/>
      </c>
      <c r="D8944" s="444" t="s">
        <v>991</v>
      </c>
      <c r="E8944" s="444" t="s">
        <v>1032</v>
      </c>
      <c r="F8944" s="446" t="s">
        <v>1130</v>
      </c>
      <c r="G8944" s="447" t="n">
        <v>180</v>
      </c>
      <c r="H8944" s="448" t="n">
        <v>1236.6</v>
      </c>
      <c r="I8944" s="448" t="n">
        <v>24534.144</v>
      </c>
      <c r="J8944" s="389"/>
      <c r="K8944" s="331" t="s">
        <v>994</v>
      </c>
    </row>
    <row r="8945" customFormat="false" ht="15" hidden="true" customHeight="false" outlineLevel="0" collapsed="false">
      <c r="A8945" s="444"/>
      <c r="B8945" s="444" t="s">
        <v>1914</v>
      </c>
      <c r="C8945" s="444" t="str">
        <f aca="false">IFERROR(VLOOKUP(B8945,'[1]#¡REF!'!$A$1:$C$15201,2,FALSE()),"")</f>
        <v/>
      </c>
      <c r="D8945" s="444" t="s">
        <v>991</v>
      </c>
      <c r="E8945" s="444" t="s">
        <v>992</v>
      </c>
      <c r="F8945" s="354" t="s">
        <v>993</v>
      </c>
      <c r="G8945" s="447" t="n">
        <v>800</v>
      </c>
      <c r="H8945" s="448" t="n">
        <v>5496</v>
      </c>
      <c r="I8945" s="448" t="n">
        <v>109040.64</v>
      </c>
      <c r="J8945" s="389"/>
      <c r="K8945" s="331" t="s">
        <v>994</v>
      </c>
    </row>
    <row r="8946" customFormat="false" ht="15" hidden="true" customHeight="false" outlineLevel="0" collapsed="false">
      <c r="A8946" s="444"/>
      <c r="B8946" s="444" t="s">
        <v>1914</v>
      </c>
      <c r="C8946" s="444" t="str">
        <f aca="false">IFERROR(VLOOKUP(B8946,'[1]#¡REF!'!$A$1:$C$15201,2,FALSE()),"")</f>
        <v/>
      </c>
      <c r="D8946" s="444" t="s">
        <v>991</v>
      </c>
      <c r="E8946" s="444" t="s">
        <v>1008</v>
      </c>
      <c r="F8946" s="354" t="s">
        <v>993</v>
      </c>
      <c r="G8946" s="447" t="n">
        <v>600</v>
      </c>
      <c r="H8946" s="448" t="n">
        <v>4122</v>
      </c>
      <c r="I8946" s="448" t="n">
        <v>81780.48</v>
      </c>
      <c r="J8946" s="389"/>
      <c r="K8946" s="331" t="s">
        <v>994</v>
      </c>
    </row>
    <row r="8947" customFormat="false" ht="15" hidden="true" customHeight="false" outlineLevel="0" collapsed="false">
      <c r="A8947" s="444"/>
      <c r="B8947" s="444" t="s">
        <v>1914</v>
      </c>
      <c r="C8947" s="444" t="str">
        <f aca="false">IFERROR(VLOOKUP(B8947,'[1]#¡REF!'!$A$1:$C$15201,2,FALSE()),"")</f>
        <v/>
      </c>
      <c r="D8947" s="444" t="s">
        <v>991</v>
      </c>
      <c r="E8947" s="444" t="s">
        <v>1000</v>
      </c>
      <c r="F8947" s="354" t="s">
        <v>993</v>
      </c>
      <c r="G8947" s="447" t="n">
        <v>2917</v>
      </c>
      <c r="H8947" s="448" t="n">
        <v>20039.79</v>
      </c>
      <c r="I8947" s="448" t="n">
        <v>397589.4336</v>
      </c>
      <c r="J8947" s="389"/>
      <c r="K8947" s="331" t="s">
        <v>994</v>
      </c>
    </row>
    <row r="8948" customFormat="false" ht="15" hidden="true" customHeight="false" outlineLevel="0" collapsed="false">
      <c r="A8948" s="444"/>
      <c r="B8948" s="444" t="s">
        <v>1914</v>
      </c>
      <c r="C8948" s="444" t="str">
        <f aca="false">IFERROR(VLOOKUP(B8948,'[1]#¡REF!'!$A$1:$C$15201,2,FALSE()),"")</f>
        <v/>
      </c>
      <c r="D8948" s="444" t="s">
        <v>991</v>
      </c>
      <c r="E8948" s="444" t="s">
        <v>1075</v>
      </c>
      <c r="F8948" s="354" t="s">
        <v>993</v>
      </c>
      <c r="G8948" s="447" t="n">
        <v>73</v>
      </c>
      <c r="H8948" s="448" t="n">
        <v>501.51</v>
      </c>
      <c r="I8948" s="448" t="n">
        <v>9949.9584</v>
      </c>
      <c r="J8948" s="389"/>
      <c r="K8948" s="331" t="s">
        <v>994</v>
      </c>
    </row>
    <row r="8949" customFormat="false" ht="15" hidden="true" customHeight="false" outlineLevel="0" collapsed="false">
      <c r="A8949" s="444"/>
      <c r="B8949" s="444" t="s">
        <v>1914</v>
      </c>
      <c r="C8949" s="444" t="str">
        <f aca="false">IFERROR(VLOOKUP(B8949,'[1]#¡REF!'!$A$1:$C$15201,2,FALSE()),"")</f>
        <v/>
      </c>
      <c r="D8949" s="444" t="s">
        <v>991</v>
      </c>
      <c r="E8949" s="444" t="s">
        <v>1053</v>
      </c>
      <c r="F8949" s="354" t="s">
        <v>993</v>
      </c>
      <c r="G8949" s="447" t="n">
        <v>400</v>
      </c>
      <c r="H8949" s="448" t="n">
        <v>2748</v>
      </c>
      <c r="I8949" s="448" t="n">
        <v>54520.32</v>
      </c>
      <c r="J8949" s="389"/>
      <c r="K8949" s="331" t="s">
        <v>994</v>
      </c>
    </row>
    <row r="8950" customFormat="false" ht="15" hidden="true" customHeight="false" outlineLevel="0" collapsed="false">
      <c r="A8950" s="444"/>
      <c r="B8950" s="444" t="s">
        <v>1914</v>
      </c>
      <c r="C8950" s="444" t="str">
        <f aca="false">IFERROR(VLOOKUP(B8950,'[1]#¡REF!'!$A$1:$C$15201,2,FALSE()),"")</f>
        <v/>
      </c>
      <c r="D8950" s="444" t="s">
        <v>991</v>
      </c>
      <c r="E8950" s="444" t="s">
        <v>1034</v>
      </c>
      <c r="F8950" s="354" t="s">
        <v>993</v>
      </c>
      <c r="G8950" s="447" t="n">
        <v>4923</v>
      </c>
      <c r="H8950" s="448" t="n">
        <v>33821.01</v>
      </c>
      <c r="I8950" s="448" t="n">
        <v>671008.8384</v>
      </c>
      <c r="J8950" s="389"/>
      <c r="K8950" s="331" t="s">
        <v>994</v>
      </c>
    </row>
    <row r="8951" customFormat="false" ht="15" hidden="true" customHeight="false" outlineLevel="0" collapsed="false">
      <c r="A8951" s="444"/>
      <c r="B8951" s="444" t="s">
        <v>1914</v>
      </c>
      <c r="C8951" s="444" t="str">
        <f aca="false">IFERROR(VLOOKUP(B8951,'[1]#¡REF!'!$A$1:$C$15201,2,FALSE()),"")</f>
        <v/>
      </c>
      <c r="D8951" s="444" t="s">
        <v>991</v>
      </c>
      <c r="E8951" s="444" t="s">
        <v>1009</v>
      </c>
      <c r="F8951" s="354" t="s">
        <v>993</v>
      </c>
      <c r="G8951" s="447" t="n">
        <v>844</v>
      </c>
      <c r="H8951" s="448" t="n">
        <v>5798.28</v>
      </c>
      <c r="I8951" s="448" t="n">
        <v>115037.8752</v>
      </c>
      <c r="J8951" s="389"/>
      <c r="K8951" s="331" t="s">
        <v>994</v>
      </c>
    </row>
    <row r="8952" customFormat="false" ht="15" hidden="true" customHeight="false" outlineLevel="0" collapsed="false">
      <c r="A8952" s="444"/>
      <c r="B8952" s="444" t="s">
        <v>1914</v>
      </c>
      <c r="C8952" s="444" t="str">
        <f aca="false">IFERROR(VLOOKUP(B8952,'[1]#¡REF!'!$A$1:$C$15201,2,FALSE()),"")</f>
        <v/>
      </c>
      <c r="D8952" s="444" t="s">
        <v>991</v>
      </c>
      <c r="E8952" s="444" t="s">
        <v>1010</v>
      </c>
      <c r="F8952" s="354" t="s">
        <v>993</v>
      </c>
      <c r="G8952" s="447" t="n">
        <v>1700</v>
      </c>
      <c r="H8952" s="448" t="n">
        <v>11679</v>
      </c>
      <c r="I8952" s="448" t="n">
        <v>231711.36</v>
      </c>
      <c r="J8952" s="389"/>
      <c r="K8952" s="331" t="s">
        <v>994</v>
      </c>
    </row>
    <row r="8953" customFormat="false" ht="15" hidden="true" customHeight="false" outlineLevel="0" collapsed="false">
      <c r="A8953" s="444"/>
      <c r="B8953" s="444" t="s">
        <v>1914</v>
      </c>
      <c r="C8953" s="444" t="str">
        <f aca="false">IFERROR(VLOOKUP(B8953,'[1]#¡REF!'!$A$1:$C$15201,2,FALSE()),"")</f>
        <v/>
      </c>
      <c r="D8953" s="444" t="s">
        <v>991</v>
      </c>
      <c r="E8953" s="444" t="s">
        <v>1011</v>
      </c>
      <c r="F8953" s="354" t="s">
        <v>993</v>
      </c>
      <c r="G8953" s="447" t="n">
        <v>1600</v>
      </c>
      <c r="H8953" s="448" t="n">
        <v>10992</v>
      </c>
      <c r="I8953" s="448" t="n">
        <v>218081.28</v>
      </c>
      <c r="J8953" s="389"/>
      <c r="K8953" s="331" t="s">
        <v>994</v>
      </c>
    </row>
    <row r="8954" customFormat="false" ht="15" hidden="true" customHeight="false" outlineLevel="0" collapsed="false">
      <c r="A8954" s="444"/>
      <c r="B8954" s="444" t="s">
        <v>1914</v>
      </c>
      <c r="C8954" s="444" t="str">
        <f aca="false">IFERROR(VLOOKUP(B8954,'[1]#¡REF!'!$A$1:$C$15201,2,FALSE()),"")</f>
        <v/>
      </c>
      <c r="D8954" s="444" t="s">
        <v>991</v>
      </c>
      <c r="E8954" s="444" t="s">
        <v>1012</v>
      </c>
      <c r="F8954" s="354" t="s">
        <v>993</v>
      </c>
      <c r="G8954" s="447" t="n">
        <v>110</v>
      </c>
      <c r="H8954" s="448" t="n">
        <v>755.7</v>
      </c>
      <c r="I8954" s="448" t="n">
        <v>14993.088</v>
      </c>
      <c r="J8954" s="389"/>
      <c r="K8954" s="331" t="s">
        <v>994</v>
      </c>
    </row>
    <row r="8955" customFormat="false" ht="15" hidden="true" customHeight="false" outlineLevel="0" collapsed="false">
      <c r="A8955" s="444"/>
      <c r="B8955" s="444" t="s">
        <v>1914</v>
      </c>
      <c r="C8955" s="444" t="str">
        <f aca="false">IFERROR(VLOOKUP(B8955,'[1]#¡REF!'!$A$1:$C$15201,2,FALSE()),"")</f>
        <v/>
      </c>
      <c r="D8955" s="444" t="s">
        <v>991</v>
      </c>
      <c r="E8955" s="444" t="s">
        <v>1035</v>
      </c>
      <c r="F8955" s="354" t="s">
        <v>993</v>
      </c>
      <c r="G8955" s="447" t="n">
        <v>608</v>
      </c>
      <c r="H8955" s="448" t="n">
        <v>4176.96</v>
      </c>
      <c r="I8955" s="448" t="n">
        <v>82870.8864</v>
      </c>
      <c r="J8955" s="389"/>
      <c r="K8955" s="331" t="s">
        <v>994</v>
      </c>
    </row>
    <row r="8956" customFormat="false" ht="15" hidden="true" customHeight="false" outlineLevel="0" collapsed="false">
      <c r="A8956" s="444"/>
      <c r="B8956" s="444" t="s">
        <v>1914</v>
      </c>
      <c r="C8956" s="444" t="str">
        <f aca="false">IFERROR(VLOOKUP(B8956,'[1]#¡REF!'!$A$1:$C$15201,2,FALSE()),"")</f>
        <v/>
      </c>
      <c r="D8956" s="444" t="s">
        <v>991</v>
      </c>
      <c r="E8956" s="444" t="s">
        <v>1036</v>
      </c>
      <c r="F8956" s="354" t="s">
        <v>993</v>
      </c>
      <c r="G8956" s="447" t="n">
        <v>40</v>
      </c>
      <c r="H8956" s="448" t="n">
        <v>274.8</v>
      </c>
      <c r="I8956" s="448" t="n">
        <v>5452.032</v>
      </c>
      <c r="J8956" s="389"/>
      <c r="K8956" s="331" t="s">
        <v>994</v>
      </c>
    </row>
    <row r="8957" customFormat="false" ht="15" hidden="true" customHeight="false" outlineLevel="0" collapsed="false">
      <c r="A8957" s="444"/>
      <c r="B8957" s="444" t="s">
        <v>1914</v>
      </c>
      <c r="C8957" s="444" t="str">
        <f aca="false">IFERROR(VLOOKUP(B8957,'[1]#¡REF!'!$A$1:$C$15201,2,FALSE()),"")</f>
        <v/>
      </c>
      <c r="D8957" s="444" t="s">
        <v>991</v>
      </c>
      <c r="E8957" s="444" t="s">
        <v>995</v>
      </c>
      <c r="F8957" s="354" t="s">
        <v>993</v>
      </c>
      <c r="G8957" s="447" t="n">
        <v>240</v>
      </c>
      <c r="H8957" s="448" t="n">
        <v>1648.8</v>
      </c>
      <c r="I8957" s="448" t="n">
        <v>32712.192</v>
      </c>
      <c r="J8957" s="389"/>
      <c r="K8957" s="331" t="s">
        <v>994</v>
      </c>
    </row>
    <row r="8958" customFormat="false" ht="15" hidden="true" customHeight="false" outlineLevel="0" collapsed="false">
      <c r="A8958" s="444"/>
      <c r="B8958" s="444" t="s">
        <v>1914</v>
      </c>
      <c r="C8958" s="444" t="str">
        <f aca="false">IFERROR(VLOOKUP(B8958,'[1]#¡REF!'!$A$1:$C$15201,2,FALSE()),"")</f>
        <v/>
      </c>
      <c r="D8958" s="444" t="s">
        <v>991</v>
      </c>
      <c r="E8958" s="444" t="s">
        <v>1013</v>
      </c>
      <c r="F8958" s="354" t="s">
        <v>993</v>
      </c>
      <c r="G8958" s="447" t="n">
        <v>118</v>
      </c>
      <c r="H8958" s="448" t="n">
        <v>810.66</v>
      </c>
      <c r="I8958" s="448" t="n">
        <v>16083.4944</v>
      </c>
      <c r="J8958" s="389"/>
      <c r="K8958" s="331" t="s">
        <v>994</v>
      </c>
    </row>
    <row r="8959" customFormat="false" ht="15" hidden="true" customHeight="false" outlineLevel="0" collapsed="false">
      <c r="A8959" s="444"/>
      <c r="B8959" s="444" t="s">
        <v>1914</v>
      </c>
      <c r="C8959" s="444" t="str">
        <f aca="false">IFERROR(VLOOKUP(B8959,'[1]#¡REF!'!$A$1:$C$15201,2,FALSE()),"")</f>
        <v/>
      </c>
      <c r="D8959" s="444" t="s">
        <v>991</v>
      </c>
      <c r="E8959" s="444" t="s">
        <v>1014</v>
      </c>
      <c r="F8959" s="446" t="s">
        <v>1132</v>
      </c>
      <c r="G8959" s="447" t="n">
        <v>2500</v>
      </c>
      <c r="H8959" s="448" t="n">
        <v>17175</v>
      </c>
      <c r="I8959" s="448" t="n">
        <v>340752</v>
      </c>
      <c r="J8959" s="389"/>
      <c r="K8959" s="331" t="s">
        <v>994</v>
      </c>
    </row>
    <row r="8960" customFormat="false" ht="15" hidden="true" customHeight="false" outlineLevel="0" collapsed="false">
      <c r="A8960" s="444"/>
      <c r="B8960" s="444" t="s">
        <v>1914</v>
      </c>
      <c r="C8960" s="444" t="str">
        <f aca="false">IFERROR(VLOOKUP(B8960,'[1]#¡REF!'!$A$1:$C$15201,2,FALSE()),"")</f>
        <v/>
      </c>
      <c r="D8960" s="444" t="s">
        <v>991</v>
      </c>
      <c r="E8960" s="444" t="s">
        <v>1002</v>
      </c>
      <c r="F8960" s="446" t="s">
        <v>1133</v>
      </c>
      <c r="G8960" s="447" t="n">
        <v>50</v>
      </c>
      <c r="H8960" s="448" t="n">
        <v>343.5</v>
      </c>
      <c r="I8960" s="448" t="n">
        <v>6815.04</v>
      </c>
      <c r="J8960" s="389"/>
      <c r="K8960" s="331" t="s">
        <v>994</v>
      </c>
    </row>
    <row r="8961" customFormat="false" ht="15" hidden="true" customHeight="false" outlineLevel="0" collapsed="false">
      <c r="A8961" s="449"/>
      <c r="B8961" s="449" t="s">
        <v>1914</v>
      </c>
      <c r="C8961" s="449" t="str">
        <f aca="false">IFERROR(VLOOKUP(B8961,'[1]#¡REF!'!$A$1:$C$15201,2,FALSE()),"")</f>
        <v/>
      </c>
      <c r="D8961" s="449" t="s">
        <v>991</v>
      </c>
      <c r="E8961" s="449" t="s">
        <v>1004</v>
      </c>
      <c r="F8961" s="450" t="s">
        <v>1134</v>
      </c>
      <c r="G8961" s="447" t="n">
        <v>100</v>
      </c>
      <c r="H8961" s="448" t="n">
        <v>687</v>
      </c>
      <c r="I8961" s="448" t="n">
        <v>13630.08</v>
      </c>
      <c r="J8961" s="390"/>
      <c r="K8961" s="331" t="s">
        <v>994</v>
      </c>
    </row>
    <row r="8962" customFormat="false" ht="15.75" hidden="true" customHeight="false" outlineLevel="0" collapsed="false">
      <c r="A8962" s="455"/>
      <c r="B8962" s="455" t="s">
        <v>1914</v>
      </c>
      <c r="C8962" s="455" t="str">
        <f aca="false">IFERROR(VLOOKUP(B8962,'[1]#¡REF!'!$A$1:$C$15201,2,FALSE()),"")</f>
        <v/>
      </c>
      <c r="D8962" s="455" t="s">
        <v>991</v>
      </c>
      <c r="E8962" s="455" t="s">
        <v>612</v>
      </c>
      <c r="F8962" s="456" t="s">
        <v>1136</v>
      </c>
      <c r="G8962" s="457" t="n">
        <v>1303</v>
      </c>
      <c r="H8962" s="465" t="n">
        <v>8951.61</v>
      </c>
      <c r="I8962" s="465" t="n">
        <v>177599.9424</v>
      </c>
      <c r="J8962" s="360"/>
      <c r="K8962" s="455" t="s">
        <v>994</v>
      </c>
      <c r="L8962" s="458"/>
      <c r="M8962" s="458"/>
      <c r="N8962" s="458"/>
      <c r="O8962" s="458"/>
      <c r="P8962" s="459"/>
      <c r="Q8962" s="460"/>
      <c r="R8962" s="461"/>
      <c r="S8962" s="461"/>
      <c r="T8962" s="462"/>
    </row>
    <row r="8963" customFormat="false" ht="15" hidden="true" customHeight="false" outlineLevel="0" collapsed="false">
      <c r="A8963" s="439"/>
      <c r="B8963" s="439" t="s">
        <v>1914</v>
      </c>
      <c r="C8963" s="439" t="str">
        <f aca="false">IFERROR(VLOOKUP(B8963,'[1]#¡REF!'!$A$1:$C$15201,2,FALSE()),"")</f>
        <v/>
      </c>
      <c r="D8963" s="439" t="s">
        <v>1016</v>
      </c>
      <c r="E8963" s="439" t="s">
        <v>1017</v>
      </c>
      <c r="F8963" s="441" t="s">
        <v>1130</v>
      </c>
      <c r="G8963" s="447" t="n">
        <v>78</v>
      </c>
      <c r="H8963" s="448" t="n">
        <v>535.86</v>
      </c>
      <c r="I8963" s="448" t="n">
        <v>10631.4624</v>
      </c>
      <c r="J8963" s="388"/>
      <c r="K8963" s="331" t="s">
        <v>994</v>
      </c>
    </row>
    <row r="8964" customFormat="false" ht="15" hidden="true" customHeight="false" outlineLevel="0" collapsed="false">
      <c r="A8964" s="444"/>
      <c r="B8964" s="444" t="s">
        <v>1914</v>
      </c>
      <c r="C8964" s="444" t="str">
        <f aca="false">IFERROR(VLOOKUP(B8964,'[1]#¡REF!'!$A$1:$C$15201,2,FALSE()),"")</f>
        <v/>
      </c>
      <c r="D8964" s="444" t="s">
        <v>1016</v>
      </c>
      <c r="E8964" s="444" t="s">
        <v>1040</v>
      </c>
      <c r="F8964" s="446" t="s">
        <v>1130</v>
      </c>
      <c r="G8964" s="447" t="n">
        <v>468</v>
      </c>
      <c r="H8964" s="448" t="n">
        <v>3215.16</v>
      </c>
      <c r="I8964" s="448" t="n">
        <v>63788.7744</v>
      </c>
      <c r="J8964" s="389"/>
      <c r="K8964" s="331" t="s">
        <v>994</v>
      </c>
    </row>
    <row r="8965" customFormat="false" ht="15" hidden="true" customHeight="false" outlineLevel="0" collapsed="false">
      <c r="A8965" s="444"/>
      <c r="B8965" s="444" t="s">
        <v>1914</v>
      </c>
      <c r="C8965" s="444" t="str">
        <f aca="false">IFERROR(VLOOKUP(B8965,'[1]#¡REF!'!$A$1:$C$15201,2,FALSE()),"")</f>
        <v/>
      </c>
      <c r="D8965" s="444" t="s">
        <v>1016</v>
      </c>
      <c r="E8965" s="444" t="s">
        <v>1018</v>
      </c>
      <c r="F8965" s="354" t="s">
        <v>993</v>
      </c>
      <c r="G8965" s="447" t="n">
        <v>351</v>
      </c>
      <c r="H8965" s="448" t="n">
        <v>2411.37</v>
      </c>
      <c r="I8965" s="448" t="n">
        <v>47841.5808</v>
      </c>
      <c r="J8965" s="389"/>
      <c r="K8965" s="331" t="s">
        <v>994</v>
      </c>
    </row>
    <row r="8966" customFormat="false" ht="15" hidden="true" customHeight="false" outlineLevel="0" collapsed="false">
      <c r="A8966" s="444"/>
      <c r="B8966" s="444" t="s">
        <v>1914</v>
      </c>
      <c r="C8966" s="444" t="str">
        <f aca="false">IFERROR(VLOOKUP(B8966,'[1]#¡REF!'!$A$1:$C$15201,2,FALSE()),"")</f>
        <v/>
      </c>
      <c r="D8966" s="444" t="s">
        <v>1016</v>
      </c>
      <c r="E8966" s="444" t="s">
        <v>1019</v>
      </c>
      <c r="F8966" s="354" t="s">
        <v>993</v>
      </c>
      <c r="G8966" s="447" t="n">
        <v>4356</v>
      </c>
      <c r="H8966" s="448" t="n">
        <v>29925.72</v>
      </c>
      <c r="I8966" s="448" t="n">
        <v>593726.2848</v>
      </c>
      <c r="J8966" s="389"/>
      <c r="K8966" s="331" t="s">
        <v>994</v>
      </c>
    </row>
    <row r="8967" customFormat="false" ht="15" hidden="true" customHeight="false" outlineLevel="0" collapsed="false">
      <c r="A8967" s="444"/>
      <c r="B8967" s="444" t="s">
        <v>1914</v>
      </c>
      <c r="C8967" s="444" t="str">
        <f aca="false">IFERROR(VLOOKUP(B8967,'[1]#¡REF!'!$A$1:$C$15201,2,FALSE()),"")</f>
        <v/>
      </c>
      <c r="D8967" s="444" t="s">
        <v>1016</v>
      </c>
      <c r="E8967" s="444" t="s">
        <v>1020</v>
      </c>
      <c r="F8967" s="354" t="s">
        <v>993</v>
      </c>
      <c r="G8967" s="447" t="n">
        <v>780</v>
      </c>
      <c r="H8967" s="448" t="n">
        <v>5358.6</v>
      </c>
      <c r="I8967" s="448" t="n">
        <v>106314.624</v>
      </c>
      <c r="J8967" s="389"/>
      <c r="K8967" s="331" t="s">
        <v>994</v>
      </c>
    </row>
    <row r="8968" customFormat="false" ht="15" hidden="true" customHeight="false" outlineLevel="0" collapsed="false">
      <c r="A8968" s="444"/>
      <c r="B8968" s="444" t="s">
        <v>1914</v>
      </c>
      <c r="C8968" s="444" t="str">
        <f aca="false">IFERROR(VLOOKUP(B8968,'[1]#¡REF!'!$A$1:$C$15201,2,FALSE()),"")</f>
        <v/>
      </c>
      <c r="D8968" s="444" t="s">
        <v>1016</v>
      </c>
      <c r="E8968" s="444" t="s">
        <v>1021</v>
      </c>
      <c r="F8968" s="354" t="s">
        <v>993</v>
      </c>
      <c r="G8968" s="447" t="n">
        <v>78</v>
      </c>
      <c r="H8968" s="448" t="n">
        <v>535.86</v>
      </c>
      <c r="I8968" s="448" t="n">
        <v>10631.4624</v>
      </c>
      <c r="J8968" s="389"/>
      <c r="K8968" s="331" t="s">
        <v>994</v>
      </c>
    </row>
    <row r="8969" customFormat="false" ht="15" hidden="true" customHeight="false" outlineLevel="0" collapsed="false">
      <c r="A8969" s="444"/>
      <c r="B8969" s="444" t="s">
        <v>1914</v>
      </c>
      <c r="C8969" s="444" t="str">
        <f aca="false">IFERROR(VLOOKUP(B8969,'[1]#¡REF!'!$A$1:$C$15201,2,FALSE()),"")</f>
        <v/>
      </c>
      <c r="D8969" s="444" t="s">
        <v>1016</v>
      </c>
      <c r="E8969" s="444" t="s">
        <v>1041</v>
      </c>
      <c r="F8969" s="354" t="s">
        <v>993</v>
      </c>
      <c r="G8969" s="447" t="n">
        <v>20</v>
      </c>
      <c r="H8969" s="448" t="n">
        <v>137.4</v>
      </c>
      <c r="I8969" s="448" t="n">
        <v>2726.016</v>
      </c>
      <c r="J8969" s="389"/>
      <c r="K8969" s="331" t="s">
        <v>994</v>
      </c>
    </row>
    <row r="8970" customFormat="false" ht="15" hidden="true" customHeight="false" outlineLevel="0" collapsed="false">
      <c r="A8970" s="444"/>
      <c r="B8970" s="444" t="s">
        <v>1914</v>
      </c>
      <c r="C8970" s="444" t="str">
        <f aca="false">IFERROR(VLOOKUP(B8970,'[1]#¡REF!'!$A$1:$C$15201,2,FALSE()),"")</f>
        <v/>
      </c>
      <c r="D8970" s="444" t="s">
        <v>1016</v>
      </c>
      <c r="E8970" s="444" t="s">
        <v>1022</v>
      </c>
      <c r="F8970" s="354" t="s">
        <v>993</v>
      </c>
      <c r="G8970" s="447" t="n">
        <v>109</v>
      </c>
      <c r="H8970" s="448" t="n">
        <v>748.83</v>
      </c>
      <c r="I8970" s="448" t="n">
        <v>14856.7872</v>
      </c>
      <c r="J8970" s="389"/>
      <c r="K8970" s="331" t="s">
        <v>994</v>
      </c>
    </row>
    <row r="8971" customFormat="false" ht="15" hidden="true" customHeight="false" outlineLevel="0" collapsed="false">
      <c r="A8971" s="444"/>
      <c r="B8971" s="444" t="s">
        <v>1914</v>
      </c>
      <c r="C8971" s="444" t="str">
        <f aca="false">IFERROR(VLOOKUP(B8971,'[1]#¡REF!'!$A$1:$C$15201,2,FALSE()),"")</f>
        <v/>
      </c>
      <c r="D8971" s="444" t="s">
        <v>1016</v>
      </c>
      <c r="E8971" s="444" t="s">
        <v>1023</v>
      </c>
      <c r="F8971" s="354" t="s">
        <v>993</v>
      </c>
      <c r="G8971" s="447" t="n">
        <v>3840</v>
      </c>
      <c r="H8971" s="448" t="n">
        <v>26380.8</v>
      </c>
      <c r="I8971" s="448" t="n">
        <v>523395.072</v>
      </c>
      <c r="J8971" s="389"/>
      <c r="K8971" s="331" t="s">
        <v>994</v>
      </c>
    </row>
    <row r="8972" customFormat="false" ht="15" hidden="true" customHeight="false" outlineLevel="0" collapsed="false">
      <c r="A8972" s="444"/>
      <c r="B8972" s="444" t="s">
        <v>1914</v>
      </c>
      <c r="C8972" s="444" t="str">
        <f aca="false">IFERROR(VLOOKUP(B8972,'[1]#¡REF!'!$A$1:$C$15201,2,FALSE()),"")</f>
        <v/>
      </c>
      <c r="D8972" s="444" t="s">
        <v>1016</v>
      </c>
      <c r="E8972" s="444" t="s">
        <v>1042</v>
      </c>
      <c r="F8972" s="354" t="s">
        <v>993</v>
      </c>
      <c r="G8972" s="447" t="n">
        <v>780</v>
      </c>
      <c r="H8972" s="448" t="n">
        <v>5358.6</v>
      </c>
      <c r="I8972" s="448" t="n">
        <v>106314.624</v>
      </c>
      <c r="J8972" s="389"/>
      <c r="K8972" s="331" t="s">
        <v>994</v>
      </c>
    </row>
    <row r="8973" customFormat="false" ht="15" hidden="true" customHeight="false" outlineLevel="0" collapsed="false">
      <c r="A8973" s="444"/>
      <c r="B8973" s="444" t="s">
        <v>1914</v>
      </c>
      <c r="C8973" s="444" t="str">
        <f aca="false">IFERROR(VLOOKUP(B8973,'[1]#¡REF!'!$A$1:$C$15201,2,FALSE()),"")</f>
        <v/>
      </c>
      <c r="D8973" s="444" t="s">
        <v>1016</v>
      </c>
      <c r="E8973" s="444" t="s">
        <v>1024</v>
      </c>
      <c r="F8973" s="354" t="s">
        <v>993</v>
      </c>
      <c r="G8973" s="447" t="n">
        <v>1248</v>
      </c>
      <c r="H8973" s="448" t="n">
        <v>8573.76</v>
      </c>
      <c r="I8973" s="448" t="n">
        <v>170103.3984</v>
      </c>
      <c r="J8973" s="389"/>
      <c r="K8973" s="331" t="s">
        <v>994</v>
      </c>
    </row>
    <row r="8974" customFormat="false" ht="15" hidden="true" customHeight="false" outlineLevel="0" collapsed="false">
      <c r="A8974" s="444"/>
      <c r="B8974" s="444" t="s">
        <v>1914</v>
      </c>
      <c r="C8974" s="444" t="str">
        <f aca="false">IFERROR(VLOOKUP(B8974,'[1]#¡REF!'!$A$1:$C$15201,2,FALSE()),"")</f>
        <v/>
      </c>
      <c r="D8974" s="444" t="s">
        <v>1016</v>
      </c>
      <c r="E8974" s="444" t="s">
        <v>1065</v>
      </c>
      <c r="F8974" s="354" t="s">
        <v>993</v>
      </c>
      <c r="G8974" s="447" t="n">
        <v>8</v>
      </c>
      <c r="H8974" s="448" t="n">
        <v>54.96</v>
      </c>
      <c r="I8974" s="448" t="n">
        <v>1090.4064</v>
      </c>
      <c r="J8974" s="389"/>
      <c r="K8974" s="331" t="s">
        <v>994</v>
      </c>
    </row>
    <row r="8975" customFormat="false" ht="15" hidden="true" customHeight="false" outlineLevel="0" collapsed="false">
      <c r="A8975" s="444"/>
      <c r="B8975" s="444" t="s">
        <v>1914</v>
      </c>
      <c r="C8975" s="444" t="str">
        <f aca="false">IFERROR(VLOOKUP(B8975,'[1]#¡REF!'!$A$1:$C$15201,2,FALSE()),"")</f>
        <v/>
      </c>
      <c r="D8975" s="444" t="s">
        <v>1016</v>
      </c>
      <c r="E8975" s="444" t="s">
        <v>1043</v>
      </c>
      <c r="F8975" s="354" t="s">
        <v>993</v>
      </c>
      <c r="G8975" s="447" t="n">
        <v>195</v>
      </c>
      <c r="H8975" s="448" t="n">
        <v>1339.65</v>
      </c>
      <c r="I8975" s="448" t="n">
        <v>26578.656</v>
      </c>
      <c r="J8975" s="389"/>
      <c r="K8975" s="331" t="s">
        <v>994</v>
      </c>
    </row>
    <row r="8976" customFormat="false" ht="15" hidden="true" customHeight="false" outlineLevel="0" collapsed="false">
      <c r="A8976" s="444"/>
      <c r="B8976" s="444" t="s">
        <v>1914</v>
      </c>
      <c r="C8976" s="444" t="str">
        <f aca="false">IFERROR(VLOOKUP(B8976,'[1]#¡REF!'!$A$1:$C$15201,2,FALSE()),"")</f>
        <v/>
      </c>
      <c r="D8976" s="444" t="s">
        <v>1016</v>
      </c>
      <c r="E8976" s="444" t="s">
        <v>1044</v>
      </c>
      <c r="F8976" s="354" t="s">
        <v>993</v>
      </c>
      <c r="G8976" s="447" t="n">
        <v>390</v>
      </c>
      <c r="H8976" s="448" t="n">
        <v>2679.3</v>
      </c>
      <c r="I8976" s="448" t="n">
        <v>53157.312</v>
      </c>
      <c r="J8976" s="389"/>
      <c r="K8976" s="331" t="s">
        <v>994</v>
      </c>
    </row>
    <row r="8977" customFormat="false" ht="15" hidden="true" customHeight="false" outlineLevel="0" collapsed="false">
      <c r="A8977" s="444"/>
      <c r="B8977" s="444" t="s">
        <v>1914</v>
      </c>
      <c r="C8977" s="444" t="str">
        <f aca="false">IFERROR(VLOOKUP(B8977,'[1]#¡REF!'!$A$1:$C$15201,2,FALSE()),"")</f>
        <v/>
      </c>
      <c r="D8977" s="444" t="s">
        <v>1016</v>
      </c>
      <c r="E8977" s="444" t="s">
        <v>1026</v>
      </c>
      <c r="F8977" s="446" t="s">
        <v>1132</v>
      </c>
      <c r="G8977" s="447" t="n">
        <v>358</v>
      </c>
      <c r="H8977" s="448" t="n">
        <v>2459.46</v>
      </c>
      <c r="I8977" s="448" t="n">
        <v>48795.6864</v>
      </c>
      <c r="J8977" s="389"/>
      <c r="K8977" s="331" t="s">
        <v>994</v>
      </c>
    </row>
    <row r="8978" customFormat="false" ht="15" hidden="true" customHeight="false" outlineLevel="0" collapsed="false">
      <c r="A8978" s="444"/>
      <c r="B8978" s="444" t="s">
        <v>1914</v>
      </c>
      <c r="C8978" s="444" t="str">
        <f aca="false">IFERROR(VLOOKUP(B8978,'[1]#¡REF!'!$A$1:$C$15201,2,FALSE()),"")</f>
        <v/>
      </c>
      <c r="D8978" s="444" t="s">
        <v>1016</v>
      </c>
      <c r="E8978" s="444" t="s">
        <v>1027</v>
      </c>
      <c r="F8978" s="446" t="s">
        <v>1133</v>
      </c>
      <c r="G8978" s="447" t="n">
        <v>23</v>
      </c>
      <c r="H8978" s="448" t="n">
        <v>158.01</v>
      </c>
      <c r="I8978" s="448" t="n">
        <v>3134.9184</v>
      </c>
      <c r="J8978" s="389"/>
      <c r="K8978" s="331" t="s">
        <v>994</v>
      </c>
    </row>
    <row r="8979" customFormat="false" ht="15" hidden="true" customHeight="false" outlineLevel="0" collapsed="false">
      <c r="A8979" s="449"/>
      <c r="B8979" s="449" t="s">
        <v>1914</v>
      </c>
      <c r="C8979" s="449" t="str">
        <f aca="false">IFERROR(VLOOKUP(B8979,'[1]#¡REF!'!$A$1:$C$15201,2,FALSE()),"")</f>
        <v/>
      </c>
      <c r="D8979" s="449" t="s">
        <v>1016</v>
      </c>
      <c r="E8979" s="449" t="s">
        <v>1028</v>
      </c>
      <c r="F8979" s="450" t="s">
        <v>1134</v>
      </c>
      <c r="G8979" s="447" t="n">
        <v>23</v>
      </c>
      <c r="H8979" s="448" t="n">
        <v>158.01</v>
      </c>
      <c r="I8979" s="448" t="n">
        <v>3134.9184</v>
      </c>
      <c r="J8979" s="390"/>
      <c r="K8979" s="331" t="s">
        <v>994</v>
      </c>
    </row>
    <row r="8980" customFormat="false" ht="15.75" hidden="true" customHeight="false" outlineLevel="0" collapsed="false">
      <c r="A8980" s="451"/>
      <c r="B8980" s="451" t="s">
        <v>1914</v>
      </c>
      <c r="C8980" s="451" t="str">
        <f aca="false">IFERROR(VLOOKUP(B8980,'[1]#¡REF!'!$A$1:$C$15201,2,FALSE()),"")</f>
        <v/>
      </c>
      <c r="D8980" s="451" t="s">
        <v>1016</v>
      </c>
      <c r="E8980" s="451" t="s">
        <v>621</v>
      </c>
      <c r="F8980" s="452" t="s">
        <v>1136</v>
      </c>
      <c r="G8980" s="453" t="n">
        <v>610</v>
      </c>
      <c r="H8980" s="454" t="n">
        <v>4190.7</v>
      </c>
      <c r="I8980" s="454" t="n">
        <v>83143.488</v>
      </c>
      <c r="J8980" s="360"/>
      <c r="K8980" s="356" t="s">
        <v>994</v>
      </c>
      <c r="L8980" s="379"/>
      <c r="M8980" s="379"/>
      <c r="N8980" s="379"/>
      <c r="O8980" s="379"/>
      <c r="P8980" s="101"/>
      <c r="Q8980" s="380"/>
      <c r="R8980" s="381"/>
      <c r="S8980" s="381"/>
      <c r="T8980" s="382"/>
    </row>
    <row r="8981" customFormat="false" ht="15" hidden="true" customHeight="false" outlineLevel="0" collapsed="false">
      <c r="A8981" s="439"/>
      <c r="B8981" s="439" t="s">
        <v>1915</v>
      </c>
      <c r="C8981" s="439" t="str">
        <f aca="false">IFERROR(VLOOKUP(B8981,'[1]#¡REF!'!$A$1:$C$15201,2,FALSE()),"")</f>
        <v/>
      </c>
      <c r="D8981" s="439" t="s">
        <v>991</v>
      </c>
      <c r="E8981" s="439" t="s">
        <v>997</v>
      </c>
      <c r="F8981" s="441" t="s">
        <v>1130</v>
      </c>
      <c r="G8981" s="447" t="n">
        <v>210</v>
      </c>
      <c r="H8981" s="448" t="n">
        <v>1442.7</v>
      </c>
      <c r="I8981" s="448" t="n">
        <v>28623.168</v>
      </c>
      <c r="J8981" s="388"/>
      <c r="K8981" s="331" t="s">
        <v>994</v>
      </c>
    </row>
    <row r="8982" customFormat="false" ht="15" hidden="true" customHeight="false" outlineLevel="0" collapsed="false">
      <c r="A8982" s="444"/>
      <c r="B8982" s="444" t="s">
        <v>1915</v>
      </c>
      <c r="C8982" s="444" t="str">
        <f aca="false">IFERROR(VLOOKUP(B8982,'[1]#¡REF!'!$A$1:$C$15201,2,FALSE()),"")</f>
        <v/>
      </c>
      <c r="D8982" s="444" t="s">
        <v>991</v>
      </c>
      <c r="E8982" s="444" t="s">
        <v>992</v>
      </c>
      <c r="F8982" s="354" t="s">
        <v>993</v>
      </c>
      <c r="G8982" s="447" t="n">
        <v>490</v>
      </c>
      <c r="H8982" s="448" t="n">
        <v>3366.3</v>
      </c>
      <c r="I8982" s="448" t="n">
        <v>66787.392</v>
      </c>
      <c r="J8982" s="389"/>
      <c r="K8982" s="331" t="s">
        <v>994</v>
      </c>
    </row>
    <row r="8983" customFormat="false" ht="15" hidden="true" customHeight="false" outlineLevel="0" collapsed="false">
      <c r="A8983" s="444"/>
      <c r="B8983" s="444" t="s">
        <v>1915</v>
      </c>
      <c r="C8983" s="444" t="str">
        <f aca="false">IFERROR(VLOOKUP(B8983,'[1]#¡REF!'!$A$1:$C$15201,2,FALSE()),"")</f>
        <v/>
      </c>
      <c r="D8983" s="444" t="s">
        <v>991</v>
      </c>
      <c r="E8983" s="444" t="s">
        <v>1008</v>
      </c>
      <c r="F8983" s="354" t="s">
        <v>993</v>
      </c>
      <c r="G8983" s="447" t="n">
        <v>600</v>
      </c>
      <c r="H8983" s="448" t="n">
        <v>4122</v>
      </c>
      <c r="I8983" s="448" t="n">
        <v>81780.48</v>
      </c>
      <c r="J8983" s="389"/>
      <c r="K8983" s="331" t="s">
        <v>994</v>
      </c>
    </row>
    <row r="8984" customFormat="false" ht="15" hidden="true" customHeight="false" outlineLevel="0" collapsed="false">
      <c r="A8984" s="444"/>
      <c r="B8984" s="444" t="s">
        <v>1915</v>
      </c>
      <c r="C8984" s="444" t="str">
        <f aca="false">IFERROR(VLOOKUP(B8984,'[1]#¡REF!'!$A$1:$C$15201,2,FALSE()),"")</f>
        <v/>
      </c>
      <c r="D8984" s="444" t="s">
        <v>991</v>
      </c>
      <c r="E8984" s="444" t="s">
        <v>1000</v>
      </c>
      <c r="F8984" s="354" t="s">
        <v>993</v>
      </c>
      <c r="G8984" s="447" t="n">
        <v>1149</v>
      </c>
      <c r="H8984" s="448" t="n">
        <v>7893.63</v>
      </c>
      <c r="I8984" s="448" t="n">
        <v>156609.6192</v>
      </c>
      <c r="J8984" s="389"/>
      <c r="K8984" s="331" t="s">
        <v>994</v>
      </c>
    </row>
    <row r="8985" customFormat="false" ht="15" hidden="true" customHeight="false" outlineLevel="0" collapsed="false">
      <c r="A8985" s="444"/>
      <c r="B8985" s="444" t="s">
        <v>1915</v>
      </c>
      <c r="C8985" s="444" t="str">
        <f aca="false">IFERROR(VLOOKUP(B8985,'[1]#¡REF!'!$A$1:$C$15201,2,FALSE()),"")</f>
        <v/>
      </c>
      <c r="D8985" s="444" t="s">
        <v>991</v>
      </c>
      <c r="E8985" s="444" t="s">
        <v>1053</v>
      </c>
      <c r="F8985" s="354" t="s">
        <v>993</v>
      </c>
      <c r="G8985" s="447" t="n">
        <v>40</v>
      </c>
      <c r="H8985" s="448" t="n">
        <v>274.8</v>
      </c>
      <c r="I8985" s="448" t="n">
        <v>5452.032</v>
      </c>
      <c r="J8985" s="389"/>
      <c r="K8985" s="331" t="s">
        <v>994</v>
      </c>
    </row>
    <row r="8986" customFormat="false" ht="15" hidden="true" customHeight="false" outlineLevel="0" collapsed="false">
      <c r="A8986" s="444"/>
      <c r="B8986" s="444" t="s">
        <v>1915</v>
      </c>
      <c r="C8986" s="444" t="str">
        <f aca="false">IFERROR(VLOOKUP(B8986,'[1]#¡REF!'!$A$1:$C$15201,2,FALSE()),"")</f>
        <v/>
      </c>
      <c r="D8986" s="444" t="s">
        <v>991</v>
      </c>
      <c r="E8986" s="444" t="s">
        <v>1009</v>
      </c>
      <c r="F8986" s="354" t="s">
        <v>993</v>
      </c>
      <c r="G8986" s="447" t="n">
        <v>300</v>
      </c>
      <c r="H8986" s="448" t="n">
        <v>2061</v>
      </c>
      <c r="I8986" s="448" t="n">
        <v>40890.24</v>
      </c>
      <c r="J8986" s="389"/>
      <c r="K8986" s="331" t="s">
        <v>994</v>
      </c>
    </row>
    <row r="8987" customFormat="false" ht="15" hidden="true" customHeight="false" outlineLevel="0" collapsed="false">
      <c r="A8987" s="444"/>
      <c r="B8987" s="444" t="s">
        <v>1915</v>
      </c>
      <c r="C8987" s="444" t="str">
        <f aca="false">IFERROR(VLOOKUP(B8987,'[1]#¡REF!'!$A$1:$C$15201,2,FALSE()),"")</f>
        <v/>
      </c>
      <c r="D8987" s="444" t="s">
        <v>991</v>
      </c>
      <c r="E8987" s="444" t="s">
        <v>1010</v>
      </c>
      <c r="F8987" s="354" t="s">
        <v>993</v>
      </c>
      <c r="G8987" s="447" t="n">
        <v>450</v>
      </c>
      <c r="H8987" s="448" t="n">
        <v>3091.5</v>
      </c>
      <c r="I8987" s="448" t="n">
        <v>61335.36</v>
      </c>
      <c r="J8987" s="389"/>
      <c r="K8987" s="331" t="s">
        <v>994</v>
      </c>
    </row>
    <row r="8988" customFormat="false" ht="15" hidden="true" customHeight="false" outlineLevel="0" collapsed="false">
      <c r="A8988" s="444"/>
      <c r="B8988" s="444" t="s">
        <v>1915</v>
      </c>
      <c r="C8988" s="444" t="str">
        <f aca="false">IFERROR(VLOOKUP(B8988,'[1]#¡REF!'!$A$1:$C$15201,2,FALSE()),"")</f>
        <v/>
      </c>
      <c r="D8988" s="444" t="s">
        <v>991</v>
      </c>
      <c r="E8988" s="444" t="s">
        <v>1012</v>
      </c>
      <c r="F8988" s="354" t="s">
        <v>993</v>
      </c>
      <c r="G8988" s="447" t="n">
        <v>400</v>
      </c>
      <c r="H8988" s="448" t="n">
        <v>2748</v>
      </c>
      <c r="I8988" s="448" t="n">
        <v>54520.32</v>
      </c>
      <c r="J8988" s="389"/>
      <c r="K8988" s="331" t="s">
        <v>994</v>
      </c>
    </row>
    <row r="8989" customFormat="false" ht="15" hidden="true" customHeight="false" outlineLevel="0" collapsed="false">
      <c r="A8989" s="444"/>
      <c r="B8989" s="444" t="s">
        <v>1915</v>
      </c>
      <c r="C8989" s="444" t="str">
        <f aca="false">IFERROR(VLOOKUP(B8989,'[1]#¡REF!'!$A$1:$C$15201,2,FALSE()),"")</f>
        <v/>
      </c>
      <c r="D8989" s="444" t="s">
        <v>991</v>
      </c>
      <c r="E8989" s="444" t="s">
        <v>1036</v>
      </c>
      <c r="F8989" s="354" t="s">
        <v>993</v>
      </c>
      <c r="G8989" s="447" t="n">
        <v>10</v>
      </c>
      <c r="H8989" s="448" t="n">
        <v>68.7</v>
      </c>
      <c r="I8989" s="448" t="n">
        <v>1363.008</v>
      </c>
      <c r="J8989" s="389"/>
      <c r="K8989" s="331" t="s">
        <v>994</v>
      </c>
    </row>
    <row r="8990" customFormat="false" ht="15" hidden="true" customHeight="false" outlineLevel="0" collapsed="false">
      <c r="A8990" s="444"/>
      <c r="B8990" s="444" t="s">
        <v>1915</v>
      </c>
      <c r="C8990" s="444" t="str">
        <f aca="false">IFERROR(VLOOKUP(B8990,'[1]#¡REF!'!$A$1:$C$15201,2,FALSE()),"")</f>
        <v/>
      </c>
      <c r="D8990" s="444" t="s">
        <v>991</v>
      </c>
      <c r="E8990" s="444" t="s">
        <v>1013</v>
      </c>
      <c r="F8990" s="354" t="s">
        <v>993</v>
      </c>
      <c r="G8990" s="447" t="n">
        <v>46</v>
      </c>
      <c r="H8990" s="448" t="n">
        <v>316.02</v>
      </c>
      <c r="I8990" s="448" t="n">
        <v>6269.8368</v>
      </c>
      <c r="J8990" s="389"/>
      <c r="K8990" s="331" t="s">
        <v>994</v>
      </c>
    </row>
    <row r="8991" customFormat="false" ht="15" hidden="true" customHeight="false" outlineLevel="0" collapsed="false">
      <c r="A8991" s="444"/>
      <c r="B8991" s="444" t="s">
        <v>1915</v>
      </c>
      <c r="C8991" s="444" t="str">
        <f aca="false">IFERROR(VLOOKUP(B8991,'[1]#¡REF!'!$A$1:$C$15201,2,FALSE()),"")</f>
        <v/>
      </c>
      <c r="D8991" s="444" t="s">
        <v>991</v>
      </c>
      <c r="E8991" s="444" t="s">
        <v>1037</v>
      </c>
      <c r="F8991" s="446" t="s">
        <v>1131</v>
      </c>
      <c r="G8991" s="447" t="n">
        <v>87</v>
      </c>
      <c r="H8991" s="448" t="n">
        <v>597.69</v>
      </c>
      <c r="I8991" s="448" t="n">
        <v>11858.1696</v>
      </c>
      <c r="J8991" s="389"/>
      <c r="K8991" s="331" t="s">
        <v>994</v>
      </c>
    </row>
    <row r="8992" customFormat="false" ht="15" hidden="true" customHeight="false" outlineLevel="0" collapsed="false">
      <c r="A8992" s="444"/>
      <c r="B8992" s="444" t="s">
        <v>1915</v>
      </c>
      <c r="C8992" s="444" t="str">
        <f aca="false">IFERROR(VLOOKUP(B8992,'[1]#¡REF!'!$A$1:$C$15201,2,FALSE()),"")</f>
        <v/>
      </c>
      <c r="D8992" s="444" t="s">
        <v>991</v>
      </c>
      <c r="E8992" s="444" t="s">
        <v>1014</v>
      </c>
      <c r="F8992" s="446" t="s">
        <v>1132</v>
      </c>
      <c r="G8992" s="447" t="n">
        <v>2000</v>
      </c>
      <c r="H8992" s="448" t="n">
        <v>13740</v>
      </c>
      <c r="I8992" s="448" t="n">
        <v>272601.6</v>
      </c>
      <c r="J8992" s="389"/>
      <c r="K8992" s="331" t="s">
        <v>994</v>
      </c>
    </row>
    <row r="8993" customFormat="false" ht="15" hidden="true" customHeight="false" outlineLevel="0" collapsed="false">
      <c r="A8993" s="449"/>
      <c r="B8993" s="449" t="s">
        <v>1915</v>
      </c>
      <c r="C8993" s="449" t="str">
        <f aca="false">IFERROR(VLOOKUP(B8993,'[1]#¡REF!'!$A$1:$C$15201,2,FALSE()),"")</f>
        <v/>
      </c>
      <c r="D8993" s="449" t="s">
        <v>991</v>
      </c>
      <c r="E8993" s="449" t="s">
        <v>1002</v>
      </c>
      <c r="F8993" s="450" t="s">
        <v>1133</v>
      </c>
      <c r="G8993" s="447" t="n">
        <v>50</v>
      </c>
      <c r="H8993" s="448" t="n">
        <v>343.5</v>
      </c>
      <c r="I8993" s="448" t="n">
        <v>6815.04</v>
      </c>
      <c r="J8993" s="390"/>
      <c r="K8993" s="331" t="s">
        <v>994</v>
      </c>
    </row>
    <row r="8994" customFormat="false" ht="15.75" hidden="true" customHeight="false" outlineLevel="0" collapsed="false">
      <c r="A8994" s="455" t="s">
        <v>1912</v>
      </c>
      <c r="B8994" s="455" t="s">
        <v>1915</v>
      </c>
      <c r="C8994" s="455" t="str">
        <f aca="false">IFERROR(VLOOKUP(B8994,'[1]#¡REF!'!$A$1:$C$15201,2,FALSE()),"")</f>
        <v/>
      </c>
      <c r="D8994" s="455" t="s">
        <v>991</v>
      </c>
      <c r="E8994" s="455" t="s">
        <v>612</v>
      </c>
      <c r="F8994" s="456" t="s">
        <v>1136</v>
      </c>
      <c r="G8994" s="457" t="n">
        <v>698</v>
      </c>
      <c r="H8994" s="465" t="n">
        <v>4795.26</v>
      </c>
      <c r="I8994" s="465" t="n">
        <v>95137.9584</v>
      </c>
      <c r="J8994" s="360" t="n">
        <v>124.32</v>
      </c>
      <c r="K8994" s="455" t="s">
        <v>994</v>
      </c>
      <c r="L8994" s="458" t="s">
        <v>1913</v>
      </c>
      <c r="M8994" s="458"/>
      <c r="N8994" s="458"/>
      <c r="O8994" s="458" t="n">
        <v>3139347</v>
      </c>
      <c r="P8994" s="459" t="n">
        <v>2413</v>
      </c>
      <c r="Q8994" s="460" t="n">
        <v>44470</v>
      </c>
      <c r="R8994" s="461"/>
      <c r="S8994" s="461"/>
      <c r="T8994" s="462" t="n">
        <v>58</v>
      </c>
    </row>
    <row r="8995" customFormat="false" ht="15" hidden="true" customHeight="false" outlineLevel="0" collapsed="false">
      <c r="A8995" s="439"/>
      <c r="B8995" s="439" t="s">
        <v>1915</v>
      </c>
      <c r="C8995" s="439" t="str">
        <f aca="false">IFERROR(VLOOKUP(B8995,'[1]#¡REF!'!$A$1:$C$15201,2,FALSE()),"")</f>
        <v/>
      </c>
      <c r="D8995" s="439" t="s">
        <v>1016</v>
      </c>
      <c r="E8995" s="439" t="s">
        <v>1017</v>
      </c>
      <c r="F8995" s="441" t="s">
        <v>1130</v>
      </c>
      <c r="G8995" s="447" t="n">
        <v>117</v>
      </c>
      <c r="H8995" s="448" t="n">
        <v>803.79</v>
      </c>
      <c r="I8995" s="448" t="n">
        <v>15947.1936</v>
      </c>
      <c r="J8995" s="388"/>
      <c r="K8995" s="331" t="s">
        <v>994</v>
      </c>
    </row>
    <row r="8996" customFormat="false" ht="15" hidden="true" customHeight="false" outlineLevel="0" collapsed="false">
      <c r="A8996" s="444"/>
      <c r="B8996" s="444" t="s">
        <v>1915</v>
      </c>
      <c r="C8996" s="444" t="str">
        <f aca="false">IFERROR(VLOOKUP(B8996,'[1]#¡REF!'!$A$1:$C$15201,2,FALSE()),"")</f>
        <v/>
      </c>
      <c r="D8996" s="444" t="s">
        <v>1016</v>
      </c>
      <c r="E8996" s="444" t="s">
        <v>1040</v>
      </c>
      <c r="F8996" s="446" t="s">
        <v>1130</v>
      </c>
      <c r="G8996" s="447" t="n">
        <v>156</v>
      </c>
      <c r="H8996" s="448" t="n">
        <v>1071.72</v>
      </c>
      <c r="I8996" s="448" t="n">
        <v>21262.9248</v>
      </c>
      <c r="J8996" s="389"/>
      <c r="K8996" s="331" t="s">
        <v>994</v>
      </c>
    </row>
    <row r="8997" customFormat="false" ht="15" hidden="true" customHeight="false" outlineLevel="0" collapsed="false">
      <c r="A8997" s="444"/>
      <c r="B8997" s="444" t="s">
        <v>1915</v>
      </c>
      <c r="C8997" s="444" t="str">
        <f aca="false">IFERROR(VLOOKUP(B8997,'[1]#¡REF!'!$A$1:$C$15201,2,FALSE()),"")</f>
        <v/>
      </c>
      <c r="D8997" s="444" t="s">
        <v>1016</v>
      </c>
      <c r="E8997" s="444" t="s">
        <v>1018</v>
      </c>
      <c r="F8997" s="354" t="s">
        <v>993</v>
      </c>
      <c r="G8997" s="447" t="n">
        <v>351</v>
      </c>
      <c r="H8997" s="448" t="n">
        <v>2411.37</v>
      </c>
      <c r="I8997" s="448" t="n">
        <v>47841.5808</v>
      </c>
      <c r="J8997" s="389"/>
      <c r="K8997" s="331" t="s">
        <v>994</v>
      </c>
    </row>
    <row r="8998" customFormat="false" ht="15" hidden="true" customHeight="false" outlineLevel="0" collapsed="false">
      <c r="A8998" s="444"/>
      <c r="B8998" s="444" t="s">
        <v>1915</v>
      </c>
      <c r="C8998" s="444" t="str">
        <f aca="false">IFERROR(VLOOKUP(B8998,'[1]#¡REF!'!$A$1:$C$15201,2,FALSE()),"")</f>
        <v/>
      </c>
      <c r="D8998" s="444" t="s">
        <v>1016</v>
      </c>
      <c r="E8998" s="444" t="s">
        <v>1019</v>
      </c>
      <c r="F8998" s="354" t="s">
        <v>993</v>
      </c>
      <c r="G8998" s="447" t="n">
        <v>4298</v>
      </c>
      <c r="H8998" s="448" t="n">
        <v>29527.26</v>
      </c>
      <c r="I8998" s="448" t="n">
        <v>585820.8384</v>
      </c>
      <c r="J8998" s="389"/>
      <c r="K8998" s="331" t="s">
        <v>994</v>
      </c>
    </row>
    <row r="8999" customFormat="false" ht="15" hidden="true" customHeight="false" outlineLevel="0" collapsed="false">
      <c r="A8999" s="444"/>
      <c r="B8999" s="444" t="s">
        <v>1915</v>
      </c>
      <c r="C8999" s="444" t="str">
        <f aca="false">IFERROR(VLOOKUP(B8999,'[1]#¡REF!'!$A$1:$C$15201,2,FALSE()),"")</f>
        <v/>
      </c>
      <c r="D8999" s="444" t="s">
        <v>1016</v>
      </c>
      <c r="E8999" s="444" t="s">
        <v>1020</v>
      </c>
      <c r="F8999" s="354" t="s">
        <v>993</v>
      </c>
      <c r="G8999" s="447" t="n">
        <v>1560</v>
      </c>
      <c r="H8999" s="448" t="n">
        <v>10717.2</v>
      </c>
      <c r="I8999" s="448" t="n">
        <v>212629.248</v>
      </c>
      <c r="J8999" s="389"/>
      <c r="K8999" s="331" t="s">
        <v>994</v>
      </c>
    </row>
    <row r="9000" customFormat="false" ht="15" hidden="true" customHeight="false" outlineLevel="0" collapsed="false">
      <c r="A9000" s="444"/>
      <c r="B9000" s="444" t="s">
        <v>1915</v>
      </c>
      <c r="C9000" s="444" t="str">
        <f aca="false">IFERROR(VLOOKUP(B9000,'[1]#¡REF!'!$A$1:$C$15201,2,FALSE()),"")</f>
        <v/>
      </c>
      <c r="D9000" s="444" t="s">
        <v>1016</v>
      </c>
      <c r="E9000" s="444" t="s">
        <v>1021</v>
      </c>
      <c r="F9000" s="354" t="s">
        <v>993</v>
      </c>
      <c r="G9000" s="447" t="n">
        <v>78</v>
      </c>
      <c r="H9000" s="448" t="n">
        <v>535.86</v>
      </c>
      <c r="I9000" s="448" t="n">
        <v>10631.4624</v>
      </c>
      <c r="J9000" s="389"/>
      <c r="K9000" s="331" t="s">
        <v>994</v>
      </c>
    </row>
    <row r="9001" customFormat="false" ht="15" hidden="true" customHeight="false" outlineLevel="0" collapsed="false">
      <c r="A9001" s="444"/>
      <c r="B9001" s="444" t="s">
        <v>1915</v>
      </c>
      <c r="C9001" s="444" t="str">
        <f aca="false">IFERROR(VLOOKUP(B9001,'[1]#¡REF!'!$A$1:$C$15201,2,FALSE()),"")</f>
        <v/>
      </c>
      <c r="D9001" s="444" t="s">
        <v>1016</v>
      </c>
      <c r="E9001" s="444" t="s">
        <v>1041</v>
      </c>
      <c r="F9001" s="354" t="s">
        <v>993</v>
      </c>
      <c r="G9001" s="447" t="n">
        <v>20</v>
      </c>
      <c r="H9001" s="448" t="n">
        <v>137.4</v>
      </c>
      <c r="I9001" s="448" t="n">
        <v>2726.016</v>
      </c>
      <c r="J9001" s="389"/>
      <c r="K9001" s="331" t="s">
        <v>994</v>
      </c>
    </row>
    <row r="9002" customFormat="false" ht="15" hidden="true" customHeight="false" outlineLevel="0" collapsed="false">
      <c r="A9002" s="444"/>
      <c r="B9002" s="444" t="s">
        <v>1915</v>
      </c>
      <c r="C9002" s="444" t="str">
        <f aca="false">IFERROR(VLOOKUP(B9002,'[1]#¡REF!'!$A$1:$C$15201,2,FALSE()),"")</f>
        <v/>
      </c>
      <c r="D9002" s="444" t="s">
        <v>1016</v>
      </c>
      <c r="E9002" s="444" t="s">
        <v>1022</v>
      </c>
      <c r="F9002" s="354" t="s">
        <v>993</v>
      </c>
      <c r="G9002" s="447" t="n">
        <v>11</v>
      </c>
      <c r="H9002" s="448" t="n">
        <v>75.57</v>
      </c>
      <c r="I9002" s="448" t="n">
        <v>1499.3088</v>
      </c>
      <c r="J9002" s="389"/>
      <c r="K9002" s="331" t="s">
        <v>994</v>
      </c>
    </row>
    <row r="9003" customFormat="false" ht="15" hidden="true" customHeight="false" outlineLevel="0" collapsed="false">
      <c r="A9003" s="444"/>
      <c r="B9003" s="444" t="s">
        <v>1915</v>
      </c>
      <c r="C9003" s="444" t="str">
        <f aca="false">IFERROR(VLOOKUP(B9003,'[1]#¡REF!'!$A$1:$C$15201,2,FALSE()),"")</f>
        <v/>
      </c>
      <c r="D9003" s="444" t="s">
        <v>1016</v>
      </c>
      <c r="E9003" s="444" t="s">
        <v>1042</v>
      </c>
      <c r="F9003" s="354" t="s">
        <v>993</v>
      </c>
      <c r="G9003" s="447" t="n">
        <v>1950</v>
      </c>
      <c r="H9003" s="448" t="n">
        <v>13396.5</v>
      </c>
      <c r="I9003" s="448" t="n">
        <v>265786.56</v>
      </c>
      <c r="J9003" s="389"/>
      <c r="K9003" s="331" t="s">
        <v>994</v>
      </c>
    </row>
    <row r="9004" customFormat="false" ht="15" hidden="true" customHeight="false" outlineLevel="0" collapsed="false">
      <c r="A9004" s="444"/>
      <c r="B9004" s="444" t="s">
        <v>1915</v>
      </c>
      <c r="C9004" s="444" t="str">
        <f aca="false">IFERROR(VLOOKUP(B9004,'[1]#¡REF!'!$A$1:$C$15201,2,FALSE()),"")</f>
        <v/>
      </c>
      <c r="D9004" s="444" t="s">
        <v>1016</v>
      </c>
      <c r="E9004" s="444" t="s">
        <v>1026</v>
      </c>
      <c r="F9004" s="446" t="s">
        <v>1132</v>
      </c>
      <c r="G9004" s="447" t="n">
        <v>276</v>
      </c>
      <c r="H9004" s="448" t="n">
        <v>1896.12</v>
      </c>
      <c r="I9004" s="448" t="n">
        <v>37619.0208</v>
      </c>
      <c r="J9004" s="389"/>
      <c r="K9004" s="331" t="s">
        <v>994</v>
      </c>
    </row>
    <row r="9005" customFormat="false" ht="15" hidden="true" customHeight="false" outlineLevel="0" collapsed="false">
      <c r="A9005" s="444"/>
      <c r="B9005" s="444" t="s">
        <v>1915</v>
      </c>
      <c r="C9005" s="444" t="str">
        <f aca="false">IFERROR(VLOOKUP(B9005,'[1]#¡REF!'!$A$1:$C$15201,2,FALSE()),"")</f>
        <v/>
      </c>
      <c r="D9005" s="444" t="s">
        <v>1016</v>
      </c>
      <c r="E9005" s="444" t="s">
        <v>1027</v>
      </c>
      <c r="F9005" s="446" t="s">
        <v>1133</v>
      </c>
      <c r="G9005" s="447" t="n">
        <v>31</v>
      </c>
      <c r="H9005" s="448" t="n">
        <v>212.97</v>
      </c>
      <c r="I9005" s="448" t="n">
        <v>4225.3248</v>
      </c>
      <c r="J9005" s="389"/>
      <c r="K9005" s="331" t="s">
        <v>994</v>
      </c>
    </row>
    <row r="9006" customFormat="false" ht="15" hidden="true" customHeight="false" outlineLevel="0" collapsed="false">
      <c r="A9006" s="449"/>
      <c r="B9006" s="449" t="s">
        <v>1915</v>
      </c>
      <c r="C9006" s="449" t="str">
        <f aca="false">IFERROR(VLOOKUP(B9006,'[1]#¡REF!'!$A$1:$C$15201,2,FALSE()),"")</f>
        <v/>
      </c>
      <c r="D9006" s="449" t="s">
        <v>1016</v>
      </c>
      <c r="E9006" s="449" t="s">
        <v>1028</v>
      </c>
      <c r="F9006" s="450" t="s">
        <v>1134</v>
      </c>
      <c r="G9006" s="447" t="n">
        <v>31</v>
      </c>
      <c r="H9006" s="448" t="n">
        <v>212.97</v>
      </c>
      <c r="I9006" s="448" t="n">
        <v>4225.3248</v>
      </c>
      <c r="J9006" s="390"/>
      <c r="K9006" s="331" t="s">
        <v>994</v>
      </c>
    </row>
    <row r="9007" customFormat="false" ht="15.75" hidden="true" customHeight="false" outlineLevel="0" collapsed="false">
      <c r="A9007" s="451"/>
      <c r="B9007" s="451" t="s">
        <v>1915</v>
      </c>
      <c r="C9007" s="451" t="str">
        <f aca="false">IFERROR(VLOOKUP(B9007,'[1]#¡REF!'!$A$1:$C$15201,2,FALSE()),"")</f>
        <v/>
      </c>
      <c r="D9007" s="451" t="s">
        <v>1016</v>
      </c>
      <c r="E9007" s="451" t="s">
        <v>621</v>
      </c>
      <c r="F9007" s="452" t="s">
        <v>1136</v>
      </c>
      <c r="G9007" s="453" t="n">
        <v>327</v>
      </c>
      <c r="H9007" s="454" t="n">
        <v>2246.49</v>
      </c>
      <c r="I9007" s="454" t="n">
        <v>44570.3616</v>
      </c>
      <c r="J9007" s="360"/>
      <c r="K9007" s="356" t="s">
        <v>994</v>
      </c>
      <c r="L9007" s="379"/>
      <c r="M9007" s="379"/>
      <c r="N9007" s="379"/>
      <c r="O9007" s="379"/>
      <c r="P9007" s="101"/>
      <c r="Q9007" s="380"/>
      <c r="R9007" s="381"/>
      <c r="S9007" s="381"/>
      <c r="T9007" s="382"/>
    </row>
    <row r="9008" customFormat="false" ht="15" hidden="true" customHeight="false" outlineLevel="0" collapsed="false">
      <c r="A9008" s="439"/>
      <c r="B9008" s="439" t="s">
        <v>1916</v>
      </c>
      <c r="C9008" s="439" t="str">
        <f aca="false">IFERROR(VLOOKUP(B9008,'[1]#¡REF!'!$A$1:$C$15201,2,FALSE()),"")</f>
        <v/>
      </c>
      <c r="D9008" s="439" t="s">
        <v>991</v>
      </c>
      <c r="E9008" s="439" t="s">
        <v>1000</v>
      </c>
      <c r="F9008" s="354" t="s">
        <v>993</v>
      </c>
      <c r="G9008" s="447" t="n">
        <v>13</v>
      </c>
      <c r="H9008" s="448" t="n">
        <v>2789.48948192043</v>
      </c>
      <c r="I9008" s="448" t="n">
        <v>55343.6</v>
      </c>
      <c r="J9008" s="388"/>
      <c r="K9008" s="331" t="s">
        <v>994</v>
      </c>
    </row>
    <row r="9009" customFormat="false" ht="15" hidden="true" customHeight="false" outlineLevel="0" collapsed="false">
      <c r="A9009" s="444"/>
      <c r="B9009" s="444" t="s">
        <v>1917</v>
      </c>
      <c r="C9009" s="444" t="str">
        <f aca="false">IFERROR(VLOOKUP(B9009,'[1]#¡REF!'!$A$1:$C$15201,2,FALSE()),"")</f>
        <v/>
      </c>
      <c r="D9009" s="444" t="s">
        <v>991</v>
      </c>
      <c r="E9009" s="444" t="s">
        <v>1032</v>
      </c>
      <c r="F9009" s="446" t="s">
        <v>1130</v>
      </c>
      <c r="G9009" s="447" t="n">
        <v>6</v>
      </c>
      <c r="H9009" s="448" t="n">
        <v>158.143785526852</v>
      </c>
      <c r="I9009" s="448" t="n">
        <v>3137.58</v>
      </c>
      <c r="J9009" s="389"/>
      <c r="K9009" s="331" t="s">
        <v>994</v>
      </c>
    </row>
    <row r="9010" customFormat="false" ht="15" hidden="true" customHeight="false" outlineLevel="0" collapsed="false">
      <c r="A9010" s="444"/>
      <c r="B9010" s="444" t="s">
        <v>1917</v>
      </c>
      <c r="C9010" s="444" t="str">
        <f aca="false">IFERROR(VLOOKUP(B9010,'[1]#¡REF!'!$A$1:$C$15201,2,FALSE()),"")</f>
        <v/>
      </c>
      <c r="D9010" s="444" t="s">
        <v>991</v>
      </c>
      <c r="E9010" s="444" t="s">
        <v>992</v>
      </c>
      <c r="F9010" s="354" t="s">
        <v>993</v>
      </c>
      <c r="G9010" s="447" t="n">
        <v>5</v>
      </c>
      <c r="H9010" s="448" t="n">
        <v>131.786487939044</v>
      </c>
      <c r="I9010" s="448" t="n">
        <v>2614.65</v>
      </c>
      <c r="J9010" s="389"/>
      <c r="K9010" s="331" t="s">
        <v>994</v>
      </c>
    </row>
    <row r="9011" customFormat="false" ht="15" hidden="true" customHeight="false" outlineLevel="0" collapsed="false">
      <c r="A9011" s="444"/>
      <c r="B9011" s="444" t="s">
        <v>1917</v>
      </c>
      <c r="C9011" s="444" t="str">
        <f aca="false">IFERROR(VLOOKUP(B9011,'[1]#¡REF!'!$A$1:$C$15201,2,FALSE()),"")</f>
        <v/>
      </c>
      <c r="D9011" s="444" t="s">
        <v>991</v>
      </c>
      <c r="E9011" s="444" t="s">
        <v>1034</v>
      </c>
      <c r="F9011" s="354" t="s">
        <v>993</v>
      </c>
      <c r="G9011" s="447" t="n">
        <v>7</v>
      </c>
      <c r="H9011" s="448" t="n">
        <v>184.501083114661</v>
      </c>
      <c r="I9011" s="448" t="n">
        <v>3660.51</v>
      </c>
      <c r="J9011" s="389"/>
      <c r="K9011" s="331" t="s">
        <v>994</v>
      </c>
    </row>
    <row r="9012" customFormat="false" ht="15" hidden="true" customHeight="false" outlineLevel="0" collapsed="false">
      <c r="A9012" s="444"/>
      <c r="B9012" s="444" t="s">
        <v>1918</v>
      </c>
      <c r="C9012" s="444" t="str">
        <f aca="false">IFERROR(VLOOKUP(B9012,'[1]#¡REF!'!$A$1:$C$15201,2,FALSE()),"")</f>
        <v/>
      </c>
      <c r="D9012" s="444" t="s">
        <v>991</v>
      </c>
      <c r="E9012" s="444" t="s">
        <v>1032</v>
      </c>
      <c r="F9012" s="446" t="s">
        <v>1130</v>
      </c>
      <c r="G9012" s="447" t="n">
        <v>24</v>
      </c>
      <c r="H9012" s="448" t="n">
        <v>641.030767608586</v>
      </c>
      <c r="I9012" s="448" t="n">
        <v>12718.08</v>
      </c>
      <c r="J9012" s="389"/>
      <c r="K9012" s="331" t="s">
        <v>994</v>
      </c>
    </row>
    <row r="9013" customFormat="false" ht="15" hidden="true" customHeight="false" outlineLevel="0" collapsed="false">
      <c r="A9013" s="444"/>
      <c r="B9013" s="444" t="s">
        <v>1918</v>
      </c>
      <c r="C9013" s="444" t="str">
        <f aca="false">IFERROR(VLOOKUP(B9013,'[1]#¡REF!'!$A$1:$C$15201,2,FALSE()),"")</f>
        <v/>
      </c>
      <c r="D9013" s="444" t="s">
        <v>991</v>
      </c>
      <c r="E9013" s="444" t="s">
        <v>992</v>
      </c>
      <c r="F9013" s="354" t="s">
        <v>993</v>
      </c>
      <c r="G9013" s="447" t="n">
        <v>5</v>
      </c>
      <c r="H9013" s="448" t="n">
        <v>133.548076585122</v>
      </c>
      <c r="I9013" s="448" t="n">
        <v>2649.6</v>
      </c>
      <c r="J9013" s="389"/>
      <c r="K9013" s="331" t="s">
        <v>994</v>
      </c>
    </row>
    <row r="9014" customFormat="false" ht="15" hidden="true" customHeight="false" outlineLevel="0" collapsed="false">
      <c r="A9014" s="444"/>
      <c r="B9014" s="444" t="s">
        <v>1918</v>
      </c>
      <c r="C9014" s="444" t="str">
        <f aca="false">IFERROR(VLOOKUP(B9014,'[1]#¡REF!'!$A$1:$C$15201,2,FALSE()),"")</f>
        <v/>
      </c>
      <c r="D9014" s="444" t="s">
        <v>991</v>
      </c>
      <c r="E9014" s="444" t="s">
        <v>1010</v>
      </c>
      <c r="F9014" s="354" t="s">
        <v>993</v>
      </c>
      <c r="G9014" s="447" t="n">
        <v>2</v>
      </c>
      <c r="H9014" s="448" t="n">
        <v>53.4192306340489</v>
      </c>
      <c r="I9014" s="448" t="n">
        <v>1059.84</v>
      </c>
      <c r="J9014" s="389"/>
      <c r="K9014" s="331" t="s">
        <v>994</v>
      </c>
    </row>
    <row r="9015" customFormat="false" ht="15" hidden="true" customHeight="false" outlineLevel="0" collapsed="false">
      <c r="A9015" s="444"/>
      <c r="B9015" s="444" t="s">
        <v>1918</v>
      </c>
      <c r="C9015" s="444" t="str">
        <f aca="false">IFERROR(VLOOKUP(B9015,'[1]#¡REF!'!$A$1:$C$15201,2,FALSE()),"")</f>
        <v/>
      </c>
      <c r="D9015" s="444" t="s">
        <v>991</v>
      </c>
      <c r="E9015" s="444" t="s">
        <v>1014</v>
      </c>
      <c r="F9015" s="446" t="s">
        <v>1132</v>
      </c>
      <c r="G9015" s="447" t="n">
        <v>10</v>
      </c>
      <c r="H9015" s="448" t="n">
        <v>267.096153170244</v>
      </c>
      <c r="I9015" s="448" t="n">
        <v>5299.2</v>
      </c>
      <c r="J9015" s="389"/>
      <c r="K9015" s="331" t="s">
        <v>994</v>
      </c>
    </row>
    <row r="9016" customFormat="false" ht="15" hidden="true" customHeight="false" outlineLevel="0" collapsed="false">
      <c r="A9016" s="444"/>
      <c r="B9016" s="444" t="s">
        <v>1919</v>
      </c>
      <c r="C9016" s="444" t="str">
        <f aca="false">IFERROR(VLOOKUP(B9016,'[1]#¡REF!'!$A$1:$C$15201,2,FALSE()),"")</f>
        <v/>
      </c>
      <c r="D9016" s="444" t="s">
        <v>991</v>
      </c>
      <c r="E9016" s="444" t="s">
        <v>1032</v>
      </c>
      <c r="F9016" s="446" t="s">
        <v>1130</v>
      </c>
      <c r="G9016" s="447" t="n">
        <v>6</v>
      </c>
      <c r="H9016" s="448" t="n">
        <v>160.248619342596</v>
      </c>
      <c r="I9016" s="448" t="n">
        <v>3179.34</v>
      </c>
      <c r="J9016" s="389"/>
      <c r="K9016" s="331" t="s">
        <v>994</v>
      </c>
    </row>
    <row r="9017" customFormat="false" ht="15" hidden="true" customHeight="false" outlineLevel="0" collapsed="false">
      <c r="A9017" s="444"/>
      <c r="B9017" s="444" t="s">
        <v>1919</v>
      </c>
      <c r="C9017" s="444" t="str">
        <f aca="false">IFERROR(VLOOKUP(B9017,'[1]#¡REF!'!$A$1:$C$15201,2,FALSE()),"")</f>
        <v/>
      </c>
      <c r="D9017" s="444" t="s">
        <v>991</v>
      </c>
      <c r="E9017" s="444" t="s">
        <v>1010</v>
      </c>
      <c r="F9017" s="354" t="s">
        <v>993</v>
      </c>
      <c r="G9017" s="447" t="n">
        <v>2</v>
      </c>
      <c r="H9017" s="448" t="n">
        <v>53.416206447532</v>
      </c>
      <c r="I9017" s="448" t="n">
        <v>1059.78</v>
      </c>
      <c r="J9017" s="389"/>
      <c r="K9017" s="331" t="s">
        <v>994</v>
      </c>
    </row>
    <row r="9018" customFormat="false" ht="15" hidden="true" customHeight="false" outlineLevel="0" collapsed="false">
      <c r="A9018" s="444"/>
      <c r="B9018" s="444" t="s">
        <v>1919</v>
      </c>
      <c r="C9018" s="444" t="str">
        <f aca="false">IFERROR(VLOOKUP(B9018,'[1]#¡REF!'!$A$1:$C$15201,2,FALSE()),"")</f>
        <v/>
      </c>
      <c r="D9018" s="444" t="s">
        <v>991</v>
      </c>
      <c r="E9018" s="444" t="s">
        <v>1014</v>
      </c>
      <c r="F9018" s="446" t="s">
        <v>1132</v>
      </c>
      <c r="G9018" s="447" t="n">
        <v>15</v>
      </c>
      <c r="H9018" s="448" t="n">
        <v>400.62154835649</v>
      </c>
      <c r="I9018" s="448" t="n">
        <v>7948.35</v>
      </c>
      <c r="J9018" s="389"/>
      <c r="K9018" s="331" t="s">
        <v>994</v>
      </c>
    </row>
    <row r="9019" customFormat="false" ht="15" hidden="true" customHeight="false" outlineLevel="0" collapsed="false">
      <c r="A9019" s="444"/>
      <c r="B9019" s="444" t="s">
        <v>1920</v>
      </c>
      <c r="C9019" s="444" t="str">
        <f aca="false">IFERROR(VLOOKUP(B9019,'[1]#¡REF!'!$A$1:$C$15201,2,FALSE()),"")</f>
        <v/>
      </c>
      <c r="D9019" s="444" t="s">
        <v>991</v>
      </c>
      <c r="E9019" s="444" t="s">
        <v>1032</v>
      </c>
      <c r="F9019" s="446" t="s">
        <v>1130</v>
      </c>
      <c r="G9019" s="447" t="n">
        <v>8</v>
      </c>
      <c r="H9019" s="448" t="n">
        <v>289.354165934431</v>
      </c>
      <c r="I9019" s="448" t="n">
        <v>5740.8</v>
      </c>
      <c r="J9019" s="389"/>
      <c r="K9019" s="331" t="s">
        <v>994</v>
      </c>
    </row>
    <row r="9020" customFormat="false" ht="15" hidden="true" customHeight="false" outlineLevel="0" collapsed="false">
      <c r="A9020" s="444"/>
      <c r="B9020" s="444" t="s">
        <v>1920</v>
      </c>
      <c r="C9020" s="444" t="str">
        <f aca="false">IFERROR(VLOOKUP(B9020,'[1]#¡REF!'!$A$1:$C$15201,2,FALSE()),"")</f>
        <v/>
      </c>
      <c r="D9020" s="444" t="s">
        <v>991</v>
      </c>
      <c r="E9020" s="444" t="s">
        <v>1035</v>
      </c>
      <c r="F9020" s="354" t="s">
        <v>993</v>
      </c>
      <c r="G9020" s="447" t="n">
        <v>3</v>
      </c>
      <c r="H9020" s="448" t="n">
        <v>108.507812225412</v>
      </c>
      <c r="I9020" s="448" t="n">
        <v>2152.8</v>
      </c>
      <c r="J9020" s="389"/>
      <c r="K9020" s="331" t="s">
        <v>994</v>
      </c>
    </row>
    <row r="9021" customFormat="false" ht="15" hidden="true" customHeight="false" outlineLevel="0" collapsed="false">
      <c r="A9021" s="444"/>
      <c r="B9021" s="444" t="s">
        <v>1920</v>
      </c>
      <c r="C9021" s="444" t="str">
        <f aca="false">IFERROR(VLOOKUP(B9021,'[1]#¡REF!'!$A$1:$C$15201,2,FALSE()),"")</f>
        <v/>
      </c>
      <c r="D9021" s="444" t="s">
        <v>991</v>
      </c>
      <c r="E9021" s="444" t="s">
        <v>1014</v>
      </c>
      <c r="F9021" s="446" t="s">
        <v>1132</v>
      </c>
      <c r="G9021" s="447" t="n">
        <v>25</v>
      </c>
      <c r="H9021" s="448" t="n">
        <v>904.231768545098</v>
      </c>
      <c r="I9021" s="448" t="n">
        <v>17940</v>
      </c>
      <c r="J9021" s="389"/>
      <c r="K9021" s="331" t="s">
        <v>994</v>
      </c>
    </row>
    <row r="9022" customFormat="false" ht="15" hidden="true" customHeight="false" outlineLevel="0" collapsed="false">
      <c r="A9022" s="444"/>
      <c r="B9022" s="444" t="s">
        <v>1921</v>
      </c>
      <c r="C9022" s="444" t="str">
        <f aca="false">IFERROR(VLOOKUP(B9022,'[1]#¡REF!'!$A$1:$C$15201,2,FALSE()),"")</f>
        <v/>
      </c>
      <c r="D9022" s="444" t="s">
        <v>991</v>
      </c>
      <c r="E9022" s="444" t="s">
        <v>997</v>
      </c>
      <c r="F9022" s="446" t="s">
        <v>1130</v>
      </c>
      <c r="G9022" s="447" t="n">
        <v>20</v>
      </c>
      <c r="H9022" s="448" t="n">
        <v>434.656247448468</v>
      </c>
      <c r="I9022" s="448" t="n">
        <v>8623.6</v>
      </c>
      <c r="J9022" s="389"/>
      <c r="K9022" s="331" t="s">
        <v>994</v>
      </c>
    </row>
    <row r="9023" customFormat="false" ht="15" hidden="true" customHeight="false" outlineLevel="0" collapsed="false">
      <c r="A9023" s="444"/>
      <c r="B9023" s="444" t="s">
        <v>1921</v>
      </c>
      <c r="C9023" s="444" t="str">
        <f aca="false">IFERROR(VLOOKUP(B9023,'[1]#¡REF!'!$A$1:$C$15201,2,FALSE()),"")</f>
        <v/>
      </c>
      <c r="D9023" s="444" t="s">
        <v>991</v>
      </c>
      <c r="E9023" s="444" t="s">
        <v>992</v>
      </c>
      <c r="F9023" s="354" t="s">
        <v>993</v>
      </c>
      <c r="G9023" s="447" t="n">
        <v>50</v>
      </c>
      <c r="H9023" s="448" t="n">
        <v>1086.64061862117</v>
      </c>
      <c r="I9023" s="448" t="n">
        <v>21559</v>
      </c>
      <c r="J9023" s="389"/>
      <c r="K9023" s="331" t="s">
        <v>994</v>
      </c>
    </row>
    <row r="9024" customFormat="false" ht="15" hidden="true" customHeight="false" outlineLevel="0" collapsed="false">
      <c r="A9024" s="444"/>
      <c r="B9024" s="444" t="s">
        <v>1921</v>
      </c>
      <c r="C9024" s="444" t="str">
        <f aca="false">IFERROR(VLOOKUP(B9024,'[1]#¡REF!'!$A$1:$C$15201,2,FALSE()),"")</f>
        <v/>
      </c>
      <c r="D9024" s="444" t="s">
        <v>991</v>
      </c>
      <c r="E9024" s="444" t="s">
        <v>1000</v>
      </c>
      <c r="F9024" s="354" t="s">
        <v>993</v>
      </c>
      <c r="G9024" s="447" t="n">
        <v>218</v>
      </c>
      <c r="H9024" s="448" t="n">
        <v>4737.7530971883</v>
      </c>
      <c r="I9024" s="448" t="n">
        <v>93997.24</v>
      </c>
      <c r="J9024" s="389"/>
      <c r="K9024" s="331" t="s">
        <v>994</v>
      </c>
    </row>
    <row r="9025" customFormat="false" ht="15" hidden="true" customHeight="false" outlineLevel="0" collapsed="false">
      <c r="A9025" s="444"/>
      <c r="B9025" s="444" t="s">
        <v>1921</v>
      </c>
      <c r="C9025" s="444" t="str">
        <f aca="false">IFERROR(VLOOKUP(B9025,'[1]#¡REF!'!$A$1:$C$15201,2,FALSE()),"")</f>
        <v/>
      </c>
      <c r="D9025" s="444" t="s">
        <v>991</v>
      </c>
      <c r="E9025" s="444" t="s">
        <v>1009</v>
      </c>
      <c r="F9025" s="354" t="s">
        <v>993</v>
      </c>
      <c r="G9025" s="447" t="n">
        <v>70</v>
      </c>
      <c r="H9025" s="448" t="n">
        <v>1521.29686606964</v>
      </c>
      <c r="I9025" s="448" t="n">
        <v>30182.6</v>
      </c>
      <c r="J9025" s="389"/>
      <c r="K9025" s="331" t="s">
        <v>994</v>
      </c>
    </row>
    <row r="9026" customFormat="false" ht="15" hidden="true" customHeight="false" outlineLevel="0" collapsed="false">
      <c r="A9026" s="444"/>
      <c r="B9026" s="444" t="s">
        <v>1921</v>
      </c>
      <c r="C9026" s="444" t="str">
        <f aca="false">IFERROR(VLOOKUP(B9026,'[1]#¡REF!'!$A$1:$C$15201,2,FALSE()),"")</f>
        <v/>
      </c>
      <c r="D9026" s="444" t="s">
        <v>991</v>
      </c>
      <c r="E9026" s="444" t="s">
        <v>1013</v>
      </c>
      <c r="F9026" s="354" t="s">
        <v>993</v>
      </c>
      <c r="G9026" s="447" t="n">
        <v>2</v>
      </c>
      <c r="H9026" s="448" t="n">
        <v>43.4656247448468</v>
      </c>
      <c r="I9026" s="448" t="n">
        <v>862.36</v>
      </c>
      <c r="J9026" s="389"/>
      <c r="K9026" s="331" t="s">
        <v>994</v>
      </c>
    </row>
    <row r="9027" customFormat="false" ht="15" hidden="true" customHeight="false" outlineLevel="0" collapsed="false">
      <c r="A9027" s="444"/>
      <c r="B9027" s="444" t="s">
        <v>1921</v>
      </c>
      <c r="C9027" s="444" t="str">
        <f aca="false">IFERROR(VLOOKUP(B9027,'[1]#¡REF!'!$A$1:$C$15201,2,FALSE()),"")</f>
        <v/>
      </c>
      <c r="D9027" s="444" t="s">
        <v>991</v>
      </c>
      <c r="E9027" s="444" t="s">
        <v>1037</v>
      </c>
      <c r="F9027" s="446" t="s">
        <v>1131</v>
      </c>
      <c r="G9027" s="447" t="n">
        <v>72</v>
      </c>
      <c r="H9027" s="448" t="n">
        <v>1564.76249081448</v>
      </c>
      <c r="I9027" s="448" t="n">
        <v>31044.96</v>
      </c>
      <c r="J9027" s="389"/>
      <c r="K9027" s="331" t="s">
        <v>994</v>
      </c>
    </row>
    <row r="9028" customFormat="false" ht="15" hidden="true" customHeight="false" outlineLevel="0" collapsed="false">
      <c r="A9028" s="449"/>
      <c r="B9028" s="449" t="s">
        <v>1921</v>
      </c>
      <c r="C9028" s="449" t="str">
        <f aca="false">IFERROR(VLOOKUP(B9028,'[1]#¡REF!'!$A$1:$C$15201,2,FALSE()),"")</f>
        <v/>
      </c>
      <c r="D9028" s="449" t="s">
        <v>991</v>
      </c>
      <c r="E9028" s="449" t="s">
        <v>1004</v>
      </c>
      <c r="F9028" s="450" t="s">
        <v>1134</v>
      </c>
      <c r="G9028" s="447" t="n">
        <v>16</v>
      </c>
      <c r="H9028" s="448" t="n">
        <v>347.724997958774</v>
      </c>
      <c r="I9028" s="448" t="n">
        <v>6898.88</v>
      </c>
      <c r="J9028" s="390"/>
      <c r="K9028" s="331" t="s">
        <v>994</v>
      </c>
    </row>
    <row r="9029" customFormat="false" ht="15.75" hidden="true" customHeight="false" outlineLevel="0" collapsed="false">
      <c r="A9029" s="455" t="s">
        <v>1706</v>
      </c>
      <c r="B9029" s="455" t="s">
        <v>1921</v>
      </c>
      <c r="C9029" s="455" t="str">
        <f aca="false">IFERROR(VLOOKUP(B9029,'[1]#¡REF!'!$A$1:$C$15201,2,FALSE()),"")</f>
        <v/>
      </c>
      <c r="D9029" s="455" t="s">
        <v>991</v>
      </c>
      <c r="E9029" s="455" t="s">
        <v>612</v>
      </c>
      <c r="F9029" s="456" t="s">
        <v>1136</v>
      </c>
      <c r="G9029" s="457" t="n">
        <v>51</v>
      </c>
      <c r="H9029" s="465" t="n">
        <v>1108.37343099359</v>
      </c>
      <c r="I9029" s="465" t="n">
        <v>21990.18</v>
      </c>
      <c r="J9029" s="360" t="n">
        <v>371.71</v>
      </c>
      <c r="K9029" s="455" t="s">
        <v>994</v>
      </c>
      <c r="L9029" s="458" t="s">
        <v>1922</v>
      </c>
      <c r="M9029" s="458"/>
      <c r="N9029" s="458"/>
      <c r="O9029" s="458" t="n">
        <v>3139349</v>
      </c>
      <c r="P9029" s="459" t="n">
        <v>2402</v>
      </c>
      <c r="Q9029" s="460" t="n">
        <v>44470</v>
      </c>
      <c r="R9029" s="461"/>
      <c r="S9029" s="461"/>
      <c r="T9029" s="462" t="n">
        <v>51</v>
      </c>
    </row>
    <row r="9030" customFormat="false" ht="15" hidden="true" customHeight="false" outlineLevel="0" collapsed="false">
      <c r="A9030" s="439"/>
      <c r="B9030" s="439" t="s">
        <v>1923</v>
      </c>
      <c r="C9030" s="439" t="str">
        <f aca="false">IFERROR(VLOOKUP(B9030,'[1]#¡REF!'!$A$1:$C$15201,2,FALSE()),"")</f>
        <v/>
      </c>
      <c r="D9030" s="439" t="s">
        <v>991</v>
      </c>
      <c r="E9030" s="439" t="s">
        <v>992</v>
      </c>
      <c r="F9030" s="354" t="s">
        <v>993</v>
      </c>
      <c r="G9030" s="447" t="n">
        <v>35</v>
      </c>
      <c r="H9030" s="448" t="n">
        <v>762.042078988011</v>
      </c>
      <c r="I9030" s="448" t="n">
        <v>15118.95</v>
      </c>
      <c r="J9030" s="388"/>
      <c r="K9030" s="331" t="s">
        <v>994</v>
      </c>
    </row>
    <row r="9031" customFormat="false" ht="15" hidden="true" customHeight="false" outlineLevel="0" collapsed="false">
      <c r="A9031" s="444"/>
      <c r="B9031" s="444" t="s">
        <v>1923</v>
      </c>
      <c r="C9031" s="444" t="str">
        <f aca="false">IFERROR(VLOOKUP(B9031,'[1]#¡REF!'!$A$1:$C$15201,2,FALSE()),"")</f>
        <v/>
      </c>
      <c r="D9031" s="444" t="s">
        <v>991</v>
      </c>
      <c r="E9031" s="444" t="s">
        <v>1009</v>
      </c>
      <c r="F9031" s="354" t="s">
        <v>993</v>
      </c>
      <c r="G9031" s="447" t="n">
        <v>20</v>
      </c>
      <c r="H9031" s="448" t="n">
        <v>435.452616564577</v>
      </c>
      <c r="I9031" s="448" t="n">
        <v>8639.4</v>
      </c>
      <c r="J9031" s="389"/>
      <c r="K9031" s="331" t="s">
        <v>994</v>
      </c>
    </row>
    <row r="9032" customFormat="false" ht="15" hidden="true" customHeight="false" outlineLevel="0" collapsed="false">
      <c r="A9032" s="449"/>
      <c r="B9032" s="449" t="s">
        <v>1923</v>
      </c>
      <c r="C9032" s="449" t="str">
        <f aca="false">IFERROR(VLOOKUP(B9032,'[1]#¡REF!'!$A$1:$C$15201,2,FALSE()),"")</f>
        <v/>
      </c>
      <c r="D9032" s="449" t="s">
        <v>991</v>
      </c>
      <c r="E9032" s="449" t="s">
        <v>1014</v>
      </c>
      <c r="F9032" s="450" t="s">
        <v>1132</v>
      </c>
      <c r="G9032" s="447" t="n">
        <v>34</v>
      </c>
      <c r="H9032" s="448" t="n">
        <v>740.269448159782</v>
      </c>
      <c r="I9032" s="448" t="n">
        <v>14686.98</v>
      </c>
      <c r="J9032" s="390"/>
      <c r="K9032" s="331" t="s">
        <v>994</v>
      </c>
    </row>
    <row r="9033" customFormat="false" ht="15.75" hidden="true" customHeight="false" outlineLevel="0" collapsed="false">
      <c r="A9033" s="455" t="s">
        <v>1706</v>
      </c>
      <c r="B9033" s="455" t="s">
        <v>1923</v>
      </c>
      <c r="C9033" s="455" t="str">
        <f aca="false">IFERROR(VLOOKUP(B9033,'[1]#¡REF!'!$A$1:$C$15201,2,FALSE()),"")</f>
        <v/>
      </c>
      <c r="D9033" s="455" t="s">
        <v>991</v>
      </c>
      <c r="E9033" s="455" t="s">
        <v>612</v>
      </c>
      <c r="F9033" s="456" t="s">
        <v>1136</v>
      </c>
      <c r="G9033" s="457" t="n">
        <v>32</v>
      </c>
      <c r="H9033" s="465" t="n">
        <v>696.724186503324</v>
      </c>
      <c r="I9033" s="465" t="n">
        <v>13823.04</v>
      </c>
      <c r="J9033" s="360" t="n">
        <v>372.39</v>
      </c>
      <c r="K9033" s="455" t="s">
        <v>994</v>
      </c>
      <c r="L9033" s="458" t="s">
        <v>1922</v>
      </c>
      <c r="M9033" s="458"/>
      <c r="N9033" s="458"/>
      <c r="O9033" s="458" t="n">
        <v>3139349</v>
      </c>
      <c r="P9033" s="459" t="n">
        <v>2407</v>
      </c>
      <c r="Q9033" s="460" t="n">
        <v>44470</v>
      </c>
      <c r="R9033" s="461"/>
      <c r="S9033" s="461"/>
      <c r="T9033" s="462" t="n">
        <v>32</v>
      </c>
    </row>
    <row r="9034" customFormat="false" ht="15" hidden="true" customHeight="false" outlineLevel="0" collapsed="false">
      <c r="A9034" s="439"/>
      <c r="B9034" s="439" t="s">
        <v>1924</v>
      </c>
      <c r="C9034" s="439" t="str">
        <f aca="false">IFERROR(VLOOKUP(B9034,'[1]#¡REF!'!$A$1:$C$15201,2,FALSE()),"")</f>
        <v/>
      </c>
      <c r="D9034" s="439" t="s">
        <v>991</v>
      </c>
      <c r="E9034" s="439" t="s">
        <v>997</v>
      </c>
      <c r="F9034" s="441" t="s">
        <v>1130</v>
      </c>
      <c r="G9034" s="447" t="n">
        <v>5</v>
      </c>
      <c r="H9034" s="448" t="n">
        <v>85.3629104861038</v>
      </c>
      <c r="I9034" s="448" t="n">
        <v>1693.6</v>
      </c>
      <c r="J9034" s="388"/>
      <c r="K9034" s="331" t="s">
        <v>994</v>
      </c>
    </row>
    <row r="9035" customFormat="false" ht="15" hidden="true" customHeight="false" outlineLevel="0" collapsed="false">
      <c r="A9035" s="444"/>
      <c r="B9035" s="444" t="s">
        <v>1924</v>
      </c>
      <c r="C9035" s="444" t="str">
        <f aca="false">IFERROR(VLOOKUP(B9035,'[1]#¡REF!'!$A$1:$C$15201,2,FALSE()),"")</f>
        <v/>
      </c>
      <c r="D9035" s="444" t="s">
        <v>991</v>
      </c>
      <c r="E9035" s="444" t="s">
        <v>992</v>
      </c>
      <c r="F9035" s="354" t="s">
        <v>993</v>
      </c>
      <c r="G9035" s="447" t="n">
        <v>210</v>
      </c>
      <c r="H9035" s="448" t="n">
        <v>3585.24224041636</v>
      </c>
      <c r="I9035" s="448" t="n">
        <v>71131.2</v>
      </c>
      <c r="J9035" s="389"/>
      <c r="K9035" s="331" t="s">
        <v>994</v>
      </c>
    </row>
    <row r="9036" customFormat="false" ht="15" hidden="true" customHeight="false" outlineLevel="0" collapsed="false">
      <c r="A9036" s="444"/>
      <c r="B9036" s="444" t="s">
        <v>1924</v>
      </c>
      <c r="C9036" s="444" t="str">
        <f aca="false">IFERROR(VLOOKUP(B9036,'[1]#¡REF!'!$A$1:$C$15201,2,FALSE()),"")</f>
        <v/>
      </c>
      <c r="D9036" s="444" t="s">
        <v>991</v>
      </c>
      <c r="E9036" s="444" t="s">
        <v>1000</v>
      </c>
      <c r="F9036" s="354" t="s">
        <v>993</v>
      </c>
      <c r="G9036" s="447" t="n">
        <v>173</v>
      </c>
      <c r="H9036" s="448" t="n">
        <v>2953.55670281919</v>
      </c>
      <c r="I9036" s="448" t="n">
        <v>58598.56</v>
      </c>
      <c r="J9036" s="389"/>
      <c r="K9036" s="331" t="s">
        <v>994</v>
      </c>
    </row>
    <row r="9037" customFormat="false" ht="15" hidden="true" customHeight="false" outlineLevel="0" collapsed="false">
      <c r="A9037" s="444"/>
      <c r="B9037" s="444" t="s">
        <v>1924</v>
      </c>
      <c r="C9037" s="444" t="str">
        <f aca="false">IFERROR(VLOOKUP(B9037,'[1]#¡REF!'!$A$1:$C$15201,2,FALSE()),"")</f>
        <v/>
      </c>
      <c r="D9037" s="444" t="s">
        <v>991</v>
      </c>
      <c r="E9037" s="444" t="s">
        <v>1075</v>
      </c>
      <c r="F9037" s="354" t="s">
        <v>993</v>
      </c>
      <c r="G9037" s="447" t="n">
        <v>30</v>
      </c>
      <c r="H9037" s="448" t="n">
        <v>512.177462916623</v>
      </c>
      <c r="I9037" s="448" t="n">
        <v>10161.6</v>
      </c>
      <c r="J9037" s="389"/>
      <c r="K9037" s="331" t="s">
        <v>994</v>
      </c>
    </row>
    <row r="9038" customFormat="false" ht="15" hidden="true" customHeight="false" outlineLevel="0" collapsed="false">
      <c r="A9038" s="444"/>
      <c r="B9038" s="444" t="s">
        <v>1924</v>
      </c>
      <c r="C9038" s="444" t="str">
        <f aca="false">IFERROR(VLOOKUP(B9038,'[1]#¡REF!'!$A$1:$C$15201,2,FALSE()),"")</f>
        <v/>
      </c>
      <c r="D9038" s="444" t="s">
        <v>991</v>
      </c>
      <c r="E9038" s="444" t="s">
        <v>1053</v>
      </c>
      <c r="F9038" s="354" t="s">
        <v>993</v>
      </c>
      <c r="G9038" s="447" t="n">
        <v>2000</v>
      </c>
      <c r="H9038" s="448" t="n">
        <v>34145.1641944415</v>
      </c>
      <c r="I9038" s="448" t="n">
        <v>677440</v>
      </c>
      <c r="J9038" s="389"/>
      <c r="K9038" s="331" t="s">
        <v>994</v>
      </c>
    </row>
    <row r="9039" customFormat="false" ht="15" hidden="true" customHeight="false" outlineLevel="0" collapsed="false">
      <c r="A9039" s="444"/>
      <c r="B9039" s="444" t="s">
        <v>1924</v>
      </c>
      <c r="C9039" s="444" t="str">
        <f aca="false">IFERROR(VLOOKUP(B9039,'[1]#¡REF!'!$A$1:$C$15201,2,FALSE()),"")</f>
        <v/>
      </c>
      <c r="D9039" s="444" t="s">
        <v>991</v>
      </c>
      <c r="E9039" s="444" t="s">
        <v>1014</v>
      </c>
      <c r="F9039" s="446" t="s">
        <v>1132</v>
      </c>
      <c r="G9039" s="447" t="n">
        <v>340</v>
      </c>
      <c r="H9039" s="448" t="n">
        <v>5804.67791305506</v>
      </c>
      <c r="I9039" s="448" t="n">
        <v>115164.8</v>
      </c>
      <c r="J9039" s="389"/>
      <c r="K9039" s="331" t="s">
        <v>994</v>
      </c>
    </row>
    <row r="9040" customFormat="false" ht="15" hidden="true" customHeight="false" outlineLevel="0" collapsed="false">
      <c r="A9040" s="444"/>
      <c r="B9040" s="444" t="s">
        <v>1924</v>
      </c>
      <c r="C9040" s="444" t="str">
        <f aca="false">IFERROR(VLOOKUP(B9040,'[1]#¡REF!'!$A$1:$C$15201,2,FALSE()),"")</f>
        <v/>
      </c>
      <c r="D9040" s="444" t="s">
        <v>991</v>
      </c>
      <c r="E9040" s="444" t="s">
        <v>1002</v>
      </c>
      <c r="F9040" s="446" t="s">
        <v>1133</v>
      </c>
      <c r="G9040" s="447" t="n">
        <v>10</v>
      </c>
      <c r="H9040" s="448" t="n">
        <v>170.725820972208</v>
      </c>
      <c r="I9040" s="448" t="n">
        <v>3387.2</v>
      </c>
      <c r="J9040" s="389"/>
      <c r="K9040" s="331" t="s">
        <v>994</v>
      </c>
    </row>
    <row r="9041" customFormat="false" ht="15" hidden="true" customHeight="false" outlineLevel="0" collapsed="false">
      <c r="A9041" s="444"/>
      <c r="B9041" s="444" t="s">
        <v>1924</v>
      </c>
      <c r="C9041" s="444" t="str">
        <f aca="false">IFERROR(VLOOKUP(B9041,'[1]#¡REF!'!$A$1:$C$15201,2,FALSE()),"")</f>
        <v/>
      </c>
      <c r="D9041" s="444" t="s">
        <v>991</v>
      </c>
      <c r="E9041" s="444" t="s">
        <v>1004</v>
      </c>
      <c r="F9041" s="446" t="s">
        <v>1134</v>
      </c>
      <c r="G9041" s="447" t="n">
        <v>176</v>
      </c>
      <c r="H9041" s="448" t="n">
        <v>3004.77444911085</v>
      </c>
      <c r="I9041" s="448" t="n">
        <v>59614.72</v>
      </c>
      <c r="J9041" s="389"/>
      <c r="K9041" s="331" t="s">
        <v>994</v>
      </c>
    </row>
    <row r="9042" customFormat="false" ht="15" hidden="true" customHeight="false" outlineLevel="0" collapsed="false">
      <c r="A9042" s="444"/>
      <c r="B9042" s="444" t="s">
        <v>1925</v>
      </c>
      <c r="C9042" s="444" t="str">
        <f aca="false">IFERROR(VLOOKUP(B9042,'[1]#¡REF!'!$A$1:$C$15201,2,FALSE()),"")</f>
        <v/>
      </c>
      <c r="D9042" s="444" t="s">
        <v>991</v>
      </c>
      <c r="E9042" s="444" t="s">
        <v>997</v>
      </c>
      <c r="F9042" s="446" t="s">
        <v>1130</v>
      </c>
      <c r="G9042" s="447" t="n">
        <v>52</v>
      </c>
      <c r="H9042" s="448" t="n">
        <v>1137.08074187243</v>
      </c>
      <c r="I9042" s="448" t="n">
        <v>22559.68</v>
      </c>
      <c r="J9042" s="389"/>
      <c r="K9042" s="331" t="s">
        <v>994</v>
      </c>
    </row>
    <row r="9043" customFormat="false" ht="15" hidden="true" customHeight="false" outlineLevel="0" collapsed="false">
      <c r="A9043" s="444"/>
      <c r="B9043" s="444" t="s">
        <v>1925</v>
      </c>
      <c r="C9043" s="444" t="str">
        <f aca="false">IFERROR(VLOOKUP(B9043,'[1]#¡REF!'!$A$1:$C$15201,2,FALSE()),"")</f>
        <v/>
      </c>
      <c r="D9043" s="444" t="s">
        <v>991</v>
      </c>
      <c r="E9043" s="444" t="s">
        <v>1032</v>
      </c>
      <c r="F9043" s="446" t="s">
        <v>1130</v>
      </c>
      <c r="G9043" s="447" t="n">
        <v>24</v>
      </c>
      <c r="H9043" s="448" t="n">
        <v>524.806496248813</v>
      </c>
      <c r="I9043" s="448" t="n">
        <v>10412.16</v>
      </c>
      <c r="J9043" s="389"/>
      <c r="K9043" s="331" t="s">
        <v>994</v>
      </c>
    </row>
    <row r="9044" customFormat="false" ht="15" hidden="true" customHeight="false" outlineLevel="0" collapsed="false">
      <c r="A9044" s="444"/>
      <c r="B9044" s="444" t="s">
        <v>1925</v>
      </c>
      <c r="C9044" s="444" t="str">
        <f aca="false">IFERROR(VLOOKUP(B9044,'[1]#¡REF!'!$A$1:$C$15201,2,FALSE()),"")</f>
        <v/>
      </c>
      <c r="D9044" s="444" t="s">
        <v>991</v>
      </c>
      <c r="E9044" s="444" t="s">
        <v>992</v>
      </c>
      <c r="F9044" s="354" t="s">
        <v>993</v>
      </c>
      <c r="G9044" s="447" t="n">
        <v>400</v>
      </c>
      <c r="H9044" s="448" t="n">
        <v>8746.77493748022</v>
      </c>
      <c r="I9044" s="448" t="n">
        <v>173536</v>
      </c>
      <c r="J9044" s="389"/>
      <c r="K9044" s="331" t="s">
        <v>994</v>
      </c>
    </row>
    <row r="9045" customFormat="false" ht="15" hidden="true" customHeight="false" outlineLevel="0" collapsed="false">
      <c r="A9045" s="444"/>
      <c r="B9045" s="444" t="s">
        <v>1925</v>
      </c>
      <c r="C9045" s="444" t="str">
        <f aca="false">IFERROR(VLOOKUP(B9045,'[1]#¡REF!'!$A$1:$C$15201,2,FALSE()),"")</f>
        <v/>
      </c>
      <c r="D9045" s="444" t="s">
        <v>991</v>
      </c>
      <c r="E9045" s="444" t="s">
        <v>1000</v>
      </c>
      <c r="F9045" s="354" t="s">
        <v>993</v>
      </c>
      <c r="G9045" s="447" t="n">
        <v>576</v>
      </c>
      <c r="H9045" s="448" t="n">
        <v>12595.3559099715</v>
      </c>
      <c r="I9045" s="448" t="n">
        <v>249891.84</v>
      </c>
      <c r="J9045" s="389"/>
      <c r="K9045" s="331" t="s">
        <v>994</v>
      </c>
    </row>
    <row r="9046" customFormat="false" ht="15" hidden="true" customHeight="false" outlineLevel="0" collapsed="false">
      <c r="A9046" s="444"/>
      <c r="B9046" s="444" t="s">
        <v>1925</v>
      </c>
      <c r="C9046" s="444" t="str">
        <f aca="false">IFERROR(VLOOKUP(B9046,'[1]#¡REF!'!$A$1:$C$15201,2,FALSE()),"")</f>
        <v/>
      </c>
      <c r="D9046" s="444" t="s">
        <v>991</v>
      </c>
      <c r="E9046" s="444" t="s">
        <v>1075</v>
      </c>
      <c r="F9046" s="354" t="s">
        <v>993</v>
      </c>
      <c r="G9046" s="447" t="n">
        <v>21</v>
      </c>
      <c r="H9046" s="448" t="n">
        <v>459.205684217712</v>
      </c>
      <c r="I9046" s="448" t="n">
        <v>9110.64</v>
      </c>
      <c r="J9046" s="389"/>
      <c r="K9046" s="331" t="s">
        <v>994</v>
      </c>
    </row>
    <row r="9047" customFormat="false" ht="15" hidden="true" customHeight="false" outlineLevel="0" collapsed="false">
      <c r="A9047" s="444"/>
      <c r="B9047" s="444" t="s">
        <v>1925</v>
      </c>
      <c r="C9047" s="444" t="str">
        <f aca="false">IFERROR(VLOOKUP(B9047,'[1]#¡REF!'!$A$1:$C$15201,2,FALSE()),"")</f>
        <v/>
      </c>
      <c r="D9047" s="444" t="s">
        <v>991</v>
      </c>
      <c r="E9047" s="444" t="s">
        <v>1053</v>
      </c>
      <c r="F9047" s="354" t="s">
        <v>993</v>
      </c>
      <c r="G9047" s="447" t="n">
        <v>300</v>
      </c>
      <c r="H9047" s="448" t="n">
        <v>6560.08120311017</v>
      </c>
      <c r="I9047" s="448" t="n">
        <v>130152</v>
      </c>
      <c r="J9047" s="389"/>
      <c r="K9047" s="331" t="s">
        <v>994</v>
      </c>
    </row>
    <row r="9048" customFormat="false" ht="15" hidden="true" customHeight="false" outlineLevel="0" collapsed="false">
      <c r="A9048" s="444"/>
      <c r="B9048" s="444" t="s">
        <v>1925</v>
      </c>
      <c r="C9048" s="444" t="str">
        <f aca="false">IFERROR(VLOOKUP(B9048,'[1]#¡REF!'!$A$1:$C$15201,2,FALSE()),"")</f>
        <v/>
      </c>
      <c r="D9048" s="444" t="s">
        <v>991</v>
      </c>
      <c r="E9048" s="444" t="s">
        <v>1011</v>
      </c>
      <c r="F9048" s="354" t="s">
        <v>993</v>
      </c>
      <c r="G9048" s="447" t="n">
        <v>170</v>
      </c>
      <c r="H9048" s="448" t="n">
        <v>3717.37934842909</v>
      </c>
      <c r="I9048" s="448" t="n">
        <v>73752.8</v>
      </c>
      <c r="J9048" s="389"/>
      <c r="K9048" s="331" t="s">
        <v>994</v>
      </c>
    </row>
    <row r="9049" customFormat="false" ht="15" hidden="true" customHeight="false" outlineLevel="0" collapsed="false">
      <c r="A9049" s="444"/>
      <c r="B9049" s="444" t="s">
        <v>1925</v>
      </c>
      <c r="C9049" s="444" t="str">
        <f aca="false">IFERROR(VLOOKUP(B9049,'[1]#¡REF!'!$A$1:$C$15201,2,FALSE()),"")</f>
        <v/>
      </c>
      <c r="D9049" s="444" t="s">
        <v>991</v>
      </c>
      <c r="E9049" s="444" t="s">
        <v>1037</v>
      </c>
      <c r="F9049" s="446" t="s">
        <v>1131</v>
      </c>
      <c r="G9049" s="447" t="n">
        <v>100</v>
      </c>
      <c r="H9049" s="448" t="n">
        <v>2186.69373437005</v>
      </c>
      <c r="I9049" s="448" t="n">
        <v>43384</v>
      </c>
      <c r="J9049" s="389"/>
      <c r="K9049" s="331" t="s">
        <v>994</v>
      </c>
    </row>
    <row r="9050" customFormat="false" ht="15" hidden="true" customHeight="false" outlineLevel="0" collapsed="false">
      <c r="A9050" s="444"/>
      <c r="B9050" s="444" t="s">
        <v>1925</v>
      </c>
      <c r="C9050" s="444" t="str">
        <f aca="false">IFERROR(VLOOKUP(B9050,'[1]#¡REF!'!$A$1:$C$15201,2,FALSE()),"")</f>
        <v/>
      </c>
      <c r="D9050" s="444" t="s">
        <v>991</v>
      </c>
      <c r="E9050" s="444" t="s">
        <v>1014</v>
      </c>
      <c r="F9050" s="446" t="s">
        <v>1132</v>
      </c>
      <c r="G9050" s="447" t="n">
        <v>280</v>
      </c>
      <c r="H9050" s="448" t="n">
        <v>6122.74245623615</v>
      </c>
      <c r="I9050" s="448" t="n">
        <v>121475.2</v>
      </c>
      <c r="J9050" s="389"/>
      <c r="K9050" s="331" t="s">
        <v>994</v>
      </c>
    </row>
    <row r="9051" customFormat="false" ht="15" hidden="true" customHeight="false" outlineLevel="0" collapsed="false">
      <c r="A9051" s="444"/>
      <c r="B9051" s="444" t="s">
        <v>1925</v>
      </c>
      <c r="C9051" s="444" t="str">
        <f aca="false">IFERROR(VLOOKUP(B9051,'[1]#¡REF!'!$A$1:$C$15201,2,FALSE()),"")</f>
        <v/>
      </c>
      <c r="D9051" s="444" t="s">
        <v>991</v>
      </c>
      <c r="E9051" s="444" t="s">
        <v>1002</v>
      </c>
      <c r="F9051" s="446" t="s">
        <v>1133</v>
      </c>
      <c r="G9051" s="447" t="n">
        <v>10</v>
      </c>
      <c r="H9051" s="448" t="n">
        <v>218.669373437005</v>
      </c>
      <c r="I9051" s="448" t="n">
        <v>4338.4</v>
      </c>
      <c r="J9051" s="389"/>
      <c r="K9051" s="331" t="s">
        <v>994</v>
      </c>
    </row>
    <row r="9052" customFormat="false" ht="15" hidden="true" customHeight="false" outlineLevel="0" collapsed="false">
      <c r="A9052" s="449"/>
      <c r="B9052" s="449" t="s">
        <v>1925</v>
      </c>
      <c r="C9052" s="449" t="str">
        <f aca="false">IFERROR(VLOOKUP(B9052,'[1]#¡REF!'!$A$1:$C$15201,2,FALSE()),"")</f>
        <v/>
      </c>
      <c r="D9052" s="449" t="s">
        <v>991</v>
      </c>
      <c r="E9052" s="449" t="s">
        <v>1004</v>
      </c>
      <c r="F9052" s="450" t="s">
        <v>1134</v>
      </c>
      <c r="G9052" s="447" t="n">
        <v>240</v>
      </c>
      <c r="H9052" s="448" t="n">
        <v>5248.06496248813</v>
      </c>
      <c r="I9052" s="448" t="n">
        <v>104121.6</v>
      </c>
      <c r="J9052" s="390"/>
      <c r="K9052" s="331" t="s">
        <v>994</v>
      </c>
    </row>
    <row r="9053" customFormat="false" ht="15.75" hidden="true" customHeight="false" outlineLevel="0" collapsed="false">
      <c r="A9053" s="455" t="s">
        <v>1706</v>
      </c>
      <c r="B9053" s="455" t="s">
        <v>1925</v>
      </c>
      <c r="C9053" s="455" t="str">
        <f aca="false">IFERROR(VLOOKUP(B9053,'[1]#¡REF!'!$A$1:$C$15201,2,FALSE()),"")</f>
        <v/>
      </c>
      <c r="D9053" s="455" t="s">
        <v>991</v>
      </c>
      <c r="E9053" s="455" t="s">
        <v>612</v>
      </c>
      <c r="F9053" s="456" t="s">
        <v>1136</v>
      </c>
      <c r="G9053" s="457" t="n">
        <v>91</v>
      </c>
      <c r="H9053" s="465" t="n">
        <v>1989.89129827675</v>
      </c>
      <c r="I9053" s="465" t="n">
        <v>39479.44</v>
      </c>
      <c r="J9053" s="360" t="n">
        <v>374</v>
      </c>
      <c r="K9053" s="455" t="s">
        <v>994</v>
      </c>
      <c r="L9053" s="458" t="s">
        <v>1926</v>
      </c>
      <c r="M9053" s="458"/>
      <c r="N9053" s="458"/>
      <c r="O9053" s="458" t="n">
        <v>3139350</v>
      </c>
      <c r="P9053" s="459" t="n">
        <v>2409</v>
      </c>
      <c r="Q9053" s="460" t="n">
        <v>44470</v>
      </c>
      <c r="R9053" s="461"/>
      <c r="S9053" s="461"/>
      <c r="T9053" s="462" t="n">
        <v>91</v>
      </c>
    </row>
    <row r="9054" customFormat="false" ht="15" hidden="true" customHeight="false" outlineLevel="0" collapsed="false">
      <c r="A9054" s="439"/>
      <c r="B9054" s="439" t="s">
        <v>1927</v>
      </c>
      <c r="C9054" s="439" t="str">
        <f aca="false">IFERROR(VLOOKUP(B9054,'[1]#¡REF!'!$A$1:$C$15201,2,FALSE()),"")</f>
        <v/>
      </c>
      <c r="D9054" s="439" t="s">
        <v>991</v>
      </c>
      <c r="E9054" s="439" t="s">
        <v>997</v>
      </c>
      <c r="F9054" s="441" t="s">
        <v>1130</v>
      </c>
      <c r="G9054" s="447" t="n">
        <v>18</v>
      </c>
      <c r="H9054" s="448" t="n">
        <v>384.133097187467</v>
      </c>
      <c r="I9054" s="448" t="n">
        <v>7621.2</v>
      </c>
      <c r="J9054" s="388"/>
      <c r="K9054" s="331" t="s">
        <v>994</v>
      </c>
    </row>
    <row r="9055" customFormat="false" ht="15" hidden="true" customHeight="false" outlineLevel="0" collapsed="false">
      <c r="A9055" s="444"/>
      <c r="B9055" s="444" t="s">
        <v>1927</v>
      </c>
      <c r="C9055" s="444" t="str">
        <f aca="false">IFERROR(VLOOKUP(B9055,'[1]#¡REF!'!$A$1:$C$15201,2,FALSE()),"")</f>
        <v/>
      </c>
      <c r="D9055" s="444" t="s">
        <v>991</v>
      </c>
      <c r="E9055" s="444" t="s">
        <v>1032</v>
      </c>
      <c r="F9055" s="446" t="s">
        <v>1130</v>
      </c>
      <c r="G9055" s="447" t="n">
        <v>6</v>
      </c>
      <c r="H9055" s="448" t="n">
        <v>128.044365729156</v>
      </c>
      <c r="I9055" s="448" t="n">
        <v>2540.4</v>
      </c>
      <c r="J9055" s="389"/>
      <c r="K9055" s="331" t="s">
        <v>994</v>
      </c>
    </row>
    <row r="9056" customFormat="false" ht="15" hidden="true" customHeight="false" outlineLevel="0" collapsed="false">
      <c r="A9056" s="444"/>
      <c r="B9056" s="444" t="s">
        <v>1927</v>
      </c>
      <c r="C9056" s="444" t="str">
        <f aca="false">IFERROR(VLOOKUP(B9056,'[1]#¡REF!'!$A$1:$C$15201,2,FALSE()),"")</f>
        <v/>
      </c>
      <c r="D9056" s="444" t="s">
        <v>991</v>
      </c>
      <c r="E9056" s="444" t="s">
        <v>992</v>
      </c>
      <c r="F9056" s="354" t="s">
        <v>993</v>
      </c>
      <c r="G9056" s="447" t="n">
        <v>122</v>
      </c>
      <c r="H9056" s="448" t="n">
        <v>2603.56876982616</v>
      </c>
      <c r="I9056" s="448" t="n">
        <v>51654.8</v>
      </c>
      <c r="J9056" s="389"/>
      <c r="K9056" s="331" t="s">
        <v>994</v>
      </c>
    </row>
    <row r="9057" customFormat="false" ht="15" hidden="true" customHeight="false" outlineLevel="0" collapsed="false">
      <c r="A9057" s="444"/>
      <c r="B9057" s="444" t="s">
        <v>1927</v>
      </c>
      <c r="C9057" s="444" t="str">
        <f aca="false">IFERROR(VLOOKUP(B9057,'[1]#¡REF!'!$A$1:$C$15201,2,FALSE()),"")</f>
        <v/>
      </c>
      <c r="D9057" s="444" t="s">
        <v>991</v>
      </c>
      <c r="E9057" s="444" t="s">
        <v>1000</v>
      </c>
      <c r="F9057" s="354" t="s">
        <v>993</v>
      </c>
      <c r="G9057" s="447" t="n">
        <v>274</v>
      </c>
      <c r="H9057" s="448" t="n">
        <v>5847.35936829811</v>
      </c>
      <c r="I9057" s="448" t="n">
        <v>116011.6</v>
      </c>
      <c r="J9057" s="389"/>
      <c r="K9057" s="331" t="s">
        <v>994</v>
      </c>
    </row>
    <row r="9058" customFormat="false" ht="15" hidden="true" customHeight="false" outlineLevel="0" collapsed="false">
      <c r="A9058" s="444"/>
      <c r="B9058" s="444" t="s">
        <v>1927</v>
      </c>
      <c r="C9058" s="444" t="str">
        <f aca="false">IFERROR(VLOOKUP(B9058,'[1]#¡REF!'!$A$1:$C$15201,2,FALSE()),"")</f>
        <v/>
      </c>
      <c r="D9058" s="444" t="s">
        <v>991</v>
      </c>
      <c r="E9058" s="444" t="s">
        <v>1053</v>
      </c>
      <c r="F9058" s="354" t="s">
        <v>993</v>
      </c>
      <c r="G9058" s="447" t="n">
        <v>200</v>
      </c>
      <c r="H9058" s="448" t="n">
        <v>4268.14552430519</v>
      </c>
      <c r="I9058" s="448" t="n">
        <v>84680</v>
      </c>
      <c r="J9058" s="389"/>
      <c r="K9058" s="331" t="s">
        <v>994</v>
      </c>
    </row>
    <row r="9059" customFormat="false" ht="15" hidden="true" customHeight="false" outlineLevel="0" collapsed="false">
      <c r="A9059" s="444"/>
      <c r="B9059" s="444" t="s">
        <v>1927</v>
      </c>
      <c r="C9059" s="444" t="str">
        <f aca="false">IFERROR(VLOOKUP(B9059,'[1]#¡REF!'!$A$1:$C$15201,2,FALSE()),"")</f>
        <v/>
      </c>
      <c r="D9059" s="444" t="s">
        <v>991</v>
      </c>
      <c r="E9059" s="444" t="s">
        <v>1009</v>
      </c>
      <c r="F9059" s="354" t="s">
        <v>993</v>
      </c>
      <c r="G9059" s="447" t="n">
        <v>3</v>
      </c>
      <c r="H9059" s="448" t="n">
        <v>64.0221828645778</v>
      </c>
      <c r="I9059" s="448" t="n">
        <v>1270.2</v>
      </c>
      <c r="J9059" s="389"/>
      <c r="K9059" s="331" t="s">
        <v>994</v>
      </c>
    </row>
    <row r="9060" customFormat="false" ht="15" hidden="true" customHeight="false" outlineLevel="0" collapsed="false">
      <c r="A9060" s="444"/>
      <c r="B9060" s="444" t="s">
        <v>1927</v>
      </c>
      <c r="C9060" s="444" t="str">
        <f aca="false">IFERROR(VLOOKUP(B9060,'[1]#¡REF!'!$A$1:$C$15201,2,FALSE()),"")</f>
        <v/>
      </c>
      <c r="D9060" s="444" t="s">
        <v>991</v>
      </c>
      <c r="E9060" s="444" t="s">
        <v>1014</v>
      </c>
      <c r="F9060" s="446" t="s">
        <v>1132</v>
      </c>
      <c r="G9060" s="447" t="n">
        <v>130</v>
      </c>
      <c r="H9060" s="448" t="n">
        <v>2774.29459079837</v>
      </c>
      <c r="I9060" s="448" t="n">
        <v>55042</v>
      </c>
      <c r="J9060" s="389"/>
      <c r="K9060" s="331" t="s">
        <v>994</v>
      </c>
    </row>
    <row r="9061" customFormat="false" ht="15" hidden="true" customHeight="false" outlineLevel="0" collapsed="false">
      <c r="A9061" s="444"/>
      <c r="B9061" s="444" t="s">
        <v>1927</v>
      </c>
      <c r="C9061" s="444" t="str">
        <f aca="false">IFERROR(VLOOKUP(B9061,'[1]#¡REF!'!$A$1:$C$15201,2,FALSE()),"")</f>
        <v/>
      </c>
      <c r="D9061" s="444" t="s">
        <v>991</v>
      </c>
      <c r="E9061" s="444" t="s">
        <v>1002</v>
      </c>
      <c r="F9061" s="446" t="s">
        <v>1133</v>
      </c>
      <c r="G9061" s="447" t="n">
        <v>4</v>
      </c>
      <c r="H9061" s="448" t="n">
        <v>85.3629104861038</v>
      </c>
      <c r="I9061" s="448" t="n">
        <v>1693.6</v>
      </c>
      <c r="J9061" s="389"/>
      <c r="K9061" s="331" t="s">
        <v>994</v>
      </c>
    </row>
    <row r="9062" customFormat="false" ht="15" hidden="true" customHeight="false" outlineLevel="0" collapsed="false">
      <c r="A9062" s="449"/>
      <c r="B9062" s="449" t="s">
        <v>1927</v>
      </c>
      <c r="C9062" s="449" t="str">
        <f aca="false">IFERROR(VLOOKUP(B9062,'[1]#¡REF!'!$A$1:$C$15201,2,FALSE()),"")</f>
        <v/>
      </c>
      <c r="D9062" s="449" t="s">
        <v>991</v>
      </c>
      <c r="E9062" s="449" t="s">
        <v>1004</v>
      </c>
      <c r="F9062" s="450" t="s">
        <v>1134</v>
      </c>
      <c r="G9062" s="447" t="n">
        <v>64</v>
      </c>
      <c r="H9062" s="448" t="n">
        <v>1365.80656777766</v>
      </c>
      <c r="I9062" s="448" t="n">
        <v>27097.6</v>
      </c>
      <c r="J9062" s="390"/>
      <c r="K9062" s="331" t="s">
        <v>994</v>
      </c>
    </row>
    <row r="9063" customFormat="false" ht="15.75" hidden="true" customHeight="false" outlineLevel="0" collapsed="false">
      <c r="A9063" s="455" t="s">
        <v>1706</v>
      </c>
      <c r="B9063" s="455" t="s">
        <v>1927</v>
      </c>
      <c r="C9063" s="455" t="str">
        <f aca="false">IFERROR(VLOOKUP(B9063,'[1]#¡REF!'!$A$1:$C$15201,2,FALSE()),"")</f>
        <v/>
      </c>
      <c r="D9063" s="455" t="s">
        <v>991</v>
      </c>
      <c r="E9063" s="455" t="s">
        <v>612</v>
      </c>
      <c r="F9063" s="456" t="s">
        <v>1136</v>
      </c>
      <c r="G9063" s="457" t="n">
        <v>51</v>
      </c>
      <c r="H9063" s="465" t="n">
        <v>1088.37710869782</v>
      </c>
      <c r="I9063" s="465" t="n">
        <v>21593.4</v>
      </c>
      <c r="J9063" s="360" t="n">
        <v>365</v>
      </c>
      <c r="K9063" s="455" t="s">
        <v>994</v>
      </c>
      <c r="L9063" s="458" t="s">
        <v>1926</v>
      </c>
      <c r="M9063" s="458"/>
      <c r="N9063" s="458"/>
      <c r="O9063" s="458" t="n">
        <v>3139350</v>
      </c>
      <c r="P9063" s="459" t="n">
        <v>2406</v>
      </c>
      <c r="Q9063" s="460" t="n">
        <v>44470</v>
      </c>
      <c r="R9063" s="461"/>
      <c r="S9063" s="461"/>
      <c r="T9063" s="462" t="n">
        <v>51</v>
      </c>
    </row>
    <row r="9064" customFormat="false" ht="15" hidden="true" customHeight="false" outlineLevel="0" collapsed="false">
      <c r="A9064" s="439"/>
      <c r="B9064" s="439" t="s">
        <v>1928</v>
      </c>
      <c r="C9064" s="439" t="str">
        <f aca="false">IFERROR(VLOOKUP(B9064,'[1]#¡REF!'!$A$1:$C$15201,2,FALSE()),"")</f>
        <v/>
      </c>
      <c r="D9064" s="439" t="s">
        <v>991</v>
      </c>
      <c r="E9064" s="439" t="s">
        <v>997</v>
      </c>
      <c r="F9064" s="441" t="s">
        <v>1130</v>
      </c>
      <c r="G9064" s="447" t="n">
        <v>34</v>
      </c>
      <c r="H9064" s="448" t="n">
        <v>1011.84282799487</v>
      </c>
      <c r="I9064" s="448" t="n">
        <v>20074.96</v>
      </c>
      <c r="J9064" s="388"/>
      <c r="K9064" s="331" t="s">
        <v>994</v>
      </c>
    </row>
    <row r="9065" customFormat="false" ht="15" hidden="true" customHeight="false" outlineLevel="0" collapsed="false">
      <c r="A9065" s="444"/>
      <c r="B9065" s="444" t="s">
        <v>1928</v>
      </c>
      <c r="C9065" s="444" t="str">
        <f aca="false">IFERROR(VLOOKUP(B9065,'[1]#¡REF!'!$A$1:$C$15201,2,FALSE()),"")</f>
        <v/>
      </c>
      <c r="D9065" s="444" t="s">
        <v>991</v>
      </c>
      <c r="E9065" s="444" t="s">
        <v>1032</v>
      </c>
      <c r="F9065" s="446" t="s">
        <v>1130</v>
      </c>
      <c r="G9065" s="447" t="n">
        <v>6</v>
      </c>
      <c r="H9065" s="448" t="n">
        <v>178.560499057918</v>
      </c>
      <c r="I9065" s="448" t="n">
        <v>3542.64</v>
      </c>
      <c r="J9065" s="389"/>
      <c r="K9065" s="331" t="s">
        <v>994</v>
      </c>
    </row>
    <row r="9066" customFormat="false" ht="15" hidden="true" customHeight="false" outlineLevel="0" collapsed="false">
      <c r="A9066" s="444"/>
      <c r="B9066" s="444" t="s">
        <v>1928</v>
      </c>
      <c r="C9066" s="444" t="str">
        <f aca="false">IFERROR(VLOOKUP(B9066,'[1]#¡REF!'!$A$1:$C$15201,2,FALSE()),"")</f>
        <v/>
      </c>
      <c r="D9066" s="444" t="s">
        <v>991</v>
      </c>
      <c r="E9066" s="444" t="s">
        <v>992</v>
      </c>
      <c r="F9066" s="354" t="s">
        <v>993</v>
      </c>
      <c r="G9066" s="447" t="n">
        <v>180</v>
      </c>
      <c r="H9066" s="448" t="n">
        <v>5356.81497173755</v>
      </c>
      <c r="I9066" s="448" t="n">
        <v>106279.2</v>
      </c>
      <c r="J9066" s="389"/>
      <c r="K9066" s="331" t="s">
        <v>994</v>
      </c>
    </row>
    <row r="9067" customFormat="false" ht="15" hidden="true" customHeight="false" outlineLevel="0" collapsed="false">
      <c r="A9067" s="444"/>
      <c r="B9067" s="444" t="s">
        <v>1928</v>
      </c>
      <c r="C9067" s="444" t="str">
        <f aca="false">IFERROR(VLOOKUP(B9067,'[1]#¡REF!'!$A$1:$C$15201,2,FALSE()),"")</f>
        <v/>
      </c>
      <c r="D9067" s="444" t="s">
        <v>991</v>
      </c>
      <c r="E9067" s="444" t="s">
        <v>1000</v>
      </c>
      <c r="F9067" s="354" t="s">
        <v>993</v>
      </c>
      <c r="G9067" s="447" t="n">
        <v>343</v>
      </c>
      <c r="H9067" s="448" t="n">
        <v>10207.7085294777</v>
      </c>
      <c r="I9067" s="448" t="n">
        <v>202520.92</v>
      </c>
      <c r="J9067" s="389"/>
      <c r="K9067" s="331" t="s">
        <v>994</v>
      </c>
    </row>
    <row r="9068" customFormat="false" ht="15" hidden="true" customHeight="false" outlineLevel="0" collapsed="false">
      <c r="A9068" s="444"/>
      <c r="B9068" s="444" t="s">
        <v>1928</v>
      </c>
      <c r="C9068" s="444" t="str">
        <f aca="false">IFERROR(VLOOKUP(B9068,'[1]#¡REF!'!$A$1:$C$15201,2,FALSE()),"")</f>
        <v/>
      </c>
      <c r="D9068" s="444" t="s">
        <v>991</v>
      </c>
      <c r="E9068" s="444" t="s">
        <v>1075</v>
      </c>
      <c r="F9068" s="354" t="s">
        <v>993</v>
      </c>
      <c r="G9068" s="447" t="n">
        <v>9</v>
      </c>
      <c r="H9068" s="448" t="n">
        <v>267.840748586878</v>
      </c>
      <c r="I9068" s="448" t="n">
        <v>5313.96</v>
      </c>
      <c r="J9068" s="389"/>
      <c r="K9068" s="331" t="s">
        <v>994</v>
      </c>
    </row>
    <row r="9069" customFormat="false" ht="15" hidden="true" customHeight="false" outlineLevel="0" collapsed="false">
      <c r="A9069" s="444"/>
      <c r="B9069" s="444" t="s">
        <v>1928</v>
      </c>
      <c r="C9069" s="444" t="str">
        <f aca="false">IFERROR(VLOOKUP(B9069,'[1]#¡REF!'!$A$1:$C$15201,2,FALSE()),"")</f>
        <v/>
      </c>
      <c r="D9069" s="444" t="s">
        <v>991</v>
      </c>
      <c r="E9069" s="444" t="s">
        <v>1033</v>
      </c>
      <c r="F9069" s="354" t="s">
        <v>993</v>
      </c>
      <c r="G9069" s="447" t="n">
        <v>20</v>
      </c>
      <c r="H9069" s="448" t="n">
        <v>595.201663526395</v>
      </c>
      <c r="I9069" s="448" t="n">
        <v>11808.8</v>
      </c>
      <c r="J9069" s="389"/>
      <c r="K9069" s="331" t="s">
        <v>994</v>
      </c>
    </row>
    <row r="9070" customFormat="false" ht="15" hidden="true" customHeight="false" outlineLevel="0" collapsed="false">
      <c r="A9070" s="444"/>
      <c r="B9070" s="444" t="s">
        <v>1928</v>
      </c>
      <c r="C9070" s="444" t="str">
        <f aca="false">IFERROR(VLOOKUP(B9070,'[1]#¡REF!'!$A$1:$C$15201,2,FALSE()),"")</f>
        <v/>
      </c>
      <c r="D9070" s="444" t="s">
        <v>991</v>
      </c>
      <c r="E9070" s="444" t="s">
        <v>1053</v>
      </c>
      <c r="F9070" s="354" t="s">
        <v>993</v>
      </c>
      <c r="G9070" s="447" t="n">
        <v>500</v>
      </c>
      <c r="H9070" s="448" t="n">
        <v>14880.0415881599</v>
      </c>
      <c r="I9070" s="448" t="n">
        <v>295220</v>
      </c>
      <c r="J9070" s="389"/>
      <c r="K9070" s="331" t="s">
        <v>994</v>
      </c>
    </row>
    <row r="9071" customFormat="false" ht="15" hidden="true" customHeight="false" outlineLevel="0" collapsed="false">
      <c r="A9071" s="444"/>
      <c r="B9071" s="444" t="s">
        <v>1928</v>
      </c>
      <c r="C9071" s="444" t="str">
        <f aca="false">IFERROR(VLOOKUP(B9071,'[1]#¡REF!'!$A$1:$C$15201,2,FALSE()),"")</f>
        <v/>
      </c>
      <c r="D9071" s="444" t="s">
        <v>991</v>
      </c>
      <c r="E9071" s="444" t="s">
        <v>1011</v>
      </c>
      <c r="F9071" s="354" t="s">
        <v>993</v>
      </c>
      <c r="G9071" s="447" t="n">
        <v>60</v>
      </c>
      <c r="H9071" s="448" t="n">
        <v>1785.60499057918</v>
      </c>
      <c r="I9071" s="448" t="n">
        <v>35426.4</v>
      </c>
      <c r="J9071" s="389"/>
      <c r="K9071" s="331" t="s">
        <v>994</v>
      </c>
    </row>
    <row r="9072" customFormat="false" ht="15" hidden="true" customHeight="false" outlineLevel="0" collapsed="false">
      <c r="A9072" s="444"/>
      <c r="B9072" s="444" t="s">
        <v>1928</v>
      </c>
      <c r="C9072" s="444" t="str">
        <f aca="false">IFERROR(VLOOKUP(B9072,'[1]#¡REF!'!$A$1:$C$15201,2,FALSE()),"")</f>
        <v/>
      </c>
      <c r="D9072" s="444" t="s">
        <v>991</v>
      </c>
      <c r="E9072" s="444" t="s">
        <v>1035</v>
      </c>
      <c r="F9072" s="354" t="s">
        <v>993</v>
      </c>
      <c r="G9072" s="447" t="n">
        <v>89</v>
      </c>
      <c r="H9072" s="448" t="n">
        <v>2648.64740269246</v>
      </c>
      <c r="I9072" s="448" t="n">
        <v>52549.16</v>
      </c>
      <c r="J9072" s="389"/>
      <c r="K9072" s="331" t="s">
        <v>994</v>
      </c>
    </row>
    <row r="9073" customFormat="false" ht="15" hidden="true" customHeight="false" outlineLevel="0" collapsed="false">
      <c r="A9073" s="444"/>
      <c r="B9073" s="444" t="s">
        <v>1928</v>
      </c>
      <c r="C9073" s="444" t="str">
        <f aca="false">IFERROR(VLOOKUP(B9073,'[1]#¡REF!'!$A$1:$C$15201,2,FALSE()),"")</f>
        <v/>
      </c>
      <c r="D9073" s="444" t="s">
        <v>991</v>
      </c>
      <c r="E9073" s="444" t="s">
        <v>1037</v>
      </c>
      <c r="F9073" s="446" t="s">
        <v>1131</v>
      </c>
      <c r="G9073" s="447" t="n">
        <v>192</v>
      </c>
      <c r="H9073" s="448" t="n">
        <v>5713.93596985339</v>
      </c>
      <c r="I9073" s="448" t="n">
        <v>113364.48</v>
      </c>
      <c r="J9073" s="389"/>
      <c r="K9073" s="331" t="s">
        <v>994</v>
      </c>
    </row>
    <row r="9074" customFormat="false" ht="15" hidden="true" customHeight="false" outlineLevel="0" collapsed="false">
      <c r="A9074" s="444"/>
      <c r="B9074" s="444" t="s">
        <v>1928</v>
      </c>
      <c r="C9074" s="444" t="str">
        <f aca="false">IFERROR(VLOOKUP(B9074,'[1]#¡REF!'!$A$1:$C$15201,2,FALSE()),"")</f>
        <v/>
      </c>
      <c r="D9074" s="444" t="s">
        <v>991</v>
      </c>
      <c r="E9074" s="444" t="s">
        <v>1014</v>
      </c>
      <c r="F9074" s="446" t="s">
        <v>1132</v>
      </c>
      <c r="G9074" s="447" t="n">
        <v>250</v>
      </c>
      <c r="H9074" s="448" t="n">
        <v>7440.02079407994</v>
      </c>
      <c r="I9074" s="448" t="n">
        <v>147610</v>
      </c>
      <c r="J9074" s="389"/>
      <c r="K9074" s="331" t="s">
        <v>994</v>
      </c>
    </row>
    <row r="9075" customFormat="false" ht="15" hidden="true" customHeight="false" outlineLevel="0" collapsed="false">
      <c r="A9075" s="444"/>
      <c r="B9075" s="444" t="s">
        <v>1928</v>
      </c>
      <c r="C9075" s="444" t="str">
        <f aca="false">IFERROR(VLOOKUP(B9075,'[1]#¡REF!'!$A$1:$C$15201,2,FALSE()),"")</f>
        <v/>
      </c>
      <c r="D9075" s="444" t="s">
        <v>991</v>
      </c>
      <c r="E9075" s="444" t="s">
        <v>1002</v>
      </c>
      <c r="F9075" s="446" t="s">
        <v>1133</v>
      </c>
      <c r="G9075" s="447" t="n">
        <v>3</v>
      </c>
      <c r="H9075" s="448" t="n">
        <v>89.2802495289592</v>
      </c>
      <c r="I9075" s="448" t="n">
        <v>1771.32</v>
      </c>
      <c r="J9075" s="389"/>
      <c r="K9075" s="331" t="s">
        <v>994</v>
      </c>
    </row>
    <row r="9076" customFormat="false" ht="15" hidden="true" customHeight="false" outlineLevel="0" collapsed="false">
      <c r="A9076" s="449"/>
      <c r="B9076" s="449" t="s">
        <v>1928</v>
      </c>
      <c r="C9076" s="449" t="str">
        <f aca="false">IFERROR(VLOOKUP(B9076,'[1]#¡REF!'!$A$1:$C$15201,2,FALSE()),"")</f>
        <v/>
      </c>
      <c r="D9076" s="449" t="s">
        <v>991</v>
      </c>
      <c r="E9076" s="449" t="s">
        <v>1004</v>
      </c>
      <c r="F9076" s="450" t="s">
        <v>1134</v>
      </c>
      <c r="G9076" s="447" t="n">
        <v>32</v>
      </c>
      <c r="H9076" s="448" t="n">
        <v>952.322661642231</v>
      </c>
      <c r="I9076" s="448" t="n">
        <v>18894.08</v>
      </c>
      <c r="J9076" s="390"/>
      <c r="K9076" s="331" t="s">
        <v>994</v>
      </c>
    </row>
    <row r="9077" customFormat="false" ht="15.75" hidden="true" customHeight="false" outlineLevel="0" collapsed="false">
      <c r="A9077" s="455" t="s">
        <v>1706</v>
      </c>
      <c r="B9077" s="455" t="s">
        <v>1928</v>
      </c>
      <c r="C9077" s="455" t="str">
        <f aca="false">IFERROR(VLOOKUP(B9077,'[1]#¡REF!'!$A$1:$C$15201,2,FALSE()),"")</f>
        <v/>
      </c>
      <c r="D9077" s="455" t="s">
        <v>991</v>
      </c>
      <c r="E9077" s="455" t="s">
        <v>612</v>
      </c>
      <c r="F9077" s="456" t="s">
        <v>1136</v>
      </c>
      <c r="G9077" s="457" t="n">
        <v>62</v>
      </c>
      <c r="H9077" s="465" t="n">
        <v>1845.12515693182</v>
      </c>
      <c r="I9077" s="465" t="n">
        <v>36607.28</v>
      </c>
      <c r="J9077" s="360" t="n">
        <v>509</v>
      </c>
      <c r="K9077" s="455" t="s">
        <v>994</v>
      </c>
      <c r="L9077" s="458" t="s">
        <v>1926</v>
      </c>
      <c r="M9077" s="458"/>
      <c r="N9077" s="458"/>
      <c r="O9077" s="458" t="n">
        <v>3139350</v>
      </c>
      <c r="P9077" s="459" t="n">
        <v>2408</v>
      </c>
      <c r="Q9077" s="460" t="n">
        <v>44470</v>
      </c>
      <c r="R9077" s="461"/>
      <c r="S9077" s="461"/>
      <c r="T9077" s="462" t="n">
        <v>62</v>
      </c>
    </row>
    <row r="9078" customFormat="false" ht="15" hidden="true" customHeight="false" outlineLevel="0" collapsed="false">
      <c r="A9078" s="439"/>
      <c r="B9078" s="439" t="s">
        <v>1929</v>
      </c>
      <c r="C9078" s="439" t="str">
        <f aca="false">IFERROR(VLOOKUP(B9078,'[1]#¡REF!'!$A$1:$C$15201,2,FALSE()),"")</f>
        <v/>
      </c>
      <c r="D9078" s="439" t="s">
        <v>991</v>
      </c>
      <c r="E9078" s="439" t="s">
        <v>997</v>
      </c>
      <c r="F9078" s="441" t="s">
        <v>1130</v>
      </c>
      <c r="G9078" s="447" t="n">
        <v>73</v>
      </c>
      <c r="H9078" s="448" t="n">
        <v>930.455724298531</v>
      </c>
      <c r="I9078" s="448" t="n">
        <v>18460.24</v>
      </c>
      <c r="J9078" s="388"/>
      <c r="K9078" s="331" t="s">
        <v>994</v>
      </c>
    </row>
    <row r="9079" customFormat="false" ht="15" hidden="true" customHeight="false" outlineLevel="0" collapsed="false">
      <c r="A9079" s="444"/>
      <c r="B9079" s="444" t="s">
        <v>1929</v>
      </c>
      <c r="C9079" s="444" t="str">
        <f aca="false">IFERROR(VLOOKUP(B9079,'[1]#¡REF!'!$A$1:$C$15201,2,FALSE()),"")</f>
        <v/>
      </c>
      <c r="D9079" s="444" t="s">
        <v>991</v>
      </c>
      <c r="E9079" s="444" t="s">
        <v>992</v>
      </c>
      <c r="F9079" s="354" t="s">
        <v>993</v>
      </c>
      <c r="G9079" s="447" t="n">
        <v>200</v>
      </c>
      <c r="H9079" s="448" t="n">
        <v>2549.19376520145</v>
      </c>
      <c r="I9079" s="448" t="n">
        <v>50576</v>
      </c>
      <c r="J9079" s="389"/>
      <c r="K9079" s="331" t="s">
        <v>994</v>
      </c>
    </row>
    <row r="9080" customFormat="false" ht="15" hidden="true" customHeight="false" outlineLevel="0" collapsed="false">
      <c r="A9080" s="444"/>
      <c r="B9080" s="444" t="s">
        <v>1929</v>
      </c>
      <c r="C9080" s="444" t="str">
        <f aca="false">IFERROR(VLOOKUP(B9080,'[1]#¡REF!'!$A$1:$C$15201,2,FALSE()),"")</f>
        <v/>
      </c>
      <c r="D9080" s="444" t="s">
        <v>991</v>
      </c>
      <c r="E9080" s="444" t="s">
        <v>1000</v>
      </c>
      <c r="F9080" s="354" t="s">
        <v>993</v>
      </c>
      <c r="G9080" s="447" t="n">
        <v>540</v>
      </c>
      <c r="H9080" s="448" t="n">
        <v>6882.82316604393</v>
      </c>
      <c r="I9080" s="448" t="n">
        <v>136555.2</v>
      </c>
      <c r="J9080" s="389"/>
      <c r="K9080" s="331" t="s">
        <v>994</v>
      </c>
    </row>
    <row r="9081" customFormat="false" ht="15" hidden="true" customHeight="false" outlineLevel="0" collapsed="false">
      <c r="A9081" s="444"/>
      <c r="B9081" s="444" t="s">
        <v>1929</v>
      </c>
      <c r="C9081" s="444" t="str">
        <f aca="false">IFERROR(VLOOKUP(B9081,'[1]#¡REF!'!$A$1:$C$15201,2,FALSE()),"")</f>
        <v/>
      </c>
      <c r="D9081" s="444" t="s">
        <v>991</v>
      </c>
      <c r="E9081" s="444" t="s">
        <v>1075</v>
      </c>
      <c r="F9081" s="354" t="s">
        <v>993</v>
      </c>
      <c r="G9081" s="447" t="n">
        <v>6</v>
      </c>
      <c r="H9081" s="448" t="n">
        <v>76.4758129560436</v>
      </c>
      <c r="I9081" s="448" t="n">
        <v>1517.28</v>
      </c>
      <c r="J9081" s="389"/>
      <c r="K9081" s="331" t="s">
        <v>994</v>
      </c>
    </row>
    <row r="9082" customFormat="false" ht="15" hidden="true" customHeight="false" outlineLevel="0" collapsed="false">
      <c r="A9082" s="444"/>
      <c r="B9082" s="444" t="s">
        <v>1929</v>
      </c>
      <c r="C9082" s="444" t="str">
        <f aca="false">IFERROR(VLOOKUP(B9082,'[1]#¡REF!'!$A$1:$C$15201,2,FALSE()),"")</f>
        <v/>
      </c>
      <c r="D9082" s="444" t="s">
        <v>991</v>
      </c>
      <c r="E9082" s="444" t="s">
        <v>1053</v>
      </c>
      <c r="F9082" s="354" t="s">
        <v>993</v>
      </c>
      <c r="G9082" s="447" t="n">
        <v>500</v>
      </c>
      <c r="H9082" s="448" t="n">
        <v>6372.98441300364</v>
      </c>
      <c r="I9082" s="448" t="n">
        <v>126440</v>
      </c>
      <c r="J9082" s="389"/>
      <c r="K9082" s="331" t="s">
        <v>994</v>
      </c>
    </row>
    <row r="9083" customFormat="false" ht="15" hidden="true" customHeight="false" outlineLevel="0" collapsed="false">
      <c r="A9083" s="444"/>
      <c r="B9083" s="444" t="s">
        <v>1929</v>
      </c>
      <c r="C9083" s="444" t="str">
        <f aca="false">IFERROR(VLOOKUP(B9083,'[1]#¡REF!'!$A$1:$C$15201,2,FALSE()),"")</f>
        <v/>
      </c>
      <c r="D9083" s="444" t="s">
        <v>991</v>
      </c>
      <c r="E9083" s="444" t="s">
        <v>1011</v>
      </c>
      <c r="F9083" s="354" t="s">
        <v>993</v>
      </c>
      <c r="G9083" s="447" t="n">
        <v>115</v>
      </c>
      <c r="H9083" s="448" t="n">
        <v>1465.78641499084</v>
      </c>
      <c r="I9083" s="448" t="n">
        <v>29081.2</v>
      </c>
      <c r="J9083" s="389"/>
      <c r="K9083" s="331" t="s">
        <v>994</v>
      </c>
    </row>
    <row r="9084" customFormat="false" ht="15" hidden="true" customHeight="false" outlineLevel="0" collapsed="false">
      <c r="A9084" s="444"/>
      <c r="B9084" s="444" t="s">
        <v>1929</v>
      </c>
      <c r="C9084" s="444" t="str">
        <f aca="false">IFERROR(VLOOKUP(B9084,'[1]#¡REF!'!$A$1:$C$15201,2,FALSE()),"")</f>
        <v/>
      </c>
      <c r="D9084" s="444" t="s">
        <v>991</v>
      </c>
      <c r="E9084" s="444" t="s">
        <v>1037</v>
      </c>
      <c r="F9084" s="446" t="s">
        <v>1131</v>
      </c>
      <c r="G9084" s="447" t="n">
        <v>250</v>
      </c>
      <c r="H9084" s="448" t="n">
        <v>3186.49220650182</v>
      </c>
      <c r="I9084" s="448" t="n">
        <v>63220</v>
      </c>
      <c r="J9084" s="389"/>
      <c r="K9084" s="331" t="s">
        <v>994</v>
      </c>
    </row>
    <row r="9085" customFormat="false" ht="15" hidden="true" customHeight="false" outlineLevel="0" collapsed="false">
      <c r="A9085" s="444"/>
      <c r="B9085" s="444" t="s">
        <v>1929</v>
      </c>
      <c r="C9085" s="444" t="str">
        <f aca="false">IFERROR(VLOOKUP(B9085,'[1]#¡REF!'!$A$1:$C$15201,2,FALSE()),"")</f>
        <v/>
      </c>
      <c r="D9085" s="444" t="s">
        <v>991</v>
      </c>
      <c r="E9085" s="444" t="s">
        <v>1014</v>
      </c>
      <c r="F9085" s="446" t="s">
        <v>1132</v>
      </c>
      <c r="G9085" s="447" t="n">
        <v>142</v>
      </c>
      <c r="H9085" s="448" t="n">
        <v>1809.92757329303</v>
      </c>
      <c r="I9085" s="448" t="n">
        <v>35908.96</v>
      </c>
      <c r="J9085" s="389"/>
      <c r="K9085" s="331" t="s">
        <v>994</v>
      </c>
    </row>
    <row r="9086" customFormat="false" ht="15" hidden="true" customHeight="false" outlineLevel="0" collapsed="false">
      <c r="A9086" s="444"/>
      <c r="B9086" s="444" t="s">
        <v>1929</v>
      </c>
      <c r="C9086" s="444" t="str">
        <f aca="false">IFERROR(VLOOKUP(B9086,'[1]#¡REF!'!$A$1:$C$15201,2,FALSE()),"")</f>
        <v/>
      </c>
      <c r="D9086" s="444" t="s">
        <v>991</v>
      </c>
      <c r="E9086" s="444" t="s">
        <v>1002</v>
      </c>
      <c r="F9086" s="446" t="s">
        <v>1133</v>
      </c>
      <c r="G9086" s="447" t="n">
        <v>3</v>
      </c>
      <c r="H9086" s="448" t="n">
        <v>38.2379064780218</v>
      </c>
      <c r="I9086" s="448" t="n">
        <v>758.64</v>
      </c>
      <c r="J9086" s="389"/>
      <c r="K9086" s="331" t="s">
        <v>994</v>
      </c>
    </row>
    <row r="9087" customFormat="false" ht="15" hidden="true" customHeight="false" outlineLevel="0" collapsed="false">
      <c r="A9087" s="444"/>
      <c r="B9087" s="444" t="s">
        <v>1929</v>
      </c>
      <c r="C9087" s="444" t="str">
        <f aca="false">IFERROR(VLOOKUP(B9087,'[1]#¡REF!'!$A$1:$C$15201,2,FALSE()),"")</f>
        <v/>
      </c>
      <c r="D9087" s="444" t="s">
        <v>991</v>
      </c>
      <c r="E9087" s="444" t="s">
        <v>1004</v>
      </c>
      <c r="F9087" s="446" t="s">
        <v>1134</v>
      </c>
      <c r="G9087" s="447" t="n">
        <v>80</v>
      </c>
      <c r="H9087" s="448" t="n">
        <v>1019.67750608058</v>
      </c>
      <c r="I9087" s="448" t="n">
        <v>20230.4</v>
      </c>
      <c r="J9087" s="389"/>
      <c r="K9087" s="331" t="s">
        <v>994</v>
      </c>
    </row>
    <row r="9088" customFormat="false" ht="15" hidden="true" customHeight="false" outlineLevel="0" collapsed="false">
      <c r="A9088" s="444"/>
      <c r="B9088" s="444" t="s">
        <v>1127</v>
      </c>
      <c r="C9088" s="444" t="str">
        <f aca="false">IFERROR(VLOOKUP(B9088,'[1]#¡REF!'!$A$1:$C$15201,2,FALSE()),"")</f>
        <v/>
      </c>
      <c r="D9088" s="444" t="s">
        <v>991</v>
      </c>
      <c r="E9088" s="444" t="s">
        <v>997</v>
      </c>
      <c r="F9088" s="446" t="s">
        <v>1130</v>
      </c>
      <c r="G9088" s="447" t="n">
        <v>2</v>
      </c>
      <c r="H9088" s="448" t="n">
        <v>33.0927447500923</v>
      </c>
      <c r="I9088" s="448" t="n">
        <v>656.56</v>
      </c>
      <c r="J9088" s="389"/>
      <c r="K9088" s="331" t="s">
        <v>994</v>
      </c>
    </row>
    <row r="9089" customFormat="false" ht="15" hidden="true" customHeight="false" outlineLevel="0" collapsed="false">
      <c r="A9089" s="444"/>
      <c r="B9089" s="444" t="s">
        <v>1127</v>
      </c>
      <c r="C9089" s="444" t="str">
        <f aca="false">IFERROR(VLOOKUP(B9089,'[1]#¡REF!'!$A$1:$C$15201,2,FALSE()),"")</f>
        <v/>
      </c>
      <c r="D9089" s="444" t="s">
        <v>991</v>
      </c>
      <c r="E9089" s="444" t="s">
        <v>992</v>
      </c>
      <c r="F9089" s="354" t="s">
        <v>993</v>
      </c>
      <c r="G9089" s="447" t="n">
        <v>15</v>
      </c>
      <c r="H9089" s="448" t="n">
        <v>248.195585625692</v>
      </c>
      <c r="I9089" s="448" t="n">
        <v>4924.2</v>
      </c>
      <c r="J9089" s="389"/>
      <c r="K9089" s="331" t="s">
        <v>994</v>
      </c>
    </row>
    <row r="9090" customFormat="false" ht="15" hidden="true" customHeight="false" outlineLevel="0" collapsed="false">
      <c r="A9090" s="444"/>
      <c r="B9090" s="444" t="s">
        <v>1127</v>
      </c>
      <c r="C9090" s="444" t="str">
        <f aca="false">IFERROR(VLOOKUP(B9090,'[1]#¡REF!'!$A$1:$C$15201,2,FALSE()),"")</f>
        <v/>
      </c>
      <c r="D9090" s="444" t="s">
        <v>991</v>
      </c>
      <c r="E9090" s="444" t="s">
        <v>1000</v>
      </c>
      <c r="F9090" s="354" t="s">
        <v>993</v>
      </c>
      <c r="G9090" s="447" t="n">
        <v>45</v>
      </c>
      <c r="H9090" s="448" t="n">
        <v>744.586756877076</v>
      </c>
      <c r="I9090" s="448" t="n">
        <v>14772.6</v>
      </c>
      <c r="J9090" s="389"/>
      <c r="K9090" s="331" t="s">
        <v>994</v>
      </c>
    </row>
    <row r="9091" customFormat="false" ht="15" hidden="true" customHeight="false" outlineLevel="0" collapsed="false">
      <c r="A9091" s="444"/>
      <c r="B9091" s="444" t="s">
        <v>1127</v>
      </c>
      <c r="C9091" s="444" t="str">
        <f aca="false">IFERROR(VLOOKUP(B9091,'[1]#¡REF!'!$A$1:$C$15201,2,FALSE()),"")</f>
        <v/>
      </c>
      <c r="D9091" s="444" t="s">
        <v>991</v>
      </c>
      <c r="E9091" s="444" t="s">
        <v>1053</v>
      </c>
      <c r="F9091" s="354" t="s">
        <v>993</v>
      </c>
      <c r="G9091" s="447" t="n">
        <v>150</v>
      </c>
      <c r="H9091" s="448" t="n">
        <v>2481.95585625692</v>
      </c>
      <c r="I9091" s="448" t="n">
        <v>49242</v>
      </c>
      <c r="J9091" s="389"/>
      <c r="K9091" s="331" t="s">
        <v>994</v>
      </c>
    </row>
    <row r="9092" customFormat="false" ht="15" hidden="true" customHeight="false" outlineLevel="0" collapsed="false">
      <c r="A9092" s="444"/>
      <c r="B9092" s="444" t="s">
        <v>1127</v>
      </c>
      <c r="C9092" s="444" t="str">
        <f aca="false">IFERROR(VLOOKUP(B9092,'[1]#¡REF!'!$A$1:$C$15201,2,FALSE()),"")</f>
        <v/>
      </c>
      <c r="D9092" s="444" t="s">
        <v>991</v>
      </c>
      <c r="E9092" s="444" t="s">
        <v>1011</v>
      </c>
      <c r="F9092" s="354" t="s">
        <v>993</v>
      </c>
      <c r="G9092" s="447" t="n">
        <v>8</v>
      </c>
      <c r="H9092" s="448" t="n">
        <v>132.370979000369</v>
      </c>
      <c r="I9092" s="448" t="n">
        <v>2626.24</v>
      </c>
      <c r="J9092" s="389"/>
      <c r="K9092" s="331" t="s">
        <v>994</v>
      </c>
    </row>
    <row r="9093" customFormat="false" ht="15" hidden="true" customHeight="false" outlineLevel="0" collapsed="false">
      <c r="A9093" s="444"/>
      <c r="B9093" s="444" t="s">
        <v>1127</v>
      </c>
      <c r="C9093" s="444" t="str">
        <f aca="false">IFERROR(VLOOKUP(B9093,'[1]#¡REF!'!$A$1:$C$15201,2,FALSE()),"")</f>
        <v/>
      </c>
      <c r="D9093" s="444" t="s">
        <v>991</v>
      </c>
      <c r="E9093" s="444" t="s">
        <v>1014</v>
      </c>
      <c r="F9093" s="446" t="s">
        <v>1132</v>
      </c>
      <c r="G9093" s="447" t="n">
        <v>80</v>
      </c>
      <c r="H9093" s="448" t="n">
        <v>1323.70979000369</v>
      </c>
      <c r="I9093" s="448" t="n">
        <v>26262.4</v>
      </c>
      <c r="J9093" s="389"/>
      <c r="K9093" s="331" t="s">
        <v>994</v>
      </c>
    </row>
    <row r="9094" customFormat="false" ht="15" hidden="true" customHeight="false" outlineLevel="0" collapsed="false">
      <c r="A9094" s="444"/>
      <c r="B9094" s="444" t="s">
        <v>1127</v>
      </c>
      <c r="C9094" s="444" t="str">
        <f aca="false">IFERROR(VLOOKUP(B9094,'[1]#¡REF!'!$A$1:$C$15201,2,FALSE()),"")</f>
        <v/>
      </c>
      <c r="D9094" s="444" t="s">
        <v>991</v>
      </c>
      <c r="E9094" s="444" t="s">
        <v>1002</v>
      </c>
      <c r="F9094" s="446" t="s">
        <v>1133</v>
      </c>
      <c r="G9094" s="447" t="n">
        <v>3</v>
      </c>
      <c r="H9094" s="448" t="n">
        <v>49.6391171251384</v>
      </c>
      <c r="I9094" s="448" t="n">
        <v>984.84</v>
      </c>
      <c r="J9094" s="389"/>
      <c r="K9094" s="331" t="s">
        <v>994</v>
      </c>
    </row>
    <row r="9095" customFormat="false" ht="15" hidden="true" customHeight="false" outlineLevel="0" collapsed="false">
      <c r="A9095" s="444"/>
      <c r="B9095" s="444" t="s">
        <v>1930</v>
      </c>
      <c r="C9095" s="444" t="str">
        <f aca="false">IFERROR(VLOOKUP(B9095,'[1]#¡REF!'!$A$1:$C$15201,2,FALSE()),"")</f>
        <v/>
      </c>
      <c r="D9095" s="444" t="s">
        <v>991</v>
      </c>
      <c r="E9095" s="444" t="s">
        <v>997</v>
      </c>
      <c r="F9095" s="446" t="s">
        <v>1130</v>
      </c>
      <c r="G9095" s="447" t="n">
        <v>1</v>
      </c>
      <c r="H9095" s="448" t="n">
        <v>47.5781290466212</v>
      </c>
      <c r="I9095" s="448" t="n">
        <v>943.95</v>
      </c>
      <c r="J9095" s="389"/>
      <c r="K9095" s="331" t="s">
        <v>994</v>
      </c>
    </row>
    <row r="9096" customFormat="false" ht="15" hidden="true" customHeight="false" outlineLevel="0" collapsed="false">
      <c r="A9096" s="444"/>
      <c r="B9096" s="444" t="s">
        <v>1930</v>
      </c>
      <c r="C9096" s="444" t="str">
        <f aca="false">IFERROR(VLOOKUP(B9096,'[1]#¡REF!'!$A$1:$C$15201,2,FALSE()),"")</f>
        <v/>
      </c>
      <c r="D9096" s="444" t="s">
        <v>991</v>
      </c>
      <c r="E9096" s="444" t="s">
        <v>992</v>
      </c>
      <c r="F9096" s="354" t="s">
        <v>993</v>
      </c>
      <c r="G9096" s="447" t="n">
        <v>20</v>
      </c>
      <c r="H9096" s="448" t="n">
        <v>951.562580932424</v>
      </c>
      <c r="I9096" s="448" t="n">
        <v>18879</v>
      </c>
      <c r="J9096" s="389"/>
      <c r="K9096" s="331" t="s">
        <v>994</v>
      </c>
    </row>
    <row r="9097" customFormat="false" ht="15" hidden="true" customHeight="false" outlineLevel="0" collapsed="false">
      <c r="A9097" s="449"/>
      <c r="B9097" s="449" t="s">
        <v>1930</v>
      </c>
      <c r="C9097" s="449" t="str">
        <f aca="false">IFERROR(VLOOKUP(B9097,'[1]#¡REF!'!$A$1:$C$15201,2,FALSE()),"")</f>
        <v/>
      </c>
      <c r="D9097" s="449" t="s">
        <v>991</v>
      </c>
      <c r="E9097" s="449" t="s">
        <v>1011</v>
      </c>
      <c r="F9097" s="354" t="s">
        <v>993</v>
      </c>
      <c r="G9097" s="447" t="n">
        <v>25</v>
      </c>
      <c r="H9097" s="448" t="n">
        <v>1189.45322616553</v>
      </c>
      <c r="I9097" s="448" t="n">
        <v>23598.75</v>
      </c>
      <c r="J9097" s="390"/>
      <c r="K9097" s="331" t="s">
        <v>994</v>
      </c>
    </row>
    <row r="9098" customFormat="false" ht="15.75" hidden="true" customHeight="false" outlineLevel="0" collapsed="false">
      <c r="A9098" s="455" t="s">
        <v>1706</v>
      </c>
      <c r="B9098" s="455" t="s">
        <v>1930</v>
      </c>
      <c r="C9098" s="455" t="str">
        <f aca="false">IFERROR(VLOOKUP(B9098,'[1]#¡REF!'!$A$1:$C$15201,2,FALSE()),"")</f>
        <v/>
      </c>
      <c r="D9098" s="455" t="s">
        <v>991</v>
      </c>
      <c r="E9098" s="455" t="s">
        <v>612</v>
      </c>
      <c r="F9098" s="456" t="s">
        <v>1136</v>
      </c>
      <c r="G9098" s="457" t="n">
        <v>11</v>
      </c>
      <c r="H9098" s="465" t="n">
        <v>523.359419512833</v>
      </c>
      <c r="I9098" s="465" t="n">
        <v>10383.45</v>
      </c>
      <c r="J9098" s="360" t="n">
        <v>813</v>
      </c>
      <c r="K9098" s="455" t="s">
        <v>994</v>
      </c>
      <c r="L9098" s="458" t="s">
        <v>1926</v>
      </c>
      <c r="M9098" s="458"/>
      <c r="N9098" s="458"/>
      <c r="O9098" s="458" t="n">
        <v>3139350</v>
      </c>
      <c r="P9098" s="459" t="n">
        <v>2405</v>
      </c>
      <c r="Q9098" s="460" t="n">
        <v>44470</v>
      </c>
      <c r="R9098" s="461"/>
      <c r="S9098" s="461"/>
      <c r="T9098" s="462" t="n">
        <v>11</v>
      </c>
    </row>
    <row r="9099" customFormat="false" ht="15" hidden="true" customHeight="false" outlineLevel="0" collapsed="false">
      <c r="A9099" s="439"/>
      <c r="B9099" s="439" t="s">
        <v>1931</v>
      </c>
      <c r="C9099" s="439" t="str">
        <f aca="false">IFERROR(VLOOKUP(B9099,'[1]#¡REF!'!$A$1:$C$15201,2,FALSE()),"")</f>
        <v/>
      </c>
      <c r="D9099" s="439" t="s">
        <v>991</v>
      </c>
      <c r="E9099" s="439" t="s">
        <v>997</v>
      </c>
      <c r="F9099" s="441" t="s">
        <v>1130</v>
      </c>
      <c r="G9099" s="447" t="n">
        <v>1550</v>
      </c>
      <c r="H9099" s="448" t="n">
        <v>828.90631931402</v>
      </c>
      <c r="I9099" s="448" t="n">
        <v>16445.5</v>
      </c>
      <c r="J9099" s="388"/>
      <c r="K9099" s="331" t="s">
        <v>994</v>
      </c>
    </row>
    <row r="9100" customFormat="false" ht="15" hidden="true" customHeight="false" outlineLevel="0" collapsed="false">
      <c r="A9100" s="444"/>
      <c r="B9100" s="444" t="s">
        <v>1931</v>
      </c>
      <c r="C9100" s="444" t="str">
        <f aca="false">IFERROR(VLOOKUP(B9100,'[1]#¡REF!'!$A$1:$C$15201,2,FALSE()),"")</f>
        <v/>
      </c>
      <c r="D9100" s="444" t="s">
        <v>991</v>
      </c>
      <c r="E9100" s="444" t="s">
        <v>1032</v>
      </c>
      <c r="F9100" s="446" t="s">
        <v>1130</v>
      </c>
      <c r="G9100" s="447" t="n">
        <v>84</v>
      </c>
      <c r="H9100" s="448" t="n">
        <v>44.9213747241146</v>
      </c>
      <c r="I9100" s="448" t="n">
        <v>891.24</v>
      </c>
      <c r="J9100" s="389"/>
      <c r="K9100" s="331" t="s">
        <v>994</v>
      </c>
    </row>
    <row r="9101" customFormat="false" ht="15" hidden="true" customHeight="false" outlineLevel="0" collapsed="false">
      <c r="A9101" s="444"/>
      <c r="B9101" s="444" t="s">
        <v>1931</v>
      </c>
      <c r="C9101" s="444" t="str">
        <f aca="false">IFERROR(VLOOKUP(B9101,'[1]#¡REF!'!$A$1:$C$15201,2,FALSE()),"")</f>
        <v/>
      </c>
      <c r="D9101" s="444" t="s">
        <v>991</v>
      </c>
      <c r="E9101" s="444" t="s">
        <v>992</v>
      </c>
      <c r="F9101" s="354" t="s">
        <v>993</v>
      </c>
      <c r="G9101" s="447" t="n">
        <v>14400</v>
      </c>
      <c r="H9101" s="448" t="n">
        <v>7700.80709556251</v>
      </c>
      <c r="I9101" s="448" t="n">
        <v>152784</v>
      </c>
      <c r="J9101" s="389"/>
      <c r="K9101" s="331" t="s">
        <v>994</v>
      </c>
    </row>
    <row r="9102" customFormat="false" ht="15" hidden="true" customHeight="false" outlineLevel="0" collapsed="false">
      <c r="A9102" s="444"/>
      <c r="B9102" s="444" t="s">
        <v>1931</v>
      </c>
      <c r="C9102" s="444" t="str">
        <f aca="false">IFERROR(VLOOKUP(B9102,'[1]#¡REF!'!$A$1:$C$15201,2,FALSE()),"")</f>
        <v/>
      </c>
      <c r="D9102" s="444" t="s">
        <v>991</v>
      </c>
      <c r="E9102" s="444" t="s">
        <v>1008</v>
      </c>
      <c r="F9102" s="354" t="s">
        <v>993</v>
      </c>
      <c r="G9102" s="447" t="n">
        <v>1800</v>
      </c>
      <c r="H9102" s="448" t="n">
        <v>962.600886945313</v>
      </c>
      <c r="I9102" s="448" t="n">
        <v>19098</v>
      </c>
      <c r="J9102" s="389"/>
      <c r="K9102" s="331" t="s">
        <v>994</v>
      </c>
    </row>
    <row r="9103" customFormat="false" ht="15" hidden="true" customHeight="false" outlineLevel="0" collapsed="false">
      <c r="A9103" s="444"/>
      <c r="B9103" s="444" t="s">
        <v>1931</v>
      </c>
      <c r="C9103" s="444" t="str">
        <f aca="false">IFERROR(VLOOKUP(B9103,'[1]#¡REF!'!$A$1:$C$15201,2,FALSE()),"")</f>
        <v/>
      </c>
      <c r="D9103" s="444" t="s">
        <v>991</v>
      </c>
      <c r="E9103" s="444" t="s">
        <v>1000</v>
      </c>
      <c r="F9103" s="354" t="s">
        <v>993</v>
      </c>
      <c r="G9103" s="447" t="n">
        <v>23813</v>
      </c>
      <c r="H9103" s="448" t="n">
        <v>12734.674956016</v>
      </c>
      <c r="I9103" s="448" t="n">
        <v>252655.93</v>
      </c>
      <c r="J9103" s="389"/>
      <c r="K9103" s="331" t="s">
        <v>994</v>
      </c>
    </row>
    <row r="9104" customFormat="false" ht="15" hidden="true" customHeight="false" outlineLevel="0" collapsed="false">
      <c r="A9104" s="444"/>
      <c r="B9104" s="444" t="s">
        <v>1931</v>
      </c>
      <c r="C9104" s="444" t="str">
        <f aca="false">IFERROR(VLOOKUP(B9104,'[1]#¡REF!'!$A$1:$C$15201,2,FALSE()),"")</f>
        <v/>
      </c>
      <c r="D9104" s="444" t="s">
        <v>991</v>
      </c>
      <c r="E9104" s="444" t="s">
        <v>1075</v>
      </c>
      <c r="F9104" s="354" t="s">
        <v>993</v>
      </c>
      <c r="G9104" s="447" t="n">
        <v>789</v>
      </c>
      <c r="H9104" s="448" t="n">
        <v>421.940055444362</v>
      </c>
      <c r="I9104" s="448" t="n">
        <v>8371.29</v>
      </c>
      <c r="J9104" s="389"/>
      <c r="K9104" s="331" t="s">
        <v>994</v>
      </c>
    </row>
    <row r="9105" customFormat="false" ht="15" hidden="true" customHeight="false" outlineLevel="0" collapsed="false">
      <c r="A9105" s="444"/>
      <c r="B9105" s="444" t="s">
        <v>1931</v>
      </c>
      <c r="C9105" s="444" t="str">
        <f aca="false">IFERROR(VLOOKUP(B9105,'[1]#¡REF!'!$A$1:$C$15201,2,FALSE()),"")</f>
        <v/>
      </c>
      <c r="D9105" s="444" t="s">
        <v>991</v>
      </c>
      <c r="E9105" s="444" t="s">
        <v>1033</v>
      </c>
      <c r="F9105" s="354" t="s">
        <v>993</v>
      </c>
      <c r="G9105" s="447" t="n">
        <v>3000</v>
      </c>
      <c r="H9105" s="448" t="n">
        <v>1604.33481157552</v>
      </c>
      <c r="I9105" s="448" t="n">
        <v>31830</v>
      </c>
      <c r="J9105" s="389"/>
      <c r="K9105" s="331" t="s">
        <v>994</v>
      </c>
    </row>
    <row r="9106" customFormat="false" ht="15" hidden="true" customHeight="false" outlineLevel="0" collapsed="false">
      <c r="A9106" s="444"/>
      <c r="B9106" s="444" t="s">
        <v>1931</v>
      </c>
      <c r="C9106" s="444" t="str">
        <f aca="false">IFERROR(VLOOKUP(B9106,'[1]#¡REF!'!$A$1:$C$15201,2,FALSE()),"")</f>
        <v/>
      </c>
      <c r="D9106" s="444" t="s">
        <v>991</v>
      </c>
      <c r="E9106" s="444" t="s">
        <v>1053</v>
      </c>
      <c r="F9106" s="354" t="s">
        <v>993</v>
      </c>
      <c r="G9106" s="447" t="n">
        <v>5000</v>
      </c>
      <c r="H9106" s="448" t="n">
        <v>2673.89135262587</v>
      </c>
      <c r="I9106" s="448" t="n">
        <v>53050</v>
      </c>
      <c r="J9106" s="389"/>
      <c r="K9106" s="331" t="s">
        <v>994</v>
      </c>
    </row>
    <row r="9107" customFormat="false" ht="15" hidden="true" customHeight="false" outlineLevel="0" collapsed="false">
      <c r="A9107" s="444"/>
      <c r="B9107" s="444" t="s">
        <v>1931</v>
      </c>
      <c r="C9107" s="444" t="str">
        <f aca="false">IFERROR(VLOOKUP(B9107,'[1]#¡REF!'!$A$1:$C$15201,2,FALSE()),"")</f>
        <v/>
      </c>
      <c r="D9107" s="444" t="s">
        <v>991</v>
      </c>
      <c r="E9107" s="444" t="s">
        <v>1034</v>
      </c>
      <c r="F9107" s="354" t="s">
        <v>993</v>
      </c>
      <c r="G9107" s="447" t="n">
        <v>363</v>
      </c>
      <c r="H9107" s="448" t="n">
        <v>194.124512200638</v>
      </c>
      <c r="I9107" s="448" t="n">
        <v>3851.43</v>
      </c>
      <c r="J9107" s="389"/>
      <c r="K9107" s="331" t="s">
        <v>994</v>
      </c>
    </row>
    <row r="9108" customFormat="false" ht="15" hidden="true" customHeight="false" outlineLevel="0" collapsed="false">
      <c r="A9108" s="444"/>
      <c r="B9108" s="444" t="s">
        <v>1931</v>
      </c>
      <c r="C9108" s="444" t="str">
        <f aca="false">IFERROR(VLOOKUP(B9108,'[1]#¡REF!'!$A$1:$C$15201,2,FALSE()),"")</f>
        <v/>
      </c>
      <c r="D9108" s="444" t="s">
        <v>991</v>
      </c>
      <c r="E9108" s="444" t="s">
        <v>1009</v>
      </c>
      <c r="F9108" s="354" t="s">
        <v>993</v>
      </c>
      <c r="G9108" s="447" t="n">
        <v>350</v>
      </c>
      <c r="H9108" s="448" t="n">
        <v>187.172394683811</v>
      </c>
      <c r="I9108" s="448" t="n">
        <v>3713.5</v>
      </c>
      <c r="J9108" s="389"/>
      <c r="K9108" s="331" t="s">
        <v>994</v>
      </c>
    </row>
    <row r="9109" customFormat="false" ht="15" hidden="true" customHeight="false" outlineLevel="0" collapsed="false">
      <c r="A9109" s="444"/>
      <c r="B9109" s="444" t="s">
        <v>1931</v>
      </c>
      <c r="C9109" s="444" t="str">
        <f aca="false">IFERROR(VLOOKUP(B9109,'[1]#¡REF!'!$A$1:$C$15201,2,FALSE()),"")</f>
        <v/>
      </c>
      <c r="D9109" s="444" t="s">
        <v>991</v>
      </c>
      <c r="E9109" s="444" t="s">
        <v>1011</v>
      </c>
      <c r="F9109" s="354" t="s">
        <v>993</v>
      </c>
      <c r="G9109" s="447" t="n">
        <v>2100</v>
      </c>
      <c r="H9109" s="448" t="n">
        <v>1123.03436810287</v>
      </c>
      <c r="I9109" s="448" t="n">
        <v>22281</v>
      </c>
      <c r="J9109" s="389"/>
      <c r="K9109" s="331" t="s">
        <v>994</v>
      </c>
    </row>
    <row r="9110" customFormat="false" ht="15" hidden="true" customHeight="false" outlineLevel="0" collapsed="false">
      <c r="A9110" s="444"/>
      <c r="B9110" s="444" t="s">
        <v>1931</v>
      </c>
      <c r="C9110" s="444" t="str">
        <f aca="false">IFERROR(VLOOKUP(B9110,'[1]#¡REF!'!$A$1:$C$15201,2,FALSE()),"")</f>
        <v/>
      </c>
      <c r="D9110" s="444" t="s">
        <v>991</v>
      </c>
      <c r="E9110" s="444" t="s">
        <v>1046</v>
      </c>
      <c r="F9110" s="354" t="s">
        <v>993</v>
      </c>
      <c r="G9110" s="447" t="n">
        <v>2</v>
      </c>
      <c r="H9110" s="448" t="n">
        <v>1.06955654105035</v>
      </c>
      <c r="I9110" s="448" t="n">
        <v>21.22</v>
      </c>
      <c r="J9110" s="389"/>
      <c r="K9110" s="331" t="s">
        <v>994</v>
      </c>
    </row>
    <row r="9111" customFormat="false" ht="15" hidden="true" customHeight="false" outlineLevel="0" collapsed="false">
      <c r="A9111" s="444"/>
      <c r="B9111" s="444" t="s">
        <v>1931</v>
      </c>
      <c r="C9111" s="444" t="str">
        <f aca="false">IFERROR(VLOOKUP(B9111,'[1]#¡REF!'!$A$1:$C$15201,2,FALSE()),"")</f>
        <v/>
      </c>
      <c r="D9111" s="444" t="s">
        <v>991</v>
      </c>
      <c r="E9111" s="444" t="s">
        <v>1012</v>
      </c>
      <c r="F9111" s="354" t="s">
        <v>993</v>
      </c>
      <c r="G9111" s="447" t="n">
        <v>300</v>
      </c>
      <c r="H9111" s="448" t="n">
        <v>160.433481157552</v>
      </c>
      <c r="I9111" s="448" t="n">
        <v>3183</v>
      </c>
      <c r="J9111" s="389"/>
      <c r="K9111" s="331" t="s">
        <v>994</v>
      </c>
    </row>
    <row r="9112" customFormat="false" ht="15" hidden="true" customHeight="false" outlineLevel="0" collapsed="false">
      <c r="A9112" s="444"/>
      <c r="B9112" s="444" t="s">
        <v>1931</v>
      </c>
      <c r="C9112" s="444" t="str">
        <f aca="false">IFERROR(VLOOKUP(B9112,'[1]#¡REF!'!$A$1:$C$15201,2,FALSE()),"")</f>
        <v/>
      </c>
      <c r="D9112" s="444" t="s">
        <v>991</v>
      </c>
      <c r="E9112" s="444" t="s">
        <v>1035</v>
      </c>
      <c r="F9112" s="354" t="s">
        <v>993</v>
      </c>
      <c r="G9112" s="447" t="n">
        <v>9446</v>
      </c>
      <c r="H9112" s="448" t="n">
        <v>5051.51554338079</v>
      </c>
      <c r="I9112" s="448" t="n">
        <v>100222.06</v>
      </c>
      <c r="J9112" s="389"/>
      <c r="K9112" s="331" t="s">
        <v>994</v>
      </c>
    </row>
    <row r="9113" customFormat="false" ht="15" hidden="true" customHeight="false" outlineLevel="0" collapsed="false">
      <c r="A9113" s="444"/>
      <c r="B9113" s="444" t="s">
        <v>1931</v>
      </c>
      <c r="C9113" s="444" t="str">
        <f aca="false">IFERROR(VLOOKUP(B9113,'[1]#¡REF!'!$A$1:$C$15201,2,FALSE()),"")</f>
        <v/>
      </c>
      <c r="D9113" s="444" t="s">
        <v>991</v>
      </c>
      <c r="E9113" s="444" t="s">
        <v>1036</v>
      </c>
      <c r="F9113" s="354" t="s">
        <v>993</v>
      </c>
      <c r="G9113" s="447" t="n">
        <v>80</v>
      </c>
      <c r="H9113" s="448" t="n">
        <v>42.7822616420139</v>
      </c>
      <c r="I9113" s="448" t="n">
        <v>848.8</v>
      </c>
      <c r="J9113" s="389"/>
      <c r="K9113" s="331" t="s">
        <v>994</v>
      </c>
    </row>
    <row r="9114" customFormat="false" ht="15" hidden="true" customHeight="false" outlineLevel="0" collapsed="false">
      <c r="A9114" s="444"/>
      <c r="B9114" s="444" t="s">
        <v>1931</v>
      </c>
      <c r="C9114" s="444" t="str">
        <f aca="false">IFERROR(VLOOKUP(B9114,'[1]#¡REF!'!$A$1:$C$15201,2,FALSE()),"")</f>
        <v/>
      </c>
      <c r="D9114" s="444" t="s">
        <v>991</v>
      </c>
      <c r="E9114" s="444" t="s">
        <v>995</v>
      </c>
      <c r="F9114" s="354" t="s">
        <v>993</v>
      </c>
      <c r="G9114" s="447" t="n">
        <v>50</v>
      </c>
      <c r="H9114" s="448" t="n">
        <v>26.7389135262587</v>
      </c>
      <c r="I9114" s="448" t="n">
        <v>530.5</v>
      </c>
      <c r="J9114" s="389"/>
      <c r="K9114" s="331" t="s">
        <v>994</v>
      </c>
    </row>
    <row r="9115" customFormat="false" ht="15" hidden="true" customHeight="false" outlineLevel="0" collapsed="false">
      <c r="A9115" s="444"/>
      <c r="B9115" s="444" t="s">
        <v>1931</v>
      </c>
      <c r="C9115" s="444" t="str">
        <f aca="false">IFERROR(VLOOKUP(B9115,'[1]#¡REF!'!$A$1:$C$15201,2,FALSE()),"")</f>
        <v/>
      </c>
      <c r="D9115" s="444" t="s">
        <v>991</v>
      </c>
      <c r="E9115" s="444" t="s">
        <v>1037</v>
      </c>
      <c r="F9115" s="446" t="s">
        <v>1131</v>
      </c>
      <c r="G9115" s="447" t="n">
        <v>696</v>
      </c>
      <c r="H9115" s="448" t="n">
        <v>372.205676285521</v>
      </c>
      <c r="I9115" s="448" t="n">
        <v>7384.56</v>
      </c>
      <c r="J9115" s="389"/>
      <c r="K9115" s="331" t="s">
        <v>994</v>
      </c>
    </row>
    <row r="9116" customFormat="false" ht="15" hidden="true" customHeight="false" outlineLevel="0" collapsed="false">
      <c r="A9116" s="444"/>
      <c r="B9116" s="444" t="s">
        <v>1931</v>
      </c>
      <c r="C9116" s="444" t="str">
        <f aca="false">IFERROR(VLOOKUP(B9116,'[1]#¡REF!'!$A$1:$C$15201,2,FALSE()),"")</f>
        <v/>
      </c>
      <c r="D9116" s="444" t="s">
        <v>991</v>
      </c>
      <c r="E9116" s="444" t="s">
        <v>1014</v>
      </c>
      <c r="F9116" s="446" t="s">
        <v>1132</v>
      </c>
      <c r="G9116" s="447" t="n">
        <v>18000</v>
      </c>
      <c r="H9116" s="448" t="n">
        <v>9626.00886945313</v>
      </c>
      <c r="I9116" s="448" t="n">
        <v>190980</v>
      </c>
      <c r="J9116" s="389"/>
      <c r="K9116" s="331" t="s">
        <v>994</v>
      </c>
    </row>
    <row r="9117" customFormat="false" ht="15" hidden="true" customHeight="false" outlineLevel="0" collapsed="false">
      <c r="A9117" s="449"/>
      <c r="B9117" s="449" t="s">
        <v>1931</v>
      </c>
      <c r="C9117" s="449" t="str">
        <f aca="false">IFERROR(VLOOKUP(B9117,'[1]#¡REF!'!$A$1:$C$15201,2,FALSE()),"")</f>
        <v/>
      </c>
      <c r="D9117" s="449" t="s">
        <v>991</v>
      </c>
      <c r="E9117" s="449" t="s">
        <v>1004</v>
      </c>
      <c r="F9117" s="450" t="s">
        <v>1134</v>
      </c>
      <c r="G9117" s="447" t="n">
        <v>880</v>
      </c>
      <c r="H9117" s="448" t="n">
        <v>470.604878062153</v>
      </c>
      <c r="I9117" s="448" t="n">
        <v>9336.8</v>
      </c>
      <c r="J9117" s="390"/>
      <c r="K9117" s="331" t="s">
        <v>994</v>
      </c>
    </row>
    <row r="9118" customFormat="false" ht="15.75" hidden="true" customHeight="false" outlineLevel="0" collapsed="false">
      <c r="A9118" s="491" t="s">
        <v>1932</v>
      </c>
      <c r="B9118" s="455" t="s">
        <v>1931</v>
      </c>
      <c r="C9118" s="491" t="str">
        <f aca="false">IFERROR(VLOOKUP(B9118,'[1]#¡REF!'!$A$1:$C$15201,2,FALSE()),"")</f>
        <v/>
      </c>
      <c r="D9118" s="455" t="s">
        <v>991</v>
      </c>
      <c r="E9118" s="455" t="s">
        <v>612</v>
      </c>
      <c r="F9118" s="456" t="s">
        <v>1136</v>
      </c>
      <c r="G9118" s="456" t="n">
        <v>1839</v>
      </c>
      <c r="H9118" s="492" t="n">
        <v>983.457239495795</v>
      </c>
      <c r="I9118" s="492" t="n">
        <v>19511.79</v>
      </c>
      <c r="J9118" s="438" t="n">
        <v>9.15</v>
      </c>
      <c r="K9118" s="455" t="s">
        <v>994</v>
      </c>
      <c r="L9118" s="467" t="s">
        <v>1933</v>
      </c>
      <c r="M9118" s="467"/>
      <c r="N9118" s="467"/>
      <c r="O9118" s="458" t="n">
        <v>3139351</v>
      </c>
      <c r="P9118" s="459" t="n">
        <v>1961</v>
      </c>
      <c r="Q9118" s="487" t="n">
        <v>44406</v>
      </c>
      <c r="R9118" s="488"/>
      <c r="S9118" s="488"/>
      <c r="T9118" s="462" t="n">
        <v>153</v>
      </c>
    </row>
    <row r="9119" customFormat="false" ht="15" hidden="true" customHeight="false" outlineLevel="0" collapsed="false">
      <c r="A9119" s="439"/>
      <c r="B9119" s="439" t="s">
        <v>1931</v>
      </c>
      <c r="C9119" s="439" t="str">
        <f aca="false">IFERROR(VLOOKUP(B9119,'[1]#¡REF!'!$A$1:$C$15201,2,FALSE()),"")</f>
        <v/>
      </c>
      <c r="D9119" s="439" t="s">
        <v>1016</v>
      </c>
      <c r="E9119" s="439" t="s">
        <v>1017</v>
      </c>
      <c r="F9119" s="441" t="s">
        <v>1130</v>
      </c>
      <c r="G9119" s="447" t="n">
        <v>858</v>
      </c>
      <c r="H9119" s="448" t="n">
        <v>458.839756110599</v>
      </c>
      <c r="I9119" s="448" t="n">
        <v>9103.38</v>
      </c>
      <c r="J9119" s="388"/>
      <c r="K9119" s="331" t="s">
        <v>994</v>
      </c>
    </row>
    <row r="9120" customFormat="false" ht="15" hidden="true" customHeight="false" outlineLevel="0" collapsed="false">
      <c r="A9120" s="444"/>
      <c r="B9120" s="444" t="s">
        <v>1931</v>
      </c>
      <c r="C9120" s="444" t="str">
        <f aca="false">IFERROR(VLOOKUP(B9120,'[1]#¡REF!'!$A$1:$C$15201,2,FALSE()),"")</f>
        <v/>
      </c>
      <c r="D9120" s="444" t="s">
        <v>1016</v>
      </c>
      <c r="E9120" s="444" t="s">
        <v>1018</v>
      </c>
      <c r="F9120" s="354" t="s">
        <v>993</v>
      </c>
      <c r="G9120" s="447" t="n">
        <v>780</v>
      </c>
      <c r="H9120" s="448" t="n">
        <v>417.127051009636</v>
      </c>
      <c r="I9120" s="448" t="n">
        <v>8275.8</v>
      </c>
      <c r="J9120" s="389"/>
      <c r="K9120" s="331" t="s">
        <v>994</v>
      </c>
    </row>
    <row r="9121" customFormat="false" ht="15" hidden="true" customHeight="false" outlineLevel="0" collapsed="false">
      <c r="A9121" s="444"/>
      <c r="B9121" s="444" t="s">
        <v>1931</v>
      </c>
      <c r="C9121" s="444" t="str">
        <f aca="false">IFERROR(VLOOKUP(B9121,'[1]#¡REF!'!$A$1:$C$15201,2,FALSE()),"")</f>
        <v/>
      </c>
      <c r="D9121" s="444" t="s">
        <v>1016</v>
      </c>
      <c r="E9121" s="444" t="s">
        <v>1019</v>
      </c>
      <c r="F9121" s="354" t="s">
        <v>993</v>
      </c>
      <c r="G9121" s="447" t="n">
        <v>66004</v>
      </c>
      <c r="H9121" s="448" t="n">
        <v>35297.5049677436</v>
      </c>
      <c r="I9121" s="448" t="n">
        <v>700302.44</v>
      </c>
      <c r="J9121" s="389"/>
      <c r="K9121" s="331" t="s">
        <v>994</v>
      </c>
    </row>
    <row r="9122" customFormat="false" ht="15" hidden="true" customHeight="false" outlineLevel="0" collapsed="false">
      <c r="A9122" s="444"/>
      <c r="B9122" s="444" t="s">
        <v>1931</v>
      </c>
      <c r="C9122" s="444" t="str">
        <f aca="false">IFERROR(VLOOKUP(B9122,'[1]#¡REF!'!$A$1:$C$15201,2,FALSE()),"")</f>
        <v/>
      </c>
      <c r="D9122" s="444" t="s">
        <v>1016</v>
      </c>
      <c r="E9122" s="444" t="s">
        <v>1020</v>
      </c>
      <c r="F9122" s="354" t="s">
        <v>993</v>
      </c>
      <c r="G9122" s="447" t="n">
        <v>6240</v>
      </c>
      <c r="H9122" s="448" t="n">
        <v>3337.01640807709</v>
      </c>
      <c r="I9122" s="448" t="n">
        <v>66206.4</v>
      </c>
      <c r="J9122" s="389"/>
      <c r="K9122" s="331" t="s">
        <v>994</v>
      </c>
    </row>
    <row r="9123" customFormat="false" ht="15" hidden="true" customHeight="false" outlineLevel="0" collapsed="false">
      <c r="A9123" s="444"/>
      <c r="B9123" s="444" t="s">
        <v>1931</v>
      </c>
      <c r="C9123" s="444" t="str">
        <f aca="false">IFERROR(VLOOKUP(B9123,'[1]#¡REF!'!$A$1:$C$15201,2,FALSE()),"")</f>
        <v/>
      </c>
      <c r="D9123" s="444" t="s">
        <v>1016</v>
      </c>
      <c r="E9123" s="444" t="s">
        <v>1021</v>
      </c>
      <c r="F9123" s="354" t="s">
        <v>993</v>
      </c>
      <c r="G9123" s="447" t="n">
        <v>390</v>
      </c>
      <c r="H9123" s="448" t="n">
        <v>208.563525504818</v>
      </c>
      <c r="I9123" s="448" t="n">
        <v>4137.9</v>
      </c>
      <c r="J9123" s="389"/>
      <c r="K9123" s="331" t="s">
        <v>994</v>
      </c>
    </row>
    <row r="9124" customFormat="false" ht="15" hidden="true" customHeight="false" outlineLevel="0" collapsed="false">
      <c r="A9124" s="444"/>
      <c r="B9124" s="444" t="s">
        <v>1931</v>
      </c>
      <c r="C9124" s="444" t="str">
        <f aca="false">IFERROR(VLOOKUP(B9124,'[1]#¡REF!'!$A$1:$C$15201,2,FALSE()),"")</f>
        <v/>
      </c>
      <c r="D9124" s="444" t="s">
        <v>1016</v>
      </c>
      <c r="E9124" s="444" t="s">
        <v>1041</v>
      </c>
      <c r="F9124" s="354" t="s">
        <v>993</v>
      </c>
      <c r="G9124" s="447" t="n">
        <v>78</v>
      </c>
      <c r="H9124" s="448" t="n">
        <v>41.7127051009636</v>
      </c>
      <c r="I9124" s="448" t="n">
        <v>827.58</v>
      </c>
      <c r="J9124" s="389"/>
      <c r="K9124" s="331" t="s">
        <v>994</v>
      </c>
    </row>
    <row r="9125" customFormat="false" ht="15" hidden="true" customHeight="false" outlineLevel="0" collapsed="false">
      <c r="A9125" s="444"/>
      <c r="B9125" s="444" t="s">
        <v>1931</v>
      </c>
      <c r="C9125" s="444" t="str">
        <f aca="false">IFERROR(VLOOKUP(B9125,'[1]#¡REF!'!$A$1:$C$15201,2,FALSE()),"")</f>
        <v/>
      </c>
      <c r="D9125" s="444" t="s">
        <v>1016</v>
      </c>
      <c r="E9125" s="444" t="s">
        <v>1022</v>
      </c>
      <c r="F9125" s="354" t="s">
        <v>993</v>
      </c>
      <c r="G9125" s="447" t="n">
        <v>1365</v>
      </c>
      <c r="H9125" s="448" t="n">
        <v>729.972339266863</v>
      </c>
      <c r="I9125" s="448" t="n">
        <v>14482.65</v>
      </c>
      <c r="J9125" s="389"/>
      <c r="K9125" s="331" t="s">
        <v>994</v>
      </c>
    </row>
    <row r="9126" customFormat="false" ht="15" hidden="true" customHeight="false" outlineLevel="0" collapsed="false">
      <c r="A9126" s="444"/>
      <c r="B9126" s="444" t="s">
        <v>1931</v>
      </c>
      <c r="C9126" s="444" t="str">
        <f aca="false">IFERROR(VLOOKUP(B9126,'[1]#¡REF!'!$A$1:$C$15201,2,FALSE()),"")</f>
        <v/>
      </c>
      <c r="D9126" s="444" t="s">
        <v>1016</v>
      </c>
      <c r="E9126" s="444" t="s">
        <v>1023</v>
      </c>
      <c r="F9126" s="354" t="s">
        <v>993</v>
      </c>
      <c r="G9126" s="447" t="n">
        <v>283</v>
      </c>
      <c r="H9126" s="448" t="n">
        <v>151.342250558624</v>
      </c>
      <c r="I9126" s="448" t="n">
        <v>3002.63</v>
      </c>
      <c r="J9126" s="389"/>
      <c r="K9126" s="331" t="s">
        <v>994</v>
      </c>
    </row>
    <row r="9127" customFormat="false" ht="15" hidden="true" customHeight="false" outlineLevel="0" collapsed="false">
      <c r="A9127" s="444"/>
      <c r="B9127" s="444" t="s">
        <v>1931</v>
      </c>
      <c r="C9127" s="444" t="str">
        <f aca="false">IFERROR(VLOOKUP(B9127,'[1]#¡REF!'!$A$1:$C$15201,2,FALSE()),"")</f>
        <v/>
      </c>
      <c r="D9127" s="444" t="s">
        <v>1016</v>
      </c>
      <c r="E9127" s="444" t="s">
        <v>1042</v>
      </c>
      <c r="F9127" s="354" t="s">
        <v>993</v>
      </c>
      <c r="G9127" s="447" t="n">
        <v>780</v>
      </c>
      <c r="H9127" s="448" t="n">
        <v>417.127051009636</v>
      </c>
      <c r="I9127" s="448" t="n">
        <v>8275.8</v>
      </c>
      <c r="J9127" s="389"/>
      <c r="K9127" s="331" t="s">
        <v>994</v>
      </c>
    </row>
    <row r="9128" customFormat="false" ht="15" hidden="true" customHeight="false" outlineLevel="0" collapsed="false">
      <c r="A9128" s="444"/>
      <c r="B9128" s="444" t="s">
        <v>1931</v>
      </c>
      <c r="C9128" s="444" t="str">
        <f aca="false">IFERROR(VLOOKUP(B9128,'[1]#¡REF!'!$A$1:$C$15201,2,FALSE()),"")</f>
        <v/>
      </c>
      <c r="D9128" s="444" t="s">
        <v>1016</v>
      </c>
      <c r="E9128" s="444" t="s">
        <v>1024</v>
      </c>
      <c r="F9128" s="354" t="s">
        <v>993</v>
      </c>
      <c r="G9128" s="447" t="n">
        <v>2496</v>
      </c>
      <c r="H9128" s="448" t="n">
        <v>1334.80656323083</v>
      </c>
      <c r="I9128" s="448" t="n">
        <v>26482.56</v>
      </c>
      <c r="J9128" s="389"/>
      <c r="K9128" s="331" t="s">
        <v>994</v>
      </c>
    </row>
    <row r="9129" customFormat="false" ht="15" hidden="true" customHeight="false" outlineLevel="0" collapsed="false">
      <c r="A9129" s="444"/>
      <c r="B9129" s="444" t="s">
        <v>1931</v>
      </c>
      <c r="C9129" s="444" t="str">
        <f aca="false">IFERROR(VLOOKUP(B9129,'[1]#¡REF!'!$A$1:$C$15201,2,FALSE()),"")</f>
        <v/>
      </c>
      <c r="D9129" s="444" t="s">
        <v>1016</v>
      </c>
      <c r="E9129" s="444" t="s">
        <v>1065</v>
      </c>
      <c r="F9129" s="354" t="s">
        <v>993</v>
      </c>
      <c r="G9129" s="447" t="n">
        <v>234</v>
      </c>
      <c r="H9129" s="448" t="n">
        <v>125.138115302891</v>
      </c>
      <c r="I9129" s="448" t="n">
        <v>2482.74</v>
      </c>
      <c r="J9129" s="389"/>
      <c r="K9129" s="331" t="s">
        <v>994</v>
      </c>
    </row>
    <row r="9130" customFormat="false" ht="15" hidden="true" customHeight="false" outlineLevel="0" collapsed="false">
      <c r="A9130" s="444"/>
      <c r="B9130" s="444" t="s">
        <v>1931</v>
      </c>
      <c r="C9130" s="444" t="str">
        <f aca="false">IFERROR(VLOOKUP(B9130,'[1]#¡REF!'!$A$1:$C$15201,2,FALSE()),"")</f>
        <v/>
      </c>
      <c r="D9130" s="444" t="s">
        <v>1016</v>
      </c>
      <c r="E9130" s="444" t="s">
        <v>1043</v>
      </c>
      <c r="F9130" s="354" t="s">
        <v>993</v>
      </c>
      <c r="G9130" s="447" t="n">
        <v>7488</v>
      </c>
      <c r="H9130" s="448" t="n">
        <v>4004.4196896925</v>
      </c>
      <c r="I9130" s="448" t="n">
        <v>79447.68</v>
      </c>
      <c r="J9130" s="389"/>
      <c r="K9130" s="331" t="s">
        <v>994</v>
      </c>
    </row>
    <row r="9131" customFormat="false" ht="15" hidden="true" customHeight="false" outlineLevel="0" collapsed="false">
      <c r="A9131" s="444"/>
      <c r="B9131" s="444" t="s">
        <v>1931</v>
      </c>
      <c r="C9131" s="444" t="str">
        <f aca="false">IFERROR(VLOOKUP(B9131,'[1]#¡REF!'!$A$1:$C$15201,2,FALSE()),"")</f>
        <v/>
      </c>
      <c r="D9131" s="444" t="s">
        <v>1016</v>
      </c>
      <c r="E9131" s="444" t="s">
        <v>1044</v>
      </c>
      <c r="F9131" s="354" t="s">
        <v>993</v>
      </c>
      <c r="G9131" s="447" t="n">
        <v>39</v>
      </c>
      <c r="H9131" s="448" t="n">
        <v>20.8563525504818</v>
      </c>
      <c r="I9131" s="448" t="n">
        <v>413.79</v>
      </c>
      <c r="J9131" s="389"/>
      <c r="K9131" s="331" t="s">
        <v>994</v>
      </c>
    </row>
    <row r="9132" customFormat="false" ht="15" hidden="true" customHeight="false" outlineLevel="0" collapsed="false">
      <c r="A9132" s="444"/>
      <c r="B9132" s="444" t="s">
        <v>1931</v>
      </c>
      <c r="C9132" s="444" t="str">
        <f aca="false">IFERROR(VLOOKUP(B9132,'[1]#¡REF!'!$A$1:$C$15201,2,FALSE()),"")</f>
        <v/>
      </c>
      <c r="D9132" s="444" t="s">
        <v>1016</v>
      </c>
      <c r="E9132" s="444" t="s">
        <v>1026</v>
      </c>
      <c r="F9132" s="446" t="s">
        <v>1132</v>
      </c>
      <c r="G9132" s="447" t="n">
        <v>9579</v>
      </c>
      <c r="H9132" s="448" t="n">
        <v>5122.64105336064</v>
      </c>
      <c r="I9132" s="448" t="n">
        <v>101633.19</v>
      </c>
      <c r="J9132" s="389"/>
      <c r="K9132" s="331" t="s">
        <v>994</v>
      </c>
    </row>
    <row r="9133" customFormat="false" ht="15" hidden="true" customHeight="false" outlineLevel="0" collapsed="false">
      <c r="A9133" s="444"/>
      <c r="B9133" s="444" t="s">
        <v>1931</v>
      </c>
      <c r="C9133" s="444" t="str">
        <f aca="false">IFERROR(VLOOKUP(B9133,'[1]#¡REF!'!$A$1:$C$15201,2,FALSE()),"")</f>
        <v/>
      </c>
      <c r="D9133" s="444" t="s">
        <v>1016</v>
      </c>
      <c r="E9133" s="444" t="s">
        <v>1027</v>
      </c>
      <c r="F9133" s="446" t="s">
        <v>1133</v>
      </c>
      <c r="G9133" s="447" t="n">
        <v>156</v>
      </c>
      <c r="H9133" s="448" t="n">
        <v>83.4254102019272</v>
      </c>
      <c r="I9133" s="448" t="n">
        <v>1655.16</v>
      </c>
      <c r="J9133" s="389"/>
      <c r="K9133" s="331" t="s">
        <v>994</v>
      </c>
    </row>
    <row r="9134" customFormat="false" ht="15" hidden="true" customHeight="false" outlineLevel="0" collapsed="false">
      <c r="A9134" s="449"/>
      <c r="B9134" s="449" t="s">
        <v>1931</v>
      </c>
      <c r="C9134" s="449" t="str">
        <f aca="false">IFERROR(VLOOKUP(B9134,'[1]#¡REF!'!$A$1:$C$15201,2,FALSE()),"")</f>
        <v/>
      </c>
      <c r="D9134" s="449" t="s">
        <v>1016</v>
      </c>
      <c r="E9134" s="449" t="s">
        <v>1028</v>
      </c>
      <c r="F9134" s="450" t="s">
        <v>1134</v>
      </c>
      <c r="G9134" s="447" t="n">
        <v>195</v>
      </c>
      <c r="H9134" s="448" t="n">
        <v>104.281762752409</v>
      </c>
      <c r="I9134" s="448" t="n">
        <v>2068.95</v>
      </c>
      <c r="J9134" s="390"/>
      <c r="K9134" s="331" t="s">
        <v>994</v>
      </c>
    </row>
    <row r="9135" customFormat="false" ht="15.75" hidden="true" customHeight="false" outlineLevel="0" collapsed="false">
      <c r="A9135" s="463" t="s">
        <v>1932</v>
      </c>
      <c r="B9135" s="463" t="s">
        <v>1931</v>
      </c>
      <c r="C9135" s="498" t="str">
        <f aca="false">IFERROR(VLOOKUP(B9135,'[1]#¡REF!'!$A$1:$C$15201,2,FALSE()),"")</f>
        <v/>
      </c>
      <c r="D9135" s="463" t="s">
        <v>1016</v>
      </c>
      <c r="E9135" s="463" t="s">
        <v>621</v>
      </c>
      <c r="F9135" s="475" t="s">
        <v>1136</v>
      </c>
      <c r="G9135" s="499" t="n">
        <v>860</v>
      </c>
      <c r="H9135" s="500" t="n">
        <v>459.90931265165</v>
      </c>
      <c r="I9135" s="500" t="n">
        <v>9124.6</v>
      </c>
      <c r="J9135" s="501" t="n">
        <v>9.15</v>
      </c>
      <c r="K9135" s="463" t="s">
        <v>994</v>
      </c>
      <c r="L9135" s="478" t="s">
        <v>1934</v>
      </c>
      <c r="M9135" s="478"/>
      <c r="N9135" s="478"/>
      <c r="O9135" s="478" t="n">
        <v>3139351</v>
      </c>
      <c r="P9135" s="479" t="n">
        <v>2170</v>
      </c>
      <c r="Q9135" s="502" t="n">
        <v>44427</v>
      </c>
      <c r="R9135" s="503"/>
      <c r="S9135" s="503"/>
      <c r="T9135" s="482" t="n">
        <v>72</v>
      </c>
    </row>
    <row r="9136" customFormat="false" ht="15" hidden="true" customHeight="false" outlineLevel="0" collapsed="false">
      <c r="A9136" s="439"/>
      <c r="B9136" s="439" t="s">
        <v>1935</v>
      </c>
      <c r="C9136" s="439" t="str">
        <f aca="false">IFERROR(VLOOKUP(B9136,'[1]#¡REF!'!$A$1:$C$15201,2,FALSE()),"")</f>
        <v/>
      </c>
      <c r="D9136" s="439" t="s">
        <v>991</v>
      </c>
      <c r="E9136" s="439" t="s">
        <v>997</v>
      </c>
      <c r="F9136" s="441" t="s">
        <v>1130</v>
      </c>
      <c r="G9136" s="447" t="n">
        <v>155</v>
      </c>
      <c r="H9136" s="448" t="n">
        <v>552.812545469667</v>
      </c>
      <c r="I9136" s="448" t="n">
        <v>10967.8</v>
      </c>
      <c r="J9136" s="388"/>
      <c r="K9136" s="331" t="s">
        <v>994</v>
      </c>
    </row>
    <row r="9137" customFormat="false" ht="15" hidden="true" customHeight="false" outlineLevel="0" collapsed="false">
      <c r="A9137" s="444"/>
      <c r="B9137" s="444" t="s">
        <v>1935</v>
      </c>
      <c r="C9137" s="444" t="str">
        <f aca="false">IFERROR(VLOOKUP(B9137,'[1]#¡REF!'!$A$1:$C$15201,2,FALSE()),"")</f>
        <v/>
      </c>
      <c r="D9137" s="444" t="s">
        <v>991</v>
      </c>
      <c r="E9137" s="444" t="s">
        <v>1032</v>
      </c>
      <c r="F9137" s="446" t="s">
        <v>1130</v>
      </c>
      <c r="G9137" s="447" t="n">
        <v>24</v>
      </c>
      <c r="H9137" s="448" t="n">
        <v>85.596781234013</v>
      </c>
      <c r="I9137" s="448" t="n">
        <v>1698.24</v>
      </c>
      <c r="J9137" s="389"/>
      <c r="K9137" s="331" t="s">
        <v>994</v>
      </c>
    </row>
    <row r="9138" customFormat="false" ht="15" hidden="true" customHeight="false" outlineLevel="0" collapsed="false">
      <c r="A9138" s="444"/>
      <c r="B9138" s="444" t="s">
        <v>1935</v>
      </c>
      <c r="C9138" s="444" t="str">
        <f aca="false">IFERROR(VLOOKUP(B9138,'[1]#¡REF!'!$A$1:$C$15201,2,FALSE()),"")</f>
        <v/>
      </c>
      <c r="D9138" s="444" t="s">
        <v>991</v>
      </c>
      <c r="E9138" s="444" t="s">
        <v>992</v>
      </c>
      <c r="F9138" s="354" t="s">
        <v>993</v>
      </c>
      <c r="G9138" s="447" t="n">
        <v>3200</v>
      </c>
      <c r="H9138" s="448" t="n">
        <v>11412.9041645351</v>
      </c>
      <c r="I9138" s="448" t="n">
        <v>226432</v>
      </c>
      <c r="J9138" s="389"/>
      <c r="K9138" s="331" t="s">
        <v>994</v>
      </c>
    </row>
    <row r="9139" customFormat="false" ht="15" hidden="true" customHeight="false" outlineLevel="0" collapsed="false">
      <c r="A9139" s="444"/>
      <c r="B9139" s="444" t="s">
        <v>1935</v>
      </c>
      <c r="C9139" s="444" t="str">
        <f aca="false">IFERROR(VLOOKUP(B9139,'[1]#¡REF!'!$A$1:$C$15201,2,FALSE()),"")</f>
        <v/>
      </c>
      <c r="D9139" s="444" t="s">
        <v>991</v>
      </c>
      <c r="E9139" s="444" t="s">
        <v>1000</v>
      </c>
      <c r="F9139" s="354" t="s">
        <v>993</v>
      </c>
      <c r="G9139" s="447" t="n">
        <v>2800</v>
      </c>
      <c r="H9139" s="448" t="n">
        <v>9986.29114396818</v>
      </c>
      <c r="I9139" s="448" t="n">
        <v>198128</v>
      </c>
      <c r="J9139" s="389"/>
      <c r="K9139" s="331" t="s">
        <v>994</v>
      </c>
    </row>
    <row r="9140" customFormat="false" ht="15" hidden="true" customHeight="false" outlineLevel="0" collapsed="false">
      <c r="A9140" s="444"/>
      <c r="B9140" s="444" t="s">
        <v>1935</v>
      </c>
      <c r="C9140" s="444" t="str">
        <f aca="false">IFERROR(VLOOKUP(B9140,'[1]#¡REF!'!$A$1:$C$15201,2,FALSE()),"")</f>
        <v/>
      </c>
      <c r="D9140" s="444" t="s">
        <v>991</v>
      </c>
      <c r="E9140" s="444" t="s">
        <v>1075</v>
      </c>
      <c r="F9140" s="354" t="s">
        <v>993</v>
      </c>
      <c r="G9140" s="447" t="n">
        <v>64</v>
      </c>
      <c r="H9140" s="448" t="n">
        <v>228.258083290701</v>
      </c>
      <c r="I9140" s="448" t="n">
        <v>4528.64</v>
      </c>
      <c r="J9140" s="389"/>
      <c r="K9140" s="331" t="s">
        <v>994</v>
      </c>
    </row>
    <row r="9141" customFormat="false" ht="15" hidden="true" customHeight="false" outlineLevel="0" collapsed="false">
      <c r="A9141" s="444"/>
      <c r="B9141" s="444" t="s">
        <v>1935</v>
      </c>
      <c r="C9141" s="444" t="str">
        <f aca="false">IFERROR(VLOOKUP(B9141,'[1]#¡REF!'!$A$1:$C$15201,2,FALSE()),"")</f>
        <v/>
      </c>
      <c r="D9141" s="444" t="s">
        <v>991</v>
      </c>
      <c r="E9141" s="444" t="s">
        <v>1033</v>
      </c>
      <c r="F9141" s="354" t="s">
        <v>993</v>
      </c>
      <c r="G9141" s="447" t="n">
        <v>600</v>
      </c>
      <c r="H9141" s="448" t="n">
        <v>2139.91953085033</v>
      </c>
      <c r="I9141" s="448" t="n">
        <v>42456</v>
      </c>
      <c r="J9141" s="389"/>
      <c r="K9141" s="331" t="s">
        <v>994</v>
      </c>
    </row>
    <row r="9142" customFormat="false" ht="15" hidden="true" customHeight="false" outlineLevel="0" collapsed="false">
      <c r="A9142" s="444"/>
      <c r="B9142" s="444" t="s">
        <v>1935</v>
      </c>
      <c r="C9142" s="444" t="str">
        <f aca="false">IFERROR(VLOOKUP(B9142,'[1]#¡REF!'!$A$1:$C$15201,2,FALSE()),"")</f>
        <v/>
      </c>
      <c r="D9142" s="444" t="s">
        <v>991</v>
      </c>
      <c r="E9142" s="444" t="s">
        <v>1053</v>
      </c>
      <c r="F9142" s="354" t="s">
        <v>993</v>
      </c>
      <c r="G9142" s="447" t="n">
        <v>6500</v>
      </c>
      <c r="H9142" s="448" t="n">
        <v>23182.4615842119</v>
      </c>
      <c r="I9142" s="448" t="n">
        <v>459940</v>
      </c>
      <c r="J9142" s="389"/>
      <c r="K9142" s="331" t="s">
        <v>994</v>
      </c>
    </row>
    <row r="9143" customFormat="false" ht="15" hidden="true" customHeight="false" outlineLevel="0" collapsed="false">
      <c r="A9143" s="444"/>
      <c r="B9143" s="444" t="s">
        <v>1935</v>
      </c>
      <c r="C9143" s="444" t="str">
        <f aca="false">IFERROR(VLOOKUP(B9143,'[1]#¡REF!'!$A$1:$C$15201,2,FALSE()),"")</f>
        <v/>
      </c>
      <c r="D9143" s="444" t="s">
        <v>991</v>
      </c>
      <c r="E9143" s="444" t="s">
        <v>1001</v>
      </c>
      <c r="F9143" s="354" t="s">
        <v>993</v>
      </c>
      <c r="G9143" s="447" t="n">
        <v>1000</v>
      </c>
      <c r="H9143" s="448" t="n">
        <v>3566.53255141721</v>
      </c>
      <c r="I9143" s="448" t="n">
        <v>70760</v>
      </c>
      <c r="J9143" s="389"/>
      <c r="K9143" s="331" t="s">
        <v>994</v>
      </c>
    </row>
    <row r="9144" customFormat="false" ht="15" hidden="true" customHeight="false" outlineLevel="0" collapsed="false">
      <c r="A9144" s="444"/>
      <c r="B9144" s="444" t="s">
        <v>1935</v>
      </c>
      <c r="C9144" s="444" t="str">
        <f aca="false">IFERROR(VLOOKUP(B9144,'[1]#¡REF!'!$A$1:$C$15201,2,FALSE()),"")</f>
        <v/>
      </c>
      <c r="D9144" s="444" t="s">
        <v>991</v>
      </c>
      <c r="E9144" s="444" t="s">
        <v>1014</v>
      </c>
      <c r="F9144" s="446" t="s">
        <v>1132</v>
      </c>
      <c r="G9144" s="447" t="n">
        <v>8000</v>
      </c>
      <c r="H9144" s="448" t="n">
        <v>28532.2604113377</v>
      </c>
      <c r="I9144" s="448" t="n">
        <v>566080</v>
      </c>
      <c r="J9144" s="389"/>
      <c r="K9144" s="331" t="s">
        <v>994</v>
      </c>
    </row>
    <row r="9145" customFormat="false" ht="15" hidden="true" customHeight="false" outlineLevel="0" collapsed="false">
      <c r="A9145" s="449"/>
      <c r="B9145" s="449" t="s">
        <v>1935</v>
      </c>
      <c r="C9145" s="449" t="str">
        <f aca="false">IFERROR(VLOOKUP(B9145,'[1]#¡REF!'!$A$1:$C$15201,2,FALSE()),"")</f>
        <v/>
      </c>
      <c r="D9145" s="449" t="s">
        <v>991</v>
      </c>
      <c r="E9145" s="449" t="s">
        <v>1004</v>
      </c>
      <c r="F9145" s="450" t="s">
        <v>1134</v>
      </c>
      <c r="G9145" s="447" t="n">
        <v>48</v>
      </c>
      <c r="H9145" s="448" t="n">
        <v>171.193562468026</v>
      </c>
      <c r="I9145" s="448" t="n">
        <v>3396.48</v>
      </c>
      <c r="J9145" s="390"/>
      <c r="K9145" s="331" t="s">
        <v>994</v>
      </c>
    </row>
    <row r="9146" customFormat="false" ht="15.75" hidden="true" customHeight="false" outlineLevel="0" collapsed="false">
      <c r="A9146" s="455" t="s">
        <v>1936</v>
      </c>
      <c r="B9146" s="455" t="s">
        <v>1935</v>
      </c>
      <c r="C9146" s="455" t="str">
        <f aca="false">IFERROR(VLOOKUP(B9146,'[1]#¡REF!'!$A$1:$C$15201,2,FALSE()),"")</f>
        <v/>
      </c>
      <c r="D9146" s="455" t="s">
        <v>991</v>
      </c>
      <c r="E9146" s="455" t="s">
        <v>612</v>
      </c>
      <c r="F9146" s="456" t="s">
        <v>1136</v>
      </c>
      <c r="G9146" s="457" t="n">
        <v>154</v>
      </c>
      <c r="H9146" s="465" t="n">
        <v>549.24601291825</v>
      </c>
      <c r="I9146" s="465" t="n">
        <v>10897.04</v>
      </c>
      <c r="J9146" s="360" t="n">
        <v>61</v>
      </c>
      <c r="K9146" s="455" t="s">
        <v>994</v>
      </c>
      <c r="L9146" s="467" t="s">
        <v>1937</v>
      </c>
      <c r="M9146" s="467" t="s">
        <v>1938</v>
      </c>
      <c r="N9146" s="467"/>
      <c r="O9146" s="458" t="n">
        <v>3139352</v>
      </c>
      <c r="P9146" s="493" t="s">
        <v>1939</v>
      </c>
      <c r="Q9146" s="468" t="n">
        <v>44490</v>
      </c>
      <c r="R9146" s="469" t="n">
        <v>44490</v>
      </c>
      <c r="S9146" s="469"/>
      <c r="T9146" s="462" t="n">
        <f aca="false">12+12</f>
        <v>24</v>
      </c>
    </row>
    <row r="9147" customFormat="false" ht="15" hidden="true" customHeight="false" outlineLevel="0" collapsed="false">
      <c r="A9147" s="439"/>
      <c r="B9147" s="439" t="s">
        <v>1940</v>
      </c>
      <c r="C9147" s="439" t="str">
        <f aca="false">IFERROR(VLOOKUP(B9147,'[1]#¡REF!'!$A$1:$C$15201,2,FALSE()),"")</f>
        <v/>
      </c>
      <c r="D9147" s="439" t="s">
        <v>991</v>
      </c>
      <c r="E9147" s="439" t="s">
        <v>1000</v>
      </c>
      <c r="F9147" s="354" t="s">
        <v>993</v>
      </c>
      <c r="G9147" s="447" t="n">
        <v>7114</v>
      </c>
      <c r="H9147" s="448" t="n">
        <v>117015.269705328</v>
      </c>
      <c r="I9147" s="448" t="n">
        <v>2321582.76</v>
      </c>
      <c r="J9147" s="388"/>
      <c r="K9147" s="331" t="s">
        <v>994</v>
      </c>
    </row>
    <row r="9148" customFormat="false" ht="15" hidden="true" customHeight="false" outlineLevel="0" collapsed="false">
      <c r="A9148" s="444"/>
      <c r="B9148" s="444" t="s">
        <v>1940</v>
      </c>
      <c r="C9148" s="444" t="str">
        <f aca="false">IFERROR(VLOOKUP(B9148,'[1]#¡REF!'!$A$1:$C$15201,2,FALSE()),"")</f>
        <v/>
      </c>
      <c r="D9148" s="444" t="s">
        <v>991</v>
      </c>
      <c r="E9148" s="444" t="s">
        <v>1075</v>
      </c>
      <c r="F9148" s="354" t="s">
        <v>993</v>
      </c>
      <c r="G9148" s="447" t="n">
        <v>3167</v>
      </c>
      <c r="H9148" s="448" t="n">
        <v>52092.6847282504</v>
      </c>
      <c r="I9148" s="448" t="n">
        <v>1033518.78</v>
      </c>
      <c r="J9148" s="389"/>
      <c r="K9148" s="331" t="s">
        <v>994</v>
      </c>
    </row>
    <row r="9149" customFormat="false" ht="15" hidden="true" customHeight="false" outlineLevel="0" collapsed="false">
      <c r="A9149" s="444"/>
      <c r="B9149" s="444" t="s">
        <v>1940</v>
      </c>
      <c r="C9149" s="444" t="str">
        <f aca="false">IFERROR(VLOOKUP(B9149,'[1]#¡REF!'!$A$1:$C$15201,2,FALSE()),"")</f>
        <v/>
      </c>
      <c r="D9149" s="444" t="s">
        <v>991</v>
      </c>
      <c r="E9149" s="444" t="s">
        <v>1033</v>
      </c>
      <c r="F9149" s="354" t="s">
        <v>993</v>
      </c>
      <c r="G9149" s="447" t="n">
        <v>150</v>
      </c>
      <c r="H9149" s="448" t="n">
        <v>2467.28850938982</v>
      </c>
      <c r="I9149" s="448" t="n">
        <v>48951</v>
      </c>
      <c r="J9149" s="389"/>
      <c r="K9149" s="331" t="s">
        <v>994</v>
      </c>
    </row>
    <row r="9150" customFormat="false" ht="15" hidden="true" customHeight="false" outlineLevel="0" collapsed="false">
      <c r="A9150" s="444"/>
      <c r="B9150" s="444" t="s">
        <v>1940</v>
      </c>
      <c r="C9150" s="444" t="str">
        <f aca="false">IFERROR(VLOOKUP(B9150,'[1]#¡REF!'!$A$1:$C$15201,2,FALSE()),"")</f>
        <v/>
      </c>
      <c r="D9150" s="444" t="s">
        <v>991</v>
      </c>
      <c r="E9150" s="444" t="s">
        <v>1053</v>
      </c>
      <c r="F9150" s="354" t="s">
        <v>993</v>
      </c>
      <c r="G9150" s="447" t="n">
        <v>4000</v>
      </c>
      <c r="H9150" s="448" t="n">
        <v>65794.3602503952</v>
      </c>
      <c r="I9150" s="448" t="n">
        <v>1305360</v>
      </c>
      <c r="J9150" s="389"/>
      <c r="K9150" s="331" t="s">
        <v>994</v>
      </c>
    </row>
    <row r="9151" customFormat="false" ht="15" hidden="true" customHeight="false" outlineLevel="0" collapsed="false">
      <c r="A9151" s="444"/>
      <c r="B9151" s="444" t="s">
        <v>1940</v>
      </c>
      <c r="C9151" s="444" t="str">
        <f aca="false">IFERROR(VLOOKUP(B9151,'[1]#¡REF!'!$A$1:$C$15201,2,FALSE()),"")</f>
        <v/>
      </c>
      <c r="D9151" s="444" t="s">
        <v>991</v>
      </c>
      <c r="E9151" s="444" t="s">
        <v>1009</v>
      </c>
      <c r="F9151" s="354" t="s">
        <v>993</v>
      </c>
      <c r="G9151" s="447" t="n">
        <v>50</v>
      </c>
      <c r="H9151" s="448" t="n">
        <v>822.429503129941</v>
      </c>
      <c r="I9151" s="448" t="n">
        <v>16317</v>
      </c>
      <c r="J9151" s="389"/>
      <c r="K9151" s="331" t="s">
        <v>994</v>
      </c>
    </row>
    <row r="9152" customFormat="false" ht="15" hidden="true" customHeight="false" outlineLevel="0" collapsed="false">
      <c r="A9152" s="444"/>
      <c r="B9152" s="444" t="s">
        <v>1940</v>
      </c>
      <c r="C9152" s="444" t="str">
        <f aca="false">IFERROR(VLOOKUP(B9152,'[1]#¡REF!'!$A$1:$C$15201,2,FALSE()),"")</f>
        <v/>
      </c>
      <c r="D9152" s="444" t="s">
        <v>991</v>
      </c>
      <c r="E9152" s="444" t="s">
        <v>1004</v>
      </c>
      <c r="F9152" s="446" t="s">
        <v>1134</v>
      </c>
      <c r="G9152" s="447" t="n">
        <v>512</v>
      </c>
      <c r="H9152" s="448" t="n">
        <v>8421.67811205059</v>
      </c>
      <c r="I9152" s="448" t="n">
        <v>167086.08</v>
      </c>
      <c r="J9152" s="389"/>
      <c r="K9152" s="331" t="s">
        <v>994</v>
      </c>
    </row>
    <row r="9153" customFormat="false" ht="15" hidden="true" customHeight="false" outlineLevel="0" collapsed="false">
      <c r="A9153" s="444"/>
      <c r="B9153" s="444" t="s">
        <v>1941</v>
      </c>
      <c r="C9153" s="444" t="str">
        <f aca="false">IFERROR(VLOOKUP(B9153,'[1]#¡REF!'!$A$1:$C$15201,2,FALSE()),"")</f>
        <v/>
      </c>
      <c r="D9153" s="444" t="s">
        <v>991</v>
      </c>
      <c r="E9153" s="444" t="s">
        <v>997</v>
      </c>
      <c r="F9153" s="446" t="s">
        <v>1130</v>
      </c>
      <c r="G9153" s="447" t="n">
        <v>17</v>
      </c>
      <c r="H9153" s="448" t="n">
        <v>156.65021449762</v>
      </c>
      <c r="I9153" s="448" t="n">
        <v>3107.94</v>
      </c>
      <c r="J9153" s="389"/>
      <c r="K9153" s="331" t="s">
        <v>994</v>
      </c>
    </row>
    <row r="9154" customFormat="false" ht="15" hidden="true" customHeight="false" outlineLevel="0" collapsed="false">
      <c r="A9154" s="444"/>
      <c r="B9154" s="444" t="s">
        <v>1941</v>
      </c>
      <c r="C9154" s="444" t="str">
        <f aca="false">IFERROR(VLOOKUP(B9154,'[1]#¡REF!'!$A$1:$C$15201,2,FALSE()),"")</f>
        <v/>
      </c>
      <c r="D9154" s="444" t="s">
        <v>991</v>
      </c>
      <c r="E9154" s="444" t="s">
        <v>1000</v>
      </c>
      <c r="F9154" s="354" t="s">
        <v>993</v>
      </c>
      <c r="G9154" s="447" t="n">
        <v>11</v>
      </c>
      <c r="H9154" s="448" t="n">
        <v>101.36190349846</v>
      </c>
      <c r="I9154" s="448" t="n">
        <v>2011.02</v>
      </c>
      <c r="J9154" s="389"/>
      <c r="K9154" s="331" t="s">
        <v>994</v>
      </c>
    </row>
    <row r="9155" customFormat="false" ht="15" hidden="true" customHeight="false" outlineLevel="0" collapsed="false">
      <c r="A9155" s="444"/>
      <c r="B9155" s="444" t="s">
        <v>1941</v>
      </c>
      <c r="C9155" s="444" t="str">
        <f aca="false">IFERROR(VLOOKUP(B9155,'[1]#¡REF!'!$A$1:$C$15201,2,FALSE()),"")</f>
        <v/>
      </c>
      <c r="D9155" s="444" t="s">
        <v>991</v>
      </c>
      <c r="E9155" s="444" t="s">
        <v>1075</v>
      </c>
      <c r="F9155" s="354" t="s">
        <v>993</v>
      </c>
      <c r="G9155" s="447" t="n">
        <v>178</v>
      </c>
      <c r="H9155" s="448" t="n">
        <v>1640.21989297508</v>
      </c>
      <c r="I9155" s="448" t="n">
        <v>32541.96</v>
      </c>
      <c r="J9155" s="389"/>
      <c r="K9155" s="331" t="s">
        <v>994</v>
      </c>
    </row>
    <row r="9156" customFormat="false" ht="15" hidden="true" customHeight="false" outlineLevel="0" collapsed="false">
      <c r="A9156" s="449"/>
      <c r="B9156" s="449" t="s">
        <v>1941</v>
      </c>
      <c r="C9156" s="449" t="str">
        <f aca="false">IFERROR(VLOOKUP(B9156,'[1]#¡REF!'!$A$1:$C$15201,2,FALSE()),"")</f>
        <v/>
      </c>
      <c r="D9156" s="449" t="s">
        <v>991</v>
      </c>
      <c r="E9156" s="449" t="s">
        <v>1004</v>
      </c>
      <c r="F9156" s="450" t="s">
        <v>1134</v>
      </c>
      <c r="G9156" s="447" t="n">
        <v>16</v>
      </c>
      <c r="H9156" s="448" t="n">
        <v>147.43549599776</v>
      </c>
      <c r="I9156" s="448" t="n">
        <v>2925.12</v>
      </c>
      <c r="J9156" s="390"/>
      <c r="K9156" s="331" t="s">
        <v>994</v>
      </c>
    </row>
    <row r="9157" customFormat="false" ht="15.75" hidden="true" customHeight="false" outlineLevel="0" collapsed="false">
      <c r="A9157" s="455" t="s">
        <v>1936</v>
      </c>
      <c r="B9157" s="455" t="s">
        <v>1941</v>
      </c>
      <c r="C9157" s="455" t="str">
        <f aca="false">IFERROR(VLOOKUP(B9157,'[1]#¡REF!'!$A$1:$C$15201,2,FALSE()),"")</f>
        <v/>
      </c>
      <c r="D9157" s="455" t="s">
        <v>991</v>
      </c>
      <c r="E9157" s="455" t="s">
        <v>612</v>
      </c>
      <c r="F9157" s="456" t="s">
        <v>1136</v>
      </c>
      <c r="G9157" s="457" t="n">
        <v>38</v>
      </c>
      <c r="H9157" s="465" t="n">
        <v>350.15930299468</v>
      </c>
      <c r="I9157" s="465" t="n">
        <v>182.82</v>
      </c>
      <c r="J9157" s="360" t="n">
        <v>157.6</v>
      </c>
      <c r="K9157" s="455" t="s">
        <v>994</v>
      </c>
      <c r="L9157" s="467" t="s">
        <v>1938</v>
      </c>
      <c r="M9157" s="467" t="s">
        <v>1937</v>
      </c>
      <c r="N9157" s="467"/>
      <c r="O9157" s="458" t="n">
        <v>3139352</v>
      </c>
      <c r="P9157" s="459" t="s">
        <v>1942</v>
      </c>
      <c r="Q9157" s="468" t="n">
        <v>44476</v>
      </c>
      <c r="R9157" s="469" t="n">
        <v>44488</v>
      </c>
      <c r="S9157" s="469"/>
      <c r="T9157" s="462" t="n">
        <f aca="false">3+3</f>
        <v>6</v>
      </c>
    </row>
    <row r="9158" customFormat="false" ht="15" hidden="true" customHeight="false" outlineLevel="0" collapsed="false">
      <c r="A9158" s="439"/>
      <c r="B9158" s="439" t="s">
        <v>1943</v>
      </c>
      <c r="C9158" s="439" t="str">
        <f aca="false">IFERROR(VLOOKUP(B9158,'[1]#¡REF!'!$A$1:$C$15201,2,FALSE()),"")</f>
        <v/>
      </c>
      <c r="D9158" s="439" t="s">
        <v>991</v>
      </c>
      <c r="E9158" s="439" t="s">
        <v>997</v>
      </c>
      <c r="F9158" s="441" t="s">
        <v>1130</v>
      </c>
      <c r="G9158" s="447" t="n">
        <v>2</v>
      </c>
      <c r="H9158" s="448" t="n">
        <v>12.9647188142462</v>
      </c>
      <c r="I9158" s="448" t="n">
        <v>257.22</v>
      </c>
      <c r="J9158" s="388"/>
      <c r="K9158" s="331" t="s">
        <v>994</v>
      </c>
    </row>
    <row r="9159" customFormat="false" ht="15" hidden="true" customHeight="false" outlineLevel="0" collapsed="false">
      <c r="A9159" s="444"/>
      <c r="B9159" s="444" t="s">
        <v>1943</v>
      </c>
      <c r="C9159" s="444" t="str">
        <f aca="false">IFERROR(VLOOKUP(B9159,'[1]#¡REF!'!$A$1:$C$15201,2,FALSE()),"")</f>
        <v/>
      </c>
      <c r="D9159" s="444" t="s">
        <v>991</v>
      </c>
      <c r="E9159" s="444" t="s">
        <v>1000</v>
      </c>
      <c r="F9159" s="354" t="s">
        <v>993</v>
      </c>
      <c r="G9159" s="447" t="n">
        <v>1144</v>
      </c>
      <c r="H9159" s="448" t="n">
        <v>7415.81916174883</v>
      </c>
      <c r="I9159" s="448" t="n">
        <v>147129.84</v>
      </c>
      <c r="J9159" s="389"/>
      <c r="K9159" s="331" t="s">
        <v>994</v>
      </c>
    </row>
    <row r="9160" customFormat="false" ht="15" hidden="true" customHeight="false" outlineLevel="0" collapsed="false">
      <c r="A9160" s="444"/>
      <c r="B9160" s="444" t="s">
        <v>1943</v>
      </c>
      <c r="C9160" s="444" t="str">
        <f aca="false">IFERROR(VLOOKUP(B9160,'[1]#¡REF!'!$A$1:$C$15201,2,FALSE()),"")</f>
        <v/>
      </c>
      <c r="D9160" s="444" t="s">
        <v>991</v>
      </c>
      <c r="E9160" s="444" t="s">
        <v>1002</v>
      </c>
      <c r="F9160" s="446" t="s">
        <v>1133</v>
      </c>
      <c r="G9160" s="447" t="n">
        <v>2</v>
      </c>
      <c r="H9160" s="448" t="n">
        <v>12.9647188142462</v>
      </c>
      <c r="I9160" s="448" t="n">
        <v>257.22</v>
      </c>
      <c r="J9160" s="389"/>
      <c r="K9160" s="331" t="s">
        <v>994</v>
      </c>
    </row>
    <row r="9161" customFormat="false" ht="15" hidden="true" customHeight="false" outlineLevel="0" collapsed="false">
      <c r="A9161" s="449"/>
      <c r="B9161" s="449" t="s">
        <v>1943</v>
      </c>
      <c r="C9161" s="449" t="str">
        <f aca="false">IFERROR(VLOOKUP(B9161,'[1]#¡REF!'!$A$1:$C$15201,2,FALSE()),"")</f>
        <v/>
      </c>
      <c r="D9161" s="449" t="s">
        <v>991</v>
      </c>
      <c r="E9161" s="449" t="s">
        <v>1004</v>
      </c>
      <c r="F9161" s="450" t="s">
        <v>1134</v>
      </c>
      <c r="G9161" s="447" t="n">
        <v>64</v>
      </c>
      <c r="H9161" s="448" t="n">
        <v>414.871002055879</v>
      </c>
      <c r="I9161" s="448" t="n">
        <v>8231.04</v>
      </c>
      <c r="J9161" s="390"/>
      <c r="K9161" s="331" t="s">
        <v>994</v>
      </c>
    </row>
    <row r="9162" customFormat="false" ht="15.75" hidden="true" customHeight="false" outlineLevel="0" collapsed="false">
      <c r="A9162" s="455" t="s">
        <v>1737</v>
      </c>
      <c r="B9162" s="455" t="s">
        <v>1943</v>
      </c>
      <c r="C9162" s="455" t="str">
        <f aca="false">IFERROR(VLOOKUP(B9162,'[1]#¡REF!'!$A$1:$C$15201,2,FALSE()),"")</f>
        <v/>
      </c>
      <c r="D9162" s="455" t="s">
        <v>991</v>
      </c>
      <c r="E9162" s="455" t="s">
        <v>612</v>
      </c>
      <c r="F9162" s="456" t="s">
        <v>1136</v>
      </c>
      <c r="G9162" s="457" t="n">
        <v>17</v>
      </c>
      <c r="H9162" s="465" t="n">
        <v>110.200109921093</v>
      </c>
      <c r="I9162" s="465" t="n">
        <v>2186.37</v>
      </c>
      <c r="J9162" s="360" t="n">
        <v>110.87</v>
      </c>
      <c r="K9162" s="455" t="s">
        <v>994</v>
      </c>
      <c r="L9162" s="458" t="s">
        <v>1944</v>
      </c>
      <c r="M9162" s="458"/>
      <c r="N9162" s="458"/>
      <c r="O9162" s="458" t="n">
        <v>3139353</v>
      </c>
      <c r="P9162" s="459" t="n">
        <v>2504</v>
      </c>
      <c r="Q9162" s="460" t="n">
        <v>44476</v>
      </c>
      <c r="R9162" s="461"/>
      <c r="S9162" s="461"/>
      <c r="T9162" s="462" t="n">
        <v>17</v>
      </c>
    </row>
    <row r="9163" customFormat="false" ht="15" hidden="true" customHeight="false" outlineLevel="0" collapsed="false">
      <c r="A9163" s="439"/>
      <c r="B9163" s="439" t="s">
        <v>1945</v>
      </c>
      <c r="C9163" s="439" t="str">
        <f aca="false">IFERROR(VLOOKUP(B9163,'[1]#¡REF!'!$A$1:$C$15201,2,FALSE()),"")</f>
        <v/>
      </c>
      <c r="D9163" s="439" t="s">
        <v>991</v>
      </c>
      <c r="E9163" s="439" t="s">
        <v>997</v>
      </c>
      <c r="F9163" s="441" t="s">
        <v>1130</v>
      </c>
      <c r="G9163" s="447" t="n">
        <v>1</v>
      </c>
      <c r="H9163" s="448" t="n">
        <v>6.03276259574344</v>
      </c>
      <c r="I9163" s="448" t="n">
        <v>119.69</v>
      </c>
      <c r="J9163" s="388"/>
      <c r="K9163" s="331" t="s">
        <v>994</v>
      </c>
    </row>
    <row r="9164" customFormat="false" ht="15" hidden="true" customHeight="false" outlineLevel="0" collapsed="false">
      <c r="A9164" s="444"/>
      <c r="B9164" s="444" t="s">
        <v>1945</v>
      </c>
      <c r="C9164" s="444" t="str">
        <f aca="false">IFERROR(VLOOKUP(B9164,'[1]#¡REF!'!$A$1:$C$15201,2,FALSE()),"")</f>
        <v/>
      </c>
      <c r="D9164" s="444" t="s">
        <v>991</v>
      </c>
      <c r="E9164" s="444" t="s">
        <v>992</v>
      </c>
      <c r="F9164" s="354" t="s">
        <v>993</v>
      </c>
      <c r="G9164" s="447" t="n">
        <v>120</v>
      </c>
      <c r="H9164" s="448" t="n">
        <v>723.931511489213</v>
      </c>
      <c r="I9164" s="448" t="n">
        <v>14362.8</v>
      </c>
      <c r="J9164" s="389"/>
      <c r="K9164" s="331" t="s">
        <v>994</v>
      </c>
    </row>
    <row r="9165" customFormat="false" ht="15" hidden="true" customHeight="false" outlineLevel="0" collapsed="false">
      <c r="A9165" s="444"/>
      <c r="B9165" s="444" t="s">
        <v>1945</v>
      </c>
      <c r="C9165" s="444" t="str">
        <f aca="false">IFERROR(VLOOKUP(B9165,'[1]#¡REF!'!$A$1:$C$15201,2,FALSE()),"")</f>
        <v/>
      </c>
      <c r="D9165" s="444" t="s">
        <v>991</v>
      </c>
      <c r="E9165" s="444" t="s">
        <v>1000</v>
      </c>
      <c r="F9165" s="354" t="s">
        <v>993</v>
      </c>
      <c r="G9165" s="447" t="n">
        <v>1672</v>
      </c>
      <c r="H9165" s="448" t="n">
        <v>10086.779060083</v>
      </c>
      <c r="I9165" s="448" t="n">
        <v>200121.68</v>
      </c>
      <c r="J9165" s="389"/>
      <c r="K9165" s="331" t="s">
        <v>994</v>
      </c>
    </row>
    <row r="9166" customFormat="false" ht="15" hidden="true" customHeight="false" outlineLevel="0" collapsed="false">
      <c r="A9166" s="444"/>
      <c r="B9166" s="444" t="s">
        <v>1945</v>
      </c>
      <c r="C9166" s="444" t="str">
        <f aca="false">IFERROR(VLOOKUP(B9166,'[1]#¡REF!'!$A$1:$C$15201,2,FALSE()),"")</f>
        <v/>
      </c>
      <c r="D9166" s="444" t="s">
        <v>991</v>
      </c>
      <c r="E9166" s="444" t="s">
        <v>1075</v>
      </c>
      <c r="F9166" s="354" t="s">
        <v>993</v>
      </c>
      <c r="G9166" s="447" t="n">
        <v>5</v>
      </c>
      <c r="H9166" s="448" t="n">
        <v>30.1638129787172</v>
      </c>
      <c r="I9166" s="448" t="n">
        <v>598.45</v>
      </c>
      <c r="J9166" s="389"/>
      <c r="K9166" s="331" t="s">
        <v>994</v>
      </c>
    </row>
    <row r="9167" customFormat="false" ht="15" hidden="true" customHeight="false" outlineLevel="0" collapsed="false">
      <c r="A9167" s="444"/>
      <c r="B9167" s="444" t="s">
        <v>1945</v>
      </c>
      <c r="C9167" s="444" t="str">
        <f aca="false">IFERROR(VLOOKUP(B9167,'[1]#¡REF!'!$A$1:$C$15201,2,FALSE()),"")</f>
        <v/>
      </c>
      <c r="D9167" s="444" t="s">
        <v>991</v>
      </c>
      <c r="E9167" s="444" t="s">
        <v>1053</v>
      </c>
      <c r="F9167" s="354" t="s">
        <v>993</v>
      </c>
      <c r="G9167" s="447" t="n">
        <v>50</v>
      </c>
      <c r="H9167" s="448" t="n">
        <v>301.638129787172</v>
      </c>
      <c r="I9167" s="448" t="n">
        <v>5984.5</v>
      </c>
      <c r="J9167" s="389"/>
      <c r="K9167" s="331" t="s">
        <v>994</v>
      </c>
    </row>
    <row r="9168" customFormat="false" ht="15" hidden="true" customHeight="false" outlineLevel="0" collapsed="false">
      <c r="A9168" s="444"/>
      <c r="B9168" s="444" t="s">
        <v>1945</v>
      </c>
      <c r="C9168" s="444" t="str">
        <f aca="false">IFERROR(VLOOKUP(B9168,'[1]#¡REF!'!$A$1:$C$15201,2,FALSE()),"")</f>
        <v/>
      </c>
      <c r="D9168" s="444" t="s">
        <v>991</v>
      </c>
      <c r="E9168" s="444" t="s">
        <v>1013</v>
      </c>
      <c r="F9168" s="354" t="s">
        <v>993</v>
      </c>
      <c r="G9168" s="447" t="n">
        <v>8</v>
      </c>
      <c r="H9168" s="448" t="n">
        <v>48.2621007659476</v>
      </c>
      <c r="I9168" s="448" t="n">
        <v>957.52</v>
      </c>
      <c r="J9168" s="389"/>
      <c r="K9168" s="331" t="s">
        <v>994</v>
      </c>
    </row>
    <row r="9169" customFormat="false" ht="15" hidden="true" customHeight="false" outlineLevel="0" collapsed="false">
      <c r="A9169" s="444"/>
      <c r="B9169" s="444" t="s">
        <v>1945</v>
      </c>
      <c r="C9169" s="444" t="str">
        <f aca="false">IFERROR(VLOOKUP(B9169,'[1]#¡REF!'!$A$1:$C$15201,2,FALSE()),"")</f>
        <v/>
      </c>
      <c r="D9169" s="444" t="s">
        <v>991</v>
      </c>
      <c r="E9169" s="444" t="s">
        <v>1014</v>
      </c>
      <c r="F9169" s="446" t="s">
        <v>1132</v>
      </c>
      <c r="G9169" s="447" t="n">
        <v>35</v>
      </c>
      <c r="H9169" s="448" t="n">
        <v>211.14669085102</v>
      </c>
      <c r="I9169" s="448" t="n">
        <v>4189.15</v>
      </c>
      <c r="J9169" s="389"/>
      <c r="K9169" s="331" t="s">
        <v>994</v>
      </c>
    </row>
    <row r="9170" customFormat="false" ht="15" hidden="true" customHeight="false" outlineLevel="0" collapsed="false">
      <c r="A9170" s="444"/>
      <c r="B9170" s="444" t="s">
        <v>1945</v>
      </c>
      <c r="C9170" s="444" t="str">
        <f aca="false">IFERROR(VLOOKUP(B9170,'[1]#¡REF!'!$A$1:$C$15201,2,FALSE()),"")</f>
        <v/>
      </c>
      <c r="D9170" s="444" t="s">
        <v>991</v>
      </c>
      <c r="E9170" s="444" t="s">
        <v>1002</v>
      </c>
      <c r="F9170" s="446" t="s">
        <v>1133</v>
      </c>
      <c r="G9170" s="447" t="n">
        <v>3</v>
      </c>
      <c r="H9170" s="448" t="n">
        <v>18.0982877872303</v>
      </c>
      <c r="I9170" s="448" t="n">
        <v>359.07</v>
      </c>
      <c r="J9170" s="389"/>
      <c r="K9170" s="331" t="s">
        <v>994</v>
      </c>
    </row>
    <row r="9171" customFormat="false" ht="15" hidden="true" customHeight="false" outlineLevel="0" collapsed="false">
      <c r="A9171" s="449"/>
      <c r="B9171" s="449" t="s">
        <v>1945</v>
      </c>
      <c r="C9171" s="449" t="str">
        <f aca="false">IFERROR(VLOOKUP(B9171,'[1]#¡REF!'!$A$1:$C$15201,2,FALSE()),"")</f>
        <v/>
      </c>
      <c r="D9171" s="449" t="s">
        <v>991</v>
      </c>
      <c r="E9171" s="449" t="s">
        <v>1004</v>
      </c>
      <c r="F9171" s="450" t="s">
        <v>1134</v>
      </c>
      <c r="G9171" s="447" t="n">
        <v>432</v>
      </c>
      <c r="H9171" s="448" t="n">
        <v>2606.15344136117</v>
      </c>
      <c r="I9171" s="448" t="n">
        <v>51706.08</v>
      </c>
      <c r="J9171" s="390"/>
      <c r="K9171" s="331" t="s">
        <v>994</v>
      </c>
    </row>
    <row r="9172" customFormat="false" ht="15.75" hidden="true" customHeight="false" outlineLevel="0" collapsed="false">
      <c r="A9172" s="455" t="s">
        <v>1737</v>
      </c>
      <c r="B9172" s="455" t="s">
        <v>1945</v>
      </c>
      <c r="C9172" s="455" t="str">
        <f aca="false">IFERROR(VLOOKUP(B9172,'[1]#¡REF!'!$A$1:$C$15201,2,FALSE()),"")</f>
        <v/>
      </c>
      <c r="D9172" s="455" t="s">
        <v>991</v>
      </c>
      <c r="E9172" s="455" t="s">
        <v>612</v>
      </c>
      <c r="F9172" s="456" t="s">
        <v>1136</v>
      </c>
      <c r="G9172" s="457" t="n">
        <v>6</v>
      </c>
      <c r="H9172" s="454" t="n">
        <v>36.1965755744607</v>
      </c>
      <c r="I9172" s="454" t="n">
        <v>718.14</v>
      </c>
      <c r="J9172" s="360" t="n">
        <v>103.18</v>
      </c>
      <c r="K9172" s="455" t="s">
        <v>994</v>
      </c>
      <c r="L9172" s="458" t="s">
        <v>1944</v>
      </c>
      <c r="M9172" s="458"/>
      <c r="N9172" s="458"/>
      <c r="O9172" s="458" t="n">
        <v>3139353</v>
      </c>
      <c r="P9172" s="459" t="n">
        <v>2382</v>
      </c>
      <c r="Q9172" s="460" t="n">
        <v>44470</v>
      </c>
      <c r="R9172" s="461"/>
      <c r="S9172" s="461"/>
      <c r="T9172" s="462" t="n">
        <v>6</v>
      </c>
    </row>
    <row r="9173" customFormat="false" ht="15" hidden="true" customHeight="false" outlineLevel="0" collapsed="false">
      <c r="A9173" s="439"/>
      <c r="B9173" s="439" t="s">
        <v>1946</v>
      </c>
      <c r="C9173" s="439" t="str">
        <f aca="false">IFERROR(VLOOKUP(B9173,'[1]#¡REF!'!$A$1:$C$15201,2,FALSE()),"")</f>
        <v/>
      </c>
      <c r="D9173" s="439" t="s">
        <v>991</v>
      </c>
      <c r="E9173" s="439" t="s">
        <v>997</v>
      </c>
      <c r="F9173" s="441" t="s">
        <v>1130</v>
      </c>
      <c r="G9173" s="447" t="n">
        <v>38</v>
      </c>
      <c r="H9173" s="448" t="n">
        <v>161.193561719402</v>
      </c>
      <c r="I9173" s="448" t="n">
        <v>3198.08</v>
      </c>
      <c r="J9173" s="388"/>
      <c r="K9173" s="331" t="s">
        <v>994</v>
      </c>
    </row>
    <row r="9174" customFormat="false" ht="15" hidden="true" customHeight="false" outlineLevel="0" collapsed="false">
      <c r="A9174" s="444"/>
      <c r="B9174" s="444" t="s">
        <v>1946</v>
      </c>
      <c r="C9174" s="444" t="str">
        <f aca="false">IFERROR(VLOOKUP(B9174,'[1]#¡REF!'!$A$1:$C$15201,2,FALSE()),"")</f>
        <v/>
      </c>
      <c r="D9174" s="444" t="s">
        <v>991</v>
      </c>
      <c r="E9174" s="444" t="s">
        <v>1032</v>
      </c>
      <c r="F9174" s="446" t="s">
        <v>1130</v>
      </c>
      <c r="G9174" s="447" t="n">
        <v>36</v>
      </c>
      <c r="H9174" s="448" t="n">
        <v>152.70969004996</v>
      </c>
      <c r="I9174" s="448" t="n">
        <v>3029.76</v>
      </c>
      <c r="J9174" s="389"/>
      <c r="K9174" s="331" t="s">
        <v>994</v>
      </c>
    </row>
    <row r="9175" customFormat="false" ht="15" hidden="true" customHeight="false" outlineLevel="0" collapsed="false">
      <c r="A9175" s="444"/>
      <c r="B9175" s="444" t="s">
        <v>1946</v>
      </c>
      <c r="C9175" s="444" t="str">
        <f aca="false">IFERROR(VLOOKUP(B9175,'[1]#¡REF!'!$A$1:$C$15201,2,FALSE()),"")</f>
        <v/>
      </c>
      <c r="D9175" s="444" t="s">
        <v>991</v>
      </c>
      <c r="E9175" s="444" t="s">
        <v>992</v>
      </c>
      <c r="F9175" s="354" t="s">
        <v>993</v>
      </c>
      <c r="G9175" s="447" t="n">
        <v>140</v>
      </c>
      <c r="H9175" s="448" t="n">
        <v>593.871016860954</v>
      </c>
      <c r="I9175" s="448" t="n">
        <v>11782.4</v>
      </c>
      <c r="J9175" s="389"/>
      <c r="K9175" s="331" t="s">
        <v>994</v>
      </c>
    </row>
    <row r="9176" customFormat="false" ht="15" hidden="true" customHeight="false" outlineLevel="0" collapsed="false">
      <c r="A9176" s="444"/>
      <c r="B9176" s="444" t="s">
        <v>1946</v>
      </c>
      <c r="C9176" s="444" t="str">
        <f aca="false">IFERROR(VLOOKUP(B9176,'[1]#¡REF!'!$A$1:$C$15201,2,FALSE()),"")</f>
        <v/>
      </c>
      <c r="D9176" s="444" t="s">
        <v>991</v>
      </c>
      <c r="E9176" s="444" t="s">
        <v>1000</v>
      </c>
      <c r="F9176" s="354" t="s">
        <v>993</v>
      </c>
      <c r="G9176" s="447" t="n">
        <v>513</v>
      </c>
      <c r="H9176" s="448" t="n">
        <v>2176.11308321192</v>
      </c>
      <c r="I9176" s="448" t="n">
        <v>43174.08</v>
      </c>
      <c r="J9176" s="389"/>
      <c r="K9176" s="331" t="s">
        <v>994</v>
      </c>
    </row>
    <row r="9177" customFormat="false" ht="15" hidden="true" customHeight="false" outlineLevel="0" collapsed="false">
      <c r="A9177" s="444"/>
      <c r="B9177" s="444" t="s">
        <v>1946</v>
      </c>
      <c r="C9177" s="444" t="str">
        <f aca="false">IFERROR(VLOOKUP(B9177,'[1]#¡REF!'!$A$1:$C$15201,2,FALSE()),"")</f>
        <v/>
      </c>
      <c r="D9177" s="444" t="s">
        <v>991</v>
      </c>
      <c r="E9177" s="444" t="s">
        <v>1053</v>
      </c>
      <c r="F9177" s="354" t="s">
        <v>993</v>
      </c>
      <c r="G9177" s="447" t="n">
        <v>200</v>
      </c>
      <c r="H9177" s="448" t="n">
        <v>848.38716694422</v>
      </c>
      <c r="I9177" s="448" t="n">
        <v>16832</v>
      </c>
      <c r="J9177" s="389"/>
      <c r="K9177" s="331" t="s">
        <v>994</v>
      </c>
    </row>
    <row r="9178" customFormat="false" ht="15" hidden="true" customHeight="false" outlineLevel="0" collapsed="false">
      <c r="A9178" s="444"/>
      <c r="B9178" s="444" t="s">
        <v>1946</v>
      </c>
      <c r="C9178" s="444" t="str">
        <f aca="false">IFERROR(VLOOKUP(B9178,'[1]#¡REF!'!$A$1:$C$15201,2,FALSE()),"")</f>
        <v/>
      </c>
      <c r="D9178" s="444" t="s">
        <v>991</v>
      </c>
      <c r="E9178" s="444" t="s">
        <v>1011</v>
      </c>
      <c r="F9178" s="354" t="s">
        <v>993</v>
      </c>
      <c r="G9178" s="447" t="n">
        <v>180</v>
      </c>
      <c r="H9178" s="448" t="n">
        <v>763.548450249798</v>
      </c>
      <c r="I9178" s="448" t="n">
        <v>15148.8</v>
      </c>
      <c r="J9178" s="389"/>
      <c r="K9178" s="331" t="s">
        <v>994</v>
      </c>
    </row>
    <row r="9179" customFormat="false" ht="15" hidden="true" customHeight="false" outlineLevel="0" collapsed="false">
      <c r="A9179" s="444"/>
      <c r="B9179" s="444" t="s">
        <v>1946</v>
      </c>
      <c r="C9179" s="444" t="str">
        <f aca="false">IFERROR(VLOOKUP(B9179,'[1]#¡REF!'!$A$1:$C$15201,2,FALSE()),"")</f>
        <v/>
      </c>
      <c r="D9179" s="444" t="s">
        <v>991</v>
      </c>
      <c r="E9179" s="444" t="s">
        <v>1036</v>
      </c>
      <c r="F9179" s="354" t="s">
        <v>993</v>
      </c>
      <c r="G9179" s="447" t="n">
        <v>2</v>
      </c>
      <c r="H9179" s="448" t="n">
        <v>8.4838716694422</v>
      </c>
      <c r="I9179" s="448" t="n">
        <v>168.32</v>
      </c>
      <c r="J9179" s="389"/>
      <c r="K9179" s="331" t="s">
        <v>994</v>
      </c>
    </row>
    <row r="9180" customFormat="false" ht="15" hidden="true" customHeight="false" outlineLevel="0" collapsed="false">
      <c r="A9180" s="444"/>
      <c r="B9180" s="444" t="s">
        <v>1946</v>
      </c>
      <c r="C9180" s="444" t="str">
        <f aca="false">IFERROR(VLOOKUP(B9180,'[1]#¡REF!'!$A$1:$C$15201,2,FALSE()),"")</f>
        <v/>
      </c>
      <c r="D9180" s="444" t="s">
        <v>991</v>
      </c>
      <c r="E9180" s="444" t="s">
        <v>1037</v>
      </c>
      <c r="F9180" s="446" t="s">
        <v>1131</v>
      </c>
      <c r="G9180" s="447" t="n">
        <v>116</v>
      </c>
      <c r="H9180" s="448" t="n">
        <v>492.064556827647</v>
      </c>
      <c r="I9180" s="448" t="n">
        <v>9762.56</v>
      </c>
      <c r="J9180" s="389"/>
      <c r="K9180" s="331" t="s">
        <v>994</v>
      </c>
    </row>
    <row r="9181" customFormat="false" ht="15" hidden="true" customHeight="false" outlineLevel="0" collapsed="false">
      <c r="A9181" s="444"/>
      <c r="B9181" s="444" t="s">
        <v>1946</v>
      </c>
      <c r="C9181" s="444" t="str">
        <f aca="false">IFERROR(VLOOKUP(B9181,'[1]#¡REF!'!$A$1:$C$15201,2,FALSE()),"")</f>
        <v/>
      </c>
      <c r="D9181" s="444" t="s">
        <v>991</v>
      </c>
      <c r="E9181" s="444" t="s">
        <v>1014</v>
      </c>
      <c r="F9181" s="446" t="s">
        <v>1132</v>
      </c>
      <c r="G9181" s="447" t="n">
        <v>400</v>
      </c>
      <c r="H9181" s="448" t="n">
        <v>1696.77433388844</v>
      </c>
      <c r="I9181" s="448" t="n">
        <v>33664</v>
      </c>
      <c r="J9181" s="389"/>
      <c r="K9181" s="331" t="s">
        <v>994</v>
      </c>
    </row>
    <row r="9182" customFormat="false" ht="15" hidden="true" customHeight="false" outlineLevel="0" collapsed="false">
      <c r="A9182" s="444"/>
      <c r="B9182" s="444" t="s">
        <v>1946</v>
      </c>
      <c r="C9182" s="444" t="str">
        <f aca="false">IFERROR(VLOOKUP(B9182,'[1]#¡REF!'!$A$1:$C$15201,2,FALSE()),"")</f>
        <v/>
      </c>
      <c r="D9182" s="444" t="s">
        <v>991</v>
      </c>
      <c r="E9182" s="444" t="s">
        <v>1002</v>
      </c>
      <c r="F9182" s="446" t="s">
        <v>1133</v>
      </c>
      <c r="G9182" s="447" t="n">
        <v>108</v>
      </c>
      <c r="H9182" s="448" t="n">
        <v>458.129070149879</v>
      </c>
      <c r="I9182" s="448" t="n">
        <v>9089.28</v>
      </c>
      <c r="J9182" s="389"/>
      <c r="K9182" s="331" t="s">
        <v>994</v>
      </c>
    </row>
    <row r="9183" customFormat="false" ht="15" hidden="true" customHeight="false" outlineLevel="0" collapsed="false">
      <c r="A9183" s="449"/>
      <c r="B9183" s="449" t="s">
        <v>1946</v>
      </c>
      <c r="C9183" s="449" t="str">
        <f aca="false">IFERROR(VLOOKUP(B9183,'[1]#¡REF!'!$A$1:$C$15201,2,FALSE()),"")</f>
        <v/>
      </c>
      <c r="D9183" s="449" t="s">
        <v>991</v>
      </c>
      <c r="E9183" s="449" t="s">
        <v>1004</v>
      </c>
      <c r="F9183" s="450" t="s">
        <v>1134</v>
      </c>
      <c r="G9183" s="447" t="n">
        <v>448</v>
      </c>
      <c r="H9183" s="448" t="n">
        <v>1900.38725395505</v>
      </c>
      <c r="I9183" s="448" t="n">
        <v>37703.68</v>
      </c>
      <c r="J9183" s="390"/>
      <c r="K9183" s="331" t="s">
        <v>994</v>
      </c>
    </row>
    <row r="9184" customFormat="false" ht="30.75" hidden="true" customHeight="false" outlineLevel="0" collapsed="false">
      <c r="A9184" s="455" t="s">
        <v>1737</v>
      </c>
      <c r="B9184" s="455" t="s">
        <v>1946</v>
      </c>
      <c r="C9184" s="455" t="str">
        <f aca="false">IFERROR(VLOOKUP(B9184,'[1]#¡REF!'!$A$1:$C$15201,2,FALSE()),"")</f>
        <v/>
      </c>
      <c r="D9184" s="455" t="s">
        <v>991</v>
      </c>
      <c r="E9184" s="455" t="s">
        <v>612</v>
      </c>
      <c r="F9184" s="456" t="s">
        <v>1136</v>
      </c>
      <c r="G9184" s="457" t="n">
        <v>115</v>
      </c>
      <c r="H9184" s="465" t="n">
        <v>487.822620992926</v>
      </c>
      <c r="I9184" s="465" t="n">
        <v>9678.4</v>
      </c>
      <c r="J9184" s="360" t="n">
        <v>72.55</v>
      </c>
      <c r="K9184" s="455" t="s">
        <v>994</v>
      </c>
      <c r="L9184" s="467" t="s">
        <v>1947</v>
      </c>
      <c r="M9184" s="467" t="s">
        <v>1948</v>
      </c>
      <c r="N9184" s="467" t="s">
        <v>1944</v>
      </c>
      <c r="O9184" s="458" t="n">
        <v>3139353</v>
      </c>
      <c r="P9184" s="493" t="s">
        <v>1949</v>
      </c>
      <c r="Q9184" s="468" t="n">
        <v>44490</v>
      </c>
      <c r="R9184" s="469" t="n">
        <v>44490</v>
      </c>
      <c r="S9184" s="469" t="n">
        <v>44488</v>
      </c>
      <c r="T9184" s="462" t="n">
        <f aca="false">9+9+9</f>
        <v>27</v>
      </c>
    </row>
    <row r="9185" customFormat="false" ht="15" hidden="true" customHeight="false" outlineLevel="0" collapsed="false">
      <c r="A9185" s="439"/>
      <c r="B9185" s="439" t="s">
        <v>1950</v>
      </c>
      <c r="C9185" s="439" t="str">
        <f aca="false">IFERROR(VLOOKUP(B9185,'[1]#¡REF!'!$A$1:$C$15201,2,FALSE()),"")</f>
        <v/>
      </c>
      <c r="D9185" s="439" t="s">
        <v>991</v>
      </c>
      <c r="E9185" s="439" t="s">
        <v>997</v>
      </c>
      <c r="F9185" s="441" t="s">
        <v>1130</v>
      </c>
      <c r="G9185" s="447" t="n">
        <v>40</v>
      </c>
      <c r="H9185" s="448" t="n">
        <v>77.1774260647191</v>
      </c>
      <c r="I9185" s="448" t="n">
        <v>1531.2</v>
      </c>
      <c r="J9185" s="388"/>
      <c r="K9185" s="331" t="s">
        <v>994</v>
      </c>
    </row>
    <row r="9186" customFormat="false" ht="15" hidden="true" customHeight="false" outlineLevel="0" collapsed="false">
      <c r="A9186" s="444"/>
      <c r="B9186" s="444" t="s">
        <v>1950</v>
      </c>
      <c r="C9186" s="444" t="str">
        <f aca="false">IFERROR(VLOOKUP(B9186,'[1]#¡REF!'!$A$1:$C$15201,2,FALSE()),"")</f>
        <v/>
      </c>
      <c r="D9186" s="444" t="s">
        <v>991</v>
      </c>
      <c r="E9186" s="444" t="s">
        <v>1032</v>
      </c>
      <c r="F9186" s="446" t="s">
        <v>1130</v>
      </c>
      <c r="G9186" s="447" t="n">
        <v>240</v>
      </c>
      <c r="H9186" s="448" t="n">
        <v>463.064556388315</v>
      </c>
      <c r="I9186" s="448" t="n">
        <v>9187.2</v>
      </c>
      <c r="J9186" s="389"/>
      <c r="K9186" s="331" t="s">
        <v>994</v>
      </c>
    </row>
    <row r="9187" customFormat="false" ht="15" hidden="true" customHeight="false" outlineLevel="0" collapsed="false">
      <c r="A9187" s="444"/>
      <c r="B9187" s="444" t="s">
        <v>1950</v>
      </c>
      <c r="C9187" s="444" t="str">
        <f aca="false">IFERROR(VLOOKUP(B9187,'[1]#¡REF!'!$A$1:$C$15201,2,FALSE()),"")</f>
        <v/>
      </c>
      <c r="D9187" s="444" t="s">
        <v>991</v>
      </c>
      <c r="E9187" s="444" t="s">
        <v>1075</v>
      </c>
      <c r="F9187" s="354" t="s">
        <v>993</v>
      </c>
      <c r="G9187" s="447" t="n">
        <v>210</v>
      </c>
      <c r="H9187" s="448" t="n">
        <v>405.181486839775</v>
      </c>
      <c r="I9187" s="448" t="n">
        <v>8038.8</v>
      </c>
      <c r="J9187" s="389"/>
      <c r="K9187" s="331" t="s">
        <v>994</v>
      </c>
    </row>
    <row r="9188" customFormat="false" ht="15" hidden="true" customHeight="false" outlineLevel="0" collapsed="false">
      <c r="A9188" s="444"/>
      <c r="B9188" s="444" t="s">
        <v>1950</v>
      </c>
      <c r="C9188" s="444" t="str">
        <f aca="false">IFERROR(VLOOKUP(B9188,'[1]#¡REF!'!$A$1:$C$15201,2,FALSE()),"")</f>
        <v/>
      </c>
      <c r="D9188" s="444" t="s">
        <v>991</v>
      </c>
      <c r="E9188" s="444" t="s">
        <v>1053</v>
      </c>
      <c r="F9188" s="354" t="s">
        <v>993</v>
      </c>
      <c r="G9188" s="447" t="n">
        <v>20</v>
      </c>
      <c r="H9188" s="448" t="n">
        <v>38.5887130323595</v>
      </c>
      <c r="I9188" s="448" t="n">
        <v>765.6</v>
      </c>
      <c r="J9188" s="389"/>
      <c r="K9188" s="331" t="s">
        <v>994</v>
      </c>
    </row>
    <row r="9189" customFormat="false" ht="15" hidden="true" customHeight="false" outlineLevel="0" collapsed="false">
      <c r="A9189" s="444"/>
      <c r="B9189" s="444" t="s">
        <v>1950</v>
      </c>
      <c r="C9189" s="444" t="str">
        <f aca="false">IFERROR(VLOOKUP(B9189,'[1]#¡REF!'!$A$1:$C$15201,2,FALSE()),"")</f>
        <v/>
      </c>
      <c r="D9189" s="444" t="s">
        <v>991</v>
      </c>
      <c r="E9189" s="444" t="s">
        <v>1035</v>
      </c>
      <c r="F9189" s="354" t="s">
        <v>993</v>
      </c>
      <c r="G9189" s="447" t="n">
        <v>3</v>
      </c>
      <c r="H9189" s="448" t="n">
        <v>5.78830695485393</v>
      </c>
      <c r="I9189" s="448" t="n">
        <v>114.84</v>
      </c>
      <c r="J9189" s="389"/>
      <c r="K9189" s="331" t="s">
        <v>994</v>
      </c>
    </row>
    <row r="9190" customFormat="false" ht="15" hidden="true" customHeight="false" outlineLevel="0" collapsed="false">
      <c r="A9190" s="444"/>
      <c r="B9190" s="444" t="s">
        <v>1950</v>
      </c>
      <c r="C9190" s="444" t="str">
        <f aca="false">IFERROR(VLOOKUP(B9190,'[1]#¡REF!'!$A$1:$C$15201,2,FALSE()),"")</f>
        <v/>
      </c>
      <c r="D9190" s="444" t="s">
        <v>991</v>
      </c>
      <c r="E9190" s="444" t="s">
        <v>1014</v>
      </c>
      <c r="F9190" s="446" t="s">
        <v>1132</v>
      </c>
      <c r="G9190" s="447" t="n">
        <v>800</v>
      </c>
      <c r="H9190" s="448" t="n">
        <v>1543.54852129438</v>
      </c>
      <c r="I9190" s="448" t="n">
        <v>30624</v>
      </c>
      <c r="J9190" s="389"/>
      <c r="K9190" s="331" t="s">
        <v>994</v>
      </c>
    </row>
    <row r="9191" customFormat="false" ht="15" hidden="true" customHeight="false" outlineLevel="0" collapsed="false">
      <c r="A9191" s="444"/>
      <c r="B9191" s="444" t="s">
        <v>1951</v>
      </c>
      <c r="C9191" s="444" t="str">
        <f aca="false">IFERROR(VLOOKUP(B9191,'[1]#¡REF!'!$A$1:$C$15201,2,FALSE()),"")</f>
        <v/>
      </c>
      <c r="D9191" s="444" t="s">
        <v>991</v>
      </c>
      <c r="E9191" s="444" t="s">
        <v>1032</v>
      </c>
      <c r="F9191" s="446" t="s">
        <v>1130</v>
      </c>
      <c r="G9191" s="447" t="n">
        <v>6</v>
      </c>
      <c r="H9191" s="448" t="n">
        <v>280.294379207775</v>
      </c>
      <c r="I9191" s="448" t="n">
        <v>5561.04</v>
      </c>
      <c r="J9191" s="389"/>
      <c r="K9191" s="331" t="s">
        <v>994</v>
      </c>
    </row>
    <row r="9192" customFormat="false" ht="15" hidden="true" customHeight="false" outlineLevel="0" collapsed="false">
      <c r="A9192" s="444"/>
      <c r="B9192" s="444" t="s">
        <v>1951</v>
      </c>
      <c r="C9192" s="444" t="str">
        <f aca="false">IFERROR(VLOOKUP(B9192,'[1]#¡REF!'!$A$1:$C$15201,2,FALSE()),"")</f>
        <v/>
      </c>
      <c r="D9192" s="444" t="s">
        <v>991</v>
      </c>
      <c r="E9192" s="444" t="s">
        <v>1034</v>
      </c>
      <c r="F9192" s="354" t="s">
        <v>993</v>
      </c>
      <c r="G9192" s="447" t="n">
        <v>26</v>
      </c>
      <c r="H9192" s="448" t="n">
        <v>1214.60897656703</v>
      </c>
      <c r="I9192" s="448" t="n">
        <v>24097.84</v>
      </c>
      <c r="J9192" s="389"/>
      <c r="K9192" s="331" t="s">
        <v>994</v>
      </c>
    </row>
    <row r="9193" customFormat="false" ht="15" hidden="true" customHeight="false" outlineLevel="0" collapsed="false">
      <c r="A9193" s="444"/>
      <c r="B9193" s="444" t="s">
        <v>1952</v>
      </c>
      <c r="C9193" s="444" t="str">
        <f aca="false">IFERROR(VLOOKUP(B9193,'[1]#¡REF!'!$A$1:$C$15201,2,FALSE()),"")</f>
        <v/>
      </c>
      <c r="D9193" s="444" t="s">
        <v>991</v>
      </c>
      <c r="E9193" s="444" t="s">
        <v>1032</v>
      </c>
      <c r="F9193" s="446" t="s">
        <v>1130</v>
      </c>
      <c r="G9193" s="447" t="n">
        <v>10</v>
      </c>
      <c r="H9193" s="448" t="n">
        <v>490.544397487116</v>
      </c>
      <c r="I9193" s="448" t="n">
        <v>9732.4</v>
      </c>
      <c r="J9193" s="389"/>
      <c r="K9193" s="331" t="s">
        <v>994</v>
      </c>
    </row>
    <row r="9194" customFormat="false" ht="15" hidden="true" customHeight="false" outlineLevel="0" collapsed="false">
      <c r="A9194" s="444"/>
      <c r="B9194" s="444" t="s">
        <v>1952</v>
      </c>
      <c r="C9194" s="444" t="str">
        <f aca="false">IFERROR(VLOOKUP(B9194,'[1]#¡REF!'!$A$1:$C$15201,2,FALSE()),"")</f>
        <v/>
      </c>
      <c r="D9194" s="444" t="s">
        <v>991</v>
      </c>
      <c r="E9194" s="444" t="s">
        <v>1075</v>
      </c>
      <c r="F9194" s="354" t="s">
        <v>993</v>
      </c>
      <c r="G9194" s="447" t="n">
        <v>7</v>
      </c>
      <c r="H9194" s="448" t="n">
        <v>343.381078240981</v>
      </c>
      <c r="I9194" s="448" t="n">
        <v>6812.68</v>
      </c>
      <c r="J9194" s="389"/>
      <c r="K9194" s="331" t="s">
        <v>994</v>
      </c>
    </row>
    <row r="9195" customFormat="false" ht="15" hidden="true" customHeight="false" outlineLevel="0" collapsed="false">
      <c r="A9195" s="444"/>
      <c r="B9195" s="444" t="s">
        <v>1952</v>
      </c>
      <c r="C9195" s="444" t="str">
        <f aca="false">IFERROR(VLOOKUP(B9195,'[1]#¡REF!'!$A$1:$C$15201,2,FALSE()),"")</f>
        <v/>
      </c>
      <c r="D9195" s="444" t="s">
        <v>991</v>
      </c>
      <c r="E9195" s="444" t="s">
        <v>1053</v>
      </c>
      <c r="F9195" s="354" t="s">
        <v>993</v>
      </c>
      <c r="G9195" s="447" t="n">
        <v>200</v>
      </c>
      <c r="H9195" s="448" t="n">
        <v>9810.88794974232</v>
      </c>
      <c r="I9195" s="448" t="n">
        <v>194648</v>
      </c>
      <c r="J9195" s="389"/>
      <c r="K9195" s="331" t="s">
        <v>994</v>
      </c>
    </row>
    <row r="9196" customFormat="false" ht="15" hidden="true" customHeight="false" outlineLevel="0" collapsed="false">
      <c r="A9196" s="444"/>
      <c r="B9196" s="444" t="s">
        <v>1952</v>
      </c>
      <c r="C9196" s="444" t="str">
        <f aca="false">IFERROR(VLOOKUP(B9196,'[1]#¡REF!'!$A$1:$C$15201,2,FALSE()),"")</f>
        <v/>
      </c>
      <c r="D9196" s="444" t="s">
        <v>991</v>
      </c>
      <c r="E9196" s="444" t="s">
        <v>1034</v>
      </c>
      <c r="F9196" s="354" t="s">
        <v>993</v>
      </c>
      <c r="G9196" s="447" t="n">
        <v>7</v>
      </c>
      <c r="H9196" s="448" t="n">
        <v>343.381078240981</v>
      </c>
      <c r="I9196" s="448" t="n">
        <v>6812.68</v>
      </c>
      <c r="J9196" s="389"/>
      <c r="K9196" s="331" t="s">
        <v>994</v>
      </c>
    </row>
    <row r="9197" customFormat="false" ht="15" hidden="true" customHeight="false" outlineLevel="0" collapsed="false">
      <c r="A9197" s="444"/>
      <c r="B9197" s="444" t="s">
        <v>1952</v>
      </c>
      <c r="C9197" s="444" t="str">
        <f aca="false">IFERROR(VLOOKUP(B9197,'[1]#¡REF!'!$A$1:$C$15201,2,FALSE()),"")</f>
        <v/>
      </c>
      <c r="D9197" s="444" t="s">
        <v>991</v>
      </c>
      <c r="E9197" s="444" t="s">
        <v>1009</v>
      </c>
      <c r="F9197" s="354" t="s">
        <v>993</v>
      </c>
      <c r="G9197" s="447" t="n">
        <v>2</v>
      </c>
      <c r="H9197" s="448" t="n">
        <v>98.1088794974232</v>
      </c>
      <c r="I9197" s="448" t="n">
        <v>1946.48</v>
      </c>
      <c r="J9197" s="389"/>
      <c r="K9197" s="331" t="s">
        <v>994</v>
      </c>
    </row>
    <row r="9198" customFormat="false" ht="15" hidden="true" customHeight="false" outlineLevel="0" collapsed="false">
      <c r="A9198" s="444"/>
      <c r="B9198" s="444" t="s">
        <v>1952</v>
      </c>
      <c r="C9198" s="444" t="str">
        <f aca="false">IFERROR(VLOOKUP(B9198,'[1]#¡REF!'!$A$1:$C$15201,2,FALSE()),"")</f>
        <v/>
      </c>
      <c r="D9198" s="444" t="s">
        <v>991</v>
      </c>
      <c r="E9198" s="444" t="s">
        <v>1037</v>
      </c>
      <c r="F9198" s="446" t="s">
        <v>1131</v>
      </c>
      <c r="G9198" s="447" t="n">
        <v>40</v>
      </c>
      <c r="H9198" s="448" t="n">
        <v>1962.17758994846</v>
      </c>
      <c r="I9198" s="448" t="n">
        <v>38929.6</v>
      </c>
      <c r="J9198" s="389"/>
      <c r="K9198" s="331" t="s">
        <v>994</v>
      </c>
    </row>
    <row r="9199" customFormat="false" ht="15" hidden="true" customHeight="false" outlineLevel="0" collapsed="false">
      <c r="A9199" s="444"/>
      <c r="B9199" s="444" t="s">
        <v>1952</v>
      </c>
      <c r="C9199" s="444" t="str">
        <f aca="false">IFERROR(VLOOKUP(B9199,'[1]#¡REF!'!$A$1:$C$15201,2,FALSE()),"")</f>
        <v/>
      </c>
      <c r="D9199" s="444" t="s">
        <v>991</v>
      </c>
      <c r="E9199" s="444" t="s">
        <v>1002</v>
      </c>
      <c r="F9199" s="446" t="s">
        <v>1133</v>
      </c>
      <c r="G9199" s="447" t="n">
        <v>23</v>
      </c>
      <c r="H9199" s="448" t="n">
        <v>1128.25211422037</v>
      </c>
      <c r="I9199" s="448" t="n">
        <v>22384.52</v>
      </c>
      <c r="J9199" s="389"/>
      <c r="K9199" s="331" t="s">
        <v>994</v>
      </c>
    </row>
    <row r="9200" customFormat="false" ht="15" hidden="true" customHeight="false" outlineLevel="0" collapsed="false">
      <c r="A9200" s="449"/>
      <c r="B9200" s="449" t="s">
        <v>1952</v>
      </c>
      <c r="C9200" s="449" t="str">
        <f aca="false">IFERROR(VLOOKUP(B9200,'[1]#¡REF!'!$A$1:$C$15201,2,FALSE()),"")</f>
        <v/>
      </c>
      <c r="D9200" s="449" t="s">
        <v>991</v>
      </c>
      <c r="E9200" s="449" t="s">
        <v>1004</v>
      </c>
      <c r="F9200" s="450" t="s">
        <v>1134</v>
      </c>
      <c r="G9200" s="447" t="n">
        <v>1</v>
      </c>
      <c r="H9200" s="448" t="n">
        <v>49.0544397487116</v>
      </c>
      <c r="I9200" s="448" t="n">
        <v>973.24</v>
      </c>
      <c r="J9200" s="390"/>
      <c r="K9200" s="331" t="s">
        <v>994</v>
      </c>
    </row>
    <row r="9201" customFormat="false" ht="15.75" hidden="true" customHeight="false" outlineLevel="0" collapsed="false">
      <c r="A9201" s="455" t="s">
        <v>1953</v>
      </c>
      <c r="B9201" s="455" t="s">
        <v>1952</v>
      </c>
      <c r="C9201" s="491" t="str">
        <f aca="false">IFERROR(VLOOKUP(B9201,'[1]#¡REF!'!$A$1:$C$15201,2,FALSE()),"")</f>
        <v/>
      </c>
      <c r="D9201" s="455" t="s">
        <v>991</v>
      </c>
      <c r="E9201" s="455" t="s">
        <v>612</v>
      </c>
      <c r="F9201" s="456" t="s">
        <v>1136</v>
      </c>
      <c r="G9201" s="456" t="n">
        <v>25</v>
      </c>
      <c r="H9201" s="492" t="n">
        <v>1226.36099371779</v>
      </c>
      <c r="I9201" s="492" t="n">
        <v>24331</v>
      </c>
      <c r="J9201" s="438" t="n">
        <v>839</v>
      </c>
      <c r="K9201" s="455" t="s">
        <v>994</v>
      </c>
      <c r="L9201" s="458" t="s">
        <v>1954</v>
      </c>
      <c r="M9201" s="458"/>
      <c r="N9201" s="458"/>
      <c r="O9201" s="458" t="n">
        <v>3139354</v>
      </c>
      <c r="P9201" s="459" t="n">
        <v>1962</v>
      </c>
      <c r="Q9201" s="487" t="n">
        <v>44406</v>
      </c>
      <c r="R9201" s="488"/>
      <c r="S9201" s="488"/>
      <c r="T9201" s="462" t="n">
        <v>25</v>
      </c>
    </row>
    <row r="9202" customFormat="false" ht="15" hidden="true" customHeight="false" outlineLevel="0" collapsed="false">
      <c r="A9202" s="439"/>
      <c r="B9202" s="439" t="s">
        <v>1955</v>
      </c>
      <c r="C9202" s="439" t="str">
        <f aca="false">IFERROR(VLOOKUP(B9202,'[1]#¡REF!'!$A$1:$C$15201,2,FALSE()),"")</f>
        <v/>
      </c>
      <c r="D9202" s="439" t="s">
        <v>991</v>
      </c>
      <c r="E9202" s="439" t="s">
        <v>1010</v>
      </c>
      <c r="F9202" s="354" t="s">
        <v>993</v>
      </c>
      <c r="G9202" s="447" t="n">
        <v>200</v>
      </c>
      <c r="H9202" s="448" t="n">
        <v>2210.08083730786</v>
      </c>
      <c r="I9202" s="448" t="n">
        <v>43848</v>
      </c>
      <c r="J9202" s="388"/>
      <c r="K9202" s="331" t="s">
        <v>994</v>
      </c>
    </row>
    <row r="9203" customFormat="false" ht="15" hidden="true" customHeight="false" outlineLevel="0" collapsed="false">
      <c r="A9203" s="444"/>
      <c r="B9203" s="444" t="s">
        <v>1955</v>
      </c>
      <c r="C9203" s="444" t="str">
        <f aca="false">IFERROR(VLOOKUP(B9203,'[1]#¡REF!'!$A$1:$C$15201,2,FALSE()),"")</f>
        <v/>
      </c>
      <c r="D9203" s="444" t="s">
        <v>991</v>
      </c>
      <c r="E9203" s="444" t="s">
        <v>1012</v>
      </c>
      <c r="F9203" s="354" t="s">
        <v>993</v>
      </c>
      <c r="G9203" s="447" t="n">
        <v>600</v>
      </c>
      <c r="H9203" s="448" t="n">
        <v>6630.2425119236</v>
      </c>
      <c r="I9203" s="448" t="n">
        <v>131544</v>
      </c>
      <c r="J9203" s="389"/>
      <c r="K9203" s="331" t="s">
        <v>994</v>
      </c>
    </row>
    <row r="9204" customFormat="false" ht="15" hidden="true" customHeight="false" outlineLevel="0" collapsed="false">
      <c r="A9204" s="444"/>
      <c r="B9204" s="444" t="s">
        <v>1955</v>
      </c>
      <c r="C9204" s="444" t="str">
        <f aca="false">IFERROR(VLOOKUP(B9204,'[1]#¡REF!'!$A$1:$C$15201,2,FALSE()),"")</f>
        <v/>
      </c>
      <c r="D9204" s="444" t="s">
        <v>1016</v>
      </c>
      <c r="E9204" s="444" t="s">
        <v>1017</v>
      </c>
      <c r="F9204" s="446" t="s">
        <v>1130</v>
      </c>
      <c r="G9204" s="447" t="n">
        <v>8</v>
      </c>
      <c r="H9204" s="448" t="n">
        <v>88.4032334923146</v>
      </c>
      <c r="I9204" s="448" t="n">
        <v>1753.92</v>
      </c>
      <c r="J9204" s="389"/>
      <c r="K9204" s="331" t="s">
        <v>994</v>
      </c>
    </row>
    <row r="9205" customFormat="false" ht="15" hidden="true" customHeight="false" outlineLevel="0" collapsed="false">
      <c r="A9205" s="444"/>
      <c r="B9205" s="444" t="s">
        <v>1955</v>
      </c>
      <c r="C9205" s="444" t="str">
        <f aca="false">IFERROR(VLOOKUP(B9205,'[1]#¡REF!'!$A$1:$C$15201,2,FALSE()),"")</f>
        <v/>
      </c>
      <c r="D9205" s="444" t="s">
        <v>1016</v>
      </c>
      <c r="E9205" s="444" t="s">
        <v>1040</v>
      </c>
      <c r="F9205" s="446" t="s">
        <v>1130</v>
      </c>
      <c r="G9205" s="447" t="n">
        <v>117</v>
      </c>
      <c r="H9205" s="448" t="n">
        <v>1292.8972898251</v>
      </c>
      <c r="I9205" s="448" t="n">
        <v>25651.08</v>
      </c>
      <c r="J9205" s="389"/>
      <c r="K9205" s="331" t="s">
        <v>994</v>
      </c>
    </row>
    <row r="9206" customFormat="false" ht="15" hidden="true" customHeight="false" outlineLevel="0" collapsed="false">
      <c r="A9206" s="444"/>
      <c r="B9206" s="444" t="s">
        <v>1955</v>
      </c>
      <c r="C9206" s="444" t="str">
        <f aca="false">IFERROR(VLOOKUP(B9206,'[1]#¡REF!'!$A$1:$C$15201,2,FALSE()),"")</f>
        <v/>
      </c>
      <c r="D9206" s="444" t="s">
        <v>1016</v>
      </c>
      <c r="E9206" s="444" t="s">
        <v>1091</v>
      </c>
      <c r="F9206" s="354" t="s">
        <v>993</v>
      </c>
      <c r="G9206" s="447" t="n">
        <v>780</v>
      </c>
      <c r="H9206" s="448" t="n">
        <v>8619.31526550067</v>
      </c>
      <c r="I9206" s="448" t="n">
        <v>171007.2</v>
      </c>
      <c r="J9206" s="389"/>
      <c r="K9206" s="331" t="s">
        <v>994</v>
      </c>
    </row>
    <row r="9207" customFormat="false" ht="15" hidden="true" customHeight="false" outlineLevel="0" collapsed="false">
      <c r="A9207" s="444"/>
      <c r="B9207" s="444" t="s">
        <v>1955</v>
      </c>
      <c r="C9207" s="444" t="str">
        <f aca="false">IFERROR(VLOOKUP(B9207,'[1]#¡REF!'!$A$1:$C$15201,2,FALSE()),"")</f>
        <v/>
      </c>
      <c r="D9207" s="444" t="s">
        <v>1016</v>
      </c>
      <c r="E9207" s="444" t="s">
        <v>1019</v>
      </c>
      <c r="F9207" s="354" t="s">
        <v>993</v>
      </c>
      <c r="G9207" s="447" t="n">
        <v>39</v>
      </c>
      <c r="H9207" s="448" t="n">
        <v>430.965763275034</v>
      </c>
      <c r="I9207" s="448" t="n">
        <v>8550.36</v>
      </c>
      <c r="J9207" s="389"/>
      <c r="K9207" s="331" t="s">
        <v>994</v>
      </c>
    </row>
    <row r="9208" customFormat="false" ht="15" hidden="true" customHeight="false" outlineLevel="0" collapsed="false">
      <c r="A9208" s="444"/>
      <c r="B9208" s="444" t="s">
        <v>1955</v>
      </c>
      <c r="C9208" s="444" t="str">
        <f aca="false">IFERROR(VLOOKUP(B9208,'[1]#¡REF!'!$A$1:$C$15201,2,FALSE()),"")</f>
        <v/>
      </c>
      <c r="D9208" s="444" t="s">
        <v>1016</v>
      </c>
      <c r="E9208" s="444" t="s">
        <v>1020</v>
      </c>
      <c r="F9208" s="354" t="s">
        <v>993</v>
      </c>
      <c r="G9208" s="447" t="n">
        <v>3120</v>
      </c>
      <c r="H9208" s="448" t="n">
        <v>34477.2610620027</v>
      </c>
      <c r="I9208" s="448" t="n">
        <v>684028.8</v>
      </c>
      <c r="J9208" s="389"/>
      <c r="K9208" s="331" t="s">
        <v>994</v>
      </c>
    </row>
    <row r="9209" customFormat="false" ht="15" hidden="true" customHeight="false" outlineLevel="0" collapsed="false">
      <c r="A9209" s="444"/>
      <c r="B9209" s="444" t="s">
        <v>1955</v>
      </c>
      <c r="C9209" s="444" t="str">
        <f aca="false">IFERROR(VLOOKUP(B9209,'[1]#¡REF!'!$A$1:$C$15201,2,FALSE()),"")</f>
        <v/>
      </c>
      <c r="D9209" s="444" t="s">
        <v>1016</v>
      </c>
      <c r="E9209" s="444" t="s">
        <v>1021</v>
      </c>
      <c r="F9209" s="354" t="s">
        <v>993</v>
      </c>
      <c r="G9209" s="447" t="n">
        <v>23</v>
      </c>
      <c r="H9209" s="448" t="n">
        <v>254.159296290404</v>
      </c>
      <c r="I9209" s="448" t="n">
        <v>5042.52</v>
      </c>
      <c r="J9209" s="389"/>
      <c r="K9209" s="331" t="s">
        <v>994</v>
      </c>
    </row>
    <row r="9210" customFormat="false" ht="15" hidden="true" customHeight="false" outlineLevel="0" collapsed="false">
      <c r="A9210" s="444"/>
      <c r="B9210" s="444" t="s">
        <v>1955</v>
      </c>
      <c r="C9210" s="444" t="str">
        <f aca="false">IFERROR(VLOOKUP(B9210,'[1]#¡REF!'!$A$1:$C$15201,2,FALSE()),"")</f>
        <v/>
      </c>
      <c r="D9210" s="444" t="s">
        <v>1016</v>
      </c>
      <c r="E9210" s="444" t="s">
        <v>1022</v>
      </c>
      <c r="F9210" s="354" t="s">
        <v>993</v>
      </c>
      <c r="G9210" s="447" t="n">
        <v>304</v>
      </c>
      <c r="H9210" s="448" t="n">
        <v>3359.32287270795</v>
      </c>
      <c r="I9210" s="448" t="n">
        <v>66648.96</v>
      </c>
      <c r="J9210" s="389"/>
      <c r="K9210" s="331" t="s">
        <v>994</v>
      </c>
    </row>
    <row r="9211" customFormat="false" ht="15" hidden="true" customHeight="false" outlineLevel="0" collapsed="false">
      <c r="A9211" s="444"/>
      <c r="B9211" s="444" t="s">
        <v>1955</v>
      </c>
      <c r="C9211" s="444" t="str">
        <f aca="false">IFERROR(VLOOKUP(B9211,'[1]#¡REF!'!$A$1:$C$15201,2,FALSE()),"")</f>
        <v/>
      </c>
      <c r="D9211" s="444" t="s">
        <v>1016</v>
      </c>
      <c r="E9211" s="444" t="s">
        <v>1042</v>
      </c>
      <c r="F9211" s="354" t="s">
        <v>993</v>
      </c>
      <c r="G9211" s="447" t="n">
        <v>312</v>
      </c>
      <c r="H9211" s="448" t="n">
        <v>3447.72610620027</v>
      </c>
      <c r="I9211" s="448" t="n">
        <v>68402.88</v>
      </c>
      <c r="J9211" s="389"/>
      <c r="K9211" s="331" t="s">
        <v>994</v>
      </c>
    </row>
    <row r="9212" customFormat="false" ht="15" hidden="true" customHeight="false" outlineLevel="0" collapsed="false">
      <c r="A9212" s="444"/>
      <c r="B9212" s="444" t="s">
        <v>1955</v>
      </c>
      <c r="C9212" s="444" t="str">
        <f aca="false">IFERROR(VLOOKUP(B9212,'[1]#¡REF!'!$A$1:$C$15201,2,FALSE()),"")</f>
        <v/>
      </c>
      <c r="D9212" s="444" t="s">
        <v>1016</v>
      </c>
      <c r="E9212" s="444" t="s">
        <v>1026</v>
      </c>
      <c r="F9212" s="446" t="s">
        <v>1132</v>
      </c>
      <c r="G9212" s="447" t="n">
        <v>39</v>
      </c>
      <c r="H9212" s="448" t="n">
        <v>430.965763275034</v>
      </c>
      <c r="I9212" s="448" t="n">
        <v>8550.36</v>
      </c>
      <c r="J9212" s="389"/>
      <c r="K9212" s="331" t="s">
        <v>994</v>
      </c>
    </row>
    <row r="9213" customFormat="false" ht="15" hidden="true" customHeight="false" outlineLevel="0" collapsed="false">
      <c r="A9213" s="444"/>
      <c r="B9213" s="444" t="s">
        <v>1955</v>
      </c>
      <c r="C9213" s="444" t="str">
        <f aca="false">IFERROR(VLOOKUP(B9213,'[1]#¡REF!'!$A$1:$C$15201,2,FALSE()),"")</f>
        <v/>
      </c>
      <c r="D9213" s="444" t="s">
        <v>1016</v>
      </c>
      <c r="E9213" s="444" t="s">
        <v>1027</v>
      </c>
      <c r="F9213" s="446" t="s">
        <v>1133</v>
      </c>
      <c r="G9213" s="447" t="n">
        <v>78</v>
      </c>
      <c r="H9213" s="448" t="n">
        <v>861.931526550067</v>
      </c>
      <c r="I9213" s="448" t="n">
        <v>17100.72</v>
      </c>
      <c r="J9213" s="389"/>
      <c r="K9213" s="331" t="s">
        <v>994</v>
      </c>
    </row>
    <row r="9214" customFormat="false" ht="15" hidden="true" customHeight="false" outlineLevel="0" collapsed="false">
      <c r="A9214" s="449"/>
      <c r="B9214" s="449" t="s">
        <v>1955</v>
      </c>
      <c r="C9214" s="449" t="str">
        <f aca="false">IFERROR(VLOOKUP(B9214,'[1]#¡REF!'!$A$1:$C$15201,2,FALSE()),"")</f>
        <v/>
      </c>
      <c r="D9214" s="449" t="s">
        <v>1016</v>
      </c>
      <c r="E9214" s="449" t="s">
        <v>1028</v>
      </c>
      <c r="F9214" s="450" t="s">
        <v>1134</v>
      </c>
      <c r="G9214" s="447" t="n">
        <v>78</v>
      </c>
      <c r="H9214" s="448" t="n">
        <v>861.931526550067</v>
      </c>
      <c r="I9214" s="448" t="n">
        <v>17100.72</v>
      </c>
      <c r="J9214" s="390"/>
      <c r="K9214" s="331" t="s">
        <v>994</v>
      </c>
    </row>
    <row r="9215" customFormat="false" ht="15.75" hidden="true" customHeight="false" outlineLevel="0" collapsed="false">
      <c r="A9215" s="463" t="s">
        <v>1953</v>
      </c>
      <c r="B9215" s="463" t="s">
        <v>1955</v>
      </c>
      <c r="C9215" s="463" t="str">
        <f aca="false">IFERROR(VLOOKUP(B9215,'[1]#¡REF!'!$A$1:$C$15201,2,FALSE()),"")</f>
        <v/>
      </c>
      <c r="D9215" s="463" t="s">
        <v>1016</v>
      </c>
      <c r="E9215" s="463" t="s">
        <v>621</v>
      </c>
      <c r="F9215" s="475" t="s">
        <v>1136</v>
      </c>
      <c r="G9215" s="475" t="n">
        <v>78</v>
      </c>
      <c r="H9215" s="476" t="n">
        <v>861.931526550067</v>
      </c>
      <c r="I9215" s="476" t="n">
        <v>17100.72</v>
      </c>
      <c r="J9215" s="477" t="n">
        <v>189</v>
      </c>
      <c r="K9215" s="463" t="s">
        <v>994</v>
      </c>
      <c r="L9215" s="478" t="s">
        <v>1956</v>
      </c>
      <c r="M9215" s="478"/>
      <c r="N9215" s="478"/>
      <c r="O9215" s="478" t="n">
        <v>3139354</v>
      </c>
      <c r="P9215" s="479" t="n">
        <v>2072</v>
      </c>
      <c r="Q9215" s="480" t="n">
        <v>44406</v>
      </c>
      <c r="R9215" s="481"/>
      <c r="S9215" s="481"/>
      <c r="T9215" s="482" t="n">
        <v>7</v>
      </c>
    </row>
    <row r="9216" customFormat="false" ht="15" hidden="true" customHeight="false" outlineLevel="0" collapsed="false">
      <c r="A9216" s="439"/>
      <c r="B9216" s="439" t="s">
        <v>1957</v>
      </c>
      <c r="C9216" s="439" t="str">
        <f aca="false">IFERROR(VLOOKUP(B9216,'[1]#¡REF!'!$A$1:$C$15201,2,FALSE()),"")</f>
        <v/>
      </c>
      <c r="D9216" s="439" t="s">
        <v>991</v>
      </c>
      <c r="E9216" s="439" t="s">
        <v>1010</v>
      </c>
      <c r="F9216" s="354" t="s">
        <v>993</v>
      </c>
      <c r="G9216" s="447" t="n">
        <v>2</v>
      </c>
      <c r="H9216" s="448" t="n">
        <v>287.06</v>
      </c>
      <c r="I9216" s="448" t="n">
        <v>5695.2704</v>
      </c>
      <c r="J9216" s="388"/>
      <c r="K9216" s="331" t="s">
        <v>994</v>
      </c>
    </row>
    <row r="9217" customFormat="false" ht="15" hidden="true" customHeight="false" outlineLevel="0" collapsed="false">
      <c r="A9217" s="444"/>
      <c r="B9217" s="444" t="s">
        <v>1957</v>
      </c>
      <c r="C9217" s="444" t="str">
        <f aca="false">IFERROR(VLOOKUP(B9217,'[1]#¡REF!'!$A$1:$C$15201,2,FALSE()),"")</f>
        <v/>
      </c>
      <c r="D9217" s="444" t="s">
        <v>991</v>
      </c>
      <c r="E9217" s="444" t="s">
        <v>1012</v>
      </c>
      <c r="F9217" s="354" t="s">
        <v>993</v>
      </c>
      <c r="G9217" s="447" t="n">
        <v>750</v>
      </c>
      <c r="H9217" s="448" t="n">
        <v>107647.5</v>
      </c>
      <c r="I9217" s="448" t="n">
        <v>2135726.4</v>
      </c>
      <c r="J9217" s="389"/>
      <c r="K9217" s="331" t="s">
        <v>994</v>
      </c>
    </row>
    <row r="9218" customFormat="false" ht="15" hidden="true" customHeight="false" outlineLevel="0" collapsed="false">
      <c r="A9218" s="444"/>
      <c r="B9218" s="444" t="s">
        <v>1957</v>
      </c>
      <c r="C9218" s="444" t="str">
        <f aca="false">IFERROR(VLOOKUP(B9218,'[1]#¡REF!'!$A$1:$C$15201,2,FALSE()),"")</f>
        <v/>
      </c>
      <c r="D9218" s="444" t="s">
        <v>1016</v>
      </c>
      <c r="E9218" s="444" t="s">
        <v>1017</v>
      </c>
      <c r="F9218" s="446" t="s">
        <v>1130</v>
      </c>
      <c r="G9218" s="447" t="n">
        <v>12</v>
      </c>
      <c r="H9218" s="448" t="n">
        <v>1722.36</v>
      </c>
      <c r="I9218" s="448" t="n">
        <v>34171.6224</v>
      </c>
      <c r="J9218" s="389"/>
      <c r="K9218" s="331" t="s">
        <v>994</v>
      </c>
    </row>
    <row r="9219" customFormat="false" ht="15" hidden="true" customHeight="false" outlineLevel="0" collapsed="false">
      <c r="A9219" s="444"/>
      <c r="B9219" s="444" t="s">
        <v>1957</v>
      </c>
      <c r="C9219" s="444" t="str">
        <f aca="false">IFERROR(VLOOKUP(B9219,'[1]#¡REF!'!$A$1:$C$15201,2,FALSE()),"")</f>
        <v/>
      </c>
      <c r="D9219" s="444" t="s">
        <v>1016</v>
      </c>
      <c r="E9219" s="444" t="s">
        <v>1019</v>
      </c>
      <c r="F9219" s="354" t="s">
        <v>993</v>
      </c>
      <c r="G9219" s="447" t="n">
        <v>56176</v>
      </c>
      <c r="H9219" s="448" t="n">
        <v>8062941.28</v>
      </c>
      <c r="I9219" s="448" t="n">
        <v>159968754.9952</v>
      </c>
      <c r="J9219" s="389"/>
      <c r="K9219" s="331" t="s">
        <v>994</v>
      </c>
    </row>
    <row r="9220" customFormat="false" ht="15" hidden="true" customHeight="false" outlineLevel="0" collapsed="false">
      <c r="A9220" s="444"/>
      <c r="B9220" s="444" t="s">
        <v>1957</v>
      </c>
      <c r="C9220" s="444" t="str">
        <f aca="false">IFERROR(VLOOKUP(B9220,'[1]#¡REF!'!$A$1:$C$15201,2,FALSE()),"")</f>
        <v/>
      </c>
      <c r="D9220" s="444" t="s">
        <v>1016</v>
      </c>
      <c r="E9220" s="444" t="s">
        <v>1020</v>
      </c>
      <c r="F9220" s="354" t="s">
        <v>993</v>
      </c>
      <c r="G9220" s="447" t="n">
        <v>234</v>
      </c>
      <c r="H9220" s="448" t="n">
        <v>33586.02</v>
      </c>
      <c r="I9220" s="448" t="n">
        <v>666346.6368</v>
      </c>
      <c r="J9220" s="389"/>
      <c r="K9220" s="331" t="s">
        <v>994</v>
      </c>
    </row>
    <row r="9221" customFormat="false" ht="15" hidden="true" customHeight="false" outlineLevel="0" collapsed="false">
      <c r="A9221" s="444"/>
      <c r="B9221" s="444" t="s">
        <v>1957</v>
      </c>
      <c r="C9221" s="444" t="str">
        <f aca="false">IFERROR(VLOOKUP(B9221,'[1]#¡REF!'!$A$1:$C$15201,2,FALSE()),"")</f>
        <v/>
      </c>
      <c r="D9221" s="444" t="s">
        <v>1016</v>
      </c>
      <c r="E9221" s="444" t="s">
        <v>1021</v>
      </c>
      <c r="F9221" s="354" t="s">
        <v>993</v>
      </c>
      <c r="G9221" s="447" t="n">
        <v>16</v>
      </c>
      <c r="H9221" s="448" t="n">
        <v>2296.48</v>
      </c>
      <c r="I9221" s="448" t="n">
        <v>45562.1632</v>
      </c>
      <c r="J9221" s="389"/>
      <c r="K9221" s="331" t="s">
        <v>994</v>
      </c>
    </row>
    <row r="9222" customFormat="false" ht="15" hidden="true" customHeight="false" outlineLevel="0" collapsed="false">
      <c r="A9222" s="444"/>
      <c r="B9222" s="444" t="s">
        <v>1957</v>
      </c>
      <c r="C9222" s="444" t="str">
        <f aca="false">IFERROR(VLOOKUP(B9222,'[1]#¡REF!'!$A$1:$C$15201,2,FALSE()),"")</f>
        <v/>
      </c>
      <c r="D9222" s="444" t="s">
        <v>1016</v>
      </c>
      <c r="E9222" s="444" t="s">
        <v>1092</v>
      </c>
      <c r="F9222" s="354" t="s">
        <v>993</v>
      </c>
      <c r="G9222" s="447" t="n">
        <v>4</v>
      </c>
      <c r="H9222" s="448" t="n">
        <v>574.12</v>
      </c>
      <c r="I9222" s="448" t="n">
        <v>11390.5408</v>
      </c>
      <c r="J9222" s="389"/>
      <c r="K9222" s="331" t="s">
        <v>994</v>
      </c>
    </row>
    <row r="9223" customFormat="false" ht="15" hidden="true" customHeight="false" outlineLevel="0" collapsed="false">
      <c r="A9223" s="444"/>
      <c r="B9223" s="444" t="s">
        <v>1957</v>
      </c>
      <c r="C9223" s="444" t="str">
        <f aca="false">IFERROR(VLOOKUP(B9223,'[1]#¡REF!'!$A$1:$C$15201,2,FALSE()),"")</f>
        <v/>
      </c>
      <c r="D9223" s="444" t="s">
        <v>1016</v>
      </c>
      <c r="E9223" s="444" t="s">
        <v>1025</v>
      </c>
      <c r="F9223" s="354" t="s">
        <v>993</v>
      </c>
      <c r="G9223" s="447" t="n">
        <v>5</v>
      </c>
      <c r="H9223" s="448" t="n">
        <v>717.65</v>
      </c>
      <c r="I9223" s="448" t="n">
        <v>14238.176</v>
      </c>
      <c r="J9223" s="389"/>
      <c r="K9223" s="331" t="s">
        <v>994</v>
      </c>
    </row>
    <row r="9224" customFormat="false" ht="15" hidden="true" customHeight="false" outlineLevel="0" collapsed="false">
      <c r="A9224" s="444"/>
      <c r="B9224" s="444" t="s">
        <v>1957</v>
      </c>
      <c r="C9224" s="444" t="str">
        <f aca="false">IFERROR(VLOOKUP(B9224,'[1]#¡REF!'!$A$1:$C$15201,2,FALSE()),"")</f>
        <v/>
      </c>
      <c r="D9224" s="444" t="s">
        <v>1016</v>
      </c>
      <c r="E9224" s="444" t="s">
        <v>1065</v>
      </c>
      <c r="F9224" s="354" t="s">
        <v>993</v>
      </c>
      <c r="G9224" s="447" t="n">
        <v>585</v>
      </c>
      <c r="H9224" s="448" t="n">
        <v>83965.05</v>
      </c>
      <c r="I9224" s="448" t="n">
        <v>1665866.592</v>
      </c>
      <c r="J9224" s="389"/>
      <c r="K9224" s="331" t="s">
        <v>994</v>
      </c>
    </row>
    <row r="9225" customFormat="false" ht="15" hidden="true" customHeight="false" outlineLevel="0" collapsed="false">
      <c r="A9225" s="444"/>
      <c r="B9225" s="444" t="s">
        <v>1957</v>
      </c>
      <c r="C9225" s="444" t="str">
        <f aca="false">IFERROR(VLOOKUP(B9225,'[1]#¡REF!'!$A$1:$C$15201,2,FALSE()),"")</f>
        <v/>
      </c>
      <c r="D9225" s="444" t="s">
        <v>1016</v>
      </c>
      <c r="E9225" s="444" t="s">
        <v>1026</v>
      </c>
      <c r="F9225" s="446" t="s">
        <v>1132</v>
      </c>
      <c r="G9225" s="447" t="n">
        <v>281</v>
      </c>
      <c r="H9225" s="448" t="n">
        <v>40331.93</v>
      </c>
      <c r="I9225" s="448" t="n">
        <v>800185.4912</v>
      </c>
      <c r="J9225" s="389"/>
      <c r="K9225" s="331" t="s">
        <v>994</v>
      </c>
    </row>
    <row r="9226" customFormat="false" ht="15" hidden="true" customHeight="false" outlineLevel="0" collapsed="false">
      <c r="A9226" s="444"/>
      <c r="B9226" s="444" t="s">
        <v>1957</v>
      </c>
      <c r="C9226" s="444" t="str">
        <f aca="false">IFERROR(VLOOKUP(B9226,'[1]#¡REF!'!$A$1:$C$15201,2,FALSE()),"")</f>
        <v/>
      </c>
      <c r="D9226" s="444" t="s">
        <v>1016</v>
      </c>
      <c r="E9226" s="444" t="s">
        <v>1027</v>
      </c>
      <c r="F9226" s="446" t="s">
        <v>1133</v>
      </c>
      <c r="G9226" s="447" t="n">
        <v>78</v>
      </c>
      <c r="H9226" s="448" t="n">
        <v>11195.34</v>
      </c>
      <c r="I9226" s="448" t="n">
        <v>222115.5456</v>
      </c>
      <c r="J9226" s="389"/>
      <c r="K9226" s="331" t="s">
        <v>994</v>
      </c>
    </row>
    <row r="9227" customFormat="false" ht="15" hidden="true" customHeight="false" outlineLevel="0" collapsed="false">
      <c r="A9227" s="449"/>
      <c r="B9227" s="449" t="s">
        <v>1957</v>
      </c>
      <c r="C9227" s="449" t="str">
        <f aca="false">IFERROR(VLOOKUP(B9227,'[1]#¡REF!'!$A$1:$C$15201,2,FALSE()),"")</f>
        <v/>
      </c>
      <c r="D9227" s="449" t="s">
        <v>1016</v>
      </c>
      <c r="E9227" s="449" t="s">
        <v>1028</v>
      </c>
      <c r="F9227" s="450" t="s">
        <v>1134</v>
      </c>
      <c r="G9227" s="447" t="n">
        <v>8</v>
      </c>
      <c r="H9227" s="448" t="n">
        <v>1148.24</v>
      </c>
      <c r="I9227" s="448" t="n">
        <v>22781.0816</v>
      </c>
      <c r="J9227" s="390"/>
      <c r="K9227" s="331" t="s">
        <v>994</v>
      </c>
    </row>
    <row r="9228" customFormat="false" ht="15.75" hidden="true" customHeight="false" outlineLevel="0" collapsed="false">
      <c r="A9228" s="451"/>
      <c r="B9228" s="451" t="s">
        <v>1957</v>
      </c>
      <c r="C9228" s="451" t="str">
        <f aca="false">IFERROR(VLOOKUP(B9228,'[1]#¡REF!'!$A$1:$C$15201,2,FALSE()),"")</f>
        <v/>
      </c>
      <c r="D9228" s="451" t="s">
        <v>1016</v>
      </c>
      <c r="E9228" s="451" t="s">
        <v>621</v>
      </c>
      <c r="F9228" s="452" t="s">
        <v>1136</v>
      </c>
      <c r="G9228" s="453" t="n">
        <v>20</v>
      </c>
      <c r="H9228" s="454" t="n">
        <v>2870.6</v>
      </c>
      <c r="I9228" s="454" t="n">
        <v>56952.704</v>
      </c>
      <c r="J9228" s="360"/>
      <c r="K9228" s="356" t="s">
        <v>994</v>
      </c>
      <c r="L9228" s="379"/>
      <c r="M9228" s="379"/>
      <c r="N9228" s="379"/>
      <c r="O9228" s="379"/>
      <c r="P9228" s="101"/>
      <c r="Q9228" s="380"/>
      <c r="R9228" s="381"/>
      <c r="S9228" s="381"/>
      <c r="T9228" s="382"/>
    </row>
    <row r="9229" customFormat="false" ht="15" hidden="true" customHeight="false" outlineLevel="0" collapsed="false">
      <c r="A9229" s="439"/>
      <c r="B9229" s="439" t="s">
        <v>1958</v>
      </c>
      <c r="C9229" s="439" t="str">
        <f aca="false">IFERROR(VLOOKUP(B9229,'[1]#¡REF!'!$A$1:$C$15201,2,FALSE()),"")</f>
        <v/>
      </c>
      <c r="D9229" s="439" t="s">
        <v>991</v>
      </c>
      <c r="E9229" s="439" t="s">
        <v>997</v>
      </c>
      <c r="F9229" s="441" t="s">
        <v>1130</v>
      </c>
      <c r="G9229" s="447" t="n">
        <v>15</v>
      </c>
      <c r="H9229" s="448" t="n">
        <v>506.03079111352</v>
      </c>
      <c r="I9229" s="448" t="n">
        <v>10039.65</v>
      </c>
      <c r="J9229" s="388"/>
      <c r="K9229" s="331" t="s">
        <v>994</v>
      </c>
    </row>
    <row r="9230" customFormat="false" ht="15" hidden="true" customHeight="false" outlineLevel="0" collapsed="false">
      <c r="A9230" s="444"/>
      <c r="B9230" s="444" t="s">
        <v>1959</v>
      </c>
      <c r="C9230" s="444" t="str">
        <f aca="false">IFERROR(VLOOKUP(B9230,'[1]#¡REF!'!$A$1:$C$15201,2,FALSE()),"")</f>
        <v/>
      </c>
      <c r="D9230" s="444" t="s">
        <v>991</v>
      </c>
      <c r="E9230" s="444" t="s">
        <v>1012</v>
      </c>
      <c r="F9230" s="354" t="s">
        <v>993</v>
      </c>
      <c r="G9230" s="447" t="n">
        <v>5</v>
      </c>
      <c r="H9230" s="448" t="n">
        <v>5480.91023293645</v>
      </c>
      <c r="I9230" s="448" t="n">
        <v>108741.25</v>
      </c>
      <c r="J9230" s="389"/>
      <c r="K9230" s="331" t="s">
        <v>994</v>
      </c>
    </row>
    <row r="9231" customFormat="false" ht="15" hidden="true" customHeight="false" outlineLevel="0" collapsed="false">
      <c r="A9231" s="444"/>
      <c r="B9231" s="444" t="s">
        <v>1960</v>
      </c>
      <c r="C9231" s="444" t="str">
        <f aca="false">IFERROR(VLOOKUP(B9231,'[1]#¡REF!'!$A$1:$C$15201,2,FALSE()),"")</f>
        <v/>
      </c>
      <c r="D9231" s="444" t="s">
        <v>991</v>
      </c>
      <c r="E9231" s="444" t="s">
        <v>1014</v>
      </c>
      <c r="F9231" s="446" t="s">
        <v>1132</v>
      </c>
      <c r="G9231" s="447" t="n">
        <v>50</v>
      </c>
      <c r="H9231" s="448" t="n">
        <v>24466.5342878722</v>
      </c>
      <c r="I9231" s="448" t="n">
        <v>485416</v>
      </c>
      <c r="J9231" s="389"/>
      <c r="K9231" s="331" t="s">
        <v>994</v>
      </c>
    </row>
    <row r="9232" customFormat="false" ht="15" hidden="true" customHeight="false" outlineLevel="0" collapsed="false">
      <c r="A9232" s="444"/>
      <c r="B9232" s="444" t="s">
        <v>1961</v>
      </c>
      <c r="C9232" s="444" t="str">
        <f aca="false">IFERROR(VLOOKUP(B9232,'[1]#¡REF!'!$A$1:$C$15201,2,FALSE()),"")</f>
        <v/>
      </c>
      <c r="D9232" s="444" t="s">
        <v>991</v>
      </c>
      <c r="E9232" s="444" t="s">
        <v>1014</v>
      </c>
      <c r="F9232" s="446" t="s">
        <v>1132</v>
      </c>
      <c r="G9232" s="447" t="n">
        <v>50</v>
      </c>
      <c r="H9232" s="448" t="n">
        <v>28400.8592110483</v>
      </c>
      <c r="I9232" s="448" t="n">
        <v>563473</v>
      </c>
      <c r="J9232" s="389"/>
      <c r="K9232" s="331" t="s">
        <v>994</v>
      </c>
    </row>
    <row r="9233" customFormat="false" ht="15" hidden="true" customHeight="false" outlineLevel="0" collapsed="false">
      <c r="A9233" s="444"/>
      <c r="B9233" s="444" t="s">
        <v>1962</v>
      </c>
      <c r="C9233" s="444" t="str">
        <f aca="false">IFERROR(VLOOKUP(B9233,'[1]#¡REF!'!$A$1:$C$15201,2,FALSE()),"")</f>
        <v/>
      </c>
      <c r="D9233" s="444" t="s">
        <v>991</v>
      </c>
      <c r="E9233" s="444" t="s">
        <v>992</v>
      </c>
      <c r="F9233" s="354" t="s">
        <v>993</v>
      </c>
      <c r="G9233" s="447" t="n">
        <v>2899.76082167579</v>
      </c>
      <c r="H9233" s="448" t="n">
        <v>321.546084734216</v>
      </c>
      <c r="I9233" s="448" t="n">
        <v>6379.47380768674</v>
      </c>
      <c r="J9233" s="389"/>
      <c r="K9233" s="331" t="s">
        <v>994</v>
      </c>
    </row>
    <row r="9234" customFormat="false" ht="15" hidden="true" customHeight="false" outlineLevel="0" collapsed="false">
      <c r="A9234" s="444"/>
      <c r="B9234" s="444" t="s">
        <v>1962</v>
      </c>
      <c r="C9234" s="444" t="str">
        <f aca="false">IFERROR(VLOOKUP(B9234,'[1]#¡REF!'!$A$1:$C$15201,2,FALSE()),"")</f>
        <v/>
      </c>
      <c r="D9234" s="444" t="s">
        <v>991</v>
      </c>
      <c r="E9234" s="444" t="s">
        <v>1000</v>
      </c>
      <c r="F9234" s="354" t="s">
        <v>993</v>
      </c>
      <c r="G9234" s="447" t="n">
        <v>3616.47782476461</v>
      </c>
      <c r="H9234" s="448" t="n">
        <v>401.020758811808</v>
      </c>
      <c r="I9234" s="448" t="n">
        <v>7956.25121448215</v>
      </c>
      <c r="J9234" s="389"/>
      <c r="K9234" s="331" t="s">
        <v>994</v>
      </c>
    </row>
    <row r="9235" customFormat="false" ht="15" hidden="true" customHeight="false" outlineLevel="0" collapsed="false">
      <c r="A9235" s="444"/>
      <c r="B9235" s="444" t="s">
        <v>1962</v>
      </c>
      <c r="C9235" s="444" t="str">
        <f aca="false">IFERROR(VLOOKUP(B9235,'[1]#¡REF!'!$A$1:$C$15201,2,FALSE()),"")</f>
        <v/>
      </c>
      <c r="D9235" s="444" t="s">
        <v>991</v>
      </c>
      <c r="E9235" s="444" t="s">
        <v>1033</v>
      </c>
      <c r="F9235" s="354" t="s">
        <v>993</v>
      </c>
      <c r="G9235" s="447" t="n">
        <v>865.600245276355</v>
      </c>
      <c r="H9235" s="448" t="n">
        <v>95.9839058908109</v>
      </c>
      <c r="I9235" s="448" t="n">
        <v>1904.32053960798</v>
      </c>
      <c r="J9235" s="389"/>
      <c r="K9235" s="331" t="s">
        <v>994</v>
      </c>
    </row>
    <row r="9236" customFormat="false" ht="15" hidden="true" customHeight="false" outlineLevel="0" collapsed="false">
      <c r="A9236" s="444"/>
      <c r="B9236" s="444" t="s">
        <v>1962</v>
      </c>
      <c r="C9236" s="444" t="str">
        <f aca="false">IFERROR(VLOOKUP(B9236,'[1]#¡REF!'!$A$1:$C$15201,2,FALSE()),"")</f>
        <v/>
      </c>
      <c r="D9236" s="444" t="s">
        <v>991</v>
      </c>
      <c r="E9236" s="444" t="s">
        <v>1053</v>
      </c>
      <c r="F9236" s="354" t="s">
        <v>993</v>
      </c>
      <c r="G9236" s="447" t="n">
        <v>10387.2029433163</v>
      </c>
      <c r="H9236" s="448" t="n">
        <v>1151.80687068973</v>
      </c>
      <c r="I9236" s="448" t="n">
        <v>22851.8464752958</v>
      </c>
      <c r="J9236" s="389"/>
      <c r="K9236" s="331" t="s">
        <v>994</v>
      </c>
    </row>
    <row r="9237" customFormat="false" ht="15" hidden="true" customHeight="false" outlineLevel="0" collapsed="false">
      <c r="A9237" s="444"/>
      <c r="B9237" s="444" t="s">
        <v>1962</v>
      </c>
      <c r="C9237" s="444" t="str">
        <f aca="false">IFERROR(VLOOKUP(B9237,'[1]#¡REF!'!$A$1:$C$15201,2,FALSE()),"")</f>
        <v/>
      </c>
      <c r="D9237" s="444" t="s">
        <v>991</v>
      </c>
      <c r="E9237" s="444" t="s">
        <v>1034</v>
      </c>
      <c r="F9237" s="354" t="s">
        <v>993</v>
      </c>
      <c r="G9237" s="447" t="n">
        <v>18627.7172783472</v>
      </c>
      <c r="H9237" s="448" t="n">
        <v>2065.57365477025</v>
      </c>
      <c r="I9237" s="448" t="n">
        <v>40980.9780123638</v>
      </c>
      <c r="J9237" s="389"/>
      <c r="K9237" s="331" t="s">
        <v>994</v>
      </c>
    </row>
    <row r="9238" customFormat="false" ht="15" hidden="true" customHeight="false" outlineLevel="0" collapsed="false">
      <c r="A9238" s="444"/>
      <c r="B9238" s="444" t="s">
        <v>1962</v>
      </c>
      <c r="C9238" s="444" t="str">
        <f aca="false">IFERROR(VLOOKUP(B9238,'[1]#¡REF!'!$A$1:$C$15201,2,FALSE()),"")</f>
        <v/>
      </c>
      <c r="D9238" s="444" t="s">
        <v>991</v>
      </c>
      <c r="E9238" s="444" t="s">
        <v>1012</v>
      </c>
      <c r="F9238" s="354" t="s">
        <v>993</v>
      </c>
      <c r="G9238" s="447" t="n">
        <v>12.9840036791453</v>
      </c>
      <c r="H9238" s="448" t="n">
        <v>1.43975858836216</v>
      </c>
      <c r="I9238" s="448" t="n">
        <v>28.5648080941197</v>
      </c>
      <c r="J9238" s="389"/>
      <c r="K9238" s="331" t="s">
        <v>994</v>
      </c>
    </row>
    <row r="9239" customFormat="false" ht="15" hidden="true" customHeight="false" outlineLevel="0" collapsed="false">
      <c r="A9239" s="444"/>
      <c r="B9239" s="444" t="s">
        <v>1962</v>
      </c>
      <c r="C9239" s="444" t="str">
        <f aca="false">IFERROR(VLOOKUP(B9239,'[1]#¡REF!'!$A$1:$C$15201,2,FALSE()),"")</f>
        <v/>
      </c>
      <c r="D9239" s="444" t="s">
        <v>991</v>
      </c>
      <c r="E9239" s="444" t="s">
        <v>1037</v>
      </c>
      <c r="F9239" s="446" t="s">
        <v>1131</v>
      </c>
      <c r="G9239" s="447" t="n">
        <v>46.7424132449232</v>
      </c>
      <c r="H9239" s="448" t="n">
        <v>5.18313091810379</v>
      </c>
      <c r="I9239" s="448" t="n">
        <v>102.833309138831</v>
      </c>
      <c r="J9239" s="389"/>
      <c r="K9239" s="331" t="s">
        <v>994</v>
      </c>
    </row>
    <row r="9240" customFormat="false" ht="15" hidden="true" customHeight="false" outlineLevel="0" collapsed="false">
      <c r="A9240" s="444"/>
      <c r="B9240" s="444" t="s">
        <v>1962</v>
      </c>
      <c r="C9240" s="444" t="str">
        <f aca="false">IFERROR(VLOOKUP(B9240,'[1]#¡REF!'!$A$1:$C$15201,2,FALSE()),"")</f>
        <v/>
      </c>
      <c r="D9240" s="444" t="s">
        <v>991</v>
      </c>
      <c r="E9240" s="444" t="s">
        <v>1014</v>
      </c>
      <c r="F9240" s="446" t="s">
        <v>1132</v>
      </c>
      <c r="G9240" s="447" t="n">
        <v>7790.4022074872</v>
      </c>
      <c r="H9240" s="448" t="n">
        <v>863.855153017298</v>
      </c>
      <c r="I9240" s="448" t="n">
        <v>17138.8848564718</v>
      </c>
      <c r="J9240" s="389"/>
      <c r="K9240" s="331" t="s">
        <v>994</v>
      </c>
    </row>
    <row r="9241" customFormat="false" ht="15" hidden="true" customHeight="false" outlineLevel="0" collapsed="false">
      <c r="A9241" s="449"/>
      <c r="B9241" s="449" t="s">
        <v>1962</v>
      </c>
      <c r="C9241" s="449" t="str">
        <f aca="false">IFERROR(VLOOKUP(B9241,'[1]#¡REF!'!$A$1:$C$15201,2,FALSE()),"")</f>
        <v/>
      </c>
      <c r="D9241" s="449" t="s">
        <v>991</v>
      </c>
      <c r="E9241" s="449" t="s">
        <v>1004</v>
      </c>
      <c r="F9241" s="450" t="s">
        <v>1134</v>
      </c>
      <c r="G9241" s="447" t="n">
        <v>498.585741279181</v>
      </c>
      <c r="H9241" s="448" t="n">
        <v>55.2867297931071</v>
      </c>
      <c r="I9241" s="448" t="n">
        <v>1096.8886308142</v>
      </c>
      <c r="J9241" s="390"/>
      <c r="K9241" s="331" t="s">
        <v>994</v>
      </c>
    </row>
    <row r="9242" customFormat="false" ht="15.75" hidden="true" customHeight="false" outlineLevel="0" collapsed="false">
      <c r="A9242" s="455" t="s">
        <v>1069</v>
      </c>
      <c r="B9242" s="451" t="s">
        <v>1962</v>
      </c>
      <c r="C9242" s="451" t="str">
        <f aca="false">IFERROR(VLOOKUP(B9242,'[1]#¡REF!'!$A$1:$C$15201,2,FALSE()),"")</f>
        <v/>
      </c>
      <c r="D9242" s="451" t="s">
        <v>991</v>
      </c>
      <c r="E9242" s="451" t="s">
        <v>612</v>
      </c>
      <c r="F9242" s="452" t="s">
        <v>1136</v>
      </c>
      <c r="G9242" s="453" t="n">
        <v>700.270598428571</v>
      </c>
      <c r="H9242" s="454" t="n">
        <v>77.650979865666</v>
      </c>
      <c r="I9242" s="454" t="n">
        <v>1540.59531654286</v>
      </c>
      <c r="J9242" s="360" t="n">
        <v>1.9</v>
      </c>
      <c r="K9242" s="356" t="s">
        <v>994</v>
      </c>
      <c r="L9242" s="458" t="s">
        <v>1963</v>
      </c>
      <c r="M9242" s="458"/>
      <c r="N9242" s="458"/>
      <c r="O9242" s="458" t="n">
        <v>3139358</v>
      </c>
      <c r="P9242" s="459" t="n">
        <v>2524</v>
      </c>
      <c r="Q9242" s="460" t="n">
        <v>44476</v>
      </c>
      <c r="R9242" s="461"/>
      <c r="S9242" s="461"/>
      <c r="T9242" s="382" t="n">
        <v>67</v>
      </c>
    </row>
    <row r="9243" customFormat="false" ht="15" hidden="true" customHeight="false" outlineLevel="0" collapsed="false">
      <c r="A9243" s="439"/>
      <c r="B9243" s="439" t="s">
        <v>1962</v>
      </c>
      <c r="C9243" s="439" t="str">
        <f aca="false">IFERROR(VLOOKUP(B9243,'[1]#¡REF!'!$A$1:$C$15201,2,FALSE()),"")</f>
        <v/>
      </c>
      <c r="D9243" s="439" t="s">
        <v>1016</v>
      </c>
      <c r="E9243" s="439" t="s">
        <v>1040</v>
      </c>
      <c r="F9243" s="441" t="s">
        <v>1130</v>
      </c>
      <c r="G9243" s="447" t="n">
        <v>675.168191315557</v>
      </c>
      <c r="H9243" s="448" t="n">
        <v>74.8674465948325</v>
      </c>
      <c r="I9243" s="448" t="n">
        <v>1485.37002089423</v>
      </c>
      <c r="J9243" s="388"/>
      <c r="K9243" s="331" t="s">
        <v>994</v>
      </c>
    </row>
    <row r="9244" customFormat="false" ht="15" hidden="true" customHeight="false" outlineLevel="0" collapsed="false">
      <c r="A9244" s="444"/>
      <c r="B9244" s="444" t="s">
        <v>1962</v>
      </c>
      <c r="C9244" s="444" t="str">
        <f aca="false">IFERROR(VLOOKUP(B9244,'[1]#¡REF!'!$A$1:$C$15201,2,FALSE()),"")</f>
        <v/>
      </c>
      <c r="D9244" s="444" t="s">
        <v>1016</v>
      </c>
      <c r="E9244" s="444" t="s">
        <v>1019</v>
      </c>
      <c r="F9244" s="354" t="s">
        <v>993</v>
      </c>
      <c r="G9244" s="447" t="n">
        <v>6.92480196221084</v>
      </c>
      <c r="H9244" s="448" t="n">
        <v>0.767871247126487</v>
      </c>
      <c r="I9244" s="448" t="n">
        <v>15.2345643168639</v>
      </c>
      <c r="J9244" s="389"/>
      <c r="K9244" s="331" t="s">
        <v>994</v>
      </c>
    </row>
    <row r="9245" customFormat="false" ht="15" hidden="true" customHeight="false" outlineLevel="0" collapsed="false">
      <c r="A9245" s="444"/>
      <c r="B9245" s="444" t="s">
        <v>1962</v>
      </c>
      <c r="C9245" s="444" t="str">
        <f aca="false">IFERROR(VLOOKUP(B9245,'[1]#¡REF!'!$A$1:$C$15201,2,FALSE()),"")</f>
        <v/>
      </c>
      <c r="D9245" s="444" t="s">
        <v>1016</v>
      </c>
      <c r="E9245" s="444" t="s">
        <v>1041</v>
      </c>
      <c r="F9245" s="354" t="s">
        <v>993</v>
      </c>
      <c r="G9245" s="447" t="n">
        <v>10.3872029433163</v>
      </c>
      <c r="H9245" s="448" t="n">
        <v>1.15180687068973</v>
      </c>
      <c r="I9245" s="448" t="n">
        <v>22.8518464752958</v>
      </c>
      <c r="J9245" s="389"/>
      <c r="K9245" s="331" t="s">
        <v>994</v>
      </c>
    </row>
    <row r="9246" customFormat="false" ht="15" hidden="true" customHeight="false" outlineLevel="0" collapsed="false">
      <c r="A9246" s="444"/>
      <c r="B9246" s="444" t="s">
        <v>1962</v>
      </c>
      <c r="C9246" s="444" t="str">
        <f aca="false">IFERROR(VLOOKUP(B9246,'[1]#¡REF!'!$A$1:$C$15201,2,FALSE()),"")</f>
        <v/>
      </c>
      <c r="D9246" s="444" t="s">
        <v>1016</v>
      </c>
      <c r="E9246" s="444" t="s">
        <v>1022</v>
      </c>
      <c r="F9246" s="354" t="s">
        <v>993</v>
      </c>
      <c r="G9246" s="447" t="n">
        <v>2835.70640352534</v>
      </c>
      <c r="H9246" s="448" t="n">
        <v>314.443275698296</v>
      </c>
      <c r="I9246" s="448" t="n">
        <v>6238.55408775575</v>
      </c>
      <c r="J9246" s="389"/>
      <c r="K9246" s="331" t="s">
        <v>994</v>
      </c>
    </row>
    <row r="9247" customFormat="false" ht="15" hidden="true" customHeight="false" outlineLevel="0" collapsed="false">
      <c r="A9247" s="444"/>
      <c r="B9247" s="444" t="s">
        <v>1962</v>
      </c>
      <c r="C9247" s="444" t="str">
        <f aca="false">IFERROR(VLOOKUP(B9247,'[1]#¡REF!'!$A$1:$C$15201,2,FALSE()),"")</f>
        <v/>
      </c>
      <c r="D9247" s="444" t="s">
        <v>1016</v>
      </c>
      <c r="E9247" s="444" t="s">
        <v>1023</v>
      </c>
      <c r="F9247" s="354" t="s">
        <v>993</v>
      </c>
      <c r="G9247" s="447" t="n">
        <v>4321.07642441956</v>
      </c>
      <c r="H9247" s="448" t="n">
        <v>479.151658206928</v>
      </c>
      <c r="I9247" s="448" t="n">
        <v>9506.36813372304</v>
      </c>
      <c r="J9247" s="389"/>
      <c r="K9247" s="331" t="s">
        <v>994</v>
      </c>
    </row>
    <row r="9248" customFormat="false" ht="15" hidden="true" customHeight="false" outlineLevel="0" collapsed="false">
      <c r="A9248" s="444"/>
      <c r="B9248" s="444" t="s">
        <v>1962</v>
      </c>
      <c r="C9248" s="444" t="str">
        <f aca="false">IFERROR(VLOOKUP(B9248,'[1]#¡REF!'!$A$1:$C$15201,2,FALSE()),"")</f>
        <v/>
      </c>
      <c r="D9248" s="444" t="s">
        <v>1016</v>
      </c>
      <c r="E9248" s="444" t="s">
        <v>1042</v>
      </c>
      <c r="F9248" s="354" t="s">
        <v>993</v>
      </c>
      <c r="G9248" s="447" t="n">
        <v>67.5168191315557</v>
      </c>
      <c r="H9248" s="448" t="n">
        <v>7.48674465948325</v>
      </c>
      <c r="I9248" s="448" t="n">
        <v>148.537002089423</v>
      </c>
      <c r="J9248" s="389"/>
      <c r="K9248" s="331" t="s">
        <v>994</v>
      </c>
    </row>
    <row r="9249" customFormat="false" ht="15" hidden="true" customHeight="false" outlineLevel="0" collapsed="false">
      <c r="A9249" s="444"/>
      <c r="B9249" s="444" t="s">
        <v>1962</v>
      </c>
      <c r="C9249" s="444" t="str">
        <f aca="false">IFERROR(VLOOKUP(B9249,'[1]#¡REF!'!$A$1:$C$15201,2,FALSE()),"")</f>
        <v/>
      </c>
      <c r="D9249" s="444" t="s">
        <v>1016</v>
      </c>
      <c r="E9249" s="444" t="s">
        <v>1065</v>
      </c>
      <c r="F9249" s="354" t="s">
        <v>993</v>
      </c>
      <c r="G9249" s="447" t="n">
        <v>10.3872029433163</v>
      </c>
      <c r="H9249" s="448" t="n">
        <v>1.15180687068973</v>
      </c>
      <c r="I9249" s="448" t="n">
        <v>22.8518464752958</v>
      </c>
      <c r="J9249" s="389"/>
      <c r="K9249" s="331" t="s">
        <v>994</v>
      </c>
    </row>
    <row r="9250" customFormat="false" ht="15" hidden="true" customHeight="false" outlineLevel="0" collapsed="false">
      <c r="A9250" s="444"/>
      <c r="B9250" s="444" t="s">
        <v>1962</v>
      </c>
      <c r="C9250" s="444" t="str">
        <f aca="false">IFERROR(VLOOKUP(B9250,'[1]#¡REF!'!$A$1:$C$15201,2,FALSE()),"")</f>
        <v/>
      </c>
      <c r="D9250" s="444" t="s">
        <v>1016</v>
      </c>
      <c r="E9250" s="444" t="s">
        <v>1043</v>
      </c>
      <c r="F9250" s="354" t="s">
        <v>993</v>
      </c>
      <c r="G9250" s="447" t="n">
        <v>9276.6378286267</v>
      </c>
      <c r="H9250" s="448" t="n">
        <v>1028.65951943182</v>
      </c>
      <c r="I9250" s="448" t="n">
        <v>20408.6032229787</v>
      </c>
      <c r="J9250" s="389"/>
      <c r="K9250" s="331" t="s">
        <v>994</v>
      </c>
    </row>
    <row r="9251" customFormat="false" ht="15" hidden="true" customHeight="false" outlineLevel="0" collapsed="false">
      <c r="A9251" s="444"/>
      <c r="B9251" s="444" t="s">
        <v>1962</v>
      </c>
      <c r="C9251" s="444" t="str">
        <f aca="false">IFERROR(VLOOKUP(B9251,'[1]#¡REF!'!$A$1:$C$15201,2,FALSE()),"")</f>
        <v/>
      </c>
      <c r="D9251" s="444" t="s">
        <v>1016</v>
      </c>
      <c r="E9251" s="444" t="s">
        <v>1093</v>
      </c>
      <c r="F9251" s="446" t="s">
        <v>1131</v>
      </c>
      <c r="G9251" s="447" t="n">
        <v>233.712066224616</v>
      </c>
      <c r="H9251" s="448" t="n">
        <v>25.9156545905189</v>
      </c>
      <c r="I9251" s="448" t="n">
        <v>514.166545694155</v>
      </c>
      <c r="J9251" s="389"/>
      <c r="K9251" s="331" t="s">
        <v>994</v>
      </c>
    </row>
    <row r="9252" customFormat="false" ht="15" hidden="true" customHeight="false" outlineLevel="0" collapsed="false">
      <c r="A9252" s="444"/>
      <c r="B9252" s="444" t="s">
        <v>1962</v>
      </c>
      <c r="C9252" s="444" t="str">
        <f aca="false">IFERROR(VLOOKUP(B9252,'[1]#¡REF!'!$A$1:$C$15201,2,FALSE()),"")</f>
        <v/>
      </c>
      <c r="D9252" s="444" t="s">
        <v>1016</v>
      </c>
      <c r="E9252" s="444" t="s">
        <v>1026</v>
      </c>
      <c r="F9252" s="446" t="s">
        <v>1132</v>
      </c>
      <c r="G9252" s="447" t="n">
        <v>1136.53312204785</v>
      </c>
      <c r="H9252" s="448" t="n">
        <v>126.026868434635</v>
      </c>
      <c r="I9252" s="448" t="n">
        <v>2500.37286850528</v>
      </c>
      <c r="J9252" s="389"/>
      <c r="K9252" s="331" t="s">
        <v>994</v>
      </c>
    </row>
    <row r="9253" customFormat="false" ht="15" hidden="true" customHeight="false" outlineLevel="0" collapsed="false">
      <c r="A9253" s="449"/>
      <c r="B9253" s="449" t="s">
        <v>1962</v>
      </c>
      <c r="C9253" s="449" t="str">
        <f aca="false">IFERROR(VLOOKUP(B9253,'[1]#¡REF!'!$A$1:$C$15201,2,FALSE()),"")</f>
        <v/>
      </c>
      <c r="D9253" s="449" t="s">
        <v>1016</v>
      </c>
      <c r="E9253" s="449" t="s">
        <v>1028</v>
      </c>
      <c r="F9253" s="450" t="s">
        <v>1134</v>
      </c>
      <c r="G9253" s="447" t="n">
        <v>489.929738826417</v>
      </c>
      <c r="H9253" s="448" t="n">
        <v>54.326890734199</v>
      </c>
      <c r="I9253" s="448" t="n">
        <v>1077.84542541812</v>
      </c>
      <c r="J9253" s="390"/>
      <c r="K9253" s="331" t="s">
        <v>994</v>
      </c>
    </row>
    <row r="9254" customFormat="false" ht="15.75" hidden="true" customHeight="false" outlineLevel="0" collapsed="false">
      <c r="A9254" s="451"/>
      <c r="B9254" s="451" t="s">
        <v>1962</v>
      </c>
      <c r="C9254" s="451" t="str">
        <f aca="false">IFERROR(VLOOKUP(B9254,'[1]#¡REF!'!$A$1:$C$15201,2,FALSE()),"")</f>
        <v/>
      </c>
      <c r="D9254" s="451" t="s">
        <v>1016</v>
      </c>
      <c r="E9254" s="451" t="s">
        <v>621</v>
      </c>
      <c r="F9254" s="452" t="s">
        <v>1136</v>
      </c>
      <c r="G9254" s="453" t="n">
        <v>675.168191315557</v>
      </c>
      <c r="H9254" s="454" t="n">
        <v>74.8674465948325</v>
      </c>
      <c r="I9254" s="454" t="n">
        <v>1485.37002089423</v>
      </c>
      <c r="J9254" s="360"/>
      <c r="K9254" s="356" t="s">
        <v>994</v>
      </c>
      <c r="L9254" s="379"/>
      <c r="M9254" s="379"/>
      <c r="N9254" s="379"/>
      <c r="O9254" s="379"/>
      <c r="P9254" s="101"/>
      <c r="Q9254" s="380"/>
      <c r="R9254" s="381"/>
      <c r="S9254" s="381"/>
      <c r="T9254" s="382"/>
    </row>
    <row r="9255" customFormat="false" ht="15" hidden="true" customHeight="false" outlineLevel="0" collapsed="false">
      <c r="A9255" s="439"/>
      <c r="B9255" s="439" t="s">
        <v>1964</v>
      </c>
      <c r="C9255" s="439" t="str">
        <f aca="false">IFERROR(VLOOKUP(B9255,'[1]#¡REF!'!$A$1:$C$15201,2,FALSE()),"")</f>
        <v/>
      </c>
      <c r="D9255" s="439" t="s">
        <v>991</v>
      </c>
      <c r="E9255" s="439" t="s">
        <v>992</v>
      </c>
      <c r="F9255" s="354" t="s">
        <v>993</v>
      </c>
      <c r="G9255" s="447" t="n">
        <v>2726.63948580761</v>
      </c>
      <c r="H9255" s="448" t="n">
        <v>302.349160865095</v>
      </c>
      <c r="I9255" s="448" t="n">
        <v>5998.60686877674</v>
      </c>
      <c r="J9255" s="388"/>
      <c r="K9255" s="331" t="s">
        <v>994</v>
      </c>
    </row>
    <row r="9256" customFormat="false" ht="15" hidden="true" customHeight="false" outlineLevel="0" collapsed="false">
      <c r="A9256" s="444"/>
      <c r="B9256" s="444" t="s">
        <v>1964</v>
      </c>
      <c r="C9256" s="444" t="str">
        <f aca="false">IFERROR(VLOOKUP(B9256,'[1]#¡REF!'!$A$1:$C$15201,2,FALSE()),"")</f>
        <v/>
      </c>
      <c r="D9256" s="444" t="s">
        <v>991</v>
      </c>
      <c r="E9256" s="444" t="s">
        <v>1000</v>
      </c>
      <c r="F9256" s="354" t="s">
        <v>993</v>
      </c>
      <c r="G9256" s="447" t="n">
        <v>3631.19131522633</v>
      </c>
      <c r="H9256" s="448" t="n">
        <v>402.652295183833</v>
      </c>
      <c r="I9256" s="448" t="n">
        <v>7988.62089349792</v>
      </c>
      <c r="J9256" s="389"/>
      <c r="K9256" s="331" t="s">
        <v>994</v>
      </c>
    </row>
    <row r="9257" customFormat="false" ht="15" hidden="true" customHeight="false" outlineLevel="0" collapsed="false">
      <c r="A9257" s="444"/>
      <c r="B9257" s="444" t="s">
        <v>1964</v>
      </c>
      <c r="C9257" s="444" t="str">
        <f aca="false">IFERROR(VLOOKUP(B9257,'[1]#¡REF!'!$A$1:$C$15201,2,FALSE()),"")</f>
        <v/>
      </c>
      <c r="D9257" s="444" t="s">
        <v>991</v>
      </c>
      <c r="E9257" s="444" t="s">
        <v>1033</v>
      </c>
      <c r="F9257" s="354" t="s">
        <v>993</v>
      </c>
      <c r="G9257" s="447" t="n">
        <v>865.599836764321</v>
      </c>
      <c r="H9257" s="448" t="n">
        <v>95.9838605920938</v>
      </c>
      <c r="I9257" s="448" t="n">
        <v>1904.31964088151</v>
      </c>
      <c r="J9257" s="389"/>
      <c r="K9257" s="331" t="s">
        <v>994</v>
      </c>
    </row>
    <row r="9258" customFormat="false" ht="15" hidden="true" customHeight="false" outlineLevel="0" collapsed="false">
      <c r="A9258" s="444"/>
      <c r="B9258" s="444" t="s">
        <v>1964</v>
      </c>
      <c r="C9258" s="444" t="str">
        <f aca="false">IFERROR(VLOOKUP(B9258,'[1]#¡REF!'!$A$1:$C$15201,2,FALSE()),"")</f>
        <v/>
      </c>
      <c r="D9258" s="444" t="s">
        <v>991</v>
      </c>
      <c r="E9258" s="444" t="s">
        <v>1053</v>
      </c>
      <c r="F9258" s="354" t="s">
        <v>993</v>
      </c>
      <c r="G9258" s="447" t="n">
        <v>10387.1980411719</v>
      </c>
      <c r="H9258" s="448" t="n">
        <v>1151.80632710513</v>
      </c>
      <c r="I9258" s="448" t="n">
        <v>22851.8356905781</v>
      </c>
      <c r="J9258" s="389"/>
      <c r="K9258" s="331" t="s">
        <v>994</v>
      </c>
    </row>
    <row r="9259" customFormat="false" ht="15" hidden="true" customHeight="false" outlineLevel="0" collapsed="false">
      <c r="A9259" s="444"/>
      <c r="B9259" s="444" t="s">
        <v>1964</v>
      </c>
      <c r="C9259" s="444" t="str">
        <f aca="false">IFERROR(VLOOKUP(B9259,'[1]#¡REF!'!$A$1:$C$15201,2,FALSE()),"")</f>
        <v/>
      </c>
      <c r="D9259" s="444" t="s">
        <v>991</v>
      </c>
      <c r="E9259" s="444" t="s">
        <v>1034</v>
      </c>
      <c r="F9259" s="354" t="s">
        <v>993</v>
      </c>
      <c r="G9259" s="447" t="n">
        <v>47261.7510873319</v>
      </c>
      <c r="H9259" s="448" t="n">
        <v>5240.71878832832</v>
      </c>
      <c r="I9259" s="448" t="n">
        <v>103975.85239213</v>
      </c>
      <c r="J9259" s="389"/>
      <c r="K9259" s="331" t="s">
        <v>994</v>
      </c>
    </row>
    <row r="9260" customFormat="false" ht="15" hidden="true" customHeight="false" outlineLevel="0" collapsed="false">
      <c r="A9260" s="444"/>
      <c r="B9260" s="444" t="s">
        <v>1964</v>
      </c>
      <c r="C9260" s="444" t="str">
        <f aca="false">IFERROR(VLOOKUP(B9260,'[1]#¡REF!'!$A$1:$C$15201,2,FALSE()),"")</f>
        <v/>
      </c>
      <c r="D9260" s="444" t="s">
        <v>991</v>
      </c>
      <c r="E9260" s="444" t="s">
        <v>1012</v>
      </c>
      <c r="F9260" s="354" t="s">
        <v>993</v>
      </c>
      <c r="G9260" s="447" t="n">
        <v>12.9839975514648</v>
      </c>
      <c r="H9260" s="448" t="n">
        <v>1.43975790888141</v>
      </c>
      <c r="I9260" s="448" t="n">
        <v>28.5647946132226</v>
      </c>
      <c r="J9260" s="389"/>
      <c r="K9260" s="331" t="s">
        <v>994</v>
      </c>
    </row>
    <row r="9261" customFormat="false" ht="15" hidden="true" customHeight="false" outlineLevel="0" collapsed="false">
      <c r="A9261" s="444"/>
      <c r="B9261" s="444" t="s">
        <v>1964</v>
      </c>
      <c r="C9261" s="444" t="str">
        <f aca="false">IFERROR(VLOOKUP(B9261,'[1]#¡REF!'!$A$1:$C$15201,2,FALSE()),"")</f>
        <v/>
      </c>
      <c r="D9261" s="444" t="s">
        <v>991</v>
      </c>
      <c r="E9261" s="444" t="s">
        <v>1014</v>
      </c>
      <c r="F9261" s="446" t="s">
        <v>1132</v>
      </c>
      <c r="G9261" s="447" t="n">
        <v>4327.9991838216</v>
      </c>
      <c r="H9261" s="448" t="n">
        <v>479.919302960469</v>
      </c>
      <c r="I9261" s="448" t="n">
        <v>9521.59820440754</v>
      </c>
      <c r="J9261" s="389"/>
      <c r="K9261" s="331" t="s">
        <v>994</v>
      </c>
    </row>
    <row r="9262" customFormat="false" ht="15" hidden="true" customHeight="false" outlineLevel="0" collapsed="false">
      <c r="A9262" s="449"/>
      <c r="B9262" s="449" t="s">
        <v>1964</v>
      </c>
      <c r="C9262" s="449" t="str">
        <f aca="false">IFERROR(VLOOKUP(B9262,'[1]#¡REF!'!$A$1:$C$15201,2,FALSE()),"")</f>
        <v/>
      </c>
      <c r="D9262" s="449" t="s">
        <v>991</v>
      </c>
      <c r="E9262" s="449" t="s">
        <v>1004</v>
      </c>
      <c r="F9262" s="450" t="s">
        <v>1134</v>
      </c>
      <c r="G9262" s="447" t="n">
        <v>457.036713811562</v>
      </c>
      <c r="H9262" s="448" t="n">
        <v>50.6794783926255</v>
      </c>
      <c r="I9262" s="448" t="n">
        <v>1005.48077038544</v>
      </c>
      <c r="J9262" s="390"/>
      <c r="K9262" s="331" t="s">
        <v>994</v>
      </c>
    </row>
    <row r="9263" customFormat="false" ht="15.75" hidden="true" customHeight="false" outlineLevel="0" collapsed="false">
      <c r="A9263" s="455" t="s">
        <v>1069</v>
      </c>
      <c r="B9263" s="455" t="s">
        <v>1964</v>
      </c>
      <c r="C9263" s="455" t="str">
        <f aca="false">IFERROR(VLOOKUP(B9263,'[1]#¡REF!'!$A$1:$C$15201,2,FALSE()),"")</f>
        <v/>
      </c>
      <c r="D9263" s="455" t="s">
        <v>991</v>
      </c>
      <c r="E9263" s="455" t="s">
        <v>612</v>
      </c>
      <c r="F9263" s="456" t="s">
        <v>1136</v>
      </c>
      <c r="G9263" s="457" t="n">
        <v>556.580695039458</v>
      </c>
      <c r="H9263" s="465" t="n">
        <v>61.7176223607163</v>
      </c>
      <c r="I9263" s="465" t="n">
        <v>2.2</v>
      </c>
      <c r="J9263" s="360" t="n">
        <v>1.16</v>
      </c>
      <c r="K9263" s="455" t="s">
        <v>994</v>
      </c>
      <c r="L9263" s="458" t="s">
        <v>1963</v>
      </c>
      <c r="M9263" s="458"/>
      <c r="N9263" s="458"/>
      <c r="O9263" s="458" t="n">
        <v>3139358</v>
      </c>
      <c r="P9263" s="459" t="n">
        <v>2574</v>
      </c>
      <c r="Q9263" s="460" t="n">
        <v>44481</v>
      </c>
      <c r="R9263" s="461"/>
      <c r="S9263" s="461"/>
      <c r="T9263" s="462" t="n">
        <v>53</v>
      </c>
    </row>
    <row r="9264" customFormat="false" ht="15" hidden="true" customHeight="false" outlineLevel="0" collapsed="false">
      <c r="A9264" s="439"/>
      <c r="B9264" s="439" t="s">
        <v>1964</v>
      </c>
      <c r="C9264" s="439" t="str">
        <f aca="false">IFERROR(VLOOKUP(B9264,'[1]#¡REF!'!$A$1:$C$15201,2,FALSE()),"")</f>
        <v/>
      </c>
      <c r="D9264" s="439" t="s">
        <v>1016</v>
      </c>
      <c r="E9264" s="439" t="s">
        <v>1040</v>
      </c>
      <c r="F9264" s="441" t="s">
        <v>1130</v>
      </c>
      <c r="G9264" s="447" t="n">
        <v>675.16787267617</v>
      </c>
      <c r="H9264" s="448" t="n">
        <v>74.8674112618332</v>
      </c>
      <c r="I9264" s="448" t="n">
        <v>1485.36931988758</v>
      </c>
      <c r="J9264" s="388"/>
      <c r="K9264" s="331" t="s">
        <v>994</v>
      </c>
    </row>
    <row r="9265" customFormat="false" ht="15" hidden="true" customHeight="false" outlineLevel="0" collapsed="false">
      <c r="A9265" s="444"/>
      <c r="B9265" s="444" t="s">
        <v>1964</v>
      </c>
      <c r="C9265" s="444" t="str">
        <f aca="false">IFERROR(VLOOKUP(B9265,'[1]#¡REF!'!$A$1:$C$15201,2,FALSE()),"")</f>
        <v/>
      </c>
      <c r="D9265" s="444" t="s">
        <v>1016</v>
      </c>
      <c r="E9265" s="444" t="s">
        <v>1019</v>
      </c>
      <c r="F9265" s="354" t="s">
        <v>993</v>
      </c>
      <c r="G9265" s="447" t="n">
        <v>6.92479869411457</v>
      </c>
      <c r="H9265" s="448" t="n">
        <v>0.76787088473675</v>
      </c>
      <c r="I9265" s="448" t="n">
        <v>15.2345571270521</v>
      </c>
      <c r="J9265" s="389"/>
      <c r="K9265" s="331" t="s">
        <v>994</v>
      </c>
    </row>
    <row r="9266" customFormat="false" ht="15" hidden="true" customHeight="false" outlineLevel="0" collapsed="false">
      <c r="A9266" s="444"/>
      <c r="B9266" s="444" t="s">
        <v>1964</v>
      </c>
      <c r="C9266" s="444" t="str">
        <f aca="false">IFERROR(VLOOKUP(B9266,'[1]#¡REF!'!$A$1:$C$15201,2,FALSE()),"")</f>
        <v/>
      </c>
      <c r="D9266" s="444" t="s">
        <v>1016</v>
      </c>
      <c r="E9266" s="444" t="s">
        <v>1041</v>
      </c>
      <c r="F9266" s="354" t="s">
        <v>993</v>
      </c>
      <c r="G9266" s="447" t="n">
        <v>10.3871980411719</v>
      </c>
      <c r="H9266" s="448" t="n">
        <v>1.15180632710513</v>
      </c>
      <c r="I9266" s="448" t="n">
        <v>22.8518356905781</v>
      </c>
      <c r="J9266" s="389"/>
      <c r="K9266" s="331" t="s">
        <v>994</v>
      </c>
    </row>
    <row r="9267" customFormat="false" ht="15" hidden="true" customHeight="false" outlineLevel="0" collapsed="false">
      <c r="A9267" s="444"/>
      <c r="B9267" s="444" t="s">
        <v>1964</v>
      </c>
      <c r="C9267" s="444" t="str">
        <f aca="false">IFERROR(VLOOKUP(B9267,'[1]#¡REF!'!$A$1:$C$15201,2,FALSE()),"")</f>
        <v/>
      </c>
      <c r="D9267" s="444" t="s">
        <v>1016</v>
      </c>
      <c r="E9267" s="444" t="s">
        <v>1022</v>
      </c>
      <c r="F9267" s="354" t="s">
        <v>993</v>
      </c>
      <c r="G9267" s="447" t="n">
        <v>2835.70506523992</v>
      </c>
      <c r="H9267" s="448" t="n">
        <v>314.443127299699</v>
      </c>
      <c r="I9267" s="448" t="n">
        <v>6238.55114352781</v>
      </c>
      <c r="J9267" s="389"/>
      <c r="K9267" s="331" t="s">
        <v>994</v>
      </c>
    </row>
    <row r="9268" customFormat="false" ht="15" hidden="true" customHeight="false" outlineLevel="0" collapsed="false">
      <c r="A9268" s="444"/>
      <c r="B9268" s="444" t="s">
        <v>1964</v>
      </c>
      <c r="C9268" s="444" t="str">
        <f aca="false">IFERROR(VLOOKUP(B9268,'[1]#¡REF!'!$A$1:$C$15201,2,FALSE()),"")</f>
        <v/>
      </c>
      <c r="D9268" s="444" t="s">
        <v>1016</v>
      </c>
      <c r="E9268" s="444" t="s">
        <v>1023</v>
      </c>
      <c r="F9268" s="354" t="s">
        <v>993</v>
      </c>
      <c r="G9268" s="447" t="n">
        <v>11005.2363246216</v>
      </c>
      <c r="H9268" s="448" t="n">
        <v>1220.33880356788</v>
      </c>
      <c r="I9268" s="448" t="n">
        <v>24211.5199141675</v>
      </c>
      <c r="J9268" s="389"/>
      <c r="K9268" s="331" t="s">
        <v>994</v>
      </c>
    </row>
    <row r="9269" customFormat="false" ht="15" hidden="true" customHeight="false" outlineLevel="0" collapsed="false">
      <c r="A9269" s="444"/>
      <c r="B9269" s="444" t="s">
        <v>1964</v>
      </c>
      <c r="C9269" s="444" t="str">
        <f aca="false">IFERROR(VLOOKUP(B9269,'[1]#¡REF!'!$A$1:$C$15201,2,FALSE()),"")</f>
        <v/>
      </c>
      <c r="D9269" s="444" t="s">
        <v>1016</v>
      </c>
      <c r="E9269" s="444" t="s">
        <v>1042</v>
      </c>
      <c r="F9269" s="354" t="s">
        <v>993</v>
      </c>
      <c r="G9269" s="447" t="n">
        <v>67.5167872676171</v>
      </c>
      <c r="H9269" s="448" t="n">
        <v>7.48674112618332</v>
      </c>
      <c r="I9269" s="448" t="n">
        <v>148.536931988757</v>
      </c>
      <c r="J9269" s="389"/>
      <c r="K9269" s="331" t="s">
        <v>994</v>
      </c>
    </row>
    <row r="9270" customFormat="false" ht="15" hidden="true" customHeight="false" outlineLevel="0" collapsed="false">
      <c r="A9270" s="444"/>
      <c r="B9270" s="444" t="s">
        <v>1964</v>
      </c>
      <c r="C9270" s="444" t="str">
        <f aca="false">IFERROR(VLOOKUP(B9270,'[1]#¡REF!'!$A$1:$C$15201,2,FALSE()),"")</f>
        <v/>
      </c>
      <c r="D9270" s="444" t="s">
        <v>1016</v>
      </c>
      <c r="E9270" s="444" t="s">
        <v>1065</v>
      </c>
      <c r="F9270" s="354" t="s">
        <v>993</v>
      </c>
      <c r="G9270" s="447" t="n">
        <v>10.3871980411719</v>
      </c>
      <c r="H9270" s="448" t="n">
        <v>1.15180632710513</v>
      </c>
      <c r="I9270" s="448" t="n">
        <v>22.8518356905781</v>
      </c>
      <c r="J9270" s="389"/>
      <c r="K9270" s="331" t="s">
        <v>994</v>
      </c>
    </row>
    <row r="9271" customFormat="false" ht="15" hidden="true" customHeight="false" outlineLevel="0" collapsed="false">
      <c r="A9271" s="444"/>
      <c r="B9271" s="444" t="s">
        <v>1964</v>
      </c>
      <c r="C9271" s="444" t="str">
        <f aca="false">IFERROR(VLOOKUP(B9271,'[1]#¡REF!'!$A$1:$C$15201,2,FALSE()),"")</f>
        <v/>
      </c>
      <c r="D9271" s="444" t="s">
        <v>1016</v>
      </c>
      <c r="E9271" s="444" t="s">
        <v>1043</v>
      </c>
      <c r="F9271" s="354" t="s">
        <v>993</v>
      </c>
      <c r="G9271" s="447" t="n">
        <v>8709.6655575226</v>
      </c>
      <c r="H9271" s="448" t="n">
        <v>965.789605277648</v>
      </c>
      <c r="I9271" s="448" t="n">
        <v>19161.2642265497</v>
      </c>
      <c r="J9271" s="389"/>
      <c r="K9271" s="331" t="s">
        <v>994</v>
      </c>
    </row>
    <row r="9272" customFormat="false" ht="15" hidden="true" customHeight="false" outlineLevel="0" collapsed="false">
      <c r="A9272" s="444"/>
      <c r="B9272" s="444" t="s">
        <v>1964</v>
      </c>
      <c r="C9272" s="444" t="str">
        <f aca="false">IFERROR(VLOOKUP(B9272,'[1]#¡REF!'!$A$1:$C$15201,2,FALSE()),"")</f>
        <v/>
      </c>
      <c r="D9272" s="444" t="s">
        <v>1016</v>
      </c>
      <c r="E9272" s="444" t="s">
        <v>1093</v>
      </c>
      <c r="F9272" s="446" t="s">
        <v>1131</v>
      </c>
      <c r="G9272" s="447" t="n">
        <v>209.475160496966</v>
      </c>
      <c r="H9272" s="448" t="n">
        <v>23.2280942632867</v>
      </c>
      <c r="I9272" s="448" t="n">
        <v>460.845353093324</v>
      </c>
      <c r="J9272" s="389"/>
      <c r="K9272" s="331" t="s">
        <v>994</v>
      </c>
    </row>
    <row r="9273" customFormat="false" ht="15" hidden="true" customHeight="false" outlineLevel="0" collapsed="false">
      <c r="A9273" s="444"/>
      <c r="B9273" s="444" t="s">
        <v>1964</v>
      </c>
      <c r="C9273" s="444" t="str">
        <f aca="false">IFERROR(VLOOKUP(B9273,'[1]#¡REF!'!$A$1:$C$15201,2,FALSE()),"")</f>
        <v/>
      </c>
      <c r="D9273" s="444" t="s">
        <v>1016</v>
      </c>
      <c r="E9273" s="444" t="s">
        <v>1026</v>
      </c>
      <c r="F9273" s="446" t="s">
        <v>1132</v>
      </c>
      <c r="G9273" s="447" t="n">
        <v>526.284700752707</v>
      </c>
      <c r="H9273" s="448" t="n">
        <v>58.358187239993</v>
      </c>
      <c r="I9273" s="448" t="n">
        <v>1157.82634165596</v>
      </c>
      <c r="J9273" s="389"/>
      <c r="K9273" s="331" t="s">
        <v>994</v>
      </c>
    </row>
    <row r="9274" customFormat="false" ht="15" hidden="true" customHeight="false" outlineLevel="0" collapsed="false">
      <c r="A9274" s="449"/>
      <c r="B9274" s="449" t="s">
        <v>1964</v>
      </c>
      <c r="C9274" s="449" t="str">
        <f aca="false">IFERROR(VLOOKUP(B9274,'[1]#¡REF!'!$A$1:$C$15201,2,FALSE()),"")</f>
        <v/>
      </c>
      <c r="D9274" s="449" t="s">
        <v>1016</v>
      </c>
      <c r="E9274" s="449" t="s">
        <v>1028</v>
      </c>
      <c r="F9274" s="450" t="s">
        <v>1134</v>
      </c>
      <c r="G9274" s="447" t="n">
        <v>431.068718708632</v>
      </c>
      <c r="H9274" s="448" t="n">
        <v>47.7999625748627</v>
      </c>
      <c r="I9274" s="448" t="n">
        <v>948.35118115899</v>
      </c>
      <c r="J9274" s="390"/>
      <c r="K9274" s="331" t="s">
        <v>994</v>
      </c>
    </row>
    <row r="9275" customFormat="false" ht="15.75" hidden="true" customHeight="false" outlineLevel="0" collapsed="false">
      <c r="A9275" s="451"/>
      <c r="B9275" s="451" t="s">
        <v>1964</v>
      </c>
      <c r="C9275" s="451" t="str">
        <f aca="false">IFERROR(VLOOKUP(B9275,'[1]#¡REF!'!$A$1:$C$15201,2,FALSE()),"")</f>
        <v/>
      </c>
      <c r="D9275" s="451" t="s">
        <v>1016</v>
      </c>
      <c r="E9275" s="451" t="s">
        <v>621</v>
      </c>
      <c r="F9275" s="452" t="s">
        <v>1136</v>
      </c>
      <c r="G9275" s="453" t="n">
        <v>675.16787267617</v>
      </c>
      <c r="H9275" s="454" t="n">
        <v>74.8674112618332</v>
      </c>
      <c r="I9275" s="454" t="n">
        <v>1485.36931988758</v>
      </c>
      <c r="J9275" s="360"/>
      <c r="K9275" s="356" t="s">
        <v>994</v>
      </c>
      <c r="L9275" s="379"/>
      <c r="M9275" s="379"/>
      <c r="N9275" s="379"/>
      <c r="O9275" s="379"/>
      <c r="P9275" s="101"/>
      <c r="Q9275" s="380"/>
      <c r="R9275" s="381"/>
      <c r="S9275" s="381"/>
      <c r="T9275" s="382"/>
    </row>
    <row r="9276" customFormat="false" ht="15" hidden="true" customHeight="false" outlineLevel="0" collapsed="false">
      <c r="A9276" s="439"/>
      <c r="B9276" s="439" t="s">
        <v>1965</v>
      </c>
      <c r="C9276" s="439" t="str">
        <f aca="false">IFERROR(VLOOKUP(B9276,'[1]#¡REF!'!$A$1:$C$15201,2,FALSE()),"")</f>
        <v/>
      </c>
      <c r="D9276" s="439" t="s">
        <v>991</v>
      </c>
      <c r="E9276" s="439" t="s">
        <v>992</v>
      </c>
      <c r="F9276" s="354" t="s">
        <v>993</v>
      </c>
      <c r="G9276" s="447" t="n">
        <v>38.9519972175837</v>
      </c>
      <c r="H9276" s="448" t="n">
        <v>108.178186463015</v>
      </c>
      <c r="I9276" s="448" t="n">
        <v>2146.25504668886</v>
      </c>
      <c r="J9276" s="388"/>
      <c r="K9276" s="331" t="s">
        <v>994</v>
      </c>
    </row>
    <row r="9277" customFormat="false" ht="15" hidden="true" customHeight="false" outlineLevel="0" collapsed="false">
      <c r="A9277" s="444"/>
      <c r="B9277" s="444" t="s">
        <v>1965</v>
      </c>
      <c r="C9277" s="444" t="str">
        <f aca="false">IFERROR(VLOOKUP(B9277,'[1]#¡REF!'!$A$1:$C$15201,2,FALSE()),"")</f>
        <v/>
      </c>
      <c r="D9277" s="444" t="s">
        <v>991</v>
      </c>
      <c r="E9277" s="444" t="s">
        <v>1033</v>
      </c>
      <c r="F9277" s="354" t="s">
        <v>993</v>
      </c>
      <c r="G9277" s="447" t="n">
        <v>1731.19987633705</v>
      </c>
      <c r="H9277" s="448" t="n">
        <v>4807.91939835623</v>
      </c>
      <c r="I9277" s="448" t="n">
        <v>95389.1131861717</v>
      </c>
      <c r="J9277" s="389"/>
      <c r="K9277" s="331" t="s">
        <v>994</v>
      </c>
    </row>
    <row r="9278" customFormat="false" ht="15" hidden="true" customHeight="false" outlineLevel="0" collapsed="false">
      <c r="A9278" s="444"/>
      <c r="B9278" s="444" t="s">
        <v>1965</v>
      </c>
      <c r="C9278" s="444" t="str">
        <f aca="false">IFERROR(VLOOKUP(B9278,'[1]#¡REF!'!$A$1:$C$15201,2,FALSE()),"")</f>
        <v/>
      </c>
      <c r="D9278" s="444" t="s">
        <v>991</v>
      </c>
      <c r="E9278" s="444" t="s">
        <v>1034</v>
      </c>
      <c r="F9278" s="354" t="s">
        <v>993</v>
      </c>
      <c r="G9278" s="447" t="n">
        <v>86.5599938168527</v>
      </c>
      <c r="H9278" s="448" t="n">
        <v>240.395969917811</v>
      </c>
      <c r="I9278" s="448" t="n">
        <v>4769.45565930859</v>
      </c>
      <c r="J9278" s="389"/>
      <c r="K9278" s="331" t="s">
        <v>994</v>
      </c>
    </row>
    <row r="9279" customFormat="false" ht="15" hidden="true" customHeight="false" outlineLevel="0" collapsed="false">
      <c r="A9279" s="444"/>
      <c r="B9279" s="444" t="s">
        <v>1965</v>
      </c>
      <c r="C9279" s="444" t="str">
        <f aca="false">IFERROR(VLOOKUP(B9279,'[1]#¡REF!'!$A$1:$C$15201,2,FALSE()),"")</f>
        <v/>
      </c>
      <c r="D9279" s="444" t="s">
        <v>991</v>
      </c>
      <c r="E9279" s="444" t="s">
        <v>1012</v>
      </c>
      <c r="F9279" s="354" t="s">
        <v>993</v>
      </c>
      <c r="G9279" s="447" t="n">
        <v>51.9359962901116</v>
      </c>
      <c r="H9279" s="448" t="n">
        <v>144.237581950687</v>
      </c>
      <c r="I9279" s="448" t="n">
        <v>2861.67339558515</v>
      </c>
      <c r="J9279" s="389"/>
      <c r="K9279" s="331" t="s">
        <v>994</v>
      </c>
    </row>
    <row r="9280" customFormat="false" ht="15" hidden="true" customHeight="false" outlineLevel="0" collapsed="false">
      <c r="A9280" s="444"/>
      <c r="B9280" s="444" t="s">
        <v>1965</v>
      </c>
      <c r="C9280" s="444" t="str">
        <f aca="false">IFERROR(VLOOKUP(B9280,'[1]#¡REF!'!$A$1:$C$15201,2,FALSE()),"")</f>
        <v/>
      </c>
      <c r="D9280" s="444" t="s">
        <v>991</v>
      </c>
      <c r="E9280" s="444" t="s">
        <v>1014</v>
      </c>
      <c r="F9280" s="446" t="s">
        <v>1132</v>
      </c>
      <c r="G9280" s="447" t="n">
        <v>21639.9984542132</v>
      </c>
      <c r="H9280" s="448" t="n">
        <v>60098.9924794529</v>
      </c>
      <c r="I9280" s="448" t="n">
        <v>1192363.91482715</v>
      </c>
      <c r="J9280" s="389"/>
      <c r="K9280" s="331" t="s">
        <v>994</v>
      </c>
    </row>
    <row r="9281" customFormat="false" ht="15" hidden="true" customHeight="false" outlineLevel="0" collapsed="false">
      <c r="A9281" s="444"/>
      <c r="B9281" s="444" t="s">
        <v>1965</v>
      </c>
      <c r="C9281" s="444" t="str">
        <f aca="false">IFERROR(VLOOKUP(B9281,'[1]#¡REF!'!$A$1:$C$15201,2,FALSE()),"")</f>
        <v/>
      </c>
      <c r="D9281" s="444" t="s">
        <v>991</v>
      </c>
      <c r="E9281" s="444" t="s">
        <v>1004</v>
      </c>
      <c r="F9281" s="446" t="s">
        <v>1134</v>
      </c>
      <c r="G9281" s="447" t="n">
        <v>43.2799969084264</v>
      </c>
      <c r="H9281" s="448" t="n">
        <v>120.197984958906</v>
      </c>
      <c r="I9281" s="448" t="n">
        <v>2384.72782965429</v>
      </c>
      <c r="J9281" s="389"/>
      <c r="K9281" s="331" t="s">
        <v>994</v>
      </c>
    </row>
    <row r="9282" customFormat="false" ht="15" hidden="true" customHeight="false" outlineLevel="0" collapsed="false">
      <c r="A9282" s="444"/>
      <c r="B9282" s="444" t="s">
        <v>1966</v>
      </c>
      <c r="C9282" s="444" t="str">
        <f aca="false">IFERROR(VLOOKUP(B9282,'[1]#¡REF!'!$A$1:$C$15201,2,FALSE()),"")</f>
        <v/>
      </c>
      <c r="D9282" s="444" t="s">
        <v>991</v>
      </c>
      <c r="E9282" s="444" t="s">
        <v>997</v>
      </c>
      <c r="F9282" s="446" t="s">
        <v>1130</v>
      </c>
      <c r="G9282" s="447" t="n">
        <v>21.6406718656269</v>
      </c>
      <c r="H9282" s="448" t="n">
        <v>84.5229736810727</v>
      </c>
      <c r="I9282" s="448" t="n">
        <v>1676.93566286743</v>
      </c>
      <c r="J9282" s="389"/>
      <c r="K9282" s="331" t="s">
        <v>994</v>
      </c>
    </row>
    <row r="9283" customFormat="false" ht="15" hidden="true" customHeight="false" outlineLevel="0" collapsed="false">
      <c r="A9283" s="444"/>
      <c r="B9283" s="444" t="s">
        <v>1966</v>
      </c>
      <c r="C9283" s="444" t="str">
        <f aca="false">IFERROR(VLOOKUP(B9283,'[1]#¡REF!'!$A$1:$C$15201,2,FALSE()),"")</f>
        <v/>
      </c>
      <c r="D9283" s="444" t="s">
        <v>991</v>
      </c>
      <c r="E9283" s="444" t="s">
        <v>1014</v>
      </c>
      <c r="F9283" s="446" t="s">
        <v>1132</v>
      </c>
      <c r="G9283" s="447" t="n">
        <v>43.2813437312537</v>
      </c>
      <c r="H9283" s="448" t="n">
        <v>169.045947362145</v>
      </c>
      <c r="I9283" s="448" t="n">
        <v>3353.87132573485</v>
      </c>
      <c r="J9283" s="389"/>
      <c r="K9283" s="331" t="s">
        <v>994</v>
      </c>
    </row>
    <row r="9284" customFormat="false" ht="15" hidden="true" customHeight="false" outlineLevel="0" collapsed="false">
      <c r="A9284" s="444"/>
      <c r="B9284" s="444" t="s">
        <v>1966</v>
      </c>
      <c r="C9284" s="444" t="str">
        <f aca="false">IFERROR(VLOOKUP(B9284,'[1]#¡REF!'!$A$1:$C$15201,2,FALSE()),"")</f>
        <v/>
      </c>
      <c r="D9284" s="444" t="s">
        <v>991</v>
      </c>
      <c r="E9284" s="444" t="s">
        <v>1004</v>
      </c>
      <c r="F9284" s="446" t="s">
        <v>1134</v>
      </c>
      <c r="G9284" s="447" t="n">
        <v>13.8500299940012</v>
      </c>
      <c r="H9284" s="448" t="n">
        <v>54.0947031558865</v>
      </c>
      <c r="I9284" s="448" t="n">
        <v>1073.23882423515</v>
      </c>
      <c r="J9284" s="389"/>
      <c r="K9284" s="331" t="s">
        <v>994</v>
      </c>
    </row>
    <row r="9285" customFormat="false" ht="15" hidden="true" customHeight="false" outlineLevel="0" collapsed="false">
      <c r="A9285" s="444"/>
      <c r="B9285" s="444" t="s">
        <v>1967</v>
      </c>
      <c r="C9285" s="444" t="str">
        <f aca="false">IFERROR(VLOOKUP(B9285,'[1]#¡REF!'!$A$1:$C$15201,2,FALSE()),"")</f>
        <v/>
      </c>
      <c r="D9285" s="444" t="s">
        <v>991</v>
      </c>
      <c r="E9285" s="444" t="s">
        <v>997</v>
      </c>
      <c r="F9285" s="446" t="s">
        <v>1130</v>
      </c>
      <c r="G9285" s="447" t="n">
        <v>34.6249242131952</v>
      </c>
      <c r="H9285" s="448" t="n">
        <v>85.5326447714707</v>
      </c>
      <c r="I9285" s="448" t="n">
        <v>1696.9675356887</v>
      </c>
      <c r="J9285" s="389"/>
      <c r="K9285" s="331" t="s">
        <v>994</v>
      </c>
    </row>
    <row r="9286" customFormat="false" ht="15" hidden="true" customHeight="false" outlineLevel="0" collapsed="false">
      <c r="A9286" s="444"/>
      <c r="B9286" s="444" t="s">
        <v>1967</v>
      </c>
      <c r="C9286" s="444" t="str">
        <f aca="false">IFERROR(VLOOKUP(B9286,'[1]#¡REF!'!$A$1:$C$15201,2,FALSE()),"")</f>
        <v/>
      </c>
      <c r="D9286" s="444" t="s">
        <v>991</v>
      </c>
      <c r="E9286" s="444" t="s">
        <v>992</v>
      </c>
      <c r="F9286" s="354" t="s">
        <v>993</v>
      </c>
      <c r="G9286" s="447" t="n">
        <v>17.3124621065976</v>
      </c>
      <c r="H9286" s="448" t="n">
        <v>42.7663223857354</v>
      </c>
      <c r="I9286" s="448" t="n">
        <v>848.483767844348</v>
      </c>
      <c r="J9286" s="389"/>
      <c r="K9286" s="331" t="s">
        <v>994</v>
      </c>
    </row>
    <row r="9287" customFormat="false" ht="15" hidden="true" customHeight="false" outlineLevel="0" collapsed="false">
      <c r="A9287" s="444"/>
      <c r="B9287" s="444" t="s">
        <v>1967</v>
      </c>
      <c r="C9287" s="444" t="str">
        <f aca="false">IFERROR(VLOOKUP(B9287,'[1]#¡REF!'!$A$1:$C$15201,2,FALSE()),"")</f>
        <v/>
      </c>
      <c r="D9287" s="444" t="s">
        <v>991</v>
      </c>
      <c r="E9287" s="444" t="s">
        <v>1000</v>
      </c>
      <c r="F9287" s="354" t="s">
        <v>993</v>
      </c>
      <c r="G9287" s="447" t="n">
        <v>8.65623105329879</v>
      </c>
      <c r="H9287" s="448" t="n">
        <v>21.3831611928677</v>
      </c>
      <c r="I9287" s="448" t="n">
        <v>424.241883922174</v>
      </c>
      <c r="J9287" s="389"/>
      <c r="K9287" s="331" t="s">
        <v>994</v>
      </c>
    </row>
    <row r="9288" customFormat="false" ht="15" hidden="true" customHeight="false" outlineLevel="0" collapsed="false">
      <c r="A9288" s="444"/>
      <c r="B9288" s="444" t="s">
        <v>1967</v>
      </c>
      <c r="C9288" s="444" t="str">
        <f aca="false">IFERROR(VLOOKUP(B9288,'[1]#¡REF!'!$A$1:$C$15201,2,FALSE()),"")</f>
        <v/>
      </c>
      <c r="D9288" s="444" t="s">
        <v>991</v>
      </c>
      <c r="E9288" s="444" t="s">
        <v>1037</v>
      </c>
      <c r="F9288" s="446" t="s">
        <v>1131</v>
      </c>
      <c r="G9288" s="447" t="n">
        <v>41.5499090558342</v>
      </c>
      <c r="H9288" s="448" t="n">
        <v>102.639173725765</v>
      </c>
      <c r="I9288" s="448" t="n">
        <v>2036.36104282643</v>
      </c>
      <c r="J9288" s="389"/>
      <c r="K9288" s="331" t="s">
        <v>994</v>
      </c>
    </row>
    <row r="9289" customFormat="false" ht="15" hidden="true" customHeight="false" outlineLevel="0" collapsed="false">
      <c r="A9289" s="444"/>
      <c r="B9289" s="444" t="s">
        <v>1967</v>
      </c>
      <c r="C9289" s="444" t="str">
        <f aca="false">IFERROR(VLOOKUP(B9289,'[1]#¡REF!'!$A$1:$C$15201,2,FALSE()),"")</f>
        <v/>
      </c>
      <c r="D9289" s="444" t="s">
        <v>991</v>
      </c>
      <c r="E9289" s="444" t="s">
        <v>1014</v>
      </c>
      <c r="F9289" s="446" t="s">
        <v>1132</v>
      </c>
      <c r="G9289" s="447" t="n">
        <v>129.843465799482</v>
      </c>
      <c r="H9289" s="448" t="n">
        <v>320.747417893015</v>
      </c>
      <c r="I9289" s="448" t="n">
        <v>6363.62825883261</v>
      </c>
      <c r="J9289" s="389"/>
      <c r="K9289" s="331" t="s">
        <v>994</v>
      </c>
    </row>
    <row r="9290" customFormat="false" ht="15" hidden="true" customHeight="false" outlineLevel="0" collapsed="false">
      <c r="A9290" s="444"/>
      <c r="B9290" s="444" t="s">
        <v>1967</v>
      </c>
      <c r="C9290" s="444" t="str">
        <f aca="false">IFERROR(VLOOKUP(B9290,'[1]#¡REF!'!$A$1:$C$15201,2,FALSE()),"")</f>
        <v/>
      </c>
      <c r="D9290" s="444" t="s">
        <v>991</v>
      </c>
      <c r="E9290" s="444" t="s">
        <v>1002</v>
      </c>
      <c r="F9290" s="446" t="s">
        <v>1133</v>
      </c>
      <c r="G9290" s="447" t="n">
        <v>8.65623105329879</v>
      </c>
      <c r="H9290" s="448" t="n">
        <v>21.3831611928677</v>
      </c>
      <c r="I9290" s="448" t="n">
        <v>424.241883922174</v>
      </c>
      <c r="J9290" s="389"/>
      <c r="K9290" s="331" t="s">
        <v>994</v>
      </c>
    </row>
    <row r="9291" customFormat="false" ht="15" hidden="true" customHeight="false" outlineLevel="0" collapsed="false">
      <c r="A9291" s="444"/>
      <c r="B9291" s="444" t="s">
        <v>1068</v>
      </c>
      <c r="C9291" s="444" t="str">
        <f aca="false">IFERROR(VLOOKUP(B9291,'[1]#¡REF!'!$A$1:$C$15201,2,FALSE()),"")</f>
        <v/>
      </c>
      <c r="D9291" s="444" t="s">
        <v>991</v>
      </c>
      <c r="E9291" s="444" t="s">
        <v>992</v>
      </c>
      <c r="F9291" s="354" t="s">
        <v>993</v>
      </c>
      <c r="G9291" s="447" t="n">
        <v>432.799917168216</v>
      </c>
      <c r="H9291" s="448" t="n">
        <v>57.3721710566259</v>
      </c>
      <c r="I9291" s="448" t="n">
        <v>1138.26378215241</v>
      </c>
      <c r="J9291" s="389"/>
      <c r="K9291" s="331" t="s">
        <v>994</v>
      </c>
    </row>
    <row r="9292" customFormat="false" ht="15" hidden="true" customHeight="false" outlineLevel="0" collapsed="false">
      <c r="A9292" s="444"/>
      <c r="B9292" s="444" t="s">
        <v>1068</v>
      </c>
      <c r="C9292" s="444" t="str">
        <f aca="false">IFERROR(VLOOKUP(B9292,'[1]#¡REF!'!$A$1:$C$15201,2,FALSE()),"")</f>
        <v/>
      </c>
      <c r="D9292" s="444" t="s">
        <v>991</v>
      </c>
      <c r="E9292" s="444" t="s">
        <v>1000</v>
      </c>
      <c r="F9292" s="354" t="s">
        <v>993</v>
      </c>
      <c r="G9292" s="447" t="n">
        <v>183.507164879324</v>
      </c>
      <c r="H9292" s="448" t="n">
        <v>24.3258005280094</v>
      </c>
      <c r="I9292" s="448" t="n">
        <v>482.623843632622</v>
      </c>
      <c r="J9292" s="389"/>
      <c r="K9292" s="331" t="s">
        <v>994</v>
      </c>
    </row>
    <row r="9293" customFormat="false" ht="15" hidden="true" customHeight="false" outlineLevel="0" collapsed="false">
      <c r="A9293" s="444"/>
      <c r="B9293" s="444" t="s">
        <v>1068</v>
      </c>
      <c r="C9293" s="444" t="str">
        <f aca="false">IFERROR(VLOOKUP(B9293,'[1]#¡REF!'!$A$1:$C$15201,2,FALSE()),"")</f>
        <v/>
      </c>
      <c r="D9293" s="444" t="s">
        <v>991</v>
      </c>
      <c r="E9293" s="444" t="s">
        <v>1075</v>
      </c>
      <c r="F9293" s="354" t="s">
        <v>993</v>
      </c>
      <c r="G9293" s="447" t="n">
        <v>259.67995030093</v>
      </c>
      <c r="H9293" s="448" t="n">
        <v>34.4233026339755</v>
      </c>
      <c r="I9293" s="448" t="n">
        <v>682.958269291445</v>
      </c>
      <c r="J9293" s="389"/>
      <c r="K9293" s="331" t="s">
        <v>994</v>
      </c>
    </row>
    <row r="9294" customFormat="false" ht="15" hidden="true" customHeight="false" outlineLevel="0" collapsed="false">
      <c r="A9294" s="444"/>
      <c r="B9294" s="444" t="s">
        <v>1068</v>
      </c>
      <c r="C9294" s="444" t="str">
        <f aca="false">IFERROR(VLOOKUP(B9294,'[1]#¡REF!'!$A$1:$C$15201,2,FALSE()),"")</f>
        <v/>
      </c>
      <c r="D9294" s="444" t="s">
        <v>991</v>
      </c>
      <c r="E9294" s="444" t="s">
        <v>1033</v>
      </c>
      <c r="F9294" s="354" t="s">
        <v>993</v>
      </c>
      <c r="G9294" s="447" t="n">
        <v>865.599834336433</v>
      </c>
      <c r="H9294" s="448" t="n">
        <v>114.744342113252</v>
      </c>
      <c r="I9294" s="448" t="n">
        <v>2276.52756430482</v>
      </c>
      <c r="J9294" s="389"/>
      <c r="K9294" s="331" t="s">
        <v>994</v>
      </c>
    </row>
    <row r="9295" customFormat="false" ht="15" hidden="true" customHeight="false" outlineLevel="0" collapsed="false">
      <c r="A9295" s="444"/>
      <c r="B9295" s="444" t="s">
        <v>1068</v>
      </c>
      <c r="C9295" s="444" t="str">
        <f aca="false">IFERROR(VLOOKUP(B9295,'[1]#¡REF!'!$A$1:$C$15201,2,FALSE()),"")</f>
        <v/>
      </c>
      <c r="D9295" s="444" t="s">
        <v>991</v>
      </c>
      <c r="E9295" s="444" t="s">
        <v>1009</v>
      </c>
      <c r="F9295" s="354" t="s">
        <v>993</v>
      </c>
      <c r="G9295" s="447" t="n">
        <v>23.3711955270837</v>
      </c>
      <c r="H9295" s="448" t="n">
        <v>3.0980972370578</v>
      </c>
      <c r="I9295" s="448" t="n">
        <v>61.4662442362301</v>
      </c>
      <c r="J9295" s="389"/>
      <c r="K9295" s="331" t="s">
        <v>994</v>
      </c>
    </row>
    <row r="9296" customFormat="false" ht="15" hidden="true" customHeight="false" outlineLevel="0" collapsed="false">
      <c r="A9296" s="444"/>
      <c r="B9296" s="444" t="s">
        <v>1068</v>
      </c>
      <c r="C9296" s="444" t="str">
        <f aca="false">IFERROR(VLOOKUP(B9296,'[1]#¡REF!'!$A$1:$C$15201,2,FALSE()),"")</f>
        <v/>
      </c>
      <c r="D9296" s="444" t="s">
        <v>991</v>
      </c>
      <c r="E9296" s="444" t="s">
        <v>1036</v>
      </c>
      <c r="F9296" s="354" t="s">
        <v>993</v>
      </c>
      <c r="G9296" s="447" t="n">
        <v>10.3871980120372</v>
      </c>
      <c r="H9296" s="448" t="n">
        <v>1.37693210535902</v>
      </c>
      <c r="I9296" s="448" t="n">
        <v>27.3183307716578</v>
      </c>
      <c r="J9296" s="389"/>
      <c r="K9296" s="331" t="s">
        <v>994</v>
      </c>
    </row>
    <row r="9297" customFormat="false" ht="15" hidden="true" customHeight="false" outlineLevel="0" collapsed="false">
      <c r="A9297" s="444"/>
      <c r="B9297" s="444" t="s">
        <v>1068</v>
      </c>
      <c r="C9297" s="444" t="str">
        <f aca="false">IFERROR(VLOOKUP(B9297,'[1]#¡REF!'!$A$1:$C$15201,2,FALSE()),"")</f>
        <v/>
      </c>
      <c r="D9297" s="444" t="s">
        <v>991</v>
      </c>
      <c r="E9297" s="444" t="s">
        <v>1013</v>
      </c>
      <c r="F9297" s="354" t="s">
        <v>993</v>
      </c>
      <c r="G9297" s="447" t="n">
        <v>103.871980120372</v>
      </c>
      <c r="H9297" s="448" t="n">
        <v>13.7693210535902</v>
      </c>
      <c r="I9297" s="448" t="n">
        <v>273.183307716578</v>
      </c>
      <c r="J9297" s="389"/>
      <c r="K9297" s="331" t="s">
        <v>994</v>
      </c>
    </row>
    <row r="9298" customFormat="false" ht="15" hidden="true" customHeight="false" outlineLevel="0" collapsed="false">
      <c r="A9298" s="444"/>
      <c r="B9298" s="444" t="s">
        <v>1068</v>
      </c>
      <c r="C9298" s="444" t="str">
        <f aca="false">IFERROR(VLOOKUP(B9298,'[1]#¡REF!'!$A$1:$C$15201,2,FALSE()),"")</f>
        <v/>
      </c>
      <c r="D9298" s="444" t="s">
        <v>991</v>
      </c>
      <c r="E9298" s="444" t="s">
        <v>1037</v>
      </c>
      <c r="F9298" s="446" t="s">
        <v>1131</v>
      </c>
      <c r="G9298" s="447" t="n">
        <v>716.716662830566</v>
      </c>
      <c r="H9298" s="448" t="n">
        <v>95.0083152697725</v>
      </c>
      <c r="I9298" s="448" t="n">
        <v>1884.96482324439</v>
      </c>
      <c r="J9298" s="389"/>
      <c r="K9298" s="331" t="s">
        <v>994</v>
      </c>
    </row>
    <row r="9299" customFormat="false" ht="15" hidden="true" customHeight="false" outlineLevel="0" collapsed="false">
      <c r="A9299" s="444"/>
      <c r="B9299" s="444" t="s">
        <v>1068</v>
      </c>
      <c r="C9299" s="444" t="str">
        <f aca="false">IFERROR(VLOOKUP(B9299,'[1]#¡REF!'!$A$1:$C$15201,2,FALSE()),"")</f>
        <v/>
      </c>
      <c r="D9299" s="444" t="s">
        <v>991</v>
      </c>
      <c r="E9299" s="444" t="s">
        <v>1014</v>
      </c>
      <c r="F9299" s="446" t="s">
        <v>1132</v>
      </c>
      <c r="G9299" s="447" t="n">
        <v>962.547015782113</v>
      </c>
      <c r="H9299" s="448" t="n">
        <v>127.595708429936</v>
      </c>
      <c r="I9299" s="448" t="n">
        <v>2531.49865150696</v>
      </c>
      <c r="J9299" s="389"/>
      <c r="K9299" s="331" t="s">
        <v>994</v>
      </c>
    </row>
    <row r="9300" customFormat="false" ht="15" hidden="true" customHeight="false" outlineLevel="0" collapsed="false">
      <c r="A9300" s="444"/>
      <c r="B9300" s="444" t="s">
        <v>1068</v>
      </c>
      <c r="C9300" s="444" t="str">
        <f aca="false">IFERROR(VLOOKUP(B9300,'[1]#¡REF!'!$A$1:$C$15201,2,FALSE()),"")</f>
        <v/>
      </c>
      <c r="D9300" s="444" t="s">
        <v>991</v>
      </c>
      <c r="E9300" s="444" t="s">
        <v>1002</v>
      </c>
      <c r="F9300" s="446" t="s">
        <v>1133</v>
      </c>
      <c r="G9300" s="447" t="n">
        <v>17.3119966867287</v>
      </c>
      <c r="H9300" s="448" t="n">
        <v>2.29488684226504</v>
      </c>
      <c r="I9300" s="448" t="n">
        <v>45.5305512860964</v>
      </c>
      <c r="J9300" s="389"/>
      <c r="K9300" s="331" t="s">
        <v>994</v>
      </c>
    </row>
    <row r="9301" customFormat="false" ht="15" hidden="true" customHeight="false" outlineLevel="0" collapsed="false">
      <c r="A9301" s="449"/>
      <c r="B9301" s="449" t="s">
        <v>1068</v>
      </c>
      <c r="C9301" s="449" t="str">
        <f aca="false">IFERROR(VLOOKUP(B9301,'[1]#¡REF!'!$A$1:$C$15201,2,FALSE()),"")</f>
        <v/>
      </c>
      <c r="D9301" s="449" t="s">
        <v>991</v>
      </c>
      <c r="E9301" s="449" t="s">
        <v>1004</v>
      </c>
      <c r="F9301" s="450" t="s">
        <v>1134</v>
      </c>
      <c r="G9301" s="447" t="n">
        <v>83.0975840962975</v>
      </c>
      <c r="H9301" s="448" t="n">
        <v>11.0154568428722</v>
      </c>
      <c r="I9301" s="448" t="n">
        <v>218.546646173263</v>
      </c>
      <c r="J9301" s="390"/>
      <c r="K9301" s="331" t="s">
        <v>994</v>
      </c>
    </row>
    <row r="9302" customFormat="false" ht="15.75" hidden="true" customHeight="false" outlineLevel="0" collapsed="false">
      <c r="A9302" s="455" t="s">
        <v>1069</v>
      </c>
      <c r="B9302" s="455" t="s">
        <v>1068</v>
      </c>
      <c r="C9302" s="455" t="str">
        <f aca="false">IFERROR(VLOOKUP(B9302,'[1]#¡REF!'!$A$1:$C$15201,2,FALSE()),"")</f>
        <v/>
      </c>
      <c r="D9302" s="455" t="s">
        <v>991</v>
      </c>
      <c r="E9302" s="455" t="s">
        <v>612</v>
      </c>
      <c r="F9302" s="456" t="s">
        <v>1136</v>
      </c>
      <c r="G9302" s="457" t="n">
        <v>4939.11265472369</v>
      </c>
      <c r="H9302" s="465" t="n">
        <v>654.731216098215</v>
      </c>
      <c r="I9302" s="465" t="n">
        <v>12989.8662819233</v>
      </c>
      <c r="J9302" s="360" t="n">
        <v>2.27</v>
      </c>
      <c r="K9302" s="455" t="s">
        <v>994</v>
      </c>
      <c r="L9302" s="458" t="s">
        <v>1963</v>
      </c>
      <c r="M9302" s="458"/>
      <c r="N9302" s="458"/>
      <c r="O9302" s="458" t="n">
        <v>3139358</v>
      </c>
      <c r="P9302" s="459" t="n">
        <v>2525</v>
      </c>
      <c r="Q9302" s="460" t="n">
        <v>44476</v>
      </c>
      <c r="R9302" s="461"/>
      <c r="S9302" s="461"/>
      <c r="T9302" s="462" t="n">
        <v>475</v>
      </c>
    </row>
    <row r="9303" customFormat="false" ht="15" hidden="true" customHeight="false" outlineLevel="0" collapsed="false">
      <c r="A9303" s="439"/>
      <c r="B9303" s="439" t="s">
        <v>1968</v>
      </c>
      <c r="C9303" s="439" t="str">
        <f aca="false">IFERROR(VLOOKUP(B9303,'[1]#¡REF!'!$A$1:$C$15201,2,FALSE()),"")</f>
        <v/>
      </c>
      <c r="D9303" s="439" t="s">
        <v>991</v>
      </c>
      <c r="E9303" s="439" t="s">
        <v>997</v>
      </c>
      <c r="F9303" s="441" t="s">
        <v>1130</v>
      </c>
      <c r="G9303" s="447" t="n">
        <v>155.808031560459</v>
      </c>
      <c r="H9303" s="448" t="n">
        <v>17.9838921869893</v>
      </c>
      <c r="I9303" s="448" t="n">
        <v>356.800392273451</v>
      </c>
      <c r="J9303" s="388"/>
      <c r="K9303" s="331" t="s">
        <v>994</v>
      </c>
    </row>
    <row r="9304" customFormat="false" ht="15" hidden="true" customHeight="false" outlineLevel="0" collapsed="false">
      <c r="A9304" s="444"/>
      <c r="B9304" s="444" t="s">
        <v>1968</v>
      </c>
      <c r="C9304" s="444" t="str">
        <f aca="false">IFERROR(VLOOKUP(B9304,'[1]#¡REF!'!$A$1:$C$15201,2,FALSE()),"")</f>
        <v/>
      </c>
      <c r="D9304" s="444" t="s">
        <v>991</v>
      </c>
      <c r="E9304" s="444" t="s">
        <v>1032</v>
      </c>
      <c r="F9304" s="446" t="s">
        <v>1130</v>
      </c>
      <c r="G9304" s="447" t="n">
        <v>10387.2021040306</v>
      </c>
      <c r="H9304" s="448" t="n">
        <v>1198.92614579929</v>
      </c>
      <c r="I9304" s="448" t="n">
        <v>23786.6928182301</v>
      </c>
      <c r="J9304" s="389"/>
      <c r="K9304" s="331" t="s">
        <v>994</v>
      </c>
    </row>
    <row r="9305" customFormat="false" ht="15" hidden="true" customHeight="false" outlineLevel="0" collapsed="false">
      <c r="A9305" s="444"/>
      <c r="B9305" s="444" t="s">
        <v>1968</v>
      </c>
      <c r="C9305" s="444" t="str">
        <f aca="false">IFERROR(VLOOKUP(B9305,'[1]#¡REF!'!$A$1:$C$15201,2,FALSE()),"")</f>
        <v/>
      </c>
      <c r="D9305" s="444" t="s">
        <v>991</v>
      </c>
      <c r="E9305" s="444" t="s">
        <v>992</v>
      </c>
      <c r="F9305" s="354" t="s">
        <v>993</v>
      </c>
      <c r="G9305" s="447" t="n">
        <v>796.352161309012</v>
      </c>
      <c r="H9305" s="448" t="n">
        <v>91.9176711779456</v>
      </c>
      <c r="I9305" s="448" t="n">
        <v>1823.64644939764</v>
      </c>
      <c r="J9305" s="389"/>
      <c r="K9305" s="331" t="s">
        <v>994</v>
      </c>
    </row>
    <row r="9306" customFormat="false" ht="15" hidden="true" customHeight="false" outlineLevel="0" collapsed="false">
      <c r="A9306" s="444"/>
      <c r="B9306" s="444" t="s">
        <v>1968</v>
      </c>
      <c r="C9306" s="444" t="str">
        <f aca="false">IFERROR(VLOOKUP(B9306,'[1]#¡REF!'!$A$1:$C$15201,2,FALSE()),"")</f>
        <v/>
      </c>
      <c r="D9306" s="444" t="s">
        <v>991</v>
      </c>
      <c r="E9306" s="444" t="s">
        <v>1000</v>
      </c>
      <c r="F9306" s="354" t="s">
        <v>993</v>
      </c>
      <c r="G9306" s="447" t="n">
        <v>1056.03221390978</v>
      </c>
      <c r="H9306" s="448" t="n">
        <v>121.890824822928</v>
      </c>
      <c r="I9306" s="448" t="n">
        <v>2418.31376985339</v>
      </c>
      <c r="J9306" s="389"/>
      <c r="K9306" s="331" t="s">
        <v>994</v>
      </c>
    </row>
    <row r="9307" customFormat="false" ht="15" hidden="true" customHeight="false" outlineLevel="0" collapsed="false">
      <c r="A9307" s="444"/>
      <c r="B9307" s="444" t="s">
        <v>1968</v>
      </c>
      <c r="C9307" s="444" t="str">
        <f aca="false">IFERROR(VLOOKUP(B9307,'[1]#¡REF!'!$A$1:$C$15201,2,FALSE()),"")</f>
        <v/>
      </c>
      <c r="D9307" s="444" t="s">
        <v>991</v>
      </c>
      <c r="E9307" s="444" t="s">
        <v>1033</v>
      </c>
      <c r="F9307" s="354" t="s">
        <v>993</v>
      </c>
      <c r="G9307" s="447" t="n">
        <v>129.840026300382</v>
      </c>
      <c r="H9307" s="448" t="n">
        <v>14.9865768224911</v>
      </c>
      <c r="I9307" s="448" t="n">
        <v>297.333660227876</v>
      </c>
      <c r="J9307" s="389"/>
      <c r="K9307" s="331" t="s">
        <v>994</v>
      </c>
    </row>
    <row r="9308" customFormat="false" ht="15" hidden="true" customHeight="false" outlineLevel="0" collapsed="false">
      <c r="A9308" s="444"/>
      <c r="B9308" s="444" t="s">
        <v>1968</v>
      </c>
      <c r="C9308" s="444" t="str">
        <f aca="false">IFERROR(VLOOKUP(B9308,'[1]#¡REF!'!$A$1:$C$15201,2,FALSE()),"")</f>
        <v/>
      </c>
      <c r="D9308" s="444" t="s">
        <v>991</v>
      </c>
      <c r="E9308" s="444" t="s">
        <v>1053</v>
      </c>
      <c r="F9308" s="354" t="s">
        <v>993</v>
      </c>
      <c r="G9308" s="447" t="n">
        <v>432.800087667942</v>
      </c>
      <c r="H9308" s="448" t="n">
        <v>49.9552560749704</v>
      </c>
      <c r="I9308" s="448" t="n">
        <v>991.112200759586</v>
      </c>
      <c r="J9308" s="389"/>
      <c r="K9308" s="331" t="s">
        <v>994</v>
      </c>
    </row>
    <row r="9309" customFormat="false" ht="15" hidden="true" customHeight="false" outlineLevel="0" collapsed="false">
      <c r="A9309" s="444"/>
      <c r="B9309" s="444" t="s">
        <v>1968</v>
      </c>
      <c r="C9309" s="444" t="str">
        <f aca="false">IFERROR(VLOOKUP(B9309,'[1]#¡REF!'!$A$1:$C$15201,2,FALSE()),"")</f>
        <v/>
      </c>
      <c r="D9309" s="444" t="s">
        <v>991</v>
      </c>
      <c r="E9309" s="444" t="s">
        <v>1034</v>
      </c>
      <c r="F9309" s="354" t="s">
        <v>993</v>
      </c>
      <c r="G9309" s="447" t="n">
        <v>19201.6086894759</v>
      </c>
      <c r="H9309" s="448" t="n">
        <v>2216.31489102214</v>
      </c>
      <c r="I9309" s="448" t="n">
        <v>43971.6838988998</v>
      </c>
      <c r="J9309" s="389"/>
      <c r="K9309" s="331" t="s">
        <v>994</v>
      </c>
    </row>
    <row r="9310" customFormat="false" ht="15" hidden="true" customHeight="false" outlineLevel="0" collapsed="false">
      <c r="A9310" s="444"/>
      <c r="B9310" s="444" t="s">
        <v>1968</v>
      </c>
      <c r="C9310" s="444" t="str">
        <f aca="false">IFERROR(VLOOKUP(B9310,'[1]#¡REF!'!$A$1:$C$15201,2,FALSE()),"")</f>
        <v/>
      </c>
      <c r="D9310" s="444" t="s">
        <v>991</v>
      </c>
      <c r="E9310" s="444" t="s">
        <v>1036</v>
      </c>
      <c r="F9310" s="354" t="s">
        <v>993</v>
      </c>
      <c r="G9310" s="447" t="n">
        <v>4.32800087667941</v>
      </c>
      <c r="H9310" s="448" t="n">
        <v>0.499552560749704</v>
      </c>
      <c r="I9310" s="448" t="n">
        <v>9.91112200759586</v>
      </c>
      <c r="J9310" s="389"/>
      <c r="K9310" s="331" t="s">
        <v>994</v>
      </c>
    </row>
    <row r="9311" customFormat="false" ht="15" hidden="true" customHeight="false" outlineLevel="0" collapsed="false">
      <c r="A9311" s="444"/>
      <c r="B9311" s="444" t="s">
        <v>1968</v>
      </c>
      <c r="C9311" s="444" t="str">
        <f aca="false">IFERROR(VLOOKUP(B9311,'[1]#¡REF!'!$A$1:$C$15201,2,FALSE()),"")</f>
        <v/>
      </c>
      <c r="D9311" s="444" t="s">
        <v>991</v>
      </c>
      <c r="E9311" s="444" t="s">
        <v>1037</v>
      </c>
      <c r="F9311" s="446" t="s">
        <v>1131</v>
      </c>
      <c r="G9311" s="447" t="n">
        <v>1506.14430508444</v>
      </c>
      <c r="H9311" s="448" t="n">
        <v>173.844291140897</v>
      </c>
      <c r="I9311" s="448" t="n">
        <v>3449.07045864336</v>
      </c>
      <c r="J9311" s="389"/>
      <c r="K9311" s="331" t="s">
        <v>994</v>
      </c>
    </row>
    <row r="9312" customFormat="false" ht="15" hidden="true" customHeight="false" outlineLevel="0" collapsed="false">
      <c r="A9312" s="444"/>
      <c r="B9312" s="444" t="s">
        <v>1968</v>
      </c>
      <c r="C9312" s="444" t="str">
        <f aca="false">IFERROR(VLOOKUP(B9312,'[1]#¡REF!'!$A$1:$C$15201,2,FALSE()),"")</f>
        <v/>
      </c>
      <c r="D9312" s="444" t="s">
        <v>991</v>
      </c>
      <c r="E9312" s="444" t="s">
        <v>1014</v>
      </c>
      <c r="F9312" s="446" t="s">
        <v>1132</v>
      </c>
      <c r="G9312" s="447" t="n">
        <v>5193.6010520153</v>
      </c>
      <c r="H9312" s="448" t="n">
        <v>599.463072899645</v>
      </c>
      <c r="I9312" s="448" t="n">
        <v>11893.346409115</v>
      </c>
      <c r="J9312" s="389"/>
      <c r="K9312" s="331" t="s">
        <v>994</v>
      </c>
    </row>
    <row r="9313" customFormat="false" ht="15" hidden="true" customHeight="false" outlineLevel="0" collapsed="false">
      <c r="A9313" s="444"/>
      <c r="B9313" s="444" t="s">
        <v>1968</v>
      </c>
      <c r="C9313" s="444" t="str">
        <f aca="false">IFERROR(VLOOKUP(B9313,'[1]#¡REF!'!$A$1:$C$15201,2,FALSE()),"")</f>
        <v/>
      </c>
      <c r="D9313" s="444" t="s">
        <v>991</v>
      </c>
      <c r="E9313" s="444" t="s">
        <v>1002</v>
      </c>
      <c r="F9313" s="446" t="s">
        <v>1133</v>
      </c>
      <c r="G9313" s="447" t="n">
        <v>4.32800087667942</v>
      </c>
      <c r="H9313" s="448" t="n">
        <v>0.499552560749704</v>
      </c>
      <c r="I9313" s="448" t="n">
        <v>9.91112200759586</v>
      </c>
      <c r="J9313" s="389"/>
      <c r="K9313" s="331" t="s">
        <v>994</v>
      </c>
    </row>
    <row r="9314" customFormat="false" ht="15" hidden="true" customHeight="false" outlineLevel="0" collapsed="false">
      <c r="A9314" s="449"/>
      <c r="B9314" s="449" t="s">
        <v>1968</v>
      </c>
      <c r="C9314" s="449" t="str">
        <f aca="false">IFERROR(VLOOKUP(B9314,'[1]#¡REF!'!$A$1:$C$15201,2,FALSE()),"")</f>
        <v/>
      </c>
      <c r="D9314" s="449" t="s">
        <v>991</v>
      </c>
      <c r="E9314" s="449" t="s">
        <v>1004</v>
      </c>
      <c r="F9314" s="450" t="s">
        <v>1134</v>
      </c>
      <c r="G9314" s="447" t="n">
        <v>152.345630859115</v>
      </c>
      <c r="H9314" s="448" t="n">
        <v>17.5842501383896</v>
      </c>
      <c r="I9314" s="448" t="n">
        <v>348.871494667374</v>
      </c>
      <c r="J9314" s="390"/>
      <c r="K9314" s="331" t="s">
        <v>994</v>
      </c>
    </row>
    <row r="9315" customFormat="false" ht="15.75" hidden="true" customHeight="false" outlineLevel="0" collapsed="false">
      <c r="A9315" s="455" t="s">
        <v>1069</v>
      </c>
      <c r="B9315" s="455" t="s">
        <v>1968</v>
      </c>
      <c r="C9315" s="455" t="str">
        <f aca="false">IFERROR(VLOOKUP(B9315,'[1]#¡REF!'!$A$1:$C$15201,2,FALSE()),"")</f>
        <v/>
      </c>
      <c r="D9315" s="455" t="s">
        <v>991</v>
      </c>
      <c r="E9315" s="455" t="s">
        <v>612</v>
      </c>
      <c r="F9315" s="456" t="s">
        <v>1136</v>
      </c>
      <c r="G9315" s="457" t="n">
        <v>9111.3074455855</v>
      </c>
      <c r="H9315" s="465" t="n">
        <v>1051.65805089028</v>
      </c>
      <c r="I9315" s="465" t="n">
        <v>20864.8940503908</v>
      </c>
      <c r="J9315" s="360" t="n">
        <v>1.97</v>
      </c>
      <c r="K9315" s="455" t="s">
        <v>994</v>
      </c>
      <c r="L9315" s="458" t="s">
        <v>1963</v>
      </c>
      <c r="M9315" s="458"/>
      <c r="N9315" s="458"/>
      <c r="O9315" s="458" t="n">
        <v>3139358</v>
      </c>
      <c r="P9315" s="459" t="n">
        <v>2523</v>
      </c>
      <c r="Q9315" s="460" t="n">
        <v>44476</v>
      </c>
      <c r="R9315" s="461"/>
      <c r="S9315" s="461"/>
      <c r="T9315" s="462" t="n">
        <v>877</v>
      </c>
    </row>
    <row r="9316" customFormat="false" ht="15" hidden="true" customHeight="false" outlineLevel="0" collapsed="false">
      <c r="A9316" s="439"/>
      <c r="B9316" s="439" t="s">
        <v>1969</v>
      </c>
      <c r="C9316" s="439" t="str">
        <f aca="false">IFERROR(VLOOKUP(B9316,'[1]#¡REF!'!$A$1:$C$15201,2,FALSE()),"")</f>
        <v/>
      </c>
      <c r="D9316" s="439" t="s">
        <v>991</v>
      </c>
      <c r="E9316" s="439" t="s">
        <v>997</v>
      </c>
      <c r="F9316" s="441" t="s">
        <v>1130</v>
      </c>
      <c r="G9316" s="447" t="n">
        <v>5756.24276716924</v>
      </c>
      <c r="H9316" s="448" t="n">
        <v>1337.51418943613</v>
      </c>
      <c r="I9316" s="448" t="n">
        <v>26536.2791566502</v>
      </c>
      <c r="J9316" s="388"/>
      <c r="K9316" s="331" t="s">
        <v>994</v>
      </c>
    </row>
    <row r="9317" customFormat="false" ht="15" hidden="true" customHeight="false" outlineLevel="0" collapsed="false">
      <c r="A9317" s="444"/>
      <c r="B9317" s="444" t="s">
        <v>1969</v>
      </c>
      <c r="C9317" s="444" t="str">
        <f aca="false">IFERROR(VLOOKUP(B9317,'[1]#¡REF!'!$A$1:$C$15201,2,FALSE()),"")</f>
        <v/>
      </c>
      <c r="D9317" s="444" t="s">
        <v>991</v>
      </c>
      <c r="E9317" s="444" t="s">
        <v>1032</v>
      </c>
      <c r="F9317" s="446" t="s">
        <v>1130</v>
      </c>
      <c r="G9317" s="447" t="n">
        <v>25968.0124834703</v>
      </c>
      <c r="H9317" s="448" t="n">
        <v>6033.89859895999</v>
      </c>
      <c r="I9317" s="448" t="n">
        <v>119712.537548798</v>
      </c>
      <c r="J9317" s="389"/>
      <c r="K9317" s="331" t="s">
        <v>994</v>
      </c>
    </row>
    <row r="9318" customFormat="false" ht="15" hidden="true" customHeight="false" outlineLevel="0" collapsed="false">
      <c r="A9318" s="444"/>
      <c r="B9318" s="444" t="s">
        <v>1969</v>
      </c>
      <c r="C9318" s="444" t="str">
        <f aca="false">IFERROR(VLOOKUP(B9318,'[1]#¡REF!'!$A$1:$C$15201,2,FALSE()),"")</f>
        <v/>
      </c>
      <c r="D9318" s="444" t="s">
        <v>991</v>
      </c>
      <c r="E9318" s="444" t="s">
        <v>992</v>
      </c>
      <c r="F9318" s="354" t="s">
        <v>993</v>
      </c>
      <c r="G9318" s="447" t="n">
        <v>5107.04245508249</v>
      </c>
      <c r="H9318" s="448" t="n">
        <v>1186.66672446213</v>
      </c>
      <c r="I9318" s="448" t="n">
        <v>23543.4657179303</v>
      </c>
      <c r="J9318" s="389"/>
      <c r="K9318" s="331" t="s">
        <v>994</v>
      </c>
    </row>
    <row r="9319" customFormat="false" ht="15" hidden="true" customHeight="false" outlineLevel="0" collapsed="false">
      <c r="A9319" s="444"/>
      <c r="B9319" s="444" t="s">
        <v>1969</v>
      </c>
      <c r="C9319" s="444" t="str">
        <f aca="false">IFERROR(VLOOKUP(B9319,'[1]#¡REF!'!$A$1:$C$15201,2,FALSE()),"")</f>
        <v/>
      </c>
      <c r="D9319" s="444" t="s">
        <v>991</v>
      </c>
      <c r="E9319" s="444" t="s">
        <v>1053</v>
      </c>
      <c r="F9319" s="354" t="s">
        <v>993</v>
      </c>
      <c r="G9319" s="447" t="n">
        <v>173.120083223135</v>
      </c>
      <c r="H9319" s="448" t="n">
        <v>40.2259906597333</v>
      </c>
      <c r="I9319" s="448" t="n">
        <v>798.083583658653</v>
      </c>
      <c r="J9319" s="389"/>
      <c r="K9319" s="331" t="s">
        <v>994</v>
      </c>
    </row>
    <row r="9320" customFormat="false" ht="15" hidden="true" customHeight="false" outlineLevel="0" collapsed="false">
      <c r="A9320" s="444"/>
      <c r="B9320" s="444" t="s">
        <v>1969</v>
      </c>
      <c r="C9320" s="444" t="str">
        <f aca="false">IFERROR(VLOOKUP(B9320,'[1]#¡REF!'!$A$1:$C$15201,2,FALSE()),"")</f>
        <v/>
      </c>
      <c r="D9320" s="444" t="s">
        <v>991</v>
      </c>
      <c r="E9320" s="444" t="s">
        <v>1034</v>
      </c>
      <c r="F9320" s="354" t="s">
        <v>993</v>
      </c>
      <c r="G9320" s="447" t="n">
        <v>41354.0598799264</v>
      </c>
      <c r="H9320" s="448" t="n">
        <v>9608.98351884379</v>
      </c>
      <c r="I9320" s="448" t="n">
        <v>190642.216046461</v>
      </c>
      <c r="J9320" s="389"/>
      <c r="K9320" s="331" t="s">
        <v>994</v>
      </c>
    </row>
    <row r="9321" customFormat="false" ht="15" hidden="true" customHeight="false" outlineLevel="0" collapsed="false">
      <c r="A9321" s="444"/>
      <c r="B9321" s="444" t="s">
        <v>1969</v>
      </c>
      <c r="C9321" s="444" t="str">
        <f aca="false">IFERROR(VLOOKUP(B9321,'[1]#¡REF!'!$A$1:$C$15201,2,FALSE()),"")</f>
        <v/>
      </c>
      <c r="D9321" s="444" t="s">
        <v>991</v>
      </c>
      <c r="E9321" s="444" t="s">
        <v>1010</v>
      </c>
      <c r="F9321" s="354" t="s">
        <v>993</v>
      </c>
      <c r="G9321" s="447" t="n">
        <v>8656.00416115676</v>
      </c>
      <c r="H9321" s="448" t="n">
        <v>2011.29953298666</v>
      </c>
      <c r="I9321" s="448" t="n">
        <v>39904.1791829326</v>
      </c>
      <c r="J9321" s="389"/>
      <c r="K9321" s="331" t="s">
        <v>994</v>
      </c>
    </row>
    <row r="9322" customFormat="false" ht="15" hidden="true" customHeight="false" outlineLevel="0" collapsed="false">
      <c r="A9322" s="444"/>
      <c r="B9322" s="444" t="s">
        <v>1969</v>
      </c>
      <c r="C9322" s="444" t="str">
        <f aca="false">IFERROR(VLOOKUP(B9322,'[1]#¡REF!'!$A$1:$C$15201,2,FALSE()),"")</f>
        <v/>
      </c>
      <c r="D9322" s="444" t="s">
        <v>991</v>
      </c>
      <c r="E9322" s="444" t="s">
        <v>1014</v>
      </c>
      <c r="F9322" s="446" t="s">
        <v>1132</v>
      </c>
      <c r="G9322" s="447" t="n">
        <v>6422.75508757832</v>
      </c>
      <c r="H9322" s="448" t="n">
        <v>1492.3842534761</v>
      </c>
      <c r="I9322" s="448" t="n">
        <v>29608.900953736</v>
      </c>
      <c r="J9322" s="389"/>
      <c r="K9322" s="331" t="s">
        <v>994</v>
      </c>
    </row>
    <row r="9323" customFormat="false" ht="15" hidden="true" customHeight="false" outlineLevel="0" collapsed="false">
      <c r="A9323" s="449"/>
      <c r="B9323" s="449" t="s">
        <v>1969</v>
      </c>
      <c r="C9323" s="449" t="str">
        <f aca="false">IFERROR(VLOOKUP(B9323,'[1]#¡REF!'!$A$1:$C$15201,2,FALSE()),"")</f>
        <v/>
      </c>
      <c r="D9323" s="449" t="s">
        <v>991</v>
      </c>
      <c r="E9323" s="449" t="s">
        <v>1002</v>
      </c>
      <c r="F9323" s="450" t="s">
        <v>1133</v>
      </c>
      <c r="G9323" s="447" t="n">
        <v>3462.4016644627</v>
      </c>
      <c r="H9323" s="448" t="n">
        <v>804.519813194666</v>
      </c>
      <c r="I9323" s="448" t="n">
        <v>15961.6716731731</v>
      </c>
      <c r="J9323" s="390"/>
      <c r="K9323" s="331" t="s">
        <v>994</v>
      </c>
    </row>
    <row r="9324" customFormat="false" ht="15.75" hidden="true" customHeight="false" outlineLevel="0" collapsed="false">
      <c r="A9324" s="451"/>
      <c r="B9324" s="451" t="s">
        <v>1969</v>
      </c>
      <c r="C9324" s="451" t="str">
        <f aca="false">IFERROR(VLOOKUP(B9324,'[1]#¡REF!'!$A$1:$C$15201,2,FALSE()),"")</f>
        <v/>
      </c>
      <c r="D9324" s="451" t="s">
        <v>991</v>
      </c>
      <c r="E9324" s="451" t="s">
        <v>612</v>
      </c>
      <c r="F9324" s="452" t="s">
        <v>1136</v>
      </c>
      <c r="G9324" s="453" t="n">
        <v>8967.6203109584</v>
      </c>
      <c r="H9324" s="454" t="n">
        <v>2083.70631617418</v>
      </c>
      <c r="I9324" s="454" t="n">
        <v>41340.7296335182</v>
      </c>
      <c r="J9324" s="360"/>
      <c r="K9324" s="356" t="s">
        <v>994</v>
      </c>
      <c r="L9324" s="379"/>
      <c r="M9324" s="379"/>
      <c r="N9324" s="379"/>
      <c r="O9324" s="379"/>
      <c r="P9324" s="101"/>
      <c r="Q9324" s="380"/>
      <c r="R9324" s="381"/>
      <c r="S9324" s="381"/>
      <c r="T9324" s="382"/>
    </row>
    <row r="9325" customFormat="false" ht="15" hidden="true" customHeight="false" outlineLevel="0" collapsed="false">
      <c r="A9325" s="439"/>
      <c r="B9325" s="439" t="s">
        <v>1970</v>
      </c>
      <c r="C9325" s="439" t="str">
        <f aca="false">IFERROR(VLOOKUP(B9325,'[1]#¡REF!'!$A$1:$C$15201,2,FALSE()),"")</f>
        <v/>
      </c>
      <c r="D9325" s="439" t="s">
        <v>991</v>
      </c>
      <c r="E9325" s="439" t="s">
        <v>992</v>
      </c>
      <c r="F9325" s="354" t="s">
        <v>993</v>
      </c>
      <c r="G9325" s="447" t="n">
        <v>21.640350877193</v>
      </c>
      <c r="H9325" s="448" t="n">
        <v>110.077842988918</v>
      </c>
      <c r="I9325" s="448" t="n">
        <v>2183.94421052632</v>
      </c>
      <c r="J9325" s="388"/>
      <c r="K9325" s="331" t="s">
        <v>994</v>
      </c>
    </row>
    <row r="9326" customFormat="false" ht="15" hidden="true" customHeight="false" outlineLevel="0" collapsed="false">
      <c r="A9326" s="444"/>
      <c r="B9326" s="444" t="s">
        <v>1970</v>
      </c>
      <c r="C9326" s="444" t="str">
        <f aca="false">IFERROR(VLOOKUP(B9326,'[1]#¡REF!'!$A$1:$C$15201,2,FALSE()),"")</f>
        <v/>
      </c>
      <c r="D9326" s="444" t="s">
        <v>991</v>
      </c>
      <c r="E9326" s="444" t="s">
        <v>1014</v>
      </c>
      <c r="F9326" s="446" t="s">
        <v>1132</v>
      </c>
      <c r="G9326" s="447" t="n">
        <v>155.810526315789</v>
      </c>
      <c r="H9326" s="448" t="n">
        <v>792.56046952021</v>
      </c>
      <c r="I9326" s="448" t="n">
        <v>15724.3983157895</v>
      </c>
      <c r="J9326" s="389"/>
      <c r="K9326" s="331" t="s">
        <v>994</v>
      </c>
    </row>
    <row r="9327" customFormat="false" ht="15" hidden="true" customHeight="false" outlineLevel="0" collapsed="false">
      <c r="A9327" s="449"/>
      <c r="B9327" s="449" t="s">
        <v>1970</v>
      </c>
      <c r="C9327" s="449" t="str">
        <f aca="false">IFERROR(VLOOKUP(B9327,'[1]#¡REF!'!$A$1:$C$15201,2,FALSE()),"")</f>
        <v/>
      </c>
      <c r="D9327" s="449" t="s">
        <v>991</v>
      </c>
      <c r="E9327" s="449" t="s">
        <v>1004</v>
      </c>
      <c r="F9327" s="450" t="s">
        <v>1134</v>
      </c>
      <c r="G9327" s="447" t="n">
        <v>13.8498245614035</v>
      </c>
      <c r="H9327" s="448" t="n">
        <v>70.4498195129075</v>
      </c>
      <c r="I9327" s="448" t="n">
        <v>1397.72429473684</v>
      </c>
      <c r="J9327" s="390"/>
      <c r="K9327" s="331" t="s">
        <v>994</v>
      </c>
    </row>
    <row r="9328" customFormat="false" ht="15.75" hidden="true" customHeight="false" outlineLevel="0" collapsed="false">
      <c r="A9328" s="455" t="s">
        <v>1069</v>
      </c>
      <c r="B9328" s="455" t="s">
        <v>1970</v>
      </c>
      <c r="C9328" s="455" t="str">
        <f aca="false">IFERROR(VLOOKUP(B9328,'[1]#¡REF!'!$A$1:$C$15201,2,FALSE()),"")</f>
        <v/>
      </c>
      <c r="D9328" s="455" t="s">
        <v>991</v>
      </c>
      <c r="E9328" s="455" t="s">
        <v>612</v>
      </c>
      <c r="F9328" s="456" t="s">
        <v>1136</v>
      </c>
      <c r="G9328" s="457" t="n">
        <v>40</v>
      </c>
      <c r="H9328" s="465" t="n">
        <v>171.124548782269</v>
      </c>
      <c r="I9328" s="465" t="n">
        <v>3494.31073684211</v>
      </c>
      <c r="J9328" s="360" t="n">
        <v>87</v>
      </c>
      <c r="K9328" s="455" t="s">
        <v>994</v>
      </c>
      <c r="L9328" s="458" t="s">
        <v>1971</v>
      </c>
      <c r="M9328" s="458"/>
      <c r="N9328" s="458"/>
      <c r="O9328" s="458" t="n">
        <v>3139359</v>
      </c>
      <c r="P9328" s="459" t="n">
        <v>2755</v>
      </c>
      <c r="Q9328" s="460" t="n">
        <v>44490</v>
      </c>
      <c r="R9328" s="461"/>
      <c r="S9328" s="461"/>
      <c r="T9328" s="462" t="n">
        <f aca="false">40</f>
        <v>40</v>
      </c>
    </row>
    <row r="9329" customFormat="false" ht="15" hidden="true" customHeight="false" outlineLevel="0" collapsed="false">
      <c r="A9329" s="439"/>
      <c r="B9329" s="439" t="s">
        <v>1972</v>
      </c>
      <c r="C9329" s="439" t="str">
        <f aca="false">IFERROR(VLOOKUP(B9329,'[1]#¡REF!'!$A$1:$C$15201,2,FALSE()),"")</f>
        <v/>
      </c>
      <c r="D9329" s="439" t="s">
        <v>991</v>
      </c>
      <c r="E9329" s="439" t="s">
        <v>997</v>
      </c>
      <c r="F9329" s="441" t="s">
        <v>1130</v>
      </c>
      <c r="G9329" s="447" t="n">
        <v>1</v>
      </c>
      <c r="H9329" s="448" t="n">
        <v>45.15</v>
      </c>
      <c r="I9329" s="448" t="n">
        <v>895.776</v>
      </c>
      <c r="J9329" s="388"/>
      <c r="K9329" s="331" t="s">
        <v>994</v>
      </c>
    </row>
    <row r="9330" customFormat="false" ht="15" hidden="true" customHeight="false" outlineLevel="0" collapsed="false">
      <c r="A9330" s="449"/>
      <c r="B9330" s="449" t="s">
        <v>1972</v>
      </c>
      <c r="C9330" s="449" t="str">
        <f aca="false">IFERROR(VLOOKUP(B9330,'[1]#¡REF!'!$A$1:$C$15201,2,FALSE()),"")</f>
        <v/>
      </c>
      <c r="D9330" s="449" t="s">
        <v>991</v>
      </c>
      <c r="E9330" s="449" t="s">
        <v>1012</v>
      </c>
      <c r="F9330" s="354" t="s">
        <v>993</v>
      </c>
      <c r="G9330" s="447" t="n">
        <v>5</v>
      </c>
      <c r="H9330" s="448" t="n">
        <v>225.75</v>
      </c>
      <c r="I9330" s="448" t="n">
        <v>4478.88</v>
      </c>
      <c r="J9330" s="390"/>
      <c r="K9330" s="331" t="s">
        <v>994</v>
      </c>
    </row>
    <row r="9331" customFormat="false" ht="15.75" hidden="true" customHeight="false" outlineLevel="0" collapsed="false">
      <c r="A9331" s="455" t="s">
        <v>1973</v>
      </c>
      <c r="B9331" s="455" t="s">
        <v>1972</v>
      </c>
      <c r="C9331" s="455" t="str">
        <f aca="false">IFERROR(VLOOKUP(B9331,'[1]#¡REF!'!$A$1:$C$15201,2,FALSE()),"")</f>
        <v/>
      </c>
      <c r="D9331" s="455" t="s">
        <v>991</v>
      </c>
      <c r="E9331" s="455" t="s">
        <v>612</v>
      </c>
      <c r="F9331" s="456" t="s">
        <v>1136</v>
      </c>
      <c r="G9331" s="457" t="n">
        <v>4</v>
      </c>
      <c r="H9331" s="454" t="n">
        <v>180.6</v>
      </c>
      <c r="I9331" s="454" t="n">
        <v>3583.104</v>
      </c>
      <c r="J9331" s="360" t="n">
        <v>948.5</v>
      </c>
      <c r="K9331" s="455" t="s">
        <v>994</v>
      </c>
      <c r="L9331" s="458" t="s">
        <v>1974</v>
      </c>
      <c r="M9331" s="458"/>
      <c r="N9331" s="458"/>
      <c r="O9331" s="458" t="n">
        <v>3139361</v>
      </c>
      <c r="P9331" s="459" t="n">
        <v>2376</v>
      </c>
      <c r="Q9331" s="460" t="n">
        <v>44470</v>
      </c>
      <c r="R9331" s="461"/>
      <c r="S9331" s="461"/>
      <c r="T9331" s="462" t="n">
        <v>4</v>
      </c>
    </row>
    <row r="9332" customFormat="false" ht="15" hidden="true" customHeight="false" outlineLevel="0" collapsed="false">
      <c r="A9332" s="439"/>
      <c r="B9332" s="439" t="s">
        <v>1972</v>
      </c>
      <c r="C9332" s="439" t="str">
        <f aca="false">IFERROR(VLOOKUP(B9332,'[1]#¡REF!'!$A$1:$C$15201,2,FALSE()),"")</f>
        <v/>
      </c>
      <c r="D9332" s="439" t="s">
        <v>1016</v>
      </c>
      <c r="E9332" s="439" t="s">
        <v>1017</v>
      </c>
      <c r="F9332" s="441" t="s">
        <v>1130</v>
      </c>
      <c r="G9332" s="447" t="n">
        <v>2</v>
      </c>
      <c r="H9332" s="448" t="n">
        <v>90.3</v>
      </c>
      <c r="I9332" s="448" t="n">
        <v>1791.552</v>
      </c>
      <c r="J9332" s="388"/>
      <c r="K9332" s="331" t="s">
        <v>994</v>
      </c>
    </row>
    <row r="9333" customFormat="false" ht="15" hidden="true" customHeight="false" outlineLevel="0" collapsed="false">
      <c r="A9333" s="444"/>
      <c r="B9333" s="444" t="s">
        <v>1972</v>
      </c>
      <c r="C9333" s="444" t="str">
        <f aca="false">IFERROR(VLOOKUP(B9333,'[1]#¡REF!'!$A$1:$C$15201,2,FALSE()),"")</f>
        <v/>
      </c>
      <c r="D9333" s="444" t="s">
        <v>1016</v>
      </c>
      <c r="E9333" s="444" t="s">
        <v>1040</v>
      </c>
      <c r="F9333" s="446" t="s">
        <v>1130</v>
      </c>
      <c r="G9333" s="447" t="n">
        <v>78</v>
      </c>
      <c r="H9333" s="448" t="n">
        <v>3521.7</v>
      </c>
      <c r="I9333" s="448" t="n">
        <v>69870.528</v>
      </c>
      <c r="J9333" s="389"/>
      <c r="K9333" s="331" t="s">
        <v>994</v>
      </c>
    </row>
    <row r="9334" customFormat="false" ht="15" hidden="true" customHeight="false" outlineLevel="0" collapsed="false">
      <c r="A9334" s="444"/>
      <c r="B9334" s="444" t="s">
        <v>1972</v>
      </c>
      <c r="C9334" s="444" t="str">
        <f aca="false">IFERROR(VLOOKUP(B9334,'[1]#¡REF!'!$A$1:$C$15201,2,FALSE()),"")</f>
        <v/>
      </c>
      <c r="D9334" s="444" t="s">
        <v>1016</v>
      </c>
      <c r="E9334" s="444" t="s">
        <v>1065</v>
      </c>
      <c r="F9334" s="354" t="s">
        <v>993</v>
      </c>
      <c r="G9334" s="447" t="n">
        <v>4</v>
      </c>
      <c r="H9334" s="448" t="n">
        <v>180.6</v>
      </c>
      <c r="I9334" s="448" t="n">
        <v>3583.104</v>
      </c>
      <c r="J9334" s="389"/>
      <c r="K9334" s="331" t="s">
        <v>994</v>
      </c>
    </row>
    <row r="9335" customFormat="false" ht="15" hidden="true" customHeight="false" outlineLevel="0" collapsed="false">
      <c r="A9335" s="444"/>
      <c r="B9335" s="444" t="s">
        <v>1972</v>
      </c>
      <c r="C9335" s="444" t="str">
        <f aca="false">IFERROR(VLOOKUP(B9335,'[1]#¡REF!'!$A$1:$C$15201,2,FALSE()),"")</f>
        <v/>
      </c>
      <c r="D9335" s="444" t="s">
        <v>1016</v>
      </c>
      <c r="E9335" s="444" t="s">
        <v>1026</v>
      </c>
      <c r="F9335" s="446" t="s">
        <v>1132</v>
      </c>
      <c r="G9335" s="447" t="n">
        <v>48</v>
      </c>
      <c r="H9335" s="448" t="n">
        <v>2167.2</v>
      </c>
      <c r="I9335" s="448" t="n">
        <v>42997.248</v>
      </c>
      <c r="J9335" s="389"/>
      <c r="K9335" s="331" t="s">
        <v>994</v>
      </c>
    </row>
    <row r="9336" customFormat="false" ht="15" hidden="true" customHeight="false" outlineLevel="0" collapsed="false">
      <c r="A9336" s="444"/>
      <c r="B9336" s="444" t="s">
        <v>1972</v>
      </c>
      <c r="C9336" s="444" t="str">
        <f aca="false">IFERROR(VLOOKUP(B9336,'[1]#¡REF!'!$A$1:$C$15201,2,FALSE()),"")</f>
        <v/>
      </c>
      <c r="D9336" s="444" t="s">
        <v>1016</v>
      </c>
      <c r="E9336" s="444" t="s">
        <v>1027</v>
      </c>
      <c r="F9336" s="446" t="s">
        <v>1133</v>
      </c>
      <c r="G9336" s="447" t="n">
        <v>16</v>
      </c>
      <c r="H9336" s="448" t="n">
        <v>722.4</v>
      </c>
      <c r="I9336" s="448" t="n">
        <v>14332.416</v>
      </c>
      <c r="J9336" s="389"/>
      <c r="K9336" s="331" t="s">
        <v>994</v>
      </c>
    </row>
    <row r="9337" customFormat="false" ht="15" hidden="true" customHeight="false" outlineLevel="0" collapsed="false">
      <c r="A9337" s="449"/>
      <c r="B9337" s="449" t="s">
        <v>1972</v>
      </c>
      <c r="C9337" s="449" t="str">
        <f aca="false">IFERROR(VLOOKUP(B9337,'[1]#¡REF!'!$A$1:$C$15201,2,FALSE()),"")</f>
        <v/>
      </c>
      <c r="D9337" s="449" t="s">
        <v>1016</v>
      </c>
      <c r="E9337" s="449" t="s">
        <v>1028</v>
      </c>
      <c r="F9337" s="450" t="s">
        <v>1134</v>
      </c>
      <c r="G9337" s="447" t="n">
        <v>16</v>
      </c>
      <c r="H9337" s="448" t="n">
        <v>722.4</v>
      </c>
      <c r="I9337" s="448" t="n">
        <v>14332.416</v>
      </c>
      <c r="J9337" s="390"/>
      <c r="K9337" s="331" t="s">
        <v>994</v>
      </c>
    </row>
    <row r="9338" customFormat="false" ht="15.75" hidden="true" customHeight="false" outlineLevel="0" collapsed="false">
      <c r="A9338" s="451"/>
      <c r="B9338" s="451" t="s">
        <v>1972</v>
      </c>
      <c r="C9338" s="451" t="str">
        <f aca="false">IFERROR(VLOOKUP(B9338,'[1]#¡REF!'!$A$1:$C$15201,2,FALSE()),"")</f>
        <v/>
      </c>
      <c r="D9338" s="451" t="s">
        <v>1016</v>
      </c>
      <c r="E9338" s="451" t="s">
        <v>621</v>
      </c>
      <c r="F9338" s="452" t="s">
        <v>1136</v>
      </c>
      <c r="G9338" s="453" t="n">
        <v>2</v>
      </c>
      <c r="H9338" s="454" t="n">
        <v>90.3</v>
      </c>
      <c r="I9338" s="454" t="n">
        <v>1791.552</v>
      </c>
      <c r="J9338" s="360"/>
      <c r="K9338" s="356" t="s">
        <v>994</v>
      </c>
      <c r="L9338" s="379"/>
      <c r="M9338" s="379"/>
      <c r="N9338" s="379"/>
      <c r="O9338" s="379"/>
      <c r="P9338" s="101"/>
      <c r="Q9338" s="380"/>
      <c r="R9338" s="381"/>
      <c r="S9338" s="381"/>
      <c r="T9338" s="382"/>
    </row>
    <row r="9339" customFormat="false" ht="15" hidden="true" customHeight="false" outlineLevel="0" collapsed="false">
      <c r="A9339" s="439"/>
      <c r="B9339" s="439" t="s">
        <v>1975</v>
      </c>
      <c r="C9339" s="439" t="str">
        <f aca="false">IFERROR(VLOOKUP(B9339,'[1]#¡REF!'!$A$1:$C$15201,2,FALSE()),"")</f>
        <v/>
      </c>
      <c r="D9339" s="439" t="s">
        <v>991</v>
      </c>
      <c r="E9339" s="439" t="s">
        <v>997</v>
      </c>
      <c r="F9339" s="441" t="s">
        <v>1130</v>
      </c>
      <c r="G9339" s="447" t="n">
        <v>1</v>
      </c>
      <c r="H9339" s="448" t="n">
        <v>45.15</v>
      </c>
      <c r="I9339" s="448" t="n">
        <v>895.776</v>
      </c>
      <c r="J9339" s="388"/>
      <c r="K9339" s="331" t="s">
        <v>994</v>
      </c>
    </row>
    <row r="9340" customFormat="false" ht="15" hidden="true" customHeight="false" outlineLevel="0" collapsed="false">
      <c r="A9340" s="444"/>
      <c r="B9340" s="444" t="s">
        <v>1975</v>
      </c>
      <c r="C9340" s="444" t="str">
        <f aca="false">IFERROR(VLOOKUP(B9340,'[1]#¡REF!'!$A$1:$C$15201,2,FALSE()),"")</f>
        <v/>
      </c>
      <c r="D9340" s="444" t="s">
        <v>991</v>
      </c>
      <c r="E9340" s="444" t="s">
        <v>992</v>
      </c>
      <c r="F9340" s="354" t="s">
        <v>993</v>
      </c>
      <c r="G9340" s="447" t="n">
        <v>15</v>
      </c>
      <c r="H9340" s="448" t="n">
        <v>677.25</v>
      </c>
      <c r="I9340" s="448" t="n">
        <v>13436.64</v>
      </c>
      <c r="J9340" s="389"/>
      <c r="K9340" s="331" t="s">
        <v>994</v>
      </c>
    </row>
    <row r="9341" customFormat="false" ht="15" hidden="true" customHeight="false" outlineLevel="0" collapsed="false">
      <c r="A9341" s="444"/>
      <c r="B9341" s="444" t="s">
        <v>1975</v>
      </c>
      <c r="C9341" s="444" t="str">
        <f aca="false">IFERROR(VLOOKUP(B9341,'[1]#¡REF!'!$A$1:$C$15201,2,FALSE()),"")</f>
        <v/>
      </c>
      <c r="D9341" s="444" t="s">
        <v>991</v>
      </c>
      <c r="E9341" s="444" t="s">
        <v>1000</v>
      </c>
      <c r="F9341" s="354" t="s">
        <v>993</v>
      </c>
      <c r="G9341" s="447" t="n">
        <v>40</v>
      </c>
      <c r="H9341" s="448" t="n">
        <v>1806</v>
      </c>
      <c r="I9341" s="448" t="n">
        <v>35831.04</v>
      </c>
      <c r="J9341" s="389"/>
      <c r="K9341" s="331" t="s">
        <v>994</v>
      </c>
    </row>
    <row r="9342" customFormat="false" ht="15" hidden="true" customHeight="false" outlineLevel="0" collapsed="false">
      <c r="A9342" s="444"/>
      <c r="B9342" s="444" t="s">
        <v>1975</v>
      </c>
      <c r="C9342" s="444" t="str">
        <f aca="false">IFERROR(VLOOKUP(B9342,'[1]#¡REF!'!$A$1:$C$15201,2,FALSE()),"")</f>
        <v/>
      </c>
      <c r="D9342" s="444" t="s">
        <v>991</v>
      </c>
      <c r="E9342" s="444" t="s">
        <v>1012</v>
      </c>
      <c r="F9342" s="354" t="s">
        <v>993</v>
      </c>
      <c r="G9342" s="447" t="n">
        <v>5</v>
      </c>
      <c r="H9342" s="448" t="n">
        <v>225.75</v>
      </c>
      <c r="I9342" s="448" t="n">
        <v>4478.88</v>
      </c>
      <c r="J9342" s="389"/>
      <c r="K9342" s="331" t="s">
        <v>994</v>
      </c>
    </row>
    <row r="9343" customFormat="false" ht="15" hidden="true" customHeight="false" outlineLevel="0" collapsed="false">
      <c r="A9343" s="449"/>
      <c r="B9343" s="449" t="s">
        <v>1975</v>
      </c>
      <c r="C9343" s="449" t="str">
        <f aca="false">IFERROR(VLOOKUP(B9343,'[1]#¡REF!'!$A$1:$C$15201,2,FALSE()),"")</f>
        <v/>
      </c>
      <c r="D9343" s="449" t="s">
        <v>991</v>
      </c>
      <c r="E9343" s="449" t="s">
        <v>1014</v>
      </c>
      <c r="F9343" s="450" t="s">
        <v>1132</v>
      </c>
      <c r="G9343" s="447" t="n">
        <v>50</v>
      </c>
      <c r="H9343" s="448" t="n">
        <v>2257.5</v>
      </c>
      <c r="I9343" s="448" t="n">
        <v>44788.8</v>
      </c>
      <c r="J9343" s="390"/>
      <c r="K9343" s="331" t="s">
        <v>994</v>
      </c>
    </row>
    <row r="9344" customFormat="false" ht="15.75" hidden="true" customHeight="false" outlineLevel="0" collapsed="false">
      <c r="A9344" s="455" t="s">
        <v>1973</v>
      </c>
      <c r="B9344" s="455" t="s">
        <v>1975</v>
      </c>
      <c r="C9344" s="483" t="str">
        <f aca="false">IFERROR(VLOOKUP(B9344,'[1]#¡REF!'!$A$1:$C$15201,2,FALSE()),"")</f>
        <v/>
      </c>
      <c r="D9344" s="455" t="s">
        <v>991</v>
      </c>
      <c r="E9344" s="455" t="s">
        <v>612</v>
      </c>
      <c r="F9344" s="456" t="s">
        <v>1136</v>
      </c>
      <c r="G9344" s="457" t="n">
        <v>4</v>
      </c>
      <c r="H9344" s="454" t="n">
        <v>180.6</v>
      </c>
      <c r="I9344" s="454" t="n">
        <v>3583.104</v>
      </c>
      <c r="J9344" s="360" t="n">
        <v>948.5</v>
      </c>
      <c r="K9344" s="455" t="s">
        <v>994</v>
      </c>
      <c r="L9344" s="458" t="s">
        <v>1974</v>
      </c>
      <c r="M9344" s="458"/>
      <c r="N9344" s="458"/>
      <c r="O9344" s="458" t="n">
        <v>3139361</v>
      </c>
      <c r="P9344" s="459" t="n">
        <v>2369</v>
      </c>
      <c r="Q9344" s="460" t="n">
        <v>44470</v>
      </c>
      <c r="R9344" s="461"/>
      <c r="S9344" s="461"/>
      <c r="T9344" s="462" t="n">
        <v>4</v>
      </c>
    </row>
    <row r="9345" customFormat="false" ht="15" hidden="true" customHeight="false" outlineLevel="0" collapsed="false">
      <c r="A9345" s="439"/>
      <c r="B9345" s="439" t="s">
        <v>1975</v>
      </c>
      <c r="C9345" s="439" t="str">
        <f aca="false">IFERROR(VLOOKUP(B9345,'[1]#¡REF!'!$A$1:$C$15201,2,FALSE()),"")</f>
        <v/>
      </c>
      <c r="D9345" s="439" t="s">
        <v>1016</v>
      </c>
      <c r="E9345" s="439" t="s">
        <v>1017</v>
      </c>
      <c r="F9345" s="441" t="s">
        <v>1130</v>
      </c>
      <c r="G9345" s="447" t="n">
        <v>8</v>
      </c>
      <c r="H9345" s="448" t="n">
        <v>361.2</v>
      </c>
      <c r="I9345" s="448" t="n">
        <v>7166.208</v>
      </c>
      <c r="J9345" s="388"/>
      <c r="K9345" s="331" t="s">
        <v>994</v>
      </c>
    </row>
    <row r="9346" customFormat="false" ht="15" hidden="true" customHeight="false" outlineLevel="0" collapsed="false">
      <c r="A9346" s="444"/>
      <c r="B9346" s="444" t="s">
        <v>1975</v>
      </c>
      <c r="C9346" s="444" t="str">
        <f aca="false">IFERROR(VLOOKUP(B9346,'[1]#¡REF!'!$A$1:$C$15201,2,FALSE()),"")</f>
        <v/>
      </c>
      <c r="D9346" s="444" t="s">
        <v>1016</v>
      </c>
      <c r="E9346" s="444" t="s">
        <v>1065</v>
      </c>
      <c r="F9346" s="354" t="s">
        <v>993</v>
      </c>
      <c r="G9346" s="447" t="n">
        <v>4</v>
      </c>
      <c r="H9346" s="448" t="n">
        <v>180.6</v>
      </c>
      <c r="I9346" s="448" t="n">
        <v>3583.104</v>
      </c>
      <c r="J9346" s="389"/>
      <c r="K9346" s="331" t="s">
        <v>994</v>
      </c>
    </row>
    <row r="9347" customFormat="false" ht="15" hidden="true" customHeight="false" outlineLevel="0" collapsed="false">
      <c r="A9347" s="444"/>
      <c r="B9347" s="444" t="s">
        <v>1975</v>
      </c>
      <c r="C9347" s="444" t="str">
        <f aca="false">IFERROR(VLOOKUP(B9347,'[1]#¡REF!'!$A$1:$C$15201,2,FALSE()),"")</f>
        <v/>
      </c>
      <c r="D9347" s="444" t="s">
        <v>1016</v>
      </c>
      <c r="E9347" s="444" t="s">
        <v>1026</v>
      </c>
      <c r="F9347" s="446" t="s">
        <v>1132</v>
      </c>
      <c r="G9347" s="447" t="n">
        <v>28</v>
      </c>
      <c r="H9347" s="448" t="n">
        <v>1264.2</v>
      </c>
      <c r="I9347" s="448" t="n">
        <v>25081.728</v>
      </c>
      <c r="J9347" s="389"/>
      <c r="K9347" s="331" t="s">
        <v>994</v>
      </c>
    </row>
    <row r="9348" customFormat="false" ht="15" hidden="true" customHeight="false" outlineLevel="0" collapsed="false">
      <c r="A9348" s="444"/>
      <c r="B9348" s="444" t="s">
        <v>1975</v>
      </c>
      <c r="C9348" s="444" t="str">
        <f aca="false">IFERROR(VLOOKUP(B9348,'[1]#¡REF!'!$A$1:$C$15201,2,FALSE()),"")</f>
        <v/>
      </c>
      <c r="D9348" s="444" t="s">
        <v>1016</v>
      </c>
      <c r="E9348" s="444" t="s">
        <v>1027</v>
      </c>
      <c r="F9348" s="446" t="s">
        <v>1133</v>
      </c>
      <c r="G9348" s="447" t="n">
        <v>16</v>
      </c>
      <c r="H9348" s="448" t="n">
        <v>722.4</v>
      </c>
      <c r="I9348" s="448" t="n">
        <v>14332.416</v>
      </c>
      <c r="J9348" s="389"/>
      <c r="K9348" s="331" t="s">
        <v>994</v>
      </c>
    </row>
    <row r="9349" customFormat="false" ht="15" hidden="true" customHeight="false" outlineLevel="0" collapsed="false">
      <c r="A9349" s="449"/>
      <c r="B9349" s="449" t="s">
        <v>1975</v>
      </c>
      <c r="C9349" s="449" t="str">
        <f aca="false">IFERROR(VLOOKUP(B9349,'[1]#¡REF!'!$A$1:$C$15201,2,FALSE()),"")</f>
        <v/>
      </c>
      <c r="D9349" s="449" t="s">
        <v>1016</v>
      </c>
      <c r="E9349" s="449" t="s">
        <v>1028</v>
      </c>
      <c r="F9349" s="450" t="s">
        <v>1134</v>
      </c>
      <c r="G9349" s="447" t="n">
        <v>16</v>
      </c>
      <c r="H9349" s="448" t="n">
        <v>722.4</v>
      </c>
      <c r="I9349" s="448" t="n">
        <v>14332.416</v>
      </c>
      <c r="J9349" s="390"/>
      <c r="K9349" s="331" t="s">
        <v>994</v>
      </c>
    </row>
    <row r="9350" customFormat="false" ht="15.75" hidden="true" customHeight="false" outlineLevel="0" collapsed="false">
      <c r="A9350" s="451"/>
      <c r="B9350" s="451" t="s">
        <v>1975</v>
      </c>
      <c r="C9350" s="451" t="str">
        <f aca="false">IFERROR(VLOOKUP(B9350,'[1]#¡REF!'!$A$1:$C$15201,2,FALSE()),"")</f>
        <v/>
      </c>
      <c r="D9350" s="451" t="s">
        <v>1016</v>
      </c>
      <c r="E9350" s="451" t="s">
        <v>621</v>
      </c>
      <c r="F9350" s="452" t="s">
        <v>1136</v>
      </c>
      <c r="G9350" s="453" t="n">
        <v>2</v>
      </c>
      <c r="H9350" s="454" t="n">
        <v>90.3</v>
      </c>
      <c r="I9350" s="454" t="n">
        <v>1791.552</v>
      </c>
      <c r="J9350" s="360"/>
      <c r="K9350" s="356" t="s">
        <v>994</v>
      </c>
      <c r="L9350" s="379"/>
      <c r="M9350" s="379"/>
      <c r="N9350" s="379"/>
      <c r="O9350" s="379"/>
      <c r="P9350" s="101"/>
      <c r="Q9350" s="380"/>
      <c r="R9350" s="381"/>
      <c r="S9350" s="381"/>
      <c r="T9350" s="382"/>
    </row>
    <row r="9351" customFormat="false" ht="15" hidden="true" customHeight="false" outlineLevel="0" collapsed="false">
      <c r="A9351" s="439"/>
      <c r="B9351" s="439" t="s">
        <v>1976</v>
      </c>
      <c r="C9351" s="439" t="str">
        <f aca="false">IFERROR(VLOOKUP(B9351,'[1]#¡REF!'!$A$1:$C$15201,2,FALSE()),"")</f>
        <v/>
      </c>
      <c r="D9351" s="439" t="s">
        <v>991</v>
      </c>
      <c r="E9351" s="439" t="s">
        <v>997</v>
      </c>
      <c r="F9351" s="441" t="s">
        <v>1130</v>
      </c>
      <c r="G9351" s="447" t="n">
        <v>1</v>
      </c>
      <c r="H9351" s="448" t="n">
        <v>45.15</v>
      </c>
      <c r="I9351" s="448" t="n">
        <v>895.776</v>
      </c>
      <c r="J9351" s="388"/>
      <c r="K9351" s="331" t="s">
        <v>994</v>
      </c>
    </row>
    <row r="9352" customFormat="false" ht="15" hidden="true" customHeight="false" outlineLevel="0" collapsed="false">
      <c r="A9352" s="444"/>
      <c r="B9352" s="444" t="s">
        <v>1976</v>
      </c>
      <c r="C9352" s="444" t="str">
        <f aca="false">IFERROR(VLOOKUP(B9352,'[1]#¡REF!'!$A$1:$C$15201,2,FALSE()),"")</f>
        <v/>
      </c>
      <c r="D9352" s="444" t="s">
        <v>991</v>
      </c>
      <c r="E9352" s="444" t="s">
        <v>992</v>
      </c>
      <c r="F9352" s="354" t="s">
        <v>993</v>
      </c>
      <c r="G9352" s="447" t="n">
        <v>45</v>
      </c>
      <c r="H9352" s="448" t="n">
        <v>2031.75</v>
      </c>
      <c r="I9352" s="448" t="n">
        <v>40309.92</v>
      </c>
      <c r="J9352" s="389"/>
      <c r="K9352" s="331" t="s">
        <v>994</v>
      </c>
    </row>
    <row r="9353" customFormat="false" ht="15" hidden="true" customHeight="false" outlineLevel="0" collapsed="false">
      <c r="A9353" s="444"/>
      <c r="B9353" s="444" t="s">
        <v>1976</v>
      </c>
      <c r="C9353" s="444" t="str">
        <f aca="false">IFERROR(VLOOKUP(B9353,'[1]#¡REF!'!$A$1:$C$15201,2,FALSE()),"")</f>
        <v/>
      </c>
      <c r="D9353" s="444" t="s">
        <v>991</v>
      </c>
      <c r="E9353" s="444" t="s">
        <v>1000</v>
      </c>
      <c r="F9353" s="354" t="s">
        <v>993</v>
      </c>
      <c r="G9353" s="447" t="n">
        <v>2</v>
      </c>
      <c r="H9353" s="448" t="n">
        <v>90.3</v>
      </c>
      <c r="I9353" s="448" t="n">
        <v>1791.552</v>
      </c>
      <c r="J9353" s="389"/>
      <c r="K9353" s="331" t="s">
        <v>994</v>
      </c>
    </row>
    <row r="9354" customFormat="false" ht="15" hidden="true" customHeight="false" outlineLevel="0" collapsed="false">
      <c r="A9354" s="444"/>
      <c r="B9354" s="444" t="s">
        <v>1976</v>
      </c>
      <c r="C9354" s="444" t="str">
        <f aca="false">IFERROR(VLOOKUP(B9354,'[1]#¡REF!'!$A$1:$C$15201,2,FALSE()),"")</f>
        <v/>
      </c>
      <c r="D9354" s="444" t="s">
        <v>991</v>
      </c>
      <c r="E9354" s="444" t="s">
        <v>1033</v>
      </c>
      <c r="F9354" s="354" t="s">
        <v>993</v>
      </c>
      <c r="G9354" s="447" t="n">
        <v>100</v>
      </c>
      <c r="H9354" s="448" t="n">
        <v>4515</v>
      </c>
      <c r="I9354" s="448" t="n">
        <v>89577.6</v>
      </c>
      <c r="J9354" s="389"/>
      <c r="K9354" s="331" t="s">
        <v>994</v>
      </c>
    </row>
    <row r="9355" customFormat="false" ht="15" hidden="true" customHeight="false" outlineLevel="0" collapsed="false">
      <c r="A9355" s="444"/>
      <c r="B9355" s="444" t="s">
        <v>1976</v>
      </c>
      <c r="C9355" s="444" t="str">
        <f aca="false">IFERROR(VLOOKUP(B9355,'[1]#¡REF!'!$A$1:$C$15201,2,FALSE()),"")</f>
        <v/>
      </c>
      <c r="D9355" s="444" t="s">
        <v>991</v>
      </c>
      <c r="E9355" s="444" t="s">
        <v>1012</v>
      </c>
      <c r="F9355" s="354" t="s">
        <v>993</v>
      </c>
      <c r="G9355" s="447" t="n">
        <v>5</v>
      </c>
      <c r="H9355" s="448" t="n">
        <v>225.75</v>
      </c>
      <c r="I9355" s="448" t="n">
        <v>4478.88</v>
      </c>
      <c r="J9355" s="389"/>
      <c r="K9355" s="331" t="s">
        <v>994</v>
      </c>
    </row>
    <row r="9356" customFormat="false" ht="15" hidden="true" customHeight="false" outlineLevel="0" collapsed="false">
      <c r="A9356" s="444"/>
      <c r="B9356" s="444" t="s">
        <v>1976</v>
      </c>
      <c r="C9356" s="444" t="str">
        <f aca="false">IFERROR(VLOOKUP(B9356,'[1]#¡REF!'!$A$1:$C$15201,2,FALSE()),"")</f>
        <v/>
      </c>
      <c r="D9356" s="444" t="s">
        <v>991</v>
      </c>
      <c r="E9356" s="444" t="s">
        <v>1014</v>
      </c>
      <c r="F9356" s="446" t="s">
        <v>1132</v>
      </c>
      <c r="G9356" s="447" t="n">
        <v>20</v>
      </c>
      <c r="H9356" s="448" t="n">
        <v>903</v>
      </c>
      <c r="I9356" s="448" t="n">
        <v>17915.52</v>
      </c>
      <c r="J9356" s="389"/>
      <c r="K9356" s="331" t="s">
        <v>994</v>
      </c>
    </row>
    <row r="9357" customFormat="false" ht="15" hidden="true" customHeight="false" outlineLevel="0" collapsed="false">
      <c r="A9357" s="444"/>
      <c r="B9357" s="444" t="s">
        <v>1976</v>
      </c>
      <c r="C9357" s="444" t="str">
        <f aca="false">IFERROR(VLOOKUP(B9357,'[1]#¡REF!'!$A$1:$C$15201,2,FALSE()),"")</f>
        <v/>
      </c>
      <c r="D9357" s="444" t="s">
        <v>1016</v>
      </c>
      <c r="E9357" s="444" t="s">
        <v>1017</v>
      </c>
      <c r="F9357" s="446" t="s">
        <v>1130</v>
      </c>
      <c r="G9357" s="447" t="n">
        <v>4</v>
      </c>
      <c r="H9357" s="448" t="n">
        <v>180.6</v>
      </c>
      <c r="I9357" s="448" t="n">
        <v>3583.104</v>
      </c>
      <c r="J9357" s="389"/>
      <c r="K9357" s="331" t="s">
        <v>994</v>
      </c>
    </row>
    <row r="9358" customFormat="false" ht="15" hidden="true" customHeight="false" outlineLevel="0" collapsed="false">
      <c r="A9358" s="444"/>
      <c r="B9358" s="444" t="s">
        <v>1976</v>
      </c>
      <c r="C9358" s="444" t="str">
        <f aca="false">IFERROR(VLOOKUP(B9358,'[1]#¡REF!'!$A$1:$C$15201,2,FALSE()),"")</f>
        <v/>
      </c>
      <c r="D9358" s="444" t="s">
        <v>1016</v>
      </c>
      <c r="E9358" s="444" t="s">
        <v>1040</v>
      </c>
      <c r="F9358" s="446" t="s">
        <v>1130</v>
      </c>
      <c r="G9358" s="447" t="n">
        <v>3</v>
      </c>
      <c r="H9358" s="448" t="n">
        <v>135.45</v>
      </c>
      <c r="I9358" s="448" t="n">
        <v>2687.328</v>
      </c>
      <c r="J9358" s="389"/>
      <c r="K9358" s="331" t="s">
        <v>994</v>
      </c>
    </row>
    <row r="9359" customFormat="false" ht="15" hidden="true" customHeight="false" outlineLevel="0" collapsed="false">
      <c r="A9359" s="444"/>
      <c r="B9359" s="444" t="s">
        <v>1976</v>
      </c>
      <c r="C9359" s="444" t="str">
        <f aca="false">IFERROR(VLOOKUP(B9359,'[1]#¡REF!'!$A$1:$C$15201,2,FALSE()),"")</f>
        <v/>
      </c>
      <c r="D9359" s="444" t="s">
        <v>1016</v>
      </c>
      <c r="E9359" s="444" t="s">
        <v>1065</v>
      </c>
      <c r="F9359" s="354" t="s">
        <v>993</v>
      </c>
      <c r="G9359" s="447" t="n">
        <v>4</v>
      </c>
      <c r="H9359" s="448" t="n">
        <v>180.6</v>
      </c>
      <c r="I9359" s="448" t="n">
        <v>3583.104</v>
      </c>
      <c r="J9359" s="389"/>
      <c r="K9359" s="331" t="s">
        <v>994</v>
      </c>
    </row>
    <row r="9360" customFormat="false" ht="15" hidden="true" customHeight="false" outlineLevel="0" collapsed="false">
      <c r="A9360" s="444"/>
      <c r="B9360" s="444" t="s">
        <v>1976</v>
      </c>
      <c r="C9360" s="444" t="str">
        <f aca="false">IFERROR(VLOOKUP(B9360,'[1]#¡REF!'!$A$1:$C$15201,2,FALSE()),"")</f>
        <v/>
      </c>
      <c r="D9360" s="444" t="s">
        <v>1016</v>
      </c>
      <c r="E9360" s="444" t="s">
        <v>1026</v>
      </c>
      <c r="F9360" s="446" t="s">
        <v>1132</v>
      </c>
      <c r="G9360" s="447" t="n">
        <v>2</v>
      </c>
      <c r="H9360" s="448" t="n">
        <v>90.3</v>
      </c>
      <c r="I9360" s="448" t="n">
        <v>1791.552</v>
      </c>
      <c r="J9360" s="389"/>
      <c r="K9360" s="331" t="s">
        <v>994</v>
      </c>
    </row>
    <row r="9361" customFormat="false" ht="15" hidden="true" customHeight="false" outlineLevel="0" collapsed="false">
      <c r="A9361" s="444"/>
      <c r="B9361" s="444" t="s">
        <v>1976</v>
      </c>
      <c r="C9361" s="444" t="str">
        <f aca="false">IFERROR(VLOOKUP(B9361,'[1]#¡REF!'!$A$1:$C$15201,2,FALSE()),"")</f>
        <v/>
      </c>
      <c r="D9361" s="444" t="s">
        <v>1016</v>
      </c>
      <c r="E9361" s="444" t="s">
        <v>1027</v>
      </c>
      <c r="F9361" s="446" t="s">
        <v>1133</v>
      </c>
      <c r="G9361" s="447" t="n">
        <v>23</v>
      </c>
      <c r="H9361" s="448" t="n">
        <v>1038.45</v>
      </c>
      <c r="I9361" s="448" t="n">
        <v>20602.848</v>
      </c>
      <c r="J9361" s="389"/>
      <c r="K9361" s="331" t="s">
        <v>994</v>
      </c>
    </row>
    <row r="9362" customFormat="false" ht="15" hidden="true" customHeight="false" outlineLevel="0" collapsed="false">
      <c r="A9362" s="444"/>
      <c r="B9362" s="444" t="s">
        <v>1976</v>
      </c>
      <c r="C9362" s="444" t="str">
        <f aca="false">IFERROR(VLOOKUP(B9362,'[1]#¡REF!'!$A$1:$C$15201,2,FALSE()),"")</f>
        <v/>
      </c>
      <c r="D9362" s="444" t="s">
        <v>1016</v>
      </c>
      <c r="E9362" s="444" t="s">
        <v>1028</v>
      </c>
      <c r="F9362" s="446" t="s">
        <v>1134</v>
      </c>
      <c r="G9362" s="447" t="n">
        <v>23</v>
      </c>
      <c r="H9362" s="448" t="n">
        <v>1038.45</v>
      </c>
      <c r="I9362" s="448" t="n">
        <v>20602.848</v>
      </c>
      <c r="J9362" s="389"/>
      <c r="K9362" s="331" t="s">
        <v>994</v>
      </c>
    </row>
    <row r="9363" customFormat="false" ht="15" hidden="true" customHeight="false" outlineLevel="0" collapsed="false">
      <c r="A9363" s="444"/>
      <c r="B9363" s="444" t="s">
        <v>1977</v>
      </c>
      <c r="C9363" s="444" t="str">
        <f aca="false">IFERROR(VLOOKUP(B9363,'[1]#¡REF!'!$A$1:$C$15201,2,FALSE()),"")</f>
        <v/>
      </c>
      <c r="D9363" s="444" t="s">
        <v>991</v>
      </c>
      <c r="E9363" s="444" t="s">
        <v>997</v>
      </c>
      <c r="F9363" s="446" t="s">
        <v>1130</v>
      </c>
      <c r="G9363" s="447" t="n">
        <v>1</v>
      </c>
      <c r="H9363" s="448" t="n">
        <v>45.15</v>
      </c>
      <c r="I9363" s="448" t="n">
        <v>895.776</v>
      </c>
      <c r="J9363" s="389"/>
      <c r="K9363" s="331" t="s">
        <v>994</v>
      </c>
    </row>
    <row r="9364" customFormat="false" ht="15" hidden="true" customHeight="false" outlineLevel="0" collapsed="false">
      <c r="A9364" s="444"/>
      <c r="B9364" s="444" t="s">
        <v>1977</v>
      </c>
      <c r="C9364" s="444" t="str">
        <f aca="false">IFERROR(VLOOKUP(B9364,'[1]#¡REF!'!$A$1:$C$15201,2,FALSE()),"")</f>
        <v/>
      </c>
      <c r="D9364" s="444" t="s">
        <v>991</v>
      </c>
      <c r="E9364" s="444" t="s">
        <v>1012</v>
      </c>
      <c r="F9364" s="354" t="s">
        <v>993</v>
      </c>
      <c r="G9364" s="447" t="n">
        <v>2</v>
      </c>
      <c r="H9364" s="448" t="n">
        <v>90.3</v>
      </c>
      <c r="I9364" s="448" t="n">
        <v>1791.552</v>
      </c>
      <c r="J9364" s="389"/>
      <c r="K9364" s="331" t="s">
        <v>994</v>
      </c>
    </row>
    <row r="9365" customFormat="false" ht="15" hidden="true" customHeight="false" outlineLevel="0" collapsed="false">
      <c r="A9365" s="444"/>
      <c r="B9365" s="444" t="s">
        <v>1977</v>
      </c>
      <c r="C9365" s="444" t="str">
        <f aca="false">IFERROR(VLOOKUP(B9365,'[1]#¡REF!'!$A$1:$C$15201,2,FALSE()),"")</f>
        <v/>
      </c>
      <c r="D9365" s="444" t="s">
        <v>991</v>
      </c>
      <c r="E9365" s="444" t="s">
        <v>1014</v>
      </c>
      <c r="F9365" s="446" t="s">
        <v>1132</v>
      </c>
      <c r="G9365" s="447" t="n">
        <v>12</v>
      </c>
      <c r="H9365" s="448" t="n">
        <v>541.8</v>
      </c>
      <c r="I9365" s="448" t="n">
        <v>10749.312</v>
      </c>
      <c r="J9365" s="389"/>
      <c r="K9365" s="331" t="s">
        <v>994</v>
      </c>
    </row>
    <row r="9366" customFormat="false" ht="15" hidden="true" customHeight="false" outlineLevel="0" collapsed="false">
      <c r="A9366" s="444"/>
      <c r="B9366" s="444" t="s">
        <v>1977</v>
      </c>
      <c r="C9366" s="444" t="str">
        <f aca="false">IFERROR(VLOOKUP(B9366,'[1]#¡REF!'!$A$1:$C$15201,2,FALSE()),"")</f>
        <v/>
      </c>
      <c r="D9366" s="444" t="s">
        <v>1016</v>
      </c>
      <c r="E9366" s="444" t="s">
        <v>1017</v>
      </c>
      <c r="F9366" s="446" t="s">
        <v>1130</v>
      </c>
      <c r="G9366" s="447" t="n">
        <v>4</v>
      </c>
      <c r="H9366" s="448" t="n">
        <v>180.6</v>
      </c>
      <c r="I9366" s="448" t="n">
        <v>3583.104</v>
      </c>
      <c r="J9366" s="389"/>
      <c r="K9366" s="331" t="s">
        <v>994</v>
      </c>
    </row>
    <row r="9367" customFormat="false" ht="15" hidden="true" customHeight="false" outlineLevel="0" collapsed="false">
      <c r="A9367" s="444"/>
      <c r="B9367" s="444" t="s">
        <v>1977</v>
      </c>
      <c r="C9367" s="444" t="str">
        <f aca="false">IFERROR(VLOOKUP(B9367,'[1]#¡REF!'!$A$1:$C$15201,2,FALSE()),"")</f>
        <v/>
      </c>
      <c r="D9367" s="444" t="s">
        <v>1016</v>
      </c>
      <c r="E9367" s="444" t="s">
        <v>1065</v>
      </c>
      <c r="F9367" s="354" t="s">
        <v>993</v>
      </c>
      <c r="G9367" s="447" t="n">
        <v>2</v>
      </c>
      <c r="H9367" s="448" t="n">
        <v>90.3</v>
      </c>
      <c r="I9367" s="448" t="n">
        <v>1791.552</v>
      </c>
      <c r="J9367" s="389"/>
      <c r="K9367" s="331" t="s">
        <v>994</v>
      </c>
    </row>
    <row r="9368" customFormat="false" ht="15" hidden="true" customHeight="false" outlineLevel="0" collapsed="false">
      <c r="A9368" s="444"/>
      <c r="B9368" s="444" t="s">
        <v>1977</v>
      </c>
      <c r="C9368" s="444" t="str">
        <f aca="false">IFERROR(VLOOKUP(B9368,'[1]#¡REF!'!$A$1:$C$15201,2,FALSE()),"")</f>
        <v/>
      </c>
      <c r="D9368" s="444" t="s">
        <v>1016</v>
      </c>
      <c r="E9368" s="444" t="s">
        <v>1026</v>
      </c>
      <c r="F9368" s="446" t="s">
        <v>1132</v>
      </c>
      <c r="G9368" s="447" t="n">
        <v>4</v>
      </c>
      <c r="H9368" s="448" t="n">
        <v>180.6</v>
      </c>
      <c r="I9368" s="448" t="n">
        <v>3583.104</v>
      </c>
      <c r="J9368" s="389"/>
      <c r="K9368" s="331" t="s">
        <v>994</v>
      </c>
    </row>
    <row r="9369" customFormat="false" ht="15" hidden="true" customHeight="false" outlineLevel="0" collapsed="false">
      <c r="A9369" s="444"/>
      <c r="B9369" s="444" t="s">
        <v>1977</v>
      </c>
      <c r="C9369" s="444" t="str">
        <f aca="false">IFERROR(VLOOKUP(B9369,'[1]#¡REF!'!$A$1:$C$15201,2,FALSE()),"")</f>
        <v/>
      </c>
      <c r="D9369" s="444" t="s">
        <v>1016</v>
      </c>
      <c r="E9369" s="444" t="s">
        <v>1027</v>
      </c>
      <c r="F9369" s="446" t="s">
        <v>1133</v>
      </c>
      <c r="G9369" s="447" t="n">
        <v>23</v>
      </c>
      <c r="H9369" s="448" t="n">
        <v>1038.45</v>
      </c>
      <c r="I9369" s="448" t="n">
        <v>20602.848</v>
      </c>
      <c r="J9369" s="389"/>
      <c r="K9369" s="331" t="s">
        <v>994</v>
      </c>
    </row>
    <row r="9370" customFormat="false" ht="15" hidden="true" customHeight="false" outlineLevel="0" collapsed="false">
      <c r="A9370" s="444"/>
      <c r="B9370" s="444" t="s">
        <v>1977</v>
      </c>
      <c r="C9370" s="444" t="str">
        <f aca="false">IFERROR(VLOOKUP(B9370,'[1]#¡REF!'!$A$1:$C$15201,2,FALSE()),"")</f>
        <v/>
      </c>
      <c r="D9370" s="444" t="s">
        <v>1016</v>
      </c>
      <c r="E9370" s="444" t="s">
        <v>1028</v>
      </c>
      <c r="F9370" s="446" t="s">
        <v>1134</v>
      </c>
      <c r="G9370" s="447" t="n">
        <v>23</v>
      </c>
      <c r="H9370" s="448" t="n">
        <v>1038.45</v>
      </c>
      <c r="I9370" s="448" t="n">
        <v>20602.848</v>
      </c>
      <c r="J9370" s="389"/>
      <c r="K9370" s="331" t="s">
        <v>994</v>
      </c>
    </row>
    <row r="9371" customFormat="false" ht="15" hidden="true" customHeight="false" outlineLevel="0" collapsed="false">
      <c r="A9371" s="444"/>
      <c r="B9371" s="444" t="s">
        <v>1978</v>
      </c>
      <c r="C9371" s="444" t="str">
        <f aca="false">IFERROR(VLOOKUP(B9371,'[1]#¡REF!'!$A$1:$C$15201,2,FALSE()),"")</f>
        <v/>
      </c>
      <c r="D9371" s="444" t="s">
        <v>991</v>
      </c>
      <c r="E9371" s="444" t="s">
        <v>995</v>
      </c>
      <c r="F9371" s="354" t="s">
        <v>993</v>
      </c>
      <c r="G9371" s="447" t="n">
        <v>12</v>
      </c>
      <c r="H9371" s="448" t="n">
        <v>5.4</v>
      </c>
      <c r="I9371" s="448" t="n">
        <v>107.136</v>
      </c>
      <c r="J9371" s="389"/>
      <c r="K9371" s="331" t="s">
        <v>994</v>
      </c>
    </row>
    <row r="9372" customFormat="false" ht="15" hidden="true" customHeight="false" outlineLevel="0" collapsed="false">
      <c r="A9372" s="444"/>
      <c r="B9372" s="444" t="s">
        <v>1978</v>
      </c>
      <c r="C9372" s="444" t="str">
        <f aca="false">IFERROR(VLOOKUP(B9372,'[1]#¡REF!'!$A$1:$C$15201,2,FALSE()),"")</f>
        <v/>
      </c>
      <c r="D9372" s="444" t="s">
        <v>991</v>
      </c>
      <c r="E9372" s="444" t="s">
        <v>1004</v>
      </c>
      <c r="F9372" s="446" t="s">
        <v>1134</v>
      </c>
      <c r="G9372" s="447" t="n">
        <v>8400</v>
      </c>
      <c r="H9372" s="448" t="n">
        <v>3780</v>
      </c>
      <c r="I9372" s="448" t="n">
        <v>74995.2</v>
      </c>
      <c r="J9372" s="389"/>
      <c r="K9372" s="331" t="s">
        <v>994</v>
      </c>
    </row>
    <row r="9373" customFormat="false" ht="15" hidden="true" customHeight="false" outlineLevel="0" collapsed="false">
      <c r="A9373" s="444"/>
      <c r="B9373" s="444" t="s">
        <v>1979</v>
      </c>
      <c r="C9373" s="444" t="str">
        <f aca="false">IFERROR(VLOOKUP(B9373,'[1]#¡REF!'!$A$1:$C$15201,2,FALSE()),"")</f>
        <v/>
      </c>
      <c r="D9373" s="444" t="s">
        <v>991</v>
      </c>
      <c r="E9373" s="444" t="s">
        <v>997</v>
      </c>
      <c r="F9373" s="446" t="s">
        <v>1130</v>
      </c>
      <c r="G9373" s="447" t="n">
        <v>127.098005417385</v>
      </c>
      <c r="H9373" s="448" t="n">
        <v>103.267137733607</v>
      </c>
      <c r="I9373" s="448" t="n">
        <v>2048.81984732824</v>
      </c>
      <c r="J9373" s="389"/>
      <c r="K9373" s="331" t="s">
        <v>994</v>
      </c>
    </row>
    <row r="9374" customFormat="false" ht="15" hidden="true" customHeight="false" outlineLevel="0" collapsed="false">
      <c r="A9374" s="444"/>
      <c r="B9374" s="444" t="s">
        <v>1979</v>
      </c>
      <c r="C9374" s="444" t="str">
        <f aca="false">IFERROR(VLOOKUP(B9374,'[1]#¡REF!'!$A$1:$C$15201,2,FALSE()),"")</f>
        <v/>
      </c>
      <c r="D9374" s="444" t="s">
        <v>991</v>
      </c>
      <c r="E9374" s="444" t="s">
        <v>1032</v>
      </c>
      <c r="F9374" s="446" t="s">
        <v>1130</v>
      </c>
      <c r="G9374" s="447" t="n">
        <v>6609.09628170401</v>
      </c>
      <c r="H9374" s="448" t="n">
        <v>5369.89116214754</v>
      </c>
      <c r="I9374" s="448" t="n">
        <v>106538.632061069</v>
      </c>
      <c r="J9374" s="389"/>
      <c r="K9374" s="331" t="s">
        <v>994</v>
      </c>
    </row>
    <row r="9375" customFormat="false" ht="15" hidden="true" customHeight="false" outlineLevel="0" collapsed="false">
      <c r="A9375" s="444"/>
      <c r="B9375" s="444" t="s">
        <v>1979</v>
      </c>
      <c r="C9375" s="444" t="str">
        <f aca="false">IFERROR(VLOOKUP(B9375,'[1]#¡REF!'!$A$1:$C$15201,2,FALSE()),"")</f>
        <v/>
      </c>
      <c r="D9375" s="444" t="s">
        <v>991</v>
      </c>
      <c r="E9375" s="444" t="s">
        <v>992</v>
      </c>
      <c r="F9375" s="354" t="s">
        <v>993</v>
      </c>
      <c r="G9375" s="447" t="n">
        <v>169.46400722318</v>
      </c>
      <c r="H9375" s="448" t="n">
        <v>137.689516978142</v>
      </c>
      <c r="I9375" s="448" t="n">
        <v>2731.75979643766</v>
      </c>
      <c r="J9375" s="389"/>
      <c r="K9375" s="331" t="s">
        <v>994</v>
      </c>
    </row>
    <row r="9376" customFormat="false" ht="15" hidden="true" customHeight="false" outlineLevel="0" collapsed="false">
      <c r="A9376" s="444"/>
      <c r="B9376" s="444" t="s">
        <v>1979</v>
      </c>
      <c r="C9376" s="444" t="str">
        <f aca="false">IFERROR(VLOOKUP(B9376,'[1]#¡REF!'!$A$1:$C$15201,2,FALSE()),"")</f>
        <v/>
      </c>
      <c r="D9376" s="444" t="s">
        <v>991</v>
      </c>
      <c r="E9376" s="444" t="s">
        <v>1008</v>
      </c>
      <c r="F9376" s="354" t="s">
        <v>993</v>
      </c>
      <c r="G9376" s="447" t="n">
        <v>3177.45013543462</v>
      </c>
      <c r="H9376" s="448" t="n">
        <v>2581.67844334016</v>
      </c>
      <c r="I9376" s="448" t="n">
        <v>51220.4961832061</v>
      </c>
      <c r="J9376" s="389"/>
      <c r="K9376" s="331" t="s">
        <v>994</v>
      </c>
    </row>
    <row r="9377" customFormat="false" ht="15" hidden="true" customHeight="false" outlineLevel="0" collapsed="false">
      <c r="A9377" s="444"/>
      <c r="B9377" s="444" t="s">
        <v>1979</v>
      </c>
      <c r="C9377" s="444" t="str">
        <f aca="false">IFERROR(VLOOKUP(B9377,'[1]#¡REF!'!$A$1:$C$15201,2,FALSE()),"")</f>
        <v/>
      </c>
      <c r="D9377" s="444" t="s">
        <v>991</v>
      </c>
      <c r="E9377" s="444" t="s">
        <v>1033</v>
      </c>
      <c r="F9377" s="354" t="s">
        <v>993</v>
      </c>
      <c r="G9377" s="447" t="n">
        <v>1694.6400722318</v>
      </c>
      <c r="H9377" s="448" t="n">
        <v>1376.89516978142</v>
      </c>
      <c r="I9377" s="448" t="n">
        <v>27317.5979643766</v>
      </c>
      <c r="J9377" s="389"/>
      <c r="K9377" s="331" t="s">
        <v>994</v>
      </c>
    </row>
    <row r="9378" customFormat="false" ht="15" hidden="true" customHeight="false" outlineLevel="0" collapsed="false">
      <c r="A9378" s="444"/>
      <c r="B9378" s="444" t="s">
        <v>1979</v>
      </c>
      <c r="C9378" s="444" t="str">
        <f aca="false">IFERROR(VLOOKUP(B9378,'[1]#¡REF!'!$A$1:$C$15201,2,FALSE()),"")</f>
        <v/>
      </c>
      <c r="D9378" s="444" t="s">
        <v>991</v>
      </c>
      <c r="E9378" s="444" t="s">
        <v>1053</v>
      </c>
      <c r="F9378" s="354" t="s">
        <v>993</v>
      </c>
      <c r="G9378" s="447" t="n">
        <v>2541.9601083477</v>
      </c>
      <c r="H9378" s="448" t="n">
        <v>2065.34275467213</v>
      </c>
      <c r="I9378" s="448" t="n">
        <v>40976.3969465649</v>
      </c>
      <c r="J9378" s="389"/>
      <c r="K9378" s="331" t="s">
        <v>994</v>
      </c>
    </row>
    <row r="9379" customFormat="false" ht="15" hidden="true" customHeight="false" outlineLevel="0" collapsed="false">
      <c r="A9379" s="444"/>
      <c r="B9379" s="444" t="s">
        <v>1979</v>
      </c>
      <c r="C9379" s="444" t="str">
        <f aca="false">IFERROR(VLOOKUP(B9379,'[1]#¡REF!'!$A$1:$C$15201,2,FALSE()),"")</f>
        <v/>
      </c>
      <c r="D9379" s="444" t="s">
        <v>991</v>
      </c>
      <c r="E9379" s="444" t="s">
        <v>1009</v>
      </c>
      <c r="F9379" s="354" t="s">
        <v>993</v>
      </c>
      <c r="G9379" s="447" t="n">
        <v>14768.7882295001</v>
      </c>
      <c r="H9379" s="448" t="n">
        <v>11999.6414046451</v>
      </c>
      <c r="I9379" s="448" t="n">
        <v>238072.866259542</v>
      </c>
      <c r="J9379" s="389"/>
      <c r="K9379" s="331" t="s">
        <v>994</v>
      </c>
    </row>
    <row r="9380" customFormat="false" ht="15" hidden="true" customHeight="false" outlineLevel="0" collapsed="false">
      <c r="A9380" s="444"/>
      <c r="B9380" s="444" t="s">
        <v>1979</v>
      </c>
      <c r="C9380" s="444" t="str">
        <f aca="false">IFERROR(VLOOKUP(B9380,'[1]#¡REF!'!$A$1:$C$15201,2,FALSE()),"")</f>
        <v/>
      </c>
      <c r="D9380" s="444" t="s">
        <v>991</v>
      </c>
      <c r="E9380" s="444" t="s">
        <v>1010</v>
      </c>
      <c r="F9380" s="354" t="s">
        <v>993</v>
      </c>
      <c r="G9380" s="447" t="n">
        <v>20.3356808667816</v>
      </c>
      <c r="H9380" s="448" t="n">
        <v>16.5227420373771</v>
      </c>
      <c r="I9380" s="448" t="n">
        <v>327.811175572519</v>
      </c>
      <c r="J9380" s="389"/>
      <c r="K9380" s="331" t="s">
        <v>994</v>
      </c>
    </row>
    <row r="9381" customFormat="false" ht="15" hidden="true" customHeight="false" outlineLevel="0" collapsed="false">
      <c r="A9381" s="444"/>
      <c r="B9381" s="444" t="s">
        <v>1979</v>
      </c>
      <c r="C9381" s="444" t="str">
        <f aca="false">IFERROR(VLOOKUP(B9381,'[1]#¡REF!'!$A$1:$C$15201,2,FALSE()),"")</f>
        <v/>
      </c>
      <c r="D9381" s="444" t="s">
        <v>991</v>
      </c>
      <c r="E9381" s="444" t="s">
        <v>1011</v>
      </c>
      <c r="F9381" s="354" t="s">
        <v>993</v>
      </c>
      <c r="G9381" s="447" t="n">
        <v>3219.81613724042</v>
      </c>
      <c r="H9381" s="448" t="n">
        <v>2616.1008225847</v>
      </c>
      <c r="I9381" s="448" t="n">
        <v>51903.4361323155</v>
      </c>
      <c r="J9381" s="389"/>
      <c r="K9381" s="331" t="s">
        <v>994</v>
      </c>
    </row>
    <row r="9382" customFormat="false" ht="15" hidden="true" customHeight="false" outlineLevel="0" collapsed="false">
      <c r="A9382" s="444"/>
      <c r="B9382" s="444" t="s">
        <v>1979</v>
      </c>
      <c r="C9382" s="444" t="str">
        <f aca="false">IFERROR(VLOOKUP(B9382,'[1]#¡REF!'!$A$1:$C$15201,2,FALSE()),"")</f>
        <v/>
      </c>
      <c r="D9382" s="444" t="s">
        <v>991</v>
      </c>
      <c r="E9382" s="444" t="s">
        <v>1012</v>
      </c>
      <c r="F9382" s="354" t="s">
        <v>993</v>
      </c>
      <c r="G9382" s="447" t="n">
        <v>423.66001805795</v>
      </c>
      <c r="H9382" s="448" t="n">
        <v>344.223792445355</v>
      </c>
      <c r="I9382" s="448" t="n">
        <v>6829.39949109415</v>
      </c>
      <c r="J9382" s="389"/>
      <c r="K9382" s="331" t="s">
        <v>994</v>
      </c>
    </row>
    <row r="9383" customFormat="false" ht="15" hidden="true" customHeight="false" outlineLevel="0" collapsed="false">
      <c r="A9383" s="449"/>
      <c r="B9383" s="449" t="s">
        <v>1979</v>
      </c>
      <c r="C9383" s="449" t="str">
        <f aca="false">IFERROR(VLOOKUP(B9383,'[1]#¡REF!'!$A$1:$C$15201,2,FALSE()),"")</f>
        <v/>
      </c>
      <c r="D9383" s="449" t="s">
        <v>991</v>
      </c>
      <c r="E9383" s="449" t="s">
        <v>1014</v>
      </c>
      <c r="F9383" s="450" t="s">
        <v>1132</v>
      </c>
      <c r="G9383" s="447" t="n">
        <v>29656.2012640565</v>
      </c>
      <c r="H9383" s="448" t="n">
        <v>24095.6654711749</v>
      </c>
      <c r="I9383" s="448" t="n">
        <v>478057.96437659</v>
      </c>
      <c r="J9383" s="390"/>
      <c r="K9383" s="331" t="s">
        <v>994</v>
      </c>
    </row>
    <row r="9384" customFormat="false" ht="15.75" hidden="true" customHeight="false" outlineLevel="0" collapsed="false">
      <c r="A9384" s="455" t="s">
        <v>1980</v>
      </c>
      <c r="B9384" s="455" t="s">
        <v>1979</v>
      </c>
      <c r="C9384" s="455" t="str">
        <f aca="false">IFERROR(VLOOKUP(B9384,'[1]#¡REF!'!$A$1:$C$15201,2,FALSE()),"")</f>
        <v/>
      </c>
      <c r="D9384" s="455" t="s">
        <v>991</v>
      </c>
      <c r="E9384" s="455" t="s">
        <v>612</v>
      </c>
      <c r="F9384" s="456" t="s">
        <v>1136</v>
      </c>
      <c r="G9384" s="457" t="n">
        <v>671.077468603792</v>
      </c>
      <c r="H9384" s="465" t="n">
        <v>545.250487233443</v>
      </c>
      <c r="I9384" s="465" t="n">
        <v>10817.7687938931</v>
      </c>
      <c r="J9384" s="360" t="n">
        <v>13.89</v>
      </c>
      <c r="K9384" s="455" t="s">
        <v>994</v>
      </c>
      <c r="L9384" s="458" t="s">
        <v>1981</v>
      </c>
      <c r="M9384" s="458"/>
      <c r="N9384" s="458"/>
      <c r="O9384" s="458" t="n">
        <v>3139363</v>
      </c>
      <c r="P9384" s="459" t="n">
        <v>2479</v>
      </c>
      <c r="Q9384" s="460" t="n">
        <v>44476</v>
      </c>
      <c r="R9384" s="461"/>
      <c r="S9384" s="461"/>
      <c r="T9384" s="462" t="n">
        <v>66</v>
      </c>
    </row>
    <row r="9385" customFormat="false" ht="15" hidden="true" customHeight="false" outlineLevel="0" collapsed="false">
      <c r="A9385" s="439"/>
      <c r="B9385" s="439" t="s">
        <v>1979</v>
      </c>
      <c r="C9385" s="439" t="str">
        <f aca="false">IFERROR(VLOOKUP(B9385,'[1]#¡REF!'!$A$1:$C$15201,2,FALSE()),"")</f>
        <v/>
      </c>
      <c r="D9385" s="439" t="s">
        <v>1016</v>
      </c>
      <c r="E9385" s="439" t="s">
        <v>1017</v>
      </c>
      <c r="F9385" s="441" t="s">
        <v>1130</v>
      </c>
      <c r="G9385" s="447" t="n">
        <v>10.1678404333908</v>
      </c>
      <c r="H9385" s="448" t="n">
        <v>8.26137101868853</v>
      </c>
      <c r="I9385" s="448" t="n">
        <v>163.90558778626</v>
      </c>
      <c r="J9385" s="388"/>
      <c r="K9385" s="331" t="s">
        <v>994</v>
      </c>
    </row>
    <row r="9386" customFormat="false" ht="15" hidden="true" customHeight="false" outlineLevel="0" collapsed="false">
      <c r="A9386" s="444"/>
      <c r="B9386" s="444" t="s">
        <v>1979</v>
      </c>
      <c r="C9386" s="444" t="str">
        <f aca="false">IFERROR(VLOOKUP(B9386,'[1]#¡REF!'!$A$1:$C$15201,2,FALSE()),"")</f>
        <v/>
      </c>
      <c r="D9386" s="444" t="s">
        <v>1016</v>
      </c>
      <c r="E9386" s="444" t="s">
        <v>1019</v>
      </c>
      <c r="F9386" s="354" t="s">
        <v>993</v>
      </c>
      <c r="G9386" s="447" t="n">
        <v>66.0909628170402</v>
      </c>
      <c r="H9386" s="448" t="n">
        <v>53.6989116214754</v>
      </c>
      <c r="I9386" s="448" t="n">
        <v>1065.38632061069</v>
      </c>
      <c r="J9386" s="389"/>
      <c r="K9386" s="331" t="s">
        <v>994</v>
      </c>
    </row>
    <row r="9387" customFormat="false" ht="15" hidden="true" customHeight="false" outlineLevel="0" collapsed="false">
      <c r="A9387" s="444"/>
      <c r="B9387" s="444" t="s">
        <v>1979</v>
      </c>
      <c r="C9387" s="444" t="str">
        <f aca="false">IFERROR(VLOOKUP(B9387,'[1]#¡REF!'!$A$1:$C$15201,2,FALSE()),"")</f>
        <v/>
      </c>
      <c r="D9387" s="444" t="s">
        <v>1016</v>
      </c>
      <c r="E9387" s="444" t="s">
        <v>1022</v>
      </c>
      <c r="F9387" s="354" t="s">
        <v>993</v>
      </c>
      <c r="G9387" s="447" t="n">
        <v>693.955109578922</v>
      </c>
      <c r="H9387" s="448" t="n">
        <v>563.838572025492</v>
      </c>
      <c r="I9387" s="448" t="n">
        <v>11186.5563664122</v>
      </c>
      <c r="J9387" s="389"/>
      <c r="K9387" s="331" t="s">
        <v>994</v>
      </c>
    </row>
    <row r="9388" customFormat="false" ht="15" hidden="true" customHeight="false" outlineLevel="0" collapsed="false">
      <c r="A9388" s="444"/>
      <c r="B9388" s="444" t="s">
        <v>1979</v>
      </c>
      <c r="C9388" s="444" t="str">
        <f aca="false">IFERROR(VLOOKUP(B9388,'[1]#¡REF!'!$A$1:$C$15201,2,FALSE()),"")</f>
        <v/>
      </c>
      <c r="D9388" s="444" t="s">
        <v>1016</v>
      </c>
      <c r="E9388" s="444" t="s">
        <v>1023</v>
      </c>
      <c r="F9388" s="354" t="s">
        <v>993</v>
      </c>
      <c r="G9388" s="447" t="n">
        <v>2247.09273577936</v>
      </c>
      <c r="H9388" s="448" t="n">
        <v>1825.76299513016</v>
      </c>
      <c r="I9388" s="448" t="n">
        <v>36223.1349007634</v>
      </c>
      <c r="J9388" s="389"/>
      <c r="K9388" s="331" t="s">
        <v>994</v>
      </c>
    </row>
    <row r="9389" customFormat="false" ht="15" hidden="true" customHeight="false" outlineLevel="0" collapsed="false">
      <c r="A9389" s="444"/>
      <c r="B9389" s="444" t="s">
        <v>1979</v>
      </c>
      <c r="C9389" s="444" t="str">
        <f aca="false">IFERROR(VLOOKUP(B9389,'[1]#¡REF!'!$A$1:$C$15201,2,FALSE()),"")</f>
        <v/>
      </c>
      <c r="D9389" s="444" t="s">
        <v>1016</v>
      </c>
      <c r="E9389" s="444" t="s">
        <v>1042</v>
      </c>
      <c r="F9389" s="354" t="s">
        <v>993</v>
      </c>
      <c r="G9389" s="447" t="n">
        <v>7930.91553804482</v>
      </c>
      <c r="H9389" s="448" t="n">
        <v>6443.86939457705</v>
      </c>
      <c r="I9389" s="448" t="n">
        <v>127846.358473282</v>
      </c>
      <c r="J9389" s="389"/>
      <c r="K9389" s="331" t="s">
        <v>994</v>
      </c>
    </row>
    <row r="9390" customFormat="false" ht="15" hidden="true" customHeight="false" outlineLevel="0" collapsed="false">
      <c r="A9390" s="444"/>
      <c r="B9390" s="444" t="s">
        <v>1979</v>
      </c>
      <c r="C9390" s="444" t="str">
        <f aca="false">IFERROR(VLOOKUP(B9390,'[1]#¡REF!'!$A$1:$C$15201,2,FALSE()),"")</f>
        <v/>
      </c>
      <c r="D9390" s="444" t="s">
        <v>1016</v>
      </c>
      <c r="E9390" s="444" t="s">
        <v>1092</v>
      </c>
      <c r="F9390" s="354" t="s">
        <v>993</v>
      </c>
      <c r="G9390" s="447" t="n">
        <v>132.18192563408</v>
      </c>
      <c r="H9390" s="448" t="n">
        <v>107.397823242951</v>
      </c>
      <c r="I9390" s="448" t="n">
        <v>2130.77264122137</v>
      </c>
      <c r="J9390" s="389"/>
      <c r="K9390" s="331" t="s">
        <v>994</v>
      </c>
    </row>
    <row r="9391" customFormat="false" ht="15" hidden="true" customHeight="false" outlineLevel="0" collapsed="false">
      <c r="A9391" s="444"/>
      <c r="B9391" s="444" t="s">
        <v>1979</v>
      </c>
      <c r="C9391" s="444" t="str">
        <f aca="false">IFERROR(VLOOKUP(B9391,'[1]#¡REF!'!$A$1:$C$15201,2,FALSE()),"")</f>
        <v/>
      </c>
      <c r="D9391" s="444" t="s">
        <v>1016</v>
      </c>
      <c r="E9391" s="444" t="s">
        <v>1065</v>
      </c>
      <c r="F9391" s="354" t="s">
        <v>993</v>
      </c>
      <c r="G9391" s="447" t="n">
        <v>330.454814085201</v>
      </c>
      <c r="H9391" s="448" t="n">
        <v>268.494558107377</v>
      </c>
      <c r="I9391" s="448" t="n">
        <v>5326.93160305344</v>
      </c>
      <c r="J9391" s="389"/>
      <c r="K9391" s="331" t="s">
        <v>994</v>
      </c>
    </row>
    <row r="9392" customFormat="false" ht="15" hidden="true" customHeight="false" outlineLevel="0" collapsed="false">
      <c r="A9392" s="444"/>
      <c r="B9392" s="444" t="s">
        <v>1979</v>
      </c>
      <c r="C9392" s="444" t="str">
        <f aca="false">IFERROR(VLOOKUP(B9392,'[1]#¡REF!'!$A$1:$C$15201,2,FALSE()),"")</f>
        <v/>
      </c>
      <c r="D9392" s="444" t="s">
        <v>1016</v>
      </c>
      <c r="E9392" s="444" t="s">
        <v>1093</v>
      </c>
      <c r="F9392" s="446" t="s">
        <v>1131</v>
      </c>
      <c r="G9392" s="447" t="n">
        <v>5287.27702536321</v>
      </c>
      <c r="H9392" s="448" t="n">
        <v>4295.91292971804</v>
      </c>
      <c r="I9392" s="448" t="n">
        <v>85230.905648855</v>
      </c>
      <c r="J9392" s="389"/>
      <c r="K9392" s="331" t="s">
        <v>994</v>
      </c>
    </row>
    <row r="9393" customFormat="false" ht="15" hidden="true" customHeight="false" outlineLevel="0" collapsed="false">
      <c r="A9393" s="444"/>
      <c r="B9393" s="444" t="s">
        <v>1979</v>
      </c>
      <c r="C9393" s="444" t="str">
        <f aca="false">IFERROR(VLOOKUP(B9393,'[1]#¡REF!'!$A$1:$C$15201,2,FALSE()),"")</f>
        <v/>
      </c>
      <c r="D9393" s="444" t="s">
        <v>1016</v>
      </c>
      <c r="E9393" s="444" t="s">
        <v>1026</v>
      </c>
      <c r="F9393" s="446" t="s">
        <v>1132</v>
      </c>
      <c r="G9393" s="447" t="n">
        <v>991.364442255602</v>
      </c>
      <c r="H9393" s="448" t="n">
        <v>805.483674322132</v>
      </c>
      <c r="I9393" s="448" t="n">
        <v>15980.7948091603</v>
      </c>
      <c r="J9393" s="389"/>
      <c r="K9393" s="331" t="s">
        <v>994</v>
      </c>
    </row>
    <row r="9394" customFormat="false" ht="15" hidden="true" customHeight="false" outlineLevel="0" collapsed="false">
      <c r="A9394" s="444"/>
      <c r="B9394" s="444" t="s">
        <v>1979</v>
      </c>
      <c r="C9394" s="444" t="str">
        <f aca="false">IFERROR(VLOOKUP(B9394,'[1]#¡REF!'!$A$1:$C$15201,2,FALSE()),"")</f>
        <v/>
      </c>
      <c r="D9394" s="444" t="s">
        <v>1016</v>
      </c>
      <c r="E9394" s="444" t="s">
        <v>1027</v>
      </c>
      <c r="F9394" s="446" t="s">
        <v>1133</v>
      </c>
      <c r="G9394" s="447" t="n">
        <v>1652.274070426</v>
      </c>
      <c r="H9394" s="448" t="n">
        <v>1342.47279053689</v>
      </c>
      <c r="I9394" s="448" t="n">
        <v>26634.6580152672</v>
      </c>
      <c r="J9394" s="389"/>
      <c r="K9394" s="331" t="s">
        <v>994</v>
      </c>
    </row>
    <row r="9395" customFormat="false" ht="15" hidden="true" customHeight="false" outlineLevel="0" collapsed="false">
      <c r="A9395" s="449"/>
      <c r="B9395" s="449" t="s">
        <v>1979</v>
      </c>
      <c r="C9395" s="449" t="str">
        <f aca="false">IFERROR(VLOOKUP(B9395,'[1]#¡REF!'!$A$1:$C$15201,2,FALSE()),"")</f>
        <v/>
      </c>
      <c r="D9395" s="449" t="s">
        <v>1016</v>
      </c>
      <c r="E9395" s="449" t="s">
        <v>1028</v>
      </c>
      <c r="F9395" s="450" t="s">
        <v>1134</v>
      </c>
      <c r="G9395" s="447" t="n">
        <v>198.27288845112</v>
      </c>
      <c r="H9395" s="448" t="n">
        <v>161.096734864426</v>
      </c>
      <c r="I9395" s="448" t="n">
        <v>3196.15896183206</v>
      </c>
      <c r="J9395" s="390"/>
      <c r="K9395" s="331" t="s">
        <v>994</v>
      </c>
    </row>
    <row r="9396" customFormat="false" ht="15.75" hidden="true" customHeight="false" outlineLevel="0" collapsed="false">
      <c r="A9396" s="451"/>
      <c r="B9396" s="451" t="s">
        <v>1979</v>
      </c>
      <c r="C9396" s="451" t="str">
        <f aca="false">IFERROR(VLOOKUP(B9396,'[1]#¡REF!'!$A$1:$C$15201,2,FALSE()),"")</f>
        <v/>
      </c>
      <c r="D9396" s="451" t="s">
        <v>1016</v>
      </c>
      <c r="E9396" s="451" t="s">
        <v>621</v>
      </c>
      <c r="F9396" s="452" t="s">
        <v>1136</v>
      </c>
      <c r="G9396" s="453" t="n">
        <v>314.355733398999</v>
      </c>
      <c r="H9396" s="454" t="n">
        <v>255.414053994454</v>
      </c>
      <c r="I9396" s="454" t="n">
        <v>5067.41442239186</v>
      </c>
      <c r="J9396" s="360"/>
      <c r="K9396" s="356" t="s">
        <v>994</v>
      </c>
      <c r="L9396" s="379"/>
      <c r="M9396" s="379"/>
      <c r="N9396" s="379"/>
      <c r="O9396" s="379"/>
      <c r="P9396" s="101"/>
      <c r="Q9396" s="380"/>
      <c r="R9396" s="381"/>
      <c r="S9396" s="381"/>
      <c r="T9396" s="382"/>
    </row>
    <row r="9397" customFormat="false" ht="15" hidden="true" customHeight="false" outlineLevel="0" collapsed="false">
      <c r="A9397" s="439"/>
      <c r="B9397" s="439" t="s">
        <v>1982</v>
      </c>
      <c r="C9397" s="439" t="str">
        <f aca="false">IFERROR(VLOOKUP(B9397,'[1]#¡REF!'!$A$1:$C$15201,2,FALSE()),"")</f>
        <v/>
      </c>
      <c r="D9397" s="439" t="s">
        <v>991</v>
      </c>
      <c r="E9397" s="439" t="s">
        <v>997</v>
      </c>
      <c r="F9397" s="441" t="s">
        <v>1130</v>
      </c>
      <c r="G9397" s="447" t="n">
        <v>635.489529442886</v>
      </c>
      <c r="H9397" s="448" t="n">
        <v>1293.08036156896</v>
      </c>
      <c r="I9397" s="448" t="n">
        <v>25654.7123036093</v>
      </c>
      <c r="J9397" s="388"/>
      <c r="K9397" s="331" t="s">
        <v>994</v>
      </c>
    </row>
    <row r="9398" customFormat="false" ht="15" hidden="true" customHeight="false" outlineLevel="0" collapsed="false">
      <c r="A9398" s="444"/>
      <c r="B9398" s="444" t="s">
        <v>1982</v>
      </c>
      <c r="C9398" s="444" t="str">
        <f aca="false">IFERROR(VLOOKUP(B9398,'[1]#¡REF!'!$A$1:$C$15201,2,FALSE()),"")</f>
        <v/>
      </c>
      <c r="D9398" s="444" t="s">
        <v>991</v>
      </c>
      <c r="E9398" s="444" t="s">
        <v>1032</v>
      </c>
      <c r="F9398" s="446" t="s">
        <v>1130</v>
      </c>
      <c r="G9398" s="447" t="n">
        <v>762.587435331463</v>
      </c>
      <c r="H9398" s="448" t="n">
        <v>1551.69643388276</v>
      </c>
      <c r="I9398" s="448" t="n">
        <v>30785.6547643312</v>
      </c>
      <c r="J9398" s="389"/>
      <c r="K9398" s="331" t="s">
        <v>994</v>
      </c>
    </row>
    <row r="9399" customFormat="false" ht="15" hidden="true" customHeight="false" outlineLevel="0" collapsed="false">
      <c r="A9399" s="444"/>
      <c r="B9399" s="444" t="s">
        <v>1982</v>
      </c>
      <c r="C9399" s="444" t="str">
        <f aca="false">IFERROR(VLOOKUP(B9399,'[1]#¡REF!'!$A$1:$C$15201,2,FALSE()),"")</f>
        <v/>
      </c>
      <c r="D9399" s="444" t="s">
        <v>991</v>
      </c>
      <c r="E9399" s="444" t="s">
        <v>1033</v>
      </c>
      <c r="F9399" s="354" t="s">
        <v>993</v>
      </c>
      <c r="G9399" s="447" t="n">
        <v>1694.63874518103</v>
      </c>
      <c r="H9399" s="448" t="n">
        <v>3448.21429751723</v>
      </c>
      <c r="I9399" s="448" t="n">
        <v>68412.5661429581</v>
      </c>
      <c r="J9399" s="389"/>
      <c r="K9399" s="331" t="s">
        <v>994</v>
      </c>
    </row>
    <row r="9400" customFormat="false" ht="15" hidden="true" customHeight="false" outlineLevel="0" collapsed="false">
      <c r="A9400" s="444"/>
      <c r="B9400" s="444" t="s">
        <v>1982</v>
      </c>
      <c r="C9400" s="444" t="str">
        <f aca="false">IFERROR(VLOOKUP(B9400,'[1]#¡REF!'!$A$1:$C$15201,2,FALSE()),"")</f>
        <v/>
      </c>
      <c r="D9400" s="444" t="s">
        <v>991</v>
      </c>
      <c r="E9400" s="444" t="s">
        <v>1053</v>
      </c>
      <c r="F9400" s="354" t="s">
        <v>993</v>
      </c>
      <c r="G9400" s="447" t="n">
        <v>4236.59686295257</v>
      </c>
      <c r="H9400" s="448" t="n">
        <v>8620.53574379308</v>
      </c>
      <c r="I9400" s="448" t="n">
        <v>171031.415357395</v>
      </c>
      <c r="J9400" s="389"/>
      <c r="K9400" s="331" t="s">
        <v>994</v>
      </c>
    </row>
    <row r="9401" customFormat="false" ht="15" hidden="true" customHeight="false" outlineLevel="0" collapsed="false">
      <c r="A9401" s="444"/>
      <c r="B9401" s="444" t="s">
        <v>1982</v>
      </c>
      <c r="C9401" s="444" t="str">
        <f aca="false">IFERROR(VLOOKUP(B9401,'[1]#¡REF!'!$A$1:$C$15201,2,FALSE()),"")</f>
        <v/>
      </c>
      <c r="D9401" s="444" t="s">
        <v>991</v>
      </c>
      <c r="E9401" s="444" t="s">
        <v>1034</v>
      </c>
      <c r="F9401" s="354" t="s">
        <v>993</v>
      </c>
      <c r="G9401" s="447" t="n">
        <v>33534.3588090148</v>
      </c>
      <c r="H9401" s="448" t="n">
        <v>68234.9886264198</v>
      </c>
      <c r="I9401" s="448" t="n">
        <v>1353782.06511993</v>
      </c>
      <c r="J9401" s="389"/>
      <c r="K9401" s="331" t="s">
        <v>994</v>
      </c>
    </row>
    <row r="9402" customFormat="false" ht="15" hidden="true" customHeight="false" outlineLevel="0" collapsed="false">
      <c r="A9402" s="444"/>
      <c r="B9402" s="444" t="s">
        <v>1982</v>
      </c>
      <c r="C9402" s="444" t="str">
        <f aca="false">IFERROR(VLOOKUP(B9402,'[1]#¡REF!'!$A$1:$C$15201,2,FALSE()),"")</f>
        <v/>
      </c>
      <c r="D9402" s="444" t="s">
        <v>991</v>
      </c>
      <c r="E9402" s="444" t="s">
        <v>1009</v>
      </c>
      <c r="F9402" s="354" t="s">
        <v>993</v>
      </c>
      <c r="G9402" s="447" t="n">
        <v>2203.03036873534</v>
      </c>
      <c r="H9402" s="448" t="n">
        <v>4482.6785867724</v>
      </c>
      <c r="I9402" s="448" t="n">
        <v>88936.3359858455</v>
      </c>
      <c r="J9402" s="389"/>
      <c r="K9402" s="331" t="s">
        <v>994</v>
      </c>
    </row>
    <row r="9403" customFormat="false" ht="15" hidden="true" customHeight="false" outlineLevel="0" collapsed="false">
      <c r="A9403" s="444"/>
      <c r="B9403" s="444" t="s">
        <v>1982</v>
      </c>
      <c r="C9403" s="444" t="str">
        <f aca="false">IFERROR(VLOOKUP(B9403,'[1]#¡REF!'!$A$1:$C$15201,2,FALSE()),"")</f>
        <v/>
      </c>
      <c r="D9403" s="444" t="s">
        <v>991</v>
      </c>
      <c r="E9403" s="444" t="s">
        <v>1010</v>
      </c>
      <c r="F9403" s="354" t="s">
        <v>993</v>
      </c>
      <c r="G9403" s="447" t="n">
        <v>4236.59686295257</v>
      </c>
      <c r="H9403" s="448" t="n">
        <v>8620.53574379308</v>
      </c>
      <c r="I9403" s="448" t="n">
        <v>171031.415357395</v>
      </c>
      <c r="J9403" s="389"/>
      <c r="K9403" s="331" t="s">
        <v>994</v>
      </c>
    </row>
    <row r="9404" customFormat="false" ht="15" hidden="true" customHeight="false" outlineLevel="0" collapsed="false">
      <c r="A9404" s="444"/>
      <c r="B9404" s="444" t="s">
        <v>1982</v>
      </c>
      <c r="C9404" s="444" t="str">
        <f aca="false">IFERROR(VLOOKUP(B9404,'[1]#¡REF!'!$A$1:$C$15201,2,FALSE()),"")</f>
        <v/>
      </c>
      <c r="D9404" s="444" t="s">
        <v>991</v>
      </c>
      <c r="E9404" s="444" t="s">
        <v>1011</v>
      </c>
      <c r="F9404" s="354" t="s">
        <v>993</v>
      </c>
      <c r="G9404" s="447" t="n">
        <v>633.794890697705</v>
      </c>
      <c r="H9404" s="448" t="n">
        <v>1289.63214727145</v>
      </c>
      <c r="I9404" s="448" t="n">
        <v>25586.2997374663</v>
      </c>
      <c r="J9404" s="389"/>
      <c r="K9404" s="331" t="s">
        <v>994</v>
      </c>
    </row>
    <row r="9405" customFormat="false" ht="15" hidden="true" customHeight="false" outlineLevel="0" collapsed="false">
      <c r="A9405" s="444"/>
      <c r="B9405" s="444" t="s">
        <v>1982</v>
      </c>
      <c r="C9405" s="444" t="str">
        <f aca="false">IFERROR(VLOOKUP(B9405,'[1]#¡REF!'!$A$1:$C$15201,2,FALSE()),"")</f>
        <v/>
      </c>
      <c r="D9405" s="444" t="s">
        <v>991</v>
      </c>
      <c r="E9405" s="444" t="s">
        <v>1012</v>
      </c>
      <c r="F9405" s="354" t="s">
        <v>993</v>
      </c>
      <c r="G9405" s="447" t="n">
        <v>254.195811777154</v>
      </c>
      <c r="H9405" s="448" t="n">
        <v>517.232144627585</v>
      </c>
      <c r="I9405" s="448" t="n">
        <v>10261.8849214437</v>
      </c>
      <c r="J9405" s="389"/>
      <c r="K9405" s="331" t="s">
        <v>994</v>
      </c>
    </row>
    <row r="9406" customFormat="false" ht="15" hidden="true" customHeight="false" outlineLevel="0" collapsed="false">
      <c r="A9406" s="449"/>
      <c r="B9406" s="449" t="s">
        <v>1982</v>
      </c>
      <c r="C9406" s="449" t="str">
        <f aca="false">IFERROR(VLOOKUP(B9406,'[1]#¡REF!'!$A$1:$C$15201,2,FALSE()),"")</f>
        <v/>
      </c>
      <c r="D9406" s="449" t="s">
        <v>991</v>
      </c>
      <c r="E9406" s="449" t="s">
        <v>1014</v>
      </c>
      <c r="F9406" s="450" t="s">
        <v>1132</v>
      </c>
      <c r="G9406" s="447" t="n">
        <v>29656.178040668</v>
      </c>
      <c r="H9406" s="448" t="n">
        <v>60343.7502065516</v>
      </c>
      <c r="I9406" s="448" t="n">
        <v>1197219.90750177</v>
      </c>
      <c r="J9406" s="390"/>
      <c r="K9406" s="331" t="s">
        <v>994</v>
      </c>
    </row>
    <row r="9407" customFormat="false" ht="15.75" hidden="true" customHeight="false" outlineLevel="0" collapsed="false">
      <c r="A9407" s="451"/>
      <c r="B9407" s="451" t="s">
        <v>1982</v>
      </c>
      <c r="C9407" s="451" t="str">
        <f aca="false">IFERROR(VLOOKUP(B9407,'[1]#¡REF!'!$A$1:$C$15201,2,FALSE()),"")</f>
        <v/>
      </c>
      <c r="D9407" s="451" t="s">
        <v>991</v>
      </c>
      <c r="E9407" s="451" t="s">
        <v>612</v>
      </c>
      <c r="F9407" s="452" t="s">
        <v>1136</v>
      </c>
      <c r="G9407" s="453" t="n">
        <v>559.230785909739</v>
      </c>
      <c r="H9407" s="454" t="n">
        <v>1137.91071818069</v>
      </c>
      <c r="I9407" s="454" t="n">
        <v>22576.1468271762</v>
      </c>
      <c r="J9407" s="360"/>
      <c r="K9407" s="356" t="s">
        <v>994</v>
      </c>
      <c r="L9407" s="379"/>
      <c r="M9407" s="379"/>
      <c r="N9407" s="379"/>
      <c r="O9407" s="379"/>
      <c r="P9407" s="101"/>
      <c r="Q9407" s="380"/>
      <c r="R9407" s="381"/>
      <c r="S9407" s="381"/>
      <c r="T9407" s="382"/>
    </row>
    <row r="9408" customFormat="false" ht="15" hidden="true" customHeight="false" outlineLevel="0" collapsed="false">
      <c r="A9408" s="439"/>
      <c r="B9408" s="439" t="s">
        <v>1982</v>
      </c>
      <c r="C9408" s="439" t="str">
        <f aca="false">IFERROR(VLOOKUP(B9408,'[1]#¡REF!'!$A$1:$C$15201,2,FALSE()),"")</f>
        <v/>
      </c>
      <c r="D9408" s="439" t="s">
        <v>1016</v>
      </c>
      <c r="E9408" s="439" t="s">
        <v>1017</v>
      </c>
      <c r="F9408" s="441" t="s">
        <v>1130</v>
      </c>
      <c r="G9408" s="447" t="n">
        <v>338.080429663615</v>
      </c>
      <c r="H9408" s="448" t="n">
        <v>687.918752354688</v>
      </c>
      <c r="I9408" s="448" t="n">
        <v>13648.3069455201</v>
      </c>
      <c r="J9408" s="388"/>
      <c r="K9408" s="331" t="s">
        <v>994</v>
      </c>
    </row>
    <row r="9409" customFormat="false" ht="15" hidden="true" customHeight="false" outlineLevel="0" collapsed="false">
      <c r="A9409" s="444"/>
      <c r="B9409" s="444" t="s">
        <v>1982</v>
      </c>
      <c r="C9409" s="444" t="str">
        <f aca="false">IFERROR(VLOOKUP(B9409,'[1]#¡REF!'!$A$1:$C$15201,2,FALSE()),"")</f>
        <v/>
      </c>
      <c r="D9409" s="444" t="s">
        <v>1016</v>
      </c>
      <c r="E9409" s="444" t="s">
        <v>1019</v>
      </c>
      <c r="F9409" s="354" t="s">
        <v>993</v>
      </c>
      <c r="G9409" s="447" t="n">
        <v>66.0909110620601</v>
      </c>
      <c r="H9409" s="448" t="n">
        <v>134.480357603172</v>
      </c>
      <c r="I9409" s="448" t="n">
        <v>2668.09007957537</v>
      </c>
      <c r="J9409" s="389"/>
      <c r="K9409" s="331" t="s">
        <v>994</v>
      </c>
    </row>
    <row r="9410" customFormat="false" ht="15" hidden="true" customHeight="false" outlineLevel="0" collapsed="false">
      <c r="A9410" s="444"/>
      <c r="B9410" s="444" t="s">
        <v>1982</v>
      </c>
      <c r="C9410" s="444" t="str">
        <f aca="false">IFERROR(VLOOKUP(B9410,'[1]#¡REF!'!$A$1:$C$15201,2,FALSE()),"")</f>
        <v/>
      </c>
      <c r="D9410" s="444" t="s">
        <v>1016</v>
      </c>
      <c r="E9410" s="444" t="s">
        <v>1022</v>
      </c>
      <c r="F9410" s="354" t="s">
        <v>993</v>
      </c>
      <c r="G9410" s="447" t="n">
        <v>1156.59094358605</v>
      </c>
      <c r="H9410" s="448" t="n">
        <v>2353.40625805551</v>
      </c>
      <c r="I9410" s="448" t="n">
        <v>46691.5763925689</v>
      </c>
      <c r="J9410" s="389"/>
      <c r="K9410" s="331" t="s">
        <v>994</v>
      </c>
    </row>
    <row r="9411" customFormat="false" ht="15" hidden="true" customHeight="false" outlineLevel="0" collapsed="false">
      <c r="A9411" s="444"/>
      <c r="B9411" s="444" t="s">
        <v>1982</v>
      </c>
      <c r="C9411" s="444" t="str">
        <f aca="false">IFERROR(VLOOKUP(B9411,'[1]#¡REF!'!$A$1:$C$15201,2,FALSE()),"")</f>
        <v/>
      </c>
      <c r="D9411" s="444" t="s">
        <v>1016</v>
      </c>
      <c r="E9411" s="444" t="s">
        <v>1042</v>
      </c>
      <c r="F9411" s="354" t="s">
        <v>993</v>
      </c>
      <c r="G9411" s="447" t="n">
        <v>5287.27288496481</v>
      </c>
      <c r="H9411" s="448" t="n">
        <v>10758.4286082538</v>
      </c>
      <c r="I9411" s="448" t="n">
        <v>213447.206366029</v>
      </c>
      <c r="J9411" s="389"/>
      <c r="K9411" s="331" t="s">
        <v>994</v>
      </c>
    </row>
    <row r="9412" customFormat="false" ht="15" hidden="true" customHeight="false" outlineLevel="0" collapsed="false">
      <c r="A9412" s="444"/>
      <c r="B9412" s="444" t="s">
        <v>1982</v>
      </c>
      <c r="C9412" s="444" t="str">
        <f aca="false">IFERROR(VLOOKUP(B9412,'[1]#¡REF!'!$A$1:$C$15201,2,FALSE()),"")</f>
        <v/>
      </c>
      <c r="D9412" s="444" t="s">
        <v>1016</v>
      </c>
      <c r="E9412" s="444" t="s">
        <v>1024</v>
      </c>
      <c r="F9412" s="354" t="s">
        <v>993</v>
      </c>
      <c r="G9412" s="447" t="n">
        <v>3965.45466372361</v>
      </c>
      <c r="H9412" s="448" t="n">
        <v>8068.82145619033</v>
      </c>
      <c r="I9412" s="448" t="n">
        <v>160085.404774522</v>
      </c>
      <c r="J9412" s="389"/>
      <c r="K9412" s="331" t="s">
        <v>994</v>
      </c>
    </row>
    <row r="9413" customFormat="false" ht="15" hidden="true" customHeight="false" outlineLevel="0" collapsed="false">
      <c r="A9413" s="444"/>
      <c r="B9413" s="444" t="s">
        <v>1982</v>
      </c>
      <c r="C9413" s="444" t="str">
        <f aca="false">IFERROR(VLOOKUP(B9413,'[1]#¡REF!'!$A$1:$C$15201,2,FALSE()),"")</f>
        <v/>
      </c>
      <c r="D9413" s="444" t="s">
        <v>1016</v>
      </c>
      <c r="E9413" s="444" t="s">
        <v>1065</v>
      </c>
      <c r="F9413" s="354" t="s">
        <v>993</v>
      </c>
      <c r="G9413" s="447" t="n">
        <v>198.27273318618</v>
      </c>
      <c r="H9413" s="448" t="n">
        <v>403.441072809516</v>
      </c>
      <c r="I9413" s="448" t="n">
        <v>8004.2702387261</v>
      </c>
      <c r="J9413" s="389"/>
      <c r="K9413" s="331" t="s">
        <v>994</v>
      </c>
    </row>
    <row r="9414" customFormat="false" ht="15" hidden="true" customHeight="false" outlineLevel="0" collapsed="false">
      <c r="A9414" s="444"/>
      <c r="B9414" s="444" t="s">
        <v>1982</v>
      </c>
      <c r="C9414" s="444" t="str">
        <f aca="false">IFERROR(VLOOKUP(B9414,'[1]#¡REF!'!$A$1:$C$15201,2,FALSE()),"")</f>
        <v/>
      </c>
      <c r="D9414" s="444" t="s">
        <v>1016</v>
      </c>
      <c r="E9414" s="444" t="s">
        <v>1093</v>
      </c>
      <c r="F9414" s="446" t="s">
        <v>1131</v>
      </c>
      <c r="G9414" s="447" t="n">
        <v>1520.09095442738</v>
      </c>
      <c r="H9414" s="448" t="n">
        <v>3093.04822487296</v>
      </c>
      <c r="I9414" s="448" t="n">
        <v>61366.0718302334</v>
      </c>
      <c r="J9414" s="389"/>
      <c r="K9414" s="331" t="s">
        <v>994</v>
      </c>
    </row>
    <row r="9415" customFormat="false" ht="15" hidden="true" customHeight="false" outlineLevel="0" collapsed="false">
      <c r="A9415" s="444"/>
      <c r="B9415" s="444" t="s">
        <v>1982</v>
      </c>
      <c r="C9415" s="444" t="str">
        <f aca="false">IFERROR(VLOOKUP(B9415,'[1]#¡REF!'!$A$1:$C$15201,2,FALSE()),"")</f>
        <v/>
      </c>
      <c r="D9415" s="444" t="s">
        <v>1016</v>
      </c>
      <c r="E9415" s="444" t="s">
        <v>1027</v>
      </c>
      <c r="F9415" s="446" t="s">
        <v>1133</v>
      </c>
      <c r="G9415" s="447" t="n">
        <v>132.18182212412</v>
      </c>
      <c r="H9415" s="448" t="n">
        <v>268.960715206344</v>
      </c>
      <c r="I9415" s="448" t="n">
        <v>5336.18015915073</v>
      </c>
      <c r="J9415" s="389"/>
      <c r="K9415" s="331" t="s">
        <v>994</v>
      </c>
    </row>
    <row r="9416" customFormat="false" ht="15" hidden="true" customHeight="false" outlineLevel="0" collapsed="false">
      <c r="A9416" s="449"/>
      <c r="B9416" s="449" t="s">
        <v>1982</v>
      </c>
      <c r="C9416" s="449" t="str">
        <f aca="false">IFERROR(VLOOKUP(B9416,'[1]#¡REF!'!$A$1:$C$15201,2,FALSE()),"")</f>
        <v/>
      </c>
      <c r="D9416" s="449" t="s">
        <v>1016</v>
      </c>
      <c r="E9416" s="449" t="s">
        <v>1028</v>
      </c>
      <c r="F9416" s="450" t="s">
        <v>1134</v>
      </c>
      <c r="G9416" s="447" t="n">
        <v>132.18182212412</v>
      </c>
      <c r="H9416" s="448" t="n">
        <v>268.960715206344</v>
      </c>
      <c r="I9416" s="448" t="n">
        <v>5336.18015915073</v>
      </c>
      <c r="J9416" s="390"/>
      <c r="K9416" s="331" t="s">
        <v>994</v>
      </c>
    </row>
    <row r="9417" customFormat="false" ht="15.75" hidden="true" customHeight="false" outlineLevel="0" collapsed="false">
      <c r="A9417" s="451"/>
      <c r="B9417" s="451" t="s">
        <v>1982</v>
      </c>
      <c r="C9417" s="451" t="str">
        <f aca="false">IFERROR(VLOOKUP(B9417,'[1]#¡REF!'!$A$1:$C$15201,2,FALSE()),"")</f>
        <v/>
      </c>
      <c r="D9417" s="451" t="s">
        <v>1016</v>
      </c>
      <c r="E9417" s="451" t="s">
        <v>621</v>
      </c>
      <c r="F9417" s="452" t="s">
        <v>1136</v>
      </c>
      <c r="G9417" s="453" t="n">
        <v>261.821686130469</v>
      </c>
      <c r="H9417" s="454" t="n">
        <v>532.749108966413</v>
      </c>
      <c r="I9417" s="454" t="n">
        <v>10569.741469087</v>
      </c>
      <c r="J9417" s="360"/>
      <c r="K9417" s="356" t="s">
        <v>994</v>
      </c>
      <c r="L9417" s="379"/>
      <c r="M9417" s="379"/>
      <c r="N9417" s="379"/>
      <c r="O9417" s="379"/>
      <c r="P9417" s="101"/>
      <c r="Q9417" s="380"/>
      <c r="R9417" s="381"/>
      <c r="S9417" s="381"/>
      <c r="T9417" s="382"/>
    </row>
    <row r="9418" customFormat="false" ht="15" hidden="true" customHeight="false" outlineLevel="0" collapsed="false">
      <c r="A9418" s="439"/>
      <c r="B9418" s="439" t="s">
        <v>1983</v>
      </c>
      <c r="C9418" s="439" t="str">
        <f aca="false">IFERROR(VLOOKUP(B9418,'[1]#¡REF!'!$A$1:$C$15201,2,FALSE()),"")</f>
        <v/>
      </c>
      <c r="D9418" s="439" t="s">
        <v>991</v>
      </c>
      <c r="E9418" s="439" t="s">
        <v>992</v>
      </c>
      <c r="F9418" s="354" t="s">
        <v>993</v>
      </c>
      <c r="G9418" s="447" t="n">
        <v>300</v>
      </c>
      <c r="H9418" s="448" t="n">
        <v>23679.43760455</v>
      </c>
      <c r="I9418" s="448" t="n">
        <v>469800</v>
      </c>
      <c r="J9418" s="388"/>
      <c r="K9418" s="331" t="s">
        <v>994</v>
      </c>
    </row>
    <row r="9419" customFormat="false" ht="15" hidden="true" customHeight="false" outlineLevel="0" collapsed="false">
      <c r="A9419" s="444"/>
      <c r="B9419" s="444" t="s">
        <v>1983</v>
      </c>
      <c r="C9419" s="444" t="str">
        <f aca="false">IFERROR(VLOOKUP(B9419,'[1]#¡REF!'!$A$1:$C$15201,2,FALSE()),"")</f>
        <v/>
      </c>
      <c r="D9419" s="444" t="s">
        <v>991</v>
      </c>
      <c r="E9419" s="444" t="s">
        <v>1000</v>
      </c>
      <c r="F9419" s="354" t="s">
        <v>993</v>
      </c>
      <c r="G9419" s="447" t="n">
        <v>7</v>
      </c>
      <c r="H9419" s="448" t="n">
        <v>552.520210772834</v>
      </c>
      <c r="I9419" s="448" t="n">
        <v>10962</v>
      </c>
      <c r="J9419" s="389"/>
      <c r="K9419" s="331" t="s">
        <v>994</v>
      </c>
    </row>
    <row r="9420" customFormat="false" ht="15" hidden="true" customHeight="false" outlineLevel="0" collapsed="false">
      <c r="A9420" s="444"/>
      <c r="B9420" s="444" t="s">
        <v>1983</v>
      </c>
      <c r="C9420" s="444" t="str">
        <f aca="false">IFERROR(VLOOKUP(B9420,'[1]#¡REF!'!$A$1:$C$15201,2,FALSE()),"")</f>
        <v/>
      </c>
      <c r="D9420" s="444" t="s">
        <v>991</v>
      </c>
      <c r="E9420" s="444" t="s">
        <v>1037</v>
      </c>
      <c r="F9420" s="446" t="s">
        <v>1131</v>
      </c>
      <c r="G9420" s="447" t="n">
        <v>120</v>
      </c>
      <c r="H9420" s="448" t="n">
        <v>9471.77504182001</v>
      </c>
      <c r="I9420" s="448" t="n">
        <v>187920</v>
      </c>
      <c r="J9420" s="389"/>
      <c r="K9420" s="331" t="s">
        <v>994</v>
      </c>
    </row>
    <row r="9421" customFormat="false" ht="15" hidden="true" customHeight="false" outlineLevel="0" collapsed="false">
      <c r="A9421" s="444"/>
      <c r="B9421" s="444" t="s">
        <v>1983</v>
      </c>
      <c r="C9421" s="444" t="str">
        <f aca="false">IFERROR(VLOOKUP(B9421,'[1]#¡REF!'!$A$1:$C$15201,2,FALSE()),"")</f>
        <v/>
      </c>
      <c r="D9421" s="444" t="s">
        <v>991</v>
      </c>
      <c r="E9421" s="444" t="s">
        <v>1014</v>
      </c>
      <c r="F9421" s="446" t="s">
        <v>1132</v>
      </c>
      <c r="G9421" s="447" t="n">
        <v>300</v>
      </c>
      <c r="H9421" s="448" t="n">
        <v>23679.43760455</v>
      </c>
      <c r="I9421" s="448" t="n">
        <v>469800</v>
      </c>
      <c r="J9421" s="389"/>
      <c r="K9421" s="331" t="s">
        <v>994</v>
      </c>
    </row>
    <row r="9422" customFormat="false" ht="15" hidden="true" customHeight="false" outlineLevel="0" collapsed="false">
      <c r="A9422" s="444"/>
      <c r="B9422" s="444" t="s">
        <v>1983</v>
      </c>
      <c r="C9422" s="444" t="str">
        <f aca="false">IFERROR(VLOOKUP(B9422,'[1]#¡REF!'!$A$1:$C$15201,2,FALSE()),"")</f>
        <v/>
      </c>
      <c r="D9422" s="444" t="s">
        <v>991</v>
      </c>
      <c r="E9422" s="444" t="s">
        <v>1004</v>
      </c>
      <c r="F9422" s="446" t="s">
        <v>1134</v>
      </c>
      <c r="G9422" s="447" t="n">
        <v>16</v>
      </c>
      <c r="H9422" s="448" t="n">
        <v>1262.90333890933</v>
      </c>
      <c r="I9422" s="448" t="n">
        <v>25056</v>
      </c>
      <c r="J9422" s="389"/>
      <c r="K9422" s="331" t="s">
        <v>994</v>
      </c>
    </row>
    <row r="9423" customFormat="false" ht="15" hidden="true" customHeight="false" outlineLevel="0" collapsed="false">
      <c r="A9423" s="444"/>
      <c r="B9423" s="444" t="s">
        <v>1984</v>
      </c>
      <c r="C9423" s="444" t="str">
        <f aca="false">IFERROR(VLOOKUP(B9423,'[1]#¡REF!'!$A$1:$C$15201,2,FALSE()),"")</f>
        <v/>
      </c>
      <c r="D9423" s="444" t="s">
        <v>991</v>
      </c>
      <c r="E9423" s="444" t="s">
        <v>1002</v>
      </c>
      <c r="F9423" s="446" t="s">
        <v>1133</v>
      </c>
      <c r="G9423" s="447" t="n">
        <v>50</v>
      </c>
      <c r="H9423" s="448" t="n">
        <v>17537.4006802721</v>
      </c>
      <c r="I9423" s="448" t="n">
        <v>347942</v>
      </c>
      <c r="J9423" s="389"/>
      <c r="K9423" s="331" t="s">
        <v>994</v>
      </c>
    </row>
    <row r="9424" customFormat="false" ht="15" hidden="true" customHeight="false" outlineLevel="0" collapsed="false">
      <c r="A9424" s="444"/>
      <c r="B9424" s="444" t="s">
        <v>1985</v>
      </c>
      <c r="C9424" s="444" t="str">
        <f aca="false">IFERROR(VLOOKUP(B9424,'[1]#¡REF!'!$A$1:$C$15201,2,FALSE()),"")</f>
        <v/>
      </c>
      <c r="D9424" s="444" t="s">
        <v>991</v>
      </c>
      <c r="E9424" s="444" t="s">
        <v>1053</v>
      </c>
      <c r="F9424" s="354" t="s">
        <v>993</v>
      </c>
      <c r="G9424" s="447" t="n">
        <v>1000</v>
      </c>
      <c r="H9424" s="448" t="n">
        <v>500</v>
      </c>
      <c r="I9424" s="448" t="n">
        <v>9920</v>
      </c>
      <c r="J9424" s="389"/>
      <c r="K9424" s="331" t="s">
        <v>994</v>
      </c>
    </row>
    <row r="9425" customFormat="false" ht="15" hidden="true" customHeight="false" outlineLevel="0" collapsed="false">
      <c r="A9425" s="444"/>
      <c r="B9425" s="444" t="s">
        <v>1986</v>
      </c>
      <c r="C9425" s="444" t="str">
        <f aca="false">IFERROR(VLOOKUP(B9425,'[1]#¡REF!'!$A$1:$C$15201,2,FALSE()),"")</f>
        <v/>
      </c>
      <c r="D9425" s="444" t="s">
        <v>991</v>
      </c>
      <c r="E9425" s="444" t="s">
        <v>997</v>
      </c>
      <c r="F9425" s="446" t="s">
        <v>1130</v>
      </c>
      <c r="G9425" s="447" t="n">
        <v>8</v>
      </c>
      <c r="H9425" s="448" t="n">
        <v>46.0725844956495</v>
      </c>
      <c r="I9425" s="448" t="n">
        <v>914.08</v>
      </c>
      <c r="J9425" s="389"/>
      <c r="K9425" s="331" t="s">
        <v>994</v>
      </c>
    </row>
    <row r="9426" customFormat="false" ht="15" hidden="true" customHeight="false" outlineLevel="0" collapsed="false">
      <c r="A9426" s="444"/>
      <c r="B9426" s="444" t="s">
        <v>1986</v>
      </c>
      <c r="C9426" s="444" t="str">
        <f aca="false">IFERROR(VLOOKUP(B9426,'[1]#¡REF!'!$A$1:$C$15201,2,FALSE()),"")</f>
        <v/>
      </c>
      <c r="D9426" s="444" t="s">
        <v>991</v>
      </c>
      <c r="E9426" s="444" t="s">
        <v>1032</v>
      </c>
      <c r="F9426" s="446" t="s">
        <v>1130</v>
      </c>
      <c r="G9426" s="447" t="n">
        <v>36</v>
      </c>
      <c r="H9426" s="448" t="n">
        <v>207.326630230423</v>
      </c>
      <c r="I9426" s="448" t="n">
        <v>4113.36</v>
      </c>
      <c r="J9426" s="389"/>
      <c r="K9426" s="331" t="s">
        <v>994</v>
      </c>
    </row>
    <row r="9427" customFormat="false" ht="15" hidden="true" customHeight="false" outlineLevel="0" collapsed="false">
      <c r="A9427" s="444"/>
      <c r="B9427" s="444" t="s">
        <v>1986</v>
      </c>
      <c r="C9427" s="444" t="str">
        <f aca="false">IFERROR(VLOOKUP(B9427,'[1]#¡REF!'!$A$1:$C$15201,2,FALSE()),"")</f>
        <v/>
      </c>
      <c r="D9427" s="444" t="s">
        <v>991</v>
      </c>
      <c r="E9427" s="444" t="s">
        <v>992</v>
      </c>
      <c r="F9427" s="354" t="s">
        <v>993</v>
      </c>
      <c r="G9427" s="447" t="n">
        <v>150</v>
      </c>
      <c r="H9427" s="448" t="n">
        <v>863.860959293429</v>
      </c>
      <c r="I9427" s="448" t="n">
        <v>17139</v>
      </c>
      <c r="J9427" s="389"/>
      <c r="K9427" s="331" t="s">
        <v>994</v>
      </c>
    </row>
    <row r="9428" customFormat="false" ht="15" hidden="true" customHeight="false" outlineLevel="0" collapsed="false">
      <c r="A9428" s="444"/>
      <c r="B9428" s="444" t="s">
        <v>1986</v>
      </c>
      <c r="C9428" s="444" t="str">
        <f aca="false">IFERROR(VLOOKUP(B9428,'[1]#¡REF!'!$A$1:$C$15201,2,FALSE()),"")</f>
        <v/>
      </c>
      <c r="D9428" s="444" t="s">
        <v>991</v>
      </c>
      <c r="E9428" s="444" t="s">
        <v>1000</v>
      </c>
      <c r="F9428" s="354" t="s">
        <v>993</v>
      </c>
      <c r="G9428" s="447" t="n">
        <v>120</v>
      </c>
      <c r="H9428" s="448" t="n">
        <v>691.088767434743</v>
      </c>
      <c r="I9428" s="448" t="n">
        <v>13711.2</v>
      </c>
      <c r="J9428" s="389"/>
      <c r="K9428" s="331" t="s">
        <v>994</v>
      </c>
    </row>
    <row r="9429" customFormat="false" ht="15" hidden="true" customHeight="false" outlineLevel="0" collapsed="false">
      <c r="A9429" s="444"/>
      <c r="B9429" s="444" t="s">
        <v>1986</v>
      </c>
      <c r="C9429" s="444" t="str">
        <f aca="false">IFERROR(VLOOKUP(B9429,'[1]#¡REF!'!$A$1:$C$15201,2,FALSE()),"")</f>
        <v/>
      </c>
      <c r="D9429" s="444" t="s">
        <v>991</v>
      </c>
      <c r="E9429" s="444" t="s">
        <v>1075</v>
      </c>
      <c r="F9429" s="354" t="s">
        <v>993</v>
      </c>
      <c r="G9429" s="447" t="n">
        <v>16</v>
      </c>
      <c r="H9429" s="448" t="n">
        <v>92.145168991299</v>
      </c>
      <c r="I9429" s="448" t="n">
        <v>1828.16</v>
      </c>
      <c r="J9429" s="389"/>
      <c r="K9429" s="331" t="s">
        <v>994</v>
      </c>
    </row>
    <row r="9430" customFormat="false" ht="15" hidden="true" customHeight="false" outlineLevel="0" collapsed="false">
      <c r="A9430" s="444"/>
      <c r="B9430" s="444" t="s">
        <v>1986</v>
      </c>
      <c r="C9430" s="444" t="str">
        <f aca="false">IFERROR(VLOOKUP(B9430,'[1]#¡REF!'!$A$1:$C$15201,2,FALSE()),"")</f>
        <v/>
      </c>
      <c r="D9430" s="444" t="s">
        <v>991</v>
      </c>
      <c r="E9430" s="444" t="s">
        <v>1053</v>
      </c>
      <c r="F9430" s="354" t="s">
        <v>993</v>
      </c>
      <c r="G9430" s="447" t="n">
        <v>100</v>
      </c>
      <c r="H9430" s="448" t="n">
        <v>575.907306195619</v>
      </c>
      <c r="I9430" s="448" t="n">
        <v>11426</v>
      </c>
      <c r="J9430" s="389"/>
      <c r="K9430" s="331" t="s">
        <v>994</v>
      </c>
    </row>
    <row r="9431" customFormat="false" ht="15" hidden="true" customHeight="false" outlineLevel="0" collapsed="false">
      <c r="A9431" s="444"/>
      <c r="B9431" s="444" t="s">
        <v>1986</v>
      </c>
      <c r="C9431" s="444" t="str">
        <f aca="false">IFERROR(VLOOKUP(B9431,'[1]#¡REF!'!$A$1:$C$15201,2,FALSE()),"")</f>
        <v/>
      </c>
      <c r="D9431" s="444" t="s">
        <v>991</v>
      </c>
      <c r="E9431" s="444" t="s">
        <v>1035</v>
      </c>
      <c r="F9431" s="354" t="s">
        <v>993</v>
      </c>
      <c r="G9431" s="447" t="n">
        <v>7</v>
      </c>
      <c r="H9431" s="448" t="n">
        <v>40.3135114336933</v>
      </c>
      <c r="I9431" s="448" t="n">
        <v>799.82</v>
      </c>
      <c r="J9431" s="389"/>
      <c r="K9431" s="331" t="s">
        <v>994</v>
      </c>
    </row>
    <row r="9432" customFormat="false" ht="15" hidden="true" customHeight="false" outlineLevel="0" collapsed="false">
      <c r="A9432" s="444"/>
      <c r="B9432" s="444" t="s">
        <v>1986</v>
      </c>
      <c r="C9432" s="444" t="str">
        <f aca="false">IFERROR(VLOOKUP(B9432,'[1]#¡REF!'!$A$1:$C$15201,2,FALSE()),"")</f>
        <v/>
      </c>
      <c r="D9432" s="444" t="s">
        <v>991</v>
      </c>
      <c r="E9432" s="444" t="s">
        <v>1036</v>
      </c>
      <c r="F9432" s="354" t="s">
        <v>993</v>
      </c>
      <c r="G9432" s="447" t="n">
        <v>5</v>
      </c>
      <c r="H9432" s="448" t="n">
        <v>28.7953653097809</v>
      </c>
      <c r="I9432" s="448" t="n">
        <v>571.3</v>
      </c>
      <c r="J9432" s="389"/>
      <c r="K9432" s="331" t="s">
        <v>994</v>
      </c>
    </row>
    <row r="9433" customFormat="false" ht="15" hidden="true" customHeight="false" outlineLevel="0" collapsed="false">
      <c r="A9433" s="444"/>
      <c r="B9433" s="444" t="s">
        <v>1986</v>
      </c>
      <c r="C9433" s="444" t="str">
        <f aca="false">IFERROR(VLOOKUP(B9433,'[1]#¡REF!'!$A$1:$C$15201,2,FALSE()),"")</f>
        <v/>
      </c>
      <c r="D9433" s="444" t="s">
        <v>991</v>
      </c>
      <c r="E9433" s="444" t="s">
        <v>1013</v>
      </c>
      <c r="F9433" s="354" t="s">
        <v>993</v>
      </c>
      <c r="G9433" s="447" t="n">
        <v>2</v>
      </c>
      <c r="H9433" s="448" t="n">
        <v>11.5181461239124</v>
      </c>
      <c r="I9433" s="448" t="n">
        <v>228.52</v>
      </c>
      <c r="J9433" s="389"/>
      <c r="K9433" s="331" t="s">
        <v>994</v>
      </c>
    </row>
    <row r="9434" customFormat="false" ht="15" hidden="true" customHeight="false" outlineLevel="0" collapsed="false">
      <c r="A9434" s="444"/>
      <c r="B9434" s="444" t="s">
        <v>1986</v>
      </c>
      <c r="C9434" s="444" t="str">
        <f aca="false">IFERROR(VLOOKUP(B9434,'[1]#¡REF!'!$A$1:$C$15201,2,FALSE()),"")</f>
        <v/>
      </c>
      <c r="D9434" s="444" t="s">
        <v>991</v>
      </c>
      <c r="E9434" s="444" t="s">
        <v>1037</v>
      </c>
      <c r="F9434" s="446" t="s">
        <v>1131</v>
      </c>
      <c r="G9434" s="447" t="n">
        <v>37</v>
      </c>
      <c r="H9434" s="448" t="n">
        <v>213.085703292379</v>
      </c>
      <c r="I9434" s="448" t="n">
        <v>4227.62</v>
      </c>
      <c r="J9434" s="389"/>
      <c r="K9434" s="331" t="s">
        <v>994</v>
      </c>
    </row>
    <row r="9435" customFormat="false" ht="15" hidden="true" customHeight="false" outlineLevel="0" collapsed="false">
      <c r="A9435" s="444"/>
      <c r="B9435" s="444" t="s">
        <v>1986</v>
      </c>
      <c r="C9435" s="444" t="str">
        <f aca="false">IFERROR(VLOOKUP(B9435,'[1]#¡REF!'!$A$1:$C$15201,2,FALSE()),"")</f>
        <v/>
      </c>
      <c r="D9435" s="444" t="s">
        <v>991</v>
      </c>
      <c r="E9435" s="444" t="s">
        <v>1014</v>
      </c>
      <c r="F9435" s="446" t="s">
        <v>1132</v>
      </c>
      <c r="G9435" s="447" t="n">
        <v>84</v>
      </c>
      <c r="H9435" s="448" t="n">
        <v>483.76213720432</v>
      </c>
      <c r="I9435" s="448" t="n">
        <v>9597.84</v>
      </c>
      <c r="J9435" s="389"/>
      <c r="K9435" s="331" t="s">
        <v>994</v>
      </c>
    </row>
    <row r="9436" customFormat="false" ht="15" hidden="true" customHeight="false" outlineLevel="0" collapsed="false">
      <c r="A9436" s="444"/>
      <c r="B9436" s="444" t="s">
        <v>1986</v>
      </c>
      <c r="C9436" s="444" t="str">
        <f aca="false">IFERROR(VLOOKUP(B9436,'[1]#¡REF!'!$A$1:$C$15201,2,FALSE()),"")</f>
        <v/>
      </c>
      <c r="D9436" s="444" t="s">
        <v>991</v>
      </c>
      <c r="E9436" s="444" t="s">
        <v>1002</v>
      </c>
      <c r="F9436" s="446" t="s">
        <v>1133</v>
      </c>
      <c r="G9436" s="447" t="n">
        <v>2</v>
      </c>
      <c r="H9436" s="448" t="n">
        <v>11.5181461239124</v>
      </c>
      <c r="I9436" s="448" t="n">
        <v>228.52</v>
      </c>
      <c r="J9436" s="389"/>
      <c r="K9436" s="331" t="s">
        <v>994</v>
      </c>
    </row>
    <row r="9437" customFormat="false" ht="15" hidden="true" customHeight="false" outlineLevel="0" collapsed="false">
      <c r="A9437" s="449"/>
      <c r="B9437" s="449" t="s">
        <v>1986</v>
      </c>
      <c r="C9437" s="449" t="str">
        <f aca="false">IFERROR(VLOOKUP(B9437,'[1]#¡REF!'!$A$1:$C$15201,2,FALSE()),"")</f>
        <v/>
      </c>
      <c r="D9437" s="449" t="s">
        <v>991</v>
      </c>
      <c r="E9437" s="449" t="s">
        <v>1004</v>
      </c>
      <c r="F9437" s="450" t="s">
        <v>1134</v>
      </c>
      <c r="G9437" s="447" t="n">
        <v>64</v>
      </c>
      <c r="H9437" s="448" t="n">
        <v>368.580675965196</v>
      </c>
      <c r="I9437" s="448" t="n">
        <v>7312.64</v>
      </c>
      <c r="J9437" s="390"/>
      <c r="K9437" s="331" t="s">
        <v>994</v>
      </c>
    </row>
    <row r="9438" customFormat="false" ht="15.75" hidden="true" customHeight="false" outlineLevel="0" collapsed="false">
      <c r="A9438" s="455" t="s">
        <v>1987</v>
      </c>
      <c r="B9438" s="455" t="s">
        <v>1986</v>
      </c>
      <c r="C9438" s="455" t="str">
        <f aca="false">IFERROR(VLOOKUP(B9438,'[1]#¡REF!'!$A$1:$C$15201,2,FALSE()),"")</f>
        <v/>
      </c>
      <c r="D9438" s="455" t="s">
        <v>991</v>
      </c>
      <c r="E9438" s="455" t="s">
        <v>612</v>
      </c>
      <c r="F9438" s="456" t="s">
        <v>1136</v>
      </c>
      <c r="G9438" s="457" t="n">
        <v>32</v>
      </c>
      <c r="H9438" s="465" t="n">
        <v>184.290337982598</v>
      </c>
      <c r="I9438" s="465" t="n">
        <v>3656.32</v>
      </c>
      <c r="J9438" s="360" t="n">
        <v>98.5</v>
      </c>
      <c r="K9438" s="455" t="s">
        <v>994</v>
      </c>
      <c r="L9438" s="458" t="s">
        <v>1988</v>
      </c>
      <c r="M9438" s="458"/>
      <c r="N9438" s="458"/>
      <c r="O9438" s="458" t="n">
        <v>3139368</v>
      </c>
      <c r="P9438" s="459" t="n">
        <v>2681</v>
      </c>
      <c r="Q9438" s="460" t="n">
        <v>44490</v>
      </c>
      <c r="R9438" s="461"/>
      <c r="S9438" s="461"/>
      <c r="T9438" s="462" t="n">
        <f aca="false">32</f>
        <v>32</v>
      </c>
    </row>
    <row r="9439" customFormat="false" ht="15" hidden="true" customHeight="false" outlineLevel="0" collapsed="false">
      <c r="A9439" s="439"/>
      <c r="B9439" s="439" t="s">
        <v>1989</v>
      </c>
      <c r="C9439" s="439" t="str">
        <f aca="false">IFERROR(VLOOKUP(B9439,'[1]#¡REF!'!$A$1:$C$15201,2,FALSE()),"")</f>
        <v/>
      </c>
      <c r="D9439" s="439" t="s">
        <v>991</v>
      </c>
      <c r="E9439" s="439" t="s">
        <v>997</v>
      </c>
      <c r="F9439" s="441" t="s">
        <v>1130</v>
      </c>
      <c r="G9439" s="447" t="n">
        <v>55</v>
      </c>
      <c r="H9439" s="448" t="n">
        <v>11.2827630760048</v>
      </c>
      <c r="I9439" s="448" t="n">
        <v>223.85</v>
      </c>
      <c r="J9439" s="388"/>
      <c r="K9439" s="331" t="s">
        <v>994</v>
      </c>
    </row>
    <row r="9440" customFormat="false" ht="15" hidden="true" customHeight="false" outlineLevel="0" collapsed="false">
      <c r="A9440" s="444"/>
      <c r="B9440" s="444" t="s">
        <v>1989</v>
      </c>
      <c r="C9440" s="444" t="str">
        <f aca="false">IFERROR(VLOOKUP(B9440,'[1]#¡REF!'!$A$1:$C$15201,2,FALSE()),"")</f>
        <v/>
      </c>
      <c r="D9440" s="444" t="s">
        <v>991</v>
      </c>
      <c r="E9440" s="444" t="s">
        <v>1008</v>
      </c>
      <c r="F9440" s="354" t="s">
        <v>993</v>
      </c>
      <c r="G9440" s="447" t="n">
        <v>35000</v>
      </c>
      <c r="H9440" s="448" t="n">
        <v>7179.9401392758</v>
      </c>
      <c r="I9440" s="448" t="n">
        <v>142450</v>
      </c>
      <c r="J9440" s="389"/>
      <c r="K9440" s="331" t="s">
        <v>994</v>
      </c>
    </row>
    <row r="9441" customFormat="false" ht="15" hidden="true" customHeight="false" outlineLevel="0" collapsed="false">
      <c r="A9441" s="444"/>
      <c r="B9441" s="444" t="s">
        <v>1989</v>
      </c>
      <c r="C9441" s="444" t="str">
        <f aca="false">IFERROR(VLOOKUP(B9441,'[1]#¡REF!'!$A$1:$C$15201,2,FALSE()),"")</f>
        <v/>
      </c>
      <c r="D9441" s="444" t="s">
        <v>991</v>
      </c>
      <c r="E9441" s="444" t="s">
        <v>1075</v>
      </c>
      <c r="F9441" s="354" t="s">
        <v>993</v>
      </c>
      <c r="G9441" s="447" t="n">
        <v>78</v>
      </c>
      <c r="H9441" s="448" t="n">
        <v>16.0010094532432</v>
      </c>
      <c r="I9441" s="448" t="n">
        <v>317.46</v>
      </c>
      <c r="J9441" s="389"/>
      <c r="K9441" s="331" t="s">
        <v>994</v>
      </c>
    </row>
    <row r="9442" customFormat="false" ht="15" hidden="true" customHeight="false" outlineLevel="0" collapsed="false">
      <c r="A9442" s="444"/>
      <c r="B9442" s="444" t="s">
        <v>1989</v>
      </c>
      <c r="C9442" s="444" t="str">
        <f aca="false">IFERROR(VLOOKUP(B9442,'[1]#¡REF!'!$A$1:$C$15201,2,FALSE()),"")</f>
        <v/>
      </c>
      <c r="D9442" s="444" t="s">
        <v>991</v>
      </c>
      <c r="E9442" s="444" t="s">
        <v>1033</v>
      </c>
      <c r="F9442" s="354" t="s">
        <v>993</v>
      </c>
      <c r="G9442" s="447" t="n">
        <v>50</v>
      </c>
      <c r="H9442" s="448" t="n">
        <v>10.2570573418226</v>
      </c>
      <c r="I9442" s="448" t="n">
        <v>203.5</v>
      </c>
      <c r="J9442" s="389"/>
      <c r="K9442" s="331" t="s">
        <v>994</v>
      </c>
    </row>
    <row r="9443" customFormat="false" ht="15" hidden="true" customHeight="false" outlineLevel="0" collapsed="false">
      <c r="A9443" s="444"/>
      <c r="B9443" s="444" t="s">
        <v>1989</v>
      </c>
      <c r="C9443" s="444" t="str">
        <f aca="false">IFERROR(VLOOKUP(B9443,'[1]#¡REF!'!$A$1:$C$15201,2,FALSE()),"")</f>
        <v/>
      </c>
      <c r="D9443" s="444" t="s">
        <v>991</v>
      </c>
      <c r="E9443" s="444" t="s">
        <v>1053</v>
      </c>
      <c r="F9443" s="354" t="s">
        <v>993</v>
      </c>
      <c r="G9443" s="447" t="n">
        <v>30</v>
      </c>
      <c r="H9443" s="448" t="n">
        <v>6.15423440509354</v>
      </c>
      <c r="I9443" s="448" t="n">
        <v>122.1</v>
      </c>
      <c r="J9443" s="389"/>
      <c r="K9443" s="331" t="s">
        <v>994</v>
      </c>
    </row>
    <row r="9444" customFormat="false" ht="15" hidden="true" customHeight="false" outlineLevel="0" collapsed="false">
      <c r="A9444" s="444"/>
      <c r="B9444" s="444" t="s">
        <v>1989</v>
      </c>
      <c r="C9444" s="444" t="str">
        <f aca="false">IFERROR(VLOOKUP(B9444,'[1]#¡REF!'!$A$1:$C$15201,2,FALSE()),"")</f>
        <v/>
      </c>
      <c r="D9444" s="444" t="s">
        <v>991</v>
      </c>
      <c r="E9444" s="444" t="s">
        <v>1009</v>
      </c>
      <c r="F9444" s="354" t="s">
        <v>993</v>
      </c>
      <c r="G9444" s="447" t="n">
        <v>50</v>
      </c>
      <c r="H9444" s="448" t="n">
        <v>10.2570573418226</v>
      </c>
      <c r="I9444" s="448" t="n">
        <v>203.5</v>
      </c>
      <c r="J9444" s="389"/>
      <c r="K9444" s="331" t="s">
        <v>994</v>
      </c>
    </row>
    <row r="9445" customFormat="false" ht="15" hidden="true" customHeight="false" outlineLevel="0" collapsed="false">
      <c r="A9445" s="444"/>
      <c r="B9445" s="444" t="s">
        <v>1989</v>
      </c>
      <c r="C9445" s="444" t="str">
        <f aca="false">IFERROR(VLOOKUP(B9445,'[1]#¡REF!'!$A$1:$C$15201,2,FALSE()),"")</f>
        <v/>
      </c>
      <c r="D9445" s="444" t="s">
        <v>991</v>
      </c>
      <c r="E9445" s="444" t="s">
        <v>1010</v>
      </c>
      <c r="F9445" s="354" t="s">
        <v>993</v>
      </c>
      <c r="G9445" s="447" t="n">
        <v>10</v>
      </c>
      <c r="H9445" s="448" t="n">
        <v>2.05141146836451</v>
      </c>
      <c r="I9445" s="448" t="n">
        <v>40.7</v>
      </c>
      <c r="J9445" s="389"/>
      <c r="K9445" s="331" t="s">
        <v>994</v>
      </c>
    </row>
    <row r="9446" customFormat="false" ht="15" hidden="true" customHeight="false" outlineLevel="0" collapsed="false">
      <c r="A9446" s="444"/>
      <c r="B9446" s="444" t="s">
        <v>1989</v>
      </c>
      <c r="C9446" s="444" t="str">
        <f aca="false">IFERROR(VLOOKUP(B9446,'[1]#¡REF!'!$A$1:$C$15201,2,FALSE()),"")</f>
        <v/>
      </c>
      <c r="D9446" s="444" t="s">
        <v>991</v>
      </c>
      <c r="E9446" s="444" t="s">
        <v>1012</v>
      </c>
      <c r="F9446" s="354" t="s">
        <v>993</v>
      </c>
      <c r="G9446" s="447" t="n">
        <v>601</v>
      </c>
      <c r="H9446" s="448" t="n">
        <v>123.289829248707</v>
      </c>
      <c r="I9446" s="448" t="n">
        <v>2446.07</v>
      </c>
      <c r="J9446" s="389"/>
      <c r="K9446" s="331" t="s">
        <v>994</v>
      </c>
    </row>
    <row r="9447" customFormat="false" ht="15" hidden="true" customHeight="false" outlineLevel="0" collapsed="false">
      <c r="A9447" s="449"/>
      <c r="B9447" s="449" t="s">
        <v>1989</v>
      </c>
      <c r="C9447" s="449" t="str">
        <f aca="false">IFERROR(VLOOKUP(B9447,'[1]#¡REF!'!$A$1:$C$15201,2,FALSE()),"")</f>
        <v/>
      </c>
      <c r="D9447" s="449" t="s">
        <v>991</v>
      </c>
      <c r="E9447" s="449" t="s">
        <v>1014</v>
      </c>
      <c r="F9447" s="450" t="s">
        <v>1132</v>
      </c>
      <c r="G9447" s="447" t="n">
        <v>3000</v>
      </c>
      <c r="H9447" s="448" t="n">
        <v>615.423440509354</v>
      </c>
      <c r="I9447" s="448" t="n">
        <v>12210</v>
      </c>
      <c r="J9447" s="390"/>
      <c r="K9447" s="331" t="s">
        <v>994</v>
      </c>
    </row>
    <row r="9448" customFormat="false" ht="15.75" hidden="true" customHeight="false" outlineLevel="0" collapsed="false">
      <c r="A9448" s="455" t="s">
        <v>1751</v>
      </c>
      <c r="B9448" s="455" t="s">
        <v>1989</v>
      </c>
      <c r="C9448" s="483" t="str">
        <f aca="false">IFERROR(VLOOKUP(B9448,'[1]#¡REF!'!$A$1:$C$15201,2,FALSE()),"")</f>
        <v/>
      </c>
      <c r="D9448" s="455" t="s">
        <v>991</v>
      </c>
      <c r="E9448" s="455" t="s">
        <v>612</v>
      </c>
      <c r="F9448" s="456" t="s">
        <v>1136</v>
      </c>
      <c r="G9448" s="457" t="n">
        <v>91</v>
      </c>
      <c r="H9448" s="465" t="n">
        <v>18.6678443621171</v>
      </c>
      <c r="I9448" s="465" t="n">
        <v>370.37</v>
      </c>
      <c r="J9448" s="360" t="n">
        <v>4.07</v>
      </c>
      <c r="K9448" s="455" t="s">
        <v>994</v>
      </c>
      <c r="L9448" s="458" t="s">
        <v>1990</v>
      </c>
      <c r="M9448" s="458"/>
      <c r="N9448" s="458"/>
      <c r="O9448" s="458" t="n">
        <v>3139370</v>
      </c>
      <c r="P9448" s="459" t="n">
        <v>2370</v>
      </c>
      <c r="Q9448" s="460" t="n">
        <v>44470</v>
      </c>
      <c r="R9448" s="461"/>
      <c r="S9448" s="461"/>
      <c r="T9448" s="462" t="n">
        <v>91</v>
      </c>
    </row>
    <row r="9449" customFormat="false" ht="15" hidden="true" customHeight="false" outlineLevel="0" collapsed="false">
      <c r="A9449" s="439"/>
      <c r="B9449" s="439" t="s">
        <v>1989</v>
      </c>
      <c r="C9449" s="439" t="str">
        <f aca="false">IFERROR(VLOOKUP(B9449,'[1]#¡REF!'!$A$1:$C$15201,2,FALSE()),"")</f>
        <v/>
      </c>
      <c r="D9449" s="439" t="s">
        <v>1016</v>
      </c>
      <c r="E9449" s="439" t="s">
        <v>1017</v>
      </c>
      <c r="F9449" s="441" t="s">
        <v>1130</v>
      </c>
      <c r="G9449" s="447" t="n">
        <v>39</v>
      </c>
      <c r="H9449" s="448" t="n">
        <v>8.0005047266216</v>
      </c>
      <c r="I9449" s="448" t="n">
        <v>158.73</v>
      </c>
      <c r="J9449" s="388"/>
      <c r="K9449" s="331" t="s">
        <v>994</v>
      </c>
    </row>
    <row r="9450" customFormat="false" ht="15" hidden="true" customHeight="false" outlineLevel="0" collapsed="false">
      <c r="A9450" s="444"/>
      <c r="B9450" s="444" t="s">
        <v>1989</v>
      </c>
      <c r="C9450" s="444" t="str">
        <f aca="false">IFERROR(VLOOKUP(B9450,'[1]#¡REF!'!$A$1:$C$15201,2,FALSE()),"")</f>
        <v/>
      </c>
      <c r="D9450" s="444" t="s">
        <v>1016</v>
      </c>
      <c r="E9450" s="444" t="s">
        <v>1040</v>
      </c>
      <c r="F9450" s="446" t="s">
        <v>1130</v>
      </c>
      <c r="G9450" s="447" t="n">
        <v>31</v>
      </c>
      <c r="H9450" s="448" t="n">
        <v>6.35937555192999</v>
      </c>
      <c r="I9450" s="448" t="n">
        <v>126.17</v>
      </c>
      <c r="J9450" s="389"/>
      <c r="K9450" s="331" t="s">
        <v>994</v>
      </c>
    </row>
    <row r="9451" customFormat="false" ht="15" hidden="true" customHeight="false" outlineLevel="0" collapsed="false">
      <c r="A9451" s="444"/>
      <c r="B9451" s="444" t="s">
        <v>1989</v>
      </c>
      <c r="C9451" s="444" t="str">
        <f aca="false">IFERROR(VLOOKUP(B9451,'[1]#¡REF!'!$A$1:$C$15201,2,FALSE()),"")</f>
        <v/>
      </c>
      <c r="D9451" s="444" t="s">
        <v>1016</v>
      </c>
      <c r="E9451" s="444" t="s">
        <v>1091</v>
      </c>
      <c r="F9451" s="354" t="s">
        <v>993</v>
      </c>
      <c r="G9451" s="447" t="n">
        <v>3900</v>
      </c>
      <c r="H9451" s="448" t="n">
        <v>800.05047266216</v>
      </c>
      <c r="I9451" s="448" t="n">
        <v>15873</v>
      </c>
      <c r="J9451" s="389"/>
      <c r="K9451" s="331" t="s">
        <v>994</v>
      </c>
    </row>
    <row r="9452" customFormat="false" ht="15" hidden="true" customHeight="false" outlineLevel="0" collapsed="false">
      <c r="A9452" s="444"/>
      <c r="B9452" s="444" t="s">
        <v>1989</v>
      </c>
      <c r="C9452" s="444" t="str">
        <f aca="false">IFERROR(VLOOKUP(B9452,'[1]#¡REF!'!$A$1:$C$15201,2,FALSE()),"")</f>
        <v/>
      </c>
      <c r="D9452" s="444" t="s">
        <v>1016</v>
      </c>
      <c r="E9452" s="444" t="s">
        <v>1018</v>
      </c>
      <c r="F9452" s="354" t="s">
        <v>993</v>
      </c>
      <c r="G9452" s="447" t="n">
        <v>23400</v>
      </c>
      <c r="H9452" s="448" t="n">
        <v>4800.30283597296</v>
      </c>
      <c r="I9452" s="448" t="n">
        <v>95238</v>
      </c>
      <c r="J9452" s="389"/>
      <c r="K9452" s="331" t="s">
        <v>994</v>
      </c>
    </row>
    <row r="9453" customFormat="false" ht="15" hidden="true" customHeight="false" outlineLevel="0" collapsed="false">
      <c r="A9453" s="444"/>
      <c r="B9453" s="444" t="s">
        <v>1989</v>
      </c>
      <c r="C9453" s="444" t="str">
        <f aca="false">IFERROR(VLOOKUP(B9453,'[1]#¡REF!'!$A$1:$C$15201,2,FALSE()),"")</f>
        <v/>
      </c>
      <c r="D9453" s="444" t="s">
        <v>1016</v>
      </c>
      <c r="E9453" s="444" t="s">
        <v>1019</v>
      </c>
      <c r="F9453" s="354" t="s">
        <v>993</v>
      </c>
      <c r="G9453" s="447" t="n">
        <v>57096</v>
      </c>
      <c r="H9453" s="448" t="n">
        <v>11712.738919774</v>
      </c>
      <c r="I9453" s="448" t="n">
        <v>232380.72</v>
      </c>
      <c r="J9453" s="389"/>
      <c r="K9453" s="331" t="s">
        <v>994</v>
      </c>
    </row>
    <row r="9454" customFormat="false" ht="15" hidden="true" customHeight="false" outlineLevel="0" collapsed="false">
      <c r="A9454" s="444"/>
      <c r="B9454" s="444" t="s">
        <v>1989</v>
      </c>
      <c r="C9454" s="444" t="str">
        <f aca="false">IFERROR(VLOOKUP(B9454,'[1]#¡REF!'!$A$1:$C$15201,2,FALSE()),"")</f>
        <v/>
      </c>
      <c r="D9454" s="444" t="s">
        <v>1016</v>
      </c>
      <c r="E9454" s="444" t="s">
        <v>1021</v>
      </c>
      <c r="F9454" s="354" t="s">
        <v>993</v>
      </c>
      <c r="G9454" s="447" t="n">
        <v>16</v>
      </c>
      <c r="H9454" s="448" t="n">
        <v>3.28225834938322</v>
      </c>
      <c r="I9454" s="448" t="n">
        <v>65.12</v>
      </c>
      <c r="J9454" s="389"/>
      <c r="K9454" s="331" t="s">
        <v>994</v>
      </c>
    </row>
    <row r="9455" customFormat="false" ht="15" hidden="true" customHeight="false" outlineLevel="0" collapsed="false">
      <c r="A9455" s="444"/>
      <c r="B9455" s="444" t="s">
        <v>1989</v>
      </c>
      <c r="C9455" s="444" t="str">
        <f aca="false">IFERROR(VLOOKUP(B9455,'[1]#¡REF!'!$A$1:$C$15201,2,FALSE()),"")</f>
        <v/>
      </c>
      <c r="D9455" s="444" t="s">
        <v>1016</v>
      </c>
      <c r="E9455" s="444" t="s">
        <v>1041</v>
      </c>
      <c r="F9455" s="354" t="s">
        <v>993</v>
      </c>
      <c r="G9455" s="447" t="n">
        <v>39</v>
      </c>
      <c r="H9455" s="448" t="n">
        <v>8.0005047266216</v>
      </c>
      <c r="I9455" s="448" t="n">
        <v>158.73</v>
      </c>
      <c r="J9455" s="389"/>
      <c r="K9455" s="331" t="s">
        <v>994</v>
      </c>
    </row>
    <row r="9456" customFormat="false" ht="15" hidden="true" customHeight="false" outlineLevel="0" collapsed="false">
      <c r="A9456" s="444"/>
      <c r="B9456" s="444" t="s">
        <v>1989</v>
      </c>
      <c r="C9456" s="444" t="str">
        <f aca="false">IFERROR(VLOOKUP(B9456,'[1]#¡REF!'!$A$1:$C$15201,2,FALSE()),"")</f>
        <v/>
      </c>
      <c r="D9456" s="444" t="s">
        <v>1016</v>
      </c>
      <c r="E9456" s="444" t="s">
        <v>1022</v>
      </c>
      <c r="F9456" s="354" t="s">
        <v>993</v>
      </c>
      <c r="G9456" s="447" t="n">
        <v>9</v>
      </c>
      <c r="H9456" s="448" t="n">
        <v>1.84627032152806</v>
      </c>
      <c r="I9456" s="448" t="n">
        <v>36.63</v>
      </c>
      <c r="J9456" s="389"/>
      <c r="K9456" s="331" t="s">
        <v>994</v>
      </c>
    </row>
    <row r="9457" customFormat="false" ht="15" hidden="true" customHeight="false" outlineLevel="0" collapsed="false">
      <c r="A9457" s="444"/>
      <c r="B9457" s="444" t="s">
        <v>1989</v>
      </c>
      <c r="C9457" s="444" t="str">
        <f aca="false">IFERROR(VLOOKUP(B9457,'[1]#¡REF!'!$A$1:$C$15201,2,FALSE()),"")</f>
        <v/>
      </c>
      <c r="D9457" s="444" t="s">
        <v>1016</v>
      </c>
      <c r="E9457" s="444" t="s">
        <v>1023</v>
      </c>
      <c r="F9457" s="354" t="s">
        <v>993</v>
      </c>
      <c r="G9457" s="447" t="n">
        <v>780</v>
      </c>
      <c r="H9457" s="448" t="n">
        <v>160.010094532432</v>
      </c>
      <c r="I9457" s="448" t="n">
        <v>3174.6</v>
      </c>
      <c r="J9457" s="389"/>
      <c r="K9457" s="331" t="s">
        <v>994</v>
      </c>
    </row>
    <row r="9458" customFormat="false" ht="15" hidden="true" customHeight="false" outlineLevel="0" collapsed="false">
      <c r="A9458" s="444"/>
      <c r="B9458" s="444" t="s">
        <v>1989</v>
      </c>
      <c r="C9458" s="444" t="str">
        <f aca="false">IFERROR(VLOOKUP(B9458,'[1]#¡REF!'!$A$1:$C$15201,2,FALSE()),"")</f>
        <v/>
      </c>
      <c r="D9458" s="444" t="s">
        <v>1016</v>
      </c>
      <c r="E9458" s="444" t="s">
        <v>1092</v>
      </c>
      <c r="F9458" s="354" t="s">
        <v>993</v>
      </c>
      <c r="G9458" s="447" t="n">
        <v>390</v>
      </c>
      <c r="H9458" s="448" t="n">
        <v>80.005047266216</v>
      </c>
      <c r="I9458" s="448" t="n">
        <v>1587.3</v>
      </c>
      <c r="J9458" s="389"/>
      <c r="K9458" s="331" t="s">
        <v>994</v>
      </c>
    </row>
    <row r="9459" customFormat="false" ht="15" hidden="true" customHeight="false" outlineLevel="0" collapsed="false">
      <c r="A9459" s="444"/>
      <c r="B9459" s="444" t="s">
        <v>1989</v>
      </c>
      <c r="C9459" s="444" t="str">
        <f aca="false">IFERROR(VLOOKUP(B9459,'[1]#¡REF!'!$A$1:$C$15201,2,FALSE()),"")</f>
        <v/>
      </c>
      <c r="D9459" s="444" t="s">
        <v>1016</v>
      </c>
      <c r="E9459" s="444" t="s">
        <v>1065</v>
      </c>
      <c r="F9459" s="354" t="s">
        <v>993</v>
      </c>
      <c r="G9459" s="447" t="n">
        <v>1</v>
      </c>
      <c r="H9459" s="448" t="n">
        <v>0.205141146836451</v>
      </c>
      <c r="I9459" s="448" t="n">
        <v>4.07</v>
      </c>
      <c r="J9459" s="389"/>
      <c r="K9459" s="331" t="s">
        <v>994</v>
      </c>
    </row>
    <row r="9460" customFormat="false" ht="15" hidden="true" customHeight="false" outlineLevel="0" collapsed="false">
      <c r="A9460" s="444"/>
      <c r="B9460" s="444" t="s">
        <v>1989</v>
      </c>
      <c r="C9460" s="444" t="str">
        <f aca="false">IFERROR(VLOOKUP(B9460,'[1]#¡REF!'!$A$1:$C$15201,2,FALSE()),"")</f>
        <v/>
      </c>
      <c r="D9460" s="444" t="s">
        <v>1016</v>
      </c>
      <c r="E9460" s="444" t="s">
        <v>1093</v>
      </c>
      <c r="F9460" s="446" t="s">
        <v>1131</v>
      </c>
      <c r="G9460" s="447" t="n">
        <v>316</v>
      </c>
      <c r="H9460" s="448" t="n">
        <v>64.8246024003186</v>
      </c>
      <c r="I9460" s="448" t="n">
        <v>1286.12</v>
      </c>
      <c r="J9460" s="389"/>
      <c r="K9460" s="331" t="s">
        <v>994</v>
      </c>
    </row>
    <row r="9461" customFormat="false" ht="15" hidden="true" customHeight="false" outlineLevel="0" collapsed="false">
      <c r="A9461" s="444"/>
      <c r="B9461" s="444" t="s">
        <v>1989</v>
      </c>
      <c r="C9461" s="444" t="str">
        <f aca="false">IFERROR(VLOOKUP(B9461,'[1]#¡REF!'!$A$1:$C$15201,2,FALSE()),"")</f>
        <v/>
      </c>
      <c r="D9461" s="444" t="s">
        <v>1016</v>
      </c>
      <c r="E9461" s="444" t="s">
        <v>1026</v>
      </c>
      <c r="F9461" s="446" t="s">
        <v>1132</v>
      </c>
      <c r="G9461" s="447" t="n">
        <v>956</v>
      </c>
      <c r="H9461" s="448" t="n">
        <v>196.114936375648</v>
      </c>
      <c r="I9461" s="448" t="n">
        <v>3890.92</v>
      </c>
      <c r="J9461" s="389"/>
      <c r="K9461" s="331" t="s">
        <v>994</v>
      </c>
    </row>
    <row r="9462" customFormat="false" ht="15" hidden="true" customHeight="false" outlineLevel="0" collapsed="false">
      <c r="A9462" s="444"/>
      <c r="B9462" s="444" t="s">
        <v>1989</v>
      </c>
      <c r="C9462" s="444" t="str">
        <f aca="false">IFERROR(VLOOKUP(B9462,'[1]#¡REF!'!$A$1:$C$15201,2,FALSE()),"")</f>
        <v/>
      </c>
      <c r="D9462" s="444" t="s">
        <v>1016</v>
      </c>
      <c r="E9462" s="444" t="s">
        <v>1027</v>
      </c>
      <c r="F9462" s="446" t="s">
        <v>1133</v>
      </c>
      <c r="G9462" s="447" t="n">
        <v>234</v>
      </c>
      <c r="H9462" s="448" t="n">
        <v>48.0030283597296</v>
      </c>
      <c r="I9462" s="448" t="n">
        <v>952.38</v>
      </c>
      <c r="J9462" s="389"/>
      <c r="K9462" s="331" t="s">
        <v>994</v>
      </c>
    </row>
    <row r="9463" customFormat="false" ht="15" hidden="true" customHeight="false" outlineLevel="0" collapsed="false">
      <c r="A9463" s="449"/>
      <c r="B9463" s="449" t="s">
        <v>1989</v>
      </c>
      <c r="C9463" s="449" t="str">
        <f aca="false">IFERROR(VLOOKUP(B9463,'[1]#¡REF!'!$A$1:$C$15201,2,FALSE()),"")</f>
        <v/>
      </c>
      <c r="D9463" s="449" t="s">
        <v>1016</v>
      </c>
      <c r="E9463" s="449" t="s">
        <v>1028</v>
      </c>
      <c r="F9463" s="450" t="s">
        <v>1134</v>
      </c>
      <c r="G9463" s="447" t="n">
        <v>39</v>
      </c>
      <c r="H9463" s="448" t="n">
        <v>8.0005047266216</v>
      </c>
      <c r="I9463" s="448" t="n">
        <v>158.73</v>
      </c>
      <c r="J9463" s="390"/>
      <c r="K9463" s="331" t="s">
        <v>994</v>
      </c>
    </row>
    <row r="9464" customFormat="false" ht="15.75" hidden="true" customHeight="false" outlineLevel="0" collapsed="false">
      <c r="A9464" s="451"/>
      <c r="B9464" s="451" t="s">
        <v>1989</v>
      </c>
      <c r="C9464" s="451" t="str">
        <f aca="false">IFERROR(VLOOKUP(B9464,'[1]#¡REF!'!$A$1:$C$15201,2,FALSE()),"")</f>
        <v/>
      </c>
      <c r="D9464" s="451" t="s">
        <v>1016</v>
      </c>
      <c r="E9464" s="451" t="s">
        <v>621</v>
      </c>
      <c r="F9464" s="452" t="s">
        <v>1136</v>
      </c>
      <c r="G9464" s="453" t="n">
        <v>78</v>
      </c>
      <c r="H9464" s="454" t="n">
        <v>16.0010094532432</v>
      </c>
      <c r="I9464" s="454" t="n">
        <v>317.46</v>
      </c>
      <c r="J9464" s="360"/>
      <c r="K9464" s="356" t="s">
        <v>994</v>
      </c>
      <c r="L9464" s="379"/>
      <c r="M9464" s="379"/>
      <c r="N9464" s="379"/>
      <c r="O9464" s="379"/>
      <c r="P9464" s="101"/>
      <c r="Q9464" s="380"/>
      <c r="R9464" s="381"/>
      <c r="S9464" s="381"/>
      <c r="T9464" s="382"/>
    </row>
    <row r="9465" customFormat="false" ht="15" hidden="true" customHeight="false" outlineLevel="0" collapsed="false">
      <c r="A9465" s="439"/>
      <c r="B9465" s="439" t="s">
        <v>1991</v>
      </c>
      <c r="C9465" s="439" t="str">
        <f aca="false">IFERROR(VLOOKUP(B9465,'[1]#¡REF!'!$A$1:$C$15201,2,FALSE()),"")</f>
        <v/>
      </c>
      <c r="D9465" s="439" t="s">
        <v>991</v>
      </c>
      <c r="E9465" s="439" t="s">
        <v>1053</v>
      </c>
      <c r="F9465" s="354" t="s">
        <v>993</v>
      </c>
      <c r="G9465" s="447" t="n">
        <v>100</v>
      </c>
      <c r="H9465" s="448" t="n">
        <v>844.909347523202</v>
      </c>
      <c r="I9465" s="448" t="n">
        <v>16763</v>
      </c>
      <c r="J9465" s="388"/>
      <c r="K9465" s="331" t="s">
        <v>994</v>
      </c>
    </row>
    <row r="9466" customFormat="false" ht="15" hidden="true" customHeight="false" outlineLevel="0" collapsed="false">
      <c r="A9466" s="444"/>
      <c r="B9466" s="444" t="s">
        <v>1991</v>
      </c>
      <c r="C9466" s="444" t="str">
        <f aca="false">IFERROR(VLOOKUP(B9466,'[1]#¡REF!'!$A$1:$C$15201,2,FALSE()),"")</f>
        <v/>
      </c>
      <c r="D9466" s="444" t="s">
        <v>991</v>
      </c>
      <c r="E9466" s="444" t="s">
        <v>1010</v>
      </c>
      <c r="F9466" s="354" t="s">
        <v>993</v>
      </c>
      <c r="G9466" s="447" t="n">
        <v>50</v>
      </c>
      <c r="H9466" s="448" t="n">
        <v>422.454673761601</v>
      </c>
      <c r="I9466" s="448" t="n">
        <v>8381.5</v>
      </c>
      <c r="J9466" s="389"/>
      <c r="K9466" s="331" t="s">
        <v>994</v>
      </c>
    </row>
    <row r="9467" customFormat="false" ht="15" hidden="true" customHeight="false" outlineLevel="0" collapsed="false">
      <c r="A9467" s="444"/>
      <c r="B9467" s="444" t="s">
        <v>1991</v>
      </c>
      <c r="C9467" s="444" t="str">
        <f aca="false">IFERROR(VLOOKUP(B9467,'[1]#¡REF!'!$A$1:$C$15201,2,FALSE()),"")</f>
        <v/>
      </c>
      <c r="D9467" s="444" t="s">
        <v>991</v>
      </c>
      <c r="E9467" s="444" t="s">
        <v>1012</v>
      </c>
      <c r="F9467" s="354" t="s">
        <v>993</v>
      </c>
      <c r="G9467" s="447" t="n">
        <v>500</v>
      </c>
      <c r="H9467" s="448" t="n">
        <v>4224.54673761601</v>
      </c>
      <c r="I9467" s="448" t="n">
        <v>83815</v>
      </c>
      <c r="J9467" s="389"/>
      <c r="K9467" s="331" t="s">
        <v>994</v>
      </c>
    </row>
    <row r="9468" customFormat="false" ht="15" hidden="true" customHeight="false" outlineLevel="0" collapsed="false">
      <c r="A9468" s="444"/>
      <c r="B9468" s="444" t="s">
        <v>1991</v>
      </c>
      <c r="C9468" s="444" t="str">
        <f aca="false">IFERROR(VLOOKUP(B9468,'[1]#¡REF!'!$A$1:$C$15201,2,FALSE()),"")</f>
        <v/>
      </c>
      <c r="D9468" s="444" t="s">
        <v>991</v>
      </c>
      <c r="E9468" s="444" t="s">
        <v>1014</v>
      </c>
      <c r="F9468" s="446" t="s">
        <v>1132</v>
      </c>
      <c r="G9468" s="447" t="n">
        <v>700</v>
      </c>
      <c r="H9468" s="448" t="n">
        <v>5914.36543266242</v>
      </c>
      <c r="I9468" s="448" t="n">
        <v>117341</v>
      </c>
      <c r="J9468" s="389"/>
      <c r="K9468" s="331" t="s">
        <v>994</v>
      </c>
    </row>
    <row r="9469" customFormat="false" ht="15" hidden="true" customHeight="false" outlineLevel="0" collapsed="false">
      <c r="A9469" s="444"/>
      <c r="B9469" s="444" t="s">
        <v>1991</v>
      </c>
      <c r="C9469" s="444" t="str">
        <f aca="false">IFERROR(VLOOKUP(B9469,'[1]#¡REF!'!$A$1:$C$15201,2,FALSE()),"")</f>
        <v/>
      </c>
      <c r="D9469" s="444" t="s">
        <v>1016</v>
      </c>
      <c r="E9469" s="444" t="s">
        <v>1017</v>
      </c>
      <c r="F9469" s="446" t="s">
        <v>1130</v>
      </c>
      <c r="G9469" s="447" t="n">
        <v>12</v>
      </c>
      <c r="H9469" s="448" t="n">
        <v>101.389121702784</v>
      </c>
      <c r="I9469" s="448" t="n">
        <v>2011.56</v>
      </c>
      <c r="J9469" s="389"/>
      <c r="K9469" s="331" t="s">
        <v>994</v>
      </c>
    </row>
    <row r="9470" customFormat="false" ht="15" hidden="true" customHeight="false" outlineLevel="0" collapsed="false">
      <c r="A9470" s="444"/>
      <c r="B9470" s="444" t="s">
        <v>1991</v>
      </c>
      <c r="C9470" s="444" t="str">
        <f aca="false">IFERROR(VLOOKUP(B9470,'[1]#¡REF!'!$A$1:$C$15201,2,FALSE()),"")</f>
        <v/>
      </c>
      <c r="D9470" s="444" t="s">
        <v>1016</v>
      </c>
      <c r="E9470" s="444" t="s">
        <v>1040</v>
      </c>
      <c r="F9470" s="446" t="s">
        <v>1130</v>
      </c>
      <c r="G9470" s="447" t="n">
        <v>78</v>
      </c>
      <c r="H9470" s="448" t="n">
        <v>659.029291068098</v>
      </c>
      <c r="I9470" s="448" t="n">
        <v>13075.14</v>
      </c>
      <c r="J9470" s="389"/>
      <c r="K9470" s="331" t="s">
        <v>994</v>
      </c>
    </row>
    <row r="9471" customFormat="false" ht="15" hidden="true" customHeight="false" outlineLevel="0" collapsed="false">
      <c r="A9471" s="444"/>
      <c r="B9471" s="444" t="s">
        <v>1991</v>
      </c>
      <c r="C9471" s="444" t="str">
        <f aca="false">IFERROR(VLOOKUP(B9471,'[1]#¡REF!'!$A$1:$C$15201,2,FALSE()),"")</f>
        <v/>
      </c>
      <c r="D9471" s="444" t="s">
        <v>1016</v>
      </c>
      <c r="E9471" s="444" t="s">
        <v>1019</v>
      </c>
      <c r="F9471" s="354" t="s">
        <v>993</v>
      </c>
      <c r="G9471" s="447" t="n">
        <v>56176</v>
      </c>
      <c r="H9471" s="448" t="n">
        <v>474636.275064634</v>
      </c>
      <c r="I9471" s="448" t="n">
        <v>9416782.88</v>
      </c>
      <c r="J9471" s="389"/>
      <c r="K9471" s="331" t="s">
        <v>994</v>
      </c>
    </row>
    <row r="9472" customFormat="false" ht="15" hidden="true" customHeight="false" outlineLevel="0" collapsed="false">
      <c r="A9472" s="444"/>
      <c r="B9472" s="444" t="s">
        <v>1991</v>
      </c>
      <c r="C9472" s="444" t="str">
        <f aca="false">IFERROR(VLOOKUP(B9472,'[1]#¡REF!'!$A$1:$C$15201,2,FALSE()),"")</f>
        <v/>
      </c>
      <c r="D9472" s="444" t="s">
        <v>1016</v>
      </c>
      <c r="E9472" s="444" t="s">
        <v>1021</v>
      </c>
      <c r="F9472" s="354" t="s">
        <v>993</v>
      </c>
      <c r="G9472" s="447" t="n">
        <v>16</v>
      </c>
      <c r="H9472" s="448" t="n">
        <v>135.185495603712</v>
      </c>
      <c r="I9472" s="448" t="n">
        <v>2682.08</v>
      </c>
      <c r="J9472" s="389"/>
      <c r="K9472" s="331" t="s">
        <v>994</v>
      </c>
    </row>
    <row r="9473" customFormat="false" ht="15" hidden="true" customHeight="false" outlineLevel="0" collapsed="false">
      <c r="A9473" s="444"/>
      <c r="B9473" s="444" t="s">
        <v>1991</v>
      </c>
      <c r="C9473" s="444" t="str">
        <f aca="false">IFERROR(VLOOKUP(B9473,'[1]#¡REF!'!$A$1:$C$15201,2,FALSE()),"")</f>
        <v/>
      </c>
      <c r="D9473" s="444" t="s">
        <v>1016</v>
      </c>
      <c r="E9473" s="444" t="s">
        <v>1022</v>
      </c>
      <c r="F9473" s="354" t="s">
        <v>993</v>
      </c>
      <c r="G9473" s="447" t="n">
        <v>27</v>
      </c>
      <c r="H9473" s="448" t="n">
        <v>228.125523831265</v>
      </c>
      <c r="I9473" s="448" t="n">
        <v>4526.01</v>
      </c>
      <c r="J9473" s="389"/>
      <c r="K9473" s="331" t="s">
        <v>994</v>
      </c>
    </row>
    <row r="9474" customFormat="false" ht="15" hidden="true" customHeight="false" outlineLevel="0" collapsed="false">
      <c r="A9474" s="444"/>
      <c r="B9474" s="444" t="s">
        <v>1991</v>
      </c>
      <c r="C9474" s="444" t="str">
        <f aca="false">IFERROR(VLOOKUP(B9474,'[1]#¡REF!'!$A$1:$C$15201,2,FALSE()),"")</f>
        <v/>
      </c>
      <c r="D9474" s="444" t="s">
        <v>1016</v>
      </c>
      <c r="E9474" s="444" t="s">
        <v>1023</v>
      </c>
      <c r="F9474" s="354" t="s">
        <v>993</v>
      </c>
      <c r="G9474" s="447" t="n">
        <v>39</v>
      </c>
      <c r="H9474" s="448" t="n">
        <v>329.514645534049</v>
      </c>
      <c r="I9474" s="448" t="n">
        <v>6537.57</v>
      </c>
      <c r="J9474" s="389"/>
      <c r="K9474" s="331" t="s">
        <v>994</v>
      </c>
    </row>
    <row r="9475" customFormat="false" ht="15" hidden="true" customHeight="false" outlineLevel="0" collapsed="false">
      <c r="A9475" s="444"/>
      <c r="B9475" s="444" t="s">
        <v>1991</v>
      </c>
      <c r="C9475" s="444" t="str">
        <f aca="false">IFERROR(VLOOKUP(B9475,'[1]#¡REF!'!$A$1:$C$15201,2,FALSE()),"")</f>
        <v/>
      </c>
      <c r="D9475" s="444" t="s">
        <v>1016</v>
      </c>
      <c r="E9475" s="444" t="s">
        <v>1042</v>
      </c>
      <c r="F9475" s="354" t="s">
        <v>993</v>
      </c>
      <c r="G9475" s="447" t="n">
        <v>1404</v>
      </c>
      <c r="H9475" s="448" t="n">
        <v>11862.5272392258</v>
      </c>
      <c r="I9475" s="448" t="n">
        <v>235352.52</v>
      </c>
      <c r="J9475" s="389"/>
      <c r="K9475" s="331" t="s">
        <v>994</v>
      </c>
    </row>
    <row r="9476" customFormat="false" ht="15" hidden="true" customHeight="false" outlineLevel="0" collapsed="false">
      <c r="A9476" s="444"/>
      <c r="B9476" s="444" t="s">
        <v>1991</v>
      </c>
      <c r="C9476" s="444" t="str">
        <f aca="false">IFERROR(VLOOKUP(B9476,'[1]#¡REF!'!$A$1:$C$15201,2,FALSE()),"")</f>
        <v/>
      </c>
      <c r="D9476" s="444" t="s">
        <v>1016</v>
      </c>
      <c r="E9476" s="444" t="s">
        <v>1092</v>
      </c>
      <c r="F9476" s="354" t="s">
        <v>993</v>
      </c>
      <c r="G9476" s="447" t="n">
        <v>390</v>
      </c>
      <c r="H9476" s="448" t="n">
        <v>3295.14645534049</v>
      </c>
      <c r="I9476" s="448" t="n">
        <v>65375.7</v>
      </c>
      <c r="J9476" s="389"/>
      <c r="K9476" s="331" t="s">
        <v>994</v>
      </c>
    </row>
    <row r="9477" customFormat="false" ht="15" hidden="true" customHeight="false" outlineLevel="0" collapsed="false">
      <c r="A9477" s="444"/>
      <c r="B9477" s="444" t="s">
        <v>1991</v>
      </c>
      <c r="C9477" s="444" t="str">
        <f aca="false">IFERROR(VLOOKUP(B9477,'[1]#¡REF!'!$A$1:$C$15201,2,FALSE()),"")</f>
        <v/>
      </c>
      <c r="D9477" s="444" t="s">
        <v>1016</v>
      </c>
      <c r="E9477" s="444" t="s">
        <v>1025</v>
      </c>
      <c r="F9477" s="354" t="s">
        <v>993</v>
      </c>
      <c r="G9477" s="447" t="n">
        <v>62</v>
      </c>
      <c r="H9477" s="448" t="n">
        <v>523.843795464386</v>
      </c>
      <c r="I9477" s="448" t="n">
        <v>10393.06</v>
      </c>
      <c r="J9477" s="389"/>
      <c r="K9477" s="331" t="s">
        <v>994</v>
      </c>
    </row>
    <row r="9478" customFormat="false" ht="15" hidden="true" customHeight="false" outlineLevel="0" collapsed="false">
      <c r="A9478" s="444"/>
      <c r="B9478" s="444" t="s">
        <v>1991</v>
      </c>
      <c r="C9478" s="444" t="str">
        <f aca="false">IFERROR(VLOOKUP(B9478,'[1]#¡REF!'!$A$1:$C$15201,2,FALSE()),"")</f>
        <v/>
      </c>
      <c r="D9478" s="444" t="s">
        <v>1016</v>
      </c>
      <c r="E9478" s="444" t="s">
        <v>1065</v>
      </c>
      <c r="F9478" s="354" t="s">
        <v>993</v>
      </c>
      <c r="G9478" s="447" t="n">
        <v>390</v>
      </c>
      <c r="H9478" s="448" t="n">
        <v>3295.14645534049</v>
      </c>
      <c r="I9478" s="448" t="n">
        <v>65375.7</v>
      </c>
      <c r="J9478" s="389"/>
      <c r="K9478" s="331" t="s">
        <v>994</v>
      </c>
    </row>
    <row r="9479" customFormat="false" ht="15" hidden="true" customHeight="false" outlineLevel="0" collapsed="false">
      <c r="A9479" s="444"/>
      <c r="B9479" s="444" t="s">
        <v>1991</v>
      </c>
      <c r="C9479" s="444" t="str">
        <f aca="false">IFERROR(VLOOKUP(B9479,'[1]#¡REF!'!$A$1:$C$15201,2,FALSE()),"")</f>
        <v/>
      </c>
      <c r="D9479" s="444" t="s">
        <v>1016</v>
      </c>
      <c r="E9479" s="444" t="s">
        <v>1026</v>
      </c>
      <c r="F9479" s="446" t="s">
        <v>1132</v>
      </c>
      <c r="G9479" s="447" t="n">
        <v>95</v>
      </c>
      <c r="H9479" s="448" t="n">
        <v>802.663880147042</v>
      </c>
      <c r="I9479" s="448" t="n">
        <v>15924.85</v>
      </c>
      <c r="J9479" s="389"/>
      <c r="K9479" s="331" t="s">
        <v>994</v>
      </c>
    </row>
    <row r="9480" customFormat="false" ht="15" hidden="true" customHeight="false" outlineLevel="0" collapsed="false">
      <c r="A9480" s="444"/>
      <c r="B9480" s="444" t="s">
        <v>1991</v>
      </c>
      <c r="C9480" s="444" t="str">
        <f aca="false">IFERROR(VLOOKUP(B9480,'[1]#¡REF!'!$A$1:$C$15201,2,FALSE()),"")</f>
        <v/>
      </c>
      <c r="D9480" s="444" t="s">
        <v>1016</v>
      </c>
      <c r="E9480" s="444" t="s">
        <v>1027</v>
      </c>
      <c r="F9480" s="446" t="s">
        <v>1133</v>
      </c>
      <c r="G9480" s="447" t="n">
        <v>156</v>
      </c>
      <c r="H9480" s="448" t="n">
        <v>1318.0585821362</v>
      </c>
      <c r="I9480" s="448" t="n">
        <v>26150.28</v>
      </c>
      <c r="J9480" s="389"/>
      <c r="K9480" s="331" t="s">
        <v>994</v>
      </c>
    </row>
    <row r="9481" customFormat="false" ht="15" hidden="true" customHeight="false" outlineLevel="0" collapsed="false">
      <c r="A9481" s="444"/>
      <c r="B9481" s="444" t="s">
        <v>1991</v>
      </c>
      <c r="C9481" s="444" t="str">
        <f aca="false">IFERROR(VLOOKUP(B9481,'[1]#¡REF!'!$A$1:$C$15201,2,FALSE()),"")</f>
        <v/>
      </c>
      <c r="D9481" s="444" t="s">
        <v>1016</v>
      </c>
      <c r="E9481" s="444" t="s">
        <v>1028</v>
      </c>
      <c r="F9481" s="446" t="s">
        <v>1134</v>
      </c>
      <c r="G9481" s="447" t="n">
        <v>47</v>
      </c>
      <c r="H9481" s="448" t="n">
        <v>397.107393335905</v>
      </c>
      <c r="I9481" s="448" t="n">
        <v>7878.61</v>
      </c>
      <c r="J9481" s="389"/>
      <c r="K9481" s="331" t="s">
        <v>994</v>
      </c>
    </row>
    <row r="9482" customFormat="false" ht="15" hidden="true" customHeight="false" outlineLevel="0" collapsed="false">
      <c r="A9482" s="444"/>
      <c r="B9482" s="444" t="s">
        <v>1074</v>
      </c>
      <c r="C9482" s="444" t="str">
        <f aca="false">IFERROR(VLOOKUP(B9482,'[1]#¡REF!'!$A$1:$C$15201,2,FALSE()),"")</f>
        <v/>
      </c>
      <c r="D9482" s="444" t="s">
        <v>991</v>
      </c>
      <c r="E9482" s="444" t="s">
        <v>997</v>
      </c>
      <c r="F9482" s="446" t="s">
        <v>1130</v>
      </c>
      <c r="G9482" s="447" t="n">
        <v>500</v>
      </c>
      <c r="H9482" s="448" t="n">
        <v>2806.45184086834</v>
      </c>
      <c r="I9482" s="448" t="n">
        <v>55680</v>
      </c>
      <c r="J9482" s="389"/>
      <c r="K9482" s="331" t="s">
        <v>994</v>
      </c>
    </row>
    <row r="9483" customFormat="false" ht="15" hidden="true" customHeight="false" outlineLevel="0" collapsed="false">
      <c r="A9483" s="444"/>
      <c r="B9483" s="444" t="s">
        <v>1074</v>
      </c>
      <c r="C9483" s="444" t="str">
        <f aca="false">IFERROR(VLOOKUP(B9483,'[1]#¡REF!'!$A$1:$C$15201,2,FALSE()),"")</f>
        <v/>
      </c>
      <c r="D9483" s="444" t="s">
        <v>991</v>
      </c>
      <c r="E9483" s="444" t="s">
        <v>1032</v>
      </c>
      <c r="F9483" s="446" t="s">
        <v>1130</v>
      </c>
      <c r="G9483" s="447" t="n">
        <v>24</v>
      </c>
      <c r="H9483" s="448" t="n">
        <v>134.70968836168</v>
      </c>
      <c r="I9483" s="448" t="n">
        <v>2672.64</v>
      </c>
      <c r="J9483" s="389"/>
      <c r="K9483" s="331" t="s">
        <v>994</v>
      </c>
    </row>
    <row r="9484" customFormat="false" ht="15" hidden="true" customHeight="false" outlineLevel="0" collapsed="false">
      <c r="A9484" s="444"/>
      <c r="B9484" s="444" t="s">
        <v>1074</v>
      </c>
      <c r="C9484" s="444" t="str">
        <f aca="false">IFERROR(VLOOKUP(B9484,'[1]#¡REF!'!$A$1:$C$15201,2,FALSE()),"")</f>
        <v/>
      </c>
      <c r="D9484" s="444" t="s">
        <v>991</v>
      </c>
      <c r="E9484" s="444" t="s">
        <v>1008</v>
      </c>
      <c r="F9484" s="354" t="s">
        <v>993</v>
      </c>
      <c r="G9484" s="447" t="n">
        <v>2500</v>
      </c>
      <c r="H9484" s="448" t="n">
        <v>14032.2592043417</v>
      </c>
      <c r="I9484" s="448" t="n">
        <v>278400</v>
      </c>
      <c r="J9484" s="389"/>
      <c r="K9484" s="331" t="s">
        <v>994</v>
      </c>
    </row>
    <row r="9485" customFormat="false" ht="15" hidden="true" customHeight="false" outlineLevel="0" collapsed="false">
      <c r="A9485" s="444"/>
      <c r="B9485" s="444" t="s">
        <v>1074</v>
      </c>
      <c r="C9485" s="444" t="str">
        <f aca="false">IFERROR(VLOOKUP(B9485,'[1]#¡REF!'!$A$1:$C$15201,2,FALSE()),"")</f>
        <v/>
      </c>
      <c r="D9485" s="444" t="s">
        <v>991</v>
      </c>
      <c r="E9485" s="444" t="s">
        <v>1000</v>
      </c>
      <c r="F9485" s="354" t="s">
        <v>993</v>
      </c>
      <c r="G9485" s="447" t="n">
        <v>9395</v>
      </c>
      <c r="H9485" s="448" t="n">
        <v>52733.230089916</v>
      </c>
      <c r="I9485" s="448" t="n">
        <v>1046227.2</v>
      </c>
      <c r="J9485" s="389"/>
      <c r="K9485" s="331" t="s">
        <v>994</v>
      </c>
    </row>
    <row r="9486" customFormat="false" ht="15" hidden="true" customHeight="false" outlineLevel="0" collapsed="false">
      <c r="A9486" s="444"/>
      <c r="B9486" s="444" t="s">
        <v>1074</v>
      </c>
      <c r="C9486" s="444" t="str">
        <f aca="false">IFERROR(VLOOKUP(B9486,'[1]#¡REF!'!$A$1:$C$15201,2,FALSE()),"")</f>
        <v/>
      </c>
      <c r="D9486" s="444" t="s">
        <v>991</v>
      </c>
      <c r="E9486" s="444" t="s">
        <v>1075</v>
      </c>
      <c r="F9486" s="354" t="s">
        <v>993</v>
      </c>
      <c r="G9486" s="447" t="n">
        <v>77</v>
      </c>
      <c r="H9486" s="448" t="n">
        <v>432.193583493724</v>
      </c>
      <c r="I9486" s="448" t="n">
        <v>8574.72</v>
      </c>
      <c r="J9486" s="389"/>
      <c r="K9486" s="331" t="s">
        <v>994</v>
      </c>
    </row>
    <row r="9487" customFormat="false" ht="15" hidden="true" customHeight="false" outlineLevel="0" collapsed="false">
      <c r="A9487" s="444"/>
      <c r="B9487" s="444" t="s">
        <v>1074</v>
      </c>
      <c r="C9487" s="444" t="str">
        <f aca="false">IFERROR(VLOOKUP(B9487,'[1]#¡REF!'!$A$1:$C$15201,2,FALSE()),"")</f>
        <v/>
      </c>
      <c r="D9487" s="444" t="s">
        <v>991</v>
      </c>
      <c r="E9487" s="444" t="s">
        <v>1033</v>
      </c>
      <c r="F9487" s="354" t="s">
        <v>993</v>
      </c>
      <c r="G9487" s="447" t="n">
        <v>100</v>
      </c>
      <c r="H9487" s="448" t="n">
        <v>561.290368173667</v>
      </c>
      <c r="I9487" s="448" t="n">
        <v>11136</v>
      </c>
      <c r="J9487" s="389"/>
      <c r="K9487" s="331" t="s">
        <v>994</v>
      </c>
    </row>
    <row r="9488" customFormat="false" ht="15" hidden="true" customHeight="false" outlineLevel="0" collapsed="false">
      <c r="A9488" s="444"/>
      <c r="B9488" s="444" t="s">
        <v>1074</v>
      </c>
      <c r="C9488" s="444" t="str">
        <f aca="false">IFERROR(VLOOKUP(B9488,'[1]#¡REF!'!$A$1:$C$15201,2,FALSE()),"")</f>
        <v/>
      </c>
      <c r="D9488" s="444" t="s">
        <v>991</v>
      </c>
      <c r="E9488" s="444" t="s">
        <v>1053</v>
      </c>
      <c r="F9488" s="354" t="s">
        <v>993</v>
      </c>
      <c r="G9488" s="447" t="n">
        <v>1700</v>
      </c>
      <c r="H9488" s="448" t="n">
        <v>9541.93625895234</v>
      </c>
      <c r="I9488" s="448" t="n">
        <v>189312</v>
      </c>
      <c r="J9488" s="389"/>
      <c r="K9488" s="331" t="s">
        <v>994</v>
      </c>
    </row>
    <row r="9489" customFormat="false" ht="15" hidden="true" customHeight="false" outlineLevel="0" collapsed="false">
      <c r="A9489" s="444"/>
      <c r="B9489" s="444" t="s">
        <v>1074</v>
      </c>
      <c r="C9489" s="444" t="str">
        <f aca="false">IFERROR(VLOOKUP(B9489,'[1]#¡REF!'!$A$1:$C$15201,2,FALSE()),"")</f>
        <v/>
      </c>
      <c r="D9489" s="444" t="s">
        <v>991</v>
      </c>
      <c r="E9489" s="444" t="s">
        <v>1034</v>
      </c>
      <c r="F9489" s="354" t="s">
        <v>993</v>
      </c>
      <c r="G9489" s="447" t="n">
        <v>83</v>
      </c>
      <c r="H9489" s="448" t="n">
        <v>465.871005584144</v>
      </c>
      <c r="I9489" s="448" t="n">
        <v>9242.88</v>
      </c>
      <c r="J9489" s="389"/>
      <c r="K9489" s="331" t="s">
        <v>994</v>
      </c>
    </row>
    <row r="9490" customFormat="false" ht="15" hidden="true" customHeight="false" outlineLevel="0" collapsed="false">
      <c r="A9490" s="444"/>
      <c r="B9490" s="444" t="s">
        <v>1074</v>
      </c>
      <c r="C9490" s="444" t="str">
        <f aca="false">IFERROR(VLOOKUP(B9490,'[1]#¡REF!'!$A$1:$C$15201,2,FALSE()),"")</f>
        <v/>
      </c>
      <c r="D9490" s="444" t="s">
        <v>991</v>
      </c>
      <c r="E9490" s="444" t="s">
        <v>1011</v>
      </c>
      <c r="F9490" s="354" t="s">
        <v>993</v>
      </c>
      <c r="G9490" s="447" t="n">
        <v>4900</v>
      </c>
      <c r="H9490" s="448" t="n">
        <v>27503.2280405097</v>
      </c>
      <c r="I9490" s="448" t="n">
        <v>545664</v>
      </c>
      <c r="J9490" s="389"/>
      <c r="K9490" s="331" t="s">
        <v>994</v>
      </c>
    </row>
    <row r="9491" customFormat="false" ht="15" hidden="true" customHeight="false" outlineLevel="0" collapsed="false">
      <c r="A9491" s="444"/>
      <c r="B9491" s="444" t="s">
        <v>1074</v>
      </c>
      <c r="C9491" s="444" t="str">
        <f aca="false">IFERROR(VLOOKUP(B9491,'[1]#¡REF!'!$A$1:$C$15201,2,FALSE()),"")</f>
        <v/>
      </c>
      <c r="D9491" s="444" t="s">
        <v>991</v>
      </c>
      <c r="E9491" s="444" t="s">
        <v>1013</v>
      </c>
      <c r="F9491" s="354" t="s">
        <v>993</v>
      </c>
      <c r="G9491" s="447" t="n">
        <v>790</v>
      </c>
      <c r="H9491" s="448" t="n">
        <v>4434.19390857197</v>
      </c>
      <c r="I9491" s="448" t="n">
        <v>87974.4</v>
      </c>
      <c r="J9491" s="389"/>
      <c r="K9491" s="331" t="s">
        <v>994</v>
      </c>
    </row>
    <row r="9492" customFormat="false" ht="15" hidden="true" customHeight="false" outlineLevel="0" collapsed="false">
      <c r="A9492" s="449"/>
      <c r="B9492" s="449" t="s">
        <v>1074</v>
      </c>
      <c r="C9492" s="449" t="str">
        <f aca="false">IFERROR(VLOOKUP(B9492,'[1]#¡REF!'!$A$1:$C$15201,2,FALSE()),"")</f>
        <v/>
      </c>
      <c r="D9492" s="449" t="s">
        <v>991</v>
      </c>
      <c r="E9492" s="449" t="s">
        <v>1014</v>
      </c>
      <c r="F9492" s="450" t="s">
        <v>1132</v>
      </c>
      <c r="G9492" s="447" t="n">
        <v>12000</v>
      </c>
      <c r="H9492" s="448" t="n">
        <v>67354.8441808401</v>
      </c>
      <c r="I9492" s="448" t="n">
        <v>1336320</v>
      </c>
      <c r="J9492" s="390"/>
      <c r="K9492" s="331" t="s">
        <v>994</v>
      </c>
    </row>
    <row r="9493" customFormat="false" ht="30.75" hidden="true" customHeight="false" outlineLevel="0" collapsed="false">
      <c r="A9493" s="455" t="s">
        <v>1992</v>
      </c>
      <c r="B9493" s="455" t="s">
        <v>1074</v>
      </c>
      <c r="C9493" s="455" t="str">
        <f aca="false">IFERROR(VLOOKUP(B9493,'[1]#¡REF!'!$A$1:$C$15201,2,FALSE()),"")</f>
        <v/>
      </c>
      <c r="D9493" s="455" t="s">
        <v>991</v>
      </c>
      <c r="E9493" s="455" t="s">
        <v>612</v>
      </c>
      <c r="F9493" s="456" t="s">
        <v>1136</v>
      </c>
      <c r="G9493" s="457" t="n">
        <v>1437</v>
      </c>
      <c r="H9493" s="465" t="n">
        <v>8065.7425906556</v>
      </c>
      <c r="I9493" s="465" t="n">
        <v>160024.32</v>
      </c>
      <c r="J9493" s="360" t="n">
        <v>96</v>
      </c>
      <c r="K9493" s="455" t="s">
        <v>994</v>
      </c>
      <c r="L9493" s="467" t="s">
        <v>1993</v>
      </c>
      <c r="M9493" s="467" t="s">
        <v>1994</v>
      </c>
      <c r="N9493" s="467" t="s">
        <v>1995</v>
      </c>
      <c r="O9493" s="458" t="n">
        <v>3139371</v>
      </c>
      <c r="P9493" s="489" t="s">
        <v>1996</v>
      </c>
      <c r="Q9493" s="468" t="n">
        <v>44476</v>
      </c>
      <c r="R9493" s="469" t="n">
        <v>44488</v>
      </c>
      <c r="S9493" s="469" t="n">
        <v>44490</v>
      </c>
      <c r="T9493" s="462" t="n">
        <f aca="false">119+119+119</f>
        <v>357</v>
      </c>
    </row>
    <row r="9494" customFormat="false" ht="15" hidden="true" customHeight="false" outlineLevel="0" collapsed="false">
      <c r="A9494" s="439"/>
      <c r="B9494" s="439" t="s">
        <v>1997</v>
      </c>
      <c r="C9494" s="439" t="str">
        <f aca="false">IFERROR(VLOOKUP(B9494,'[1]#¡REF!'!$A$1:$C$15201,2,FALSE()),"")</f>
        <v/>
      </c>
      <c r="D9494" s="439" t="s">
        <v>991</v>
      </c>
      <c r="E9494" s="439" t="s">
        <v>1012</v>
      </c>
      <c r="F9494" s="354" t="s">
        <v>993</v>
      </c>
      <c r="G9494" s="447" t="n">
        <v>1</v>
      </c>
      <c r="H9494" s="448" t="n">
        <v>9.82258145147388</v>
      </c>
      <c r="I9494" s="448" t="n">
        <v>194.88</v>
      </c>
      <c r="J9494" s="388"/>
      <c r="K9494" s="331" t="s">
        <v>994</v>
      </c>
    </row>
    <row r="9495" customFormat="false" ht="15" hidden="true" customHeight="false" outlineLevel="0" collapsed="false">
      <c r="A9495" s="444"/>
      <c r="B9495" s="444" t="s">
        <v>1997</v>
      </c>
      <c r="C9495" s="444" t="str">
        <f aca="false">IFERROR(VLOOKUP(B9495,'[1]#¡REF!'!$A$1:$C$15201,2,FALSE()),"")</f>
        <v/>
      </c>
      <c r="D9495" s="444" t="s">
        <v>991</v>
      </c>
      <c r="E9495" s="444" t="s">
        <v>1014</v>
      </c>
      <c r="F9495" s="446" t="s">
        <v>1132</v>
      </c>
      <c r="G9495" s="447" t="n">
        <v>88</v>
      </c>
      <c r="H9495" s="448" t="n">
        <v>864.387167729702</v>
      </c>
      <c r="I9495" s="448" t="n">
        <v>17149.44</v>
      </c>
      <c r="J9495" s="389"/>
      <c r="K9495" s="331" t="s">
        <v>994</v>
      </c>
    </row>
    <row r="9496" customFormat="false" ht="15" hidden="true" customHeight="false" outlineLevel="0" collapsed="false">
      <c r="A9496" s="444"/>
      <c r="B9496" s="444" t="s">
        <v>1997</v>
      </c>
      <c r="C9496" s="444" t="str">
        <f aca="false">IFERROR(VLOOKUP(B9496,'[1]#¡REF!'!$A$1:$C$15201,2,FALSE()),"")</f>
        <v/>
      </c>
      <c r="D9496" s="444" t="s">
        <v>1016</v>
      </c>
      <c r="E9496" s="444" t="s">
        <v>1017</v>
      </c>
      <c r="F9496" s="446" t="s">
        <v>1130</v>
      </c>
      <c r="G9496" s="447" t="n">
        <v>39</v>
      </c>
      <c r="H9496" s="448" t="n">
        <v>383.080676607481</v>
      </c>
      <c r="I9496" s="448" t="n">
        <v>7600.32</v>
      </c>
      <c r="J9496" s="389"/>
      <c r="K9496" s="331" t="s">
        <v>994</v>
      </c>
    </row>
    <row r="9497" customFormat="false" ht="15" hidden="true" customHeight="false" outlineLevel="0" collapsed="false">
      <c r="A9497" s="444"/>
      <c r="B9497" s="444" t="s">
        <v>1997</v>
      </c>
      <c r="C9497" s="444" t="str">
        <f aca="false">IFERROR(VLOOKUP(B9497,'[1]#¡REF!'!$A$1:$C$15201,2,FALSE()),"")</f>
        <v/>
      </c>
      <c r="D9497" s="444" t="s">
        <v>1016</v>
      </c>
      <c r="E9497" s="444" t="s">
        <v>1040</v>
      </c>
      <c r="F9497" s="446" t="s">
        <v>1130</v>
      </c>
      <c r="G9497" s="447" t="n">
        <v>78</v>
      </c>
      <c r="H9497" s="448" t="n">
        <v>766.161353214963</v>
      </c>
      <c r="I9497" s="448" t="n">
        <v>15200.64</v>
      </c>
      <c r="J9497" s="389"/>
      <c r="K9497" s="331" t="s">
        <v>994</v>
      </c>
    </row>
    <row r="9498" customFormat="false" ht="15" hidden="true" customHeight="false" outlineLevel="0" collapsed="false">
      <c r="A9498" s="444"/>
      <c r="B9498" s="444" t="s">
        <v>1997</v>
      </c>
      <c r="C9498" s="444" t="str">
        <f aca="false">IFERROR(VLOOKUP(B9498,'[1]#¡REF!'!$A$1:$C$15201,2,FALSE()),"")</f>
        <v/>
      </c>
      <c r="D9498" s="444" t="s">
        <v>1016</v>
      </c>
      <c r="E9498" s="444" t="s">
        <v>1019</v>
      </c>
      <c r="F9498" s="354" t="s">
        <v>993</v>
      </c>
      <c r="G9498" s="447" t="n">
        <v>51</v>
      </c>
      <c r="H9498" s="448" t="n">
        <v>500.951654025168</v>
      </c>
      <c r="I9498" s="448" t="n">
        <v>9938.88</v>
      </c>
      <c r="J9498" s="389"/>
      <c r="K9498" s="331" t="s">
        <v>994</v>
      </c>
    </row>
    <row r="9499" customFormat="false" ht="15" hidden="true" customHeight="false" outlineLevel="0" collapsed="false">
      <c r="A9499" s="444"/>
      <c r="B9499" s="444" t="s">
        <v>1997</v>
      </c>
      <c r="C9499" s="444" t="str">
        <f aca="false">IFERROR(VLOOKUP(B9499,'[1]#¡REF!'!$A$1:$C$15201,2,FALSE()),"")</f>
        <v/>
      </c>
      <c r="D9499" s="444" t="s">
        <v>1016</v>
      </c>
      <c r="E9499" s="444" t="s">
        <v>1021</v>
      </c>
      <c r="F9499" s="354" t="s">
        <v>993</v>
      </c>
      <c r="G9499" s="447" t="n">
        <v>16</v>
      </c>
      <c r="H9499" s="448" t="n">
        <v>157.161303223582</v>
      </c>
      <c r="I9499" s="448" t="n">
        <v>3118.08</v>
      </c>
      <c r="J9499" s="389"/>
      <c r="K9499" s="331" t="s">
        <v>994</v>
      </c>
    </row>
    <row r="9500" customFormat="false" ht="15" hidden="true" customHeight="false" outlineLevel="0" collapsed="false">
      <c r="A9500" s="444"/>
      <c r="B9500" s="444" t="s">
        <v>1997</v>
      </c>
      <c r="C9500" s="444" t="str">
        <f aca="false">IFERROR(VLOOKUP(B9500,'[1]#¡REF!'!$A$1:$C$15201,2,FALSE()),"")</f>
        <v/>
      </c>
      <c r="D9500" s="444" t="s">
        <v>1016</v>
      </c>
      <c r="E9500" s="444" t="s">
        <v>1042</v>
      </c>
      <c r="F9500" s="354" t="s">
        <v>993</v>
      </c>
      <c r="G9500" s="447" t="n">
        <v>780</v>
      </c>
      <c r="H9500" s="448" t="n">
        <v>7661.61353214963</v>
      </c>
      <c r="I9500" s="448" t="n">
        <v>152006.4</v>
      </c>
      <c r="J9500" s="389"/>
      <c r="K9500" s="331" t="s">
        <v>994</v>
      </c>
    </row>
    <row r="9501" customFormat="false" ht="15" hidden="true" customHeight="false" outlineLevel="0" collapsed="false">
      <c r="A9501" s="444"/>
      <c r="B9501" s="444" t="s">
        <v>1997</v>
      </c>
      <c r="C9501" s="444" t="str">
        <f aca="false">IFERROR(VLOOKUP(B9501,'[1]#¡REF!'!$A$1:$C$15201,2,FALSE()),"")</f>
        <v/>
      </c>
      <c r="D9501" s="444" t="s">
        <v>1016</v>
      </c>
      <c r="E9501" s="444" t="s">
        <v>1065</v>
      </c>
      <c r="F9501" s="354" t="s">
        <v>993</v>
      </c>
      <c r="G9501" s="447" t="n">
        <v>1</v>
      </c>
      <c r="H9501" s="448" t="n">
        <v>9.82258145147388</v>
      </c>
      <c r="I9501" s="448" t="n">
        <v>194.88</v>
      </c>
      <c r="J9501" s="389"/>
      <c r="K9501" s="331" t="s">
        <v>994</v>
      </c>
    </row>
    <row r="9502" customFormat="false" ht="15" hidden="true" customHeight="false" outlineLevel="0" collapsed="false">
      <c r="A9502" s="444"/>
      <c r="B9502" s="444" t="s">
        <v>1997</v>
      </c>
      <c r="C9502" s="444" t="str">
        <f aca="false">IFERROR(VLOOKUP(B9502,'[1]#¡REF!'!$A$1:$C$15201,2,FALSE()),"")</f>
        <v/>
      </c>
      <c r="D9502" s="444" t="s">
        <v>1016</v>
      </c>
      <c r="E9502" s="444" t="s">
        <v>1093</v>
      </c>
      <c r="F9502" s="446" t="s">
        <v>1131</v>
      </c>
      <c r="G9502" s="447" t="n">
        <v>117</v>
      </c>
      <c r="H9502" s="448" t="n">
        <v>1149.24202982244</v>
      </c>
      <c r="I9502" s="448" t="n">
        <v>22800.96</v>
      </c>
      <c r="J9502" s="389"/>
      <c r="K9502" s="331" t="s">
        <v>994</v>
      </c>
    </row>
    <row r="9503" customFormat="false" ht="15" hidden="true" customHeight="false" outlineLevel="0" collapsed="false">
      <c r="A9503" s="444"/>
      <c r="B9503" s="444" t="s">
        <v>1997</v>
      </c>
      <c r="C9503" s="444" t="str">
        <f aca="false">IFERROR(VLOOKUP(B9503,'[1]#¡REF!'!$A$1:$C$15201,2,FALSE()),"")</f>
        <v/>
      </c>
      <c r="D9503" s="444" t="s">
        <v>1016</v>
      </c>
      <c r="E9503" s="444" t="s">
        <v>1026</v>
      </c>
      <c r="F9503" s="446" t="s">
        <v>1132</v>
      </c>
      <c r="G9503" s="447" t="n">
        <v>76</v>
      </c>
      <c r="H9503" s="448" t="n">
        <v>746.516190312015</v>
      </c>
      <c r="I9503" s="448" t="n">
        <v>14810.88</v>
      </c>
      <c r="J9503" s="389"/>
      <c r="K9503" s="331" t="s">
        <v>994</v>
      </c>
    </row>
    <row r="9504" customFormat="false" ht="15" hidden="true" customHeight="false" outlineLevel="0" collapsed="false">
      <c r="A9504" s="444"/>
      <c r="B9504" s="444" t="s">
        <v>1997</v>
      </c>
      <c r="C9504" s="444" t="str">
        <f aca="false">IFERROR(VLOOKUP(B9504,'[1]#¡REF!'!$A$1:$C$15201,2,FALSE()),"")</f>
        <v/>
      </c>
      <c r="D9504" s="444" t="s">
        <v>1016</v>
      </c>
      <c r="E9504" s="444" t="s">
        <v>1027</v>
      </c>
      <c r="F9504" s="446" t="s">
        <v>1133</v>
      </c>
      <c r="G9504" s="447" t="n">
        <v>78</v>
      </c>
      <c r="H9504" s="448" t="n">
        <v>766.161353214963</v>
      </c>
      <c r="I9504" s="448" t="n">
        <v>15200.64</v>
      </c>
      <c r="J9504" s="389"/>
      <c r="K9504" s="331" t="s">
        <v>994</v>
      </c>
    </row>
    <row r="9505" customFormat="false" ht="15" hidden="true" customHeight="false" outlineLevel="0" collapsed="false">
      <c r="A9505" s="444"/>
      <c r="B9505" s="444" t="s">
        <v>1997</v>
      </c>
      <c r="C9505" s="444" t="str">
        <f aca="false">IFERROR(VLOOKUP(B9505,'[1]#¡REF!'!$A$1:$C$15201,2,FALSE()),"")</f>
        <v/>
      </c>
      <c r="D9505" s="444" t="s">
        <v>1016</v>
      </c>
      <c r="E9505" s="444" t="s">
        <v>1028</v>
      </c>
      <c r="F9505" s="446" t="s">
        <v>1134</v>
      </c>
      <c r="G9505" s="447" t="n">
        <v>234</v>
      </c>
      <c r="H9505" s="448" t="n">
        <v>2298.48405964489</v>
      </c>
      <c r="I9505" s="448" t="n">
        <v>45601.92</v>
      </c>
      <c r="J9505" s="389"/>
      <c r="K9505" s="331" t="s">
        <v>994</v>
      </c>
    </row>
    <row r="9506" customFormat="false" ht="15" hidden="true" customHeight="false" outlineLevel="0" collapsed="false">
      <c r="A9506" s="444"/>
      <c r="B9506" s="444" t="s">
        <v>1998</v>
      </c>
      <c r="C9506" s="444" t="str">
        <f aca="false">IFERROR(VLOOKUP(B9506,'[1]#¡REF!'!$A$1:$C$15201,2,FALSE()),"")</f>
        <v/>
      </c>
      <c r="D9506" s="444" t="s">
        <v>991</v>
      </c>
      <c r="E9506" s="444" t="s">
        <v>997</v>
      </c>
      <c r="F9506" s="446" t="s">
        <v>1130</v>
      </c>
      <c r="G9506" s="447" t="n">
        <v>240</v>
      </c>
      <c r="H9506" s="448" t="n">
        <v>136.08871770846</v>
      </c>
      <c r="I9506" s="448" t="n">
        <v>2700</v>
      </c>
      <c r="J9506" s="389"/>
      <c r="K9506" s="331" t="s">
        <v>994</v>
      </c>
    </row>
    <row r="9507" customFormat="false" ht="15" hidden="true" customHeight="false" outlineLevel="0" collapsed="false">
      <c r="A9507" s="444"/>
      <c r="B9507" s="444" t="s">
        <v>1998</v>
      </c>
      <c r="C9507" s="444" t="str">
        <f aca="false">IFERROR(VLOOKUP(B9507,'[1]#¡REF!'!$A$1:$C$15201,2,FALSE()),"")</f>
        <v/>
      </c>
      <c r="D9507" s="444" t="s">
        <v>991</v>
      </c>
      <c r="E9507" s="444" t="s">
        <v>1032</v>
      </c>
      <c r="F9507" s="446" t="s">
        <v>1130</v>
      </c>
      <c r="G9507" s="447" t="n">
        <v>60</v>
      </c>
      <c r="H9507" s="448" t="n">
        <v>34.022179427115</v>
      </c>
      <c r="I9507" s="448" t="n">
        <v>675</v>
      </c>
      <c r="J9507" s="389"/>
      <c r="K9507" s="331" t="s">
        <v>994</v>
      </c>
    </row>
    <row r="9508" customFormat="false" ht="15" hidden="true" customHeight="false" outlineLevel="0" collapsed="false">
      <c r="A9508" s="444"/>
      <c r="B9508" s="444" t="s">
        <v>1998</v>
      </c>
      <c r="C9508" s="444" t="str">
        <f aca="false">IFERROR(VLOOKUP(B9508,'[1]#¡REF!'!$A$1:$C$15201,2,FALSE()),"")</f>
        <v/>
      </c>
      <c r="D9508" s="444" t="s">
        <v>991</v>
      </c>
      <c r="E9508" s="444" t="s">
        <v>992</v>
      </c>
      <c r="F9508" s="354" t="s">
        <v>993</v>
      </c>
      <c r="G9508" s="447" t="n">
        <v>1080</v>
      </c>
      <c r="H9508" s="448" t="n">
        <v>612.399229688069</v>
      </c>
      <c r="I9508" s="448" t="n">
        <v>12150</v>
      </c>
      <c r="J9508" s="389"/>
      <c r="K9508" s="331" t="s">
        <v>994</v>
      </c>
    </row>
    <row r="9509" customFormat="false" ht="15" hidden="true" customHeight="false" outlineLevel="0" collapsed="false">
      <c r="A9509" s="444"/>
      <c r="B9509" s="444" t="s">
        <v>1998</v>
      </c>
      <c r="C9509" s="444" t="str">
        <f aca="false">IFERROR(VLOOKUP(B9509,'[1]#¡REF!'!$A$1:$C$15201,2,FALSE()),"")</f>
        <v/>
      </c>
      <c r="D9509" s="444" t="s">
        <v>991</v>
      </c>
      <c r="E9509" s="444" t="s">
        <v>1008</v>
      </c>
      <c r="F9509" s="354" t="s">
        <v>993</v>
      </c>
      <c r="G9509" s="447" t="n">
        <v>200</v>
      </c>
      <c r="H9509" s="448" t="n">
        <v>113.40726475705</v>
      </c>
      <c r="I9509" s="448" t="n">
        <v>2250</v>
      </c>
      <c r="J9509" s="389"/>
      <c r="K9509" s="331" t="s">
        <v>994</v>
      </c>
    </row>
    <row r="9510" customFormat="false" ht="15" hidden="true" customHeight="false" outlineLevel="0" collapsed="false">
      <c r="A9510" s="444"/>
      <c r="B9510" s="444" t="s">
        <v>1998</v>
      </c>
      <c r="C9510" s="444" t="str">
        <f aca="false">IFERROR(VLOOKUP(B9510,'[1]#¡REF!'!$A$1:$C$15201,2,FALSE()),"")</f>
        <v/>
      </c>
      <c r="D9510" s="444" t="s">
        <v>991</v>
      </c>
      <c r="E9510" s="444" t="s">
        <v>1000</v>
      </c>
      <c r="F9510" s="354" t="s">
        <v>993</v>
      </c>
      <c r="G9510" s="447" t="n">
        <v>4282</v>
      </c>
      <c r="H9510" s="448" t="n">
        <v>2428.04953844844</v>
      </c>
      <c r="I9510" s="448" t="n">
        <v>48172.5</v>
      </c>
      <c r="J9510" s="389"/>
      <c r="K9510" s="331" t="s">
        <v>994</v>
      </c>
    </row>
    <row r="9511" customFormat="false" ht="15" hidden="true" customHeight="false" outlineLevel="0" collapsed="false">
      <c r="A9511" s="444"/>
      <c r="B9511" s="444" t="s">
        <v>1998</v>
      </c>
      <c r="C9511" s="444" t="str">
        <f aca="false">IFERROR(VLOOKUP(B9511,'[1]#¡REF!'!$A$1:$C$15201,2,FALSE()),"")</f>
        <v/>
      </c>
      <c r="D9511" s="444" t="s">
        <v>991</v>
      </c>
      <c r="E9511" s="444" t="s">
        <v>1075</v>
      </c>
      <c r="F9511" s="354" t="s">
        <v>993</v>
      </c>
      <c r="G9511" s="447" t="n">
        <v>260</v>
      </c>
      <c r="H9511" s="448" t="n">
        <v>147.429444184165</v>
      </c>
      <c r="I9511" s="448" t="n">
        <v>2925</v>
      </c>
      <c r="J9511" s="389"/>
      <c r="K9511" s="331" t="s">
        <v>994</v>
      </c>
    </row>
    <row r="9512" customFormat="false" ht="15" hidden="true" customHeight="false" outlineLevel="0" collapsed="false">
      <c r="A9512" s="444"/>
      <c r="B9512" s="444" t="s">
        <v>1998</v>
      </c>
      <c r="C9512" s="444" t="str">
        <f aca="false">IFERROR(VLOOKUP(B9512,'[1]#¡REF!'!$A$1:$C$15201,2,FALSE()),"")</f>
        <v/>
      </c>
      <c r="D9512" s="444" t="s">
        <v>991</v>
      </c>
      <c r="E9512" s="444" t="s">
        <v>1033</v>
      </c>
      <c r="F9512" s="354" t="s">
        <v>993</v>
      </c>
      <c r="G9512" s="447" t="n">
        <v>200</v>
      </c>
      <c r="H9512" s="448" t="n">
        <v>113.40726475705</v>
      </c>
      <c r="I9512" s="448" t="n">
        <v>2250</v>
      </c>
      <c r="J9512" s="389"/>
      <c r="K9512" s="331" t="s">
        <v>994</v>
      </c>
    </row>
    <row r="9513" customFormat="false" ht="15" hidden="true" customHeight="false" outlineLevel="0" collapsed="false">
      <c r="A9513" s="444"/>
      <c r="B9513" s="444" t="s">
        <v>1998</v>
      </c>
      <c r="C9513" s="444" t="str">
        <f aca="false">IFERROR(VLOOKUP(B9513,'[1]#¡REF!'!$A$1:$C$15201,2,FALSE()),"")</f>
        <v/>
      </c>
      <c r="D9513" s="444" t="s">
        <v>991</v>
      </c>
      <c r="E9513" s="444" t="s">
        <v>1053</v>
      </c>
      <c r="F9513" s="354" t="s">
        <v>993</v>
      </c>
      <c r="G9513" s="447" t="n">
        <v>500</v>
      </c>
      <c r="H9513" s="448" t="n">
        <v>283.518161892625</v>
      </c>
      <c r="I9513" s="448" t="n">
        <v>5625</v>
      </c>
      <c r="J9513" s="389"/>
      <c r="K9513" s="331" t="s">
        <v>994</v>
      </c>
    </row>
    <row r="9514" customFormat="false" ht="15" hidden="true" customHeight="false" outlineLevel="0" collapsed="false">
      <c r="A9514" s="444"/>
      <c r="B9514" s="444" t="s">
        <v>1998</v>
      </c>
      <c r="C9514" s="444" t="str">
        <f aca="false">IFERROR(VLOOKUP(B9514,'[1]#¡REF!'!$A$1:$C$15201,2,FALSE()),"")</f>
        <v/>
      </c>
      <c r="D9514" s="444" t="s">
        <v>991</v>
      </c>
      <c r="E9514" s="444" t="s">
        <v>1034</v>
      </c>
      <c r="F9514" s="354" t="s">
        <v>993</v>
      </c>
      <c r="G9514" s="447" t="n">
        <v>520</v>
      </c>
      <c r="H9514" s="448" t="n">
        <v>294.85888836833</v>
      </c>
      <c r="I9514" s="448" t="n">
        <v>5850</v>
      </c>
      <c r="J9514" s="389"/>
      <c r="K9514" s="331" t="s">
        <v>994</v>
      </c>
    </row>
    <row r="9515" customFormat="false" ht="15" hidden="true" customHeight="false" outlineLevel="0" collapsed="false">
      <c r="A9515" s="444"/>
      <c r="B9515" s="444" t="s">
        <v>1998</v>
      </c>
      <c r="C9515" s="444" t="str">
        <f aca="false">IFERROR(VLOOKUP(B9515,'[1]#¡REF!'!$A$1:$C$15201,2,FALSE()),"")</f>
        <v/>
      </c>
      <c r="D9515" s="444" t="s">
        <v>991</v>
      </c>
      <c r="E9515" s="444" t="s">
        <v>1009</v>
      </c>
      <c r="F9515" s="354" t="s">
        <v>993</v>
      </c>
      <c r="G9515" s="447" t="n">
        <v>473</v>
      </c>
      <c r="H9515" s="448" t="n">
        <v>268.208181150423</v>
      </c>
      <c r="I9515" s="448" t="n">
        <v>5321.25</v>
      </c>
      <c r="J9515" s="389"/>
      <c r="K9515" s="331" t="s">
        <v>994</v>
      </c>
    </row>
    <row r="9516" customFormat="false" ht="15" hidden="true" customHeight="false" outlineLevel="0" collapsed="false">
      <c r="A9516" s="444"/>
      <c r="B9516" s="444" t="s">
        <v>1998</v>
      </c>
      <c r="C9516" s="444" t="str">
        <f aca="false">IFERROR(VLOOKUP(B9516,'[1]#¡REF!'!$A$1:$C$15201,2,FALSE()),"")</f>
        <v/>
      </c>
      <c r="D9516" s="444" t="s">
        <v>991</v>
      </c>
      <c r="E9516" s="444" t="s">
        <v>1011</v>
      </c>
      <c r="F9516" s="354" t="s">
        <v>993</v>
      </c>
      <c r="G9516" s="447" t="n">
        <v>1270</v>
      </c>
      <c r="H9516" s="448" t="n">
        <v>720.136131207266</v>
      </c>
      <c r="I9516" s="448" t="n">
        <v>14287.5</v>
      </c>
      <c r="J9516" s="389"/>
      <c r="K9516" s="331" t="s">
        <v>994</v>
      </c>
    </row>
    <row r="9517" customFormat="false" ht="15" hidden="true" customHeight="false" outlineLevel="0" collapsed="false">
      <c r="A9517" s="444"/>
      <c r="B9517" s="444" t="s">
        <v>1998</v>
      </c>
      <c r="C9517" s="444" t="str">
        <f aca="false">IFERROR(VLOOKUP(B9517,'[1]#¡REF!'!$A$1:$C$15201,2,FALSE()),"")</f>
        <v/>
      </c>
      <c r="D9517" s="444" t="s">
        <v>991</v>
      </c>
      <c r="E9517" s="444" t="s">
        <v>1001</v>
      </c>
      <c r="F9517" s="354" t="s">
        <v>993</v>
      </c>
      <c r="G9517" s="447" t="n">
        <v>900</v>
      </c>
      <c r="H9517" s="448" t="n">
        <v>510.332691406724</v>
      </c>
      <c r="I9517" s="448" t="n">
        <v>10125</v>
      </c>
      <c r="J9517" s="389"/>
      <c r="K9517" s="331" t="s">
        <v>994</v>
      </c>
    </row>
    <row r="9518" customFormat="false" ht="15" hidden="true" customHeight="false" outlineLevel="0" collapsed="false">
      <c r="A9518" s="444"/>
      <c r="B9518" s="444" t="s">
        <v>1998</v>
      </c>
      <c r="C9518" s="444" t="str">
        <f aca="false">IFERROR(VLOOKUP(B9518,'[1]#¡REF!'!$A$1:$C$15201,2,FALSE()),"")</f>
        <v/>
      </c>
      <c r="D9518" s="444" t="s">
        <v>991</v>
      </c>
      <c r="E9518" s="444" t="s">
        <v>1046</v>
      </c>
      <c r="F9518" s="354" t="s">
        <v>993</v>
      </c>
      <c r="G9518" s="447" t="n">
        <v>16</v>
      </c>
      <c r="H9518" s="448" t="n">
        <v>9.07258118056399</v>
      </c>
      <c r="I9518" s="448" t="n">
        <v>180</v>
      </c>
      <c r="J9518" s="389"/>
      <c r="K9518" s="331" t="s">
        <v>994</v>
      </c>
    </row>
    <row r="9519" customFormat="false" ht="15" hidden="true" customHeight="false" outlineLevel="0" collapsed="false">
      <c r="A9519" s="444"/>
      <c r="B9519" s="444" t="s">
        <v>1998</v>
      </c>
      <c r="C9519" s="444" t="str">
        <f aca="false">IFERROR(VLOOKUP(B9519,'[1]#¡REF!'!$A$1:$C$15201,2,FALSE()),"")</f>
        <v/>
      </c>
      <c r="D9519" s="444" t="s">
        <v>991</v>
      </c>
      <c r="E9519" s="444" t="s">
        <v>1035</v>
      </c>
      <c r="F9519" s="354" t="s">
        <v>993</v>
      </c>
      <c r="G9519" s="447" t="n">
        <v>50</v>
      </c>
      <c r="H9519" s="448" t="n">
        <v>28.3518161892625</v>
      </c>
      <c r="I9519" s="448" t="n">
        <v>562.5</v>
      </c>
      <c r="J9519" s="389"/>
      <c r="K9519" s="331" t="s">
        <v>994</v>
      </c>
    </row>
    <row r="9520" customFormat="false" ht="15" hidden="true" customHeight="false" outlineLevel="0" collapsed="false">
      <c r="A9520" s="444"/>
      <c r="B9520" s="444" t="s">
        <v>1998</v>
      </c>
      <c r="C9520" s="444" t="str">
        <f aca="false">IFERROR(VLOOKUP(B9520,'[1]#¡REF!'!$A$1:$C$15201,2,FALSE()),"")</f>
        <v/>
      </c>
      <c r="D9520" s="444" t="s">
        <v>991</v>
      </c>
      <c r="E9520" s="444" t="s">
        <v>1036</v>
      </c>
      <c r="F9520" s="354" t="s">
        <v>993</v>
      </c>
      <c r="G9520" s="447" t="n">
        <v>2</v>
      </c>
      <c r="H9520" s="448" t="n">
        <v>1.1340726475705</v>
      </c>
      <c r="I9520" s="448" t="n">
        <v>22.5</v>
      </c>
      <c r="J9520" s="389"/>
      <c r="K9520" s="331" t="s">
        <v>994</v>
      </c>
    </row>
    <row r="9521" customFormat="false" ht="15" hidden="true" customHeight="false" outlineLevel="0" collapsed="false">
      <c r="A9521" s="444"/>
      <c r="B9521" s="444" t="s">
        <v>1998</v>
      </c>
      <c r="C9521" s="444" t="str">
        <f aca="false">IFERROR(VLOOKUP(B9521,'[1]#¡REF!'!$A$1:$C$15201,2,FALSE()),"")</f>
        <v/>
      </c>
      <c r="D9521" s="444" t="s">
        <v>991</v>
      </c>
      <c r="E9521" s="444" t="s">
        <v>1013</v>
      </c>
      <c r="F9521" s="354" t="s">
        <v>993</v>
      </c>
      <c r="G9521" s="447" t="n">
        <v>4</v>
      </c>
      <c r="H9521" s="448" t="n">
        <v>2.268145295141</v>
      </c>
      <c r="I9521" s="448" t="n">
        <v>45</v>
      </c>
      <c r="J9521" s="389"/>
      <c r="K9521" s="331" t="s">
        <v>994</v>
      </c>
    </row>
    <row r="9522" customFormat="false" ht="15" hidden="true" customHeight="false" outlineLevel="0" collapsed="false">
      <c r="A9522" s="444"/>
      <c r="B9522" s="444" t="s">
        <v>1998</v>
      </c>
      <c r="C9522" s="444" t="str">
        <f aca="false">IFERROR(VLOOKUP(B9522,'[1]#¡REF!'!$A$1:$C$15201,2,FALSE()),"")</f>
        <v/>
      </c>
      <c r="D9522" s="444" t="s">
        <v>991</v>
      </c>
      <c r="E9522" s="444" t="s">
        <v>1037</v>
      </c>
      <c r="F9522" s="446" t="s">
        <v>1131</v>
      </c>
      <c r="G9522" s="447" t="n">
        <v>600</v>
      </c>
      <c r="H9522" s="448" t="n">
        <v>340.22179427115</v>
      </c>
      <c r="I9522" s="448" t="n">
        <v>6750</v>
      </c>
      <c r="J9522" s="389"/>
      <c r="K9522" s="331" t="s">
        <v>994</v>
      </c>
    </row>
    <row r="9523" customFormat="false" ht="15" hidden="true" customHeight="false" outlineLevel="0" collapsed="false">
      <c r="A9523" s="444"/>
      <c r="B9523" s="444" t="s">
        <v>1998</v>
      </c>
      <c r="C9523" s="444" t="str">
        <f aca="false">IFERROR(VLOOKUP(B9523,'[1]#¡REF!'!$A$1:$C$15201,2,FALSE()),"")</f>
        <v/>
      </c>
      <c r="D9523" s="444" t="s">
        <v>991</v>
      </c>
      <c r="E9523" s="444" t="s">
        <v>1014</v>
      </c>
      <c r="F9523" s="446" t="s">
        <v>1132</v>
      </c>
      <c r="G9523" s="447" t="n">
        <v>3800</v>
      </c>
      <c r="H9523" s="448" t="n">
        <v>2154.73803038395</v>
      </c>
      <c r="I9523" s="448" t="n">
        <v>42750</v>
      </c>
      <c r="J9523" s="389"/>
      <c r="K9523" s="331" t="s">
        <v>994</v>
      </c>
    </row>
    <row r="9524" customFormat="false" ht="15" hidden="true" customHeight="false" outlineLevel="0" collapsed="false">
      <c r="A9524" s="449"/>
      <c r="B9524" s="449" t="s">
        <v>1998</v>
      </c>
      <c r="C9524" s="449" t="str">
        <f aca="false">IFERROR(VLOOKUP(B9524,'[1]#¡REF!'!$A$1:$C$15201,2,FALSE()),"")</f>
        <v/>
      </c>
      <c r="D9524" s="449" t="s">
        <v>991</v>
      </c>
      <c r="E9524" s="449" t="s">
        <v>1004</v>
      </c>
      <c r="F9524" s="450" t="s">
        <v>1134</v>
      </c>
      <c r="G9524" s="447" t="n">
        <v>112</v>
      </c>
      <c r="H9524" s="448" t="n">
        <v>63.5080682639479</v>
      </c>
      <c r="I9524" s="448" t="n">
        <v>1260</v>
      </c>
      <c r="J9524" s="390"/>
      <c r="K9524" s="331" t="s">
        <v>994</v>
      </c>
    </row>
    <row r="9525" customFormat="false" ht="15.75" hidden="true" customHeight="false" outlineLevel="0" collapsed="false">
      <c r="A9525" s="455" t="s">
        <v>1076</v>
      </c>
      <c r="B9525" s="455" t="s">
        <v>1998</v>
      </c>
      <c r="C9525" s="455" t="str">
        <f aca="false">IFERROR(VLOOKUP(B9525,'[1]#¡REF!'!$A$1:$C$15201,2,FALSE()),"")</f>
        <v/>
      </c>
      <c r="D9525" s="455" t="s">
        <v>991</v>
      </c>
      <c r="E9525" s="455" t="s">
        <v>612</v>
      </c>
      <c r="F9525" s="456" t="s">
        <v>1136</v>
      </c>
      <c r="G9525" s="457" t="n">
        <v>2000</v>
      </c>
      <c r="H9525" s="465" t="n">
        <v>1134.0726475705</v>
      </c>
      <c r="I9525" s="465" t="n">
        <v>22500</v>
      </c>
      <c r="J9525" s="360" t="n">
        <v>9.7</v>
      </c>
      <c r="K9525" s="455" t="s">
        <v>994</v>
      </c>
      <c r="L9525" s="467" t="s">
        <v>1999</v>
      </c>
      <c r="M9525" s="467"/>
      <c r="N9525" s="467"/>
      <c r="O9525" s="458" t="n">
        <v>3139373</v>
      </c>
      <c r="P9525" s="459" t="n">
        <v>2471</v>
      </c>
      <c r="Q9525" s="460" t="n">
        <v>44476</v>
      </c>
      <c r="R9525" s="461"/>
      <c r="S9525" s="461"/>
      <c r="T9525" s="462" t="n">
        <v>166</v>
      </c>
    </row>
    <row r="9526" customFormat="false" ht="15" hidden="true" customHeight="false" outlineLevel="0" collapsed="false">
      <c r="A9526" s="439"/>
      <c r="B9526" s="439" t="s">
        <v>2000</v>
      </c>
      <c r="C9526" s="439" t="str">
        <f aca="false">IFERROR(VLOOKUP(B9526,'[1]#¡REF!'!$A$1:$C$15201,2,FALSE()),"")</f>
        <v/>
      </c>
      <c r="D9526" s="439" t="s">
        <v>991</v>
      </c>
      <c r="E9526" s="439" t="s">
        <v>997</v>
      </c>
      <c r="F9526" s="441" t="s">
        <v>1130</v>
      </c>
      <c r="G9526" s="447" t="n">
        <v>250</v>
      </c>
      <c r="H9526" s="448" t="n">
        <v>141.759080946312</v>
      </c>
      <c r="I9526" s="448" t="n">
        <v>2812.5</v>
      </c>
      <c r="J9526" s="388"/>
      <c r="K9526" s="331" t="s">
        <v>994</v>
      </c>
    </row>
    <row r="9527" customFormat="false" ht="15" hidden="true" customHeight="false" outlineLevel="0" collapsed="false">
      <c r="A9527" s="444"/>
      <c r="B9527" s="444" t="s">
        <v>2000</v>
      </c>
      <c r="C9527" s="444" t="str">
        <f aca="false">IFERROR(VLOOKUP(B9527,'[1]#¡REF!'!$A$1:$C$15201,2,FALSE()),"")</f>
        <v/>
      </c>
      <c r="D9527" s="444" t="s">
        <v>991</v>
      </c>
      <c r="E9527" s="444" t="s">
        <v>1032</v>
      </c>
      <c r="F9527" s="446" t="s">
        <v>1130</v>
      </c>
      <c r="G9527" s="447" t="n">
        <v>36</v>
      </c>
      <c r="H9527" s="448" t="n">
        <v>20.413307656269</v>
      </c>
      <c r="I9527" s="448" t="n">
        <v>405</v>
      </c>
      <c r="J9527" s="389"/>
      <c r="K9527" s="331" t="s">
        <v>994</v>
      </c>
    </row>
    <row r="9528" customFormat="false" ht="15" hidden="true" customHeight="false" outlineLevel="0" collapsed="false">
      <c r="A9528" s="444"/>
      <c r="B9528" s="444" t="s">
        <v>2000</v>
      </c>
      <c r="C9528" s="444" t="str">
        <f aca="false">IFERROR(VLOOKUP(B9528,'[1]#¡REF!'!$A$1:$C$15201,2,FALSE()),"")</f>
        <v/>
      </c>
      <c r="D9528" s="444" t="s">
        <v>991</v>
      </c>
      <c r="E9528" s="444" t="s">
        <v>992</v>
      </c>
      <c r="F9528" s="354" t="s">
        <v>993</v>
      </c>
      <c r="G9528" s="447" t="n">
        <v>2680</v>
      </c>
      <c r="H9528" s="448" t="n">
        <v>1519.65734774447</v>
      </c>
      <c r="I9528" s="448" t="n">
        <v>30150</v>
      </c>
      <c r="J9528" s="389"/>
      <c r="K9528" s="331" t="s">
        <v>994</v>
      </c>
    </row>
    <row r="9529" customFormat="false" ht="15" hidden="true" customHeight="false" outlineLevel="0" collapsed="false">
      <c r="A9529" s="444"/>
      <c r="B9529" s="444" t="s">
        <v>2000</v>
      </c>
      <c r="C9529" s="444" t="str">
        <f aca="false">IFERROR(VLOOKUP(B9529,'[1]#¡REF!'!$A$1:$C$15201,2,FALSE()),"")</f>
        <v/>
      </c>
      <c r="D9529" s="444" t="s">
        <v>991</v>
      </c>
      <c r="E9529" s="444" t="s">
        <v>1008</v>
      </c>
      <c r="F9529" s="354" t="s">
        <v>993</v>
      </c>
      <c r="G9529" s="447" t="n">
        <v>200</v>
      </c>
      <c r="H9529" s="448" t="n">
        <v>113.40726475705</v>
      </c>
      <c r="I9529" s="448" t="n">
        <v>2250</v>
      </c>
      <c r="J9529" s="389"/>
      <c r="K9529" s="331" t="s">
        <v>994</v>
      </c>
    </row>
    <row r="9530" customFormat="false" ht="15" hidden="true" customHeight="false" outlineLevel="0" collapsed="false">
      <c r="A9530" s="444"/>
      <c r="B9530" s="444" t="s">
        <v>2000</v>
      </c>
      <c r="C9530" s="444" t="str">
        <f aca="false">IFERROR(VLOOKUP(B9530,'[1]#¡REF!'!$A$1:$C$15201,2,FALSE()),"")</f>
        <v/>
      </c>
      <c r="D9530" s="444" t="s">
        <v>991</v>
      </c>
      <c r="E9530" s="444" t="s">
        <v>1000</v>
      </c>
      <c r="F9530" s="354" t="s">
        <v>993</v>
      </c>
      <c r="G9530" s="447" t="n">
        <v>4492</v>
      </c>
      <c r="H9530" s="448" t="n">
        <v>2547.12716644334</v>
      </c>
      <c r="I9530" s="448" t="n">
        <v>50535</v>
      </c>
      <c r="J9530" s="389"/>
      <c r="K9530" s="331" t="s">
        <v>994</v>
      </c>
    </row>
    <row r="9531" customFormat="false" ht="15" hidden="true" customHeight="false" outlineLevel="0" collapsed="false">
      <c r="A9531" s="444"/>
      <c r="B9531" s="444" t="s">
        <v>2000</v>
      </c>
      <c r="C9531" s="444" t="str">
        <f aca="false">IFERROR(VLOOKUP(B9531,'[1]#¡REF!'!$A$1:$C$15201,2,FALSE()),"")</f>
        <v/>
      </c>
      <c r="D9531" s="444" t="s">
        <v>991</v>
      </c>
      <c r="E9531" s="444" t="s">
        <v>1075</v>
      </c>
      <c r="F9531" s="354" t="s">
        <v>993</v>
      </c>
      <c r="G9531" s="447" t="n">
        <v>257</v>
      </c>
      <c r="H9531" s="448" t="n">
        <v>145.728335212809</v>
      </c>
      <c r="I9531" s="448" t="n">
        <v>2891.25</v>
      </c>
      <c r="J9531" s="389"/>
      <c r="K9531" s="331" t="s">
        <v>994</v>
      </c>
    </row>
    <row r="9532" customFormat="false" ht="15" hidden="true" customHeight="false" outlineLevel="0" collapsed="false">
      <c r="A9532" s="444"/>
      <c r="B9532" s="444" t="s">
        <v>2000</v>
      </c>
      <c r="C9532" s="444" t="str">
        <f aca="false">IFERROR(VLOOKUP(B9532,'[1]#¡REF!'!$A$1:$C$15201,2,FALSE()),"")</f>
        <v/>
      </c>
      <c r="D9532" s="444" t="s">
        <v>991</v>
      </c>
      <c r="E9532" s="444" t="s">
        <v>1033</v>
      </c>
      <c r="F9532" s="354" t="s">
        <v>993</v>
      </c>
      <c r="G9532" s="447" t="n">
        <v>250</v>
      </c>
      <c r="H9532" s="448" t="n">
        <v>141.759080946312</v>
      </c>
      <c r="I9532" s="448" t="n">
        <v>2812.5</v>
      </c>
      <c r="J9532" s="389"/>
      <c r="K9532" s="331" t="s">
        <v>994</v>
      </c>
    </row>
    <row r="9533" customFormat="false" ht="15" hidden="true" customHeight="false" outlineLevel="0" collapsed="false">
      <c r="A9533" s="444"/>
      <c r="B9533" s="444" t="s">
        <v>2000</v>
      </c>
      <c r="C9533" s="444" t="str">
        <f aca="false">IFERROR(VLOOKUP(B9533,'[1]#¡REF!'!$A$1:$C$15201,2,FALSE()),"")</f>
        <v/>
      </c>
      <c r="D9533" s="444" t="s">
        <v>991</v>
      </c>
      <c r="E9533" s="444" t="s">
        <v>1053</v>
      </c>
      <c r="F9533" s="354" t="s">
        <v>993</v>
      </c>
      <c r="G9533" s="447" t="n">
        <v>400</v>
      </c>
      <c r="H9533" s="448" t="n">
        <v>226.8145295141</v>
      </c>
      <c r="I9533" s="448" t="n">
        <v>4500</v>
      </c>
      <c r="J9533" s="389"/>
      <c r="K9533" s="331" t="s">
        <v>994</v>
      </c>
    </row>
    <row r="9534" customFormat="false" ht="15" hidden="true" customHeight="false" outlineLevel="0" collapsed="false">
      <c r="A9534" s="444"/>
      <c r="B9534" s="444" t="s">
        <v>2000</v>
      </c>
      <c r="C9534" s="444" t="str">
        <f aca="false">IFERROR(VLOOKUP(B9534,'[1]#¡REF!'!$A$1:$C$15201,2,FALSE()),"")</f>
        <v/>
      </c>
      <c r="D9534" s="444" t="s">
        <v>991</v>
      </c>
      <c r="E9534" s="444" t="s">
        <v>1034</v>
      </c>
      <c r="F9534" s="354" t="s">
        <v>993</v>
      </c>
      <c r="G9534" s="447" t="n">
        <v>585</v>
      </c>
      <c r="H9534" s="448" t="n">
        <v>331.716249414371</v>
      </c>
      <c r="I9534" s="448" t="n">
        <v>6581.25</v>
      </c>
      <c r="J9534" s="389"/>
      <c r="K9534" s="331" t="s">
        <v>994</v>
      </c>
    </row>
    <row r="9535" customFormat="false" ht="15" hidden="true" customHeight="false" outlineLevel="0" collapsed="false">
      <c r="A9535" s="444"/>
      <c r="B9535" s="444" t="s">
        <v>2000</v>
      </c>
      <c r="C9535" s="444" t="str">
        <f aca="false">IFERROR(VLOOKUP(B9535,'[1]#¡REF!'!$A$1:$C$15201,2,FALSE()),"")</f>
        <v/>
      </c>
      <c r="D9535" s="444" t="s">
        <v>991</v>
      </c>
      <c r="E9535" s="444" t="s">
        <v>1009</v>
      </c>
      <c r="F9535" s="354" t="s">
        <v>993</v>
      </c>
      <c r="G9535" s="447" t="n">
        <v>473</v>
      </c>
      <c r="H9535" s="448" t="n">
        <v>268.208181150423</v>
      </c>
      <c r="I9535" s="448" t="n">
        <v>5321.25</v>
      </c>
      <c r="J9535" s="389"/>
      <c r="K9535" s="331" t="s">
        <v>994</v>
      </c>
    </row>
    <row r="9536" customFormat="false" ht="15" hidden="true" customHeight="false" outlineLevel="0" collapsed="false">
      <c r="A9536" s="444"/>
      <c r="B9536" s="444" t="s">
        <v>2000</v>
      </c>
      <c r="C9536" s="444" t="str">
        <f aca="false">IFERROR(VLOOKUP(B9536,'[1]#¡REF!'!$A$1:$C$15201,2,FALSE()),"")</f>
        <v/>
      </c>
      <c r="D9536" s="444" t="s">
        <v>991</v>
      </c>
      <c r="E9536" s="444" t="s">
        <v>1011</v>
      </c>
      <c r="F9536" s="354" t="s">
        <v>993</v>
      </c>
      <c r="G9536" s="447" t="n">
        <v>1600</v>
      </c>
      <c r="H9536" s="448" t="n">
        <v>907.258118056399</v>
      </c>
      <c r="I9536" s="448" t="n">
        <v>18000</v>
      </c>
      <c r="J9536" s="389"/>
      <c r="K9536" s="331" t="s">
        <v>994</v>
      </c>
    </row>
    <row r="9537" customFormat="false" ht="15" hidden="true" customHeight="false" outlineLevel="0" collapsed="false">
      <c r="A9537" s="444"/>
      <c r="B9537" s="444" t="s">
        <v>2000</v>
      </c>
      <c r="C9537" s="444" t="str">
        <f aca="false">IFERROR(VLOOKUP(B9537,'[1]#¡REF!'!$A$1:$C$15201,2,FALSE()),"")</f>
        <v/>
      </c>
      <c r="D9537" s="444" t="s">
        <v>991</v>
      </c>
      <c r="E9537" s="444" t="s">
        <v>1001</v>
      </c>
      <c r="F9537" s="354" t="s">
        <v>993</v>
      </c>
      <c r="G9537" s="447" t="n">
        <v>1100</v>
      </c>
      <c r="H9537" s="448" t="n">
        <v>623.739956163774</v>
      </c>
      <c r="I9537" s="448" t="n">
        <v>12375</v>
      </c>
      <c r="J9537" s="389"/>
      <c r="K9537" s="331" t="s">
        <v>994</v>
      </c>
    </row>
    <row r="9538" customFormat="false" ht="15" hidden="true" customHeight="false" outlineLevel="0" collapsed="false">
      <c r="A9538" s="444"/>
      <c r="B9538" s="444" t="s">
        <v>2000</v>
      </c>
      <c r="C9538" s="444" t="str">
        <f aca="false">IFERROR(VLOOKUP(B9538,'[1]#¡REF!'!$A$1:$C$15201,2,FALSE()),"")</f>
        <v/>
      </c>
      <c r="D9538" s="444" t="s">
        <v>991</v>
      </c>
      <c r="E9538" s="444" t="s">
        <v>1035</v>
      </c>
      <c r="F9538" s="354" t="s">
        <v>993</v>
      </c>
      <c r="G9538" s="447" t="n">
        <v>50</v>
      </c>
      <c r="H9538" s="448" t="n">
        <v>28.3518161892625</v>
      </c>
      <c r="I9538" s="448" t="n">
        <v>562.5</v>
      </c>
      <c r="J9538" s="389"/>
      <c r="K9538" s="331" t="s">
        <v>994</v>
      </c>
    </row>
    <row r="9539" customFormat="false" ht="15" hidden="true" customHeight="false" outlineLevel="0" collapsed="false">
      <c r="A9539" s="444"/>
      <c r="B9539" s="444" t="s">
        <v>2000</v>
      </c>
      <c r="C9539" s="444" t="str">
        <f aca="false">IFERROR(VLOOKUP(B9539,'[1]#¡REF!'!$A$1:$C$15201,2,FALSE()),"")</f>
        <v/>
      </c>
      <c r="D9539" s="444" t="s">
        <v>991</v>
      </c>
      <c r="E9539" s="444" t="s">
        <v>1036</v>
      </c>
      <c r="F9539" s="354" t="s">
        <v>993</v>
      </c>
      <c r="G9539" s="447" t="n">
        <v>2</v>
      </c>
      <c r="H9539" s="448" t="n">
        <v>1.1340726475705</v>
      </c>
      <c r="I9539" s="448" t="n">
        <v>22.5</v>
      </c>
      <c r="J9539" s="389"/>
      <c r="K9539" s="331" t="s">
        <v>994</v>
      </c>
    </row>
    <row r="9540" customFormat="false" ht="15" hidden="true" customHeight="false" outlineLevel="0" collapsed="false">
      <c r="A9540" s="444"/>
      <c r="B9540" s="444" t="s">
        <v>2000</v>
      </c>
      <c r="C9540" s="444" t="str">
        <f aca="false">IFERROR(VLOOKUP(B9540,'[1]#¡REF!'!$A$1:$C$15201,2,FALSE()),"")</f>
        <v/>
      </c>
      <c r="D9540" s="444" t="s">
        <v>991</v>
      </c>
      <c r="E9540" s="444" t="s">
        <v>1013</v>
      </c>
      <c r="F9540" s="354" t="s">
        <v>993</v>
      </c>
      <c r="G9540" s="447" t="n">
        <v>12</v>
      </c>
      <c r="H9540" s="448" t="n">
        <v>6.80443588542299</v>
      </c>
      <c r="I9540" s="448" t="n">
        <v>135</v>
      </c>
      <c r="J9540" s="389"/>
      <c r="K9540" s="331" t="s">
        <v>994</v>
      </c>
    </row>
    <row r="9541" customFormat="false" ht="15" hidden="true" customHeight="false" outlineLevel="0" collapsed="false">
      <c r="A9541" s="444"/>
      <c r="B9541" s="444" t="s">
        <v>2000</v>
      </c>
      <c r="C9541" s="444" t="str">
        <f aca="false">IFERROR(VLOOKUP(B9541,'[1]#¡REF!'!$A$1:$C$15201,2,FALSE()),"")</f>
        <v/>
      </c>
      <c r="D9541" s="444" t="s">
        <v>991</v>
      </c>
      <c r="E9541" s="444" t="s">
        <v>1037</v>
      </c>
      <c r="F9541" s="446" t="s">
        <v>1131</v>
      </c>
      <c r="G9541" s="447" t="n">
        <v>1100</v>
      </c>
      <c r="H9541" s="448" t="n">
        <v>623.739956163774</v>
      </c>
      <c r="I9541" s="448" t="n">
        <v>12375</v>
      </c>
      <c r="J9541" s="389"/>
      <c r="K9541" s="331" t="s">
        <v>994</v>
      </c>
    </row>
    <row r="9542" customFormat="false" ht="15" hidden="true" customHeight="false" outlineLevel="0" collapsed="false">
      <c r="A9542" s="444"/>
      <c r="B9542" s="444" t="s">
        <v>2000</v>
      </c>
      <c r="C9542" s="444" t="str">
        <f aca="false">IFERROR(VLOOKUP(B9542,'[1]#¡REF!'!$A$1:$C$15201,2,FALSE()),"")</f>
        <v/>
      </c>
      <c r="D9542" s="444" t="s">
        <v>991</v>
      </c>
      <c r="E9542" s="444" t="s">
        <v>1014</v>
      </c>
      <c r="F9542" s="446" t="s">
        <v>1132</v>
      </c>
      <c r="G9542" s="447" t="n">
        <v>3810</v>
      </c>
      <c r="H9542" s="448" t="n">
        <v>2160.4083936218</v>
      </c>
      <c r="I9542" s="448" t="n">
        <v>42862.5</v>
      </c>
      <c r="J9542" s="389"/>
      <c r="K9542" s="331" t="s">
        <v>994</v>
      </c>
    </row>
    <row r="9543" customFormat="false" ht="15" hidden="true" customHeight="false" outlineLevel="0" collapsed="false">
      <c r="A9543" s="449"/>
      <c r="B9543" s="449" t="s">
        <v>2000</v>
      </c>
      <c r="C9543" s="449" t="str">
        <f aca="false">IFERROR(VLOOKUP(B9543,'[1]#¡REF!'!$A$1:$C$15201,2,FALSE()),"")</f>
        <v/>
      </c>
      <c r="D9543" s="449" t="s">
        <v>991</v>
      </c>
      <c r="E9543" s="449" t="s">
        <v>1004</v>
      </c>
      <c r="F9543" s="450" t="s">
        <v>1134</v>
      </c>
      <c r="G9543" s="447" t="n">
        <v>160</v>
      </c>
      <c r="H9543" s="448" t="n">
        <v>90.7258118056399</v>
      </c>
      <c r="I9543" s="448" t="n">
        <v>1800</v>
      </c>
      <c r="J9543" s="390"/>
      <c r="K9543" s="331" t="s">
        <v>994</v>
      </c>
    </row>
    <row r="9544" customFormat="false" ht="15.75" hidden="true" customHeight="false" outlineLevel="0" collapsed="false">
      <c r="A9544" s="455" t="s">
        <v>1076</v>
      </c>
      <c r="B9544" s="455" t="s">
        <v>2000</v>
      </c>
      <c r="C9544" s="455" t="str">
        <f aca="false">IFERROR(VLOOKUP(B9544,'[1]#¡REF!'!$A$1:$C$15201,2,FALSE()),"")</f>
        <v/>
      </c>
      <c r="D9544" s="455" t="s">
        <v>991</v>
      </c>
      <c r="E9544" s="455" t="s">
        <v>612</v>
      </c>
      <c r="F9544" s="456" t="s">
        <v>1136</v>
      </c>
      <c r="G9544" s="457" t="n">
        <v>2000</v>
      </c>
      <c r="H9544" s="465" t="n">
        <v>1134.0726475705</v>
      </c>
      <c r="I9544" s="465" t="n">
        <v>22500</v>
      </c>
      <c r="J9544" s="360" t="n">
        <v>9.7</v>
      </c>
      <c r="K9544" s="455" t="s">
        <v>994</v>
      </c>
      <c r="L9544" s="467" t="s">
        <v>2001</v>
      </c>
      <c r="M9544" s="467" t="s">
        <v>1999</v>
      </c>
      <c r="N9544" s="467"/>
      <c r="O9544" s="458" t="n">
        <v>3139373</v>
      </c>
      <c r="P9544" s="484" t="s">
        <v>2002</v>
      </c>
      <c r="Q9544" s="487" t="n">
        <v>44476</v>
      </c>
      <c r="R9544" s="488"/>
      <c r="S9544" s="488"/>
      <c r="T9544" s="462" t="n">
        <f aca="false">166+166</f>
        <v>332</v>
      </c>
    </row>
    <row r="9545" customFormat="false" ht="15" hidden="true" customHeight="false" outlineLevel="0" collapsed="false">
      <c r="A9545" s="439"/>
      <c r="B9545" s="439" t="s">
        <v>2003</v>
      </c>
      <c r="C9545" s="439" t="str">
        <f aca="false">IFERROR(VLOOKUP(B9545,'[1]#¡REF!'!$A$1:$C$15201,2,FALSE()),"")</f>
        <v/>
      </c>
      <c r="D9545" s="439" t="s">
        <v>991</v>
      </c>
      <c r="E9545" s="439" t="s">
        <v>997</v>
      </c>
      <c r="F9545" s="441" t="s">
        <v>1130</v>
      </c>
      <c r="G9545" s="447" t="n">
        <v>210</v>
      </c>
      <c r="H9545" s="448" t="n">
        <v>125.322588040857</v>
      </c>
      <c r="I9545" s="448" t="n">
        <v>2486.4</v>
      </c>
      <c r="J9545" s="388"/>
      <c r="K9545" s="331" t="s">
        <v>994</v>
      </c>
    </row>
    <row r="9546" customFormat="false" ht="15" hidden="true" customHeight="false" outlineLevel="0" collapsed="false">
      <c r="A9546" s="444"/>
      <c r="B9546" s="444" t="s">
        <v>2003</v>
      </c>
      <c r="C9546" s="444" t="str">
        <f aca="false">IFERROR(VLOOKUP(B9546,'[1]#¡REF!'!$A$1:$C$15201,2,FALSE()),"")</f>
        <v/>
      </c>
      <c r="D9546" s="444" t="s">
        <v>991</v>
      </c>
      <c r="E9546" s="444" t="s">
        <v>1032</v>
      </c>
      <c r="F9546" s="446" t="s">
        <v>1130</v>
      </c>
      <c r="G9546" s="447" t="n">
        <v>10</v>
      </c>
      <c r="H9546" s="448" t="n">
        <v>5.96774228765987</v>
      </c>
      <c r="I9546" s="448" t="n">
        <v>118.4</v>
      </c>
      <c r="J9546" s="389"/>
      <c r="K9546" s="331" t="s">
        <v>994</v>
      </c>
    </row>
    <row r="9547" customFormat="false" ht="15" hidden="true" customHeight="false" outlineLevel="0" collapsed="false">
      <c r="A9547" s="444"/>
      <c r="B9547" s="444" t="s">
        <v>2003</v>
      </c>
      <c r="C9547" s="444" t="str">
        <f aca="false">IFERROR(VLOOKUP(B9547,'[1]#¡REF!'!$A$1:$C$15201,2,FALSE()),"")</f>
        <v/>
      </c>
      <c r="D9547" s="444" t="s">
        <v>991</v>
      </c>
      <c r="E9547" s="444" t="s">
        <v>992</v>
      </c>
      <c r="F9547" s="354" t="s">
        <v>993</v>
      </c>
      <c r="G9547" s="447" t="n">
        <v>1900</v>
      </c>
      <c r="H9547" s="448" t="n">
        <v>1133.87103465537</v>
      </c>
      <c r="I9547" s="448" t="n">
        <v>22496</v>
      </c>
      <c r="J9547" s="389"/>
      <c r="K9547" s="331" t="s">
        <v>994</v>
      </c>
    </row>
    <row r="9548" customFormat="false" ht="15" hidden="true" customHeight="false" outlineLevel="0" collapsed="false">
      <c r="A9548" s="444"/>
      <c r="B9548" s="444" t="s">
        <v>2003</v>
      </c>
      <c r="C9548" s="444" t="str">
        <f aca="false">IFERROR(VLOOKUP(B9548,'[1]#¡REF!'!$A$1:$C$15201,2,FALSE()),"")</f>
        <v/>
      </c>
      <c r="D9548" s="444" t="s">
        <v>991</v>
      </c>
      <c r="E9548" s="444" t="s">
        <v>1008</v>
      </c>
      <c r="F9548" s="354" t="s">
        <v>993</v>
      </c>
      <c r="G9548" s="447" t="n">
        <v>200</v>
      </c>
      <c r="H9548" s="448" t="n">
        <v>119.354845753197</v>
      </c>
      <c r="I9548" s="448" t="n">
        <v>2368</v>
      </c>
      <c r="J9548" s="389"/>
      <c r="K9548" s="331" t="s">
        <v>994</v>
      </c>
    </row>
    <row r="9549" customFormat="false" ht="15" hidden="true" customHeight="false" outlineLevel="0" collapsed="false">
      <c r="A9549" s="444"/>
      <c r="B9549" s="444" t="s">
        <v>2003</v>
      </c>
      <c r="C9549" s="444" t="str">
        <f aca="false">IFERROR(VLOOKUP(B9549,'[1]#¡REF!'!$A$1:$C$15201,2,FALSE()),"")</f>
        <v/>
      </c>
      <c r="D9549" s="444" t="s">
        <v>991</v>
      </c>
      <c r="E9549" s="444" t="s">
        <v>1000</v>
      </c>
      <c r="F9549" s="354" t="s">
        <v>993</v>
      </c>
      <c r="G9549" s="447" t="n">
        <v>906</v>
      </c>
      <c r="H9549" s="448" t="n">
        <v>540.677451261984</v>
      </c>
      <c r="I9549" s="448" t="n">
        <v>10727.04</v>
      </c>
      <c r="J9549" s="389"/>
      <c r="K9549" s="331" t="s">
        <v>994</v>
      </c>
    </row>
    <row r="9550" customFormat="false" ht="15" hidden="true" customHeight="false" outlineLevel="0" collapsed="false">
      <c r="A9550" s="444"/>
      <c r="B9550" s="444" t="s">
        <v>2003</v>
      </c>
      <c r="C9550" s="444" t="str">
        <f aca="false">IFERROR(VLOOKUP(B9550,'[1]#¡REF!'!$A$1:$C$15201,2,FALSE()),"")</f>
        <v/>
      </c>
      <c r="D9550" s="444" t="s">
        <v>991</v>
      </c>
      <c r="E9550" s="444" t="s">
        <v>1075</v>
      </c>
      <c r="F9550" s="354" t="s">
        <v>993</v>
      </c>
      <c r="G9550" s="447" t="n">
        <v>129</v>
      </c>
      <c r="H9550" s="448" t="n">
        <v>76.9838755108123</v>
      </c>
      <c r="I9550" s="448" t="n">
        <v>1527.36</v>
      </c>
      <c r="J9550" s="389"/>
      <c r="K9550" s="331" t="s">
        <v>994</v>
      </c>
    </row>
    <row r="9551" customFormat="false" ht="15" hidden="true" customHeight="false" outlineLevel="0" collapsed="false">
      <c r="A9551" s="444"/>
      <c r="B9551" s="444" t="s">
        <v>2003</v>
      </c>
      <c r="C9551" s="444" t="str">
        <f aca="false">IFERROR(VLOOKUP(B9551,'[1]#¡REF!'!$A$1:$C$15201,2,FALSE()),"")</f>
        <v/>
      </c>
      <c r="D9551" s="444" t="s">
        <v>991</v>
      </c>
      <c r="E9551" s="444" t="s">
        <v>1033</v>
      </c>
      <c r="F9551" s="354" t="s">
        <v>993</v>
      </c>
      <c r="G9551" s="447" t="n">
        <v>200</v>
      </c>
      <c r="H9551" s="448" t="n">
        <v>119.354845753197</v>
      </c>
      <c r="I9551" s="448" t="n">
        <v>2368</v>
      </c>
      <c r="J9551" s="389"/>
      <c r="K9551" s="331" t="s">
        <v>994</v>
      </c>
    </row>
    <row r="9552" customFormat="false" ht="15" hidden="true" customHeight="false" outlineLevel="0" collapsed="false">
      <c r="A9552" s="444"/>
      <c r="B9552" s="444" t="s">
        <v>2003</v>
      </c>
      <c r="C9552" s="444" t="str">
        <f aca="false">IFERROR(VLOOKUP(B9552,'[1]#¡REF!'!$A$1:$C$15201,2,FALSE()),"")</f>
        <v/>
      </c>
      <c r="D9552" s="444" t="s">
        <v>991</v>
      </c>
      <c r="E9552" s="444" t="s">
        <v>1053</v>
      </c>
      <c r="F9552" s="354" t="s">
        <v>993</v>
      </c>
      <c r="G9552" s="447" t="n">
        <v>30</v>
      </c>
      <c r="H9552" s="448" t="n">
        <v>17.9032268629796</v>
      </c>
      <c r="I9552" s="448" t="n">
        <v>355.2</v>
      </c>
      <c r="J9552" s="389"/>
      <c r="K9552" s="331" t="s">
        <v>994</v>
      </c>
    </row>
    <row r="9553" customFormat="false" ht="15" hidden="true" customHeight="false" outlineLevel="0" collapsed="false">
      <c r="A9553" s="444"/>
      <c r="B9553" s="444" t="s">
        <v>2003</v>
      </c>
      <c r="C9553" s="444" t="str">
        <f aca="false">IFERROR(VLOOKUP(B9553,'[1]#¡REF!'!$A$1:$C$15201,2,FALSE()),"")</f>
        <v/>
      </c>
      <c r="D9553" s="444" t="s">
        <v>991</v>
      </c>
      <c r="E9553" s="444" t="s">
        <v>1034</v>
      </c>
      <c r="F9553" s="354" t="s">
        <v>993</v>
      </c>
      <c r="G9553" s="447" t="n">
        <v>33</v>
      </c>
      <c r="H9553" s="448" t="n">
        <v>19.6935495492776</v>
      </c>
      <c r="I9553" s="448" t="n">
        <v>390.72</v>
      </c>
      <c r="J9553" s="389"/>
      <c r="K9553" s="331" t="s">
        <v>994</v>
      </c>
    </row>
    <row r="9554" customFormat="false" ht="15" hidden="true" customHeight="false" outlineLevel="0" collapsed="false">
      <c r="A9554" s="444"/>
      <c r="B9554" s="444" t="s">
        <v>2003</v>
      </c>
      <c r="C9554" s="444" t="str">
        <f aca="false">IFERROR(VLOOKUP(B9554,'[1]#¡REF!'!$A$1:$C$15201,2,FALSE()),"")</f>
        <v/>
      </c>
      <c r="D9554" s="444" t="s">
        <v>991</v>
      </c>
      <c r="E9554" s="444" t="s">
        <v>1009</v>
      </c>
      <c r="F9554" s="354" t="s">
        <v>993</v>
      </c>
      <c r="G9554" s="447" t="n">
        <v>315</v>
      </c>
      <c r="H9554" s="448" t="n">
        <v>187.983882061286</v>
      </c>
      <c r="I9554" s="448" t="n">
        <v>3729.6</v>
      </c>
      <c r="J9554" s="389"/>
      <c r="K9554" s="331" t="s">
        <v>994</v>
      </c>
    </row>
    <row r="9555" customFormat="false" ht="15" hidden="true" customHeight="false" outlineLevel="0" collapsed="false">
      <c r="A9555" s="444"/>
      <c r="B9555" s="444" t="s">
        <v>2003</v>
      </c>
      <c r="C9555" s="444" t="str">
        <f aca="false">IFERROR(VLOOKUP(B9555,'[1]#¡REF!'!$A$1:$C$15201,2,FALSE()),"")</f>
        <v/>
      </c>
      <c r="D9555" s="444" t="s">
        <v>991</v>
      </c>
      <c r="E9555" s="444" t="s">
        <v>1011</v>
      </c>
      <c r="F9555" s="354" t="s">
        <v>993</v>
      </c>
      <c r="G9555" s="447" t="n">
        <v>800</v>
      </c>
      <c r="H9555" s="448" t="n">
        <v>477.41938301279</v>
      </c>
      <c r="I9555" s="448" t="n">
        <v>9472</v>
      </c>
      <c r="J9555" s="389"/>
      <c r="K9555" s="331" t="s">
        <v>994</v>
      </c>
    </row>
    <row r="9556" customFormat="false" ht="15" hidden="true" customHeight="false" outlineLevel="0" collapsed="false">
      <c r="A9556" s="444"/>
      <c r="B9556" s="444" t="s">
        <v>2003</v>
      </c>
      <c r="C9556" s="444" t="str">
        <f aca="false">IFERROR(VLOOKUP(B9556,'[1]#¡REF!'!$A$1:$C$15201,2,FALSE()),"")</f>
        <v/>
      </c>
      <c r="D9556" s="444" t="s">
        <v>991</v>
      </c>
      <c r="E9556" s="444" t="s">
        <v>1001</v>
      </c>
      <c r="F9556" s="354" t="s">
        <v>993</v>
      </c>
      <c r="G9556" s="447" t="n">
        <v>1200</v>
      </c>
      <c r="H9556" s="448" t="n">
        <v>716.129074519184</v>
      </c>
      <c r="I9556" s="448" t="n">
        <v>14208</v>
      </c>
      <c r="J9556" s="389"/>
      <c r="K9556" s="331" t="s">
        <v>994</v>
      </c>
    </row>
    <row r="9557" customFormat="false" ht="15" hidden="true" customHeight="false" outlineLevel="0" collapsed="false">
      <c r="A9557" s="444"/>
      <c r="B9557" s="444" t="s">
        <v>2003</v>
      </c>
      <c r="C9557" s="444" t="str">
        <f aca="false">IFERROR(VLOOKUP(B9557,'[1]#¡REF!'!$A$1:$C$15201,2,FALSE()),"")</f>
        <v/>
      </c>
      <c r="D9557" s="444" t="s">
        <v>991</v>
      </c>
      <c r="E9557" s="444" t="s">
        <v>1046</v>
      </c>
      <c r="F9557" s="354" t="s">
        <v>993</v>
      </c>
      <c r="G9557" s="447" t="n">
        <v>9</v>
      </c>
      <c r="H9557" s="448" t="n">
        <v>5.37096805889388</v>
      </c>
      <c r="I9557" s="448" t="n">
        <v>106.56</v>
      </c>
      <c r="J9557" s="389"/>
      <c r="K9557" s="331" t="s">
        <v>994</v>
      </c>
    </row>
    <row r="9558" customFormat="false" ht="15" hidden="true" customHeight="false" outlineLevel="0" collapsed="false">
      <c r="A9558" s="444"/>
      <c r="B9558" s="444" t="s">
        <v>2003</v>
      </c>
      <c r="C9558" s="444" t="str">
        <f aca="false">IFERROR(VLOOKUP(B9558,'[1]#¡REF!'!$A$1:$C$15201,2,FALSE()),"")</f>
        <v/>
      </c>
      <c r="D9558" s="444" t="s">
        <v>991</v>
      </c>
      <c r="E9558" s="444" t="s">
        <v>1035</v>
      </c>
      <c r="F9558" s="354" t="s">
        <v>993</v>
      </c>
      <c r="G9558" s="447" t="n">
        <v>30</v>
      </c>
      <c r="H9558" s="448" t="n">
        <v>17.9032268629796</v>
      </c>
      <c r="I9558" s="448" t="n">
        <v>355.2</v>
      </c>
      <c r="J9558" s="389"/>
      <c r="K9558" s="331" t="s">
        <v>994</v>
      </c>
    </row>
    <row r="9559" customFormat="false" ht="15" hidden="true" customHeight="false" outlineLevel="0" collapsed="false">
      <c r="A9559" s="444"/>
      <c r="B9559" s="444" t="s">
        <v>2003</v>
      </c>
      <c r="C9559" s="444" t="str">
        <f aca="false">IFERROR(VLOOKUP(B9559,'[1]#¡REF!'!$A$1:$C$15201,2,FALSE()),"")</f>
        <v/>
      </c>
      <c r="D9559" s="444" t="s">
        <v>991</v>
      </c>
      <c r="E9559" s="444" t="s">
        <v>1036</v>
      </c>
      <c r="F9559" s="354" t="s">
        <v>993</v>
      </c>
      <c r="G9559" s="447" t="n">
        <v>2</v>
      </c>
      <c r="H9559" s="448" t="n">
        <v>1.19354845753197</v>
      </c>
      <c r="I9559" s="448" t="n">
        <v>23.68</v>
      </c>
      <c r="J9559" s="389"/>
      <c r="K9559" s="331" t="s">
        <v>994</v>
      </c>
    </row>
    <row r="9560" customFormat="false" ht="15" hidden="true" customHeight="false" outlineLevel="0" collapsed="false">
      <c r="A9560" s="444"/>
      <c r="B9560" s="444" t="s">
        <v>2003</v>
      </c>
      <c r="C9560" s="444" t="str">
        <f aca="false">IFERROR(VLOOKUP(B9560,'[1]#¡REF!'!$A$1:$C$15201,2,FALSE()),"")</f>
        <v/>
      </c>
      <c r="D9560" s="444" t="s">
        <v>991</v>
      </c>
      <c r="E9560" s="444" t="s">
        <v>1013</v>
      </c>
      <c r="F9560" s="354" t="s">
        <v>993</v>
      </c>
      <c r="G9560" s="447" t="n">
        <v>12</v>
      </c>
      <c r="H9560" s="448" t="n">
        <v>7.16129074519184</v>
      </c>
      <c r="I9560" s="448" t="n">
        <v>142.08</v>
      </c>
      <c r="J9560" s="389"/>
      <c r="K9560" s="331" t="s">
        <v>994</v>
      </c>
    </row>
    <row r="9561" customFormat="false" ht="15" hidden="true" customHeight="false" outlineLevel="0" collapsed="false">
      <c r="A9561" s="444"/>
      <c r="B9561" s="444" t="s">
        <v>2003</v>
      </c>
      <c r="C9561" s="444" t="str">
        <f aca="false">IFERROR(VLOOKUP(B9561,'[1]#¡REF!'!$A$1:$C$15201,2,FALSE()),"")</f>
        <v/>
      </c>
      <c r="D9561" s="444" t="s">
        <v>991</v>
      </c>
      <c r="E9561" s="444" t="s">
        <v>1037</v>
      </c>
      <c r="F9561" s="446" t="s">
        <v>1131</v>
      </c>
      <c r="G9561" s="447" t="n">
        <v>768</v>
      </c>
      <c r="H9561" s="448" t="n">
        <v>458.322607692278</v>
      </c>
      <c r="I9561" s="448" t="n">
        <v>9093.12</v>
      </c>
      <c r="J9561" s="389"/>
      <c r="K9561" s="331" t="s">
        <v>994</v>
      </c>
    </row>
    <row r="9562" customFormat="false" ht="15" hidden="true" customHeight="false" outlineLevel="0" collapsed="false">
      <c r="A9562" s="444"/>
      <c r="B9562" s="444" t="s">
        <v>2003</v>
      </c>
      <c r="C9562" s="444" t="str">
        <f aca="false">IFERROR(VLOOKUP(B9562,'[1]#¡REF!'!$A$1:$C$15201,2,FALSE()),"")</f>
        <v/>
      </c>
      <c r="D9562" s="444" t="s">
        <v>991</v>
      </c>
      <c r="E9562" s="444" t="s">
        <v>1014</v>
      </c>
      <c r="F9562" s="446" t="s">
        <v>1132</v>
      </c>
      <c r="G9562" s="447" t="n">
        <v>3200</v>
      </c>
      <c r="H9562" s="448" t="n">
        <v>1909.67753205116</v>
      </c>
      <c r="I9562" s="448" t="n">
        <v>37888</v>
      </c>
      <c r="J9562" s="389"/>
      <c r="K9562" s="331" t="s">
        <v>994</v>
      </c>
    </row>
    <row r="9563" customFormat="false" ht="15" hidden="true" customHeight="false" outlineLevel="0" collapsed="false">
      <c r="A9563" s="449"/>
      <c r="B9563" s="449" t="s">
        <v>2003</v>
      </c>
      <c r="C9563" s="449" t="str">
        <f aca="false">IFERROR(VLOOKUP(B9563,'[1]#¡REF!'!$A$1:$C$15201,2,FALSE()),"")</f>
        <v/>
      </c>
      <c r="D9563" s="449" t="s">
        <v>991</v>
      </c>
      <c r="E9563" s="449" t="s">
        <v>1004</v>
      </c>
      <c r="F9563" s="450" t="s">
        <v>1134</v>
      </c>
      <c r="G9563" s="447" t="n">
        <v>128</v>
      </c>
      <c r="H9563" s="448" t="n">
        <v>76.3871012820463</v>
      </c>
      <c r="I9563" s="448" t="n">
        <v>1515.52</v>
      </c>
      <c r="J9563" s="390"/>
      <c r="K9563" s="331" t="s">
        <v>994</v>
      </c>
    </row>
    <row r="9564" customFormat="false" ht="15.75" hidden="true" customHeight="false" outlineLevel="0" collapsed="false">
      <c r="A9564" s="455" t="s">
        <v>1076</v>
      </c>
      <c r="B9564" s="455" t="s">
        <v>2003</v>
      </c>
      <c r="C9564" s="455" t="str">
        <f aca="false">IFERROR(VLOOKUP(B9564,'[1]#¡REF!'!$A$1:$C$15201,2,FALSE()),"")</f>
        <v/>
      </c>
      <c r="D9564" s="455" t="s">
        <v>991</v>
      </c>
      <c r="E9564" s="455" t="s">
        <v>612</v>
      </c>
      <c r="F9564" s="456" t="s">
        <v>1136</v>
      </c>
      <c r="G9564" s="457" t="n">
        <v>817</v>
      </c>
      <c r="H9564" s="465" t="n">
        <v>487.564544901811</v>
      </c>
      <c r="I9564" s="465" t="n">
        <v>9673.28</v>
      </c>
      <c r="J9564" s="360" t="n">
        <v>10.21</v>
      </c>
      <c r="K9564" s="455" t="s">
        <v>994</v>
      </c>
      <c r="L9564" s="467" t="s">
        <v>2001</v>
      </c>
      <c r="M9564" s="467" t="s">
        <v>1999</v>
      </c>
      <c r="N9564" s="467"/>
      <c r="O9564" s="458" t="n">
        <v>3139373</v>
      </c>
      <c r="P9564" s="484" t="s">
        <v>2004</v>
      </c>
      <c r="Q9564" s="485" t="n">
        <v>44476</v>
      </c>
      <c r="R9564" s="486" t="n">
        <v>44476</v>
      </c>
      <c r="S9564" s="486"/>
      <c r="T9564" s="462" t="n">
        <f aca="false">68+68</f>
        <v>136</v>
      </c>
    </row>
    <row r="9565" customFormat="false" ht="15" hidden="true" customHeight="false" outlineLevel="0" collapsed="false">
      <c r="A9565" s="439"/>
      <c r="B9565" s="439" t="s">
        <v>2005</v>
      </c>
      <c r="C9565" s="439" t="str">
        <f aca="false">IFERROR(VLOOKUP(B9565,'[1]#¡REF!'!$A$1:$C$15201,2,FALSE()),"")</f>
        <v/>
      </c>
      <c r="D9565" s="439" t="s">
        <v>991</v>
      </c>
      <c r="E9565" s="439" t="s">
        <v>997</v>
      </c>
      <c r="F9565" s="441" t="s">
        <v>1130</v>
      </c>
      <c r="G9565" s="447" t="n">
        <v>80</v>
      </c>
      <c r="H9565" s="448" t="n">
        <v>50.2419384488121</v>
      </c>
      <c r="I9565" s="448" t="n">
        <v>996.8</v>
      </c>
      <c r="J9565" s="388"/>
      <c r="K9565" s="331" t="s">
        <v>994</v>
      </c>
    </row>
    <row r="9566" customFormat="false" ht="15" hidden="true" customHeight="false" outlineLevel="0" collapsed="false">
      <c r="A9566" s="444"/>
      <c r="B9566" s="444" t="s">
        <v>2005</v>
      </c>
      <c r="C9566" s="444" t="str">
        <f aca="false">IFERROR(VLOOKUP(B9566,'[1]#¡REF!'!$A$1:$C$15201,2,FALSE()),"")</f>
        <v/>
      </c>
      <c r="D9566" s="444" t="s">
        <v>991</v>
      </c>
      <c r="E9566" s="444" t="s">
        <v>1032</v>
      </c>
      <c r="F9566" s="446" t="s">
        <v>1130</v>
      </c>
      <c r="G9566" s="447" t="n">
        <v>8</v>
      </c>
      <c r="H9566" s="448" t="n">
        <v>5.02419384488121</v>
      </c>
      <c r="I9566" s="448" t="n">
        <v>99.68</v>
      </c>
      <c r="J9566" s="389"/>
      <c r="K9566" s="331" t="s">
        <v>994</v>
      </c>
    </row>
    <row r="9567" customFormat="false" ht="15" hidden="true" customHeight="false" outlineLevel="0" collapsed="false">
      <c r="A9567" s="444"/>
      <c r="B9567" s="444" t="s">
        <v>2005</v>
      </c>
      <c r="C9567" s="444" t="str">
        <f aca="false">IFERROR(VLOOKUP(B9567,'[1]#¡REF!'!$A$1:$C$15201,2,FALSE()),"")</f>
        <v/>
      </c>
      <c r="D9567" s="444" t="s">
        <v>991</v>
      </c>
      <c r="E9567" s="444" t="s">
        <v>992</v>
      </c>
      <c r="F9567" s="354" t="s">
        <v>993</v>
      </c>
      <c r="G9567" s="447" t="n">
        <v>1165</v>
      </c>
      <c r="H9567" s="448" t="n">
        <v>731.648228660827</v>
      </c>
      <c r="I9567" s="448" t="n">
        <v>14515.9</v>
      </c>
      <c r="J9567" s="389"/>
      <c r="K9567" s="331" t="s">
        <v>994</v>
      </c>
    </row>
    <row r="9568" customFormat="false" ht="15" hidden="true" customHeight="false" outlineLevel="0" collapsed="false">
      <c r="A9568" s="444"/>
      <c r="B9568" s="444" t="s">
        <v>2005</v>
      </c>
      <c r="C9568" s="444" t="str">
        <f aca="false">IFERROR(VLOOKUP(B9568,'[1]#¡REF!'!$A$1:$C$15201,2,FALSE()),"")</f>
        <v/>
      </c>
      <c r="D9568" s="444" t="s">
        <v>991</v>
      </c>
      <c r="E9568" s="444" t="s">
        <v>1008</v>
      </c>
      <c r="F9568" s="354" t="s">
        <v>993</v>
      </c>
      <c r="G9568" s="447" t="n">
        <v>200</v>
      </c>
      <c r="H9568" s="448" t="n">
        <v>125.60484612203</v>
      </c>
      <c r="I9568" s="448" t="n">
        <v>2492</v>
      </c>
      <c r="J9568" s="389"/>
      <c r="K9568" s="331" t="s">
        <v>994</v>
      </c>
    </row>
    <row r="9569" customFormat="false" ht="15" hidden="true" customHeight="false" outlineLevel="0" collapsed="false">
      <c r="A9569" s="444"/>
      <c r="B9569" s="444" t="s">
        <v>2005</v>
      </c>
      <c r="C9569" s="444" t="str">
        <f aca="false">IFERROR(VLOOKUP(B9569,'[1]#¡REF!'!$A$1:$C$15201,2,FALSE()),"")</f>
        <v/>
      </c>
      <c r="D9569" s="444" t="s">
        <v>991</v>
      </c>
      <c r="E9569" s="444" t="s">
        <v>1000</v>
      </c>
      <c r="F9569" s="354" t="s">
        <v>993</v>
      </c>
      <c r="G9569" s="447" t="n">
        <v>1211</v>
      </c>
      <c r="H9569" s="448" t="n">
        <v>760.537343268893</v>
      </c>
      <c r="I9569" s="448" t="n">
        <v>15089.06</v>
      </c>
      <c r="J9569" s="389"/>
      <c r="K9569" s="331" t="s">
        <v>994</v>
      </c>
    </row>
    <row r="9570" customFormat="false" ht="15" hidden="true" customHeight="false" outlineLevel="0" collapsed="false">
      <c r="A9570" s="444"/>
      <c r="B9570" s="444" t="s">
        <v>2005</v>
      </c>
      <c r="C9570" s="444" t="str">
        <f aca="false">IFERROR(VLOOKUP(B9570,'[1]#¡REF!'!$A$1:$C$15201,2,FALSE()),"")</f>
        <v/>
      </c>
      <c r="D9570" s="444" t="s">
        <v>991</v>
      </c>
      <c r="E9570" s="444" t="s">
        <v>1075</v>
      </c>
      <c r="F9570" s="354" t="s">
        <v>993</v>
      </c>
      <c r="G9570" s="447" t="n">
        <v>154</v>
      </c>
      <c r="H9570" s="448" t="n">
        <v>96.7157315139634</v>
      </c>
      <c r="I9570" s="448" t="n">
        <v>1918.84</v>
      </c>
      <c r="J9570" s="389"/>
      <c r="K9570" s="331" t="s">
        <v>994</v>
      </c>
    </row>
    <row r="9571" customFormat="false" ht="15" hidden="true" customHeight="false" outlineLevel="0" collapsed="false">
      <c r="A9571" s="444"/>
      <c r="B9571" s="444" t="s">
        <v>2005</v>
      </c>
      <c r="C9571" s="444" t="str">
        <f aca="false">IFERROR(VLOOKUP(B9571,'[1]#¡REF!'!$A$1:$C$15201,2,FALSE()),"")</f>
        <v/>
      </c>
      <c r="D9571" s="444" t="s">
        <v>991</v>
      </c>
      <c r="E9571" s="444" t="s">
        <v>1033</v>
      </c>
      <c r="F9571" s="354" t="s">
        <v>993</v>
      </c>
      <c r="G9571" s="447" t="n">
        <v>200</v>
      </c>
      <c r="H9571" s="448" t="n">
        <v>125.60484612203</v>
      </c>
      <c r="I9571" s="448" t="n">
        <v>2492</v>
      </c>
      <c r="J9571" s="389"/>
      <c r="K9571" s="331" t="s">
        <v>994</v>
      </c>
    </row>
    <row r="9572" customFormat="false" ht="15" hidden="true" customHeight="false" outlineLevel="0" collapsed="false">
      <c r="A9572" s="444"/>
      <c r="B9572" s="444" t="s">
        <v>2005</v>
      </c>
      <c r="C9572" s="444" t="str">
        <f aca="false">IFERROR(VLOOKUP(B9572,'[1]#¡REF!'!$A$1:$C$15201,2,FALSE()),"")</f>
        <v/>
      </c>
      <c r="D9572" s="444" t="s">
        <v>991</v>
      </c>
      <c r="E9572" s="444" t="s">
        <v>1034</v>
      </c>
      <c r="F9572" s="354" t="s">
        <v>993</v>
      </c>
      <c r="G9572" s="447" t="n">
        <v>220</v>
      </c>
      <c r="H9572" s="448" t="n">
        <v>138.165330734233</v>
      </c>
      <c r="I9572" s="448" t="n">
        <v>2741.2</v>
      </c>
      <c r="J9572" s="389"/>
      <c r="K9572" s="331" t="s">
        <v>994</v>
      </c>
    </row>
    <row r="9573" customFormat="false" ht="15" hidden="true" customHeight="false" outlineLevel="0" collapsed="false">
      <c r="A9573" s="444"/>
      <c r="B9573" s="444" t="s">
        <v>2005</v>
      </c>
      <c r="C9573" s="444" t="str">
        <f aca="false">IFERROR(VLOOKUP(B9573,'[1]#¡REF!'!$A$1:$C$15201,2,FALSE()),"")</f>
        <v/>
      </c>
      <c r="D9573" s="444" t="s">
        <v>991</v>
      </c>
      <c r="E9573" s="444" t="s">
        <v>1009</v>
      </c>
      <c r="F9573" s="354" t="s">
        <v>993</v>
      </c>
      <c r="G9573" s="447" t="n">
        <v>315</v>
      </c>
      <c r="H9573" s="448" t="n">
        <v>197.827632642198</v>
      </c>
      <c r="I9573" s="448" t="n">
        <v>3924.9</v>
      </c>
      <c r="J9573" s="389"/>
      <c r="K9573" s="331" t="s">
        <v>994</v>
      </c>
    </row>
    <row r="9574" customFormat="false" ht="15" hidden="true" customHeight="false" outlineLevel="0" collapsed="false">
      <c r="A9574" s="444"/>
      <c r="B9574" s="444" t="s">
        <v>2005</v>
      </c>
      <c r="C9574" s="444" t="str">
        <f aca="false">IFERROR(VLOOKUP(B9574,'[1]#¡REF!'!$A$1:$C$15201,2,FALSE()),"")</f>
        <v/>
      </c>
      <c r="D9574" s="444" t="s">
        <v>991</v>
      </c>
      <c r="E9574" s="444" t="s">
        <v>1011</v>
      </c>
      <c r="F9574" s="354" t="s">
        <v>993</v>
      </c>
      <c r="G9574" s="447" t="n">
        <v>20</v>
      </c>
      <c r="H9574" s="448" t="n">
        <v>12.560484612203</v>
      </c>
      <c r="I9574" s="448" t="n">
        <v>249.2</v>
      </c>
      <c r="J9574" s="389"/>
      <c r="K9574" s="331" t="s">
        <v>994</v>
      </c>
    </row>
    <row r="9575" customFormat="false" ht="15" hidden="true" customHeight="false" outlineLevel="0" collapsed="false">
      <c r="A9575" s="444"/>
      <c r="B9575" s="444" t="s">
        <v>2005</v>
      </c>
      <c r="C9575" s="444" t="str">
        <f aca="false">IFERROR(VLOOKUP(B9575,'[1]#¡REF!'!$A$1:$C$15201,2,FALSE()),"")</f>
        <v/>
      </c>
      <c r="D9575" s="444" t="s">
        <v>991</v>
      </c>
      <c r="E9575" s="444" t="s">
        <v>1035</v>
      </c>
      <c r="F9575" s="354" t="s">
        <v>993</v>
      </c>
      <c r="G9575" s="447" t="n">
        <v>30</v>
      </c>
      <c r="H9575" s="448" t="n">
        <v>18.8407269183046</v>
      </c>
      <c r="I9575" s="448" t="n">
        <v>373.8</v>
      </c>
      <c r="J9575" s="389"/>
      <c r="K9575" s="331" t="s">
        <v>994</v>
      </c>
    </row>
    <row r="9576" customFormat="false" ht="15" hidden="true" customHeight="false" outlineLevel="0" collapsed="false">
      <c r="A9576" s="444"/>
      <c r="B9576" s="444" t="s">
        <v>2005</v>
      </c>
      <c r="C9576" s="444" t="str">
        <f aca="false">IFERROR(VLOOKUP(B9576,'[1]#¡REF!'!$A$1:$C$15201,2,FALSE()),"")</f>
        <v/>
      </c>
      <c r="D9576" s="444" t="s">
        <v>991</v>
      </c>
      <c r="E9576" s="444" t="s">
        <v>1036</v>
      </c>
      <c r="F9576" s="354" t="s">
        <v>993</v>
      </c>
      <c r="G9576" s="447" t="n">
        <v>2</v>
      </c>
      <c r="H9576" s="448" t="n">
        <v>1.2560484612203</v>
      </c>
      <c r="I9576" s="448" t="n">
        <v>24.92</v>
      </c>
      <c r="J9576" s="389"/>
      <c r="K9576" s="331" t="s">
        <v>994</v>
      </c>
    </row>
    <row r="9577" customFormat="false" ht="15" hidden="true" customHeight="false" outlineLevel="0" collapsed="false">
      <c r="A9577" s="444"/>
      <c r="B9577" s="444" t="s">
        <v>2005</v>
      </c>
      <c r="C9577" s="444" t="str">
        <f aca="false">IFERROR(VLOOKUP(B9577,'[1]#¡REF!'!$A$1:$C$15201,2,FALSE()),"")</f>
        <v/>
      </c>
      <c r="D9577" s="444" t="s">
        <v>991</v>
      </c>
      <c r="E9577" s="444" t="s">
        <v>1013</v>
      </c>
      <c r="F9577" s="354" t="s">
        <v>993</v>
      </c>
      <c r="G9577" s="447" t="n">
        <v>12</v>
      </c>
      <c r="H9577" s="448" t="n">
        <v>7.53629076732182</v>
      </c>
      <c r="I9577" s="448" t="n">
        <v>149.52</v>
      </c>
      <c r="J9577" s="389"/>
      <c r="K9577" s="331" t="s">
        <v>994</v>
      </c>
    </row>
    <row r="9578" customFormat="false" ht="15" hidden="true" customHeight="false" outlineLevel="0" collapsed="false">
      <c r="A9578" s="444"/>
      <c r="B9578" s="444" t="s">
        <v>2005</v>
      </c>
      <c r="C9578" s="444" t="str">
        <f aca="false">IFERROR(VLOOKUP(B9578,'[1]#¡REF!'!$A$1:$C$15201,2,FALSE()),"")</f>
        <v/>
      </c>
      <c r="D9578" s="444" t="s">
        <v>991</v>
      </c>
      <c r="E9578" s="444" t="s">
        <v>1037</v>
      </c>
      <c r="F9578" s="446" t="s">
        <v>1131</v>
      </c>
      <c r="G9578" s="447" t="n">
        <v>204</v>
      </c>
      <c r="H9578" s="448" t="n">
        <v>128.116943044471</v>
      </c>
      <c r="I9578" s="448" t="n">
        <v>2541.84</v>
      </c>
      <c r="J9578" s="389"/>
      <c r="K9578" s="331" t="s">
        <v>994</v>
      </c>
    </row>
    <row r="9579" customFormat="false" ht="15" hidden="true" customHeight="false" outlineLevel="0" collapsed="false">
      <c r="A9579" s="444"/>
      <c r="B9579" s="444" t="s">
        <v>2005</v>
      </c>
      <c r="C9579" s="444" t="str">
        <f aca="false">IFERROR(VLOOKUP(B9579,'[1]#¡REF!'!$A$1:$C$15201,2,FALSE()),"")</f>
        <v/>
      </c>
      <c r="D9579" s="444" t="s">
        <v>991</v>
      </c>
      <c r="E9579" s="444" t="s">
        <v>1014</v>
      </c>
      <c r="F9579" s="446" t="s">
        <v>1132</v>
      </c>
      <c r="G9579" s="447" t="n">
        <v>1212</v>
      </c>
      <c r="H9579" s="448" t="n">
        <v>761.165367499504</v>
      </c>
      <c r="I9579" s="448" t="n">
        <v>15101.52</v>
      </c>
      <c r="J9579" s="389"/>
      <c r="K9579" s="331" t="s">
        <v>994</v>
      </c>
    </row>
    <row r="9580" customFormat="false" ht="15" hidden="true" customHeight="false" outlineLevel="0" collapsed="false">
      <c r="A9580" s="449"/>
      <c r="B9580" s="449" t="s">
        <v>2005</v>
      </c>
      <c r="C9580" s="449" t="str">
        <f aca="false">IFERROR(VLOOKUP(B9580,'[1]#¡REF!'!$A$1:$C$15201,2,FALSE()),"")</f>
        <v/>
      </c>
      <c r="D9580" s="449" t="s">
        <v>991</v>
      </c>
      <c r="E9580" s="449" t="s">
        <v>1004</v>
      </c>
      <c r="F9580" s="450" t="s">
        <v>1134</v>
      </c>
      <c r="G9580" s="447" t="n">
        <v>80</v>
      </c>
      <c r="H9580" s="448" t="n">
        <v>50.2419384488121</v>
      </c>
      <c r="I9580" s="448" t="n">
        <v>996.8</v>
      </c>
      <c r="J9580" s="390"/>
      <c r="K9580" s="331" t="s">
        <v>994</v>
      </c>
    </row>
    <row r="9581" customFormat="false" ht="15.75" hidden="true" customHeight="false" outlineLevel="0" collapsed="false">
      <c r="A9581" s="451"/>
      <c r="B9581" s="451" t="s">
        <v>2005</v>
      </c>
      <c r="C9581" s="451" t="str">
        <f aca="false">IFERROR(VLOOKUP(B9581,'[1]#¡REF!'!$A$1:$C$15201,2,FALSE()),"")</f>
        <v/>
      </c>
      <c r="D9581" s="451" t="s">
        <v>991</v>
      </c>
      <c r="E9581" s="451" t="s">
        <v>612</v>
      </c>
      <c r="F9581" s="452" t="s">
        <v>1136</v>
      </c>
      <c r="G9581" s="453" t="n">
        <v>257</v>
      </c>
      <c r="H9581" s="454" t="n">
        <v>161.402227266809</v>
      </c>
      <c r="I9581" s="454" t="n">
        <v>3202.22</v>
      </c>
      <c r="J9581" s="360"/>
      <c r="K9581" s="356" t="s">
        <v>994</v>
      </c>
      <c r="L9581" s="379"/>
      <c r="M9581" s="379"/>
      <c r="N9581" s="379"/>
      <c r="O9581" s="379"/>
      <c r="P9581" s="101"/>
      <c r="Q9581" s="380"/>
      <c r="R9581" s="381"/>
      <c r="S9581" s="381"/>
      <c r="T9581" s="382"/>
    </row>
    <row r="9582" customFormat="false" ht="15" hidden="true" customHeight="false" outlineLevel="0" collapsed="false">
      <c r="A9582" s="439"/>
      <c r="B9582" s="439" t="s">
        <v>2006</v>
      </c>
      <c r="C9582" s="439" t="str">
        <f aca="false">IFERROR(VLOOKUP(B9582,'[1]#¡REF!'!$A$1:$C$15201,2,FALSE()),"")</f>
        <v/>
      </c>
      <c r="D9582" s="439" t="s">
        <v>991</v>
      </c>
      <c r="E9582" s="439" t="s">
        <v>997</v>
      </c>
      <c r="F9582" s="441" t="s">
        <v>1130</v>
      </c>
      <c r="G9582" s="447" t="n">
        <v>3.58167938931298</v>
      </c>
      <c r="H9582" s="448" t="n">
        <v>140.479832151</v>
      </c>
      <c r="I9582" s="448" t="n">
        <v>2787.11963358779</v>
      </c>
      <c r="J9582" s="388"/>
      <c r="K9582" s="331" t="s">
        <v>994</v>
      </c>
    </row>
    <row r="9583" customFormat="false" ht="15" hidden="true" customHeight="false" outlineLevel="0" collapsed="false">
      <c r="A9583" s="444"/>
      <c r="B9583" s="444" t="s">
        <v>2006</v>
      </c>
      <c r="C9583" s="444" t="str">
        <f aca="false">IFERROR(VLOOKUP(B9583,'[1]#¡REF!'!$A$1:$C$15201,2,FALSE()),"")</f>
        <v/>
      </c>
      <c r="D9583" s="444" t="s">
        <v>991</v>
      </c>
      <c r="E9583" s="444" t="s">
        <v>1000</v>
      </c>
      <c r="F9583" s="354" t="s">
        <v>993</v>
      </c>
      <c r="G9583" s="447" t="n">
        <v>16.1175572519084</v>
      </c>
      <c r="H9583" s="448" t="n">
        <v>632.159244679499</v>
      </c>
      <c r="I9583" s="448" t="n">
        <v>12542.038351145</v>
      </c>
      <c r="J9583" s="389"/>
      <c r="K9583" s="331" t="s">
        <v>994</v>
      </c>
    </row>
    <row r="9584" customFormat="false" ht="15" hidden="true" customHeight="false" outlineLevel="0" collapsed="false">
      <c r="A9584" s="444"/>
      <c r="B9584" s="444" t="s">
        <v>2006</v>
      </c>
      <c r="C9584" s="444" t="str">
        <f aca="false">IFERROR(VLOOKUP(B9584,'[1]#¡REF!'!$A$1:$C$15201,2,FALSE()),"")</f>
        <v/>
      </c>
      <c r="D9584" s="444" t="s">
        <v>991</v>
      </c>
      <c r="E9584" s="444" t="s">
        <v>1014</v>
      </c>
      <c r="F9584" s="446" t="s">
        <v>1132</v>
      </c>
      <c r="G9584" s="447" t="n">
        <v>7.76030534351145</v>
      </c>
      <c r="H9584" s="448" t="n">
        <v>304.372969660499</v>
      </c>
      <c r="I9584" s="448" t="n">
        <v>6038.75920610687</v>
      </c>
      <c r="J9584" s="389"/>
      <c r="K9584" s="331" t="s">
        <v>994</v>
      </c>
    </row>
    <row r="9585" customFormat="false" ht="15" hidden="true" customHeight="false" outlineLevel="0" collapsed="false">
      <c r="A9585" s="444"/>
      <c r="B9585" s="444" t="s">
        <v>2006</v>
      </c>
      <c r="C9585" s="444" t="str">
        <f aca="false">IFERROR(VLOOKUP(B9585,'[1]#¡REF!'!$A$1:$C$15201,2,FALSE()),"")</f>
        <v/>
      </c>
      <c r="D9585" s="444" t="s">
        <v>991</v>
      </c>
      <c r="E9585" s="444" t="s">
        <v>1002</v>
      </c>
      <c r="F9585" s="446" t="s">
        <v>1133</v>
      </c>
      <c r="G9585" s="447" t="n">
        <v>2.38778625954198</v>
      </c>
      <c r="H9585" s="448" t="n">
        <v>93.6532214339998</v>
      </c>
      <c r="I9585" s="448" t="n">
        <v>1858.07975572519</v>
      </c>
      <c r="J9585" s="389"/>
      <c r="K9585" s="331" t="s">
        <v>994</v>
      </c>
    </row>
    <row r="9586" customFormat="false" ht="15" hidden="true" customHeight="false" outlineLevel="0" collapsed="false">
      <c r="A9586" s="449"/>
      <c r="B9586" s="449" t="s">
        <v>2006</v>
      </c>
      <c r="C9586" s="449" t="str">
        <f aca="false">IFERROR(VLOOKUP(B9586,'[1]#¡REF!'!$A$1:$C$15201,2,FALSE()),"")</f>
        <v/>
      </c>
      <c r="D9586" s="449" t="s">
        <v>991</v>
      </c>
      <c r="E9586" s="449" t="s">
        <v>1004</v>
      </c>
      <c r="F9586" s="450" t="s">
        <v>1134</v>
      </c>
      <c r="G9586" s="447" t="n">
        <v>9.55114503816794</v>
      </c>
      <c r="H9586" s="448" t="n">
        <v>374.612885735999</v>
      </c>
      <c r="I9586" s="448" t="n">
        <v>7432.31902290076</v>
      </c>
      <c r="J9586" s="390"/>
      <c r="K9586" s="331" t="s">
        <v>994</v>
      </c>
    </row>
    <row r="9587" customFormat="false" ht="15.75" hidden="true" customHeight="false" outlineLevel="0" collapsed="false">
      <c r="A9587" s="455" t="s">
        <v>1059</v>
      </c>
      <c r="B9587" s="455" t="s">
        <v>2006</v>
      </c>
      <c r="C9587" s="455" t="str">
        <f aca="false">IFERROR(VLOOKUP(B9587,'[1]#¡REF!'!$A$1:$C$15201,2,FALSE()),"")</f>
        <v/>
      </c>
      <c r="D9587" s="455" t="s">
        <v>991</v>
      </c>
      <c r="E9587" s="455" t="s">
        <v>612</v>
      </c>
      <c r="F9587" s="456" t="s">
        <v>1136</v>
      </c>
      <c r="G9587" s="457" t="n">
        <v>4</v>
      </c>
      <c r="H9587" s="465" t="n">
        <v>93.6532214339998</v>
      </c>
      <c r="I9587" s="465" t="n">
        <v>778.16</v>
      </c>
      <c r="J9587" s="360" t="n">
        <v>670.83</v>
      </c>
      <c r="K9587" s="455" t="s">
        <v>994</v>
      </c>
      <c r="L9587" s="458" t="s">
        <v>2007</v>
      </c>
      <c r="M9587" s="458"/>
      <c r="N9587" s="458"/>
      <c r="O9587" s="458" t="n">
        <v>3139409</v>
      </c>
      <c r="P9587" s="459" t="n">
        <v>2490</v>
      </c>
      <c r="Q9587" s="460" t="n">
        <v>44476</v>
      </c>
      <c r="R9587" s="461"/>
      <c r="S9587" s="461"/>
      <c r="T9587" s="462" t="n">
        <v>4</v>
      </c>
    </row>
    <row r="9588" customFormat="false" ht="15" hidden="true" customHeight="false" outlineLevel="0" collapsed="false">
      <c r="A9588" s="439"/>
      <c r="B9588" s="439" t="s">
        <v>2008</v>
      </c>
      <c r="C9588" s="439" t="str">
        <f aca="false">IFERROR(VLOOKUP(B9588,'[1]#¡REF!'!$A$1:$C$15201,2,FALSE()),"")</f>
        <v/>
      </c>
      <c r="D9588" s="439" t="s">
        <v>991</v>
      </c>
      <c r="E9588" s="439" t="s">
        <v>997</v>
      </c>
      <c r="F9588" s="441" t="s">
        <v>1130</v>
      </c>
      <c r="G9588" s="447" t="n">
        <v>21.8990654871671</v>
      </c>
      <c r="H9588" s="448" t="n">
        <v>184.861683403699</v>
      </c>
      <c r="I9588" s="448" t="n">
        <v>3667.65548779075</v>
      </c>
      <c r="J9588" s="388"/>
      <c r="K9588" s="331" t="s">
        <v>994</v>
      </c>
    </row>
    <row r="9589" customFormat="false" ht="15" hidden="true" customHeight="false" outlineLevel="0" collapsed="false">
      <c r="A9589" s="444"/>
      <c r="B9589" s="444" t="s">
        <v>2008</v>
      </c>
      <c r="C9589" s="444" t="str">
        <f aca="false">IFERROR(VLOOKUP(B9589,'[1]#¡REF!'!$A$1:$C$15201,2,FALSE()),"")</f>
        <v/>
      </c>
      <c r="D9589" s="444" t="s">
        <v>991</v>
      </c>
      <c r="E9589" s="444" t="s">
        <v>1032</v>
      </c>
      <c r="F9589" s="446" t="s">
        <v>1130</v>
      </c>
      <c r="G9589" s="447" t="n">
        <v>47.7797792447283</v>
      </c>
      <c r="H9589" s="448" t="n">
        <v>403.334581971706</v>
      </c>
      <c r="I9589" s="448" t="n">
        <v>8002.1574279071</v>
      </c>
      <c r="J9589" s="389"/>
      <c r="K9589" s="331" t="s">
        <v>994</v>
      </c>
    </row>
    <row r="9590" customFormat="false" ht="15" hidden="true" customHeight="false" outlineLevel="0" collapsed="false">
      <c r="A9590" s="444"/>
      <c r="B9590" s="444" t="s">
        <v>2008</v>
      </c>
      <c r="C9590" s="444" t="str">
        <f aca="false">IFERROR(VLOOKUP(B9590,'[1]#¡REF!'!$A$1:$C$15201,2,FALSE()),"")</f>
        <v/>
      </c>
      <c r="D9590" s="444" t="s">
        <v>991</v>
      </c>
      <c r="E9590" s="444" t="s">
        <v>992</v>
      </c>
      <c r="F9590" s="354" t="s">
        <v>993</v>
      </c>
      <c r="G9590" s="447" t="n">
        <v>204.059473857694</v>
      </c>
      <c r="H9590" s="448" t="n">
        <v>1722.57477717083</v>
      </c>
      <c r="I9590" s="448" t="n">
        <v>34175.8806816866</v>
      </c>
      <c r="J9590" s="389"/>
      <c r="K9590" s="331" t="s">
        <v>994</v>
      </c>
    </row>
    <row r="9591" customFormat="false" ht="15" hidden="true" customHeight="false" outlineLevel="0" collapsed="false">
      <c r="A9591" s="444"/>
      <c r="B9591" s="444" t="s">
        <v>2008</v>
      </c>
      <c r="C9591" s="444" t="str">
        <f aca="false">IFERROR(VLOOKUP(B9591,'[1]#¡REF!'!$A$1:$C$15201,2,FALSE()),"")</f>
        <v/>
      </c>
      <c r="D9591" s="444" t="s">
        <v>991</v>
      </c>
      <c r="E9591" s="444" t="s">
        <v>1000</v>
      </c>
      <c r="F9591" s="354" t="s">
        <v>993</v>
      </c>
      <c r="G9591" s="447" t="n">
        <v>118.951742078022</v>
      </c>
      <c r="H9591" s="448" t="n">
        <v>1004.13505303373</v>
      </c>
      <c r="I9591" s="448" t="n">
        <v>19922.0377632271</v>
      </c>
      <c r="J9591" s="389"/>
      <c r="K9591" s="331" t="s">
        <v>994</v>
      </c>
    </row>
    <row r="9592" customFormat="false" ht="15" hidden="true" customHeight="false" outlineLevel="0" collapsed="false">
      <c r="A9592" s="444"/>
      <c r="B9592" s="444" t="s">
        <v>2008</v>
      </c>
      <c r="C9592" s="444" t="str">
        <f aca="false">IFERROR(VLOOKUP(B9592,'[1]#¡REF!'!$A$1:$C$15201,2,FALSE()),"")</f>
        <v/>
      </c>
      <c r="D9592" s="444" t="s">
        <v>991</v>
      </c>
      <c r="E9592" s="444" t="s">
        <v>1053</v>
      </c>
      <c r="F9592" s="354" t="s">
        <v>993</v>
      </c>
      <c r="G9592" s="447" t="n">
        <v>24.8853016899627</v>
      </c>
      <c r="H9592" s="448" t="n">
        <v>210.07009477693</v>
      </c>
      <c r="I9592" s="448" t="n">
        <v>4167.79032703495</v>
      </c>
      <c r="J9592" s="389"/>
      <c r="K9592" s="331" t="s">
        <v>994</v>
      </c>
    </row>
    <row r="9593" customFormat="false" ht="15" hidden="true" customHeight="false" outlineLevel="0" collapsed="false">
      <c r="A9593" s="444"/>
      <c r="B9593" s="444" t="s">
        <v>2008</v>
      </c>
      <c r="C9593" s="444" t="str">
        <f aca="false">IFERROR(VLOOKUP(B9593,'[1]#¡REF!'!$A$1:$C$15201,2,FALSE()),"")</f>
        <v/>
      </c>
      <c r="D9593" s="444" t="s">
        <v>991</v>
      </c>
      <c r="E9593" s="444" t="s">
        <v>1035</v>
      </c>
      <c r="F9593" s="354" t="s">
        <v>993</v>
      </c>
      <c r="G9593" s="447" t="n">
        <v>1.49311810139776</v>
      </c>
      <c r="H9593" s="448" t="n">
        <v>12.6042056866158</v>
      </c>
      <c r="I9593" s="448" t="n">
        <v>250.067419622097</v>
      </c>
      <c r="J9593" s="389"/>
      <c r="K9593" s="331" t="s">
        <v>994</v>
      </c>
    </row>
    <row r="9594" customFormat="false" ht="15" hidden="true" customHeight="false" outlineLevel="0" collapsed="false">
      <c r="A9594" s="444"/>
      <c r="B9594" s="444" t="s">
        <v>2008</v>
      </c>
      <c r="C9594" s="444" t="str">
        <f aca="false">IFERROR(VLOOKUP(B9594,'[1]#¡REF!'!$A$1:$C$15201,2,FALSE()),"")</f>
        <v/>
      </c>
      <c r="D9594" s="444" t="s">
        <v>991</v>
      </c>
      <c r="E9594" s="444" t="s">
        <v>1037</v>
      </c>
      <c r="F9594" s="446" t="s">
        <v>1131</v>
      </c>
      <c r="G9594" s="447" t="n">
        <v>71.1719628332933</v>
      </c>
      <c r="H9594" s="448" t="n">
        <v>600.800471062021</v>
      </c>
      <c r="I9594" s="448" t="n">
        <v>11919.88033532</v>
      </c>
      <c r="J9594" s="389"/>
      <c r="K9594" s="331" t="s">
        <v>994</v>
      </c>
    </row>
    <row r="9595" customFormat="false" ht="15" hidden="true" customHeight="false" outlineLevel="0" collapsed="false">
      <c r="A9595" s="444"/>
      <c r="B9595" s="444" t="s">
        <v>2008</v>
      </c>
      <c r="C9595" s="444" t="str">
        <f aca="false">IFERROR(VLOOKUP(B9595,'[1]#¡REF!'!$A$1:$C$15201,2,FALSE()),"")</f>
        <v/>
      </c>
      <c r="D9595" s="444" t="s">
        <v>991</v>
      </c>
      <c r="E9595" s="444" t="s">
        <v>1014</v>
      </c>
      <c r="F9595" s="446" t="s">
        <v>1132</v>
      </c>
      <c r="G9595" s="447" t="n">
        <v>91.5779102190627</v>
      </c>
      <c r="H9595" s="448" t="n">
        <v>773.057948779104</v>
      </c>
      <c r="I9595" s="448" t="n">
        <v>15337.4684034886</v>
      </c>
      <c r="J9595" s="389"/>
      <c r="K9595" s="331" t="s">
        <v>994</v>
      </c>
    </row>
    <row r="9596" customFormat="false" ht="15" hidden="true" customHeight="false" outlineLevel="0" collapsed="false">
      <c r="A9596" s="444"/>
      <c r="B9596" s="444" t="s">
        <v>2008</v>
      </c>
      <c r="C9596" s="444" t="str">
        <f aca="false">IFERROR(VLOOKUP(B9596,'[1]#¡REF!'!$A$1:$C$15201,2,FALSE()),"")</f>
        <v/>
      </c>
      <c r="D9596" s="444" t="s">
        <v>991</v>
      </c>
      <c r="E9596" s="444" t="s">
        <v>1002</v>
      </c>
      <c r="F9596" s="446" t="s">
        <v>1133</v>
      </c>
      <c r="G9596" s="447" t="n">
        <v>107.504503300639</v>
      </c>
      <c r="H9596" s="448" t="n">
        <v>907.502809436339</v>
      </c>
      <c r="I9596" s="448" t="n">
        <v>18004.854212791</v>
      </c>
      <c r="J9596" s="389"/>
      <c r="K9596" s="331" t="s">
        <v>994</v>
      </c>
    </row>
    <row r="9597" customFormat="false" ht="15" hidden="true" customHeight="false" outlineLevel="0" collapsed="false">
      <c r="A9597" s="449"/>
      <c r="B9597" s="449" t="s">
        <v>2008</v>
      </c>
      <c r="C9597" s="449" t="str">
        <f aca="false">IFERROR(VLOOKUP(B9597,'[1]#¡REF!'!$A$1:$C$15201,2,FALSE()),"")</f>
        <v/>
      </c>
      <c r="D9597" s="449" t="s">
        <v>991</v>
      </c>
      <c r="E9597" s="449" t="s">
        <v>1004</v>
      </c>
      <c r="F9597" s="450" t="s">
        <v>1134</v>
      </c>
      <c r="G9597" s="447" t="n">
        <v>354.366696065068</v>
      </c>
      <c r="H9597" s="448" t="n">
        <v>2991.39814962349</v>
      </c>
      <c r="I9597" s="448" t="n">
        <v>59349.3342569776</v>
      </c>
      <c r="J9597" s="390"/>
      <c r="K9597" s="331" t="s">
        <v>994</v>
      </c>
    </row>
    <row r="9598" customFormat="false" ht="15.75" hidden="true" customHeight="false" outlineLevel="0" collapsed="false">
      <c r="A9598" s="455" t="s">
        <v>1059</v>
      </c>
      <c r="B9598" s="455" t="s">
        <v>2008</v>
      </c>
      <c r="C9598" s="455" t="str">
        <f aca="false">IFERROR(VLOOKUP(B9598,'[1]#¡REF!'!$A$1:$C$15201,2,FALSE()),"")</f>
        <v/>
      </c>
      <c r="D9598" s="455" t="s">
        <v>991</v>
      </c>
      <c r="E9598" s="455" t="s">
        <v>612</v>
      </c>
      <c r="F9598" s="456" t="s">
        <v>1136</v>
      </c>
      <c r="G9598" s="457" t="n">
        <v>85</v>
      </c>
      <c r="H9598" s="465" t="n">
        <v>357.119161120782</v>
      </c>
      <c r="I9598" s="465" t="n">
        <v>7085.24355595941</v>
      </c>
      <c r="J9598" s="360" t="n">
        <v>167.48</v>
      </c>
      <c r="K9598" s="455" t="s">
        <v>994</v>
      </c>
      <c r="L9598" s="458" t="s">
        <v>2007</v>
      </c>
      <c r="M9598" s="458"/>
      <c r="N9598" s="458"/>
      <c r="O9598" s="458" t="n">
        <v>3139409</v>
      </c>
      <c r="P9598" s="459" t="n">
        <v>2489</v>
      </c>
      <c r="Q9598" s="460" t="n">
        <v>44476</v>
      </c>
      <c r="R9598" s="461"/>
      <c r="S9598" s="461"/>
      <c r="T9598" s="462" t="n">
        <v>85</v>
      </c>
    </row>
    <row r="9599" customFormat="false" ht="15" hidden="true" customHeight="false" outlineLevel="0" collapsed="false">
      <c r="A9599" s="439"/>
      <c r="B9599" s="439" t="s">
        <v>1057</v>
      </c>
      <c r="C9599" s="439" t="str">
        <f aca="false">IFERROR(VLOOKUP(B9599,'[1]#¡REF!'!$A$1:$C$15201,2,FALSE()),"")</f>
        <v/>
      </c>
      <c r="D9599" s="439" t="s">
        <v>991</v>
      </c>
      <c r="E9599" s="439" t="s">
        <v>997</v>
      </c>
      <c r="F9599" s="441" t="s">
        <v>1130</v>
      </c>
      <c r="G9599" s="447" t="n">
        <v>90.4517171931312</v>
      </c>
      <c r="H9599" s="448" t="n">
        <v>714.860406163464</v>
      </c>
      <c r="I9599" s="448" t="n">
        <v>14182.829255883</v>
      </c>
      <c r="J9599" s="388"/>
      <c r="K9599" s="331" t="s">
        <v>994</v>
      </c>
    </row>
    <row r="9600" customFormat="false" ht="15" hidden="true" customHeight="false" outlineLevel="0" collapsed="false">
      <c r="A9600" s="444"/>
      <c r="B9600" s="444" t="s">
        <v>1057</v>
      </c>
      <c r="C9600" s="444" t="str">
        <f aca="false">IFERROR(VLOOKUP(B9600,'[1]#¡REF!'!$A$1:$C$15201,2,FALSE()),"")</f>
        <v/>
      </c>
      <c r="D9600" s="444" t="s">
        <v>991</v>
      </c>
      <c r="E9600" s="444" t="s">
        <v>1032</v>
      </c>
      <c r="F9600" s="446" t="s">
        <v>1130</v>
      </c>
      <c r="G9600" s="447" t="n">
        <v>12.0602289590842</v>
      </c>
      <c r="H9600" s="448" t="n">
        <v>95.3147208217952</v>
      </c>
      <c r="I9600" s="448" t="n">
        <v>1891.0439007844</v>
      </c>
      <c r="J9600" s="389"/>
      <c r="K9600" s="331" t="s">
        <v>994</v>
      </c>
    </row>
    <row r="9601" customFormat="false" ht="15" hidden="true" customHeight="false" outlineLevel="0" collapsed="false">
      <c r="A9601" s="444"/>
      <c r="B9601" s="444" t="s">
        <v>1057</v>
      </c>
      <c r="C9601" s="444" t="str">
        <f aca="false">IFERROR(VLOOKUP(B9601,'[1]#¡REF!'!$A$1:$C$15201,2,FALSE()),"")</f>
        <v/>
      </c>
      <c r="D9601" s="444" t="s">
        <v>991</v>
      </c>
      <c r="E9601" s="444" t="s">
        <v>992</v>
      </c>
      <c r="F9601" s="354" t="s">
        <v>993</v>
      </c>
      <c r="G9601" s="447" t="n">
        <v>703.513355946576</v>
      </c>
      <c r="H9601" s="448" t="n">
        <v>5560.02538127138</v>
      </c>
      <c r="I9601" s="448" t="n">
        <v>110310.894212423</v>
      </c>
      <c r="J9601" s="389"/>
      <c r="K9601" s="331" t="s">
        <v>994</v>
      </c>
    </row>
    <row r="9602" customFormat="false" ht="15" hidden="true" customHeight="false" outlineLevel="0" collapsed="false">
      <c r="A9602" s="444"/>
      <c r="B9602" s="444" t="s">
        <v>1057</v>
      </c>
      <c r="C9602" s="444" t="str">
        <f aca="false">IFERROR(VLOOKUP(B9602,'[1]#¡REF!'!$A$1:$C$15201,2,FALSE()),"")</f>
        <v/>
      </c>
      <c r="D9602" s="444" t="s">
        <v>991</v>
      </c>
      <c r="E9602" s="444" t="s">
        <v>1000</v>
      </c>
      <c r="F9602" s="354" t="s">
        <v>993</v>
      </c>
      <c r="G9602" s="447" t="n">
        <v>708.538451346195</v>
      </c>
      <c r="H9602" s="448" t="n">
        <v>5599.73984828047</v>
      </c>
      <c r="I9602" s="448" t="n">
        <v>111098.829171083</v>
      </c>
      <c r="J9602" s="389"/>
      <c r="K9602" s="331" t="s">
        <v>994</v>
      </c>
    </row>
    <row r="9603" customFormat="false" ht="15" hidden="true" customHeight="false" outlineLevel="0" collapsed="false">
      <c r="A9603" s="444"/>
      <c r="B9603" s="444" t="s">
        <v>1057</v>
      </c>
      <c r="C9603" s="444" t="str">
        <f aca="false">IFERROR(VLOOKUP(B9603,'[1]#¡REF!'!$A$1:$C$15201,2,FALSE()),"")</f>
        <v/>
      </c>
      <c r="D9603" s="444" t="s">
        <v>991</v>
      </c>
      <c r="E9603" s="444" t="s">
        <v>1075</v>
      </c>
      <c r="F9603" s="354" t="s">
        <v>993</v>
      </c>
      <c r="G9603" s="447" t="n">
        <v>153.265409688361</v>
      </c>
      <c r="H9603" s="448" t="n">
        <v>1211.29124377698</v>
      </c>
      <c r="I9603" s="448" t="n">
        <v>24032.016239135</v>
      </c>
      <c r="J9603" s="389"/>
      <c r="K9603" s="331" t="s">
        <v>994</v>
      </c>
    </row>
    <row r="9604" customFormat="false" ht="15" hidden="true" customHeight="false" outlineLevel="0" collapsed="false">
      <c r="A9604" s="444"/>
      <c r="B9604" s="444" t="s">
        <v>1057</v>
      </c>
      <c r="C9604" s="444" t="str">
        <f aca="false">IFERROR(VLOOKUP(B9604,'[1]#¡REF!'!$A$1:$C$15201,2,FALSE()),"")</f>
        <v/>
      </c>
      <c r="D9604" s="444" t="s">
        <v>991</v>
      </c>
      <c r="E9604" s="444" t="s">
        <v>1053</v>
      </c>
      <c r="F9604" s="354" t="s">
        <v>993</v>
      </c>
      <c r="G9604" s="447" t="n">
        <v>753.76430994276</v>
      </c>
      <c r="H9604" s="448" t="n">
        <v>5957.1700513622</v>
      </c>
      <c r="I9604" s="448" t="n">
        <v>118190.243799025</v>
      </c>
      <c r="J9604" s="389"/>
      <c r="K9604" s="331" t="s">
        <v>994</v>
      </c>
    </row>
    <row r="9605" customFormat="false" ht="15" hidden="true" customHeight="false" outlineLevel="0" collapsed="false">
      <c r="A9605" s="444"/>
      <c r="B9605" s="444" t="s">
        <v>1057</v>
      </c>
      <c r="C9605" s="444" t="str">
        <f aca="false">IFERROR(VLOOKUP(B9605,'[1]#¡REF!'!$A$1:$C$15201,2,FALSE()),"")</f>
        <v/>
      </c>
      <c r="D9605" s="444" t="s">
        <v>991</v>
      </c>
      <c r="E9605" s="444" t="s">
        <v>1037</v>
      </c>
      <c r="F9605" s="446" t="s">
        <v>1131</v>
      </c>
      <c r="G9605" s="447" t="n">
        <v>115.074684651261</v>
      </c>
      <c r="H9605" s="448" t="n">
        <v>909.461294507962</v>
      </c>
      <c r="I9605" s="448" t="n">
        <v>18043.7105533178</v>
      </c>
      <c r="J9605" s="389"/>
      <c r="K9605" s="331" t="s">
        <v>994</v>
      </c>
    </row>
    <row r="9606" customFormat="false" ht="15" hidden="true" customHeight="false" outlineLevel="0" collapsed="false">
      <c r="A9606" s="444"/>
      <c r="B9606" s="444" t="s">
        <v>1057</v>
      </c>
      <c r="C9606" s="444" t="str">
        <f aca="false">IFERROR(VLOOKUP(B9606,'[1]#¡REF!'!$A$1:$C$15201,2,FALSE()),"")</f>
        <v/>
      </c>
      <c r="D9606" s="444" t="s">
        <v>991</v>
      </c>
      <c r="E9606" s="444" t="s">
        <v>1014</v>
      </c>
      <c r="F9606" s="446" t="s">
        <v>1132</v>
      </c>
      <c r="G9606" s="447" t="n">
        <v>713.563546745813</v>
      </c>
      <c r="H9606" s="448" t="n">
        <v>5639.45431528955</v>
      </c>
      <c r="I9606" s="448" t="n">
        <v>111886.764129744</v>
      </c>
      <c r="J9606" s="389"/>
      <c r="K9606" s="331" t="s">
        <v>994</v>
      </c>
    </row>
    <row r="9607" customFormat="false" ht="15" hidden="true" customHeight="false" outlineLevel="0" collapsed="false">
      <c r="A9607" s="444"/>
      <c r="B9607" s="444" t="s">
        <v>1057</v>
      </c>
      <c r="C9607" s="444" t="str">
        <f aca="false">IFERROR(VLOOKUP(B9607,'[1]#¡REF!'!$A$1:$C$15201,2,FALSE()),"")</f>
        <v/>
      </c>
      <c r="D9607" s="444" t="s">
        <v>991</v>
      </c>
      <c r="E9607" s="444" t="s">
        <v>1002</v>
      </c>
      <c r="F9607" s="446" t="s">
        <v>1133</v>
      </c>
      <c r="G9607" s="447" t="n">
        <v>201.003815984736</v>
      </c>
      <c r="H9607" s="448" t="n">
        <v>1588.57868036325</v>
      </c>
      <c r="I9607" s="448" t="n">
        <v>31517.3983464066</v>
      </c>
      <c r="J9607" s="389"/>
      <c r="K9607" s="331" t="s">
        <v>994</v>
      </c>
    </row>
    <row r="9608" customFormat="false" ht="15" hidden="true" customHeight="false" outlineLevel="0" collapsed="false">
      <c r="A9608" s="449"/>
      <c r="B9608" s="449" t="s">
        <v>1057</v>
      </c>
      <c r="C9608" s="449" t="str">
        <f aca="false">IFERROR(VLOOKUP(B9608,'[1]#¡REF!'!$A$1:$C$15201,2,FALSE()),"")</f>
        <v/>
      </c>
      <c r="D9608" s="449" t="s">
        <v>991</v>
      </c>
      <c r="E9608" s="449" t="s">
        <v>1004</v>
      </c>
      <c r="F9608" s="450" t="s">
        <v>1134</v>
      </c>
      <c r="G9608" s="447" t="n">
        <v>393.967479330083</v>
      </c>
      <c r="H9608" s="448" t="n">
        <v>3113.61421351197</v>
      </c>
      <c r="I9608" s="448" t="n">
        <v>61774.100758957</v>
      </c>
      <c r="J9608" s="390"/>
      <c r="K9608" s="331" t="s">
        <v>994</v>
      </c>
    </row>
    <row r="9609" customFormat="false" ht="15.75" hidden="true" customHeight="false" outlineLevel="0" collapsed="false">
      <c r="A9609" s="455" t="s">
        <v>1059</v>
      </c>
      <c r="B9609" s="455" t="s">
        <v>1057</v>
      </c>
      <c r="C9609" s="455" t="str">
        <f aca="false">IFERROR(VLOOKUP(B9609,'[1]#¡REF!'!$A$1:$C$15201,2,FALSE()),"")</f>
        <v/>
      </c>
      <c r="D9609" s="455" t="s">
        <v>991</v>
      </c>
      <c r="E9609" s="455" t="s">
        <v>612</v>
      </c>
      <c r="F9609" s="456" t="s">
        <v>1136</v>
      </c>
      <c r="G9609" s="457" t="n">
        <v>113.064646491414</v>
      </c>
      <c r="H9609" s="465" t="n">
        <v>893.57550770433</v>
      </c>
      <c r="I9609" s="465" t="n">
        <v>17728.5365698537</v>
      </c>
      <c r="J9609" s="360" t="n">
        <v>135.17</v>
      </c>
      <c r="K9609" s="455" t="s">
        <v>994</v>
      </c>
      <c r="L9609" s="467" t="s">
        <v>2007</v>
      </c>
      <c r="M9609" s="467" t="s">
        <v>2009</v>
      </c>
      <c r="N9609" s="467"/>
      <c r="O9609" s="458" t="n">
        <v>3139409</v>
      </c>
      <c r="P9609" s="459" t="s">
        <v>2010</v>
      </c>
      <c r="Q9609" s="468" t="n">
        <v>44476</v>
      </c>
      <c r="R9609" s="469" t="n">
        <v>44490</v>
      </c>
      <c r="S9609" s="469"/>
      <c r="T9609" s="462" t="n">
        <f aca="false">18+18</f>
        <v>36</v>
      </c>
    </row>
    <row r="9610" customFormat="false" ht="15" hidden="true" customHeight="false" outlineLevel="0" collapsed="false">
      <c r="A9610" s="439"/>
      <c r="B9610" s="439" t="s">
        <v>2011</v>
      </c>
      <c r="C9610" s="439" t="str">
        <f aca="false">IFERROR(VLOOKUP(B9610,'[1]#¡REF!'!$A$1:$C$15201,2,FALSE()),"")</f>
        <v/>
      </c>
      <c r="D9610" s="439" t="s">
        <v>991</v>
      </c>
      <c r="E9610" s="439" t="s">
        <v>997</v>
      </c>
      <c r="F9610" s="441" t="s">
        <v>1130</v>
      </c>
      <c r="G9610" s="447" t="n">
        <v>3.02809931132203</v>
      </c>
      <c r="H9610" s="448" t="n">
        <v>26.1463577117405</v>
      </c>
      <c r="I9610" s="448" t="n">
        <v>518.743693022577</v>
      </c>
      <c r="J9610" s="388"/>
      <c r="K9610" s="331" t="s">
        <v>994</v>
      </c>
    </row>
    <row r="9611" customFormat="false" ht="15" hidden="true" customHeight="false" outlineLevel="0" collapsed="false">
      <c r="A9611" s="444"/>
      <c r="B9611" s="444" t="s">
        <v>2011</v>
      </c>
      <c r="C9611" s="444" t="str">
        <f aca="false">IFERROR(VLOOKUP(B9611,'[1]#¡REF!'!$A$1:$C$15201,2,FALSE()),"")</f>
        <v/>
      </c>
      <c r="D9611" s="444" t="s">
        <v>991</v>
      </c>
      <c r="E9611" s="444" t="s">
        <v>1032</v>
      </c>
      <c r="F9611" s="446" t="s">
        <v>1130</v>
      </c>
      <c r="G9611" s="447" t="n">
        <v>6.05619862264406</v>
      </c>
      <c r="H9611" s="448" t="n">
        <v>52.292715423481</v>
      </c>
      <c r="I9611" s="448" t="n">
        <v>1037.48738604515</v>
      </c>
      <c r="J9611" s="389"/>
      <c r="K9611" s="331" t="s">
        <v>994</v>
      </c>
    </row>
    <row r="9612" customFormat="false" ht="15" hidden="true" customHeight="false" outlineLevel="0" collapsed="false">
      <c r="A9612" s="444"/>
      <c r="B9612" s="444" t="s">
        <v>2011</v>
      </c>
      <c r="C9612" s="444" t="str">
        <f aca="false">IFERROR(VLOOKUP(B9612,'[1]#¡REF!'!$A$1:$C$15201,2,FALSE()),"")</f>
        <v/>
      </c>
      <c r="D9612" s="444" t="s">
        <v>991</v>
      </c>
      <c r="E9612" s="444" t="s">
        <v>992</v>
      </c>
      <c r="F9612" s="354" t="s">
        <v>993</v>
      </c>
      <c r="G9612" s="447" t="n">
        <v>113.553724174576</v>
      </c>
      <c r="H9612" s="448" t="n">
        <v>980.488414190269</v>
      </c>
      <c r="I9612" s="448" t="n">
        <v>19452.8884883467</v>
      </c>
      <c r="J9612" s="389"/>
      <c r="K9612" s="331" t="s">
        <v>994</v>
      </c>
    </row>
    <row r="9613" customFormat="false" ht="15" hidden="true" customHeight="false" outlineLevel="0" collapsed="false">
      <c r="A9613" s="444"/>
      <c r="B9613" s="444" t="s">
        <v>2011</v>
      </c>
      <c r="C9613" s="444" t="str">
        <f aca="false">IFERROR(VLOOKUP(B9613,'[1]#¡REF!'!$A$1:$C$15201,2,FALSE()),"")</f>
        <v/>
      </c>
      <c r="D9613" s="444" t="s">
        <v>991</v>
      </c>
      <c r="E9613" s="444" t="s">
        <v>1000</v>
      </c>
      <c r="F9613" s="354" t="s">
        <v>993</v>
      </c>
      <c r="G9613" s="447" t="n">
        <v>174.115710401017</v>
      </c>
      <c r="H9613" s="448" t="n">
        <v>1503.41556842508</v>
      </c>
      <c r="I9613" s="448" t="n">
        <v>29827.7623487982</v>
      </c>
      <c r="J9613" s="389"/>
      <c r="K9613" s="331" t="s">
        <v>994</v>
      </c>
    </row>
    <row r="9614" customFormat="false" ht="15" hidden="true" customHeight="false" outlineLevel="0" collapsed="false">
      <c r="A9614" s="444"/>
      <c r="B9614" s="444" t="s">
        <v>2011</v>
      </c>
      <c r="C9614" s="444" t="str">
        <f aca="false">IFERROR(VLOOKUP(B9614,'[1]#¡REF!'!$A$1:$C$15201,2,FALSE()),"")</f>
        <v/>
      </c>
      <c r="D9614" s="444" t="s">
        <v>991</v>
      </c>
      <c r="E9614" s="444" t="s">
        <v>1075</v>
      </c>
      <c r="F9614" s="354" t="s">
        <v>993</v>
      </c>
      <c r="G9614" s="447" t="n">
        <v>2.52341609276836</v>
      </c>
      <c r="H9614" s="448" t="n">
        <v>21.7886314264504</v>
      </c>
      <c r="I9614" s="448" t="n">
        <v>432.286410852148</v>
      </c>
      <c r="J9614" s="389"/>
      <c r="K9614" s="331" t="s">
        <v>994</v>
      </c>
    </row>
    <row r="9615" customFormat="false" ht="15" hidden="true" customHeight="false" outlineLevel="0" collapsed="false">
      <c r="A9615" s="444"/>
      <c r="B9615" s="444" t="s">
        <v>2011</v>
      </c>
      <c r="C9615" s="444" t="str">
        <f aca="false">IFERROR(VLOOKUP(B9615,'[1]#¡REF!'!$A$1:$C$15201,2,FALSE()),"")</f>
        <v/>
      </c>
      <c r="D9615" s="444" t="s">
        <v>991</v>
      </c>
      <c r="E9615" s="444" t="s">
        <v>1053</v>
      </c>
      <c r="F9615" s="354" t="s">
        <v>993</v>
      </c>
      <c r="G9615" s="447" t="n">
        <v>50.4683218553672</v>
      </c>
      <c r="H9615" s="448" t="n">
        <v>435.772628529009</v>
      </c>
      <c r="I9615" s="448" t="n">
        <v>8645.72821704296</v>
      </c>
      <c r="J9615" s="389"/>
      <c r="K9615" s="331" t="s">
        <v>994</v>
      </c>
    </row>
    <row r="9616" customFormat="false" ht="15" hidden="true" customHeight="false" outlineLevel="0" collapsed="false">
      <c r="A9616" s="444"/>
      <c r="B9616" s="444" t="s">
        <v>2011</v>
      </c>
      <c r="C9616" s="444" t="str">
        <f aca="false">IFERROR(VLOOKUP(B9616,'[1]#¡REF!'!$A$1:$C$15201,2,FALSE()),"")</f>
        <v/>
      </c>
      <c r="D9616" s="444" t="s">
        <v>991</v>
      </c>
      <c r="E9616" s="444" t="s">
        <v>1037</v>
      </c>
      <c r="F9616" s="446" t="s">
        <v>1131</v>
      </c>
      <c r="G9616" s="447" t="n">
        <v>11.1030308081808</v>
      </c>
      <c r="H9616" s="448" t="n">
        <v>95.8699782763819</v>
      </c>
      <c r="I9616" s="448" t="n">
        <v>1902.06020774945</v>
      </c>
      <c r="J9616" s="389"/>
      <c r="K9616" s="331" t="s">
        <v>994</v>
      </c>
    </row>
    <row r="9617" customFormat="false" ht="15" hidden="true" customHeight="false" outlineLevel="0" collapsed="false">
      <c r="A9617" s="444"/>
      <c r="B9617" s="444" t="s">
        <v>2011</v>
      </c>
      <c r="C9617" s="444" t="str">
        <f aca="false">IFERROR(VLOOKUP(B9617,'[1]#¡REF!'!$A$1:$C$15201,2,FALSE()),"")</f>
        <v/>
      </c>
      <c r="D9617" s="444" t="s">
        <v>991</v>
      </c>
      <c r="E9617" s="444" t="s">
        <v>1014</v>
      </c>
      <c r="F9617" s="446" t="s">
        <v>1132</v>
      </c>
      <c r="G9617" s="447" t="n">
        <v>7.57024827830508</v>
      </c>
      <c r="H9617" s="448" t="n">
        <v>65.3658942793513</v>
      </c>
      <c r="I9617" s="448" t="n">
        <v>1296.85923255644</v>
      </c>
      <c r="J9617" s="389"/>
      <c r="K9617" s="331" t="s">
        <v>994</v>
      </c>
    </row>
    <row r="9618" customFormat="false" ht="15" hidden="true" customHeight="false" outlineLevel="0" collapsed="false">
      <c r="A9618" s="444"/>
      <c r="B9618" s="444" t="s">
        <v>2011</v>
      </c>
      <c r="C9618" s="444" t="str">
        <f aca="false">IFERROR(VLOOKUP(B9618,'[1]#¡REF!'!$A$1:$C$15201,2,FALSE()),"")</f>
        <v/>
      </c>
      <c r="D9618" s="444" t="s">
        <v>991</v>
      </c>
      <c r="E9618" s="444" t="s">
        <v>1002</v>
      </c>
      <c r="F9618" s="446" t="s">
        <v>1133</v>
      </c>
      <c r="G9618" s="447" t="n">
        <v>4.03746574842938</v>
      </c>
      <c r="H9618" s="448" t="n">
        <v>34.8618102823207</v>
      </c>
      <c r="I9618" s="448" t="n">
        <v>691.658257363437</v>
      </c>
      <c r="J9618" s="389"/>
      <c r="K9618" s="331" t="s">
        <v>994</v>
      </c>
    </row>
    <row r="9619" customFormat="false" ht="15" hidden="true" customHeight="false" outlineLevel="0" collapsed="false">
      <c r="A9619" s="449"/>
      <c r="B9619" s="449" t="s">
        <v>2011</v>
      </c>
      <c r="C9619" s="449" t="str">
        <f aca="false">IFERROR(VLOOKUP(B9619,'[1]#¡REF!'!$A$1:$C$15201,2,FALSE()),"")</f>
        <v/>
      </c>
      <c r="D9619" s="449" t="s">
        <v>991</v>
      </c>
      <c r="E9619" s="449" t="s">
        <v>1004</v>
      </c>
      <c r="F9619" s="450" t="s">
        <v>1134</v>
      </c>
      <c r="G9619" s="447" t="n">
        <v>161.498629937175</v>
      </c>
      <c r="H9619" s="448" t="n">
        <v>1394.47241129283</v>
      </c>
      <c r="I9619" s="448" t="n">
        <v>27666.3302945375</v>
      </c>
      <c r="J9619" s="390"/>
      <c r="K9619" s="331" t="s">
        <v>994</v>
      </c>
    </row>
    <row r="9620" customFormat="false" ht="15.75" hidden="true" customHeight="false" outlineLevel="0" collapsed="false">
      <c r="A9620" s="455" t="s">
        <v>1059</v>
      </c>
      <c r="B9620" s="455" t="s">
        <v>2011</v>
      </c>
      <c r="C9620" s="455" t="str">
        <f aca="false">IFERROR(VLOOKUP(B9620,'[1]#¡REF!'!$A$1:$C$15201,2,FALSE()),"")</f>
        <v/>
      </c>
      <c r="D9620" s="455" t="s">
        <v>991</v>
      </c>
      <c r="E9620" s="455" t="s">
        <v>612</v>
      </c>
      <c r="F9620" s="456" t="s">
        <v>1136</v>
      </c>
      <c r="G9620" s="457" t="n">
        <v>19</v>
      </c>
      <c r="H9620" s="465" t="n">
        <v>82.7967994205116</v>
      </c>
      <c r="I9620" s="465" t="n">
        <v>171.31</v>
      </c>
      <c r="J9620" s="360" t="n">
        <v>147.68</v>
      </c>
      <c r="K9620" s="455" t="s">
        <v>994</v>
      </c>
      <c r="L9620" s="491" t="s">
        <v>2007</v>
      </c>
      <c r="M9620" s="491"/>
      <c r="N9620" s="491"/>
      <c r="O9620" s="458" t="n">
        <v>3139409</v>
      </c>
      <c r="P9620" s="459" t="n">
        <v>2498</v>
      </c>
      <c r="Q9620" s="460" t="n">
        <v>44476</v>
      </c>
      <c r="R9620" s="461"/>
      <c r="S9620" s="461"/>
      <c r="T9620" s="462" t="n">
        <v>19</v>
      </c>
    </row>
    <row r="9621" customFormat="false" ht="15" hidden="true" customHeight="false" outlineLevel="0" collapsed="false">
      <c r="A9621" s="439"/>
      <c r="B9621" s="439" t="s">
        <v>2012</v>
      </c>
      <c r="C9621" s="439" t="str">
        <f aca="false">IFERROR(VLOOKUP(B9621,'[1]#¡REF!'!$A$1:$C$15201,2,FALSE()),"")</f>
        <v/>
      </c>
      <c r="D9621" s="439" t="s">
        <v>991</v>
      </c>
      <c r="E9621" s="439" t="s">
        <v>997</v>
      </c>
      <c r="F9621" s="441" t="s">
        <v>1130</v>
      </c>
      <c r="G9621" s="447" t="n">
        <v>7.41769206822539</v>
      </c>
      <c r="H9621" s="448" t="n">
        <v>68.2248267824798</v>
      </c>
      <c r="I9621" s="448" t="n">
        <v>1353.58044860977</v>
      </c>
      <c r="J9621" s="388"/>
      <c r="K9621" s="331" t="s">
        <v>994</v>
      </c>
    </row>
    <row r="9622" customFormat="false" ht="15" hidden="true" customHeight="false" outlineLevel="0" collapsed="false">
      <c r="A9622" s="444"/>
      <c r="B9622" s="444" t="s">
        <v>2012</v>
      </c>
      <c r="C9622" s="444" t="str">
        <f aca="false">IFERROR(VLOOKUP(B9622,'[1]#¡REF!'!$A$1:$C$15201,2,FALSE()),"")</f>
        <v/>
      </c>
      <c r="D9622" s="444" t="s">
        <v>991</v>
      </c>
      <c r="E9622" s="444" t="s">
        <v>992</v>
      </c>
      <c r="F9622" s="354" t="s">
        <v>993</v>
      </c>
      <c r="G9622" s="447" t="n">
        <v>166.898071535071</v>
      </c>
      <c r="H9622" s="448" t="n">
        <v>1535.0586026058</v>
      </c>
      <c r="I9622" s="448" t="n">
        <v>30455.5600937198</v>
      </c>
      <c r="J9622" s="389"/>
      <c r="K9622" s="331" t="s">
        <v>994</v>
      </c>
    </row>
    <row r="9623" customFormat="false" ht="15" hidden="true" customHeight="false" outlineLevel="0" collapsed="false">
      <c r="A9623" s="444"/>
      <c r="B9623" s="444" t="s">
        <v>2012</v>
      </c>
      <c r="C9623" s="444" t="str">
        <f aca="false">IFERROR(VLOOKUP(B9623,'[1]#¡REF!'!$A$1:$C$15201,2,FALSE()),"")</f>
        <v/>
      </c>
      <c r="D9623" s="444" t="s">
        <v>991</v>
      </c>
      <c r="E9623" s="444" t="s">
        <v>1000</v>
      </c>
      <c r="F9623" s="354" t="s">
        <v>993</v>
      </c>
      <c r="G9623" s="447" t="n">
        <v>275.69088853571</v>
      </c>
      <c r="H9623" s="448" t="n">
        <v>2535.6893954155</v>
      </c>
      <c r="I9623" s="448" t="n">
        <v>50308.0733399964</v>
      </c>
      <c r="J9623" s="389"/>
      <c r="K9623" s="331" t="s">
        <v>994</v>
      </c>
    </row>
    <row r="9624" customFormat="false" ht="15" hidden="true" customHeight="false" outlineLevel="0" collapsed="false">
      <c r="A9624" s="444"/>
      <c r="B9624" s="444" t="s">
        <v>2012</v>
      </c>
      <c r="C9624" s="444" t="str">
        <f aca="false">IFERROR(VLOOKUP(B9624,'[1]#¡REF!'!$A$1:$C$15201,2,FALSE()),"")</f>
        <v/>
      </c>
      <c r="D9624" s="444" t="s">
        <v>991</v>
      </c>
      <c r="E9624" s="444" t="s">
        <v>1053</v>
      </c>
      <c r="F9624" s="354" t="s">
        <v>993</v>
      </c>
      <c r="G9624" s="447" t="n">
        <v>927.211508528173</v>
      </c>
      <c r="H9624" s="448" t="n">
        <v>8528.10334780997</v>
      </c>
      <c r="I9624" s="448" t="n">
        <v>169197.556076221</v>
      </c>
      <c r="J9624" s="389"/>
      <c r="K9624" s="331" t="s">
        <v>994</v>
      </c>
    </row>
    <row r="9625" customFormat="false" ht="15" hidden="true" customHeight="false" outlineLevel="0" collapsed="false">
      <c r="A9625" s="444"/>
      <c r="B9625" s="444" t="s">
        <v>2012</v>
      </c>
      <c r="C9625" s="444" t="str">
        <f aca="false">IFERROR(VLOOKUP(B9625,'[1]#¡REF!'!$A$1:$C$15201,2,FALSE()),"")</f>
        <v/>
      </c>
      <c r="D9625" s="444" t="s">
        <v>991</v>
      </c>
      <c r="E9625" s="444" t="s">
        <v>1037</v>
      </c>
      <c r="F9625" s="446" t="s">
        <v>1131</v>
      </c>
      <c r="G9625" s="447" t="n">
        <v>9.89025609096718</v>
      </c>
      <c r="H9625" s="448" t="n">
        <v>90.966435709973</v>
      </c>
      <c r="I9625" s="448" t="n">
        <v>1804.77393147969</v>
      </c>
      <c r="J9625" s="389"/>
      <c r="K9625" s="331" t="s">
        <v>994</v>
      </c>
    </row>
    <row r="9626" customFormat="false" ht="15" hidden="true" customHeight="false" outlineLevel="0" collapsed="false">
      <c r="A9626" s="444"/>
      <c r="B9626" s="444" t="s">
        <v>2012</v>
      </c>
      <c r="C9626" s="444" t="str">
        <f aca="false">IFERROR(VLOOKUP(B9626,'[1]#¡REF!'!$A$1:$C$15201,2,FALSE()),"")</f>
        <v/>
      </c>
      <c r="D9626" s="444" t="s">
        <v>991</v>
      </c>
      <c r="E9626" s="444" t="s">
        <v>1014</v>
      </c>
      <c r="F9626" s="446" t="s">
        <v>1132</v>
      </c>
      <c r="G9626" s="447" t="n">
        <v>395.610243638687</v>
      </c>
      <c r="H9626" s="448" t="n">
        <v>3638.65742839892</v>
      </c>
      <c r="I9626" s="448" t="n">
        <v>72190.9572591877</v>
      </c>
      <c r="J9626" s="389"/>
      <c r="K9626" s="331" t="s">
        <v>994</v>
      </c>
    </row>
    <row r="9627" customFormat="false" ht="15" hidden="true" customHeight="false" outlineLevel="0" collapsed="false">
      <c r="A9627" s="444"/>
      <c r="B9627" s="444" t="s">
        <v>2012</v>
      </c>
      <c r="C9627" s="444" t="str">
        <f aca="false">IFERROR(VLOOKUP(B9627,'[1]#¡REF!'!$A$1:$C$15201,2,FALSE()),"")</f>
        <v/>
      </c>
      <c r="D9627" s="444" t="s">
        <v>991</v>
      </c>
      <c r="E9627" s="444" t="s">
        <v>1002</v>
      </c>
      <c r="F9627" s="446" t="s">
        <v>1133</v>
      </c>
      <c r="G9627" s="447" t="n">
        <v>3.09070502842724</v>
      </c>
      <c r="H9627" s="448" t="n">
        <v>28.4270111593666</v>
      </c>
      <c r="I9627" s="448" t="n">
        <v>563.991853587404</v>
      </c>
      <c r="J9627" s="389"/>
      <c r="K9627" s="331" t="s">
        <v>994</v>
      </c>
    </row>
    <row r="9628" customFormat="false" ht="15" hidden="true" customHeight="false" outlineLevel="0" collapsed="false">
      <c r="A9628" s="444"/>
      <c r="B9628" s="444" t="s">
        <v>2012</v>
      </c>
      <c r="C9628" s="444" t="str">
        <f aca="false">IFERROR(VLOOKUP(B9628,'[1]#¡REF!'!$A$1:$C$15201,2,FALSE()),"")</f>
        <v/>
      </c>
      <c r="D9628" s="444" t="s">
        <v>991</v>
      </c>
      <c r="E9628" s="444" t="s">
        <v>1004</v>
      </c>
      <c r="F9628" s="446" t="s">
        <v>1134</v>
      </c>
      <c r="G9628" s="447" t="n">
        <v>276.927170547081</v>
      </c>
      <c r="H9628" s="448" t="n">
        <v>2547.06019987925</v>
      </c>
      <c r="I9628" s="448" t="n">
        <v>50533.6700814314</v>
      </c>
      <c r="J9628" s="389"/>
      <c r="K9628" s="331" t="s">
        <v>994</v>
      </c>
    </row>
    <row r="9629" customFormat="false" ht="15" hidden="true" customHeight="false" outlineLevel="0" collapsed="false">
      <c r="A9629" s="444"/>
      <c r="B9629" s="444" t="s">
        <v>2013</v>
      </c>
      <c r="C9629" s="444" t="str">
        <f aca="false">IFERROR(VLOOKUP(B9629,'[1]#¡REF!'!$A$1:$C$15201,2,FALSE()),"")</f>
        <v/>
      </c>
      <c r="D9629" s="444" t="s">
        <v>991</v>
      </c>
      <c r="E9629" s="444" t="s">
        <v>997</v>
      </c>
      <c r="F9629" s="446" t="s">
        <v>1130</v>
      </c>
      <c r="G9629" s="447" t="n">
        <v>0.597552365262415</v>
      </c>
      <c r="H9629" s="448" t="n">
        <v>5.78939140063194</v>
      </c>
      <c r="I9629" s="448" t="n">
        <v>114.861515650741</v>
      </c>
      <c r="J9629" s="389"/>
      <c r="K9629" s="331" t="s">
        <v>994</v>
      </c>
    </row>
    <row r="9630" customFormat="false" ht="15" hidden="true" customHeight="false" outlineLevel="0" collapsed="false">
      <c r="A9630" s="444"/>
      <c r="B9630" s="444" t="s">
        <v>2013</v>
      </c>
      <c r="C9630" s="444" t="str">
        <f aca="false">IFERROR(VLOOKUP(B9630,'[1]#¡REF!'!$A$1:$C$15201,2,FALSE()),"")</f>
        <v/>
      </c>
      <c r="D9630" s="444" t="s">
        <v>991</v>
      </c>
      <c r="E9630" s="444" t="s">
        <v>1032</v>
      </c>
      <c r="F9630" s="446" t="s">
        <v>1130</v>
      </c>
      <c r="G9630" s="447" t="n">
        <v>3.58531419157449</v>
      </c>
      <c r="H9630" s="448" t="n">
        <v>34.7363484037916</v>
      </c>
      <c r="I9630" s="448" t="n">
        <v>689.169093904448</v>
      </c>
      <c r="J9630" s="389"/>
      <c r="K9630" s="331" t="s">
        <v>994</v>
      </c>
    </row>
    <row r="9631" customFormat="false" ht="15" hidden="true" customHeight="false" outlineLevel="0" collapsed="false">
      <c r="A9631" s="444"/>
      <c r="B9631" s="444" t="s">
        <v>2013</v>
      </c>
      <c r="C9631" s="444" t="str">
        <f aca="false">IFERROR(VLOOKUP(B9631,'[1]#¡REF!'!$A$1:$C$15201,2,FALSE()),"")</f>
        <v/>
      </c>
      <c r="D9631" s="444" t="s">
        <v>991</v>
      </c>
      <c r="E9631" s="444" t="s">
        <v>1000</v>
      </c>
      <c r="F9631" s="354" t="s">
        <v>993</v>
      </c>
      <c r="G9631" s="447" t="n">
        <v>132.656625088256</v>
      </c>
      <c r="H9631" s="448" t="n">
        <v>1285.24489094029</v>
      </c>
      <c r="I9631" s="448" t="n">
        <v>25499.2564744646</v>
      </c>
      <c r="J9631" s="389"/>
      <c r="K9631" s="331" t="s">
        <v>994</v>
      </c>
    </row>
    <row r="9632" customFormat="false" ht="15" hidden="true" customHeight="false" outlineLevel="0" collapsed="false">
      <c r="A9632" s="444"/>
      <c r="B9632" s="444" t="s">
        <v>2013</v>
      </c>
      <c r="C9632" s="444" t="str">
        <f aca="false">IFERROR(VLOOKUP(B9632,'[1]#¡REF!'!$A$1:$C$15201,2,FALSE()),"")</f>
        <v/>
      </c>
      <c r="D9632" s="444" t="s">
        <v>991</v>
      </c>
      <c r="E9632" s="444" t="s">
        <v>1002</v>
      </c>
      <c r="F9632" s="446" t="s">
        <v>1133</v>
      </c>
      <c r="G9632" s="447" t="n">
        <v>0.597552365262415</v>
      </c>
      <c r="H9632" s="448" t="n">
        <v>5.78939140063194</v>
      </c>
      <c r="I9632" s="448" t="n">
        <v>114.861515650741</v>
      </c>
      <c r="J9632" s="389"/>
      <c r="K9632" s="331" t="s">
        <v>994</v>
      </c>
    </row>
    <row r="9633" customFormat="false" ht="15" hidden="true" customHeight="false" outlineLevel="0" collapsed="false">
      <c r="A9633" s="444"/>
      <c r="B9633" s="444" t="s">
        <v>2013</v>
      </c>
      <c r="C9633" s="444" t="str">
        <f aca="false">IFERROR(VLOOKUP(B9633,'[1]#¡REF!'!$A$1:$C$15201,2,FALSE()),"")</f>
        <v/>
      </c>
      <c r="D9633" s="444" t="s">
        <v>991</v>
      </c>
      <c r="E9633" s="444" t="s">
        <v>1004</v>
      </c>
      <c r="F9633" s="446" t="s">
        <v>1134</v>
      </c>
      <c r="G9633" s="447" t="n">
        <v>9.56083784419864</v>
      </c>
      <c r="H9633" s="448" t="n">
        <v>92.6302624101111</v>
      </c>
      <c r="I9633" s="448" t="n">
        <v>1837.78425041186</v>
      </c>
      <c r="J9633" s="389"/>
      <c r="K9633" s="331" t="s">
        <v>994</v>
      </c>
    </row>
    <row r="9634" customFormat="false" ht="15" hidden="true" customHeight="false" outlineLevel="0" collapsed="false">
      <c r="A9634" s="444"/>
      <c r="B9634" s="444" t="s">
        <v>2014</v>
      </c>
      <c r="C9634" s="444" t="str">
        <f aca="false">IFERROR(VLOOKUP(B9634,'[1]#¡REF!'!$A$1:$C$15201,2,FALSE()),"")</f>
        <v/>
      </c>
      <c r="D9634" s="444" t="s">
        <v>991</v>
      </c>
      <c r="E9634" s="444" t="s">
        <v>992</v>
      </c>
      <c r="F9634" s="354" t="s">
        <v>993</v>
      </c>
      <c r="G9634" s="447" t="n">
        <v>55.5799512086937</v>
      </c>
      <c r="H9634" s="448" t="n">
        <v>531.931553942506</v>
      </c>
      <c r="I9634" s="448" t="n">
        <v>10553.5211355068</v>
      </c>
      <c r="J9634" s="389"/>
      <c r="K9634" s="331" t="s">
        <v>994</v>
      </c>
    </row>
    <row r="9635" customFormat="false" ht="15" hidden="true" customHeight="false" outlineLevel="0" collapsed="false">
      <c r="A9635" s="444"/>
      <c r="B9635" s="444" t="s">
        <v>2014</v>
      </c>
      <c r="C9635" s="444" t="str">
        <f aca="false">IFERROR(VLOOKUP(B9635,'[1]#¡REF!'!$A$1:$C$15201,2,FALSE()),"")</f>
        <v/>
      </c>
      <c r="D9635" s="444" t="s">
        <v>991</v>
      </c>
      <c r="E9635" s="444" t="s">
        <v>1014</v>
      </c>
      <c r="F9635" s="446" t="s">
        <v>1132</v>
      </c>
      <c r="G9635" s="447" t="n">
        <v>12.8711465956975</v>
      </c>
      <c r="H9635" s="448" t="n">
        <v>123.184149334054</v>
      </c>
      <c r="I9635" s="448" t="n">
        <v>2443.97331559104</v>
      </c>
      <c r="J9635" s="389"/>
      <c r="K9635" s="331" t="s">
        <v>994</v>
      </c>
    </row>
    <row r="9636" customFormat="false" ht="15" hidden="true" customHeight="false" outlineLevel="0" collapsed="false">
      <c r="A9636" s="449"/>
      <c r="B9636" s="449" t="s">
        <v>2014</v>
      </c>
      <c r="C9636" s="449" t="str">
        <f aca="false">IFERROR(VLOOKUP(B9636,'[1]#¡REF!'!$A$1:$C$15201,2,FALSE()),"")</f>
        <v/>
      </c>
      <c r="D9636" s="449" t="s">
        <v>991</v>
      </c>
      <c r="E9636" s="449" t="s">
        <v>1002</v>
      </c>
      <c r="F9636" s="450" t="s">
        <v>1133</v>
      </c>
      <c r="G9636" s="447" t="n">
        <v>0.58505211798625</v>
      </c>
      <c r="H9636" s="448" t="n">
        <v>5.59927951518427</v>
      </c>
      <c r="I9636" s="448" t="n">
        <v>111.089696163229</v>
      </c>
      <c r="J9636" s="390"/>
      <c r="K9636" s="331" t="s">
        <v>994</v>
      </c>
    </row>
    <row r="9637" customFormat="false" ht="15.75" hidden="true" customHeight="false" outlineLevel="0" collapsed="false">
      <c r="A9637" s="455" t="s">
        <v>1059</v>
      </c>
      <c r="B9637" s="455" t="s">
        <v>2014</v>
      </c>
      <c r="C9637" s="455" t="str">
        <f aca="false">IFERROR(VLOOKUP(B9637,'[1]#¡REF!'!$A$1:$C$15201,2,FALSE()),"")</f>
        <v/>
      </c>
      <c r="D9637" s="455" t="s">
        <v>991</v>
      </c>
      <c r="E9637" s="455" t="s">
        <v>612</v>
      </c>
      <c r="F9637" s="456" t="s">
        <v>1136</v>
      </c>
      <c r="G9637" s="457" t="n">
        <v>4</v>
      </c>
      <c r="H9637" s="465" t="n">
        <v>22.3971180607371</v>
      </c>
      <c r="I9637" s="465" t="n">
        <v>444.358784652916</v>
      </c>
      <c r="J9637" s="360" t="n">
        <v>163.69</v>
      </c>
      <c r="K9637" s="455" t="s">
        <v>994</v>
      </c>
      <c r="L9637" s="491" t="s">
        <v>2007</v>
      </c>
      <c r="M9637" s="491"/>
      <c r="N9637" s="491"/>
      <c r="O9637" s="458" t="n">
        <v>3139409</v>
      </c>
      <c r="P9637" s="459" t="n">
        <v>2491</v>
      </c>
      <c r="Q9637" s="460" t="n">
        <v>44476</v>
      </c>
      <c r="R9637" s="461"/>
      <c r="S9637" s="461"/>
      <c r="T9637" s="462" t="n">
        <v>4</v>
      </c>
    </row>
    <row r="9638" customFormat="false" ht="15" hidden="true" customHeight="false" outlineLevel="0" collapsed="false">
      <c r="A9638" s="439"/>
      <c r="B9638" s="439" t="s">
        <v>2015</v>
      </c>
      <c r="C9638" s="439" t="str">
        <f aca="false">IFERROR(VLOOKUP(B9638,'[1]#¡REF!'!$A$1:$C$15201,2,FALSE()),"")</f>
        <v/>
      </c>
      <c r="D9638" s="439" t="s">
        <v>991</v>
      </c>
      <c r="E9638" s="439" t="s">
        <v>997</v>
      </c>
      <c r="F9638" s="441" t="s">
        <v>1130</v>
      </c>
      <c r="G9638" s="447" t="n">
        <v>0.560201050948138</v>
      </c>
      <c r="H9638" s="448" t="n">
        <v>12.0943012346429</v>
      </c>
      <c r="I9638" s="448" t="n">
        <v>239.950916152616</v>
      </c>
      <c r="J9638" s="388"/>
      <c r="K9638" s="331" t="s">
        <v>994</v>
      </c>
    </row>
    <row r="9639" customFormat="false" ht="15" hidden="true" customHeight="false" outlineLevel="0" collapsed="false">
      <c r="A9639" s="444"/>
      <c r="B9639" s="444" t="s">
        <v>2015</v>
      </c>
      <c r="C9639" s="444" t="str">
        <f aca="false">IFERROR(VLOOKUP(B9639,'[1]#¡REF!'!$A$1:$C$15201,2,FALSE()),"")</f>
        <v/>
      </c>
      <c r="D9639" s="444" t="s">
        <v>991</v>
      </c>
      <c r="E9639" s="444" t="s">
        <v>992</v>
      </c>
      <c r="F9639" s="354" t="s">
        <v>993</v>
      </c>
      <c r="G9639" s="447" t="n">
        <v>22.4080420379255</v>
      </c>
      <c r="H9639" s="448" t="n">
        <v>483.772049385714</v>
      </c>
      <c r="I9639" s="448" t="n">
        <v>9598.03664610464</v>
      </c>
      <c r="J9639" s="389"/>
      <c r="K9639" s="331" t="s">
        <v>994</v>
      </c>
    </row>
    <row r="9640" customFormat="false" ht="15" hidden="true" customHeight="false" outlineLevel="0" collapsed="false">
      <c r="A9640" s="444"/>
      <c r="B9640" s="444" t="s">
        <v>2015</v>
      </c>
      <c r="C9640" s="444" t="str">
        <f aca="false">IFERROR(VLOOKUP(B9640,'[1]#¡REF!'!$A$1:$C$15201,2,FALSE()),"")</f>
        <v/>
      </c>
      <c r="D9640" s="444" t="s">
        <v>991</v>
      </c>
      <c r="E9640" s="444" t="s">
        <v>1000</v>
      </c>
      <c r="F9640" s="354" t="s">
        <v>993</v>
      </c>
      <c r="G9640" s="447" t="n">
        <v>5.60201050948138</v>
      </c>
      <c r="H9640" s="448" t="n">
        <v>120.943012346429</v>
      </c>
      <c r="I9640" s="448" t="n">
        <v>2399.50916152616</v>
      </c>
      <c r="J9640" s="389"/>
      <c r="K9640" s="331" t="s">
        <v>994</v>
      </c>
    </row>
    <row r="9641" customFormat="false" ht="15" hidden="true" customHeight="false" outlineLevel="0" collapsed="false">
      <c r="A9641" s="444"/>
      <c r="B9641" s="444" t="s">
        <v>2015</v>
      </c>
      <c r="C9641" s="444" t="str">
        <f aca="false">IFERROR(VLOOKUP(B9641,'[1]#¡REF!'!$A$1:$C$15201,2,FALSE()),"")</f>
        <v/>
      </c>
      <c r="D9641" s="444" t="s">
        <v>991</v>
      </c>
      <c r="E9641" s="444" t="s">
        <v>1053</v>
      </c>
      <c r="F9641" s="354" t="s">
        <v>993</v>
      </c>
      <c r="G9641" s="447" t="n">
        <v>11.2040210189628</v>
      </c>
      <c r="H9641" s="448" t="n">
        <v>241.886024692857</v>
      </c>
      <c r="I9641" s="448" t="n">
        <v>4799.01832305232</v>
      </c>
      <c r="J9641" s="389"/>
      <c r="K9641" s="331" t="s">
        <v>994</v>
      </c>
    </row>
    <row r="9642" customFormat="false" ht="15" hidden="true" customHeight="false" outlineLevel="0" collapsed="false">
      <c r="A9642" s="444"/>
      <c r="B9642" s="444" t="s">
        <v>2015</v>
      </c>
      <c r="C9642" s="444" t="str">
        <f aca="false">IFERROR(VLOOKUP(B9642,'[1]#¡REF!'!$A$1:$C$15201,2,FALSE()),"")</f>
        <v/>
      </c>
      <c r="D9642" s="444" t="s">
        <v>991</v>
      </c>
      <c r="E9642" s="444" t="s">
        <v>1014</v>
      </c>
      <c r="F9642" s="446" t="s">
        <v>1132</v>
      </c>
      <c r="G9642" s="447" t="n">
        <v>5.60201050948138</v>
      </c>
      <c r="H9642" s="448" t="n">
        <v>120.943012346429</v>
      </c>
      <c r="I9642" s="448" t="n">
        <v>2399.50916152616</v>
      </c>
      <c r="J9642" s="389"/>
      <c r="K9642" s="331" t="s">
        <v>994</v>
      </c>
    </row>
    <row r="9643" customFormat="false" ht="15" hidden="true" customHeight="false" outlineLevel="0" collapsed="false">
      <c r="A9643" s="444"/>
      <c r="B9643" s="444" t="s">
        <v>2015</v>
      </c>
      <c r="C9643" s="444" t="str">
        <f aca="false">IFERROR(VLOOKUP(B9643,'[1]#¡REF!'!$A$1:$C$15201,2,FALSE()),"")</f>
        <v/>
      </c>
      <c r="D9643" s="444" t="s">
        <v>991</v>
      </c>
      <c r="E9643" s="444" t="s">
        <v>1002</v>
      </c>
      <c r="F9643" s="446" t="s">
        <v>1133</v>
      </c>
      <c r="G9643" s="447" t="n">
        <v>0.560201050948138</v>
      </c>
      <c r="H9643" s="448" t="n">
        <v>12.0943012346429</v>
      </c>
      <c r="I9643" s="448" t="n">
        <v>239.950916152616</v>
      </c>
      <c r="J9643" s="389"/>
      <c r="K9643" s="331" t="s">
        <v>994</v>
      </c>
    </row>
    <row r="9644" customFormat="false" ht="15" hidden="true" customHeight="false" outlineLevel="0" collapsed="false">
      <c r="A9644" s="449"/>
      <c r="B9644" s="449" t="s">
        <v>2015</v>
      </c>
      <c r="C9644" s="449" t="str">
        <f aca="false">IFERROR(VLOOKUP(B9644,'[1]#¡REF!'!$A$1:$C$15201,2,FALSE()),"")</f>
        <v/>
      </c>
      <c r="D9644" s="449" t="s">
        <v>991</v>
      </c>
      <c r="E9644" s="449" t="s">
        <v>1004</v>
      </c>
      <c r="F9644" s="450" t="s">
        <v>1134</v>
      </c>
      <c r="G9644" s="447" t="n">
        <v>26.8896504455106</v>
      </c>
      <c r="H9644" s="448" t="n">
        <v>580.526459262857</v>
      </c>
      <c r="I9644" s="448" t="n">
        <v>11517.6439753256</v>
      </c>
      <c r="J9644" s="390"/>
      <c r="K9644" s="331" t="s">
        <v>994</v>
      </c>
    </row>
    <row r="9645" customFormat="false" ht="15.75" hidden="true" customHeight="false" outlineLevel="0" collapsed="false">
      <c r="A9645" s="455" t="s">
        <v>1059</v>
      </c>
      <c r="B9645" s="455" t="s">
        <v>2015</v>
      </c>
      <c r="C9645" s="455" t="str">
        <f aca="false">IFERROR(VLOOKUP(B9645,'[1]#¡REF!'!$A$1:$C$15201,2,FALSE()),"")</f>
        <v/>
      </c>
      <c r="D9645" s="455" t="s">
        <v>991</v>
      </c>
      <c r="E9645" s="455" t="s">
        <v>612</v>
      </c>
      <c r="F9645" s="456" t="s">
        <v>1136</v>
      </c>
      <c r="G9645" s="457" t="n">
        <v>4</v>
      </c>
      <c r="H9645" s="465" t="n">
        <v>48.3772049385714</v>
      </c>
      <c r="I9645" s="470" t="n">
        <v>428.33</v>
      </c>
      <c r="J9645" s="360" t="n">
        <v>369.25</v>
      </c>
      <c r="K9645" s="455" t="s">
        <v>994</v>
      </c>
      <c r="L9645" s="455" t="s">
        <v>2007</v>
      </c>
      <c r="M9645" s="455"/>
      <c r="N9645" s="455"/>
      <c r="O9645" s="458" t="n">
        <v>3139409</v>
      </c>
      <c r="P9645" s="459" t="n">
        <v>2500</v>
      </c>
      <c r="Q9645" s="460" t="n">
        <v>44476</v>
      </c>
      <c r="R9645" s="461"/>
      <c r="S9645" s="461"/>
      <c r="T9645" s="462" t="n">
        <v>4</v>
      </c>
    </row>
    <row r="9646" customFormat="false" ht="15" hidden="true" customHeight="false" outlineLevel="0" collapsed="false">
      <c r="A9646" s="439"/>
      <c r="B9646" s="439" t="s">
        <v>2016</v>
      </c>
      <c r="C9646" s="439" t="str">
        <f aca="false">IFERROR(VLOOKUP(B9646,'[1]#¡REF!'!$A$1:$C$15201,2,FALSE()),"")</f>
        <v/>
      </c>
      <c r="D9646" s="439" t="s">
        <v>991</v>
      </c>
      <c r="E9646" s="439" t="s">
        <v>1075</v>
      </c>
      <c r="F9646" s="354" t="s">
        <v>993</v>
      </c>
      <c r="G9646" s="447" t="n">
        <v>7.09139219808456</v>
      </c>
      <c r="H9646" s="448" t="n">
        <v>75.0636795250689</v>
      </c>
      <c r="I9646" s="448" t="n">
        <v>1489.26327551974</v>
      </c>
      <c r="J9646" s="388"/>
      <c r="K9646" s="331" t="s">
        <v>994</v>
      </c>
    </row>
    <row r="9647" customFormat="false" ht="15" hidden="true" customHeight="false" outlineLevel="0" collapsed="false">
      <c r="A9647" s="444"/>
      <c r="B9647" s="444" t="s">
        <v>2016</v>
      </c>
      <c r="C9647" s="444" t="str">
        <f aca="false">IFERROR(VLOOKUP(B9647,'[1]#¡REF!'!$A$1:$C$15201,2,FALSE()),"")</f>
        <v/>
      </c>
      <c r="D9647" s="444" t="s">
        <v>991</v>
      </c>
      <c r="E9647" s="444" t="s">
        <v>1053</v>
      </c>
      <c r="F9647" s="354" t="s">
        <v>993</v>
      </c>
      <c r="G9647" s="447" t="n">
        <v>136.372926886242</v>
      </c>
      <c r="H9647" s="448" t="n">
        <v>1443.53229855902</v>
      </c>
      <c r="I9647" s="448" t="n">
        <v>28639.6783753796</v>
      </c>
      <c r="J9647" s="389"/>
      <c r="K9647" s="331" t="s">
        <v>994</v>
      </c>
    </row>
    <row r="9648" customFormat="false" ht="15" hidden="true" customHeight="false" outlineLevel="0" collapsed="false">
      <c r="A9648" s="444"/>
      <c r="B9648" s="444" t="s">
        <v>2016</v>
      </c>
      <c r="C9648" s="444" t="str">
        <f aca="false">IFERROR(VLOOKUP(B9648,'[1]#¡REF!'!$A$1:$C$15201,2,FALSE()),"")</f>
        <v/>
      </c>
      <c r="D9648" s="444" t="s">
        <v>991</v>
      </c>
      <c r="E9648" s="444" t="s">
        <v>1002</v>
      </c>
      <c r="F9648" s="446" t="s">
        <v>1133</v>
      </c>
      <c r="G9648" s="447" t="n">
        <v>43.6393366035973</v>
      </c>
      <c r="H9648" s="448" t="n">
        <v>461.930335538885</v>
      </c>
      <c r="I9648" s="448" t="n">
        <v>9164.69708012147</v>
      </c>
      <c r="J9648" s="389"/>
      <c r="K9648" s="331" t="s">
        <v>994</v>
      </c>
    </row>
    <row r="9649" customFormat="false" ht="15" hidden="true" customHeight="false" outlineLevel="0" collapsed="false">
      <c r="A9649" s="444"/>
      <c r="B9649" s="444" t="s">
        <v>2017</v>
      </c>
      <c r="C9649" s="444" t="str">
        <f aca="false">IFERROR(VLOOKUP(B9649,'[1]#¡REF!'!$A$1:$C$15201,2,FALSE()),"")</f>
        <v/>
      </c>
      <c r="D9649" s="444" t="s">
        <v>991</v>
      </c>
      <c r="E9649" s="444" t="s">
        <v>997</v>
      </c>
      <c r="F9649" s="446" t="s">
        <v>1130</v>
      </c>
      <c r="G9649" s="447" t="n">
        <v>1.28770053475936</v>
      </c>
      <c r="H9649" s="448" t="n">
        <v>56.5984673651823</v>
      </c>
      <c r="I9649" s="448" t="n">
        <v>1122.9134973262</v>
      </c>
      <c r="J9649" s="389"/>
      <c r="K9649" s="331" t="s">
        <v>994</v>
      </c>
    </row>
    <row r="9650" customFormat="false" ht="15" hidden="true" customHeight="false" outlineLevel="0" collapsed="false">
      <c r="A9650" s="444"/>
      <c r="B9650" s="444" t="s">
        <v>2018</v>
      </c>
      <c r="C9650" s="444" t="str">
        <f aca="false">IFERROR(VLOOKUP(B9650,'[1]#¡REF!'!$A$1:$C$15201,2,FALSE()),"")</f>
        <v/>
      </c>
      <c r="D9650" s="444" t="s">
        <v>991</v>
      </c>
      <c r="E9650" s="444" t="s">
        <v>997</v>
      </c>
      <c r="F9650" s="446" t="s">
        <v>1130</v>
      </c>
      <c r="G9650" s="447" t="n">
        <v>0.528099910793934</v>
      </c>
      <c r="H9650" s="448" t="n">
        <v>21.7785333994018</v>
      </c>
      <c r="I9650" s="448" t="n">
        <v>432.086066012489</v>
      </c>
      <c r="J9650" s="389"/>
      <c r="K9650" s="331" t="s">
        <v>994</v>
      </c>
    </row>
    <row r="9651" customFormat="false" ht="15" hidden="true" customHeight="false" outlineLevel="0" collapsed="false">
      <c r="A9651" s="444"/>
      <c r="B9651" s="444" t="s">
        <v>2018</v>
      </c>
      <c r="C9651" s="444" t="str">
        <f aca="false">IFERROR(VLOOKUP(B9651,'[1]#¡REF!'!$A$1:$C$15201,2,FALSE()),"")</f>
        <v/>
      </c>
      <c r="D9651" s="444" t="s">
        <v>991</v>
      </c>
      <c r="E9651" s="444" t="s">
        <v>1032</v>
      </c>
      <c r="F9651" s="446" t="s">
        <v>1130</v>
      </c>
      <c r="G9651" s="447" t="n">
        <v>1.05619982158787</v>
      </c>
      <c r="H9651" s="448" t="n">
        <v>43.5570667988037</v>
      </c>
      <c r="I9651" s="448" t="n">
        <v>864.172132024978</v>
      </c>
      <c r="J9651" s="389"/>
      <c r="K9651" s="331" t="s">
        <v>994</v>
      </c>
    </row>
    <row r="9652" customFormat="false" ht="15" hidden="true" customHeight="false" outlineLevel="0" collapsed="false">
      <c r="A9652" s="444"/>
      <c r="B9652" s="444" t="s">
        <v>2018</v>
      </c>
      <c r="C9652" s="444" t="str">
        <f aca="false">IFERROR(VLOOKUP(B9652,'[1]#¡REF!'!$A$1:$C$15201,2,FALSE()),"")</f>
        <v/>
      </c>
      <c r="D9652" s="444" t="s">
        <v>991</v>
      </c>
      <c r="E9652" s="444" t="s">
        <v>1014</v>
      </c>
      <c r="F9652" s="446" t="s">
        <v>1132</v>
      </c>
      <c r="G9652" s="447" t="n">
        <v>15.842997323818</v>
      </c>
      <c r="H9652" s="448" t="n">
        <v>653.356001982055</v>
      </c>
      <c r="I9652" s="448" t="n">
        <v>12962.5819803747</v>
      </c>
      <c r="J9652" s="389"/>
      <c r="K9652" s="331" t="s">
        <v>994</v>
      </c>
    </row>
    <row r="9653" customFormat="false" ht="15" hidden="true" customHeight="false" outlineLevel="0" collapsed="false">
      <c r="A9653" s="449"/>
      <c r="B9653" s="449" t="s">
        <v>2018</v>
      </c>
      <c r="C9653" s="449" t="str">
        <f aca="false">IFERROR(VLOOKUP(B9653,'[1]#¡REF!'!$A$1:$C$15201,2,FALSE()),"")</f>
        <v/>
      </c>
      <c r="D9653" s="449" t="s">
        <v>991</v>
      </c>
      <c r="E9653" s="449" t="s">
        <v>1004</v>
      </c>
      <c r="F9653" s="450" t="s">
        <v>1134</v>
      </c>
      <c r="G9653" s="447" t="n">
        <v>33.7983942908118</v>
      </c>
      <c r="H9653" s="448" t="n">
        <v>1393.82613756172</v>
      </c>
      <c r="I9653" s="448" t="n">
        <v>27653.5082247993</v>
      </c>
      <c r="J9653" s="390"/>
      <c r="K9653" s="331" t="s">
        <v>994</v>
      </c>
    </row>
    <row r="9654" customFormat="false" ht="15.75" hidden="true" customHeight="false" outlineLevel="0" collapsed="false">
      <c r="A9654" s="455" t="s">
        <v>1059</v>
      </c>
      <c r="B9654" s="455" t="s">
        <v>2018</v>
      </c>
      <c r="C9654" s="455" t="str">
        <f aca="false">IFERROR(VLOOKUP(B9654,'[1]#¡REF!'!$A$1:$C$15201,2,FALSE()),"")</f>
        <v/>
      </c>
      <c r="D9654" s="455" t="s">
        <v>991</v>
      </c>
      <c r="E9654" s="455" t="s">
        <v>612</v>
      </c>
      <c r="F9654" s="456" t="s">
        <v>1136</v>
      </c>
      <c r="G9654" s="457" t="n">
        <v>4</v>
      </c>
      <c r="H9654" s="465" t="n">
        <v>87.1141335976074</v>
      </c>
      <c r="I9654" s="465" t="n">
        <v>1728.34426404996</v>
      </c>
      <c r="J9654" s="360" t="n">
        <v>711.47</v>
      </c>
      <c r="K9654" s="455" t="s">
        <v>994</v>
      </c>
      <c r="L9654" s="458" t="s">
        <v>2007</v>
      </c>
      <c r="M9654" s="458"/>
      <c r="N9654" s="458"/>
      <c r="O9654" s="458" t="n">
        <v>3139409</v>
      </c>
      <c r="P9654" s="459" t="n">
        <v>2501</v>
      </c>
      <c r="Q9654" s="460" t="n">
        <v>44476</v>
      </c>
      <c r="R9654" s="461"/>
      <c r="S9654" s="461"/>
      <c r="T9654" s="462" t="n">
        <v>4</v>
      </c>
    </row>
    <row r="9655" customFormat="false" ht="15" hidden="true" customHeight="false" outlineLevel="0" collapsed="false">
      <c r="A9655" s="439"/>
      <c r="B9655" s="439" t="s">
        <v>2019</v>
      </c>
      <c r="C9655" s="439" t="str">
        <f aca="false">IFERROR(VLOOKUP(B9655,'[1]#¡REF!'!$A$1:$C$15201,2,FALSE()),"")</f>
        <v/>
      </c>
      <c r="D9655" s="439" t="s">
        <v>991</v>
      </c>
      <c r="E9655" s="439" t="s">
        <v>997</v>
      </c>
      <c r="F9655" s="441" t="s">
        <v>1130</v>
      </c>
      <c r="G9655" s="447" t="n">
        <v>0.56769436997319</v>
      </c>
      <c r="H9655" s="448" t="n">
        <v>54.8611988291438</v>
      </c>
      <c r="I9655" s="448" t="n">
        <v>1088.4460924933</v>
      </c>
      <c r="J9655" s="388"/>
      <c r="K9655" s="331" t="s">
        <v>994</v>
      </c>
    </row>
    <row r="9656" customFormat="false" ht="15" hidden="true" customHeight="false" outlineLevel="0" collapsed="false">
      <c r="A9656" s="444"/>
      <c r="B9656" s="444" t="s">
        <v>2019</v>
      </c>
      <c r="C9656" s="444" t="str">
        <f aca="false">IFERROR(VLOOKUP(B9656,'[1]#¡REF!'!$A$1:$C$15201,2,FALSE()),"")</f>
        <v/>
      </c>
      <c r="D9656" s="444" t="s">
        <v>991</v>
      </c>
      <c r="E9656" s="444" t="s">
        <v>1032</v>
      </c>
      <c r="F9656" s="446" t="s">
        <v>1130</v>
      </c>
      <c r="G9656" s="447" t="n">
        <v>6.81233243967828</v>
      </c>
      <c r="H9656" s="448" t="n">
        <v>658.334385949726</v>
      </c>
      <c r="I9656" s="448" t="n">
        <v>13061.3531099196</v>
      </c>
      <c r="J9656" s="389"/>
      <c r="K9656" s="331" t="s">
        <v>994</v>
      </c>
    </row>
    <row r="9657" customFormat="false" ht="15" hidden="true" customHeight="false" outlineLevel="0" collapsed="false">
      <c r="A9657" s="444"/>
      <c r="B9657" s="444" t="s">
        <v>2019</v>
      </c>
      <c r="C9657" s="444" t="str">
        <f aca="false">IFERROR(VLOOKUP(B9657,'[1]#¡REF!'!$A$1:$C$15201,2,FALSE()),"")</f>
        <v/>
      </c>
      <c r="D9657" s="444" t="s">
        <v>991</v>
      </c>
      <c r="E9657" s="444" t="s">
        <v>1000</v>
      </c>
      <c r="F9657" s="354" t="s">
        <v>993</v>
      </c>
      <c r="G9657" s="447" t="n">
        <v>0.56769436997319</v>
      </c>
      <c r="H9657" s="448" t="n">
        <v>54.8611988291438</v>
      </c>
      <c r="I9657" s="448" t="n">
        <v>1088.4460924933</v>
      </c>
      <c r="J9657" s="389"/>
      <c r="K9657" s="331" t="s">
        <v>994</v>
      </c>
    </row>
    <row r="9658" customFormat="false" ht="15" hidden="true" customHeight="false" outlineLevel="0" collapsed="false">
      <c r="A9658" s="444"/>
      <c r="B9658" s="444" t="s">
        <v>2019</v>
      </c>
      <c r="C9658" s="444" t="str">
        <f aca="false">IFERROR(VLOOKUP(B9658,'[1]#¡REF!'!$A$1:$C$15201,2,FALSE()),"")</f>
        <v/>
      </c>
      <c r="D9658" s="444" t="s">
        <v>991</v>
      </c>
      <c r="E9658" s="444" t="s">
        <v>1014</v>
      </c>
      <c r="F9658" s="446" t="s">
        <v>1132</v>
      </c>
      <c r="G9658" s="447" t="n">
        <v>3.40616621983914</v>
      </c>
      <c r="H9658" s="448" t="n">
        <v>329.167192974863</v>
      </c>
      <c r="I9658" s="448" t="n">
        <v>6530.67655495979</v>
      </c>
      <c r="J9658" s="389"/>
      <c r="K9658" s="331" t="s">
        <v>994</v>
      </c>
    </row>
    <row r="9659" customFormat="false" ht="15" hidden="true" customHeight="false" outlineLevel="0" collapsed="false">
      <c r="A9659" s="444"/>
      <c r="B9659" s="444" t="s">
        <v>2019</v>
      </c>
      <c r="C9659" s="444" t="str">
        <f aca="false">IFERROR(VLOOKUP(B9659,'[1]#¡REF!'!$A$1:$C$15201,2,FALSE()),"")</f>
        <v/>
      </c>
      <c r="D9659" s="444" t="s">
        <v>991</v>
      </c>
      <c r="E9659" s="444" t="s">
        <v>1002</v>
      </c>
      <c r="F9659" s="446" t="s">
        <v>1133</v>
      </c>
      <c r="G9659" s="447" t="n">
        <v>5.6769436997319</v>
      </c>
      <c r="H9659" s="448" t="n">
        <v>548.611988291438</v>
      </c>
      <c r="I9659" s="448" t="n">
        <v>10884.460924933</v>
      </c>
      <c r="J9659" s="389"/>
      <c r="K9659" s="331" t="s">
        <v>994</v>
      </c>
    </row>
    <row r="9660" customFormat="false" ht="15" hidden="true" customHeight="false" outlineLevel="0" collapsed="false">
      <c r="A9660" s="444"/>
      <c r="B9660" s="444" t="s">
        <v>2019</v>
      </c>
      <c r="C9660" s="444" t="str">
        <f aca="false">IFERROR(VLOOKUP(B9660,'[1]#¡REF!'!$A$1:$C$15201,2,FALSE()),"")</f>
        <v/>
      </c>
      <c r="D9660" s="444" t="s">
        <v>991</v>
      </c>
      <c r="E9660" s="444" t="s">
        <v>1004</v>
      </c>
      <c r="F9660" s="446" t="s">
        <v>1134</v>
      </c>
      <c r="G9660" s="447" t="n">
        <v>8.51541554959785</v>
      </c>
      <c r="H9660" s="448" t="n">
        <v>822.917982437157</v>
      </c>
      <c r="I9660" s="448" t="n">
        <v>16326.6913873995</v>
      </c>
      <c r="J9660" s="389"/>
      <c r="K9660" s="331" t="s">
        <v>994</v>
      </c>
    </row>
    <row r="9661" customFormat="false" ht="15" hidden="true" customHeight="false" outlineLevel="0" collapsed="false">
      <c r="A9661" s="444"/>
      <c r="B9661" s="444" t="s">
        <v>2020</v>
      </c>
      <c r="C9661" s="444" t="str">
        <f aca="false">IFERROR(VLOOKUP(B9661,'[1]#¡REF!'!$A$1:$C$15201,2,FALSE()),"")</f>
        <v/>
      </c>
      <c r="D9661" s="444" t="s">
        <v>991</v>
      </c>
      <c r="E9661" s="444" t="s">
        <v>1032</v>
      </c>
      <c r="F9661" s="446" t="s">
        <v>1130</v>
      </c>
      <c r="G9661" s="447" t="n">
        <v>5.66143497757848</v>
      </c>
      <c r="H9661" s="448" t="n">
        <v>428.166031299667</v>
      </c>
      <c r="I9661" s="448" t="n">
        <v>8494.81334080718</v>
      </c>
      <c r="J9661" s="389"/>
      <c r="K9661" s="331" t="s">
        <v>994</v>
      </c>
    </row>
    <row r="9662" customFormat="false" ht="15" hidden="true" customHeight="false" outlineLevel="0" collapsed="false">
      <c r="A9662" s="444"/>
      <c r="B9662" s="444" t="s">
        <v>2020</v>
      </c>
      <c r="C9662" s="444" t="str">
        <f aca="false">IFERROR(VLOOKUP(B9662,'[1]#¡REF!'!$A$1:$C$15201,2,FALSE()),"")</f>
        <v/>
      </c>
      <c r="D9662" s="444" t="s">
        <v>991</v>
      </c>
      <c r="E9662" s="444" t="s">
        <v>992</v>
      </c>
      <c r="F9662" s="354" t="s">
        <v>993</v>
      </c>
      <c r="G9662" s="447" t="n">
        <v>2.83071748878924</v>
      </c>
      <c r="H9662" s="448" t="n">
        <v>214.083015649834</v>
      </c>
      <c r="I9662" s="448" t="n">
        <v>4247.40667040359</v>
      </c>
      <c r="J9662" s="389"/>
      <c r="K9662" s="331" t="s">
        <v>994</v>
      </c>
    </row>
    <row r="9663" customFormat="false" ht="15" hidden="true" customHeight="false" outlineLevel="0" collapsed="false">
      <c r="A9663" s="444"/>
      <c r="B9663" s="444" t="s">
        <v>2020</v>
      </c>
      <c r="C9663" s="444" t="str">
        <f aca="false">IFERROR(VLOOKUP(B9663,'[1]#¡REF!'!$A$1:$C$15201,2,FALSE()),"")</f>
        <v/>
      </c>
      <c r="D9663" s="444" t="s">
        <v>991</v>
      </c>
      <c r="E9663" s="444" t="s">
        <v>1014</v>
      </c>
      <c r="F9663" s="446" t="s">
        <v>1132</v>
      </c>
      <c r="G9663" s="447" t="n">
        <v>5.66143497757848</v>
      </c>
      <c r="H9663" s="448" t="n">
        <v>428.166031299667</v>
      </c>
      <c r="I9663" s="448" t="n">
        <v>8494.81334080717</v>
      </c>
      <c r="J9663" s="389"/>
      <c r="K9663" s="331" t="s">
        <v>994</v>
      </c>
    </row>
    <row r="9664" customFormat="false" ht="15" hidden="true" customHeight="false" outlineLevel="0" collapsed="false">
      <c r="A9664" s="444"/>
      <c r="B9664" s="444" t="s">
        <v>2020</v>
      </c>
      <c r="C9664" s="444" t="str">
        <f aca="false">IFERROR(VLOOKUP(B9664,'[1]#¡REF!'!$A$1:$C$15201,2,FALSE()),"")</f>
        <v/>
      </c>
      <c r="D9664" s="444" t="s">
        <v>991</v>
      </c>
      <c r="E9664" s="444" t="s">
        <v>1002</v>
      </c>
      <c r="F9664" s="446" t="s">
        <v>1133</v>
      </c>
      <c r="G9664" s="447" t="n">
        <v>5.66143497757848</v>
      </c>
      <c r="H9664" s="448" t="n">
        <v>428.166031299667</v>
      </c>
      <c r="I9664" s="448" t="n">
        <v>8494.81334080717</v>
      </c>
      <c r="J9664" s="389"/>
      <c r="K9664" s="331" t="s">
        <v>994</v>
      </c>
    </row>
    <row r="9665" customFormat="false" ht="15" hidden="true" customHeight="false" outlineLevel="0" collapsed="false">
      <c r="A9665" s="444"/>
      <c r="B9665" s="444" t="s">
        <v>2021</v>
      </c>
      <c r="C9665" s="444" t="str">
        <f aca="false">IFERROR(VLOOKUP(B9665,'[1]#¡REF!'!$A$1:$C$15201,2,FALSE()),"")</f>
        <v/>
      </c>
      <c r="D9665" s="444" t="s">
        <v>991</v>
      </c>
      <c r="E9665" s="444" t="s">
        <v>1000</v>
      </c>
      <c r="F9665" s="354" t="s">
        <v>993</v>
      </c>
      <c r="G9665" s="447" t="n">
        <v>103.99586990191</v>
      </c>
      <c r="H9665" s="448" t="n">
        <v>1140.07578736294</v>
      </c>
      <c r="I9665" s="448" t="n">
        <v>22619.1017036655</v>
      </c>
      <c r="J9665" s="389"/>
      <c r="K9665" s="331" t="s">
        <v>994</v>
      </c>
    </row>
    <row r="9666" customFormat="false" ht="15" hidden="true" customHeight="false" outlineLevel="0" collapsed="false">
      <c r="A9666" s="444"/>
      <c r="B9666" s="444" t="s">
        <v>2021</v>
      </c>
      <c r="C9666" s="444" t="str">
        <f aca="false">IFERROR(VLOOKUP(B9666,'[1]#¡REF!'!$A$1:$C$15201,2,FALSE()),"")</f>
        <v/>
      </c>
      <c r="D9666" s="444" t="s">
        <v>991</v>
      </c>
      <c r="E9666" s="444" t="s">
        <v>1014</v>
      </c>
      <c r="F9666" s="446" t="s">
        <v>1132</v>
      </c>
      <c r="G9666" s="447" t="n">
        <v>18.1992772328343</v>
      </c>
      <c r="H9666" s="448" t="n">
        <v>199.513262788515</v>
      </c>
      <c r="I9666" s="448" t="n">
        <v>3958.34279814146</v>
      </c>
      <c r="J9666" s="389"/>
      <c r="K9666" s="331" t="s">
        <v>994</v>
      </c>
    </row>
    <row r="9667" customFormat="false" ht="15" hidden="true" customHeight="false" outlineLevel="0" collapsed="false">
      <c r="A9667" s="444"/>
      <c r="B9667" s="444" t="s">
        <v>2021</v>
      </c>
      <c r="C9667" s="444" t="str">
        <f aca="false">IFERROR(VLOOKUP(B9667,'[1]#¡REF!'!$A$1:$C$15201,2,FALSE()),"")</f>
        <v/>
      </c>
      <c r="D9667" s="444" t="s">
        <v>991</v>
      </c>
      <c r="E9667" s="444" t="s">
        <v>1002</v>
      </c>
      <c r="F9667" s="446" t="s">
        <v>1133</v>
      </c>
      <c r="G9667" s="447" t="n">
        <v>0.649974186886939</v>
      </c>
      <c r="H9667" s="448" t="n">
        <v>7.1254736710184</v>
      </c>
      <c r="I9667" s="448" t="n">
        <v>141.369385647909</v>
      </c>
      <c r="J9667" s="389"/>
      <c r="K9667" s="331" t="s">
        <v>994</v>
      </c>
    </row>
    <row r="9668" customFormat="false" ht="15" hidden="true" customHeight="false" outlineLevel="0" collapsed="false">
      <c r="A9668" s="444"/>
      <c r="B9668" s="444" t="s">
        <v>2021</v>
      </c>
      <c r="C9668" s="444" t="str">
        <f aca="false">IFERROR(VLOOKUP(B9668,'[1]#¡REF!'!$A$1:$C$15201,2,FALSE()),"")</f>
        <v/>
      </c>
      <c r="D9668" s="444" t="s">
        <v>991</v>
      </c>
      <c r="E9668" s="444" t="s">
        <v>1004</v>
      </c>
      <c r="F9668" s="446" t="s">
        <v>1134</v>
      </c>
      <c r="G9668" s="447" t="n">
        <v>20.799173980382</v>
      </c>
      <c r="H9668" s="448" t="n">
        <v>228.015157472589</v>
      </c>
      <c r="I9668" s="448" t="n">
        <v>4523.82034073309</v>
      </c>
      <c r="J9668" s="389"/>
      <c r="K9668" s="331" t="s">
        <v>994</v>
      </c>
    </row>
    <row r="9669" customFormat="false" ht="15" hidden="true" customHeight="false" outlineLevel="0" collapsed="false">
      <c r="A9669" s="444"/>
      <c r="B9669" s="444" t="s">
        <v>2022</v>
      </c>
      <c r="C9669" s="444" t="str">
        <f aca="false">IFERROR(VLOOKUP(B9669,'[1]#¡REF!'!$A$1:$C$15201,2,FALSE()),"")</f>
        <v/>
      </c>
      <c r="D9669" s="444" t="s">
        <v>991</v>
      </c>
      <c r="E9669" s="444" t="s">
        <v>997</v>
      </c>
      <c r="F9669" s="446" t="s">
        <v>1130</v>
      </c>
      <c r="G9669" s="447" t="n">
        <v>0.643351268255188</v>
      </c>
      <c r="H9669" s="448" t="n">
        <v>7.60769424604557</v>
      </c>
      <c r="I9669" s="448" t="n">
        <v>150.93664104535</v>
      </c>
      <c r="J9669" s="389"/>
      <c r="K9669" s="331" t="s">
        <v>994</v>
      </c>
    </row>
    <row r="9670" customFormat="false" ht="15" hidden="true" customHeight="false" outlineLevel="0" collapsed="false">
      <c r="A9670" s="444"/>
      <c r="B9670" s="444" t="s">
        <v>2022</v>
      </c>
      <c r="C9670" s="444" t="str">
        <f aca="false">IFERROR(VLOOKUP(B9670,'[1]#¡REF!'!$A$1:$C$15201,2,FALSE()),"")</f>
        <v/>
      </c>
      <c r="D9670" s="444" t="s">
        <v>991</v>
      </c>
      <c r="E9670" s="444" t="s">
        <v>1014</v>
      </c>
      <c r="F9670" s="446" t="s">
        <v>1132</v>
      </c>
      <c r="G9670" s="447" t="n">
        <v>9.00691775557264</v>
      </c>
      <c r="H9670" s="448" t="n">
        <v>106.507719444638</v>
      </c>
      <c r="I9670" s="448" t="n">
        <v>2113.1129746349</v>
      </c>
      <c r="J9670" s="389"/>
      <c r="K9670" s="331" t="s">
        <v>994</v>
      </c>
    </row>
    <row r="9671" customFormat="false" ht="15" hidden="true" customHeight="false" outlineLevel="0" collapsed="false">
      <c r="A9671" s="444"/>
      <c r="B9671" s="444" t="s">
        <v>2022</v>
      </c>
      <c r="C9671" s="444" t="str">
        <f aca="false">IFERROR(VLOOKUP(B9671,'[1]#¡REF!'!$A$1:$C$15201,2,FALSE()),"")</f>
        <v/>
      </c>
      <c r="D9671" s="444" t="s">
        <v>991</v>
      </c>
      <c r="E9671" s="444" t="s">
        <v>1002</v>
      </c>
      <c r="F9671" s="446" t="s">
        <v>1133</v>
      </c>
      <c r="G9671" s="447" t="n">
        <v>1.28670253651038</v>
      </c>
      <c r="H9671" s="448" t="n">
        <v>15.2153884920911</v>
      </c>
      <c r="I9671" s="448" t="n">
        <v>301.873282090699</v>
      </c>
      <c r="J9671" s="389"/>
      <c r="K9671" s="331" t="s">
        <v>994</v>
      </c>
    </row>
    <row r="9672" customFormat="false" ht="15" hidden="true" customHeight="false" outlineLevel="0" collapsed="false">
      <c r="A9672" s="444"/>
      <c r="B9672" s="444" t="s">
        <v>2023</v>
      </c>
      <c r="C9672" s="444" t="str">
        <f aca="false">IFERROR(VLOOKUP(B9672,'[1]#¡REF!'!$A$1:$C$15201,2,FALSE()),"")</f>
        <v/>
      </c>
      <c r="D9672" s="444" t="s">
        <v>991</v>
      </c>
      <c r="E9672" s="444" t="s">
        <v>1033</v>
      </c>
      <c r="F9672" s="354" t="s">
        <v>993</v>
      </c>
      <c r="G9672" s="447" t="n">
        <v>5</v>
      </c>
      <c r="H9672" s="448" t="n">
        <v>40.85</v>
      </c>
      <c r="I9672" s="448" t="n">
        <v>810.464</v>
      </c>
      <c r="J9672" s="389"/>
      <c r="K9672" s="331" t="s">
        <v>994</v>
      </c>
    </row>
    <row r="9673" customFormat="false" ht="15" hidden="true" customHeight="false" outlineLevel="0" collapsed="false">
      <c r="A9673" s="444"/>
      <c r="B9673" s="444" t="s">
        <v>2023</v>
      </c>
      <c r="C9673" s="444" t="str">
        <f aca="false">IFERROR(VLOOKUP(B9673,'[1]#¡REF!'!$A$1:$C$15201,2,FALSE()),"")</f>
        <v/>
      </c>
      <c r="D9673" s="444" t="s">
        <v>991</v>
      </c>
      <c r="E9673" s="444" t="s">
        <v>1009</v>
      </c>
      <c r="F9673" s="354" t="s">
        <v>993</v>
      </c>
      <c r="G9673" s="447" t="n">
        <v>30</v>
      </c>
      <c r="H9673" s="448" t="n">
        <v>245.1</v>
      </c>
      <c r="I9673" s="448" t="n">
        <v>4862.784</v>
      </c>
      <c r="J9673" s="389"/>
      <c r="K9673" s="331" t="s">
        <v>994</v>
      </c>
    </row>
    <row r="9674" customFormat="false" ht="15" hidden="true" customHeight="false" outlineLevel="0" collapsed="false">
      <c r="A9674" s="444"/>
      <c r="B9674" s="444" t="s">
        <v>2023</v>
      </c>
      <c r="C9674" s="444" t="str">
        <f aca="false">IFERROR(VLOOKUP(B9674,'[1]#¡REF!'!$A$1:$C$15201,2,FALSE()),"")</f>
        <v/>
      </c>
      <c r="D9674" s="444" t="s">
        <v>991</v>
      </c>
      <c r="E9674" s="444" t="s">
        <v>1013</v>
      </c>
      <c r="F9674" s="354" t="s">
        <v>993</v>
      </c>
      <c r="G9674" s="447" t="n">
        <v>5</v>
      </c>
      <c r="H9674" s="448" t="n">
        <v>40.85</v>
      </c>
      <c r="I9674" s="448" t="n">
        <v>810.464</v>
      </c>
      <c r="J9674" s="389"/>
      <c r="K9674" s="331" t="s">
        <v>994</v>
      </c>
    </row>
    <row r="9675" customFormat="false" ht="15" hidden="true" customHeight="false" outlineLevel="0" collapsed="false">
      <c r="A9675" s="444"/>
      <c r="B9675" s="444" t="s">
        <v>2024</v>
      </c>
      <c r="C9675" s="444" t="str">
        <f aca="false">IFERROR(VLOOKUP(B9675,'[1]#¡REF!'!$A$1:$C$15201,2,FALSE()),"")</f>
        <v/>
      </c>
      <c r="D9675" s="444" t="s">
        <v>991</v>
      </c>
      <c r="E9675" s="444" t="s">
        <v>997</v>
      </c>
      <c r="F9675" s="446" t="s">
        <v>1130</v>
      </c>
      <c r="G9675" s="447" t="n">
        <v>235</v>
      </c>
      <c r="H9675" s="448" t="n">
        <v>2610.58497934799</v>
      </c>
      <c r="I9675" s="448" t="n">
        <v>51794</v>
      </c>
      <c r="J9675" s="389"/>
      <c r="K9675" s="331" t="s">
        <v>994</v>
      </c>
    </row>
    <row r="9676" customFormat="false" ht="15" hidden="true" customHeight="false" outlineLevel="0" collapsed="false">
      <c r="A9676" s="444"/>
      <c r="B9676" s="444" t="s">
        <v>2024</v>
      </c>
      <c r="C9676" s="444" t="str">
        <f aca="false">IFERROR(VLOOKUP(B9676,'[1]#¡REF!'!$A$1:$C$15201,2,FALSE()),"")</f>
        <v/>
      </c>
      <c r="D9676" s="444" t="s">
        <v>991</v>
      </c>
      <c r="E9676" s="444" t="s">
        <v>1000</v>
      </c>
      <c r="F9676" s="354" t="s">
        <v>993</v>
      </c>
      <c r="G9676" s="447" t="n">
        <v>834</v>
      </c>
      <c r="H9676" s="448" t="n">
        <v>9264.79945862222</v>
      </c>
      <c r="I9676" s="448" t="n">
        <v>183813.6</v>
      </c>
      <c r="J9676" s="389"/>
      <c r="K9676" s="331" t="s">
        <v>994</v>
      </c>
    </row>
    <row r="9677" customFormat="false" ht="15" hidden="true" customHeight="false" outlineLevel="0" collapsed="false">
      <c r="A9677" s="444"/>
      <c r="B9677" s="444" t="s">
        <v>2024</v>
      </c>
      <c r="C9677" s="444" t="str">
        <f aca="false">IFERROR(VLOOKUP(B9677,'[1]#¡REF!'!$A$1:$C$15201,2,FALSE()),"")</f>
        <v/>
      </c>
      <c r="D9677" s="444" t="s">
        <v>991</v>
      </c>
      <c r="E9677" s="444" t="s">
        <v>1001</v>
      </c>
      <c r="F9677" s="354" t="s">
        <v>993</v>
      </c>
      <c r="G9677" s="447" t="n">
        <v>2300</v>
      </c>
      <c r="H9677" s="448" t="n">
        <v>25550.4061808526</v>
      </c>
      <c r="I9677" s="448" t="n">
        <v>506920</v>
      </c>
      <c r="J9677" s="389"/>
      <c r="K9677" s="331" t="s">
        <v>994</v>
      </c>
    </row>
    <row r="9678" customFormat="false" ht="15" hidden="true" customHeight="false" outlineLevel="0" collapsed="false">
      <c r="A9678" s="444"/>
      <c r="B9678" s="444" t="s">
        <v>2024</v>
      </c>
      <c r="C9678" s="444" t="str">
        <f aca="false">IFERROR(VLOOKUP(B9678,'[1]#¡REF!'!$A$1:$C$15201,2,FALSE()),"")</f>
        <v/>
      </c>
      <c r="D9678" s="444" t="s">
        <v>991</v>
      </c>
      <c r="E9678" s="444" t="s">
        <v>1014</v>
      </c>
      <c r="F9678" s="446" t="s">
        <v>1132</v>
      </c>
      <c r="G9678" s="447" t="n">
        <v>7250</v>
      </c>
      <c r="H9678" s="448" t="n">
        <v>80539.3238309486</v>
      </c>
      <c r="I9678" s="448" t="n">
        <v>1597900</v>
      </c>
      <c r="J9678" s="389"/>
      <c r="K9678" s="331" t="s">
        <v>994</v>
      </c>
    </row>
    <row r="9679" customFormat="false" ht="15" hidden="true" customHeight="false" outlineLevel="0" collapsed="false">
      <c r="A9679" s="444"/>
      <c r="B9679" s="444" t="s">
        <v>2025</v>
      </c>
      <c r="C9679" s="444" t="str">
        <f aca="false">IFERROR(VLOOKUP(B9679,'[1]#¡REF!'!$A$1:$C$15201,2,FALSE()),"")</f>
        <v/>
      </c>
      <c r="D9679" s="444" t="s">
        <v>991</v>
      </c>
      <c r="E9679" s="444" t="s">
        <v>992</v>
      </c>
      <c r="F9679" s="354" t="s">
        <v>993</v>
      </c>
      <c r="G9679" s="447" t="n">
        <v>300</v>
      </c>
      <c r="H9679" s="448" t="n">
        <v>3332.66159199652</v>
      </c>
      <c r="I9679" s="448" t="n">
        <v>66120</v>
      </c>
      <c r="J9679" s="389"/>
      <c r="K9679" s="331" t="s">
        <v>994</v>
      </c>
    </row>
    <row r="9680" customFormat="false" ht="15" hidden="true" customHeight="false" outlineLevel="0" collapsed="false">
      <c r="A9680" s="444"/>
      <c r="B9680" s="444" t="s">
        <v>2025</v>
      </c>
      <c r="C9680" s="444" t="str">
        <f aca="false">IFERROR(VLOOKUP(B9680,'[1]#¡REF!'!$A$1:$C$15201,2,FALSE()),"")</f>
        <v/>
      </c>
      <c r="D9680" s="444" t="s">
        <v>991</v>
      </c>
      <c r="E9680" s="444" t="s">
        <v>1014</v>
      </c>
      <c r="F9680" s="446" t="s">
        <v>1132</v>
      </c>
      <c r="G9680" s="447" t="n">
        <v>62</v>
      </c>
      <c r="H9680" s="448" t="n">
        <v>688.750062345947</v>
      </c>
      <c r="I9680" s="448" t="n">
        <v>13664.8</v>
      </c>
      <c r="J9680" s="389"/>
      <c r="K9680" s="331" t="s">
        <v>994</v>
      </c>
    </row>
    <row r="9681" customFormat="false" ht="15" hidden="true" customHeight="false" outlineLevel="0" collapsed="false">
      <c r="A9681" s="444"/>
      <c r="B9681" s="444" t="s">
        <v>1052</v>
      </c>
      <c r="C9681" s="444" t="str">
        <f aca="false">IFERROR(VLOOKUP(B9681,'[1]#¡REF!'!$A$1:$C$15201,2,FALSE()),"")</f>
        <v/>
      </c>
      <c r="D9681" s="444" t="s">
        <v>991</v>
      </c>
      <c r="E9681" s="444" t="s">
        <v>997</v>
      </c>
      <c r="F9681" s="446" t="s">
        <v>1130</v>
      </c>
      <c r="G9681" s="447" t="n">
        <v>1</v>
      </c>
      <c r="H9681" s="448" t="n">
        <v>7.11895249845774</v>
      </c>
      <c r="I9681" s="448" t="n">
        <v>141.24</v>
      </c>
      <c r="J9681" s="389"/>
      <c r="K9681" s="331" t="s">
        <v>994</v>
      </c>
    </row>
    <row r="9682" customFormat="false" ht="15" hidden="true" customHeight="false" outlineLevel="0" collapsed="false">
      <c r="A9682" s="444"/>
      <c r="B9682" s="444" t="s">
        <v>1052</v>
      </c>
      <c r="C9682" s="444" t="str">
        <f aca="false">IFERROR(VLOOKUP(B9682,'[1]#¡REF!'!$A$1:$C$15201,2,FALSE()),"")</f>
        <v/>
      </c>
      <c r="D9682" s="444" t="s">
        <v>991</v>
      </c>
      <c r="E9682" s="444" t="s">
        <v>1000</v>
      </c>
      <c r="F9682" s="354" t="s">
        <v>993</v>
      </c>
      <c r="G9682" s="447" t="n">
        <v>175</v>
      </c>
      <c r="H9682" s="448" t="n">
        <v>1245.81668723011</v>
      </c>
      <c r="I9682" s="448" t="n">
        <v>24717</v>
      </c>
      <c r="J9682" s="389"/>
      <c r="K9682" s="331" t="s">
        <v>994</v>
      </c>
    </row>
    <row r="9683" customFormat="false" ht="15" hidden="true" customHeight="false" outlineLevel="0" collapsed="false">
      <c r="A9683" s="444"/>
      <c r="B9683" s="444" t="s">
        <v>1052</v>
      </c>
      <c r="C9683" s="444" t="str">
        <f aca="false">IFERROR(VLOOKUP(B9683,'[1]#¡REF!'!$A$1:$C$15201,2,FALSE()),"")</f>
        <v/>
      </c>
      <c r="D9683" s="444" t="s">
        <v>991</v>
      </c>
      <c r="E9683" s="444" t="s">
        <v>1075</v>
      </c>
      <c r="F9683" s="354" t="s">
        <v>993</v>
      </c>
      <c r="G9683" s="447" t="n">
        <v>17</v>
      </c>
      <c r="H9683" s="448" t="n">
        <v>121.022192473782</v>
      </c>
      <c r="I9683" s="448" t="n">
        <v>2401.08</v>
      </c>
      <c r="J9683" s="389"/>
      <c r="K9683" s="331" t="s">
        <v>994</v>
      </c>
    </row>
    <row r="9684" customFormat="false" ht="15" hidden="true" customHeight="false" outlineLevel="0" collapsed="false">
      <c r="A9684" s="444"/>
      <c r="B9684" s="444" t="s">
        <v>1052</v>
      </c>
      <c r="C9684" s="444" t="str">
        <f aca="false">IFERROR(VLOOKUP(B9684,'[1]#¡REF!'!$A$1:$C$15201,2,FALSE()),"")</f>
        <v/>
      </c>
      <c r="D9684" s="444" t="s">
        <v>991</v>
      </c>
      <c r="E9684" s="444" t="s">
        <v>1053</v>
      </c>
      <c r="F9684" s="354" t="s">
        <v>993</v>
      </c>
      <c r="G9684" s="447" t="n">
        <v>100</v>
      </c>
      <c r="H9684" s="448" t="n">
        <v>711.895249845775</v>
      </c>
      <c r="I9684" s="448" t="n">
        <v>14124</v>
      </c>
      <c r="J9684" s="389"/>
      <c r="K9684" s="331" t="s">
        <v>994</v>
      </c>
    </row>
    <row r="9685" customFormat="false" ht="15" hidden="true" customHeight="false" outlineLevel="0" collapsed="false">
      <c r="A9685" s="444"/>
      <c r="B9685" s="444" t="s">
        <v>1052</v>
      </c>
      <c r="C9685" s="444" t="str">
        <f aca="false">IFERROR(VLOOKUP(B9685,'[1]#¡REF!'!$A$1:$C$15201,2,FALSE()),"")</f>
        <v/>
      </c>
      <c r="D9685" s="444" t="s">
        <v>991</v>
      </c>
      <c r="E9685" s="444" t="s">
        <v>1014</v>
      </c>
      <c r="F9685" s="446" t="s">
        <v>1132</v>
      </c>
      <c r="G9685" s="447" t="n">
        <v>12</v>
      </c>
      <c r="H9685" s="448" t="n">
        <v>85.4274299814929</v>
      </c>
      <c r="I9685" s="448" t="n">
        <v>1694.88</v>
      </c>
      <c r="J9685" s="389"/>
      <c r="K9685" s="331" t="s">
        <v>994</v>
      </c>
    </row>
    <row r="9686" customFormat="false" ht="15" hidden="true" customHeight="false" outlineLevel="0" collapsed="false">
      <c r="A9686" s="444"/>
      <c r="B9686" s="444" t="s">
        <v>1052</v>
      </c>
      <c r="C9686" s="444" t="str">
        <f aca="false">IFERROR(VLOOKUP(B9686,'[1]#¡REF!'!$A$1:$C$15201,2,FALSE()),"")</f>
        <v/>
      </c>
      <c r="D9686" s="444" t="s">
        <v>991</v>
      </c>
      <c r="E9686" s="444" t="s">
        <v>1002</v>
      </c>
      <c r="F9686" s="446" t="s">
        <v>1133</v>
      </c>
      <c r="G9686" s="447" t="n">
        <v>30</v>
      </c>
      <c r="H9686" s="448" t="n">
        <v>213.568574953732</v>
      </c>
      <c r="I9686" s="448" t="n">
        <v>4237.2</v>
      </c>
      <c r="J9686" s="389"/>
      <c r="K9686" s="331" t="s">
        <v>994</v>
      </c>
    </row>
    <row r="9687" customFormat="false" ht="15" hidden="true" customHeight="false" outlineLevel="0" collapsed="false">
      <c r="A9687" s="444"/>
      <c r="B9687" s="444" t="s">
        <v>2026</v>
      </c>
      <c r="C9687" s="444" t="str">
        <f aca="false">IFERROR(VLOOKUP(B9687,'[1]#¡REF!'!$A$1:$C$15201,2,FALSE()),"")</f>
        <v/>
      </c>
      <c r="D9687" s="444" t="s">
        <v>991</v>
      </c>
      <c r="E9687" s="444" t="s">
        <v>997</v>
      </c>
      <c r="F9687" s="446" t="s">
        <v>1130</v>
      </c>
      <c r="G9687" s="447" t="n">
        <v>40</v>
      </c>
      <c r="H9687" s="448" t="n">
        <v>154.354850685991</v>
      </c>
      <c r="I9687" s="448" t="n">
        <v>3062.4</v>
      </c>
      <c r="J9687" s="389"/>
      <c r="K9687" s="331" t="s">
        <v>994</v>
      </c>
    </row>
    <row r="9688" customFormat="false" ht="15" hidden="true" customHeight="false" outlineLevel="0" collapsed="false">
      <c r="A9688" s="444"/>
      <c r="B9688" s="444" t="s">
        <v>2026</v>
      </c>
      <c r="C9688" s="444" t="str">
        <f aca="false">IFERROR(VLOOKUP(B9688,'[1]#¡REF!'!$A$1:$C$15201,2,FALSE()),"")</f>
        <v/>
      </c>
      <c r="D9688" s="444" t="s">
        <v>991</v>
      </c>
      <c r="E9688" s="444" t="s">
        <v>1000</v>
      </c>
      <c r="F9688" s="354" t="s">
        <v>993</v>
      </c>
      <c r="G9688" s="447" t="n">
        <v>650</v>
      </c>
      <c r="H9688" s="448" t="n">
        <v>2508.26632364735</v>
      </c>
      <c r="I9688" s="448" t="n">
        <v>49764</v>
      </c>
      <c r="J9688" s="389"/>
      <c r="K9688" s="331" t="s">
        <v>994</v>
      </c>
    </row>
    <row r="9689" customFormat="false" ht="15" hidden="true" customHeight="false" outlineLevel="0" collapsed="false">
      <c r="A9689" s="444"/>
      <c r="B9689" s="444" t="s">
        <v>2026</v>
      </c>
      <c r="C9689" s="444" t="str">
        <f aca="false">IFERROR(VLOOKUP(B9689,'[1]#¡REF!'!$A$1:$C$15201,2,FALSE()),"")</f>
        <v/>
      </c>
      <c r="D9689" s="444" t="s">
        <v>991</v>
      </c>
      <c r="E9689" s="444" t="s">
        <v>1036</v>
      </c>
      <c r="F9689" s="354" t="s">
        <v>993</v>
      </c>
      <c r="G9689" s="447" t="n">
        <v>4</v>
      </c>
      <c r="H9689" s="448" t="n">
        <v>15.4354850685991</v>
      </c>
      <c r="I9689" s="448" t="n">
        <v>306.24</v>
      </c>
      <c r="J9689" s="389"/>
      <c r="K9689" s="331" t="s">
        <v>994</v>
      </c>
    </row>
    <row r="9690" customFormat="false" ht="15" hidden="true" customHeight="false" outlineLevel="0" collapsed="false">
      <c r="A9690" s="444"/>
      <c r="B9690" s="444" t="s">
        <v>2026</v>
      </c>
      <c r="C9690" s="444" t="str">
        <f aca="false">IFERROR(VLOOKUP(B9690,'[1]#¡REF!'!$A$1:$C$15201,2,FALSE()),"")</f>
        <v/>
      </c>
      <c r="D9690" s="444" t="s">
        <v>991</v>
      </c>
      <c r="E9690" s="444" t="s">
        <v>1037</v>
      </c>
      <c r="F9690" s="446" t="s">
        <v>1131</v>
      </c>
      <c r="G9690" s="447" t="n">
        <v>500</v>
      </c>
      <c r="H9690" s="448" t="n">
        <v>1929.43563357488</v>
      </c>
      <c r="I9690" s="448" t="n">
        <v>38280</v>
      </c>
      <c r="J9690" s="389"/>
      <c r="K9690" s="331" t="s">
        <v>994</v>
      </c>
    </row>
    <row r="9691" customFormat="false" ht="15" hidden="true" customHeight="false" outlineLevel="0" collapsed="false">
      <c r="A9691" s="444"/>
      <c r="B9691" s="444" t="s">
        <v>2026</v>
      </c>
      <c r="C9691" s="444" t="str">
        <f aca="false">IFERROR(VLOOKUP(B9691,'[1]#¡REF!'!$A$1:$C$15201,2,FALSE()),"")</f>
        <v/>
      </c>
      <c r="D9691" s="444" t="s">
        <v>991</v>
      </c>
      <c r="E9691" s="444" t="s">
        <v>1014</v>
      </c>
      <c r="F9691" s="446" t="s">
        <v>1132</v>
      </c>
      <c r="G9691" s="447" t="n">
        <v>75</v>
      </c>
      <c r="H9691" s="448" t="n">
        <v>289.415345036232</v>
      </c>
      <c r="I9691" s="448" t="n">
        <v>5742</v>
      </c>
      <c r="J9691" s="389"/>
      <c r="K9691" s="331" t="s">
        <v>994</v>
      </c>
    </row>
    <row r="9692" customFormat="false" ht="15" hidden="true" customHeight="false" outlineLevel="0" collapsed="false">
      <c r="A9692" s="449"/>
      <c r="B9692" s="449" t="s">
        <v>2026</v>
      </c>
      <c r="C9692" s="449" t="str">
        <f aca="false">IFERROR(VLOOKUP(B9692,'[1]#¡REF!'!$A$1:$C$15201,2,FALSE()),"")</f>
        <v/>
      </c>
      <c r="D9692" s="449" t="s">
        <v>991</v>
      </c>
      <c r="E9692" s="449" t="s">
        <v>1004</v>
      </c>
      <c r="F9692" s="450" t="s">
        <v>1134</v>
      </c>
      <c r="G9692" s="447" t="n">
        <v>16</v>
      </c>
      <c r="H9692" s="448" t="n">
        <v>61.7419402743962</v>
      </c>
      <c r="I9692" s="448" t="n">
        <v>1224.96</v>
      </c>
      <c r="J9692" s="390"/>
      <c r="K9692" s="331" t="s">
        <v>994</v>
      </c>
    </row>
    <row r="9693" customFormat="false" ht="15.75" hidden="true" customHeight="false" outlineLevel="0" collapsed="false">
      <c r="A9693" s="455" t="s">
        <v>1706</v>
      </c>
      <c r="B9693" s="455" t="s">
        <v>2026</v>
      </c>
      <c r="C9693" s="455" t="str">
        <f aca="false">IFERROR(VLOOKUP(B9693,'[1]#¡REF!'!$A$1:$C$15201,2,FALSE()),"")</f>
        <v/>
      </c>
      <c r="D9693" s="455" t="s">
        <v>991</v>
      </c>
      <c r="E9693" s="455" t="s">
        <v>612</v>
      </c>
      <c r="F9693" s="456" t="s">
        <v>1136</v>
      </c>
      <c r="G9693" s="457" t="n">
        <v>17</v>
      </c>
      <c r="H9693" s="465" t="n">
        <v>65.600811541546</v>
      </c>
      <c r="I9693" s="465" t="n">
        <v>1301.52</v>
      </c>
      <c r="J9693" s="360" t="n">
        <v>66</v>
      </c>
      <c r="K9693" s="455" t="s">
        <v>994</v>
      </c>
      <c r="L9693" s="458" t="s">
        <v>2027</v>
      </c>
      <c r="M9693" s="458"/>
      <c r="N9693" s="458"/>
      <c r="O9693" s="458" t="n">
        <v>3139416</v>
      </c>
      <c r="P9693" s="459" t="n">
        <v>2043</v>
      </c>
      <c r="Q9693" s="460" t="n">
        <v>44470</v>
      </c>
      <c r="R9693" s="461"/>
      <c r="S9693" s="461"/>
      <c r="T9693" s="462" t="n">
        <v>17</v>
      </c>
    </row>
    <row r="9694" customFormat="false" ht="15" hidden="true" customHeight="false" outlineLevel="0" collapsed="false">
      <c r="A9694" s="439"/>
      <c r="B9694" s="439" t="s">
        <v>2028</v>
      </c>
      <c r="C9694" s="439" t="str">
        <f aca="false">IFERROR(VLOOKUP(B9694,'[1]#¡REF!'!$A$1:$C$15201,2,FALSE()),"")</f>
        <v/>
      </c>
      <c r="D9694" s="439" t="s">
        <v>991</v>
      </c>
      <c r="E9694" s="439" t="s">
        <v>992</v>
      </c>
      <c r="F9694" s="354" t="s">
        <v>993</v>
      </c>
      <c r="G9694" s="447" t="n">
        <v>5</v>
      </c>
      <c r="H9694" s="448" t="n">
        <v>233.870985887864</v>
      </c>
      <c r="I9694" s="448" t="n">
        <v>4640</v>
      </c>
      <c r="J9694" s="388"/>
      <c r="K9694" s="331" t="s">
        <v>994</v>
      </c>
    </row>
    <row r="9695" customFormat="false" ht="15" hidden="true" customHeight="false" outlineLevel="0" collapsed="false">
      <c r="A9695" s="444"/>
      <c r="B9695" s="444" t="s">
        <v>2028</v>
      </c>
      <c r="C9695" s="444" t="str">
        <f aca="false">IFERROR(VLOOKUP(B9695,'[1]#¡REF!'!$A$1:$C$15201,2,FALSE()),"")</f>
        <v/>
      </c>
      <c r="D9695" s="444" t="s">
        <v>991</v>
      </c>
      <c r="E9695" s="444" t="s">
        <v>1037</v>
      </c>
      <c r="F9695" s="446" t="s">
        <v>1131</v>
      </c>
      <c r="G9695" s="447" t="n">
        <v>24</v>
      </c>
      <c r="H9695" s="448" t="n">
        <v>1122.58073226175</v>
      </c>
      <c r="I9695" s="448" t="n">
        <v>22272</v>
      </c>
      <c r="J9695" s="389"/>
      <c r="K9695" s="331" t="s">
        <v>994</v>
      </c>
    </row>
    <row r="9696" customFormat="false" ht="15" hidden="true" customHeight="false" outlineLevel="0" collapsed="false">
      <c r="A9696" s="444"/>
      <c r="B9696" s="444" t="s">
        <v>2029</v>
      </c>
      <c r="C9696" s="444" t="str">
        <f aca="false">IFERROR(VLOOKUP(B9696,'[1]#¡REF!'!$A$1:$C$15201,2,FALSE()),"")</f>
        <v/>
      </c>
      <c r="D9696" s="444" t="s">
        <v>991</v>
      </c>
      <c r="E9696" s="444" t="s">
        <v>992</v>
      </c>
      <c r="F9696" s="354" t="s">
        <v>993</v>
      </c>
      <c r="G9696" s="447" t="n">
        <v>500</v>
      </c>
      <c r="H9696" s="448" t="n">
        <v>146432.471534801</v>
      </c>
      <c r="I9696" s="448" t="n">
        <v>2905220</v>
      </c>
      <c r="J9696" s="389"/>
      <c r="K9696" s="331" t="s">
        <v>994</v>
      </c>
    </row>
    <row r="9697" customFormat="false" ht="15" hidden="true" customHeight="false" outlineLevel="0" collapsed="false">
      <c r="A9697" s="444"/>
      <c r="B9697" s="444" t="s">
        <v>2030</v>
      </c>
      <c r="C9697" s="444" t="str">
        <f aca="false">IFERROR(VLOOKUP(B9697,'[1]#¡REF!'!$A$1:$C$15201,2,FALSE()),"")</f>
        <v/>
      </c>
      <c r="D9697" s="444" t="s">
        <v>991</v>
      </c>
      <c r="E9697" s="444" t="s">
        <v>997</v>
      </c>
      <c r="F9697" s="446" t="s">
        <v>1130</v>
      </c>
      <c r="G9697" s="447" t="n">
        <v>25</v>
      </c>
      <c r="H9697" s="448" t="n">
        <v>1051.42397626817</v>
      </c>
      <c r="I9697" s="448" t="n">
        <v>20860.25</v>
      </c>
      <c r="J9697" s="389"/>
      <c r="K9697" s="331" t="s">
        <v>994</v>
      </c>
    </row>
    <row r="9698" customFormat="false" ht="15" hidden="true" customHeight="false" outlineLevel="0" collapsed="false">
      <c r="A9698" s="444"/>
      <c r="B9698" s="444" t="s">
        <v>2030</v>
      </c>
      <c r="C9698" s="444" t="str">
        <f aca="false">IFERROR(VLOOKUP(B9698,'[1]#¡REF!'!$A$1:$C$15201,2,FALSE()),"")</f>
        <v/>
      </c>
      <c r="D9698" s="444" t="s">
        <v>991</v>
      </c>
      <c r="E9698" s="444" t="s">
        <v>1032</v>
      </c>
      <c r="F9698" s="446" t="s">
        <v>1130</v>
      </c>
      <c r="G9698" s="447" t="n">
        <v>180</v>
      </c>
      <c r="H9698" s="448" t="n">
        <v>7570.25262913085</v>
      </c>
      <c r="I9698" s="448" t="n">
        <v>150193.8</v>
      </c>
      <c r="J9698" s="389"/>
      <c r="K9698" s="331" t="s">
        <v>994</v>
      </c>
    </row>
    <row r="9699" customFormat="false" ht="15" hidden="true" customHeight="false" outlineLevel="0" collapsed="false">
      <c r="A9699" s="444"/>
      <c r="B9699" s="444" t="s">
        <v>2030</v>
      </c>
      <c r="C9699" s="444" t="str">
        <f aca="false">IFERROR(VLOOKUP(B9699,'[1]#¡REF!'!$A$1:$C$15201,2,FALSE()),"")</f>
        <v/>
      </c>
      <c r="D9699" s="444" t="s">
        <v>991</v>
      </c>
      <c r="E9699" s="444" t="s">
        <v>992</v>
      </c>
      <c r="F9699" s="354" t="s">
        <v>993</v>
      </c>
      <c r="G9699" s="447" t="n">
        <v>285</v>
      </c>
      <c r="H9699" s="448" t="n">
        <v>11986.2333294572</v>
      </c>
      <c r="I9699" s="448" t="n">
        <v>237806.85</v>
      </c>
      <c r="J9699" s="389"/>
      <c r="K9699" s="331" t="s">
        <v>994</v>
      </c>
    </row>
    <row r="9700" customFormat="false" ht="15" hidden="true" customHeight="false" outlineLevel="0" collapsed="false">
      <c r="A9700" s="444"/>
      <c r="B9700" s="444" t="s">
        <v>2030</v>
      </c>
      <c r="C9700" s="444" t="str">
        <f aca="false">IFERROR(VLOOKUP(B9700,'[1]#¡REF!'!$A$1:$C$15201,2,FALSE()),"")</f>
        <v/>
      </c>
      <c r="D9700" s="444" t="s">
        <v>991</v>
      </c>
      <c r="E9700" s="444" t="s">
        <v>1000</v>
      </c>
      <c r="F9700" s="354" t="s">
        <v>993</v>
      </c>
      <c r="G9700" s="447" t="n">
        <v>293</v>
      </c>
      <c r="H9700" s="448" t="n">
        <v>12322.689001863</v>
      </c>
      <c r="I9700" s="448" t="n">
        <v>244482.13</v>
      </c>
      <c r="J9700" s="389"/>
      <c r="K9700" s="331" t="s">
        <v>994</v>
      </c>
    </row>
    <row r="9701" customFormat="false" ht="15" hidden="true" customHeight="false" outlineLevel="0" collapsed="false">
      <c r="A9701" s="444"/>
      <c r="B9701" s="444" t="s">
        <v>2030</v>
      </c>
      <c r="C9701" s="444" t="str">
        <f aca="false">IFERROR(VLOOKUP(B9701,'[1]#¡REF!'!$A$1:$C$15201,2,FALSE()),"")</f>
        <v/>
      </c>
      <c r="D9701" s="444" t="s">
        <v>991</v>
      </c>
      <c r="E9701" s="444" t="s">
        <v>1033</v>
      </c>
      <c r="F9701" s="354" t="s">
        <v>993</v>
      </c>
      <c r="G9701" s="447" t="n">
        <v>30</v>
      </c>
      <c r="H9701" s="448" t="n">
        <v>1261.70877152181</v>
      </c>
      <c r="I9701" s="448" t="n">
        <v>25032.3</v>
      </c>
      <c r="J9701" s="389"/>
      <c r="K9701" s="331" t="s">
        <v>994</v>
      </c>
    </row>
    <row r="9702" customFormat="false" ht="15" hidden="true" customHeight="false" outlineLevel="0" collapsed="false">
      <c r="A9702" s="444"/>
      <c r="B9702" s="444" t="s">
        <v>2030</v>
      </c>
      <c r="C9702" s="444" t="str">
        <f aca="false">IFERROR(VLOOKUP(B9702,'[1]#¡REF!'!$A$1:$C$15201,2,FALSE()),"")</f>
        <v/>
      </c>
      <c r="D9702" s="444" t="s">
        <v>991</v>
      </c>
      <c r="E9702" s="444" t="s">
        <v>1053</v>
      </c>
      <c r="F9702" s="354" t="s">
        <v>993</v>
      </c>
      <c r="G9702" s="447" t="n">
        <v>250</v>
      </c>
      <c r="H9702" s="448" t="n">
        <v>10514.2397626817</v>
      </c>
      <c r="I9702" s="448" t="n">
        <v>208602.5</v>
      </c>
      <c r="J9702" s="389"/>
      <c r="K9702" s="331" t="s">
        <v>994</v>
      </c>
    </row>
    <row r="9703" customFormat="false" ht="15" hidden="true" customHeight="false" outlineLevel="0" collapsed="false">
      <c r="A9703" s="449"/>
      <c r="B9703" s="449" t="s">
        <v>2030</v>
      </c>
      <c r="C9703" s="449" t="str">
        <f aca="false">IFERROR(VLOOKUP(B9703,'[1]#¡REF!'!$A$1:$C$15201,2,FALSE()),"")</f>
        <v/>
      </c>
      <c r="D9703" s="449" t="s">
        <v>991</v>
      </c>
      <c r="E9703" s="449" t="s">
        <v>1014</v>
      </c>
      <c r="F9703" s="450" t="s">
        <v>1132</v>
      </c>
      <c r="G9703" s="447" t="n">
        <v>30</v>
      </c>
      <c r="H9703" s="448" t="n">
        <v>1261.70877152181</v>
      </c>
      <c r="I9703" s="448" t="n">
        <v>25032.3</v>
      </c>
      <c r="J9703" s="390"/>
      <c r="K9703" s="331" t="s">
        <v>994</v>
      </c>
    </row>
    <row r="9704" customFormat="false" ht="15.75" hidden="true" customHeight="false" outlineLevel="0" collapsed="false">
      <c r="A9704" s="455" t="s">
        <v>2031</v>
      </c>
      <c r="B9704" s="455" t="s">
        <v>2030</v>
      </c>
      <c r="C9704" s="455" t="str">
        <f aca="false">IFERROR(VLOOKUP(B9704,'[1]#¡REF!'!$A$1:$C$15201,2,FALSE()),"")</f>
        <v/>
      </c>
      <c r="D9704" s="455" t="s">
        <v>991</v>
      </c>
      <c r="E9704" s="455" t="s">
        <v>612</v>
      </c>
      <c r="F9704" s="456" t="s">
        <v>1136</v>
      </c>
      <c r="G9704" s="457" t="n">
        <v>634</v>
      </c>
      <c r="H9704" s="465" t="n">
        <v>26664.1120381609</v>
      </c>
      <c r="I9704" s="465" t="n">
        <v>529015.94</v>
      </c>
      <c r="J9704" s="360" t="n">
        <v>719.32</v>
      </c>
      <c r="K9704" s="455" t="s">
        <v>994</v>
      </c>
      <c r="L9704" s="458" t="s">
        <v>2032</v>
      </c>
      <c r="M9704" s="458"/>
      <c r="N9704" s="458"/>
      <c r="O9704" s="458" t="n">
        <v>3139417</v>
      </c>
      <c r="P9704" s="459" t="n">
        <v>2460</v>
      </c>
      <c r="Q9704" s="460" t="n">
        <v>44476</v>
      </c>
      <c r="R9704" s="461"/>
      <c r="S9704" s="461"/>
      <c r="T9704" s="462" t="n">
        <v>52</v>
      </c>
    </row>
    <row r="9705" customFormat="false" ht="15" hidden="true" customHeight="false" outlineLevel="0" collapsed="false">
      <c r="A9705" s="439"/>
      <c r="B9705" s="439" t="s">
        <v>2033</v>
      </c>
      <c r="C9705" s="439" t="str">
        <f aca="false">IFERROR(VLOOKUP(B9705,'[1]#¡REF!'!$A$1:$C$15201,2,FALSE()),"")</f>
        <v/>
      </c>
      <c r="D9705" s="439" t="s">
        <v>991</v>
      </c>
      <c r="E9705" s="439" t="s">
        <v>997</v>
      </c>
      <c r="F9705" s="441" t="s">
        <v>1130</v>
      </c>
      <c r="G9705" s="447" t="n">
        <v>0.539250032438043</v>
      </c>
      <c r="H9705" s="448" t="n">
        <v>10.2889676566025</v>
      </c>
      <c r="I9705" s="448" t="n">
        <v>204.133099779421</v>
      </c>
      <c r="J9705" s="388"/>
      <c r="K9705" s="331" t="s">
        <v>994</v>
      </c>
    </row>
    <row r="9706" customFormat="false" ht="15" hidden="true" customHeight="false" outlineLevel="0" collapsed="false">
      <c r="A9706" s="444"/>
      <c r="B9706" s="444" t="s">
        <v>2033</v>
      </c>
      <c r="C9706" s="444" t="str">
        <f aca="false">IFERROR(VLOOKUP(B9706,'[1]#¡REF!'!$A$1:$C$15201,2,FALSE()),"")</f>
        <v/>
      </c>
      <c r="D9706" s="444" t="s">
        <v>991</v>
      </c>
      <c r="E9706" s="444" t="s">
        <v>1032</v>
      </c>
      <c r="F9706" s="446" t="s">
        <v>1130</v>
      </c>
      <c r="G9706" s="447" t="n">
        <v>5.39250032438043</v>
      </c>
      <c r="H9706" s="448" t="n">
        <v>102.889676566025</v>
      </c>
      <c r="I9706" s="448" t="n">
        <v>2041.33099779421</v>
      </c>
      <c r="J9706" s="389"/>
      <c r="K9706" s="331" t="s">
        <v>994</v>
      </c>
    </row>
    <row r="9707" customFormat="false" ht="15" hidden="true" customHeight="false" outlineLevel="0" collapsed="false">
      <c r="A9707" s="444"/>
      <c r="B9707" s="444" t="s">
        <v>2033</v>
      </c>
      <c r="C9707" s="444" t="str">
        <f aca="false">IFERROR(VLOOKUP(B9707,'[1]#¡REF!'!$A$1:$C$15201,2,FALSE()),"")</f>
        <v/>
      </c>
      <c r="D9707" s="444" t="s">
        <v>991</v>
      </c>
      <c r="E9707" s="444" t="s">
        <v>1075</v>
      </c>
      <c r="F9707" s="354" t="s">
        <v>993</v>
      </c>
      <c r="G9707" s="447" t="n">
        <v>4.85325029194239</v>
      </c>
      <c r="H9707" s="448" t="n">
        <v>92.6007089094221</v>
      </c>
      <c r="I9707" s="448" t="n">
        <v>1837.19789801479</v>
      </c>
      <c r="J9707" s="389"/>
      <c r="K9707" s="331" t="s">
        <v>994</v>
      </c>
    </row>
    <row r="9708" customFormat="false" ht="15" hidden="true" customHeight="false" outlineLevel="0" collapsed="false">
      <c r="A9708" s="444"/>
      <c r="B9708" s="444" t="s">
        <v>2033</v>
      </c>
      <c r="C9708" s="444" t="str">
        <f aca="false">IFERROR(VLOOKUP(B9708,'[1]#¡REF!'!$A$1:$C$15201,2,FALSE()),"")</f>
        <v/>
      </c>
      <c r="D9708" s="444" t="s">
        <v>991</v>
      </c>
      <c r="E9708" s="444" t="s">
        <v>1014</v>
      </c>
      <c r="F9708" s="446" t="s">
        <v>1132</v>
      </c>
      <c r="G9708" s="447" t="n">
        <v>2.15700012975217</v>
      </c>
      <c r="H9708" s="448" t="n">
        <v>41.1558706264098</v>
      </c>
      <c r="I9708" s="448" t="n">
        <v>816.532399117685</v>
      </c>
      <c r="J9708" s="389"/>
      <c r="K9708" s="331" t="s">
        <v>994</v>
      </c>
    </row>
    <row r="9709" customFormat="false" ht="15" hidden="true" customHeight="false" outlineLevel="0" collapsed="false">
      <c r="A9709" s="444"/>
      <c r="B9709" s="444" t="s">
        <v>2033</v>
      </c>
      <c r="C9709" s="444" t="str">
        <f aca="false">IFERROR(VLOOKUP(B9709,'[1]#¡REF!'!$A$1:$C$15201,2,FALSE()),"")</f>
        <v/>
      </c>
      <c r="D9709" s="444" t="s">
        <v>991</v>
      </c>
      <c r="E9709" s="444" t="s">
        <v>1002</v>
      </c>
      <c r="F9709" s="446" t="s">
        <v>1133</v>
      </c>
      <c r="G9709" s="447" t="n">
        <v>0.539250032438043</v>
      </c>
      <c r="H9709" s="448" t="n">
        <v>10.2889676566025</v>
      </c>
      <c r="I9709" s="448" t="n">
        <v>204.133099779421</v>
      </c>
      <c r="J9709" s="389"/>
      <c r="K9709" s="331" t="s">
        <v>994</v>
      </c>
    </row>
    <row r="9710" customFormat="false" ht="15" hidden="true" customHeight="false" outlineLevel="0" collapsed="false">
      <c r="A9710" s="444"/>
      <c r="B9710" s="444" t="s">
        <v>2034</v>
      </c>
      <c r="C9710" s="444" t="str">
        <f aca="false">IFERROR(VLOOKUP(B9710,'[1]#¡REF!'!$A$1:$C$15201,2,FALSE()),"")</f>
        <v/>
      </c>
      <c r="D9710" s="444" t="s">
        <v>991</v>
      </c>
      <c r="E9710" s="444" t="s">
        <v>1053</v>
      </c>
      <c r="F9710" s="354" t="s">
        <v>993</v>
      </c>
      <c r="G9710" s="447" t="n">
        <v>61.8369987063389</v>
      </c>
      <c r="H9710" s="448" t="n">
        <v>3525.45727444975</v>
      </c>
      <c r="I9710" s="448" t="n">
        <v>69945.0659767141</v>
      </c>
      <c r="J9710" s="389"/>
      <c r="K9710" s="331" t="s">
        <v>994</v>
      </c>
    </row>
    <row r="9711" customFormat="false" ht="15" hidden="true" customHeight="false" outlineLevel="0" collapsed="false">
      <c r="A9711" s="444"/>
      <c r="B9711" s="444" t="s">
        <v>2034</v>
      </c>
      <c r="C9711" s="444" t="str">
        <f aca="false">IFERROR(VLOOKUP(B9711,'[1]#¡REF!'!$A$1:$C$15201,2,FALSE()),"")</f>
        <v/>
      </c>
      <c r="D9711" s="444" t="s">
        <v>991</v>
      </c>
      <c r="E9711" s="444" t="s">
        <v>1002</v>
      </c>
      <c r="F9711" s="446" t="s">
        <v>1133</v>
      </c>
      <c r="G9711" s="447" t="n">
        <v>0.618369987063389</v>
      </c>
      <c r="H9711" s="448" t="n">
        <v>35.2545727444975</v>
      </c>
      <c r="I9711" s="448" t="n">
        <v>699.450659767141</v>
      </c>
      <c r="J9711" s="389"/>
      <c r="K9711" s="331" t="s">
        <v>994</v>
      </c>
    </row>
    <row r="9712" customFormat="false" ht="15" hidden="true" customHeight="false" outlineLevel="0" collapsed="false">
      <c r="A9712" s="444"/>
      <c r="B9712" s="444" t="s">
        <v>2035</v>
      </c>
      <c r="C9712" s="444" t="str">
        <f aca="false">IFERROR(VLOOKUP(B9712,'[1]#¡REF!'!$A$1:$C$15201,2,FALSE()),"")</f>
        <v/>
      </c>
      <c r="D9712" s="444" t="s">
        <v>991</v>
      </c>
      <c r="E9712" s="444" t="s">
        <v>1000</v>
      </c>
      <c r="F9712" s="354" t="s">
        <v>993</v>
      </c>
      <c r="G9712" s="447" t="n">
        <v>12.6897360703812</v>
      </c>
      <c r="H9712" s="448" t="n">
        <v>337.877045613017</v>
      </c>
      <c r="I9712" s="448" t="n">
        <v>6703.47997653959</v>
      </c>
      <c r="J9712" s="389"/>
      <c r="K9712" s="331" t="s">
        <v>994</v>
      </c>
    </row>
    <row r="9713" customFormat="false" ht="15" hidden="true" customHeight="false" outlineLevel="0" collapsed="false">
      <c r="A9713" s="444"/>
      <c r="B9713" s="444" t="s">
        <v>2035</v>
      </c>
      <c r="C9713" s="444" t="str">
        <f aca="false">IFERROR(VLOOKUP(B9713,'[1]#¡REF!'!$A$1:$C$15201,2,FALSE()),"")</f>
        <v/>
      </c>
      <c r="D9713" s="444" t="s">
        <v>991</v>
      </c>
      <c r="E9713" s="444" t="s">
        <v>1002</v>
      </c>
      <c r="F9713" s="446" t="s">
        <v>1133</v>
      </c>
      <c r="G9713" s="447" t="n">
        <v>0.704985337243402</v>
      </c>
      <c r="H9713" s="448" t="n">
        <v>18.7709469785009</v>
      </c>
      <c r="I9713" s="448" t="n">
        <v>372.415554252199</v>
      </c>
      <c r="J9713" s="389"/>
      <c r="K9713" s="331" t="s">
        <v>994</v>
      </c>
    </row>
    <row r="9714" customFormat="false" ht="15" hidden="true" customHeight="false" outlineLevel="0" collapsed="false">
      <c r="A9714" s="444"/>
      <c r="B9714" s="444" t="s">
        <v>2036</v>
      </c>
      <c r="C9714" s="444" t="str">
        <f aca="false">IFERROR(VLOOKUP(B9714,'[1]#¡REF!'!$A$1:$C$15201,2,FALSE()),"")</f>
        <v/>
      </c>
      <c r="D9714" s="444" t="s">
        <v>991</v>
      </c>
      <c r="E9714" s="444" t="s">
        <v>997</v>
      </c>
      <c r="F9714" s="446" t="s">
        <v>1130</v>
      </c>
      <c r="G9714" s="447" t="n">
        <v>0.626911314984709</v>
      </c>
      <c r="H9714" s="448" t="n">
        <v>23.3486568000476</v>
      </c>
      <c r="I9714" s="448" t="n">
        <v>463.237308868502</v>
      </c>
      <c r="J9714" s="389"/>
      <c r="K9714" s="331" t="s">
        <v>994</v>
      </c>
    </row>
    <row r="9715" customFormat="false" ht="15" hidden="true" customHeight="false" outlineLevel="0" collapsed="false">
      <c r="A9715" s="444"/>
      <c r="B9715" s="444" t="s">
        <v>2036</v>
      </c>
      <c r="C9715" s="444" t="str">
        <f aca="false">IFERROR(VLOOKUP(B9715,'[1]#¡REF!'!$A$1:$C$15201,2,FALSE()),"")</f>
        <v/>
      </c>
      <c r="D9715" s="444" t="s">
        <v>991</v>
      </c>
      <c r="E9715" s="444" t="s">
        <v>1014</v>
      </c>
      <c r="F9715" s="446" t="s">
        <v>1132</v>
      </c>
      <c r="G9715" s="447" t="n">
        <v>21.3149847094801</v>
      </c>
      <c r="H9715" s="448" t="n">
        <v>793.854331201618</v>
      </c>
      <c r="I9715" s="448" t="n">
        <v>15750.0685015291</v>
      </c>
      <c r="J9715" s="389"/>
      <c r="K9715" s="331" t="s">
        <v>994</v>
      </c>
    </row>
    <row r="9716" customFormat="false" ht="15" hidden="true" customHeight="false" outlineLevel="0" collapsed="false">
      <c r="A9716" s="444"/>
      <c r="B9716" s="444" t="s">
        <v>2036</v>
      </c>
      <c r="C9716" s="444" t="str">
        <f aca="false">IFERROR(VLOOKUP(B9716,'[1]#¡REF!'!$A$1:$C$15201,2,FALSE()),"")</f>
        <v/>
      </c>
      <c r="D9716" s="444" t="s">
        <v>991</v>
      </c>
      <c r="E9716" s="444" t="s">
        <v>1002</v>
      </c>
      <c r="F9716" s="446" t="s">
        <v>1133</v>
      </c>
      <c r="G9716" s="447" t="n">
        <v>62.6911314984709</v>
      </c>
      <c r="H9716" s="448" t="n">
        <v>2334.86568000476</v>
      </c>
      <c r="I9716" s="448" t="n">
        <v>46323.7308868502</v>
      </c>
      <c r="J9716" s="389"/>
      <c r="K9716" s="331" t="s">
        <v>994</v>
      </c>
    </row>
    <row r="9717" customFormat="false" ht="15" hidden="true" customHeight="false" outlineLevel="0" collapsed="false">
      <c r="A9717" s="444"/>
      <c r="B9717" s="444" t="s">
        <v>2036</v>
      </c>
      <c r="C9717" s="444" t="str">
        <f aca="false">IFERROR(VLOOKUP(B9717,'[1]#¡REF!'!$A$1:$C$15201,2,FALSE()),"")</f>
        <v/>
      </c>
      <c r="D9717" s="444" t="s">
        <v>991</v>
      </c>
      <c r="E9717" s="444" t="s">
        <v>1004</v>
      </c>
      <c r="F9717" s="446" t="s">
        <v>1134</v>
      </c>
      <c r="G9717" s="447" t="n">
        <v>10.0305810397554</v>
      </c>
      <c r="H9717" s="448" t="n">
        <v>373.578508800761</v>
      </c>
      <c r="I9717" s="448" t="n">
        <v>7411.79694189603</v>
      </c>
      <c r="J9717" s="389"/>
      <c r="K9717" s="331" t="s">
        <v>994</v>
      </c>
    </row>
    <row r="9718" customFormat="false" ht="15" hidden="true" customHeight="false" outlineLevel="0" collapsed="false">
      <c r="A9718" s="444"/>
      <c r="B9718" s="444" t="s">
        <v>2037</v>
      </c>
      <c r="C9718" s="444" t="str">
        <f aca="false">IFERROR(VLOOKUP(B9718,'[1]#¡REF!'!$A$1:$C$15201,2,FALSE()),"")</f>
        <v/>
      </c>
      <c r="D9718" s="444" t="s">
        <v>991</v>
      </c>
      <c r="E9718" s="444" t="s">
        <v>1000</v>
      </c>
      <c r="F9718" s="354" t="s">
        <v>993</v>
      </c>
      <c r="G9718" s="447" t="n">
        <v>64.3823529411765</v>
      </c>
      <c r="H9718" s="448" t="n">
        <v>1734.39714211884</v>
      </c>
      <c r="I9718" s="448" t="n">
        <v>34410.4361764706</v>
      </c>
      <c r="J9718" s="389"/>
      <c r="K9718" s="331" t="s">
        <v>994</v>
      </c>
    </row>
    <row r="9719" customFormat="false" ht="15" hidden="true" customHeight="false" outlineLevel="0" collapsed="false">
      <c r="A9719" s="444"/>
      <c r="B9719" s="444" t="s">
        <v>2037</v>
      </c>
      <c r="C9719" s="444" t="str">
        <f aca="false">IFERROR(VLOOKUP(B9719,'[1]#¡REF!'!$A$1:$C$15201,2,FALSE()),"")</f>
        <v/>
      </c>
      <c r="D9719" s="444" t="s">
        <v>991</v>
      </c>
      <c r="E9719" s="444" t="s">
        <v>1053</v>
      </c>
      <c r="F9719" s="354" t="s">
        <v>993</v>
      </c>
      <c r="G9719" s="447" t="n">
        <v>54.1028175976273</v>
      </c>
      <c r="H9719" s="448" t="n">
        <v>1457.47659001584</v>
      </c>
      <c r="I9719" s="448" t="n">
        <v>28916.3329214039</v>
      </c>
      <c r="J9719" s="389"/>
      <c r="K9719" s="331" t="s">
        <v>994</v>
      </c>
    </row>
    <row r="9720" customFormat="false" ht="15" hidden="true" customHeight="false" outlineLevel="0" collapsed="false">
      <c r="A9720" s="444"/>
      <c r="B9720" s="444" t="s">
        <v>2037</v>
      </c>
      <c r="C9720" s="444" t="str">
        <f aca="false">IFERROR(VLOOKUP(B9720,'[1]#¡REF!'!$A$1:$C$15201,2,FALSE()),"")</f>
        <v/>
      </c>
      <c r="D9720" s="444" t="s">
        <v>991</v>
      </c>
      <c r="E9720" s="444" t="s">
        <v>1037</v>
      </c>
      <c r="F9720" s="446" t="s">
        <v>1131</v>
      </c>
      <c r="G9720" s="447" t="n">
        <v>5.41028175976273</v>
      </c>
      <c r="H9720" s="448" t="n">
        <v>145.747659001584</v>
      </c>
      <c r="I9720" s="448" t="n">
        <v>2891.63329214039</v>
      </c>
      <c r="J9720" s="389"/>
      <c r="K9720" s="331" t="s">
        <v>994</v>
      </c>
    </row>
    <row r="9721" customFormat="false" ht="15" hidden="true" customHeight="false" outlineLevel="0" collapsed="false">
      <c r="A9721" s="444"/>
      <c r="B9721" s="444" t="s">
        <v>2037</v>
      </c>
      <c r="C9721" s="444" t="str">
        <f aca="false">IFERROR(VLOOKUP(B9721,'[1]#¡REF!'!$A$1:$C$15201,2,FALSE()),"")</f>
        <v/>
      </c>
      <c r="D9721" s="444" t="s">
        <v>991</v>
      </c>
      <c r="E9721" s="444" t="s">
        <v>1014</v>
      </c>
      <c r="F9721" s="446" t="s">
        <v>1132</v>
      </c>
      <c r="G9721" s="447" t="n">
        <v>12.9846762234306</v>
      </c>
      <c r="H9721" s="448" t="n">
        <v>349.7943816038</v>
      </c>
      <c r="I9721" s="448" t="n">
        <v>6939.91990113693</v>
      </c>
      <c r="J9721" s="389"/>
      <c r="K9721" s="331" t="s">
        <v>994</v>
      </c>
    </row>
    <row r="9722" customFormat="false" ht="15" hidden="true" customHeight="false" outlineLevel="0" collapsed="false">
      <c r="A9722" s="444"/>
      <c r="B9722" s="444" t="s">
        <v>2037</v>
      </c>
      <c r="C9722" s="444" t="str">
        <f aca="false">IFERROR(VLOOKUP(B9722,'[1]#¡REF!'!$A$1:$C$15201,2,FALSE()),"")</f>
        <v/>
      </c>
      <c r="D9722" s="444" t="s">
        <v>991</v>
      </c>
      <c r="E9722" s="444" t="s">
        <v>1002</v>
      </c>
      <c r="F9722" s="446" t="s">
        <v>1133</v>
      </c>
      <c r="G9722" s="447" t="n">
        <v>0.541028175976273</v>
      </c>
      <c r="H9722" s="448" t="n">
        <v>14.5747659001584</v>
      </c>
      <c r="I9722" s="448" t="n">
        <v>289.163329214039</v>
      </c>
      <c r="J9722" s="389"/>
      <c r="K9722" s="331" t="s">
        <v>994</v>
      </c>
    </row>
    <row r="9723" customFormat="false" ht="15" hidden="true" customHeight="false" outlineLevel="0" collapsed="false">
      <c r="A9723" s="444"/>
      <c r="B9723" s="444" t="s">
        <v>2038</v>
      </c>
      <c r="C9723" s="444" t="str">
        <f aca="false">IFERROR(VLOOKUP(B9723,'[1]#¡REF!'!$A$1:$C$15201,2,FALSE()),"")</f>
        <v/>
      </c>
      <c r="D9723" s="444" t="s">
        <v>991</v>
      </c>
      <c r="E9723" s="444" t="s">
        <v>1053</v>
      </c>
      <c r="F9723" s="354" t="s">
        <v>993</v>
      </c>
      <c r="G9723" s="447" t="n">
        <v>60.7712082262211</v>
      </c>
      <c r="H9723" s="448" t="n">
        <v>2019.60141474887</v>
      </c>
      <c r="I9723" s="448" t="n">
        <v>40068.8884318766</v>
      </c>
      <c r="J9723" s="389"/>
      <c r="K9723" s="331" t="s">
        <v>994</v>
      </c>
    </row>
    <row r="9724" customFormat="false" ht="15" hidden="true" customHeight="false" outlineLevel="0" collapsed="false">
      <c r="A9724" s="444"/>
      <c r="B9724" s="444" t="s">
        <v>2038</v>
      </c>
      <c r="C9724" s="444" t="str">
        <f aca="false">IFERROR(VLOOKUP(B9724,'[1]#¡REF!'!$A$1:$C$15201,2,FALSE()),"")</f>
        <v/>
      </c>
      <c r="D9724" s="444" t="s">
        <v>991</v>
      </c>
      <c r="E9724" s="444" t="s">
        <v>1002</v>
      </c>
      <c r="F9724" s="446" t="s">
        <v>1133</v>
      </c>
      <c r="G9724" s="447" t="n">
        <v>151.928020565553</v>
      </c>
      <c r="H9724" s="448" t="n">
        <v>5049.00353687217</v>
      </c>
      <c r="I9724" s="448" t="n">
        <v>100172.221079692</v>
      </c>
      <c r="J9724" s="389"/>
      <c r="K9724" s="331" t="s">
        <v>994</v>
      </c>
    </row>
    <row r="9725" customFormat="false" ht="15" hidden="true" customHeight="false" outlineLevel="0" collapsed="false">
      <c r="A9725" s="444"/>
      <c r="B9725" s="444" t="s">
        <v>2039</v>
      </c>
      <c r="C9725" s="444" t="str">
        <f aca="false">IFERROR(VLOOKUP(B9725,'[1]#¡REF!'!$A$1:$C$15201,2,FALSE()),"")</f>
        <v/>
      </c>
      <c r="D9725" s="444" t="s">
        <v>991</v>
      </c>
      <c r="E9725" s="444" t="s">
        <v>1032</v>
      </c>
      <c r="F9725" s="446" t="s">
        <v>1130</v>
      </c>
      <c r="G9725" s="447" t="n">
        <v>7.01005025125628</v>
      </c>
      <c r="H9725" s="448" t="n">
        <v>218.262033000898</v>
      </c>
      <c r="I9725" s="448" t="n">
        <v>4330.31834170854</v>
      </c>
      <c r="J9725" s="389"/>
      <c r="K9725" s="331" t="s">
        <v>994</v>
      </c>
    </row>
    <row r="9726" customFormat="false" ht="15" hidden="true" customHeight="false" outlineLevel="0" collapsed="false">
      <c r="A9726" s="444"/>
      <c r="B9726" s="444" t="s">
        <v>2040</v>
      </c>
      <c r="C9726" s="444" t="str">
        <f aca="false">IFERROR(VLOOKUP(B9726,'[1]#¡REF!'!$A$1:$C$15201,2,FALSE()),"")</f>
        <v/>
      </c>
      <c r="D9726" s="444" t="s">
        <v>991</v>
      </c>
      <c r="E9726" s="444" t="s">
        <v>997</v>
      </c>
      <c r="F9726" s="446" t="s">
        <v>1130</v>
      </c>
      <c r="G9726" s="447" t="n">
        <v>6.18251928020566</v>
      </c>
      <c r="H9726" s="448" t="n">
        <v>283.398732082288</v>
      </c>
      <c r="I9726" s="448" t="n">
        <v>5622.63033419023</v>
      </c>
      <c r="J9726" s="389"/>
      <c r="K9726" s="331" t="s">
        <v>994</v>
      </c>
    </row>
    <row r="9727" customFormat="false" ht="15" hidden="true" customHeight="false" outlineLevel="0" collapsed="false">
      <c r="A9727" s="444"/>
      <c r="B9727" s="444" t="s">
        <v>2040</v>
      </c>
      <c r="C9727" s="444" t="str">
        <f aca="false">IFERROR(VLOOKUP(B9727,'[1]#¡REF!'!$A$1:$C$15201,2,FALSE()),"")</f>
        <v/>
      </c>
      <c r="D9727" s="444" t="s">
        <v>991</v>
      </c>
      <c r="E9727" s="444" t="s">
        <v>992</v>
      </c>
      <c r="F9727" s="354" t="s">
        <v>993</v>
      </c>
      <c r="G9727" s="447" t="n">
        <v>37.0951156812339</v>
      </c>
      <c r="H9727" s="448" t="n">
        <v>1700.39239249373</v>
      </c>
      <c r="I9727" s="448" t="n">
        <v>33735.7820051414</v>
      </c>
      <c r="J9727" s="389"/>
      <c r="K9727" s="331" t="s">
        <v>994</v>
      </c>
    </row>
    <row r="9728" customFormat="false" ht="15" hidden="true" customHeight="false" outlineLevel="0" collapsed="false">
      <c r="A9728" s="444"/>
      <c r="B9728" s="444" t="s">
        <v>2040</v>
      </c>
      <c r="C9728" s="444" t="str">
        <f aca="false">IFERROR(VLOOKUP(B9728,'[1]#¡REF!'!$A$1:$C$15201,2,FALSE()),"")</f>
        <v/>
      </c>
      <c r="D9728" s="444" t="s">
        <v>991</v>
      </c>
      <c r="E9728" s="444" t="s">
        <v>1000</v>
      </c>
      <c r="F9728" s="354" t="s">
        <v>993</v>
      </c>
      <c r="G9728" s="447" t="n">
        <v>135.397172236504</v>
      </c>
      <c r="H9728" s="448" t="n">
        <v>6206.43223260211</v>
      </c>
      <c r="I9728" s="448" t="n">
        <v>123135.604318766</v>
      </c>
      <c r="J9728" s="389"/>
      <c r="K9728" s="331" t="s">
        <v>994</v>
      </c>
    </row>
    <row r="9729" customFormat="false" ht="15" hidden="true" customHeight="false" outlineLevel="0" collapsed="false">
      <c r="A9729" s="444"/>
      <c r="B9729" s="444" t="s">
        <v>2040</v>
      </c>
      <c r="C9729" s="444" t="str">
        <f aca="false">IFERROR(VLOOKUP(B9729,'[1]#¡REF!'!$A$1:$C$15201,2,FALSE()),"")</f>
        <v/>
      </c>
      <c r="D9729" s="444" t="s">
        <v>991</v>
      </c>
      <c r="E9729" s="444" t="s">
        <v>1009</v>
      </c>
      <c r="F9729" s="354" t="s">
        <v>993</v>
      </c>
      <c r="G9729" s="447" t="n">
        <v>6.18251928020566</v>
      </c>
      <c r="H9729" s="448" t="n">
        <v>283.398732082288</v>
      </c>
      <c r="I9729" s="448" t="n">
        <v>5622.63033419023</v>
      </c>
      <c r="J9729" s="389"/>
      <c r="K9729" s="331" t="s">
        <v>994</v>
      </c>
    </row>
    <row r="9730" customFormat="false" ht="15" hidden="true" customHeight="false" outlineLevel="0" collapsed="false">
      <c r="A9730" s="444"/>
      <c r="B9730" s="444" t="s">
        <v>2040</v>
      </c>
      <c r="C9730" s="444" t="str">
        <f aca="false">IFERROR(VLOOKUP(B9730,'[1]#¡REF!'!$A$1:$C$15201,2,FALSE()),"")</f>
        <v/>
      </c>
      <c r="D9730" s="444" t="s">
        <v>991</v>
      </c>
      <c r="E9730" s="444" t="s">
        <v>1014</v>
      </c>
      <c r="F9730" s="446" t="s">
        <v>1132</v>
      </c>
      <c r="G9730" s="447" t="n">
        <v>21.0205655526992</v>
      </c>
      <c r="H9730" s="448" t="n">
        <v>963.555689079779</v>
      </c>
      <c r="I9730" s="448" t="n">
        <v>19116.9431362468</v>
      </c>
      <c r="J9730" s="389"/>
      <c r="K9730" s="331" t="s">
        <v>994</v>
      </c>
    </row>
    <row r="9731" customFormat="false" ht="15" hidden="true" customHeight="false" outlineLevel="0" collapsed="false">
      <c r="A9731" s="444"/>
      <c r="B9731" s="444" t="s">
        <v>2041</v>
      </c>
      <c r="C9731" s="444" t="str">
        <f aca="false">IFERROR(VLOOKUP(B9731,'[1]#¡REF!'!$A$1:$C$15201,2,FALSE()),"")</f>
        <v/>
      </c>
      <c r="D9731" s="444" t="s">
        <v>991</v>
      </c>
      <c r="E9731" s="444" t="s">
        <v>1034</v>
      </c>
      <c r="F9731" s="354" t="s">
        <v>993</v>
      </c>
      <c r="G9731" s="447" t="n">
        <v>1.91075050709939</v>
      </c>
      <c r="H9731" s="448" t="n">
        <v>169.698544813978</v>
      </c>
      <c r="I9731" s="448" t="n">
        <v>3366.81882352941</v>
      </c>
      <c r="J9731" s="389"/>
      <c r="K9731" s="331" t="s">
        <v>994</v>
      </c>
    </row>
    <row r="9732" customFormat="false" ht="15" hidden="true" customHeight="false" outlineLevel="0" collapsed="false">
      <c r="A9732" s="444"/>
      <c r="B9732" s="444" t="s">
        <v>2042</v>
      </c>
      <c r="C9732" s="444" t="str">
        <f aca="false">IFERROR(VLOOKUP(B9732,'[1]#¡REF!'!$A$1:$C$15201,2,FALSE()),"")</f>
        <v/>
      </c>
      <c r="D9732" s="444" t="s">
        <v>991</v>
      </c>
      <c r="E9732" s="444" t="s">
        <v>1032</v>
      </c>
      <c r="F9732" s="446" t="s">
        <v>1130</v>
      </c>
      <c r="G9732" s="447" t="n">
        <v>0.536804308797128</v>
      </c>
      <c r="H9732" s="448" t="n">
        <v>39.1702135294032</v>
      </c>
      <c r="I9732" s="448" t="n">
        <v>777.136965888689</v>
      </c>
      <c r="J9732" s="389"/>
      <c r="K9732" s="331" t="s">
        <v>994</v>
      </c>
    </row>
    <row r="9733" customFormat="false" ht="15" hidden="true" customHeight="false" outlineLevel="0" collapsed="false">
      <c r="A9733" s="444"/>
      <c r="B9733" s="444" t="s">
        <v>2043</v>
      </c>
      <c r="C9733" s="444" t="str">
        <f aca="false">IFERROR(VLOOKUP(B9733,'[1]#¡REF!'!$A$1:$C$15201,2,FALSE()),"")</f>
        <v/>
      </c>
      <c r="D9733" s="444" t="s">
        <v>991</v>
      </c>
      <c r="E9733" s="444" t="s">
        <v>997</v>
      </c>
      <c r="F9733" s="446" t="s">
        <v>1130</v>
      </c>
      <c r="G9733" s="447" t="n">
        <v>9.96841440303222</v>
      </c>
      <c r="H9733" s="448" t="n">
        <v>101.442694702644</v>
      </c>
      <c r="I9733" s="448" t="n">
        <v>2012.6228679722</v>
      </c>
      <c r="J9733" s="389"/>
      <c r="K9733" s="331" t="s">
        <v>994</v>
      </c>
    </row>
    <row r="9734" customFormat="false" ht="15" hidden="true" customHeight="false" outlineLevel="0" collapsed="false">
      <c r="A9734" s="444"/>
      <c r="B9734" s="444" t="s">
        <v>2043</v>
      </c>
      <c r="C9734" s="444" t="str">
        <f aca="false">IFERROR(VLOOKUP(B9734,'[1]#¡REF!'!$A$1:$C$15201,2,FALSE()),"")</f>
        <v/>
      </c>
      <c r="D9734" s="444" t="s">
        <v>991</v>
      </c>
      <c r="E9734" s="444" t="s">
        <v>1032</v>
      </c>
      <c r="F9734" s="446" t="s">
        <v>1130</v>
      </c>
      <c r="G9734" s="447" t="n">
        <v>11.9620972836387</v>
      </c>
      <c r="H9734" s="448" t="n">
        <v>121.731233643173</v>
      </c>
      <c r="I9734" s="448" t="n">
        <v>2415.14744156665</v>
      </c>
      <c r="J9734" s="389"/>
      <c r="K9734" s="331" t="s">
        <v>994</v>
      </c>
    </row>
    <row r="9735" customFormat="false" ht="15" hidden="true" customHeight="false" outlineLevel="0" collapsed="false">
      <c r="A9735" s="444"/>
      <c r="B9735" s="444" t="s">
        <v>2043</v>
      </c>
      <c r="C9735" s="444" t="str">
        <f aca="false">IFERROR(VLOOKUP(B9735,'[1]#¡REF!'!$A$1:$C$15201,2,FALSE()),"")</f>
        <v/>
      </c>
      <c r="D9735" s="444" t="s">
        <v>991</v>
      </c>
      <c r="E9735" s="444" t="s">
        <v>992</v>
      </c>
      <c r="F9735" s="354" t="s">
        <v>993</v>
      </c>
      <c r="G9735" s="447" t="n">
        <v>49.8420720151611</v>
      </c>
      <c r="H9735" s="448" t="n">
        <v>507.213473513221</v>
      </c>
      <c r="I9735" s="448" t="n">
        <v>10063.114339861</v>
      </c>
      <c r="J9735" s="389"/>
      <c r="K9735" s="331" t="s">
        <v>994</v>
      </c>
    </row>
    <row r="9736" customFormat="false" ht="15" hidden="true" customHeight="false" outlineLevel="0" collapsed="false">
      <c r="A9736" s="444"/>
      <c r="B9736" s="444" t="s">
        <v>2043</v>
      </c>
      <c r="C9736" s="444" t="str">
        <f aca="false">IFERROR(VLOOKUP(B9736,'[1]#¡REF!'!$A$1:$C$15201,2,FALSE()),"")</f>
        <v/>
      </c>
      <c r="D9736" s="444" t="s">
        <v>991</v>
      </c>
      <c r="E9736" s="444" t="s">
        <v>1000</v>
      </c>
      <c r="F9736" s="354" t="s">
        <v>993</v>
      </c>
      <c r="G9736" s="447" t="n">
        <v>74.7631080227416</v>
      </c>
      <c r="H9736" s="448" t="n">
        <v>760.820210269831</v>
      </c>
      <c r="I9736" s="448" t="n">
        <v>15094.6715097915</v>
      </c>
      <c r="J9736" s="389"/>
      <c r="K9736" s="331" t="s">
        <v>994</v>
      </c>
    </row>
    <row r="9737" customFormat="false" ht="15" hidden="true" customHeight="false" outlineLevel="0" collapsed="false">
      <c r="A9737" s="444"/>
      <c r="B9737" s="444" t="s">
        <v>2043</v>
      </c>
      <c r="C9737" s="444" t="str">
        <f aca="false">IFERROR(VLOOKUP(B9737,'[1]#¡REF!'!$A$1:$C$15201,2,FALSE()),"")</f>
        <v/>
      </c>
      <c r="D9737" s="444" t="s">
        <v>991</v>
      </c>
      <c r="E9737" s="444" t="s">
        <v>1009</v>
      </c>
      <c r="F9737" s="354" t="s">
        <v>993</v>
      </c>
      <c r="G9737" s="447" t="n">
        <v>0.498420720151611</v>
      </c>
      <c r="H9737" s="448" t="n">
        <v>5.07213473513221</v>
      </c>
      <c r="I9737" s="448" t="n">
        <v>100.63114339861</v>
      </c>
      <c r="J9737" s="389"/>
      <c r="K9737" s="331" t="s">
        <v>994</v>
      </c>
    </row>
    <row r="9738" customFormat="false" ht="15" hidden="true" customHeight="false" outlineLevel="0" collapsed="false">
      <c r="A9738" s="444"/>
      <c r="B9738" s="444" t="s">
        <v>2043</v>
      </c>
      <c r="C9738" s="444" t="str">
        <f aca="false">IFERROR(VLOOKUP(B9738,'[1]#¡REF!'!$A$1:$C$15201,2,FALSE()),"")</f>
        <v/>
      </c>
      <c r="D9738" s="444" t="s">
        <v>991</v>
      </c>
      <c r="E9738" s="444" t="s">
        <v>1011</v>
      </c>
      <c r="F9738" s="354" t="s">
        <v>993</v>
      </c>
      <c r="G9738" s="447" t="n">
        <v>2.99052432090967</v>
      </c>
      <c r="H9738" s="448" t="n">
        <v>30.4328084107932</v>
      </c>
      <c r="I9738" s="448" t="n">
        <v>603.786860391661</v>
      </c>
      <c r="J9738" s="389"/>
      <c r="K9738" s="331" t="s">
        <v>994</v>
      </c>
    </row>
    <row r="9739" customFormat="false" ht="15" hidden="true" customHeight="false" outlineLevel="0" collapsed="false">
      <c r="A9739" s="449"/>
      <c r="B9739" s="449" t="s">
        <v>2043</v>
      </c>
      <c r="C9739" s="449" t="str">
        <f aca="false">IFERROR(VLOOKUP(B9739,'[1]#¡REF!'!$A$1:$C$15201,2,FALSE()),"")</f>
        <v/>
      </c>
      <c r="D9739" s="449" t="s">
        <v>991</v>
      </c>
      <c r="E9739" s="449" t="s">
        <v>1037</v>
      </c>
      <c r="F9739" s="450" t="s">
        <v>1131</v>
      </c>
      <c r="G9739" s="447" t="n">
        <v>35.3878711307644</v>
      </c>
      <c r="H9739" s="448" t="n">
        <v>360.121566194387</v>
      </c>
      <c r="I9739" s="448" t="n">
        <v>7144.81118130133</v>
      </c>
      <c r="J9739" s="390"/>
      <c r="K9739" s="331" t="s">
        <v>994</v>
      </c>
    </row>
    <row r="9740" customFormat="false" ht="15.75" hidden="true" customHeight="false" outlineLevel="0" collapsed="false">
      <c r="A9740" s="455" t="s">
        <v>1059</v>
      </c>
      <c r="B9740" s="455" t="s">
        <v>2043</v>
      </c>
      <c r="C9740" s="455" t="str">
        <f aca="false">IFERROR(VLOOKUP(B9740,'[1]#¡REF!'!$A$1:$C$15201,2,FALSE()),"")</f>
        <v/>
      </c>
      <c r="D9740" s="455" t="s">
        <v>991</v>
      </c>
      <c r="E9740" s="455" t="s">
        <v>612</v>
      </c>
      <c r="F9740" s="456" t="s">
        <v>1136</v>
      </c>
      <c r="G9740" s="457" t="n">
        <v>38</v>
      </c>
      <c r="H9740" s="465" t="n">
        <v>192.741119935024</v>
      </c>
      <c r="I9740" s="465" t="n">
        <v>3823.98344914719</v>
      </c>
      <c r="J9740" s="360" t="n">
        <v>174.05</v>
      </c>
      <c r="K9740" s="455" t="s">
        <v>994</v>
      </c>
      <c r="L9740" s="458" t="s">
        <v>2044</v>
      </c>
      <c r="M9740" s="458"/>
      <c r="N9740" s="458"/>
      <c r="O9740" s="458" t="n">
        <v>3139423</v>
      </c>
      <c r="P9740" s="459" t="n">
        <v>2466</v>
      </c>
      <c r="Q9740" s="460" t="n">
        <v>44476</v>
      </c>
      <c r="R9740" s="461"/>
      <c r="S9740" s="461"/>
      <c r="T9740" s="462" t="n">
        <v>38</v>
      </c>
    </row>
    <row r="9741" customFormat="false" ht="15" hidden="true" customHeight="false" outlineLevel="0" collapsed="false">
      <c r="A9741" s="439"/>
      <c r="B9741" s="439" t="s">
        <v>2045</v>
      </c>
      <c r="C9741" s="439" t="str">
        <f aca="false">IFERROR(VLOOKUP(B9741,'[1]#¡REF!'!$A$1:$C$15201,2,FALSE()),"")</f>
        <v/>
      </c>
      <c r="D9741" s="439" t="s">
        <v>991</v>
      </c>
      <c r="E9741" s="439" t="s">
        <v>997</v>
      </c>
      <c r="F9741" s="441" t="s">
        <v>1130</v>
      </c>
      <c r="G9741" s="447" t="n">
        <v>200</v>
      </c>
      <c r="H9741" s="448" t="n">
        <v>365.120999316515</v>
      </c>
      <c r="I9741" s="448" t="n">
        <v>7244</v>
      </c>
      <c r="J9741" s="388"/>
      <c r="K9741" s="331" t="s">
        <v>994</v>
      </c>
    </row>
    <row r="9742" customFormat="false" ht="15" hidden="true" customHeight="false" outlineLevel="0" collapsed="false">
      <c r="A9742" s="444"/>
      <c r="B9742" s="444" t="s">
        <v>2045</v>
      </c>
      <c r="C9742" s="444" t="str">
        <f aca="false">IFERROR(VLOOKUP(B9742,'[1]#¡REF!'!$A$1:$C$15201,2,FALSE()),"")</f>
        <v/>
      </c>
      <c r="D9742" s="444" t="s">
        <v>991</v>
      </c>
      <c r="E9742" s="444" t="s">
        <v>1032</v>
      </c>
      <c r="F9742" s="446" t="s">
        <v>1130</v>
      </c>
      <c r="G9742" s="447" t="n">
        <v>240</v>
      </c>
      <c r="H9742" s="448" t="n">
        <v>438.145199179818</v>
      </c>
      <c r="I9742" s="448" t="n">
        <v>8692.8</v>
      </c>
      <c r="J9742" s="389"/>
      <c r="K9742" s="331" t="s">
        <v>994</v>
      </c>
    </row>
    <row r="9743" customFormat="false" ht="15" hidden="true" customHeight="false" outlineLevel="0" collapsed="false">
      <c r="A9743" s="444"/>
      <c r="B9743" s="444" t="s">
        <v>2045</v>
      </c>
      <c r="C9743" s="444" t="str">
        <f aca="false">IFERROR(VLOOKUP(B9743,'[1]#¡REF!'!$A$1:$C$15201,2,FALSE()),"")</f>
        <v/>
      </c>
      <c r="D9743" s="444" t="s">
        <v>991</v>
      </c>
      <c r="E9743" s="444" t="s">
        <v>992</v>
      </c>
      <c r="F9743" s="354" t="s">
        <v>993</v>
      </c>
      <c r="G9743" s="447" t="n">
        <v>21450</v>
      </c>
      <c r="H9743" s="448" t="n">
        <v>39159.2271766963</v>
      </c>
      <c r="I9743" s="448" t="n">
        <v>776919</v>
      </c>
      <c r="J9743" s="389"/>
      <c r="K9743" s="331" t="s">
        <v>994</v>
      </c>
    </row>
    <row r="9744" customFormat="false" ht="15" hidden="true" customHeight="false" outlineLevel="0" collapsed="false">
      <c r="A9744" s="444"/>
      <c r="B9744" s="444" t="s">
        <v>2045</v>
      </c>
      <c r="C9744" s="444" t="str">
        <f aca="false">IFERROR(VLOOKUP(B9744,'[1]#¡REF!'!$A$1:$C$15201,2,FALSE()),"")</f>
        <v/>
      </c>
      <c r="D9744" s="444" t="s">
        <v>991</v>
      </c>
      <c r="E9744" s="444" t="s">
        <v>1008</v>
      </c>
      <c r="F9744" s="354" t="s">
        <v>993</v>
      </c>
      <c r="G9744" s="447" t="n">
        <v>5000</v>
      </c>
      <c r="H9744" s="448" t="n">
        <v>9128.02498291288</v>
      </c>
      <c r="I9744" s="448" t="n">
        <v>181100</v>
      </c>
      <c r="J9744" s="389"/>
      <c r="K9744" s="331" t="s">
        <v>994</v>
      </c>
    </row>
    <row r="9745" customFormat="false" ht="15" hidden="true" customHeight="false" outlineLevel="0" collapsed="false">
      <c r="A9745" s="444"/>
      <c r="B9745" s="444" t="s">
        <v>2045</v>
      </c>
      <c r="C9745" s="444" t="str">
        <f aca="false">IFERROR(VLOOKUP(B9745,'[1]#¡REF!'!$A$1:$C$15201,2,FALSE()),"")</f>
        <v/>
      </c>
      <c r="D9745" s="444" t="s">
        <v>991</v>
      </c>
      <c r="E9745" s="444" t="s">
        <v>1000</v>
      </c>
      <c r="F9745" s="354" t="s">
        <v>993</v>
      </c>
      <c r="G9745" s="447" t="n">
        <v>12711</v>
      </c>
      <c r="H9745" s="448" t="n">
        <v>23205.2651115611</v>
      </c>
      <c r="I9745" s="448" t="n">
        <v>460392.42</v>
      </c>
      <c r="J9745" s="389"/>
      <c r="K9745" s="331" t="s">
        <v>994</v>
      </c>
    </row>
    <row r="9746" customFormat="false" ht="15" hidden="true" customHeight="false" outlineLevel="0" collapsed="false">
      <c r="A9746" s="444"/>
      <c r="B9746" s="444" t="s">
        <v>2045</v>
      </c>
      <c r="C9746" s="444" t="str">
        <f aca="false">IFERROR(VLOOKUP(B9746,'[1]#¡REF!'!$A$1:$C$15201,2,FALSE()),"")</f>
        <v/>
      </c>
      <c r="D9746" s="444" t="s">
        <v>991</v>
      </c>
      <c r="E9746" s="444" t="s">
        <v>1075</v>
      </c>
      <c r="F9746" s="354" t="s">
        <v>993</v>
      </c>
      <c r="G9746" s="447" t="n">
        <v>515</v>
      </c>
      <c r="H9746" s="448" t="n">
        <v>940.186573240027</v>
      </c>
      <c r="I9746" s="448" t="n">
        <v>18653.3</v>
      </c>
      <c r="J9746" s="389"/>
      <c r="K9746" s="331" t="s">
        <v>994</v>
      </c>
    </row>
    <row r="9747" customFormat="false" ht="15" hidden="true" customHeight="false" outlineLevel="0" collapsed="false">
      <c r="A9747" s="444"/>
      <c r="B9747" s="444" t="s">
        <v>2045</v>
      </c>
      <c r="C9747" s="444" t="str">
        <f aca="false">IFERROR(VLOOKUP(B9747,'[1]#¡REF!'!$A$1:$C$15201,2,FALSE()),"")</f>
        <v/>
      </c>
      <c r="D9747" s="444" t="s">
        <v>991</v>
      </c>
      <c r="E9747" s="444" t="s">
        <v>1053</v>
      </c>
      <c r="F9747" s="354" t="s">
        <v>993</v>
      </c>
      <c r="G9747" s="447" t="n">
        <v>500</v>
      </c>
      <c r="H9747" s="448" t="n">
        <v>912.802498291288</v>
      </c>
      <c r="I9747" s="448" t="n">
        <v>18110</v>
      </c>
      <c r="J9747" s="389"/>
      <c r="K9747" s="331" t="s">
        <v>994</v>
      </c>
    </row>
    <row r="9748" customFormat="false" ht="15" hidden="true" customHeight="false" outlineLevel="0" collapsed="false">
      <c r="A9748" s="444"/>
      <c r="B9748" s="444" t="s">
        <v>2045</v>
      </c>
      <c r="C9748" s="444" t="str">
        <f aca="false">IFERROR(VLOOKUP(B9748,'[1]#¡REF!'!$A$1:$C$15201,2,FALSE()),"")</f>
        <v/>
      </c>
      <c r="D9748" s="444" t="s">
        <v>991</v>
      </c>
      <c r="E9748" s="444" t="s">
        <v>1034</v>
      </c>
      <c r="F9748" s="354" t="s">
        <v>993</v>
      </c>
      <c r="G9748" s="447" t="n">
        <v>1316</v>
      </c>
      <c r="H9748" s="448" t="n">
        <v>2402.49617550267</v>
      </c>
      <c r="I9748" s="448" t="n">
        <v>47665.52</v>
      </c>
      <c r="J9748" s="389"/>
      <c r="K9748" s="331" t="s">
        <v>994</v>
      </c>
    </row>
    <row r="9749" customFormat="false" ht="15" hidden="true" customHeight="false" outlineLevel="0" collapsed="false">
      <c r="A9749" s="444"/>
      <c r="B9749" s="444" t="s">
        <v>2045</v>
      </c>
      <c r="C9749" s="444" t="str">
        <f aca="false">IFERROR(VLOOKUP(B9749,'[1]#¡REF!'!$A$1:$C$15201,2,FALSE()),"")</f>
        <v/>
      </c>
      <c r="D9749" s="444" t="s">
        <v>991</v>
      </c>
      <c r="E9749" s="444" t="s">
        <v>1009</v>
      </c>
      <c r="F9749" s="354" t="s">
        <v>993</v>
      </c>
      <c r="G9749" s="447" t="n">
        <v>800</v>
      </c>
      <c r="H9749" s="448" t="n">
        <v>1460.48399726606</v>
      </c>
      <c r="I9749" s="448" t="n">
        <v>28976</v>
      </c>
      <c r="J9749" s="389"/>
      <c r="K9749" s="331" t="s">
        <v>994</v>
      </c>
    </row>
    <row r="9750" customFormat="false" ht="15" hidden="true" customHeight="false" outlineLevel="0" collapsed="false">
      <c r="A9750" s="444"/>
      <c r="B9750" s="444" t="s">
        <v>2045</v>
      </c>
      <c r="C9750" s="444" t="str">
        <f aca="false">IFERROR(VLOOKUP(B9750,'[1]#¡REF!'!$A$1:$C$15201,2,FALSE()),"")</f>
        <v/>
      </c>
      <c r="D9750" s="444" t="s">
        <v>991</v>
      </c>
      <c r="E9750" s="444" t="s">
        <v>1010</v>
      </c>
      <c r="F9750" s="354" t="s">
        <v>993</v>
      </c>
      <c r="G9750" s="447" t="n">
        <v>550</v>
      </c>
      <c r="H9750" s="448" t="n">
        <v>1004.08274812042</v>
      </c>
      <c r="I9750" s="448" t="n">
        <v>19921</v>
      </c>
      <c r="J9750" s="389"/>
      <c r="K9750" s="331" t="s">
        <v>994</v>
      </c>
    </row>
    <row r="9751" customFormat="false" ht="15" hidden="true" customHeight="false" outlineLevel="0" collapsed="false">
      <c r="A9751" s="444"/>
      <c r="B9751" s="444" t="s">
        <v>2045</v>
      </c>
      <c r="C9751" s="444" t="str">
        <f aca="false">IFERROR(VLOOKUP(B9751,'[1]#¡REF!'!$A$1:$C$15201,2,FALSE()),"")</f>
        <v/>
      </c>
      <c r="D9751" s="444" t="s">
        <v>991</v>
      </c>
      <c r="E9751" s="444" t="s">
        <v>1011</v>
      </c>
      <c r="F9751" s="354" t="s">
        <v>993</v>
      </c>
      <c r="G9751" s="447" t="n">
        <v>575</v>
      </c>
      <c r="H9751" s="448" t="n">
        <v>1049.72287303498</v>
      </c>
      <c r="I9751" s="448" t="n">
        <v>20826.5</v>
      </c>
      <c r="J9751" s="389"/>
      <c r="K9751" s="331" t="s">
        <v>994</v>
      </c>
    </row>
    <row r="9752" customFormat="false" ht="15" hidden="true" customHeight="false" outlineLevel="0" collapsed="false">
      <c r="A9752" s="444"/>
      <c r="B9752" s="444" t="s">
        <v>2045</v>
      </c>
      <c r="C9752" s="444" t="str">
        <f aca="false">IFERROR(VLOOKUP(B9752,'[1]#¡REF!'!$A$1:$C$15201,2,FALSE()),"")</f>
        <v/>
      </c>
      <c r="D9752" s="444" t="s">
        <v>991</v>
      </c>
      <c r="E9752" s="444" t="s">
        <v>1012</v>
      </c>
      <c r="F9752" s="354" t="s">
        <v>993</v>
      </c>
      <c r="G9752" s="447" t="n">
        <v>1005</v>
      </c>
      <c r="H9752" s="448" t="n">
        <v>1834.73302156549</v>
      </c>
      <c r="I9752" s="448" t="n">
        <v>36401.1</v>
      </c>
      <c r="J9752" s="389"/>
      <c r="K9752" s="331" t="s">
        <v>994</v>
      </c>
    </row>
    <row r="9753" customFormat="false" ht="15" hidden="true" customHeight="false" outlineLevel="0" collapsed="false">
      <c r="A9753" s="444"/>
      <c r="B9753" s="444" t="s">
        <v>2045</v>
      </c>
      <c r="C9753" s="444" t="str">
        <f aca="false">IFERROR(VLOOKUP(B9753,'[1]#¡REF!'!$A$1:$C$15201,2,FALSE()),"")</f>
        <v/>
      </c>
      <c r="D9753" s="444" t="s">
        <v>991</v>
      </c>
      <c r="E9753" s="444" t="s">
        <v>1036</v>
      </c>
      <c r="F9753" s="354" t="s">
        <v>993</v>
      </c>
      <c r="G9753" s="447" t="n">
        <v>15</v>
      </c>
      <c r="H9753" s="448" t="n">
        <v>27.3840749487386</v>
      </c>
      <c r="I9753" s="448" t="n">
        <v>543.3</v>
      </c>
      <c r="J9753" s="389"/>
      <c r="K9753" s="331" t="s">
        <v>994</v>
      </c>
    </row>
    <row r="9754" customFormat="false" ht="15" hidden="true" customHeight="false" outlineLevel="0" collapsed="false">
      <c r="A9754" s="444"/>
      <c r="B9754" s="444" t="s">
        <v>2045</v>
      </c>
      <c r="C9754" s="444" t="str">
        <f aca="false">IFERROR(VLOOKUP(B9754,'[1]#¡REF!'!$A$1:$C$15201,2,FALSE()),"")</f>
        <v/>
      </c>
      <c r="D9754" s="444" t="s">
        <v>991</v>
      </c>
      <c r="E9754" s="444" t="s">
        <v>995</v>
      </c>
      <c r="F9754" s="354" t="s">
        <v>993</v>
      </c>
      <c r="G9754" s="447" t="n">
        <v>25</v>
      </c>
      <c r="H9754" s="448" t="n">
        <v>45.6401249145644</v>
      </c>
      <c r="I9754" s="448" t="n">
        <v>905.5</v>
      </c>
      <c r="J9754" s="389"/>
      <c r="K9754" s="331" t="s">
        <v>994</v>
      </c>
    </row>
    <row r="9755" customFormat="false" ht="15" hidden="true" customHeight="false" outlineLevel="0" collapsed="false">
      <c r="A9755" s="444"/>
      <c r="B9755" s="444" t="s">
        <v>2045</v>
      </c>
      <c r="C9755" s="444" t="str">
        <f aca="false">IFERROR(VLOOKUP(B9755,'[1]#¡REF!'!$A$1:$C$15201,2,FALSE()),"")</f>
        <v/>
      </c>
      <c r="D9755" s="444" t="s">
        <v>991</v>
      </c>
      <c r="E9755" s="444" t="s">
        <v>1013</v>
      </c>
      <c r="F9755" s="354" t="s">
        <v>993</v>
      </c>
      <c r="G9755" s="447" t="n">
        <v>50</v>
      </c>
      <c r="H9755" s="448" t="n">
        <v>91.2802498291288</v>
      </c>
      <c r="I9755" s="448" t="n">
        <v>1811</v>
      </c>
      <c r="J9755" s="389"/>
      <c r="K9755" s="331" t="s">
        <v>994</v>
      </c>
    </row>
    <row r="9756" customFormat="false" ht="15" hidden="true" customHeight="false" outlineLevel="0" collapsed="false">
      <c r="A9756" s="444"/>
      <c r="B9756" s="444" t="s">
        <v>2045</v>
      </c>
      <c r="C9756" s="444" t="str">
        <f aca="false">IFERROR(VLOOKUP(B9756,'[1]#¡REF!'!$A$1:$C$15201,2,FALSE()),"")</f>
        <v/>
      </c>
      <c r="D9756" s="444" t="s">
        <v>991</v>
      </c>
      <c r="E9756" s="444" t="s">
        <v>1037</v>
      </c>
      <c r="F9756" s="446" t="s">
        <v>1131</v>
      </c>
      <c r="G9756" s="447" t="n">
        <v>400</v>
      </c>
      <c r="H9756" s="448" t="n">
        <v>730.24199863303</v>
      </c>
      <c r="I9756" s="448" t="n">
        <v>14488</v>
      </c>
      <c r="J9756" s="389"/>
      <c r="K9756" s="331" t="s">
        <v>994</v>
      </c>
    </row>
    <row r="9757" customFormat="false" ht="15" hidden="true" customHeight="false" outlineLevel="0" collapsed="false">
      <c r="A9757" s="444"/>
      <c r="B9757" s="444" t="s">
        <v>2045</v>
      </c>
      <c r="C9757" s="444" t="str">
        <f aca="false">IFERROR(VLOOKUP(B9757,'[1]#¡REF!'!$A$1:$C$15201,2,FALSE()),"")</f>
        <v/>
      </c>
      <c r="D9757" s="444" t="s">
        <v>991</v>
      </c>
      <c r="E9757" s="444" t="s">
        <v>1014</v>
      </c>
      <c r="F9757" s="446" t="s">
        <v>1132</v>
      </c>
      <c r="G9757" s="447" t="n">
        <v>6000</v>
      </c>
      <c r="H9757" s="448" t="n">
        <v>10953.6299794955</v>
      </c>
      <c r="I9757" s="448" t="n">
        <v>217320</v>
      </c>
      <c r="J9757" s="389"/>
      <c r="K9757" s="331" t="s">
        <v>994</v>
      </c>
    </row>
    <row r="9758" customFormat="false" ht="15" hidden="true" customHeight="false" outlineLevel="0" collapsed="false">
      <c r="A9758" s="444"/>
      <c r="B9758" s="444" t="s">
        <v>2045</v>
      </c>
      <c r="C9758" s="444" t="str">
        <f aca="false">IFERROR(VLOOKUP(B9758,'[1]#¡REF!'!$A$1:$C$15201,2,FALSE()),"")</f>
        <v/>
      </c>
      <c r="D9758" s="444" t="s">
        <v>991</v>
      </c>
      <c r="E9758" s="444" t="s">
        <v>1002</v>
      </c>
      <c r="F9758" s="446" t="s">
        <v>1133</v>
      </c>
      <c r="G9758" s="447" t="n">
        <v>100</v>
      </c>
      <c r="H9758" s="448" t="n">
        <v>182.560499658258</v>
      </c>
      <c r="I9758" s="448" t="n">
        <v>3622</v>
      </c>
      <c r="J9758" s="389"/>
      <c r="K9758" s="331" t="s">
        <v>994</v>
      </c>
    </row>
    <row r="9759" customFormat="false" ht="15" hidden="true" customHeight="false" outlineLevel="0" collapsed="false">
      <c r="A9759" s="449"/>
      <c r="B9759" s="449" t="s">
        <v>2045</v>
      </c>
      <c r="C9759" s="449" t="str">
        <f aca="false">IFERROR(VLOOKUP(B9759,'[1]#¡REF!'!$A$1:$C$15201,2,FALSE()),"")</f>
        <v/>
      </c>
      <c r="D9759" s="449" t="s">
        <v>991</v>
      </c>
      <c r="E9759" s="449" t="s">
        <v>1004</v>
      </c>
      <c r="F9759" s="450" t="s">
        <v>1134</v>
      </c>
      <c r="G9759" s="447" t="n">
        <v>96</v>
      </c>
      <c r="H9759" s="448" t="n">
        <v>175.258079671927</v>
      </c>
      <c r="I9759" s="448" t="n">
        <v>3477.12</v>
      </c>
      <c r="J9759" s="390"/>
      <c r="K9759" s="331" t="s">
        <v>994</v>
      </c>
    </row>
    <row r="9760" customFormat="false" ht="15.75" hidden="true" customHeight="false" outlineLevel="0" collapsed="false">
      <c r="A9760" s="455" t="s">
        <v>2046</v>
      </c>
      <c r="B9760" s="455" t="s">
        <v>2045</v>
      </c>
      <c r="C9760" s="455" t="str">
        <f aca="false">IFERROR(VLOOKUP(B9760,'[1]#¡REF!'!$A$1:$C$15201,2,FALSE()),"")</f>
        <v/>
      </c>
      <c r="D9760" s="455" t="s">
        <v>991</v>
      </c>
      <c r="E9760" s="455" t="s">
        <v>612</v>
      </c>
      <c r="F9760" s="456" t="s">
        <v>1136</v>
      </c>
      <c r="G9760" s="456" t="n">
        <v>4339</v>
      </c>
      <c r="H9760" s="492" t="n">
        <v>7921.3000801718</v>
      </c>
      <c r="I9760" s="492" t="n">
        <v>157158.58</v>
      </c>
      <c r="J9760" s="438" t="n">
        <v>31.22</v>
      </c>
      <c r="K9760" s="455" t="s">
        <v>994</v>
      </c>
      <c r="L9760" s="467" t="s">
        <v>2047</v>
      </c>
      <c r="M9760" s="467" t="s">
        <v>2048</v>
      </c>
      <c r="N9760" s="467" t="s">
        <v>2049</v>
      </c>
      <c r="O9760" s="458" t="n">
        <v>339426</v>
      </c>
      <c r="P9760" s="489" t="s">
        <v>2050</v>
      </c>
      <c r="Q9760" s="485" t="n">
        <v>44470</v>
      </c>
      <c r="R9760" s="486" t="n">
        <v>44505</v>
      </c>
      <c r="S9760" s="486" t="n">
        <v>44505</v>
      </c>
      <c r="T9760" s="462" t="n">
        <f aca="false">361+361+361</f>
        <v>1083</v>
      </c>
    </row>
    <row r="9761" customFormat="false" ht="15" hidden="true" customHeight="false" outlineLevel="0" collapsed="false">
      <c r="A9761" s="439"/>
      <c r="B9761" s="439" t="s">
        <v>2045</v>
      </c>
      <c r="C9761" s="439" t="str">
        <f aca="false">IFERROR(VLOOKUP(B9761,'[1]#¡REF!'!$A$1:$C$15201,2,FALSE()),"")</f>
        <v/>
      </c>
      <c r="D9761" s="439" t="s">
        <v>1016</v>
      </c>
      <c r="E9761" s="439" t="s">
        <v>1017</v>
      </c>
      <c r="F9761" s="441" t="s">
        <v>1130</v>
      </c>
      <c r="G9761" s="447" t="n">
        <v>142</v>
      </c>
      <c r="H9761" s="448" t="n">
        <v>259.235909514726</v>
      </c>
      <c r="I9761" s="448" t="n">
        <v>5143.24</v>
      </c>
      <c r="J9761" s="388"/>
      <c r="K9761" s="331" t="s">
        <v>994</v>
      </c>
    </row>
    <row r="9762" customFormat="false" ht="15" hidden="true" customHeight="false" outlineLevel="0" collapsed="false">
      <c r="A9762" s="444"/>
      <c r="B9762" s="444" t="s">
        <v>2045</v>
      </c>
      <c r="C9762" s="444" t="str">
        <f aca="false">IFERROR(VLOOKUP(B9762,'[1]#¡REF!'!$A$1:$C$15201,2,FALSE()),"")</f>
        <v/>
      </c>
      <c r="D9762" s="444" t="s">
        <v>1016</v>
      </c>
      <c r="E9762" s="444" t="s">
        <v>1040</v>
      </c>
      <c r="F9762" s="446" t="s">
        <v>1130</v>
      </c>
      <c r="G9762" s="447" t="n">
        <v>112</v>
      </c>
      <c r="H9762" s="448" t="n">
        <v>204.467759617249</v>
      </c>
      <c r="I9762" s="448" t="n">
        <v>4056.64</v>
      </c>
      <c r="J9762" s="389"/>
      <c r="K9762" s="331" t="s">
        <v>994</v>
      </c>
    </row>
    <row r="9763" customFormat="false" ht="15" hidden="true" customHeight="false" outlineLevel="0" collapsed="false">
      <c r="A9763" s="444"/>
      <c r="B9763" s="444" t="s">
        <v>2045</v>
      </c>
      <c r="C9763" s="444" t="str">
        <f aca="false">IFERROR(VLOOKUP(B9763,'[1]#¡REF!'!$A$1:$C$15201,2,FALSE()),"")</f>
        <v/>
      </c>
      <c r="D9763" s="444" t="s">
        <v>1016</v>
      </c>
      <c r="E9763" s="444" t="s">
        <v>1018</v>
      </c>
      <c r="F9763" s="354" t="s">
        <v>993</v>
      </c>
      <c r="G9763" s="447" t="n">
        <v>2808</v>
      </c>
      <c r="H9763" s="448" t="n">
        <v>5126.29883040387</v>
      </c>
      <c r="I9763" s="448" t="n">
        <v>101705.76</v>
      </c>
      <c r="J9763" s="389"/>
      <c r="K9763" s="331" t="s">
        <v>994</v>
      </c>
    </row>
    <row r="9764" customFormat="false" ht="15" hidden="true" customHeight="false" outlineLevel="0" collapsed="false">
      <c r="A9764" s="444"/>
      <c r="B9764" s="444" t="s">
        <v>2045</v>
      </c>
      <c r="C9764" s="444" t="str">
        <f aca="false">IFERROR(VLOOKUP(B9764,'[1]#¡REF!'!$A$1:$C$15201,2,FALSE()),"")</f>
        <v/>
      </c>
      <c r="D9764" s="444" t="s">
        <v>1016</v>
      </c>
      <c r="E9764" s="444" t="s">
        <v>1019</v>
      </c>
      <c r="F9764" s="354" t="s">
        <v>993</v>
      </c>
      <c r="G9764" s="447" t="n">
        <v>788</v>
      </c>
      <c r="H9764" s="448" t="n">
        <v>1438.57673730707</v>
      </c>
      <c r="I9764" s="448" t="n">
        <v>28541.36</v>
      </c>
      <c r="J9764" s="389"/>
      <c r="K9764" s="331" t="s">
        <v>994</v>
      </c>
    </row>
    <row r="9765" customFormat="false" ht="15" hidden="true" customHeight="false" outlineLevel="0" collapsed="false">
      <c r="A9765" s="444"/>
      <c r="B9765" s="444" t="s">
        <v>2045</v>
      </c>
      <c r="C9765" s="444" t="str">
        <f aca="false">IFERROR(VLOOKUP(B9765,'[1]#¡REF!'!$A$1:$C$15201,2,FALSE()),"")</f>
        <v/>
      </c>
      <c r="D9765" s="444" t="s">
        <v>1016</v>
      </c>
      <c r="E9765" s="444" t="s">
        <v>1020</v>
      </c>
      <c r="F9765" s="354" t="s">
        <v>993</v>
      </c>
      <c r="G9765" s="447" t="n">
        <v>7800</v>
      </c>
      <c r="H9765" s="448" t="n">
        <v>14239.7189733441</v>
      </c>
      <c r="I9765" s="448" t="n">
        <v>282516</v>
      </c>
      <c r="J9765" s="389"/>
      <c r="K9765" s="331" t="s">
        <v>994</v>
      </c>
    </row>
    <row r="9766" customFormat="false" ht="15" hidden="true" customHeight="false" outlineLevel="0" collapsed="false">
      <c r="A9766" s="444"/>
      <c r="B9766" s="444" t="s">
        <v>2045</v>
      </c>
      <c r="C9766" s="444" t="str">
        <f aca="false">IFERROR(VLOOKUP(B9766,'[1]#¡REF!'!$A$1:$C$15201,2,FALSE()),"")</f>
        <v/>
      </c>
      <c r="D9766" s="444" t="s">
        <v>1016</v>
      </c>
      <c r="E9766" s="444" t="s">
        <v>1041</v>
      </c>
      <c r="F9766" s="354" t="s">
        <v>993</v>
      </c>
      <c r="G9766" s="447" t="n">
        <v>20</v>
      </c>
      <c r="H9766" s="448" t="n">
        <v>36.5120999316515</v>
      </c>
      <c r="I9766" s="448" t="n">
        <v>724.4</v>
      </c>
      <c r="J9766" s="389"/>
      <c r="K9766" s="331" t="s">
        <v>994</v>
      </c>
    </row>
    <row r="9767" customFormat="false" ht="15" hidden="true" customHeight="false" outlineLevel="0" collapsed="false">
      <c r="A9767" s="444"/>
      <c r="B9767" s="444" t="s">
        <v>2045</v>
      </c>
      <c r="C9767" s="444" t="str">
        <f aca="false">IFERROR(VLOOKUP(B9767,'[1]#¡REF!'!$A$1:$C$15201,2,FALSE()),"")</f>
        <v/>
      </c>
      <c r="D9767" s="444" t="s">
        <v>1016</v>
      </c>
      <c r="E9767" s="444" t="s">
        <v>1022</v>
      </c>
      <c r="F9767" s="354" t="s">
        <v>993</v>
      </c>
      <c r="G9767" s="447" t="n">
        <v>137</v>
      </c>
      <c r="H9767" s="448" t="n">
        <v>250.107884531813</v>
      </c>
      <c r="I9767" s="448" t="n">
        <v>4962.14</v>
      </c>
      <c r="J9767" s="389"/>
      <c r="K9767" s="331" t="s">
        <v>994</v>
      </c>
    </row>
    <row r="9768" customFormat="false" ht="15" hidden="true" customHeight="false" outlineLevel="0" collapsed="false">
      <c r="A9768" s="444"/>
      <c r="B9768" s="444" t="s">
        <v>2045</v>
      </c>
      <c r="C9768" s="444" t="str">
        <f aca="false">IFERROR(VLOOKUP(B9768,'[1]#¡REF!'!$A$1:$C$15201,2,FALSE()),"")</f>
        <v/>
      </c>
      <c r="D9768" s="444" t="s">
        <v>1016</v>
      </c>
      <c r="E9768" s="444" t="s">
        <v>1023</v>
      </c>
      <c r="F9768" s="354" t="s">
        <v>993</v>
      </c>
      <c r="G9768" s="447" t="n">
        <v>2340</v>
      </c>
      <c r="H9768" s="448" t="n">
        <v>4271.91569200323</v>
      </c>
      <c r="I9768" s="448" t="n">
        <v>84754.8</v>
      </c>
      <c r="J9768" s="389"/>
      <c r="K9768" s="331" t="s">
        <v>994</v>
      </c>
    </row>
    <row r="9769" customFormat="false" ht="15" hidden="true" customHeight="false" outlineLevel="0" collapsed="false">
      <c r="A9769" s="444"/>
      <c r="B9769" s="444" t="s">
        <v>2045</v>
      </c>
      <c r="C9769" s="444" t="str">
        <f aca="false">IFERROR(VLOOKUP(B9769,'[1]#¡REF!'!$A$1:$C$15201,2,FALSE()),"")</f>
        <v/>
      </c>
      <c r="D9769" s="444" t="s">
        <v>1016</v>
      </c>
      <c r="E9769" s="444" t="s">
        <v>1042</v>
      </c>
      <c r="F9769" s="354" t="s">
        <v>993</v>
      </c>
      <c r="G9769" s="447" t="n">
        <v>390</v>
      </c>
      <c r="H9769" s="448" t="n">
        <v>711.985948667205</v>
      </c>
      <c r="I9769" s="448" t="n">
        <v>14125.8</v>
      </c>
      <c r="J9769" s="389"/>
      <c r="K9769" s="331" t="s">
        <v>994</v>
      </c>
    </row>
    <row r="9770" customFormat="false" ht="15" hidden="true" customHeight="false" outlineLevel="0" collapsed="false">
      <c r="A9770" s="444"/>
      <c r="B9770" s="444" t="s">
        <v>2045</v>
      </c>
      <c r="C9770" s="444" t="str">
        <f aca="false">IFERROR(VLOOKUP(B9770,'[1]#¡REF!'!$A$1:$C$15201,2,FALSE()),"")</f>
        <v/>
      </c>
      <c r="D9770" s="444" t="s">
        <v>1016</v>
      </c>
      <c r="E9770" s="444" t="s">
        <v>1092</v>
      </c>
      <c r="F9770" s="354" t="s">
        <v>993</v>
      </c>
      <c r="G9770" s="447" t="n">
        <v>16</v>
      </c>
      <c r="H9770" s="448" t="n">
        <v>29.2096799453212</v>
      </c>
      <c r="I9770" s="448" t="n">
        <v>579.52</v>
      </c>
      <c r="J9770" s="389"/>
      <c r="K9770" s="331" t="s">
        <v>994</v>
      </c>
    </row>
    <row r="9771" customFormat="false" ht="15" hidden="true" customHeight="false" outlineLevel="0" collapsed="false">
      <c r="A9771" s="444"/>
      <c r="B9771" s="444" t="s">
        <v>2045</v>
      </c>
      <c r="C9771" s="444" t="str">
        <f aca="false">IFERROR(VLOOKUP(B9771,'[1]#¡REF!'!$A$1:$C$15201,2,FALSE()),"")</f>
        <v/>
      </c>
      <c r="D9771" s="444" t="s">
        <v>1016</v>
      </c>
      <c r="E9771" s="444" t="s">
        <v>1024</v>
      </c>
      <c r="F9771" s="354" t="s">
        <v>993</v>
      </c>
      <c r="G9771" s="447" t="n">
        <v>449</v>
      </c>
      <c r="H9771" s="448" t="n">
        <v>819.696643465577</v>
      </c>
      <c r="I9771" s="448" t="n">
        <v>16262.78</v>
      </c>
      <c r="J9771" s="389"/>
      <c r="K9771" s="331" t="s">
        <v>994</v>
      </c>
    </row>
    <row r="9772" customFormat="false" ht="15" hidden="true" customHeight="false" outlineLevel="0" collapsed="false">
      <c r="A9772" s="444"/>
      <c r="B9772" s="444" t="s">
        <v>2045</v>
      </c>
      <c r="C9772" s="444" t="str">
        <f aca="false">IFERROR(VLOOKUP(B9772,'[1]#¡REF!'!$A$1:$C$15201,2,FALSE()),"")</f>
        <v/>
      </c>
      <c r="D9772" s="444" t="s">
        <v>1016</v>
      </c>
      <c r="E9772" s="444" t="s">
        <v>1025</v>
      </c>
      <c r="F9772" s="354" t="s">
        <v>993</v>
      </c>
      <c r="G9772" s="447" t="n">
        <v>164</v>
      </c>
      <c r="H9772" s="448" t="n">
        <v>299.399219439542</v>
      </c>
      <c r="I9772" s="448" t="n">
        <v>5940.08</v>
      </c>
      <c r="J9772" s="389"/>
      <c r="K9772" s="331" t="s">
        <v>994</v>
      </c>
    </row>
    <row r="9773" customFormat="false" ht="15" hidden="true" customHeight="false" outlineLevel="0" collapsed="false">
      <c r="A9773" s="444"/>
      <c r="B9773" s="444" t="s">
        <v>2045</v>
      </c>
      <c r="C9773" s="444" t="str">
        <f aca="false">IFERROR(VLOOKUP(B9773,'[1]#¡REF!'!$A$1:$C$15201,2,FALSE()),"")</f>
        <v/>
      </c>
      <c r="D9773" s="444" t="s">
        <v>1016</v>
      </c>
      <c r="E9773" s="444" t="s">
        <v>1065</v>
      </c>
      <c r="F9773" s="354" t="s">
        <v>993</v>
      </c>
      <c r="G9773" s="447" t="n">
        <v>4</v>
      </c>
      <c r="H9773" s="448" t="n">
        <v>7.3024199863303</v>
      </c>
      <c r="I9773" s="448" t="n">
        <v>144.88</v>
      </c>
      <c r="J9773" s="389"/>
      <c r="K9773" s="331" t="s">
        <v>994</v>
      </c>
    </row>
    <row r="9774" customFormat="false" ht="15" hidden="true" customHeight="false" outlineLevel="0" collapsed="false">
      <c r="A9774" s="444"/>
      <c r="B9774" s="444" t="s">
        <v>2045</v>
      </c>
      <c r="C9774" s="444" t="str">
        <f aca="false">IFERROR(VLOOKUP(B9774,'[1]#¡REF!'!$A$1:$C$15201,2,FALSE()),"")</f>
        <v/>
      </c>
      <c r="D9774" s="444" t="s">
        <v>1016</v>
      </c>
      <c r="E9774" s="444" t="s">
        <v>1044</v>
      </c>
      <c r="F9774" s="354" t="s">
        <v>993</v>
      </c>
      <c r="G9774" s="447" t="n">
        <v>20</v>
      </c>
      <c r="H9774" s="448" t="n">
        <v>36.5120999316515</v>
      </c>
      <c r="I9774" s="448" t="n">
        <v>724.4</v>
      </c>
      <c r="J9774" s="389"/>
      <c r="K9774" s="331" t="s">
        <v>994</v>
      </c>
    </row>
    <row r="9775" customFormat="false" ht="15" hidden="true" customHeight="false" outlineLevel="0" collapsed="false">
      <c r="A9775" s="444"/>
      <c r="B9775" s="444" t="s">
        <v>2045</v>
      </c>
      <c r="C9775" s="444" t="str">
        <f aca="false">IFERROR(VLOOKUP(B9775,'[1]#¡REF!'!$A$1:$C$15201,2,FALSE()),"")</f>
        <v/>
      </c>
      <c r="D9775" s="444" t="s">
        <v>1016</v>
      </c>
      <c r="E9775" s="444" t="s">
        <v>1093</v>
      </c>
      <c r="F9775" s="446" t="s">
        <v>1131</v>
      </c>
      <c r="G9775" s="447" t="n">
        <v>281</v>
      </c>
      <c r="H9775" s="448" t="n">
        <v>512.995004039704</v>
      </c>
      <c r="I9775" s="448" t="n">
        <v>10177.82</v>
      </c>
      <c r="J9775" s="389"/>
      <c r="K9775" s="331" t="s">
        <v>994</v>
      </c>
    </row>
    <row r="9776" customFormat="false" ht="15" hidden="true" customHeight="false" outlineLevel="0" collapsed="false">
      <c r="A9776" s="444"/>
      <c r="B9776" s="444" t="s">
        <v>2045</v>
      </c>
      <c r="C9776" s="444" t="str">
        <f aca="false">IFERROR(VLOOKUP(B9776,'[1]#¡REF!'!$A$1:$C$15201,2,FALSE()),"")</f>
        <v/>
      </c>
      <c r="D9776" s="444" t="s">
        <v>1016</v>
      </c>
      <c r="E9776" s="444" t="s">
        <v>1026</v>
      </c>
      <c r="F9776" s="446" t="s">
        <v>1132</v>
      </c>
      <c r="G9776" s="447" t="n">
        <v>1026</v>
      </c>
      <c r="H9776" s="448" t="n">
        <v>1873.07072649372</v>
      </c>
      <c r="I9776" s="448" t="n">
        <v>37161.72</v>
      </c>
      <c r="J9776" s="389"/>
      <c r="K9776" s="331" t="s">
        <v>994</v>
      </c>
    </row>
    <row r="9777" customFormat="false" ht="15" hidden="true" customHeight="false" outlineLevel="0" collapsed="false">
      <c r="A9777" s="444"/>
      <c r="B9777" s="444" t="s">
        <v>2045</v>
      </c>
      <c r="C9777" s="444" t="str">
        <f aca="false">IFERROR(VLOOKUP(B9777,'[1]#¡REF!'!$A$1:$C$15201,2,FALSE()),"")</f>
        <v/>
      </c>
      <c r="D9777" s="444" t="s">
        <v>1016</v>
      </c>
      <c r="E9777" s="444" t="s">
        <v>1027</v>
      </c>
      <c r="F9777" s="446" t="s">
        <v>1133</v>
      </c>
      <c r="G9777" s="447" t="n">
        <v>78</v>
      </c>
      <c r="H9777" s="448" t="n">
        <v>142.397189733441</v>
      </c>
      <c r="I9777" s="448" t="n">
        <v>2825.16</v>
      </c>
      <c r="J9777" s="389"/>
      <c r="K9777" s="331" t="s">
        <v>994</v>
      </c>
    </row>
    <row r="9778" customFormat="false" ht="15" hidden="true" customHeight="false" outlineLevel="0" collapsed="false">
      <c r="A9778" s="449"/>
      <c r="B9778" s="449" t="s">
        <v>2045</v>
      </c>
      <c r="C9778" s="449" t="str">
        <f aca="false">IFERROR(VLOOKUP(B9778,'[1]#¡REF!'!$A$1:$C$15201,2,FALSE()),"")</f>
        <v/>
      </c>
      <c r="D9778" s="449" t="s">
        <v>1016</v>
      </c>
      <c r="E9778" s="449" t="s">
        <v>1028</v>
      </c>
      <c r="F9778" s="450" t="s">
        <v>1134</v>
      </c>
      <c r="G9778" s="447" t="n">
        <v>156</v>
      </c>
      <c r="H9778" s="448" t="n">
        <v>284.794379466882</v>
      </c>
      <c r="I9778" s="448" t="n">
        <v>5650.32</v>
      </c>
      <c r="J9778" s="390"/>
      <c r="K9778" s="331" t="s">
        <v>994</v>
      </c>
    </row>
    <row r="9779" customFormat="false" ht="15.75" hidden="true" customHeight="false" outlineLevel="0" collapsed="false">
      <c r="A9779" s="451"/>
      <c r="B9779" s="451" t="s">
        <v>2045</v>
      </c>
      <c r="C9779" s="451" t="str">
        <f aca="false">IFERROR(VLOOKUP(B9779,'[1]#¡REF!'!$A$1:$C$15201,2,FALSE()),"")</f>
        <v/>
      </c>
      <c r="D9779" s="451" t="s">
        <v>1016</v>
      </c>
      <c r="E9779" s="451" t="s">
        <v>621</v>
      </c>
      <c r="F9779" s="452" t="s">
        <v>1136</v>
      </c>
      <c r="G9779" s="453" t="n">
        <v>2340</v>
      </c>
      <c r="H9779" s="454" t="n">
        <v>4271.91569200323</v>
      </c>
      <c r="I9779" s="454" t="n">
        <v>84754.8</v>
      </c>
      <c r="J9779" s="360"/>
      <c r="K9779" s="356" t="s">
        <v>994</v>
      </c>
      <c r="L9779" s="379"/>
      <c r="M9779" s="379"/>
      <c r="N9779" s="379"/>
      <c r="O9779" s="379"/>
      <c r="P9779" s="101"/>
      <c r="Q9779" s="380"/>
      <c r="R9779" s="381"/>
      <c r="S9779" s="381"/>
      <c r="T9779" s="382"/>
    </row>
    <row r="9780" customFormat="false" ht="15" hidden="true" customHeight="false" outlineLevel="0" collapsed="false">
      <c r="A9780" s="439"/>
      <c r="B9780" s="439" t="s">
        <v>2051</v>
      </c>
      <c r="C9780" s="439" t="str">
        <f aca="false">IFERROR(VLOOKUP(B9780,'[1]#¡REF!'!$A$1:$C$15201,2,FALSE()),"")</f>
        <v/>
      </c>
      <c r="D9780" s="439" t="s">
        <v>991</v>
      </c>
      <c r="E9780" s="439" t="s">
        <v>997</v>
      </c>
      <c r="F9780" s="441" t="s">
        <v>1130</v>
      </c>
      <c r="G9780" s="447" t="n">
        <v>2</v>
      </c>
      <c r="H9780" s="448" t="n">
        <v>13.3004043759859</v>
      </c>
      <c r="I9780" s="448" t="n">
        <v>263.88</v>
      </c>
      <c r="J9780" s="388"/>
      <c r="K9780" s="331" t="s">
        <v>994</v>
      </c>
    </row>
    <row r="9781" customFormat="false" ht="15" hidden="true" customHeight="false" outlineLevel="0" collapsed="false">
      <c r="A9781" s="444"/>
      <c r="B9781" s="444" t="s">
        <v>2051</v>
      </c>
      <c r="C9781" s="444" t="str">
        <f aca="false">IFERROR(VLOOKUP(B9781,'[1]#¡REF!'!$A$1:$C$15201,2,FALSE()),"")</f>
        <v/>
      </c>
      <c r="D9781" s="444" t="s">
        <v>991</v>
      </c>
      <c r="E9781" s="444" t="s">
        <v>1032</v>
      </c>
      <c r="F9781" s="446" t="s">
        <v>1130</v>
      </c>
      <c r="G9781" s="447" t="n">
        <v>10</v>
      </c>
      <c r="H9781" s="448" t="n">
        <v>66.5020218799296</v>
      </c>
      <c r="I9781" s="448" t="n">
        <v>1319.4</v>
      </c>
      <c r="J9781" s="389"/>
      <c r="K9781" s="331" t="s">
        <v>994</v>
      </c>
    </row>
    <row r="9782" customFormat="false" ht="15" hidden="true" customHeight="false" outlineLevel="0" collapsed="false">
      <c r="A9782" s="444"/>
      <c r="B9782" s="444" t="s">
        <v>2051</v>
      </c>
      <c r="C9782" s="444" t="str">
        <f aca="false">IFERROR(VLOOKUP(B9782,'[1]#¡REF!'!$A$1:$C$15201,2,FALSE()),"")</f>
        <v/>
      </c>
      <c r="D9782" s="444" t="s">
        <v>991</v>
      </c>
      <c r="E9782" s="444" t="s">
        <v>992</v>
      </c>
      <c r="F9782" s="354" t="s">
        <v>993</v>
      </c>
      <c r="G9782" s="447" t="n">
        <v>250</v>
      </c>
      <c r="H9782" s="448" t="n">
        <v>1662.55054699824</v>
      </c>
      <c r="I9782" s="448" t="n">
        <v>32985</v>
      </c>
      <c r="J9782" s="389"/>
      <c r="K9782" s="331" t="s">
        <v>994</v>
      </c>
    </row>
    <row r="9783" customFormat="false" ht="15" hidden="true" customHeight="false" outlineLevel="0" collapsed="false">
      <c r="A9783" s="444"/>
      <c r="B9783" s="444" t="s">
        <v>2051</v>
      </c>
      <c r="C9783" s="444" t="str">
        <f aca="false">IFERROR(VLOOKUP(B9783,'[1]#¡REF!'!$A$1:$C$15201,2,FALSE()),"")</f>
        <v/>
      </c>
      <c r="D9783" s="444" t="s">
        <v>991</v>
      </c>
      <c r="E9783" s="444" t="s">
        <v>1000</v>
      </c>
      <c r="F9783" s="354" t="s">
        <v>993</v>
      </c>
      <c r="G9783" s="447" t="n">
        <v>656</v>
      </c>
      <c r="H9783" s="448" t="n">
        <v>4362.53263532338</v>
      </c>
      <c r="I9783" s="448" t="n">
        <v>86552.64</v>
      </c>
      <c r="J9783" s="389"/>
      <c r="K9783" s="331" t="s">
        <v>994</v>
      </c>
    </row>
    <row r="9784" customFormat="false" ht="15" hidden="true" customHeight="false" outlineLevel="0" collapsed="false">
      <c r="A9784" s="444"/>
      <c r="B9784" s="444" t="s">
        <v>2051</v>
      </c>
      <c r="C9784" s="444" t="str">
        <f aca="false">IFERROR(VLOOKUP(B9784,'[1]#¡REF!'!$A$1:$C$15201,2,FALSE()),"")</f>
        <v/>
      </c>
      <c r="D9784" s="444" t="s">
        <v>991</v>
      </c>
      <c r="E9784" s="444" t="s">
        <v>1075</v>
      </c>
      <c r="F9784" s="354" t="s">
        <v>993</v>
      </c>
      <c r="G9784" s="447" t="n">
        <v>5</v>
      </c>
      <c r="H9784" s="448" t="n">
        <v>33.2510109399648</v>
      </c>
      <c r="I9784" s="448" t="n">
        <v>659.7</v>
      </c>
      <c r="J9784" s="389"/>
      <c r="K9784" s="331" t="s">
        <v>994</v>
      </c>
    </row>
    <row r="9785" customFormat="false" ht="15" hidden="true" customHeight="false" outlineLevel="0" collapsed="false">
      <c r="A9785" s="444"/>
      <c r="B9785" s="444" t="s">
        <v>2051</v>
      </c>
      <c r="C9785" s="444" t="str">
        <f aca="false">IFERROR(VLOOKUP(B9785,'[1]#¡REF!'!$A$1:$C$15201,2,FALSE()),"")</f>
        <v/>
      </c>
      <c r="D9785" s="444" t="s">
        <v>991</v>
      </c>
      <c r="E9785" s="444" t="s">
        <v>1033</v>
      </c>
      <c r="F9785" s="354" t="s">
        <v>993</v>
      </c>
      <c r="G9785" s="447" t="n">
        <v>200</v>
      </c>
      <c r="H9785" s="448" t="n">
        <v>1330.04043759859</v>
      </c>
      <c r="I9785" s="448" t="n">
        <v>26388</v>
      </c>
      <c r="J9785" s="389"/>
      <c r="K9785" s="331" t="s">
        <v>994</v>
      </c>
    </row>
    <row r="9786" customFormat="false" ht="15" hidden="true" customHeight="false" outlineLevel="0" collapsed="false">
      <c r="A9786" s="444"/>
      <c r="B9786" s="444" t="s">
        <v>2051</v>
      </c>
      <c r="C9786" s="444" t="str">
        <f aca="false">IFERROR(VLOOKUP(B9786,'[1]#¡REF!'!$A$1:$C$15201,2,FALSE()),"")</f>
        <v/>
      </c>
      <c r="D9786" s="444" t="s">
        <v>991</v>
      </c>
      <c r="E9786" s="444" t="s">
        <v>1053</v>
      </c>
      <c r="F9786" s="354" t="s">
        <v>993</v>
      </c>
      <c r="G9786" s="447" t="n">
        <v>100</v>
      </c>
      <c r="H9786" s="448" t="n">
        <v>665.020218799296</v>
      </c>
      <c r="I9786" s="448" t="n">
        <v>13194</v>
      </c>
      <c r="J9786" s="389"/>
      <c r="K9786" s="331" t="s">
        <v>994</v>
      </c>
    </row>
    <row r="9787" customFormat="false" ht="15" hidden="true" customHeight="false" outlineLevel="0" collapsed="false">
      <c r="A9787" s="444"/>
      <c r="B9787" s="444" t="s">
        <v>2051</v>
      </c>
      <c r="C9787" s="444" t="str">
        <f aca="false">IFERROR(VLOOKUP(B9787,'[1]#¡REF!'!$A$1:$C$15201,2,FALSE()),"")</f>
        <v/>
      </c>
      <c r="D9787" s="444" t="s">
        <v>991</v>
      </c>
      <c r="E9787" s="444" t="s">
        <v>1034</v>
      </c>
      <c r="F9787" s="354" t="s">
        <v>993</v>
      </c>
      <c r="G9787" s="447" t="n">
        <v>315</v>
      </c>
      <c r="H9787" s="448" t="n">
        <v>2094.81368921778</v>
      </c>
      <c r="I9787" s="448" t="n">
        <v>41561.1</v>
      </c>
      <c r="J9787" s="389"/>
      <c r="K9787" s="331" t="s">
        <v>994</v>
      </c>
    </row>
    <row r="9788" customFormat="false" ht="15" hidden="true" customHeight="false" outlineLevel="0" collapsed="false">
      <c r="A9788" s="444"/>
      <c r="B9788" s="444" t="s">
        <v>2051</v>
      </c>
      <c r="C9788" s="444" t="str">
        <f aca="false">IFERROR(VLOOKUP(B9788,'[1]#¡REF!'!$A$1:$C$15201,2,FALSE()),"")</f>
        <v/>
      </c>
      <c r="D9788" s="444" t="s">
        <v>991</v>
      </c>
      <c r="E9788" s="444" t="s">
        <v>1009</v>
      </c>
      <c r="F9788" s="354" t="s">
        <v>993</v>
      </c>
      <c r="G9788" s="447" t="n">
        <v>52</v>
      </c>
      <c r="H9788" s="448" t="n">
        <v>345.810513775634</v>
      </c>
      <c r="I9788" s="448" t="n">
        <v>6860.88</v>
      </c>
      <c r="J9788" s="389"/>
      <c r="K9788" s="331" t="s">
        <v>994</v>
      </c>
    </row>
    <row r="9789" customFormat="false" ht="15" hidden="true" customHeight="false" outlineLevel="0" collapsed="false">
      <c r="A9789" s="444"/>
      <c r="B9789" s="444" t="s">
        <v>2051</v>
      </c>
      <c r="C9789" s="444" t="str">
        <f aca="false">IFERROR(VLOOKUP(B9789,'[1]#¡REF!'!$A$1:$C$15201,2,FALSE()),"")</f>
        <v/>
      </c>
      <c r="D9789" s="444" t="s">
        <v>991</v>
      </c>
      <c r="E9789" s="444" t="s">
        <v>1035</v>
      </c>
      <c r="F9789" s="354" t="s">
        <v>993</v>
      </c>
      <c r="G9789" s="447" t="n">
        <v>44</v>
      </c>
      <c r="H9789" s="448" t="n">
        <v>292.60889627169</v>
      </c>
      <c r="I9789" s="448" t="n">
        <v>5805.36</v>
      </c>
      <c r="J9789" s="389"/>
      <c r="K9789" s="331" t="s">
        <v>994</v>
      </c>
    </row>
    <row r="9790" customFormat="false" ht="15" hidden="true" customHeight="false" outlineLevel="0" collapsed="false">
      <c r="A9790" s="444"/>
      <c r="B9790" s="444" t="s">
        <v>2051</v>
      </c>
      <c r="C9790" s="444" t="str">
        <f aca="false">IFERROR(VLOOKUP(B9790,'[1]#¡REF!'!$A$1:$C$15201,2,FALSE()),"")</f>
        <v/>
      </c>
      <c r="D9790" s="444" t="s">
        <v>991</v>
      </c>
      <c r="E9790" s="444" t="s">
        <v>1013</v>
      </c>
      <c r="F9790" s="354" t="s">
        <v>993</v>
      </c>
      <c r="G9790" s="447" t="n">
        <v>12</v>
      </c>
      <c r="H9790" s="448" t="n">
        <v>79.8024262559156</v>
      </c>
      <c r="I9790" s="448" t="n">
        <v>1583.28</v>
      </c>
      <c r="J9790" s="389"/>
      <c r="K9790" s="331" t="s">
        <v>994</v>
      </c>
    </row>
    <row r="9791" customFormat="false" ht="15" hidden="true" customHeight="false" outlineLevel="0" collapsed="false">
      <c r="A9791" s="444"/>
      <c r="B9791" s="444" t="s">
        <v>2051</v>
      </c>
      <c r="C9791" s="444" t="str">
        <f aca="false">IFERROR(VLOOKUP(B9791,'[1]#¡REF!'!$A$1:$C$15201,2,FALSE()),"")</f>
        <v/>
      </c>
      <c r="D9791" s="444" t="s">
        <v>991</v>
      </c>
      <c r="E9791" s="444" t="s">
        <v>1037</v>
      </c>
      <c r="F9791" s="446" t="s">
        <v>1131</v>
      </c>
      <c r="G9791" s="447" t="n">
        <v>16</v>
      </c>
      <c r="H9791" s="448" t="n">
        <v>106.403235007887</v>
      </c>
      <c r="I9791" s="448" t="n">
        <v>2111.04</v>
      </c>
      <c r="J9791" s="389"/>
      <c r="K9791" s="331" t="s">
        <v>994</v>
      </c>
    </row>
    <row r="9792" customFormat="false" ht="15" hidden="true" customHeight="false" outlineLevel="0" collapsed="false">
      <c r="A9792" s="444"/>
      <c r="B9792" s="444" t="s">
        <v>2051</v>
      </c>
      <c r="C9792" s="444" t="str">
        <f aca="false">IFERROR(VLOOKUP(B9792,'[1]#¡REF!'!$A$1:$C$15201,2,FALSE()),"")</f>
        <v/>
      </c>
      <c r="D9792" s="444" t="s">
        <v>991</v>
      </c>
      <c r="E9792" s="444" t="s">
        <v>1014</v>
      </c>
      <c r="F9792" s="446" t="s">
        <v>1132</v>
      </c>
      <c r="G9792" s="447" t="n">
        <v>150</v>
      </c>
      <c r="H9792" s="448" t="n">
        <v>997.530328198945</v>
      </c>
      <c r="I9792" s="448" t="n">
        <v>19791</v>
      </c>
      <c r="J9792" s="389"/>
      <c r="K9792" s="331" t="s">
        <v>994</v>
      </c>
    </row>
    <row r="9793" customFormat="false" ht="15" hidden="true" customHeight="false" outlineLevel="0" collapsed="false">
      <c r="A9793" s="444"/>
      <c r="B9793" s="444" t="s">
        <v>2051</v>
      </c>
      <c r="C9793" s="444" t="str">
        <f aca="false">IFERROR(VLOOKUP(B9793,'[1]#¡REF!'!$A$1:$C$15201,2,FALSE()),"")</f>
        <v/>
      </c>
      <c r="D9793" s="444" t="s">
        <v>991</v>
      </c>
      <c r="E9793" s="444" t="s">
        <v>1002</v>
      </c>
      <c r="F9793" s="446" t="s">
        <v>1133</v>
      </c>
      <c r="G9793" s="447" t="n">
        <v>250</v>
      </c>
      <c r="H9793" s="448" t="n">
        <v>1662.55054699824</v>
      </c>
      <c r="I9793" s="448" t="n">
        <v>32985</v>
      </c>
      <c r="J9793" s="389"/>
      <c r="K9793" s="331" t="s">
        <v>994</v>
      </c>
    </row>
    <row r="9794" customFormat="false" ht="15" hidden="true" customHeight="false" outlineLevel="0" collapsed="false">
      <c r="A9794" s="449"/>
      <c r="B9794" s="449" t="s">
        <v>2051</v>
      </c>
      <c r="C9794" s="449" t="str">
        <f aca="false">IFERROR(VLOOKUP(B9794,'[1]#¡REF!'!$A$1:$C$15201,2,FALSE()),"")</f>
        <v/>
      </c>
      <c r="D9794" s="449" t="s">
        <v>991</v>
      </c>
      <c r="E9794" s="449" t="s">
        <v>1004</v>
      </c>
      <c r="F9794" s="450" t="s">
        <v>1134</v>
      </c>
      <c r="G9794" s="447" t="n">
        <v>11</v>
      </c>
      <c r="H9794" s="448" t="n">
        <v>73.1522240679226</v>
      </c>
      <c r="I9794" s="448" t="n">
        <v>1451.34</v>
      </c>
      <c r="J9794" s="390"/>
      <c r="K9794" s="331" t="s">
        <v>994</v>
      </c>
    </row>
    <row r="9795" customFormat="false" ht="15.75" hidden="true" customHeight="false" outlineLevel="0" collapsed="false">
      <c r="A9795" s="451"/>
      <c r="B9795" s="451" t="s">
        <v>2051</v>
      </c>
      <c r="C9795" s="451" t="str">
        <f aca="false">IFERROR(VLOOKUP(B9795,'[1]#¡REF!'!$A$1:$C$15201,2,FALSE()),"")</f>
        <v/>
      </c>
      <c r="D9795" s="451" t="s">
        <v>991</v>
      </c>
      <c r="E9795" s="451" t="s">
        <v>612</v>
      </c>
      <c r="F9795" s="452" t="s">
        <v>1136</v>
      </c>
      <c r="G9795" s="453" t="n">
        <v>27</v>
      </c>
      <c r="H9795" s="454" t="n">
        <v>179.55545907581</v>
      </c>
      <c r="I9795" s="454" t="n">
        <v>3562.38</v>
      </c>
      <c r="J9795" s="360"/>
      <c r="K9795" s="356" t="s">
        <v>994</v>
      </c>
      <c r="L9795" s="379"/>
      <c r="M9795" s="379"/>
      <c r="N9795" s="379"/>
      <c r="O9795" s="379"/>
      <c r="P9795" s="101"/>
      <c r="Q9795" s="380"/>
      <c r="R9795" s="381"/>
      <c r="S9795" s="381"/>
      <c r="T9795" s="382"/>
    </row>
    <row r="9796" customFormat="false" ht="15" hidden="true" customHeight="false" outlineLevel="0" collapsed="false">
      <c r="A9796" s="439"/>
      <c r="B9796" s="439" t="s">
        <v>2052</v>
      </c>
      <c r="C9796" s="439" t="str">
        <f aca="false">IFERROR(VLOOKUP(B9796,'[1]#¡REF!'!$A$1:$C$15201,2,FALSE()),"")</f>
        <v/>
      </c>
      <c r="D9796" s="439" t="s">
        <v>991</v>
      </c>
      <c r="E9796" s="439" t="s">
        <v>1075</v>
      </c>
      <c r="F9796" s="354" t="s">
        <v>993</v>
      </c>
      <c r="G9796" s="447" t="n">
        <v>16</v>
      </c>
      <c r="H9796" s="448" t="n">
        <v>3054.13735288658</v>
      </c>
      <c r="I9796" s="448" t="n">
        <v>60594.08</v>
      </c>
      <c r="J9796" s="388"/>
      <c r="K9796" s="331" t="s">
        <v>994</v>
      </c>
    </row>
    <row r="9797" customFormat="false" ht="15" hidden="true" customHeight="false" outlineLevel="0" collapsed="false">
      <c r="A9797" s="444"/>
      <c r="B9797" s="444" t="s">
        <v>2052</v>
      </c>
      <c r="C9797" s="444" t="str">
        <f aca="false">IFERROR(VLOOKUP(B9797,'[1]#¡REF!'!$A$1:$C$15201,2,FALSE()),"")</f>
        <v/>
      </c>
      <c r="D9797" s="444" t="s">
        <v>991</v>
      </c>
      <c r="E9797" s="444" t="s">
        <v>1034</v>
      </c>
      <c r="F9797" s="354" t="s">
        <v>993</v>
      </c>
      <c r="G9797" s="447" t="n">
        <v>50</v>
      </c>
      <c r="H9797" s="448" t="n">
        <v>9544.17922777056</v>
      </c>
      <c r="I9797" s="448" t="n">
        <v>189356.5</v>
      </c>
      <c r="J9797" s="389"/>
      <c r="K9797" s="331" t="s">
        <v>994</v>
      </c>
    </row>
    <row r="9798" customFormat="false" ht="15" hidden="true" customHeight="false" outlineLevel="0" collapsed="false">
      <c r="A9798" s="444"/>
      <c r="B9798" s="444" t="s">
        <v>2052</v>
      </c>
      <c r="C9798" s="444" t="str">
        <f aca="false">IFERROR(VLOOKUP(B9798,'[1]#¡REF!'!$A$1:$C$15201,2,FALSE()),"")</f>
        <v/>
      </c>
      <c r="D9798" s="444" t="s">
        <v>991</v>
      </c>
      <c r="E9798" s="444" t="s">
        <v>1012</v>
      </c>
      <c r="F9798" s="354" t="s">
        <v>993</v>
      </c>
      <c r="G9798" s="447" t="n">
        <v>25</v>
      </c>
      <c r="H9798" s="448" t="n">
        <v>4772.08961388528</v>
      </c>
      <c r="I9798" s="448" t="n">
        <v>94678.25</v>
      </c>
      <c r="J9798" s="389"/>
      <c r="K9798" s="331" t="s">
        <v>994</v>
      </c>
    </row>
    <row r="9799" customFormat="false" ht="15" hidden="true" customHeight="false" outlineLevel="0" collapsed="false">
      <c r="A9799" s="444"/>
      <c r="B9799" s="444" t="s">
        <v>2053</v>
      </c>
      <c r="C9799" s="444" t="str">
        <f aca="false">IFERROR(VLOOKUP(B9799,'[1]#¡REF!'!$A$1:$C$15201,2,FALSE()),"")</f>
        <v/>
      </c>
      <c r="D9799" s="444" t="s">
        <v>991</v>
      </c>
      <c r="E9799" s="444" t="s">
        <v>997</v>
      </c>
      <c r="F9799" s="446" t="s">
        <v>1130</v>
      </c>
      <c r="G9799" s="447" t="n">
        <v>30</v>
      </c>
      <c r="H9799" s="448" t="n">
        <v>651.940584551148</v>
      </c>
      <c r="I9799" s="448" t="n">
        <v>12934.5</v>
      </c>
      <c r="J9799" s="389"/>
      <c r="K9799" s="331" t="s">
        <v>994</v>
      </c>
    </row>
    <row r="9800" customFormat="false" ht="15" hidden="true" customHeight="false" outlineLevel="0" collapsed="false">
      <c r="A9800" s="444"/>
      <c r="B9800" s="444" t="s">
        <v>2053</v>
      </c>
      <c r="C9800" s="444" t="str">
        <f aca="false">IFERROR(VLOOKUP(B9800,'[1]#¡REF!'!$A$1:$C$15201,2,FALSE()),"")</f>
        <v/>
      </c>
      <c r="D9800" s="444" t="s">
        <v>991</v>
      </c>
      <c r="E9800" s="444" t="s">
        <v>992</v>
      </c>
      <c r="F9800" s="354" t="s">
        <v>993</v>
      </c>
      <c r="G9800" s="447" t="n">
        <v>50</v>
      </c>
      <c r="H9800" s="448" t="n">
        <v>1086.56764091858</v>
      </c>
      <c r="I9800" s="448" t="n">
        <v>21557.5</v>
      </c>
      <c r="J9800" s="389"/>
      <c r="K9800" s="331" t="s">
        <v>994</v>
      </c>
    </row>
    <row r="9801" customFormat="false" ht="15" hidden="true" customHeight="false" outlineLevel="0" collapsed="false">
      <c r="A9801" s="444"/>
      <c r="B9801" s="444" t="s">
        <v>2053</v>
      </c>
      <c r="C9801" s="444" t="str">
        <f aca="false">IFERROR(VLOOKUP(B9801,'[1]#¡REF!'!$A$1:$C$15201,2,FALSE()),"")</f>
        <v/>
      </c>
      <c r="D9801" s="444" t="s">
        <v>991</v>
      </c>
      <c r="E9801" s="444" t="s">
        <v>1000</v>
      </c>
      <c r="F9801" s="354" t="s">
        <v>993</v>
      </c>
      <c r="G9801" s="447" t="n">
        <v>135</v>
      </c>
      <c r="H9801" s="448" t="n">
        <v>2933.73263048017</v>
      </c>
      <c r="I9801" s="448" t="n">
        <v>58205.25</v>
      </c>
      <c r="J9801" s="389"/>
      <c r="K9801" s="331" t="s">
        <v>994</v>
      </c>
    </row>
    <row r="9802" customFormat="false" ht="15" hidden="true" customHeight="false" outlineLevel="0" collapsed="false">
      <c r="A9802" s="444"/>
      <c r="B9802" s="444" t="s">
        <v>2053</v>
      </c>
      <c r="C9802" s="444" t="str">
        <f aca="false">IFERROR(VLOOKUP(B9802,'[1]#¡REF!'!$A$1:$C$15201,2,FALSE()),"")</f>
        <v/>
      </c>
      <c r="D9802" s="444" t="s">
        <v>991</v>
      </c>
      <c r="E9802" s="444" t="s">
        <v>1009</v>
      </c>
      <c r="F9802" s="354" t="s">
        <v>993</v>
      </c>
      <c r="G9802" s="447" t="n">
        <v>10</v>
      </c>
      <c r="H9802" s="448" t="n">
        <v>217.313528183716</v>
      </c>
      <c r="I9802" s="448" t="n">
        <v>4311.5</v>
      </c>
      <c r="J9802" s="389"/>
      <c r="K9802" s="331" t="s">
        <v>994</v>
      </c>
    </row>
    <row r="9803" customFormat="false" ht="15" hidden="true" customHeight="false" outlineLevel="0" collapsed="false">
      <c r="A9803" s="444"/>
      <c r="B9803" s="444" t="s">
        <v>2053</v>
      </c>
      <c r="C9803" s="444" t="str">
        <f aca="false">IFERROR(VLOOKUP(B9803,'[1]#¡REF!'!$A$1:$C$15201,2,FALSE()),"")</f>
        <v/>
      </c>
      <c r="D9803" s="444" t="s">
        <v>991</v>
      </c>
      <c r="E9803" s="444" t="s">
        <v>1013</v>
      </c>
      <c r="F9803" s="354" t="s">
        <v>993</v>
      </c>
      <c r="G9803" s="447" t="n">
        <v>2</v>
      </c>
      <c r="H9803" s="448" t="n">
        <v>43.4627056367432</v>
      </c>
      <c r="I9803" s="448" t="n">
        <v>862.3</v>
      </c>
      <c r="J9803" s="389"/>
      <c r="K9803" s="331" t="s">
        <v>994</v>
      </c>
    </row>
    <row r="9804" customFormat="false" ht="15" hidden="true" customHeight="false" outlineLevel="0" collapsed="false">
      <c r="A9804" s="444"/>
      <c r="B9804" s="444" t="s">
        <v>2053</v>
      </c>
      <c r="C9804" s="444" t="str">
        <f aca="false">IFERROR(VLOOKUP(B9804,'[1]#¡REF!'!$A$1:$C$15201,2,FALSE()),"")</f>
        <v/>
      </c>
      <c r="D9804" s="444" t="s">
        <v>991</v>
      </c>
      <c r="E9804" s="444" t="s">
        <v>1014</v>
      </c>
      <c r="F9804" s="446" t="s">
        <v>1132</v>
      </c>
      <c r="G9804" s="447" t="n">
        <v>86</v>
      </c>
      <c r="H9804" s="448" t="n">
        <v>1868.89634237996</v>
      </c>
      <c r="I9804" s="448" t="n">
        <v>37078.9</v>
      </c>
      <c r="J9804" s="389"/>
      <c r="K9804" s="331" t="s">
        <v>994</v>
      </c>
    </row>
    <row r="9805" customFormat="false" ht="15" hidden="true" customHeight="false" outlineLevel="0" collapsed="false">
      <c r="A9805" s="449"/>
      <c r="B9805" s="449" t="s">
        <v>2053</v>
      </c>
      <c r="C9805" s="449" t="str">
        <f aca="false">IFERROR(VLOOKUP(B9805,'[1]#¡REF!'!$A$1:$C$15201,2,FALSE()),"")</f>
        <v/>
      </c>
      <c r="D9805" s="449" t="s">
        <v>991</v>
      </c>
      <c r="E9805" s="449" t="s">
        <v>1004</v>
      </c>
      <c r="F9805" s="450" t="s">
        <v>1134</v>
      </c>
      <c r="G9805" s="447" t="n">
        <v>16</v>
      </c>
      <c r="H9805" s="448" t="n">
        <v>347.701645093946</v>
      </c>
      <c r="I9805" s="448" t="n">
        <v>6898.4</v>
      </c>
      <c r="J9805" s="390"/>
      <c r="K9805" s="331" t="s">
        <v>994</v>
      </c>
    </row>
    <row r="9806" customFormat="false" ht="15.75" hidden="true" customHeight="false" outlineLevel="0" collapsed="false">
      <c r="A9806" s="455" t="s">
        <v>1706</v>
      </c>
      <c r="B9806" s="455" t="s">
        <v>2053</v>
      </c>
      <c r="C9806" s="455" t="str">
        <f aca="false">IFERROR(VLOOKUP(B9806,'[1]#¡REF!'!$A$1:$C$15201,2,FALSE()),"")</f>
        <v/>
      </c>
      <c r="D9806" s="455" t="s">
        <v>991</v>
      </c>
      <c r="E9806" s="455" t="s">
        <v>612</v>
      </c>
      <c r="F9806" s="456" t="s">
        <v>1136</v>
      </c>
      <c r="G9806" s="457" t="n">
        <v>4</v>
      </c>
      <c r="H9806" s="465" t="n">
        <v>86.9254112734864</v>
      </c>
      <c r="I9806" s="465" t="n">
        <v>1724.6</v>
      </c>
      <c r="J9806" s="360" t="n">
        <v>371.68</v>
      </c>
      <c r="K9806" s="455" t="s">
        <v>994</v>
      </c>
      <c r="L9806" s="458" t="s">
        <v>2054</v>
      </c>
      <c r="M9806" s="458"/>
      <c r="N9806" s="458"/>
      <c r="O9806" s="458" t="n">
        <v>3139992</v>
      </c>
      <c r="P9806" s="459" t="n">
        <v>2700</v>
      </c>
      <c r="Q9806" s="460" t="n">
        <v>44490</v>
      </c>
      <c r="R9806" s="461"/>
      <c r="S9806" s="461"/>
      <c r="T9806" s="462" t="n">
        <f aca="false">4</f>
        <v>4</v>
      </c>
    </row>
    <row r="9807" customFormat="false" ht="15" hidden="true" customHeight="false" outlineLevel="0" collapsed="false">
      <c r="A9807" s="439"/>
      <c r="B9807" s="439" t="s">
        <v>2055</v>
      </c>
      <c r="C9807" s="439" t="str">
        <f aca="false">IFERROR(VLOOKUP(B9807,'[1]#¡REF!'!$A$1:$C$15201,2,FALSE()),"")</f>
        <v/>
      </c>
      <c r="D9807" s="439" t="s">
        <v>991</v>
      </c>
      <c r="E9807" s="439" t="s">
        <v>992</v>
      </c>
      <c r="F9807" s="354" t="s">
        <v>993</v>
      </c>
      <c r="G9807" s="447" t="n">
        <v>10</v>
      </c>
      <c r="H9807" s="448" t="n">
        <v>239.380057951869</v>
      </c>
      <c r="I9807" s="448" t="n">
        <v>4749.3</v>
      </c>
      <c r="J9807" s="388"/>
      <c r="K9807" s="331" t="s">
        <v>994</v>
      </c>
    </row>
    <row r="9808" customFormat="false" ht="15" hidden="true" customHeight="false" outlineLevel="0" collapsed="false">
      <c r="A9808" s="444"/>
      <c r="B9808" s="444" t="s">
        <v>2055</v>
      </c>
      <c r="C9808" s="444" t="str">
        <f aca="false">IFERROR(VLOOKUP(B9808,'[1]#¡REF!'!$A$1:$C$15201,2,FALSE()),"")</f>
        <v/>
      </c>
      <c r="D9808" s="444" t="s">
        <v>991</v>
      </c>
      <c r="E9808" s="444" t="s">
        <v>1000</v>
      </c>
      <c r="F9808" s="354" t="s">
        <v>993</v>
      </c>
      <c r="G9808" s="447" t="n">
        <v>72</v>
      </c>
      <c r="H9808" s="448" t="n">
        <v>1723.53641725346</v>
      </c>
      <c r="I9808" s="448" t="n">
        <v>34194.96</v>
      </c>
      <c r="J9808" s="389"/>
      <c r="K9808" s="331" t="s">
        <v>994</v>
      </c>
    </row>
    <row r="9809" customFormat="false" ht="15" hidden="true" customHeight="false" outlineLevel="0" collapsed="false">
      <c r="A9809" s="444"/>
      <c r="B9809" s="444" t="s">
        <v>2055</v>
      </c>
      <c r="C9809" s="444" t="str">
        <f aca="false">IFERROR(VLOOKUP(B9809,'[1]#¡REF!'!$A$1:$C$15201,2,FALSE()),"")</f>
        <v/>
      </c>
      <c r="D9809" s="444" t="s">
        <v>991</v>
      </c>
      <c r="E9809" s="444" t="s">
        <v>1014</v>
      </c>
      <c r="F9809" s="446" t="s">
        <v>1132</v>
      </c>
      <c r="G9809" s="447" t="n">
        <v>15</v>
      </c>
      <c r="H9809" s="448" t="n">
        <v>359.070086927803</v>
      </c>
      <c r="I9809" s="448" t="n">
        <v>7123.95</v>
      </c>
      <c r="J9809" s="389"/>
      <c r="K9809" s="331" t="s">
        <v>994</v>
      </c>
    </row>
    <row r="9810" customFormat="false" ht="15" hidden="true" customHeight="false" outlineLevel="0" collapsed="false">
      <c r="A9810" s="444"/>
      <c r="B9810" s="444" t="s">
        <v>2055</v>
      </c>
      <c r="C9810" s="444" t="str">
        <f aca="false">IFERROR(VLOOKUP(B9810,'[1]#¡REF!'!$A$1:$C$15201,2,FALSE()),"")</f>
        <v/>
      </c>
      <c r="D9810" s="444" t="s">
        <v>991</v>
      </c>
      <c r="E9810" s="444" t="s">
        <v>1002</v>
      </c>
      <c r="F9810" s="446" t="s">
        <v>1133</v>
      </c>
      <c r="G9810" s="447" t="n">
        <v>30</v>
      </c>
      <c r="H9810" s="448" t="n">
        <v>718.140173855607</v>
      </c>
      <c r="I9810" s="448" t="n">
        <v>14247.9</v>
      </c>
      <c r="J9810" s="389"/>
      <c r="K9810" s="331" t="s">
        <v>994</v>
      </c>
    </row>
    <row r="9811" customFormat="false" ht="15" hidden="true" customHeight="false" outlineLevel="0" collapsed="false">
      <c r="A9811" s="444"/>
      <c r="B9811" s="444" t="s">
        <v>2056</v>
      </c>
      <c r="C9811" s="444" t="str">
        <f aca="false">IFERROR(VLOOKUP(B9811,'[1]#¡REF!'!$A$1:$C$15201,2,FALSE()),"")</f>
        <v/>
      </c>
      <c r="D9811" s="444" t="s">
        <v>991</v>
      </c>
      <c r="E9811" s="444" t="s">
        <v>992</v>
      </c>
      <c r="F9811" s="354" t="s">
        <v>993</v>
      </c>
      <c r="G9811" s="447" t="n">
        <v>5</v>
      </c>
      <c r="H9811" s="448" t="n">
        <v>66.8397226643871</v>
      </c>
      <c r="I9811" s="448" t="n">
        <v>1326.1</v>
      </c>
      <c r="J9811" s="389"/>
      <c r="K9811" s="331" t="s">
        <v>994</v>
      </c>
    </row>
    <row r="9812" customFormat="false" ht="15" hidden="true" customHeight="false" outlineLevel="0" collapsed="false">
      <c r="A9812" s="444"/>
      <c r="B9812" s="444" t="s">
        <v>2056</v>
      </c>
      <c r="C9812" s="444" t="str">
        <f aca="false">IFERROR(VLOOKUP(B9812,'[1]#¡REF!'!$A$1:$C$15201,2,FALSE()),"")</f>
        <v/>
      </c>
      <c r="D9812" s="444" t="s">
        <v>991</v>
      </c>
      <c r="E9812" s="444" t="s">
        <v>1000</v>
      </c>
      <c r="F9812" s="354" t="s">
        <v>993</v>
      </c>
      <c r="G9812" s="447" t="n">
        <v>27</v>
      </c>
      <c r="H9812" s="448" t="n">
        <v>360.93450238769</v>
      </c>
      <c r="I9812" s="448" t="n">
        <v>7160.94</v>
      </c>
      <c r="J9812" s="389"/>
      <c r="K9812" s="331" t="s">
        <v>994</v>
      </c>
    </row>
    <row r="9813" customFormat="false" ht="15" hidden="true" customHeight="false" outlineLevel="0" collapsed="false">
      <c r="A9813" s="444"/>
      <c r="B9813" s="444" t="s">
        <v>2056</v>
      </c>
      <c r="C9813" s="444" t="str">
        <f aca="false">IFERROR(VLOOKUP(B9813,'[1]#¡REF!'!$A$1:$C$15201,2,FALSE()),"")</f>
        <v/>
      </c>
      <c r="D9813" s="444" t="s">
        <v>991</v>
      </c>
      <c r="E9813" s="444" t="s">
        <v>1034</v>
      </c>
      <c r="F9813" s="354" t="s">
        <v>993</v>
      </c>
      <c r="G9813" s="447" t="n">
        <v>100</v>
      </c>
      <c r="H9813" s="448" t="n">
        <v>1336.79445328774</v>
      </c>
      <c r="I9813" s="448" t="n">
        <v>26522</v>
      </c>
      <c r="J9813" s="389"/>
      <c r="K9813" s="331" t="s">
        <v>994</v>
      </c>
    </row>
    <row r="9814" customFormat="false" ht="15" hidden="true" customHeight="false" outlineLevel="0" collapsed="false">
      <c r="A9814" s="444"/>
      <c r="B9814" s="444" t="s">
        <v>2056</v>
      </c>
      <c r="C9814" s="444" t="str">
        <f aca="false">IFERROR(VLOOKUP(B9814,'[1]#¡REF!'!$A$1:$C$15201,2,FALSE()),"")</f>
        <v/>
      </c>
      <c r="D9814" s="444" t="s">
        <v>991</v>
      </c>
      <c r="E9814" s="444" t="s">
        <v>1010</v>
      </c>
      <c r="F9814" s="354" t="s">
        <v>993</v>
      </c>
      <c r="G9814" s="447" t="n">
        <v>98</v>
      </c>
      <c r="H9814" s="448" t="n">
        <v>1310.05856422199</v>
      </c>
      <c r="I9814" s="448" t="n">
        <v>25991.56</v>
      </c>
      <c r="J9814" s="389"/>
      <c r="K9814" s="331" t="s">
        <v>994</v>
      </c>
    </row>
    <row r="9815" customFormat="false" ht="15" hidden="true" customHeight="false" outlineLevel="0" collapsed="false">
      <c r="A9815" s="449"/>
      <c r="B9815" s="449" t="s">
        <v>2056</v>
      </c>
      <c r="C9815" s="449" t="str">
        <f aca="false">IFERROR(VLOOKUP(B9815,'[1]#¡REF!'!$A$1:$C$15201,2,FALSE()),"")</f>
        <v/>
      </c>
      <c r="D9815" s="449" t="s">
        <v>991</v>
      </c>
      <c r="E9815" s="449" t="s">
        <v>1014</v>
      </c>
      <c r="F9815" s="450" t="s">
        <v>1132</v>
      </c>
      <c r="G9815" s="447" t="n">
        <v>6</v>
      </c>
      <c r="H9815" s="448" t="n">
        <v>80.2076671972645</v>
      </c>
      <c r="I9815" s="448" t="n">
        <v>1591.32</v>
      </c>
      <c r="J9815" s="390"/>
      <c r="K9815" s="331" t="s">
        <v>994</v>
      </c>
    </row>
    <row r="9816" customFormat="false" ht="15.75" hidden="true" customHeight="false" outlineLevel="0" collapsed="false">
      <c r="A9816" s="455" t="s">
        <v>1671</v>
      </c>
      <c r="B9816" s="455" t="s">
        <v>2056</v>
      </c>
      <c r="C9816" s="464" t="str">
        <f aca="false">IFERROR(VLOOKUP(B9816,'[1]#¡REF!'!$A$1:$C$15201,2,FALSE()),"")</f>
        <v/>
      </c>
      <c r="D9816" s="455" t="s">
        <v>991</v>
      </c>
      <c r="E9816" s="455" t="s">
        <v>612</v>
      </c>
      <c r="F9816" s="456" t="s">
        <v>1136</v>
      </c>
      <c r="G9816" s="457" t="n">
        <v>4</v>
      </c>
      <c r="H9816" s="465" t="n">
        <v>53.4717781315097</v>
      </c>
      <c r="I9816" s="465" t="n">
        <v>1060.88</v>
      </c>
      <c r="J9816" s="360" t="n">
        <v>265.22</v>
      </c>
      <c r="K9816" s="455" t="s">
        <v>994</v>
      </c>
      <c r="L9816" s="458" t="s">
        <v>2057</v>
      </c>
      <c r="M9816" s="458"/>
      <c r="N9816" s="458"/>
      <c r="O9816" s="458" t="n">
        <v>3139994</v>
      </c>
      <c r="P9816" s="459" t="n">
        <v>2113</v>
      </c>
      <c r="Q9816" s="460" t="n">
        <v>44427</v>
      </c>
      <c r="R9816" s="461"/>
      <c r="S9816" s="461"/>
      <c r="T9816" s="462" t="n">
        <v>4</v>
      </c>
    </row>
    <row r="9817" customFormat="false" ht="15" hidden="true" customHeight="false" outlineLevel="0" collapsed="false">
      <c r="A9817" s="439"/>
      <c r="B9817" s="439" t="s">
        <v>2058</v>
      </c>
      <c r="C9817" s="439" t="str">
        <f aca="false">IFERROR(VLOOKUP(B9817,'[1]#¡REF!'!$A$1:$C$15201,2,FALSE()),"")</f>
        <v/>
      </c>
      <c r="D9817" s="439" t="s">
        <v>991</v>
      </c>
      <c r="E9817" s="439" t="s">
        <v>997</v>
      </c>
      <c r="F9817" s="441" t="s">
        <v>1130</v>
      </c>
      <c r="G9817" s="447" t="n">
        <v>15</v>
      </c>
      <c r="H9817" s="448" t="n">
        <v>125.118463715903</v>
      </c>
      <c r="I9817" s="448" t="n">
        <v>2482.35</v>
      </c>
      <c r="J9817" s="388"/>
      <c r="K9817" s="331" t="s">
        <v>994</v>
      </c>
    </row>
    <row r="9818" customFormat="false" ht="15" hidden="true" customHeight="false" outlineLevel="0" collapsed="false">
      <c r="A9818" s="444"/>
      <c r="B9818" s="444" t="s">
        <v>2058</v>
      </c>
      <c r="C9818" s="444" t="str">
        <f aca="false">IFERROR(VLOOKUP(B9818,'[1]#¡REF!'!$A$1:$C$15201,2,FALSE()),"")</f>
        <v/>
      </c>
      <c r="D9818" s="444" t="s">
        <v>991</v>
      </c>
      <c r="E9818" s="444" t="s">
        <v>1034</v>
      </c>
      <c r="F9818" s="354" t="s">
        <v>993</v>
      </c>
      <c r="G9818" s="447" t="n">
        <v>217</v>
      </c>
      <c r="H9818" s="448" t="n">
        <v>1810.0471084234</v>
      </c>
      <c r="I9818" s="448" t="n">
        <v>35911.33</v>
      </c>
      <c r="J9818" s="389"/>
      <c r="K9818" s="331" t="s">
        <v>994</v>
      </c>
    </row>
    <row r="9819" customFormat="false" ht="15" hidden="true" customHeight="false" outlineLevel="0" collapsed="false">
      <c r="A9819" s="444"/>
      <c r="B9819" s="444" t="s">
        <v>2058</v>
      </c>
      <c r="C9819" s="444" t="str">
        <f aca="false">IFERROR(VLOOKUP(B9819,'[1]#¡REF!'!$A$1:$C$15201,2,FALSE()),"")</f>
        <v/>
      </c>
      <c r="D9819" s="444" t="s">
        <v>991</v>
      </c>
      <c r="E9819" s="444" t="s">
        <v>1012</v>
      </c>
      <c r="F9819" s="354" t="s">
        <v>993</v>
      </c>
      <c r="G9819" s="447" t="n">
        <v>100</v>
      </c>
      <c r="H9819" s="448" t="n">
        <v>834.123091439355</v>
      </c>
      <c r="I9819" s="448" t="n">
        <v>16549</v>
      </c>
      <c r="J9819" s="389"/>
      <c r="K9819" s="331" t="s">
        <v>994</v>
      </c>
    </row>
    <row r="9820" customFormat="false" ht="15" hidden="true" customHeight="false" outlineLevel="0" collapsed="false">
      <c r="A9820" s="444"/>
      <c r="B9820" s="444" t="s">
        <v>2058</v>
      </c>
      <c r="C9820" s="444" t="str">
        <f aca="false">IFERROR(VLOOKUP(B9820,'[1]#¡REF!'!$A$1:$C$15201,2,FALSE()),"")</f>
        <v/>
      </c>
      <c r="D9820" s="444" t="s">
        <v>991</v>
      </c>
      <c r="E9820" s="444" t="s">
        <v>1036</v>
      </c>
      <c r="F9820" s="354" t="s">
        <v>993</v>
      </c>
      <c r="G9820" s="447" t="n">
        <v>10</v>
      </c>
      <c r="H9820" s="448" t="n">
        <v>83.4123091439355</v>
      </c>
      <c r="I9820" s="448" t="n">
        <v>1654.9</v>
      </c>
      <c r="J9820" s="389"/>
      <c r="K9820" s="331" t="s">
        <v>994</v>
      </c>
    </row>
    <row r="9821" customFormat="false" ht="15" hidden="true" customHeight="false" outlineLevel="0" collapsed="false">
      <c r="A9821" s="449"/>
      <c r="B9821" s="449" t="s">
        <v>2058</v>
      </c>
      <c r="C9821" s="449" t="str">
        <f aca="false">IFERROR(VLOOKUP(B9821,'[1]#¡REF!'!$A$1:$C$15201,2,FALSE()),"")</f>
        <v/>
      </c>
      <c r="D9821" s="449" t="s">
        <v>991</v>
      </c>
      <c r="E9821" s="449" t="s">
        <v>1014</v>
      </c>
      <c r="F9821" s="450" t="s">
        <v>1132</v>
      </c>
      <c r="G9821" s="447" t="n">
        <v>600</v>
      </c>
      <c r="H9821" s="448" t="n">
        <v>5004.73854863613</v>
      </c>
      <c r="I9821" s="448" t="n">
        <v>99294</v>
      </c>
      <c r="J9821" s="390"/>
      <c r="K9821" s="331" t="s">
        <v>994</v>
      </c>
    </row>
    <row r="9822" customFormat="false" ht="15.75" hidden="true" customHeight="false" outlineLevel="0" collapsed="false">
      <c r="A9822" s="455" t="s">
        <v>2059</v>
      </c>
      <c r="B9822" s="455" t="s">
        <v>2058</v>
      </c>
      <c r="C9822" s="455" t="str">
        <f aca="false">IFERROR(VLOOKUP(B9822,'[1]#¡REF!'!$A$1:$C$15201,2,FALSE()),"")</f>
        <v/>
      </c>
      <c r="D9822" s="455" t="s">
        <v>991</v>
      </c>
      <c r="E9822" s="455" t="s">
        <v>612</v>
      </c>
      <c r="F9822" s="456" t="s">
        <v>1136</v>
      </c>
      <c r="G9822" s="457" t="n">
        <v>4</v>
      </c>
      <c r="H9822" s="465" t="n">
        <v>33.3649236575742</v>
      </c>
      <c r="I9822" s="465" t="n">
        <v>661.96</v>
      </c>
      <c r="J9822" s="360" t="n">
        <v>165.49</v>
      </c>
      <c r="K9822" s="455" t="s">
        <v>994</v>
      </c>
      <c r="L9822" s="458" t="s">
        <v>2060</v>
      </c>
      <c r="M9822" s="458"/>
      <c r="N9822" s="458"/>
      <c r="O9822" s="458" t="n">
        <v>3140002</v>
      </c>
      <c r="P9822" s="459" t="n">
        <v>2449</v>
      </c>
      <c r="Q9822" s="460" t="n">
        <v>44476</v>
      </c>
      <c r="R9822" s="461"/>
      <c r="S9822" s="461"/>
      <c r="T9822" s="462" t="n">
        <v>4</v>
      </c>
    </row>
    <row r="9823" customFormat="false" ht="15" hidden="true" customHeight="false" outlineLevel="0" collapsed="false">
      <c r="A9823" s="439"/>
      <c r="B9823" s="439" t="s">
        <v>2061</v>
      </c>
      <c r="C9823" s="439" t="str">
        <f aca="false">IFERROR(VLOOKUP(B9823,'[1]#¡REF!'!$A$1:$C$15201,2,FALSE()),"")</f>
        <v/>
      </c>
      <c r="D9823" s="439" t="s">
        <v>991</v>
      </c>
      <c r="E9823" s="439" t="s">
        <v>997</v>
      </c>
      <c r="F9823" s="441" t="s">
        <v>1130</v>
      </c>
      <c r="G9823" s="447" t="n">
        <v>1.98559176672384</v>
      </c>
      <c r="H9823" s="448" t="n">
        <v>37.5911355060034</v>
      </c>
      <c r="I9823" s="448" t="n">
        <v>745.808123499142</v>
      </c>
      <c r="J9823" s="388"/>
      <c r="K9823" s="331" t="s">
        <v>994</v>
      </c>
    </row>
    <row r="9824" customFormat="false" ht="15" hidden="true" customHeight="false" outlineLevel="0" collapsed="false">
      <c r="A9824" s="444"/>
      <c r="B9824" s="444" t="s">
        <v>2061</v>
      </c>
      <c r="C9824" s="444" t="str">
        <f aca="false">IFERROR(VLOOKUP(B9824,'[1]#¡REF!'!$A$1:$C$15201,2,FALSE()),"")</f>
        <v/>
      </c>
      <c r="D9824" s="444" t="s">
        <v>991</v>
      </c>
      <c r="E9824" s="444" t="s">
        <v>992</v>
      </c>
      <c r="F9824" s="354" t="s">
        <v>993</v>
      </c>
      <c r="G9824" s="447" t="n">
        <v>49.6397941680961</v>
      </c>
      <c r="H9824" s="448" t="n">
        <v>939.778387650085</v>
      </c>
      <c r="I9824" s="448" t="n">
        <v>18645.2030874786</v>
      </c>
      <c r="J9824" s="389"/>
      <c r="K9824" s="331" t="s">
        <v>994</v>
      </c>
    </row>
    <row r="9825" customFormat="false" ht="15" hidden="true" customHeight="false" outlineLevel="0" collapsed="false">
      <c r="A9825" s="444"/>
      <c r="B9825" s="444" t="s">
        <v>2061</v>
      </c>
      <c r="C9825" s="444" t="str">
        <f aca="false">IFERROR(VLOOKUP(B9825,'[1]#¡REF!'!$A$1:$C$15201,2,FALSE()),"")</f>
        <v/>
      </c>
      <c r="D9825" s="444" t="s">
        <v>991</v>
      </c>
      <c r="E9825" s="444" t="s">
        <v>1009</v>
      </c>
      <c r="F9825" s="354" t="s">
        <v>993</v>
      </c>
      <c r="G9825" s="447" t="n">
        <v>29.7838765008576</v>
      </c>
      <c r="H9825" s="448" t="n">
        <v>563.867032590051</v>
      </c>
      <c r="I9825" s="448" t="n">
        <v>11187.1218524871</v>
      </c>
      <c r="J9825" s="389"/>
      <c r="K9825" s="331" t="s">
        <v>994</v>
      </c>
    </row>
    <row r="9826" customFormat="false" ht="15" hidden="true" customHeight="false" outlineLevel="0" collapsed="false">
      <c r="A9826" s="444"/>
      <c r="B9826" s="444" t="s">
        <v>2061</v>
      </c>
      <c r="C9826" s="444" t="str">
        <f aca="false">IFERROR(VLOOKUP(B9826,'[1]#¡REF!'!$A$1:$C$15201,2,FALSE()),"")</f>
        <v/>
      </c>
      <c r="D9826" s="444" t="s">
        <v>991</v>
      </c>
      <c r="E9826" s="444" t="s">
        <v>1013</v>
      </c>
      <c r="F9826" s="354" t="s">
        <v>993</v>
      </c>
      <c r="G9826" s="447" t="n">
        <v>4.96397941680961</v>
      </c>
      <c r="H9826" s="448" t="n">
        <v>93.9778387650086</v>
      </c>
      <c r="I9826" s="448" t="n">
        <v>1864.52030874786</v>
      </c>
      <c r="J9826" s="389"/>
      <c r="K9826" s="331" t="s">
        <v>994</v>
      </c>
    </row>
    <row r="9827" customFormat="false" ht="15" hidden="true" customHeight="false" outlineLevel="0" collapsed="false">
      <c r="A9827" s="449"/>
      <c r="B9827" s="449" t="s">
        <v>2061</v>
      </c>
      <c r="C9827" s="449" t="str">
        <f aca="false">IFERROR(VLOOKUP(B9827,'[1]#¡REF!'!$A$1:$C$15201,2,FALSE()),"")</f>
        <v/>
      </c>
      <c r="D9827" s="449" t="s">
        <v>991</v>
      </c>
      <c r="E9827" s="449" t="s">
        <v>1004</v>
      </c>
      <c r="F9827" s="450" t="s">
        <v>1134</v>
      </c>
      <c r="G9827" s="447" t="n">
        <v>15.8847341337907</v>
      </c>
      <c r="H9827" s="448" t="n">
        <v>300.729084048027</v>
      </c>
      <c r="I9827" s="448" t="n">
        <v>5966.46498799314</v>
      </c>
      <c r="J9827" s="390"/>
      <c r="K9827" s="331" t="s">
        <v>994</v>
      </c>
    </row>
    <row r="9828" customFormat="false" ht="15.75" hidden="true" customHeight="false" outlineLevel="0" collapsed="false">
      <c r="A9828" s="455" t="s">
        <v>1706</v>
      </c>
      <c r="B9828" s="455" t="s">
        <v>2061</v>
      </c>
      <c r="C9828" s="455" t="str">
        <f aca="false">IFERROR(VLOOKUP(B9828,'[1]#¡REF!'!$A$1:$C$15201,2,FALSE()),"")</f>
        <v/>
      </c>
      <c r="D9828" s="455" t="s">
        <v>991</v>
      </c>
      <c r="E9828" s="455" t="s">
        <v>612</v>
      </c>
      <c r="F9828" s="456" t="s">
        <v>1136</v>
      </c>
      <c r="G9828" s="457" t="n">
        <v>5.95677530017153</v>
      </c>
      <c r="H9828" s="465" t="n">
        <v>112.77340651801</v>
      </c>
      <c r="I9828" s="465" t="n">
        <v>2237.42437049743</v>
      </c>
      <c r="J9828" s="360" t="n">
        <v>323.8</v>
      </c>
      <c r="K9828" s="455" t="s">
        <v>994</v>
      </c>
      <c r="L9828" s="458" t="s">
        <v>2062</v>
      </c>
      <c r="M9828" s="458"/>
      <c r="N9828" s="458"/>
      <c r="O9828" s="458" t="n">
        <v>3140187</v>
      </c>
      <c r="P9828" s="459" t="n">
        <v>2404</v>
      </c>
      <c r="Q9828" s="460" t="n">
        <v>44470</v>
      </c>
      <c r="R9828" s="461"/>
      <c r="S9828" s="461"/>
      <c r="T9828" s="462" t="n">
        <v>6</v>
      </c>
    </row>
    <row r="9829" customFormat="false" ht="15" hidden="true" customHeight="false" outlineLevel="0" collapsed="false">
      <c r="A9829" s="439"/>
      <c r="B9829" s="439" t="s">
        <v>2063</v>
      </c>
      <c r="C9829" s="439" t="str">
        <f aca="false">IFERROR(VLOOKUP(B9829,'[1]#¡REF!'!$A$1:$C$15201,2,FALSE()),"")</f>
        <v/>
      </c>
      <c r="D9829" s="439" t="s">
        <v>991</v>
      </c>
      <c r="E9829" s="439" t="s">
        <v>997</v>
      </c>
      <c r="F9829" s="441" t="s">
        <v>1130</v>
      </c>
      <c r="G9829" s="447" t="n">
        <v>24</v>
      </c>
      <c r="H9829" s="448" t="n">
        <v>353.612932506274</v>
      </c>
      <c r="I9829" s="448" t="n">
        <v>7015.68</v>
      </c>
      <c r="J9829" s="388"/>
      <c r="K9829" s="331" t="s">
        <v>994</v>
      </c>
    </row>
    <row r="9830" customFormat="false" ht="15" hidden="true" customHeight="false" outlineLevel="0" collapsed="false">
      <c r="A9830" s="444"/>
      <c r="B9830" s="444" t="s">
        <v>2063</v>
      </c>
      <c r="C9830" s="444" t="str">
        <f aca="false">IFERROR(VLOOKUP(B9830,'[1]#¡REF!'!$A$1:$C$15201,2,FALSE()),"")</f>
        <v/>
      </c>
      <c r="D9830" s="444" t="s">
        <v>991</v>
      </c>
      <c r="E9830" s="444" t="s">
        <v>1032</v>
      </c>
      <c r="F9830" s="446" t="s">
        <v>1130</v>
      </c>
      <c r="G9830" s="447" t="n">
        <v>1</v>
      </c>
      <c r="H9830" s="448" t="n">
        <v>14.7338721877614</v>
      </c>
      <c r="I9830" s="448" t="n">
        <v>292.32</v>
      </c>
      <c r="J9830" s="389"/>
      <c r="K9830" s="331" t="s">
        <v>994</v>
      </c>
    </row>
    <row r="9831" customFormat="false" ht="15" hidden="true" customHeight="false" outlineLevel="0" collapsed="false">
      <c r="A9831" s="444"/>
      <c r="B9831" s="444" t="s">
        <v>2063</v>
      </c>
      <c r="C9831" s="444" t="str">
        <f aca="false">IFERROR(VLOOKUP(B9831,'[1]#¡REF!'!$A$1:$C$15201,2,FALSE()),"")</f>
        <v/>
      </c>
      <c r="D9831" s="444" t="s">
        <v>991</v>
      </c>
      <c r="E9831" s="444" t="s">
        <v>992</v>
      </c>
      <c r="F9831" s="354" t="s">
        <v>993</v>
      </c>
      <c r="G9831" s="447" t="n">
        <v>10</v>
      </c>
      <c r="H9831" s="448" t="n">
        <v>147.338721877614</v>
      </c>
      <c r="I9831" s="448" t="n">
        <v>2923.2</v>
      </c>
      <c r="J9831" s="389"/>
      <c r="K9831" s="331" t="s">
        <v>994</v>
      </c>
    </row>
    <row r="9832" customFormat="false" ht="15" hidden="true" customHeight="false" outlineLevel="0" collapsed="false">
      <c r="A9832" s="444"/>
      <c r="B9832" s="444" t="s">
        <v>2063</v>
      </c>
      <c r="C9832" s="444" t="str">
        <f aca="false">IFERROR(VLOOKUP(B9832,'[1]#¡REF!'!$A$1:$C$15201,2,FALSE()),"")</f>
        <v/>
      </c>
      <c r="D9832" s="444" t="s">
        <v>991</v>
      </c>
      <c r="E9832" s="444" t="s">
        <v>1008</v>
      </c>
      <c r="F9832" s="354" t="s">
        <v>993</v>
      </c>
      <c r="G9832" s="447" t="n">
        <v>60</v>
      </c>
      <c r="H9832" s="448" t="n">
        <v>884.032331265686</v>
      </c>
      <c r="I9832" s="448" t="n">
        <v>17539.2</v>
      </c>
      <c r="J9832" s="389"/>
      <c r="K9832" s="331" t="s">
        <v>994</v>
      </c>
    </row>
    <row r="9833" customFormat="false" ht="15" hidden="true" customHeight="false" outlineLevel="0" collapsed="false">
      <c r="A9833" s="444"/>
      <c r="B9833" s="444" t="s">
        <v>2063</v>
      </c>
      <c r="C9833" s="444" t="str">
        <f aca="false">IFERROR(VLOOKUP(B9833,'[1]#¡REF!'!$A$1:$C$15201,2,FALSE()),"")</f>
        <v/>
      </c>
      <c r="D9833" s="444" t="s">
        <v>991</v>
      </c>
      <c r="E9833" s="444" t="s">
        <v>1000</v>
      </c>
      <c r="F9833" s="354" t="s">
        <v>993</v>
      </c>
      <c r="G9833" s="447" t="n">
        <v>248</v>
      </c>
      <c r="H9833" s="448" t="n">
        <v>3654.00030256483</v>
      </c>
      <c r="I9833" s="448" t="n">
        <v>72495.36</v>
      </c>
      <c r="J9833" s="389"/>
      <c r="K9833" s="331" t="s">
        <v>994</v>
      </c>
    </row>
    <row r="9834" customFormat="false" ht="15" hidden="true" customHeight="false" outlineLevel="0" collapsed="false">
      <c r="A9834" s="444"/>
      <c r="B9834" s="444" t="s">
        <v>2063</v>
      </c>
      <c r="C9834" s="444" t="str">
        <f aca="false">IFERROR(VLOOKUP(B9834,'[1]#¡REF!'!$A$1:$C$15201,2,FALSE()),"")</f>
        <v/>
      </c>
      <c r="D9834" s="444" t="s">
        <v>991</v>
      </c>
      <c r="E9834" s="444" t="s">
        <v>1033</v>
      </c>
      <c r="F9834" s="354" t="s">
        <v>993</v>
      </c>
      <c r="G9834" s="447" t="n">
        <v>10</v>
      </c>
      <c r="H9834" s="448" t="n">
        <v>147.338721877614</v>
      </c>
      <c r="I9834" s="448" t="n">
        <v>2923.2</v>
      </c>
      <c r="J9834" s="389"/>
      <c r="K9834" s="331" t="s">
        <v>994</v>
      </c>
    </row>
    <row r="9835" customFormat="false" ht="15" hidden="true" customHeight="false" outlineLevel="0" collapsed="false">
      <c r="A9835" s="444"/>
      <c r="B9835" s="444" t="s">
        <v>2063</v>
      </c>
      <c r="C9835" s="444" t="str">
        <f aca="false">IFERROR(VLOOKUP(B9835,'[1]#¡REF!'!$A$1:$C$15201,2,FALSE()),"")</f>
        <v/>
      </c>
      <c r="D9835" s="444" t="s">
        <v>991</v>
      </c>
      <c r="E9835" s="444" t="s">
        <v>1009</v>
      </c>
      <c r="F9835" s="354" t="s">
        <v>993</v>
      </c>
      <c r="G9835" s="447" t="n">
        <v>3</v>
      </c>
      <c r="H9835" s="448" t="n">
        <v>44.2016165632843</v>
      </c>
      <c r="I9835" s="448" t="n">
        <v>876.96</v>
      </c>
      <c r="J9835" s="389"/>
      <c r="K9835" s="331" t="s">
        <v>994</v>
      </c>
    </row>
    <row r="9836" customFormat="false" ht="15" hidden="true" customHeight="false" outlineLevel="0" collapsed="false">
      <c r="A9836" s="444"/>
      <c r="B9836" s="444" t="s">
        <v>2063</v>
      </c>
      <c r="C9836" s="444" t="str">
        <f aca="false">IFERROR(VLOOKUP(B9836,'[1]#¡REF!'!$A$1:$C$15201,2,FALSE()),"")</f>
        <v/>
      </c>
      <c r="D9836" s="444" t="s">
        <v>991</v>
      </c>
      <c r="E9836" s="444" t="s">
        <v>1036</v>
      </c>
      <c r="F9836" s="354" t="s">
        <v>993</v>
      </c>
      <c r="G9836" s="447" t="n">
        <v>1</v>
      </c>
      <c r="H9836" s="448" t="n">
        <v>14.7338721877614</v>
      </c>
      <c r="I9836" s="448" t="n">
        <v>292.32</v>
      </c>
      <c r="J9836" s="389"/>
      <c r="K9836" s="331" t="s">
        <v>994</v>
      </c>
    </row>
    <row r="9837" customFormat="false" ht="15" hidden="true" customHeight="false" outlineLevel="0" collapsed="false">
      <c r="A9837" s="444"/>
      <c r="B9837" s="444" t="s">
        <v>2063</v>
      </c>
      <c r="C9837" s="444" t="str">
        <f aca="false">IFERROR(VLOOKUP(B9837,'[1]#¡REF!'!$A$1:$C$15201,2,FALSE()),"")</f>
        <v/>
      </c>
      <c r="D9837" s="444" t="s">
        <v>991</v>
      </c>
      <c r="E9837" s="444" t="s">
        <v>1013</v>
      </c>
      <c r="F9837" s="354" t="s">
        <v>993</v>
      </c>
      <c r="G9837" s="447" t="n">
        <v>25</v>
      </c>
      <c r="H9837" s="448" t="n">
        <v>368.346804694036</v>
      </c>
      <c r="I9837" s="448" t="n">
        <v>7308</v>
      </c>
      <c r="J9837" s="389"/>
      <c r="K9837" s="331" t="s">
        <v>994</v>
      </c>
    </row>
    <row r="9838" customFormat="false" ht="15" hidden="true" customHeight="false" outlineLevel="0" collapsed="false">
      <c r="A9838" s="444"/>
      <c r="B9838" s="444" t="s">
        <v>2063</v>
      </c>
      <c r="C9838" s="444" t="str">
        <f aca="false">IFERROR(VLOOKUP(B9838,'[1]#¡REF!'!$A$1:$C$15201,2,FALSE()),"")</f>
        <v/>
      </c>
      <c r="D9838" s="444" t="s">
        <v>991</v>
      </c>
      <c r="E9838" s="444" t="s">
        <v>1014</v>
      </c>
      <c r="F9838" s="446" t="s">
        <v>1132</v>
      </c>
      <c r="G9838" s="447" t="n">
        <v>210</v>
      </c>
      <c r="H9838" s="448" t="n">
        <v>3094.1131594299</v>
      </c>
      <c r="I9838" s="448" t="n">
        <v>61387.2</v>
      </c>
      <c r="J9838" s="389"/>
      <c r="K9838" s="331" t="s">
        <v>994</v>
      </c>
    </row>
    <row r="9839" customFormat="false" ht="15" hidden="true" customHeight="false" outlineLevel="0" collapsed="false">
      <c r="A9839" s="444"/>
      <c r="B9839" s="444" t="s">
        <v>2063</v>
      </c>
      <c r="C9839" s="444" t="str">
        <f aca="false">IFERROR(VLOOKUP(B9839,'[1]#¡REF!'!$A$1:$C$15201,2,FALSE()),"")</f>
        <v/>
      </c>
      <c r="D9839" s="444" t="s">
        <v>991</v>
      </c>
      <c r="E9839" s="444" t="s">
        <v>1002</v>
      </c>
      <c r="F9839" s="446" t="s">
        <v>1133</v>
      </c>
      <c r="G9839" s="447" t="n">
        <v>10</v>
      </c>
      <c r="H9839" s="448" t="n">
        <v>147.338721877614</v>
      </c>
      <c r="I9839" s="448" t="n">
        <v>2923.2</v>
      </c>
      <c r="J9839" s="389"/>
      <c r="K9839" s="331" t="s">
        <v>994</v>
      </c>
    </row>
    <row r="9840" customFormat="false" ht="15" hidden="true" customHeight="false" outlineLevel="0" collapsed="false">
      <c r="A9840" s="449"/>
      <c r="B9840" s="449" t="s">
        <v>2063</v>
      </c>
      <c r="C9840" s="449" t="str">
        <f aca="false">IFERROR(VLOOKUP(B9840,'[1]#¡REF!'!$A$1:$C$15201,2,FALSE()),"")</f>
        <v/>
      </c>
      <c r="D9840" s="449" t="s">
        <v>991</v>
      </c>
      <c r="E9840" s="449" t="s">
        <v>1004</v>
      </c>
      <c r="F9840" s="450" t="s">
        <v>1134</v>
      </c>
      <c r="G9840" s="447" t="n">
        <v>272</v>
      </c>
      <c r="H9840" s="448" t="n">
        <v>4007.61323507111</v>
      </c>
      <c r="I9840" s="448" t="n">
        <v>79511.04</v>
      </c>
      <c r="J9840" s="390"/>
      <c r="K9840" s="331" t="s">
        <v>994</v>
      </c>
    </row>
    <row r="9841" customFormat="false" ht="30.75" hidden="true" customHeight="false" outlineLevel="0" collapsed="false">
      <c r="A9841" s="455" t="s">
        <v>1856</v>
      </c>
      <c r="B9841" s="455" t="s">
        <v>2063</v>
      </c>
      <c r="C9841" s="455" t="str">
        <f aca="false">IFERROR(VLOOKUP(B9841,'[1]#¡REF!'!$A$1:$C$15201,2,FALSE()),"")</f>
        <v/>
      </c>
      <c r="D9841" s="455" t="s">
        <v>991</v>
      </c>
      <c r="E9841" s="455" t="s">
        <v>612</v>
      </c>
      <c r="F9841" s="456" t="s">
        <v>1136</v>
      </c>
      <c r="G9841" s="457" t="n">
        <v>151</v>
      </c>
      <c r="H9841" s="465" t="n">
        <v>2224.81470035197</v>
      </c>
      <c r="I9841" s="465" t="n">
        <v>44140.32</v>
      </c>
      <c r="J9841" s="360" t="n">
        <v>252</v>
      </c>
      <c r="K9841" s="455" t="s">
        <v>994</v>
      </c>
      <c r="L9841" s="467" t="s">
        <v>2064</v>
      </c>
      <c r="M9841" s="467" t="s">
        <v>2065</v>
      </c>
      <c r="N9841" s="467" t="s">
        <v>2066</v>
      </c>
      <c r="O9841" s="458" t="n">
        <v>3140189</v>
      </c>
      <c r="P9841" s="489" t="s">
        <v>2067</v>
      </c>
      <c r="Q9841" s="468" t="n">
        <v>44476</v>
      </c>
      <c r="R9841" s="469" t="n">
        <v>44476</v>
      </c>
      <c r="S9841" s="469" t="n">
        <v>44476</v>
      </c>
      <c r="T9841" s="462" t="n">
        <f aca="false">12+12+12</f>
        <v>36</v>
      </c>
    </row>
    <row r="9842" customFormat="false" ht="15" hidden="true" customHeight="false" outlineLevel="0" collapsed="false">
      <c r="A9842" s="439"/>
      <c r="B9842" s="439" t="s">
        <v>2068</v>
      </c>
      <c r="C9842" s="439" t="str">
        <f aca="false">IFERROR(VLOOKUP(B9842,'[1]#¡REF!'!$A$1:$C$15201,2,FALSE()),"")</f>
        <v/>
      </c>
      <c r="D9842" s="439" t="s">
        <v>991</v>
      </c>
      <c r="E9842" s="439" t="s">
        <v>1032</v>
      </c>
      <c r="F9842" s="441" t="s">
        <v>1130</v>
      </c>
      <c r="G9842" s="447" t="n">
        <v>11.9723342482585</v>
      </c>
      <c r="H9842" s="448" t="n">
        <v>155.573979240145</v>
      </c>
      <c r="I9842" s="448" t="n">
        <v>3086.58749254353</v>
      </c>
      <c r="J9842" s="388"/>
      <c r="K9842" s="331" t="s">
        <v>994</v>
      </c>
    </row>
    <row r="9843" customFormat="false" ht="15" hidden="true" customHeight="false" outlineLevel="0" collapsed="false">
      <c r="A9843" s="444"/>
      <c r="B9843" s="444" t="s">
        <v>2068</v>
      </c>
      <c r="C9843" s="444" t="str">
        <f aca="false">IFERROR(VLOOKUP(B9843,'[1]#¡REF!'!$A$1:$C$15201,2,FALSE()),"")</f>
        <v/>
      </c>
      <c r="D9843" s="444" t="s">
        <v>991</v>
      </c>
      <c r="E9843" s="444" t="s">
        <v>992</v>
      </c>
      <c r="F9843" s="354" t="s">
        <v>993</v>
      </c>
      <c r="G9843" s="447" t="n">
        <v>14.9654178103231</v>
      </c>
      <c r="H9843" s="448" t="n">
        <v>194.467474050182</v>
      </c>
      <c r="I9843" s="448" t="n">
        <v>3858.23436567941</v>
      </c>
      <c r="J9843" s="389"/>
      <c r="K9843" s="331" t="s">
        <v>994</v>
      </c>
    </row>
    <row r="9844" customFormat="false" ht="15" hidden="true" customHeight="false" outlineLevel="0" collapsed="false">
      <c r="A9844" s="444"/>
      <c r="B9844" s="444" t="s">
        <v>2068</v>
      </c>
      <c r="C9844" s="444" t="str">
        <f aca="false">IFERROR(VLOOKUP(B9844,'[1]#¡REF!'!$A$1:$C$15201,2,FALSE()),"")</f>
        <v/>
      </c>
      <c r="D9844" s="444" t="s">
        <v>991</v>
      </c>
      <c r="E9844" s="444" t="s">
        <v>1008</v>
      </c>
      <c r="F9844" s="354" t="s">
        <v>993</v>
      </c>
      <c r="G9844" s="447" t="n">
        <v>49.8847260344104</v>
      </c>
      <c r="H9844" s="448" t="n">
        <v>648.224913500606</v>
      </c>
      <c r="I9844" s="448" t="n">
        <v>12860.7812189314</v>
      </c>
      <c r="J9844" s="389"/>
      <c r="K9844" s="331" t="s">
        <v>994</v>
      </c>
    </row>
    <row r="9845" customFormat="false" ht="15" hidden="true" customHeight="false" outlineLevel="0" collapsed="false">
      <c r="A9845" s="444"/>
      <c r="B9845" s="444" t="s">
        <v>2068</v>
      </c>
      <c r="C9845" s="444" t="str">
        <f aca="false">IFERROR(VLOOKUP(B9845,'[1]#¡REF!'!$A$1:$C$15201,2,FALSE()),"")</f>
        <v/>
      </c>
      <c r="D9845" s="444" t="s">
        <v>991</v>
      </c>
      <c r="E9845" s="444" t="s">
        <v>1000</v>
      </c>
      <c r="F9845" s="354" t="s">
        <v>993</v>
      </c>
      <c r="G9845" s="447" t="n">
        <v>1670.14062763206</v>
      </c>
      <c r="H9845" s="448" t="n">
        <v>21702.5701040003</v>
      </c>
      <c r="I9845" s="448" t="n">
        <v>430578.955209822</v>
      </c>
      <c r="J9845" s="389"/>
      <c r="K9845" s="331" t="s">
        <v>994</v>
      </c>
    </row>
    <row r="9846" customFormat="false" ht="15" hidden="true" customHeight="false" outlineLevel="0" collapsed="false">
      <c r="A9846" s="444"/>
      <c r="B9846" s="444" t="s">
        <v>2068</v>
      </c>
      <c r="C9846" s="444" t="str">
        <f aca="false">IFERROR(VLOOKUP(B9846,'[1]#¡REF!'!$A$1:$C$15201,2,FALSE()),"")</f>
        <v/>
      </c>
      <c r="D9846" s="444" t="s">
        <v>991</v>
      </c>
      <c r="E9846" s="444" t="s">
        <v>1075</v>
      </c>
      <c r="F9846" s="354" t="s">
        <v>993</v>
      </c>
      <c r="G9846" s="447" t="n">
        <v>56.8685876792279</v>
      </c>
      <c r="H9846" s="448" t="n">
        <v>738.976401390691</v>
      </c>
      <c r="I9846" s="448" t="n">
        <v>14661.2905895817</v>
      </c>
      <c r="J9846" s="389"/>
      <c r="K9846" s="331" t="s">
        <v>994</v>
      </c>
    </row>
    <row r="9847" customFormat="false" ht="15" hidden="true" customHeight="false" outlineLevel="0" collapsed="false">
      <c r="A9847" s="444"/>
      <c r="B9847" s="444" t="s">
        <v>2068</v>
      </c>
      <c r="C9847" s="444" t="str">
        <f aca="false">IFERROR(VLOOKUP(B9847,'[1]#¡REF!'!$A$1:$C$15201,2,FALSE()),"")</f>
        <v/>
      </c>
      <c r="D9847" s="444" t="s">
        <v>991</v>
      </c>
      <c r="E9847" s="444" t="s">
        <v>1034</v>
      </c>
      <c r="F9847" s="354" t="s">
        <v>993</v>
      </c>
      <c r="G9847" s="447" t="n">
        <v>175.594235641125</v>
      </c>
      <c r="H9847" s="448" t="n">
        <v>2281.75169552213</v>
      </c>
      <c r="I9847" s="448" t="n">
        <v>45269.9498906384</v>
      </c>
      <c r="J9847" s="389"/>
      <c r="K9847" s="331" t="s">
        <v>994</v>
      </c>
    </row>
    <row r="9848" customFormat="false" ht="15" hidden="true" customHeight="false" outlineLevel="0" collapsed="false">
      <c r="A9848" s="444"/>
      <c r="B9848" s="444" t="s">
        <v>2068</v>
      </c>
      <c r="C9848" s="444" t="str">
        <f aca="false">IFERROR(VLOOKUP(B9848,'[1]#¡REF!'!$A$1:$C$15201,2,FALSE()),"")</f>
        <v/>
      </c>
      <c r="D9848" s="444" t="s">
        <v>991</v>
      </c>
      <c r="E9848" s="444" t="s">
        <v>1046</v>
      </c>
      <c r="F9848" s="354" t="s">
        <v>993</v>
      </c>
      <c r="G9848" s="447" t="n">
        <v>4.98847260344104</v>
      </c>
      <c r="H9848" s="448" t="n">
        <v>64.8224913500606</v>
      </c>
      <c r="I9848" s="448" t="n">
        <v>1286.07812189314</v>
      </c>
      <c r="J9848" s="389"/>
      <c r="K9848" s="331" t="s">
        <v>994</v>
      </c>
    </row>
    <row r="9849" customFormat="false" ht="15" hidden="true" customHeight="false" outlineLevel="0" collapsed="false">
      <c r="A9849" s="444"/>
      <c r="B9849" s="444" t="s">
        <v>2068</v>
      </c>
      <c r="C9849" s="444" t="str">
        <f aca="false">IFERROR(VLOOKUP(B9849,'[1]#¡REF!'!$A$1:$C$15201,2,FALSE()),"")</f>
        <v/>
      </c>
      <c r="D9849" s="444" t="s">
        <v>991</v>
      </c>
      <c r="E9849" s="444" t="s">
        <v>1036</v>
      </c>
      <c r="F9849" s="354" t="s">
        <v>993</v>
      </c>
      <c r="G9849" s="447" t="n">
        <v>4.98847260344104</v>
      </c>
      <c r="H9849" s="448" t="n">
        <v>64.8224913500606</v>
      </c>
      <c r="I9849" s="448" t="n">
        <v>1286.07812189314</v>
      </c>
      <c r="J9849" s="389"/>
      <c r="K9849" s="331" t="s">
        <v>994</v>
      </c>
    </row>
    <row r="9850" customFormat="false" ht="15" hidden="true" customHeight="false" outlineLevel="0" collapsed="false">
      <c r="A9850" s="444"/>
      <c r="B9850" s="444" t="s">
        <v>2068</v>
      </c>
      <c r="C9850" s="444" t="str">
        <f aca="false">IFERROR(VLOOKUP(B9850,'[1]#¡REF!'!$A$1:$C$15201,2,FALSE()),"")</f>
        <v/>
      </c>
      <c r="D9850" s="444" t="s">
        <v>991</v>
      </c>
      <c r="E9850" s="444" t="s">
        <v>1013</v>
      </c>
      <c r="F9850" s="354" t="s">
        <v>993</v>
      </c>
      <c r="G9850" s="447" t="n">
        <v>119.723342482585</v>
      </c>
      <c r="H9850" s="448" t="n">
        <v>1555.73979240145</v>
      </c>
      <c r="I9850" s="448" t="n">
        <v>30865.8749254353</v>
      </c>
      <c r="J9850" s="389"/>
      <c r="K9850" s="331" t="s">
        <v>994</v>
      </c>
    </row>
    <row r="9851" customFormat="false" ht="15" hidden="true" customHeight="false" outlineLevel="0" collapsed="false">
      <c r="A9851" s="444"/>
      <c r="B9851" s="444" t="s">
        <v>2068</v>
      </c>
      <c r="C9851" s="444" t="str">
        <f aca="false">IFERROR(VLOOKUP(B9851,'[1]#¡REF!'!$A$1:$C$15201,2,FALSE()),"")</f>
        <v/>
      </c>
      <c r="D9851" s="444" t="s">
        <v>991</v>
      </c>
      <c r="E9851" s="444" t="s">
        <v>1037</v>
      </c>
      <c r="F9851" s="446" t="s">
        <v>1131</v>
      </c>
      <c r="G9851" s="447" t="n">
        <v>132.693371251532</v>
      </c>
      <c r="H9851" s="448" t="n">
        <v>1724.27826991161</v>
      </c>
      <c r="I9851" s="448" t="n">
        <v>34209.6780423574</v>
      </c>
      <c r="J9851" s="389"/>
      <c r="K9851" s="331" t="s">
        <v>994</v>
      </c>
    </row>
    <row r="9852" customFormat="false" ht="15" hidden="true" customHeight="false" outlineLevel="0" collapsed="false">
      <c r="A9852" s="444"/>
      <c r="B9852" s="444" t="s">
        <v>2068</v>
      </c>
      <c r="C9852" s="444" t="str">
        <f aca="false">IFERROR(VLOOKUP(B9852,'[1]#¡REF!'!$A$1:$C$15201,2,FALSE()),"")</f>
        <v/>
      </c>
      <c r="D9852" s="444" t="s">
        <v>991</v>
      </c>
      <c r="E9852" s="444" t="s">
        <v>1014</v>
      </c>
      <c r="F9852" s="446" t="s">
        <v>1132</v>
      </c>
      <c r="G9852" s="447" t="n">
        <v>281.349854834075</v>
      </c>
      <c r="H9852" s="448" t="n">
        <v>3655.98851214342</v>
      </c>
      <c r="I9852" s="448" t="n">
        <v>72534.8060747729</v>
      </c>
      <c r="J9852" s="389"/>
      <c r="K9852" s="331" t="s">
        <v>994</v>
      </c>
    </row>
    <row r="9853" customFormat="false" ht="15" hidden="true" customHeight="false" outlineLevel="0" collapsed="false">
      <c r="A9853" s="444"/>
      <c r="B9853" s="444" t="s">
        <v>2068</v>
      </c>
      <c r="C9853" s="444" t="str">
        <f aca="false">IFERROR(VLOOKUP(B9853,'[1]#¡REF!'!$A$1:$C$15201,2,FALSE()),"")</f>
        <v/>
      </c>
      <c r="D9853" s="444" t="s">
        <v>991</v>
      </c>
      <c r="E9853" s="444" t="s">
        <v>1002</v>
      </c>
      <c r="F9853" s="446" t="s">
        <v>1133</v>
      </c>
      <c r="G9853" s="447" t="n">
        <v>299.308356206463</v>
      </c>
      <c r="H9853" s="448" t="n">
        <v>3889.34948100364</v>
      </c>
      <c r="I9853" s="448" t="n">
        <v>77164.6873135881</v>
      </c>
      <c r="J9853" s="389"/>
      <c r="K9853" s="331" t="s">
        <v>994</v>
      </c>
    </row>
    <row r="9854" customFormat="false" ht="15" hidden="true" customHeight="false" outlineLevel="0" collapsed="false">
      <c r="A9854" s="449"/>
      <c r="B9854" s="449" t="s">
        <v>2068</v>
      </c>
      <c r="C9854" s="449" t="str">
        <f aca="false">IFERROR(VLOOKUP(B9854,'[1]#¡REF!'!$A$1:$C$15201,2,FALSE()),"")</f>
        <v/>
      </c>
      <c r="D9854" s="449" t="s">
        <v>991</v>
      </c>
      <c r="E9854" s="449" t="s">
        <v>1004</v>
      </c>
      <c r="F9854" s="450" t="s">
        <v>1134</v>
      </c>
      <c r="G9854" s="447" t="n">
        <v>85.801728779186</v>
      </c>
      <c r="H9854" s="448" t="n">
        <v>1114.94685122104</v>
      </c>
      <c r="I9854" s="448" t="n">
        <v>22120.5436965619</v>
      </c>
      <c r="J9854" s="390"/>
      <c r="K9854" s="331" t="s">
        <v>994</v>
      </c>
    </row>
    <row r="9855" customFormat="false" ht="30.75" hidden="true" customHeight="false" outlineLevel="0" collapsed="false">
      <c r="A9855" s="455" t="s">
        <v>1856</v>
      </c>
      <c r="B9855" s="455" t="s">
        <v>2068</v>
      </c>
      <c r="C9855" s="455" t="str">
        <f aca="false">IFERROR(VLOOKUP(B9855,'[1]#¡REF!'!$A$1:$C$15201,2,FALSE()),"")</f>
        <v/>
      </c>
      <c r="D9855" s="455" t="s">
        <v>991</v>
      </c>
      <c r="E9855" s="455" t="s">
        <v>612</v>
      </c>
      <c r="F9855" s="456" t="s">
        <v>1136</v>
      </c>
      <c r="G9855" s="457" t="n">
        <v>575.669738437097</v>
      </c>
      <c r="H9855" s="465" t="n">
        <v>7480.51550179699</v>
      </c>
      <c r="I9855" s="465" t="n">
        <v>148413.415266468</v>
      </c>
      <c r="J9855" s="360" t="n">
        <v>222.25</v>
      </c>
      <c r="K9855" s="455" t="s">
        <v>994</v>
      </c>
      <c r="L9855" s="467" t="s">
        <v>2064</v>
      </c>
      <c r="M9855" s="467" t="s">
        <v>2065</v>
      </c>
      <c r="N9855" s="467" t="s">
        <v>2066</v>
      </c>
      <c r="O9855" s="458" t="n">
        <v>3140189</v>
      </c>
      <c r="P9855" s="489" t="s">
        <v>2069</v>
      </c>
      <c r="Q9855" s="485" t="n">
        <v>44476</v>
      </c>
      <c r="R9855" s="486" t="n">
        <v>44476</v>
      </c>
      <c r="S9855" s="486" t="n">
        <v>44476</v>
      </c>
      <c r="T9855" s="462" t="n">
        <f aca="false">48+48+48</f>
        <v>144</v>
      </c>
    </row>
    <row r="9856" customFormat="false" ht="15" hidden="true" customHeight="false" outlineLevel="0" collapsed="false">
      <c r="A9856" s="439"/>
      <c r="B9856" s="439" t="s">
        <v>2070</v>
      </c>
      <c r="C9856" s="439" t="str">
        <f aca="false">IFERROR(VLOOKUP(B9856,'[1]#¡REF!'!$A$1:$C$15201,2,FALSE()),"")</f>
        <v/>
      </c>
      <c r="D9856" s="439" t="s">
        <v>991</v>
      </c>
      <c r="E9856" s="439" t="s">
        <v>1009</v>
      </c>
      <c r="F9856" s="354" t="s">
        <v>993</v>
      </c>
      <c r="G9856" s="447" t="n">
        <v>70</v>
      </c>
      <c r="H9856" s="448" t="n">
        <v>375.2</v>
      </c>
      <c r="I9856" s="448" t="n">
        <v>7443.968</v>
      </c>
      <c r="J9856" s="388"/>
      <c r="K9856" s="331" t="s">
        <v>994</v>
      </c>
    </row>
    <row r="9857" customFormat="false" ht="15" hidden="true" customHeight="false" outlineLevel="0" collapsed="false">
      <c r="A9857" s="444"/>
      <c r="B9857" s="444" t="s">
        <v>2071</v>
      </c>
      <c r="C9857" s="444" t="str">
        <f aca="false">IFERROR(VLOOKUP(B9857,'[1]#¡REF!'!$A$1:$C$15201,2,FALSE()),"")</f>
        <v/>
      </c>
      <c r="D9857" s="444" t="s">
        <v>991</v>
      </c>
      <c r="E9857" s="444" t="s">
        <v>1034</v>
      </c>
      <c r="F9857" s="354" t="s">
        <v>993</v>
      </c>
      <c r="G9857" s="447" t="n">
        <v>109</v>
      </c>
      <c r="H9857" s="448" t="n">
        <v>584.24</v>
      </c>
      <c r="I9857" s="448" t="n">
        <v>11591.3216</v>
      </c>
      <c r="J9857" s="389"/>
      <c r="K9857" s="331" t="s">
        <v>994</v>
      </c>
    </row>
    <row r="9858" customFormat="false" ht="15" hidden="true" customHeight="false" outlineLevel="0" collapsed="false">
      <c r="A9858" s="444"/>
      <c r="B9858" s="444" t="s">
        <v>2071</v>
      </c>
      <c r="C9858" s="444" t="str">
        <f aca="false">IFERROR(VLOOKUP(B9858,'[1]#¡REF!'!$A$1:$C$15201,2,FALSE()),"")</f>
        <v/>
      </c>
      <c r="D9858" s="444" t="s">
        <v>991</v>
      </c>
      <c r="E9858" s="444" t="s">
        <v>1009</v>
      </c>
      <c r="F9858" s="354" t="s">
        <v>993</v>
      </c>
      <c r="G9858" s="447" t="n">
        <v>70</v>
      </c>
      <c r="H9858" s="448" t="n">
        <v>375.2</v>
      </c>
      <c r="I9858" s="448" t="n">
        <v>7443.968</v>
      </c>
      <c r="J9858" s="389"/>
      <c r="K9858" s="331" t="s">
        <v>994</v>
      </c>
    </row>
    <row r="9859" customFormat="false" ht="15" hidden="true" customHeight="false" outlineLevel="0" collapsed="false">
      <c r="A9859" s="444"/>
      <c r="B9859" s="444" t="s">
        <v>1045</v>
      </c>
      <c r="C9859" s="444" t="str">
        <f aca="false">IFERROR(VLOOKUP(B9859,'[1]#¡REF!'!$A$1:$C$15201,2,FALSE()),"")</f>
        <v/>
      </c>
      <c r="D9859" s="444" t="s">
        <v>991</v>
      </c>
      <c r="E9859" s="444" t="s">
        <v>1032</v>
      </c>
      <c r="F9859" s="446" t="s">
        <v>1130</v>
      </c>
      <c r="G9859" s="447" t="n">
        <v>239.294843917392</v>
      </c>
      <c r="H9859" s="448" t="n">
        <v>3028.21378703183</v>
      </c>
      <c r="I9859" s="448" t="n">
        <v>60079.7564623397</v>
      </c>
      <c r="J9859" s="389"/>
      <c r="K9859" s="331" t="s">
        <v>994</v>
      </c>
    </row>
    <row r="9860" customFormat="false" ht="15" hidden="true" customHeight="false" outlineLevel="0" collapsed="false">
      <c r="A9860" s="444"/>
      <c r="B9860" s="444" t="s">
        <v>1045</v>
      </c>
      <c r="C9860" s="444" t="str">
        <f aca="false">IFERROR(VLOOKUP(B9860,'[1]#¡REF!'!$A$1:$C$15201,2,FALSE()),"")</f>
        <v/>
      </c>
      <c r="D9860" s="444" t="s">
        <v>991</v>
      </c>
      <c r="E9860" s="444" t="s">
        <v>992</v>
      </c>
      <c r="F9860" s="354" t="s">
        <v>993</v>
      </c>
      <c r="G9860" s="447" t="n">
        <v>9.97061849655802</v>
      </c>
      <c r="H9860" s="448" t="n">
        <v>126.17557445966</v>
      </c>
      <c r="I9860" s="448" t="n">
        <v>2503.32318593082</v>
      </c>
      <c r="J9860" s="389"/>
      <c r="K9860" s="331" t="s">
        <v>994</v>
      </c>
    </row>
    <row r="9861" customFormat="false" ht="15" hidden="true" customHeight="false" outlineLevel="0" collapsed="false">
      <c r="A9861" s="444"/>
      <c r="B9861" s="444" t="s">
        <v>1045</v>
      </c>
      <c r="C9861" s="444" t="str">
        <f aca="false">IFERROR(VLOOKUP(B9861,'[1]#¡REF!'!$A$1:$C$15201,2,FALSE()),"")</f>
        <v/>
      </c>
      <c r="D9861" s="444" t="s">
        <v>991</v>
      </c>
      <c r="E9861" s="444" t="s">
        <v>1008</v>
      </c>
      <c r="F9861" s="354" t="s">
        <v>993</v>
      </c>
      <c r="G9861" s="447" t="n">
        <v>179.471132938044</v>
      </c>
      <c r="H9861" s="448" t="n">
        <v>2271.16034027387</v>
      </c>
      <c r="I9861" s="448" t="n">
        <v>45059.8173467548</v>
      </c>
      <c r="J9861" s="389"/>
      <c r="K9861" s="331" t="s">
        <v>994</v>
      </c>
    </row>
    <row r="9862" customFormat="false" ht="15" hidden="true" customHeight="false" outlineLevel="0" collapsed="false">
      <c r="A9862" s="444"/>
      <c r="B9862" s="444" t="s">
        <v>1045</v>
      </c>
      <c r="C9862" s="444" t="str">
        <f aca="false">IFERROR(VLOOKUP(B9862,'[1]#¡REF!'!$A$1:$C$15201,2,FALSE()),"")</f>
        <v/>
      </c>
      <c r="D9862" s="444" t="s">
        <v>991</v>
      </c>
      <c r="E9862" s="444" t="s">
        <v>1000</v>
      </c>
      <c r="F9862" s="354" t="s">
        <v>993</v>
      </c>
      <c r="G9862" s="447" t="n">
        <v>1783.74364903423</v>
      </c>
      <c r="H9862" s="448" t="n">
        <v>22572.8102708331</v>
      </c>
      <c r="I9862" s="448" t="n">
        <v>447844.517963024</v>
      </c>
      <c r="J9862" s="389"/>
      <c r="K9862" s="331" t="s">
        <v>994</v>
      </c>
    </row>
    <row r="9863" customFormat="false" ht="15" hidden="true" customHeight="false" outlineLevel="0" collapsed="false">
      <c r="A9863" s="444"/>
      <c r="B9863" s="444" t="s">
        <v>1045</v>
      </c>
      <c r="C9863" s="444" t="str">
        <f aca="false">IFERROR(VLOOKUP(B9863,'[1]#¡REF!'!$A$1:$C$15201,2,FALSE()),"")</f>
        <v/>
      </c>
      <c r="D9863" s="444" t="s">
        <v>991</v>
      </c>
      <c r="E9863" s="444" t="s">
        <v>1075</v>
      </c>
      <c r="F9863" s="354" t="s">
        <v>993</v>
      </c>
      <c r="G9863" s="447" t="n">
        <v>16.9500514441486</v>
      </c>
      <c r="H9863" s="448" t="n">
        <v>214.498476581421</v>
      </c>
      <c r="I9863" s="448" t="n">
        <v>4255.6494160824</v>
      </c>
      <c r="J9863" s="389"/>
      <c r="K9863" s="331" t="s">
        <v>994</v>
      </c>
    </row>
    <row r="9864" customFormat="false" ht="15" hidden="true" customHeight="false" outlineLevel="0" collapsed="false">
      <c r="A9864" s="444"/>
      <c r="B9864" s="444" t="s">
        <v>1045</v>
      </c>
      <c r="C9864" s="444" t="str">
        <f aca="false">IFERROR(VLOOKUP(B9864,'[1]#¡REF!'!$A$1:$C$15201,2,FALSE()),"")</f>
        <v/>
      </c>
      <c r="D9864" s="444" t="s">
        <v>991</v>
      </c>
      <c r="E9864" s="444" t="s">
        <v>1034</v>
      </c>
      <c r="F9864" s="354" t="s">
        <v>993</v>
      </c>
      <c r="G9864" s="447" t="n">
        <v>553.36932655897</v>
      </c>
      <c r="H9864" s="448" t="n">
        <v>7002.74438251111</v>
      </c>
      <c r="I9864" s="448" t="n">
        <v>138934.436819161</v>
      </c>
      <c r="J9864" s="389"/>
      <c r="K9864" s="331" t="s">
        <v>994</v>
      </c>
    </row>
    <row r="9865" customFormat="false" ht="15" hidden="true" customHeight="false" outlineLevel="0" collapsed="false">
      <c r="A9865" s="444"/>
      <c r="B9865" s="444" t="s">
        <v>1045</v>
      </c>
      <c r="C9865" s="444" t="str">
        <f aca="false">IFERROR(VLOOKUP(B9865,'[1]#¡REF!'!$A$1:$C$15201,2,FALSE()),"")</f>
        <v/>
      </c>
      <c r="D9865" s="444" t="s">
        <v>991</v>
      </c>
      <c r="E9865" s="444" t="s">
        <v>1009</v>
      </c>
      <c r="F9865" s="354" t="s">
        <v>993</v>
      </c>
      <c r="G9865" s="447" t="n">
        <v>9.97061849655802</v>
      </c>
      <c r="H9865" s="448" t="n">
        <v>126.17557445966</v>
      </c>
      <c r="I9865" s="448" t="n">
        <v>2503.32318593082</v>
      </c>
      <c r="J9865" s="389"/>
      <c r="K9865" s="331" t="s">
        <v>994</v>
      </c>
    </row>
    <row r="9866" customFormat="false" ht="15" hidden="true" customHeight="false" outlineLevel="0" collapsed="false">
      <c r="A9866" s="444"/>
      <c r="B9866" s="444" t="s">
        <v>1045</v>
      </c>
      <c r="C9866" s="444" t="str">
        <f aca="false">IFERROR(VLOOKUP(B9866,'[1]#¡REF!'!$A$1:$C$15201,2,FALSE()),"")</f>
        <v/>
      </c>
      <c r="D9866" s="444" t="s">
        <v>991</v>
      </c>
      <c r="E9866" s="444" t="s">
        <v>1046</v>
      </c>
      <c r="F9866" s="354" t="s">
        <v>993</v>
      </c>
      <c r="G9866" s="447" t="n">
        <v>9.97061849655802</v>
      </c>
      <c r="H9866" s="448" t="n">
        <v>126.17557445966</v>
      </c>
      <c r="I9866" s="448" t="n">
        <v>2503.32318593082</v>
      </c>
      <c r="J9866" s="389"/>
      <c r="K9866" s="331" t="s">
        <v>994</v>
      </c>
    </row>
    <row r="9867" customFormat="false" ht="15" hidden="true" customHeight="false" outlineLevel="0" collapsed="false">
      <c r="A9867" s="444"/>
      <c r="B9867" s="444" t="s">
        <v>1045</v>
      </c>
      <c r="C9867" s="444" t="str">
        <f aca="false">IFERROR(VLOOKUP(B9867,'[1]#¡REF!'!$A$1:$C$15201,2,FALSE()),"")</f>
        <v/>
      </c>
      <c r="D9867" s="444" t="s">
        <v>991</v>
      </c>
      <c r="E9867" s="444" t="s">
        <v>1036</v>
      </c>
      <c r="F9867" s="354" t="s">
        <v>993</v>
      </c>
      <c r="G9867" s="447" t="n">
        <v>2.9911855489674</v>
      </c>
      <c r="H9867" s="448" t="n">
        <v>37.8526723378979</v>
      </c>
      <c r="I9867" s="448" t="n">
        <v>750.996955779246</v>
      </c>
      <c r="J9867" s="389"/>
      <c r="K9867" s="331" t="s">
        <v>994</v>
      </c>
    </row>
    <row r="9868" customFormat="false" ht="15" hidden="true" customHeight="false" outlineLevel="0" collapsed="false">
      <c r="A9868" s="444"/>
      <c r="B9868" s="444" t="s">
        <v>1045</v>
      </c>
      <c r="C9868" s="444" t="str">
        <f aca="false">IFERROR(VLOOKUP(B9868,'[1]#¡REF!'!$A$1:$C$15201,2,FALSE()),"")</f>
        <v/>
      </c>
      <c r="D9868" s="444" t="s">
        <v>991</v>
      </c>
      <c r="E9868" s="444" t="s">
        <v>1037</v>
      </c>
      <c r="F9868" s="446" t="s">
        <v>1131</v>
      </c>
      <c r="G9868" s="447" t="n">
        <v>456.654327142357</v>
      </c>
      <c r="H9868" s="448" t="n">
        <v>5778.84131025241</v>
      </c>
      <c r="I9868" s="448" t="n">
        <v>114652.201915632</v>
      </c>
      <c r="J9868" s="389"/>
      <c r="K9868" s="331" t="s">
        <v>994</v>
      </c>
    </row>
    <row r="9869" customFormat="false" ht="15" hidden="true" customHeight="false" outlineLevel="0" collapsed="false">
      <c r="A9869" s="444"/>
      <c r="B9869" s="444" t="s">
        <v>1045</v>
      </c>
      <c r="C9869" s="444" t="str">
        <f aca="false">IFERROR(VLOOKUP(B9869,'[1]#¡REF!'!$A$1:$C$15201,2,FALSE()),"")</f>
        <v/>
      </c>
      <c r="D9869" s="444" t="s">
        <v>991</v>
      </c>
      <c r="E9869" s="444" t="s">
        <v>1014</v>
      </c>
      <c r="F9869" s="446" t="s">
        <v>1132</v>
      </c>
      <c r="G9869" s="447" t="n">
        <v>167.506390742175</v>
      </c>
      <c r="H9869" s="448" t="n">
        <v>2119.74965092228</v>
      </c>
      <c r="I9869" s="448" t="n">
        <v>42055.8295236378</v>
      </c>
      <c r="J9869" s="389"/>
      <c r="K9869" s="331" t="s">
        <v>994</v>
      </c>
    </row>
    <row r="9870" customFormat="false" ht="15" hidden="true" customHeight="false" outlineLevel="0" collapsed="false">
      <c r="A9870" s="444"/>
      <c r="B9870" s="444" t="s">
        <v>1045</v>
      </c>
      <c r="C9870" s="444" t="str">
        <f aca="false">IFERROR(VLOOKUP(B9870,'[1]#¡REF!'!$A$1:$C$15201,2,FALSE()),"")</f>
        <v/>
      </c>
      <c r="D9870" s="444" t="s">
        <v>991</v>
      </c>
      <c r="E9870" s="444" t="s">
        <v>1002</v>
      </c>
      <c r="F9870" s="446" t="s">
        <v>1133</v>
      </c>
      <c r="G9870" s="447" t="n">
        <v>19.941236993116</v>
      </c>
      <c r="H9870" s="448" t="n">
        <v>252.351148919319</v>
      </c>
      <c r="I9870" s="448" t="n">
        <v>5006.64637186164</v>
      </c>
      <c r="J9870" s="389"/>
      <c r="K9870" s="331" t="s">
        <v>994</v>
      </c>
    </row>
    <row r="9871" customFormat="false" ht="15" hidden="true" customHeight="false" outlineLevel="0" collapsed="false">
      <c r="A9871" s="449"/>
      <c r="B9871" s="449" t="s">
        <v>1045</v>
      </c>
      <c r="C9871" s="449" t="str">
        <f aca="false">IFERROR(VLOOKUP(B9871,'[1]#¡REF!'!$A$1:$C$15201,2,FALSE()),"")</f>
        <v/>
      </c>
      <c r="D9871" s="449" t="s">
        <v>991</v>
      </c>
      <c r="E9871" s="449" t="s">
        <v>1004</v>
      </c>
      <c r="F9871" s="450" t="s">
        <v>1134</v>
      </c>
      <c r="G9871" s="447" t="n">
        <v>51.8472161821017</v>
      </c>
      <c r="H9871" s="448" t="n">
        <v>656.11298719023</v>
      </c>
      <c r="I9871" s="448" t="n">
        <v>13017.2805668403</v>
      </c>
      <c r="J9871" s="390"/>
      <c r="K9871" s="331" t="s">
        <v>994</v>
      </c>
    </row>
    <row r="9872" customFormat="false" ht="30.75" hidden="true" customHeight="false" outlineLevel="0" collapsed="false">
      <c r="A9872" s="455" t="s">
        <v>1047</v>
      </c>
      <c r="B9872" s="455" t="s">
        <v>1045</v>
      </c>
      <c r="C9872" s="455" t="str">
        <f aca="false">IFERROR(VLOOKUP(B9872,'[1]#¡REF!'!$A$1:$C$15201,2,FALSE()),"")</f>
        <v/>
      </c>
      <c r="D9872" s="455" t="s">
        <v>991</v>
      </c>
      <c r="E9872" s="455" t="s">
        <v>612</v>
      </c>
      <c r="F9872" s="456" t="s">
        <v>1136</v>
      </c>
      <c r="G9872" s="457" t="n">
        <v>643.104893027992</v>
      </c>
      <c r="H9872" s="465" t="n">
        <v>8138.32455264805</v>
      </c>
      <c r="I9872" s="465" t="n">
        <v>161464.345492538</v>
      </c>
      <c r="J9872" s="360" t="n">
        <v>216.44</v>
      </c>
      <c r="K9872" s="455" t="s">
        <v>994</v>
      </c>
      <c r="L9872" s="467" t="s">
        <v>2072</v>
      </c>
      <c r="M9872" s="467" t="s">
        <v>2073</v>
      </c>
      <c r="N9872" s="467" t="s">
        <v>2074</v>
      </c>
      <c r="O9872" s="458" t="n">
        <v>3140328</v>
      </c>
      <c r="P9872" s="489" t="s">
        <v>2075</v>
      </c>
      <c r="Q9872" s="485" t="n">
        <v>44470</v>
      </c>
      <c r="R9872" s="486" t="n">
        <v>44476</v>
      </c>
      <c r="S9872" s="486" t="n">
        <v>44476</v>
      </c>
      <c r="T9872" s="462" t="n">
        <f aca="false">53+53+53</f>
        <v>159</v>
      </c>
    </row>
    <row r="9873" customFormat="false" ht="15" hidden="true" customHeight="false" outlineLevel="0" collapsed="false">
      <c r="A9873" s="439"/>
      <c r="B9873" s="439" t="s">
        <v>2076</v>
      </c>
      <c r="C9873" s="439" t="str">
        <f aca="false">IFERROR(VLOOKUP(B9873,'[1]#¡REF!'!$A$1:$C$15201,2,FALSE()),"")</f>
        <v/>
      </c>
      <c r="D9873" s="439" t="s">
        <v>991</v>
      </c>
      <c r="E9873" s="439" t="s">
        <v>997</v>
      </c>
      <c r="F9873" s="441" t="s">
        <v>1130</v>
      </c>
      <c r="G9873" s="447" t="n">
        <v>118.728964360161</v>
      </c>
      <c r="H9873" s="448" t="n">
        <v>1026.9697202251</v>
      </c>
      <c r="I9873" s="448" t="n">
        <v>20375.0775738472</v>
      </c>
      <c r="J9873" s="388"/>
      <c r="K9873" s="331" t="s">
        <v>994</v>
      </c>
    </row>
    <row r="9874" customFormat="false" ht="15" hidden="true" customHeight="false" outlineLevel="0" collapsed="false">
      <c r="A9874" s="444"/>
      <c r="B9874" s="444" t="s">
        <v>2076</v>
      </c>
      <c r="C9874" s="444" t="str">
        <f aca="false">IFERROR(VLOOKUP(B9874,'[1]#¡REF!'!$A$1:$C$15201,2,FALSE()),"")</f>
        <v/>
      </c>
      <c r="D9874" s="444" t="s">
        <v>991</v>
      </c>
      <c r="E9874" s="444" t="s">
        <v>1032</v>
      </c>
      <c r="F9874" s="446" t="s">
        <v>1130</v>
      </c>
      <c r="G9874" s="447" t="n">
        <v>59.3644821800803</v>
      </c>
      <c r="H9874" s="448" t="n">
        <v>513.484860112552</v>
      </c>
      <c r="I9874" s="448" t="n">
        <v>10187.5387869236</v>
      </c>
      <c r="J9874" s="389"/>
      <c r="K9874" s="331" t="s">
        <v>994</v>
      </c>
    </row>
    <row r="9875" customFormat="false" ht="15" hidden="true" customHeight="false" outlineLevel="0" collapsed="false">
      <c r="A9875" s="444"/>
      <c r="B9875" s="444" t="s">
        <v>2076</v>
      </c>
      <c r="C9875" s="444" t="str">
        <f aca="false">IFERROR(VLOOKUP(B9875,'[1]#¡REF!'!$A$1:$C$15201,2,FALSE()),"")</f>
        <v/>
      </c>
      <c r="D9875" s="444" t="s">
        <v>991</v>
      </c>
      <c r="E9875" s="444" t="s">
        <v>992</v>
      </c>
      <c r="F9875" s="354" t="s">
        <v>993</v>
      </c>
      <c r="G9875" s="447" t="n">
        <v>905.308353246225</v>
      </c>
      <c r="H9875" s="448" t="n">
        <v>7830.64411671642</v>
      </c>
      <c r="I9875" s="448" t="n">
        <v>155359.966500585</v>
      </c>
      <c r="J9875" s="389"/>
      <c r="K9875" s="331" t="s">
        <v>994</v>
      </c>
    </row>
    <row r="9876" customFormat="false" ht="15" hidden="true" customHeight="false" outlineLevel="0" collapsed="false">
      <c r="A9876" s="444"/>
      <c r="B9876" s="444" t="s">
        <v>2076</v>
      </c>
      <c r="C9876" s="444" t="str">
        <f aca="false">IFERROR(VLOOKUP(B9876,'[1]#¡REF!'!$A$1:$C$15201,2,FALSE()),"")</f>
        <v/>
      </c>
      <c r="D9876" s="444" t="s">
        <v>991</v>
      </c>
      <c r="E9876" s="444" t="s">
        <v>1008</v>
      </c>
      <c r="F9876" s="354" t="s">
        <v>993</v>
      </c>
      <c r="G9876" s="447" t="n">
        <v>98.9408036334672</v>
      </c>
      <c r="H9876" s="448" t="n">
        <v>855.808100187586</v>
      </c>
      <c r="I9876" s="448" t="n">
        <v>16979.2313115393</v>
      </c>
      <c r="J9876" s="389"/>
      <c r="K9876" s="331" t="s">
        <v>994</v>
      </c>
    </row>
    <row r="9877" customFormat="false" ht="15" hidden="true" customHeight="false" outlineLevel="0" collapsed="false">
      <c r="A9877" s="444"/>
      <c r="B9877" s="444" t="s">
        <v>2076</v>
      </c>
      <c r="C9877" s="444" t="str">
        <f aca="false">IFERROR(VLOOKUP(B9877,'[1]#¡REF!'!$A$1:$C$15201,2,FALSE()),"")</f>
        <v/>
      </c>
      <c r="D9877" s="444" t="s">
        <v>991</v>
      </c>
      <c r="E9877" s="444" t="s">
        <v>1000</v>
      </c>
      <c r="F9877" s="354" t="s">
        <v>993</v>
      </c>
      <c r="G9877" s="447" t="n">
        <v>917.181249682241</v>
      </c>
      <c r="H9877" s="448" t="n">
        <v>7933.34108873892</v>
      </c>
      <c r="I9877" s="448" t="n">
        <v>157397.474257969</v>
      </c>
      <c r="J9877" s="389"/>
      <c r="K9877" s="331" t="s">
        <v>994</v>
      </c>
    </row>
    <row r="9878" customFormat="false" ht="15" hidden="true" customHeight="false" outlineLevel="0" collapsed="false">
      <c r="A9878" s="444"/>
      <c r="B9878" s="444" t="s">
        <v>2076</v>
      </c>
      <c r="C9878" s="444" t="str">
        <f aca="false">IFERROR(VLOOKUP(B9878,'[1]#¡REF!'!$A$1:$C$15201,2,FALSE()),"")</f>
        <v/>
      </c>
      <c r="D9878" s="444" t="s">
        <v>991</v>
      </c>
      <c r="E9878" s="444" t="s">
        <v>1033</v>
      </c>
      <c r="F9878" s="354" t="s">
        <v>993</v>
      </c>
      <c r="G9878" s="447" t="n">
        <v>49.4704018167336</v>
      </c>
      <c r="H9878" s="448" t="n">
        <v>427.904050093793</v>
      </c>
      <c r="I9878" s="448" t="n">
        <v>8489.61565576966</v>
      </c>
      <c r="J9878" s="389"/>
      <c r="K9878" s="331" t="s">
        <v>994</v>
      </c>
    </row>
    <row r="9879" customFormat="false" ht="15" hidden="true" customHeight="false" outlineLevel="0" collapsed="false">
      <c r="A9879" s="444"/>
      <c r="B9879" s="444" t="s">
        <v>2076</v>
      </c>
      <c r="C9879" s="444" t="str">
        <f aca="false">IFERROR(VLOOKUP(B9879,'[1]#¡REF!'!$A$1:$C$15201,2,FALSE()),"")</f>
        <v/>
      </c>
      <c r="D9879" s="444" t="s">
        <v>991</v>
      </c>
      <c r="E9879" s="444" t="s">
        <v>1053</v>
      </c>
      <c r="F9879" s="354" t="s">
        <v>993</v>
      </c>
      <c r="G9879" s="447" t="n">
        <v>98.9408036334672</v>
      </c>
      <c r="H9879" s="448" t="n">
        <v>855.808100187586</v>
      </c>
      <c r="I9879" s="448" t="n">
        <v>16979.2313115393</v>
      </c>
      <c r="J9879" s="389"/>
      <c r="K9879" s="331" t="s">
        <v>994</v>
      </c>
    </row>
    <row r="9880" customFormat="false" ht="15" hidden="true" customHeight="false" outlineLevel="0" collapsed="false">
      <c r="A9880" s="444"/>
      <c r="B9880" s="444" t="s">
        <v>2076</v>
      </c>
      <c r="C9880" s="444" t="str">
        <f aca="false">IFERROR(VLOOKUP(B9880,'[1]#¡REF!'!$A$1:$C$15201,2,FALSE()),"")</f>
        <v/>
      </c>
      <c r="D9880" s="444" t="s">
        <v>991</v>
      </c>
      <c r="E9880" s="444" t="s">
        <v>1010</v>
      </c>
      <c r="F9880" s="354" t="s">
        <v>993</v>
      </c>
      <c r="G9880" s="447" t="n">
        <v>24.7352009083668</v>
      </c>
      <c r="H9880" s="448" t="n">
        <v>213.952025046897</v>
      </c>
      <c r="I9880" s="448" t="n">
        <v>4244.80782788483</v>
      </c>
      <c r="J9880" s="389"/>
      <c r="K9880" s="331" t="s">
        <v>994</v>
      </c>
    </row>
    <row r="9881" customFormat="false" ht="15" hidden="true" customHeight="false" outlineLevel="0" collapsed="false">
      <c r="A9881" s="444"/>
      <c r="B9881" s="444" t="s">
        <v>2076</v>
      </c>
      <c r="C9881" s="444" t="str">
        <f aca="false">IFERROR(VLOOKUP(B9881,'[1]#¡REF!'!$A$1:$C$15201,2,FALSE()),"")</f>
        <v/>
      </c>
      <c r="D9881" s="444" t="s">
        <v>991</v>
      </c>
      <c r="E9881" s="444" t="s">
        <v>1011</v>
      </c>
      <c r="F9881" s="354" t="s">
        <v>993</v>
      </c>
      <c r="G9881" s="447" t="n">
        <v>593.644821800803</v>
      </c>
      <c r="H9881" s="448" t="n">
        <v>5134.84860112552</v>
      </c>
      <c r="I9881" s="448" t="n">
        <v>101875.387869236</v>
      </c>
      <c r="J9881" s="389"/>
      <c r="K9881" s="331" t="s">
        <v>994</v>
      </c>
    </row>
    <row r="9882" customFormat="false" ht="15" hidden="true" customHeight="false" outlineLevel="0" collapsed="false">
      <c r="A9882" s="444"/>
      <c r="B9882" s="444" t="s">
        <v>2076</v>
      </c>
      <c r="C9882" s="444" t="str">
        <f aca="false">IFERROR(VLOOKUP(B9882,'[1]#¡REF!'!$A$1:$C$15201,2,FALSE()),"")</f>
        <v/>
      </c>
      <c r="D9882" s="444" t="s">
        <v>991</v>
      </c>
      <c r="E9882" s="444" t="s">
        <v>1036</v>
      </c>
      <c r="F9882" s="354" t="s">
        <v>993</v>
      </c>
      <c r="G9882" s="447" t="n">
        <v>9.89408036334672</v>
      </c>
      <c r="H9882" s="448" t="n">
        <v>85.5808100187586</v>
      </c>
      <c r="I9882" s="448" t="n">
        <v>1697.92313115393</v>
      </c>
      <c r="J9882" s="389"/>
      <c r="K9882" s="331" t="s">
        <v>994</v>
      </c>
    </row>
    <row r="9883" customFormat="false" ht="15" hidden="true" customHeight="false" outlineLevel="0" collapsed="false">
      <c r="A9883" s="444"/>
      <c r="B9883" s="444" t="s">
        <v>2076</v>
      </c>
      <c r="C9883" s="444" t="str">
        <f aca="false">IFERROR(VLOOKUP(B9883,'[1]#¡REF!'!$A$1:$C$15201,2,FALSE()),"")</f>
        <v/>
      </c>
      <c r="D9883" s="444" t="s">
        <v>991</v>
      </c>
      <c r="E9883" s="444" t="s">
        <v>1014</v>
      </c>
      <c r="F9883" s="446" t="s">
        <v>1132</v>
      </c>
      <c r="G9883" s="447" t="n">
        <v>3166.10571627095</v>
      </c>
      <c r="H9883" s="448" t="n">
        <v>27385.8592060028</v>
      </c>
      <c r="I9883" s="448" t="n">
        <v>543335.401969258</v>
      </c>
      <c r="J9883" s="389"/>
      <c r="K9883" s="331" t="s">
        <v>994</v>
      </c>
    </row>
    <row r="9884" customFormat="false" ht="15" hidden="true" customHeight="false" outlineLevel="0" collapsed="false">
      <c r="A9884" s="449"/>
      <c r="B9884" s="449" t="s">
        <v>2076</v>
      </c>
      <c r="C9884" s="449" t="str">
        <f aca="false">IFERROR(VLOOKUP(B9884,'[1]#¡REF!'!$A$1:$C$15201,2,FALSE()),"")</f>
        <v/>
      </c>
      <c r="D9884" s="449" t="s">
        <v>991</v>
      </c>
      <c r="E9884" s="449" t="s">
        <v>1004</v>
      </c>
      <c r="F9884" s="450" t="s">
        <v>1134</v>
      </c>
      <c r="G9884" s="447" t="n">
        <v>63.322114325419</v>
      </c>
      <c r="H9884" s="448" t="n">
        <v>547.717184120055</v>
      </c>
      <c r="I9884" s="448" t="n">
        <v>10866.7080393852</v>
      </c>
      <c r="J9884" s="390"/>
      <c r="K9884" s="331" t="s">
        <v>994</v>
      </c>
    </row>
    <row r="9885" customFormat="false" ht="15.75" hidden="true" customHeight="false" outlineLevel="0" collapsed="false">
      <c r="A9885" s="455" t="s">
        <v>2059</v>
      </c>
      <c r="B9885" s="455" t="s">
        <v>2076</v>
      </c>
      <c r="C9885" s="455" t="str">
        <f aca="false">IFERROR(VLOOKUP(B9885,'[1]#¡REF!'!$A$1:$C$15201,2,FALSE()),"")</f>
        <v/>
      </c>
      <c r="D9885" s="455" t="s">
        <v>991</v>
      </c>
      <c r="E9885" s="455" t="s">
        <v>612</v>
      </c>
      <c r="F9885" s="456" t="s">
        <v>1136</v>
      </c>
      <c r="G9885" s="457" t="n">
        <v>80</v>
      </c>
      <c r="H9885" s="465" t="n">
        <v>684.646480150069</v>
      </c>
      <c r="I9885" s="465" t="n">
        <v>13583.3850492315</v>
      </c>
      <c r="J9885" s="360" t="n">
        <v>147.94</v>
      </c>
      <c r="K9885" s="455" t="s">
        <v>994</v>
      </c>
      <c r="L9885" s="458" t="s">
        <v>2077</v>
      </c>
      <c r="M9885" s="458"/>
      <c r="N9885" s="458"/>
      <c r="O9885" s="458" t="n">
        <v>3140329</v>
      </c>
      <c r="P9885" s="459" t="n">
        <v>2464</v>
      </c>
      <c r="Q9885" s="460" t="n">
        <v>44476</v>
      </c>
      <c r="R9885" s="461"/>
      <c r="S9885" s="461"/>
      <c r="T9885" s="462" t="n">
        <v>80</v>
      </c>
    </row>
    <row r="9886" customFormat="false" ht="15" hidden="true" customHeight="false" outlineLevel="0" collapsed="false">
      <c r="A9886" s="439"/>
      <c r="B9886" s="439" t="s">
        <v>2078</v>
      </c>
      <c r="C9886" s="439" t="str">
        <f aca="false">IFERROR(VLOOKUP(B9886,'[1]#¡REF!'!$A$1:$C$15201,2,FALSE()),"")</f>
        <v/>
      </c>
      <c r="D9886" s="439" t="s">
        <v>991</v>
      </c>
      <c r="E9886" s="439" t="s">
        <v>997</v>
      </c>
      <c r="F9886" s="441" t="s">
        <v>1130</v>
      </c>
      <c r="G9886" s="447" t="n">
        <v>231.451582702381</v>
      </c>
      <c r="H9886" s="448" t="n">
        <v>1865.84522083649</v>
      </c>
      <c r="I9886" s="448" t="n">
        <v>37018.3661374188</v>
      </c>
      <c r="J9886" s="388"/>
      <c r="K9886" s="331" t="s">
        <v>994</v>
      </c>
    </row>
    <row r="9887" customFormat="false" ht="15" hidden="true" customHeight="false" outlineLevel="0" collapsed="false">
      <c r="A9887" s="444"/>
      <c r="B9887" s="444" t="s">
        <v>2078</v>
      </c>
      <c r="C9887" s="444" t="str">
        <f aca="false">IFERROR(VLOOKUP(B9887,'[1]#¡REF!'!$A$1:$C$15201,2,FALSE()),"")</f>
        <v/>
      </c>
      <c r="D9887" s="444" t="s">
        <v>991</v>
      </c>
      <c r="E9887" s="444" t="s">
        <v>1032</v>
      </c>
      <c r="F9887" s="446" t="s">
        <v>1130</v>
      </c>
      <c r="G9887" s="447" t="n">
        <v>11.8188042231003</v>
      </c>
      <c r="H9887" s="448" t="n">
        <v>95.2772027661185</v>
      </c>
      <c r="I9887" s="448" t="n">
        <v>1890.29954744266</v>
      </c>
      <c r="J9887" s="389"/>
      <c r="K9887" s="331" t="s">
        <v>994</v>
      </c>
    </row>
    <row r="9888" customFormat="false" ht="15" hidden="true" customHeight="false" outlineLevel="0" collapsed="false">
      <c r="A9888" s="444"/>
      <c r="B9888" s="444" t="s">
        <v>2078</v>
      </c>
      <c r="C9888" s="444" t="str">
        <f aca="false">IFERROR(VLOOKUP(B9888,'[1]#¡REF!'!$A$1:$C$15201,2,FALSE()),"")</f>
        <v/>
      </c>
      <c r="D9888" s="444" t="s">
        <v>991</v>
      </c>
      <c r="E9888" s="444" t="s">
        <v>992</v>
      </c>
      <c r="F9888" s="354" t="s">
        <v>993</v>
      </c>
      <c r="G9888" s="447" t="n">
        <v>3939.6014077001</v>
      </c>
      <c r="H9888" s="448" t="n">
        <v>31759.0675887062</v>
      </c>
      <c r="I9888" s="448" t="n">
        <v>630099.849147554</v>
      </c>
      <c r="J9888" s="389"/>
      <c r="K9888" s="331" t="s">
        <v>994</v>
      </c>
    </row>
    <row r="9889" customFormat="false" ht="15" hidden="true" customHeight="false" outlineLevel="0" collapsed="false">
      <c r="A9889" s="444"/>
      <c r="B9889" s="444" t="s">
        <v>2078</v>
      </c>
      <c r="C9889" s="444" t="str">
        <f aca="false">IFERROR(VLOOKUP(B9889,'[1]#¡REF!'!$A$1:$C$15201,2,FALSE()),"")</f>
        <v/>
      </c>
      <c r="D9889" s="444" t="s">
        <v>991</v>
      </c>
      <c r="E9889" s="444" t="s">
        <v>1008</v>
      </c>
      <c r="F9889" s="354" t="s">
        <v>993</v>
      </c>
      <c r="G9889" s="447" t="n">
        <v>9.84900351925025</v>
      </c>
      <c r="H9889" s="448" t="n">
        <v>79.3976689717654</v>
      </c>
      <c r="I9889" s="448" t="n">
        <v>1575.24962286888</v>
      </c>
      <c r="J9889" s="389"/>
      <c r="K9889" s="331" t="s">
        <v>994</v>
      </c>
    </row>
    <row r="9890" customFormat="false" ht="15" hidden="true" customHeight="false" outlineLevel="0" collapsed="false">
      <c r="A9890" s="444"/>
      <c r="B9890" s="444" t="s">
        <v>2078</v>
      </c>
      <c r="C9890" s="444" t="str">
        <f aca="false">IFERROR(VLOOKUP(B9890,'[1]#¡REF!'!$A$1:$C$15201,2,FALSE()),"")</f>
        <v/>
      </c>
      <c r="D9890" s="444" t="s">
        <v>991</v>
      </c>
      <c r="E9890" s="444" t="s">
        <v>1000</v>
      </c>
      <c r="F9890" s="354" t="s">
        <v>993</v>
      </c>
      <c r="G9890" s="447" t="n">
        <v>3293.50677683728</v>
      </c>
      <c r="H9890" s="448" t="n">
        <v>26550.5805041583</v>
      </c>
      <c r="I9890" s="448" t="n">
        <v>526763.473887355</v>
      </c>
      <c r="J9890" s="389"/>
      <c r="K9890" s="331" t="s">
        <v>994</v>
      </c>
    </row>
    <row r="9891" customFormat="false" ht="15" hidden="true" customHeight="false" outlineLevel="0" collapsed="false">
      <c r="A9891" s="444"/>
      <c r="B9891" s="444" t="s">
        <v>2078</v>
      </c>
      <c r="C9891" s="444" t="str">
        <f aca="false">IFERROR(VLOOKUP(B9891,'[1]#¡REF!'!$A$1:$C$15201,2,FALSE()),"")</f>
        <v/>
      </c>
      <c r="D9891" s="444" t="s">
        <v>991</v>
      </c>
      <c r="E9891" s="444" t="s">
        <v>1034</v>
      </c>
      <c r="F9891" s="354" t="s">
        <v>993</v>
      </c>
      <c r="G9891" s="447" t="n">
        <v>182.20656510613</v>
      </c>
      <c r="H9891" s="448" t="n">
        <v>1468.85687597766</v>
      </c>
      <c r="I9891" s="448" t="n">
        <v>29142.1180230744</v>
      </c>
      <c r="J9891" s="389"/>
      <c r="K9891" s="331" t="s">
        <v>994</v>
      </c>
    </row>
    <row r="9892" customFormat="false" ht="15" hidden="true" customHeight="false" outlineLevel="0" collapsed="false">
      <c r="A9892" s="444"/>
      <c r="B9892" s="444" t="s">
        <v>2078</v>
      </c>
      <c r="C9892" s="444" t="str">
        <f aca="false">IFERROR(VLOOKUP(B9892,'[1]#¡REF!'!$A$1:$C$15201,2,FALSE()),"")</f>
        <v/>
      </c>
      <c r="D9892" s="444" t="s">
        <v>991</v>
      </c>
      <c r="E9892" s="444" t="s">
        <v>1012</v>
      </c>
      <c r="F9892" s="354" t="s">
        <v>993</v>
      </c>
      <c r="G9892" s="447" t="n">
        <v>295.470105577508</v>
      </c>
      <c r="H9892" s="448" t="n">
        <v>2381.93006915296</v>
      </c>
      <c r="I9892" s="448" t="n">
        <v>47257.4886860666</v>
      </c>
      <c r="J9892" s="389"/>
      <c r="K9892" s="331" t="s">
        <v>994</v>
      </c>
    </row>
    <row r="9893" customFormat="false" ht="15" hidden="true" customHeight="false" outlineLevel="0" collapsed="false">
      <c r="A9893" s="444"/>
      <c r="B9893" s="444" t="s">
        <v>2078</v>
      </c>
      <c r="C9893" s="444" t="str">
        <f aca="false">IFERROR(VLOOKUP(B9893,'[1]#¡REF!'!$A$1:$C$15201,2,FALSE()),"")</f>
        <v/>
      </c>
      <c r="D9893" s="444" t="s">
        <v>991</v>
      </c>
      <c r="E9893" s="444" t="s">
        <v>1036</v>
      </c>
      <c r="F9893" s="354" t="s">
        <v>993</v>
      </c>
      <c r="G9893" s="447" t="n">
        <v>9.84900351925025</v>
      </c>
      <c r="H9893" s="448" t="n">
        <v>79.3976689717654</v>
      </c>
      <c r="I9893" s="448" t="n">
        <v>1575.24962286889</v>
      </c>
      <c r="J9893" s="389"/>
      <c r="K9893" s="331" t="s">
        <v>994</v>
      </c>
    </row>
    <row r="9894" customFormat="false" ht="15" hidden="true" customHeight="false" outlineLevel="0" collapsed="false">
      <c r="A9894" s="444"/>
      <c r="B9894" s="444" t="s">
        <v>2078</v>
      </c>
      <c r="C9894" s="444" t="str">
        <f aca="false">IFERROR(VLOOKUP(B9894,'[1]#¡REF!'!$A$1:$C$15201,2,FALSE()),"")</f>
        <v/>
      </c>
      <c r="D9894" s="444" t="s">
        <v>991</v>
      </c>
      <c r="E9894" s="444" t="s">
        <v>1014</v>
      </c>
      <c r="F9894" s="446" t="s">
        <v>1132</v>
      </c>
      <c r="G9894" s="447" t="n">
        <v>6092.59357700821</v>
      </c>
      <c r="H9894" s="448" t="n">
        <v>49115.3980259341</v>
      </c>
      <c r="I9894" s="448" t="n">
        <v>974449.416706693</v>
      </c>
      <c r="J9894" s="389"/>
      <c r="K9894" s="331" t="s">
        <v>994</v>
      </c>
    </row>
    <row r="9895" customFormat="false" ht="15" hidden="true" customHeight="false" outlineLevel="0" collapsed="false">
      <c r="A9895" s="449"/>
      <c r="B9895" s="449" t="s">
        <v>2078</v>
      </c>
      <c r="C9895" s="449" t="str">
        <f aca="false">IFERROR(VLOOKUP(B9895,'[1]#¡REF!'!$A$1:$C$15201,2,FALSE()),"")</f>
        <v/>
      </c>
      <c r="D9895" s="449" t="s">
        <v>991</v>
      </c>
      <c r="E9895" s="449" t="s">
        <v>1004</v>
      </c>
      <c r="F9895" s="450" t="s">
        <v>1134</v>
      </c>
      <c r="G9895" s="447" t="n">
        <v>78.792028154002</v>
      </c>
      <c r="H9895" s="448" t="n">
        <v>635.181351774123</v>
      </c>
      <c r="I9895" s="448" t="n">
        <v>12601.9969829511</v>
      </c>
      <c r="J9895" s="390"/>
      <c r="K9895" s="331" t="s">
        <v>994</v>
      </c>
    </row>
    <row r="9896" customFormat="false" ht="30.75" hidden="true" customHeight="false" outlineLevel="0" collapsed="false">
      <c r="A9896" s="455" t="s">
        <v>2059</v>
      </c>
      <c r="B9896" s="455" t="s">
        <v>2078</v>
      </c>
      <c r="C9896" s="455" t="str">
        <f aca="false">IFERROR(VLOOKUP(B9896,'[1]#¡REF!'!$A$1:$C$15201,2,FALSE()),"")</f>
        <v/>
      </c>
      <c r="D9896" s="455" t="s">
        <v>991</v>
      </c>
      <c r="E9896" s="455" t="s">
        <v>612</v>
      </c>
      <c r="F9896" s="456" t="s">
        <v>1136</v>
      </c>
      <c r="G9896" s="456" t="n">
        <v>1345.37388072958</v>
      </c>
      <c r="H9896" s="492" t="n">
        <v>10845.7215815432</v>
      </c>
      <c r="I9896" s="492" t="n">
        <v>215179.09848389</v>
      </c>
      <c r="J9896" s="438" t="n">
        <v>137.88</v>
      </c>
      <c r="K9896" s="455" t="s">
        <v>994</v>
      </c>
      <c r="L9896" s="467" t="s">
        <v>2077</v>
      </c>
      <c r="M9896" s="467" t="s">
        <v>2079</v>
      </c>
      <c r="N9896" s="467"/>
      <c r="O9896" s="458" t="n">
        <v>3140329</v>
      </c>
      <c r="P9896" s="489" t="s">
        <v>2080</v>
      </c>
      <c r="Q9896" s="485" t="n">
        <v>44476</v>
      </c>
      <c r="R9896" s="486" t="n">
        <v>44476</v>
      </c>
      <c r="S9896" s="486" t="n">
        <v>44490</v>
      </c>
      <c r="T9896" s="462" t="n">
        <f aca="false">113+113+113</f>
        <v>339</v>
      </c>
    </row>
    <row r="9897" customFormat="false" ht="15" hidden="true" customHeight="false" outlineLevel="0" collapsed="false">
      <c r="A9897" s="439"/>
      <c r="B9897" s="439" t="s">
        <v>2081</v>
      </c>
      <c r="C9897" s="439" t="str">
        <f aca="false">IFERROR(VLOOKUP(B9897,'[1]#¡REF!'!$A$1:$C$15201,2,FALSE()),"")</f>
        <v/>
      </c>
      <c r="D9897" s="439" t="s">
        <v>991</v>
      </c>
      <c r="E9897" s="439" t="s">
        <v>1008</v>
      </c>
      <c r="F9897" s="354" t="s">
        <v>993</v>
      </c>
      <c r="G9897" s="447" t="n">
        <v>197.538180989287</v>
      </c>
      <c r="H9897" s="448" t="n">
        <v>684.214953271028</v>
      </c>
      <c r="I9897" s="448" t="n">
        <v>13574.8237975838</v>
      </c>
      <c r="J9897" s="388"/>
      <c r="K9897" s="331" t="s">
        <v>994</v>
      </c>
    </row>
    <row r="9898" customFormat="false" ht="15" hidden="true" customHeight="false" outlineLevel="0" collapsed="false">
      <c r="A9898" s="444"/>
      <c r="B9898" s="444" t="s">
        <v>2081</v>
      </c>
      <c r="C9898" s="444" t="str">
        <f aca="false">IFERROR(VLOOKUP(B9898,'[1]#¡REF!'!$A$1:$C$15201,2,FALSE()),"")</f>
        <v/>
      </c>
      <c r="D9898" s="444" t="s">
        <v>991</v>
      </c>
      <c r="E9898" s="444" t="s">
        <v>1009</v>
      </c>
      <c r="F9898" s="354" t="s">
        <v>993</v>
      </c>
      <c r="G9898" s="447" t="n">
        <v>19.7538180989287</v>
      </c>
      <c r="H9898" s="448" t="n">
        <v>68.4214953271028</v>
      </c>
      <c r="I9898" s="448" t="n">
        <v>1357.48237975838</v>
      </c>
      <c r="J9898" s="389"/>
      <c r="K9898" s="331" t="s">
        <v>994</v>
      </c>
    </row>
    <row r="9899" customFormat="false" ht="15" hidden="true" customHeight="false" outlineLevel="0" collapsed="false">
      <c r="A9899" s="444"/>
      <c r="B9899" s="444" t="s">
        <v>2081</v>
      </c>
      <c r="C9899" s="444" t="str">
        <f aca="false">IFERROR(VLOOKUP(B9899,'[1]#¡REF!'!$A$1:$C$15201,2,FALSE()),"")</f>
        <v/>
      </c>
      <c r="D9899" s="444" t="s">
        <v>991</v>
      </c>
      <c r="E9899" s="444" t="s">
        <v>1036</v>
      </c>
      <c r="F9899" s="354" t="s">
        <v>993</v>
      </c>
      <c r="G9899" s="447" t="n">
        <v>3.95076361978573</v>
      </c>
      <c r="H9899" s="448" t="n">
        <v>13.6842990654206</v>
      </c>
      <c r="I9899" s="448" t="n">
        <v>271.496475951675</v>
      </c>
      <c r="J9899" s="389"/>
      <c r="K9899" s="331" t="s">
        <v>994</v>
      </c>
    </row>
    <row r="9900" customFormat="false" ht="15" hidden="true" customHeight="false" outlineLevel="0" collapsed="false">
      <c r="A9900" s="444"/>
      <c r="B9900" s="444" t="s">
        <v>2081</v>
      </c>
      <c r="C9900" s="444" t="str">
        <f aca="false">IFERROR(VLOOKUP(B9900,'[1]#¡REF!'!$A$1:$C$15201,2,FALSE()),"")</f>
        <v/>
      </c>
      <c r="D9900" s="444" t="s">
        <v>991</v>
      </c>
      <c r="E9900" s="444" t="s">
        <v>1037</v>
      </c>
      <c r="F9900" s="446" t="s">
        <v>1131</v>
      </c>
      <c r="G9900" s="447" t="n">
        <v>98.7690904946433</v>
      </c>
      <c r="H9900" s="448" t="n">
        <v>342.107476635514</v>
      </c>
      <c r="I9900" s="448" t="n">
        <v>6787.41189879189</v>
      </c>
      <c r="J9900" s="389"/>
      <c r="K9900" s="331" t="s">
        <v>994</v>
      </c>
    </row>
    <row r="9901" customFormat="false" ht="15" hidden="true" customHeight="false" outlineLevel="0" collapsed="false">
      <c r="A9901" s="444"/>
      <c r="B9901" s="444" t="s">
        <v>2081</v>
      </c>
      <c r="C9901" s="444" t="str">
        <f aca="false">IFERROR(VLOOKUP(B9901,'[1]#¡REF!'!$A$1:$C$15201,2,FALSE()),"")</f>
        <v/>
      </c>
      <c r="D9901" s="444" t="s">
        <v>991</v>
      </c>
      <c r="E9901" s="444" t="s">
        <v>1014</v>
      </c>
      <c r="F9901" s="446" t="s">
        <v>1132</v>
      </c>
      <c r="G9901" s="447" t="n">
        <v>148.153635741965</v>
      </c>
      <c r="H9901" s="448" t="n">
        <v>513.161214953271</v>
      </c>
      <c r="I9901" s="448" t="n">
        <v>10181.1178481878</v>
      </c>
      <c r="J9901" s="389"/>
      <c r="K9901" s="331" t="s">
        <v>994</v>
      </c>
    </row>
    <row r="9902" customFormat="false" ht="15" hidden="true" customHeight="false" outlineLevel="0" collapsed="false">
      <c r="A9902" s="449"/>
      <c r="B9902" s="449" t="s">
        <v>2081</v>
      </c>
      <c r="C9902" s="449" t="str">
        <f aca="false">IFERROR(VLOOKUP(B9902,'[1]#¡REF!'!$A$1:$C$15201,2,FALSE()),"")</f>
        <v/>
      </c>
      <c r="D9902" s="449" t="s">
        <v>991</v>
      </c>
      <c r="E9902" s="449" t="s">
        <v>1004</v>
      </c>
      <c r="F9902" s="450" t="s">
        <v>1134</v>
      </c>
      <c r="G9902" s="447" t="n">
        <v>31.6061089582858</v>
      </c>
      <c r="H9902" s="448" t="n">
        <v>109.474392523364</v>
      </c>
      <c r="I9902" s="448" t="n">
        <v>2171.9718076134</v>
      </c>
      <c r="J9902" s="390"/>
      <c r="K9902" s="331" t="s">
        <v>994</v>
      </c>
    </row>
    <row r="9903" customFormat="false" ht="15.75" hidden="true" customHeight="false" outlineLevel="0" collapsed="false">
      <c r="A9903" s="451"/>
      <c r="B9903" s="451" t="s">
        <v>2081</v>
      </c>
      <c r="C9903" s="451" t="str">
        <f aca="false">IFERROR(VLOOKUP(B9903,'[1]#¡REF!'!$A$1:$C$15201,2,FALSE()),"")</f>
        <v/>
      </c>
      <c r="D9903" s="451" t="s">
        <v>991</v>
      </c>
      <c r="E9903" s="451" t="s">
        <v>612</v>
      </c>
      <c r="F9903" s="452" t="s">
        <v>1136</v>
      </c>
      <c r="G9903" s="453" t="n">
        <v>35.5568725780716</v>
      </c>
      <c r="H9903" s="454" t="n">
        <v>123.158691588785</v>
      </c>
      <c r="I9903" s="454" t="n">
        <v>2443.46828356508</v>
      </c>
      <c r="J9903" s="360"/>
      <c r="K9903" s="356" t="s">
        <v>994</v>
      </c>
      <c r="L9903" s="379"/>
      <c r="M9903" s="379"/>
      <c r="N9903" s="379"/>
      <c r="O9903" s="379"/>
      <c r="P9903" s="101"/>
      <c r="Q9903" s="380"/>
      <c r="R9903" s="381"/>
      <c r="S9903" s="381"/>
      <c r="T9903" s="382"/>
    </row>
    <row r="9904" customFormat="false" ht="15" hidden="true" customHeight="false" outlineLevel="0" collapsed="false">
      <c r="A9904" s="439"/>
      <c r="B9904" s="439" t="s">
        <v>2082</v>
      </c>
      <c r="C9904" s="439" t="str">
        <f aca="false">IFERROR(VLOOKUP(B9904,'[1]#¡REF!'!$A$1:$C$15201,2,FALSE()),"")</f>
        <v/>
      </c>
      <c r="D9904" s="439" t="s">
        <v>991</v>
      </c>
      <c r="E9904" s="439" t="s">
        <v>1012</v>
      </c>
      <c r="F9904" s="354" t="s">
        <v>993</v>
      </c>
      <c r="G9904" s="447" t="n">
        <v>4.93506493506493</v>
      </c>
      <c r="H9904" s="448" t="n">
        <v>3517.03246753247</v>
      </c>
      <c r="I9904" s="448" t="n">
        <v>69777.9194805195</v>
      </c>
      <c r="J9904" s="388"/>
      <c r="K9904" s="331" t="s">
        <v>994</v>
      </c>
    </row>
    <row r="9905" customFormat="false" ht="15" hidden="true" customHeight="false" outlineLevel="0" collapsed="false">
      <c r="A9905" s="444"/>
      <c r="B9905" s="444" t="s">
        <v>2083</v>
      </c>
      <c r="C9905" s="444" t="str">
        <f aca="false">IFERROR(VLOOKUP(B9905,'[1]#¡REF!'!$A$1:$C$15201,2,FALSE()),"")</f>
        <v/>
      </c>
      <c r="D9905" s="444" t="s">
        <v>991</v>
      </c>
      <c r="E9905" s="444" t="s">
        <v>1009</v>
      </c>
      <c r="F9905" s="354" t="s">
        <v>993</v>
      </c>
      <c r="G9905" s="447" t="n">
        <v>23</v>
      </c>
      <c r="H9905" s="448" t="n">
        <v>2685.50511945392</v>
      </c>
      <c r="I9905" s="448" t="n">
        <v>53280.42</v>
      </c>
      <c r="J9905" s="389"/>
      <c r="K9905" s="331" t="s">
        <v>994</v>
      </c>
    </row>
    <row r="9906" customFormat="false" ht="15" hidden="true" customHeight="false" outlineLevel="0" collapsed="false">
      <c r="A9906" s="444"/>
      <c r="B9906" s="444" t="s">
        <v>2083</v>
      </c>
      <c r="C9906" s="444" t="str">
        <f aca="false">IFERROR(VLOOKUP(B9906,'[1]#¡REF!'!$A$1:$C$15201,2,FALSE()),"")</f>
        <v/>
      </c>
      <c r="D9906" s="444" t="s">
        <v>991</v>
      </c>
      <c r="E9906" s="444" t="s">
        <v>1012</v>
      </c>
      <c r="F9906" s="354" t="s">
        <v>993</v>
      </c>
      <c r="G9906" s="447" t="n">
        <v>6</v>
      </c>
      <c r="H9906" s="448" t="n">
        <v>700.566552901024</v>
      </c>
      <c r="I9906" s="448" t="n">
        <v>13899.24</v>
      </c>
      <c r="J9906" s="389"/>
      <c r="K9906" s="331" t="s">
        <v>994</v>
      </c>
    </row>
    <row r="9907" customFormat="false" ht="15" hidden="true" customHeight="false" outlineLevel="0" collapsed="false">
      <c r="A9907" s="449"/>
      <c r="B9907" s="449" t="s">
        <v>2083</v>
      </c>
      <c r="C9907" s="449" t="str">
        <f aca="false">IFERROR(VLOOKUP(B9907,'[1]#¡REF!'!$A$1:$C$15201,2,FALSE()),"")</f>
        <v/>
      </c>
      <c r="D9907" s="449" t="s">
        <v>991</v>
      </c>
      <c r="E9907" s="449" t="s">
        <v>1014</v>
      </c>
      <c r="F9907" s="450" t="s">
        <v>1132</v>
      </c>
      <c r="G9907" s="447" t="n">
        <v>30</v>
      </c>
      <c r="H9907" s="448" t="n">
        <v>3502.83276450512</v>
      </c>
      <c r="I9907" s="448" t="n">
        <v>69496.2</v>
      </c>
      <c r="J9907" s="390"/>
      <c r="K9907" s="331" t="s">
        <v>994</v>
      </c>
    </row>
    <row r="9908" customFormat="false" ht="15.75" hidden="true" customHeight="false" outlineLevel="0" collapsed="false">
      <c r="A9908" s="451" t="s">
        <v>2031</v>
      </c>
      <c r="B9908" s="451" t="s">
        <v>2083</v>
      </c>
      <c r="C9908" s="451" t="str">
        <f aca="false">IFERROR(VLOOKUP(B9908,'[1]#¡REF!'!$A$1:$C$15201,2,FALSE()),"")</f>
        <v/>
      </c>
      <c r="D9908" s="451" t="s">
        <v>991</v>
      </c>
      <c r="E9908" s="451" t="s">
        <v>612</v>
      </c>
      <c r="F9908" s="452" t="s">
        <v>1136</v>
      </c>
      <c r="G9908" s="453" t="n">
        <v>30</v>
      </c>
      <c r="H9908" s="454" t="n">
        <v>3502.83276450512</v>
      </c>
      <c r="I9908" s="454" t="n">
        <v>69496.2</v>
      </c>
      <c r="J9908" s="360" t="n">
        <v>1997.02</v>
      </c>
      <c r="K9908" s="356" t="s">
        <v>994</v>
      </c>
      <c r="L9908" s="379" t="s">
        <v>2084</v>
      </c>
      <c r="M9908" s="379"/>
      <c r="N9908" s="379"/>
      <c r="O9908" s="379" t="n">
        <v>3140690</v>
      </c>
      <c r="P9908" s="101" t="n">
        <v>2599</v>
      </c>
      <c r="Q9908" s="495" t="n">
        <v>44488</v>
      </c>
      <c r="R9908" s="496"/>
      <c r="S9908" s="496"/>
      <c r="T9908" s="382" t="n">
        <f aca="false">4</f>
        <v>4</v>
      </c>
    </row>
    <row r="9909" customFormat="false" ht="15" hidden="true" customHeight="false" outlineLevel="0" collapsed="false">
      <c r="A9909" s="439"/>
      <c r="B9909" s="439" t="s">
        <v>2085</v>
      </c>
      <c r="C9909" s="439" t="str">
        <f aca="false">IFERROR(VLOOKUP(B9909,'[1]#¡REF!'!$A$1:$C$15201,2,FALSE()),"")</f>
        <v/>
      </c>
      <c r="D9909" s="439" t="s">
        <v>991</v>
      </c>
      <c r="E9909" s="439" t="s">
        <v>1032</v>
      </c>
      <c r="F9909" s="441" t="s">
        <v>1130</v>
      </c>
      <c r="G9909" s="447" t="n">
        <v>418.499836083488</v>
      </c>
      <c r="H9909" s="448" t="n">
        <v>5286.30306196044</v>
      </c>
      <c r="I9909" s="448" t="n">
        <v>104880.243920883</v>
      </c>
      <c r="J9909" s="388"/>
      <c r="K9909" s="331" t="s">
        <v>994</v>
      </c>
    </row>
    <row r="9910" customFormat="false" ht="15" hidden="true" customHeight="false" outlineLevel="0" collapsed="false">
      <c r="A9910" s="444"/>
      <c r="B9910" s="444" t="s">
        <v>2085</v>
      </c>
      <c r="C9910" s="444" t="str">
        <f aca="false">IFERROR(VLOOKUP(B9910,'[1]#¡REF!'!$A$1:$C$15201,2,FALSE()),"")</f>
        <v/>
      </c>
      <c r="D9910" s="444" t="s">
        <v>991</v>
      </c>
      <c r="E9910" s="444" t="s">
        <v>992</v>
      </c>
      <c r="F9910" s="354" t="s">
        <v>993</v>
      </c>
      <c r="G9910" s="447" t="n">
        <v>199.285636230232</v>
      </c>
      <c r="H9910" s="448" t="n">
        <v>2517.28717236212</v>
      </c>
      <c r="I9910" s="448" t="n">
        <v>49942.9732956586</v>
      </c>
      <c r="J9910" s="389"/>
      <c r="K9910" s="331" t="s">
        <v>994</v>
      </c>
    </row>
    <row r="9911" customFormat="false" ht="15" hidden="true" customHeight="false" outlineLevel="0" collapsed="false">
      <c r="A9911" s="444"/>
      <c r="B9911" s="444" t="s">
        <v>2085</v>
      </c>
      <c r="C9911" s="444" t="str">
        <f aca="false">IFERROR(VLOOKUP(B9911,'[1]#¡REF!'!$A$1:$C$15201,2,FALSE()),"")</f>
        <v/>
      </c>
      <c r="D9911" s="444" t="s">
        <v>991</v>
      </c>
      <c r="E9911" s="444" t="s">
        <v>1008</v>
      </c>
      <c r="F9911" s="354" t="s">
        <v>993</v>
      </c>
      <c r="G9911" s="447" t="n">
        <v>59.7856908690697</v>
      </c>
      <c r="H9911" s="448" t="n">
        <v>755.186151708635</v>
      </c>
      <c r="I9911" s="448" t="n">
        <v>14982.8919886976</v>
      </c>
      <c r="J9911" s="389"/>
      <c r="K9911" s="331" t="s">
        <v>994</v>
      </c>
    </row>
    <row r="9912" customFormat="false" ht="15" hidden="true" customHeight="false" outlineLevel="0" collapsed="false">
      <c r="A9912" s="444"/>
      <c r="B9912" s="444" t="s">
        <v>2085</v>
      </c>
      <c r="C9912" s="444" t="str">
        <f aca="false">IFERROR(VLOOKUP(B9912,'[1]#¡REF!'!$A$1:$C$15201,2,FALSE()),"")</f>
        <v/>
      </c>
      <c r="D9912" s="444" t="s">
        <v>991</v>
      </c>
      <c r="E9912" s="444" t="s">
        <v>1000</v>
      </c>
      <c r="F9912" s="354" t="s">
        <v>993</v>
      </c>
      <c r="G9912" s="447" t="n">
        <v>853.938951246546</v>
      </c>
      <c r="H9912" s="448" t="n">
        <v>10786.5755335717</v>
      </c>
      <c r="I9912" s="448" t="n">
        <v>214005.640571897</v>
      </c>
      <c r="J9912" s="389"/>
      <c r="K9912" s="331" t="s">
        <v>994</v>
      </c>
    </row>
    <row r="9913" customFormat="false" ht="15" hidden="true" customHeight="false" outlineLevel="0" collapsed="false">
      <c r="A9913" s="444"/>
      <c r="B9913" s="444" t="s">
        <v>2085</v>
      </c>
      <c r="C9913" s="444" t="str">
        <f aca="false">IFERROR(VLOOKUP(B9913,'[1]#¡REF!'!$A$1:$C$15201,2,FALSE()),"")</f>
        <v/>
      </c>
      <c r="D9913" s="444" t="s">
        <v>991</v>
      </c>
      <c r="E9913" s="444" t="s">
        <v>1075</v>
      </c>
      <c r="F9913" s="354" t="s">
        <v>993</v>
      </c>
      <c r="G9913" s="447" t="n">
        <v>9.96428181151162</v>
      </c>
      <c r="H9913" s="448" t="n">
        <v>125.864358618106</v>
      </c>
      <c r="I9913" s="448" t="n">
        <v>2497.14866478293</v>
      </c>
      <c r="J9913" s="389"/>
      <c r="K9913" s="331" t="s">
        <v>994</v>
      </c>
    </row>
    <row r="9914" customFormat="false" ht="15" hidden="true" customHeight="false" outlineLevel="0" collapsed="false">
      <c r="A9914" s="444"/>
      <c r="B9914" s="444" t="s">
        <v>2085</v>
      </c>
      <c r="C9914" s="444" t="str">
        <f aca="false">IFERROR(VLOOKUP(B9914,'[1]#¡REF!'!$A$1:$C$15201,2,FALSE()),"")</f>
        <v/>
      </c>
      <c r="D9914" s="444" t="s">
        <v>991</v>
      </c>
      <c r="E9914" s="444" t="s">
        <v>1034</v>
      </c>
      <c r="F9914" s="354" t="s">
        <v>993</v>
      </c>
      <c r="G9914" s="447" t="n">
        <v>3597.1057339557</v>
      </c>
      <c r="H9914" s="448" t="n">
        <v>45437.0334611362</v>
      </c>
      <c r="I9914" s="448" t="n">
        <v>901470.667986637</v>
      </c>
      <c r="J9914" s="389"/>
      <c r="K9914" s="331" t="s">
        <v>994</v>
      </c>
    </row>
    <row r="9915" customFormat="false" ht="15" hidden="true" customHeight="false" outlineLevel="0" collapsed="false">
      <c r="A9915" s="444"/>
      <c r="B9915" s="444" t="s">
        <v>2085</v>
      </c>
      <c r="C9915" s="444" t="str">
        <f aca="false">IFERROR(VLOOKUP(B9915,'[1]#¡REF!'!$A$1:$C$15201,2,FALSE()),"")</f>
        <v/>
      </c>
      <c r="D9915" s="444" t="s">
        <v>991</v>
      </c>
      <c r="E9915" s="444" t="s">
        <v>1046</v>
      </c>
      <c r="F9915" s="354" t="s">
        <v>993</v>
      </c>
      <c r="G9915" s="447" t="n">
        <v>1.99285636230232</v>
      </c>
      <c r="H9915" s="448" t="n">
        <v>25.1728717236211</v>
      </c>
      <c r="I9915" s="448" t="n">
        <v>499.429732956586</v>
      </c>
      <c r="J9915" s="389"/>
      <c r="K9915" s="331" t="s">
        <v>994</v>
      </c>
    </row>
    <row r="9916" customFormat="false" ht="15" hidden="true" customHeight="false" outlineLevel="0" collapsed="false">
      <c r="A9916" s="444"/>
      <c r="B9916" s="444" t="s">
        <v>2085</v>
      </c>
      <c r="C9916" s="444" t="str">
        <f aca="false">IFERROR(VLOOKUP(B9916,'[1]#¡REF!'!$A$1:$C$15201,2,FALSE()),"")</f>
        <v/>
      </c>
      <c r="D9916" s="444" t="s">
        <v>991</v>
      </c>
      <c r="E9916" s="444" t="s">
        <v>1013</v>
      </c>
      <c r="F9916" s="354" t="s">
        <v>993</v>
      </c>
      <c r="G9916" s="447" t="n">
        <v>9.96428181151162</v>
      </c>
      <c r="H9916" s="448" t="n">
        <v>125.864358618106</v>
      </c>
      <c r="I9916" s="448" t="n">
        <v>2497.14866478293</v>
      </c>
      <c r="J9916" s="389"/>
      <c r="K9916" s="331" t="s">
        <v>994</v>
      </c>
    </row>
    <row r="9917" customFormat="false" ht="15" hidden="true" customHeight="false" outlineLevel="0" collapsed="false">
      <c r="A9917" s="444"/>
      <c r="B9917" s="444" t="s">
        <v>2085</v>
      </c>
      <c r="C9917" s="444" t="str">
        <f aca="false">IFERROR(VLOOKUP(B9917,'[1]#¡REF!'!$A$1:$C$15201,2,FALSE()),"")</f>
        <v/>
      </c>
      <c r="D9917" s="444" t="s">
        <v>991</v>
      </c>
      <c r="E9917" s="444" t="s">
        <v>1037</v>
      </c>
      <c r="F9917" s="446" t="s">
        <v>1131</v>
      </c>
      <c r="G9917" s="447" t="n">
        <v>106.617815383174</v>
      </c>
      <c r="H9917" s="448" t="n">
        <v>1346.74863721373</v>
      </c>
      <c r="I9917" s="448" t="n">
        <v>26719.4907131773</v>
      </c>
      <c r="J9917" s="389"/>
      <c r="K9917" s="331" t="s">
        <v>994</v>
      </c>
    </row>
    <row r="9918" customFormat="false" ht="15" hidden="true" customHeight="false" outlineLevel="0" collapsed="false">
      <c r="A9918" s="444"/>
      <c r="B9918" s="444" t="s">
        <v>2085</v>
      </c>
      <c r="C9918" s="444" t="str">
        <f aca="false">IFERROR(VLOOKUP(B9918,'[1]#¡REF!'!$A$1:$C$15201,2,FALSE()),"")</f>
        <v/>
      </c>
      <c r="D9918" s="444" t="s">
        <v>991</v>
      </c>
      <c r="E9918" s="444" t="s">
        <v>1014</v>
      </c>
      <c r="F9918" s="446" t="s">
        <v>1132</v>
      </c>
      <c r="G9918" s="447" t="n">
        <v>199.285636230232</v>
      </c>
      <c r="H9918" s="448" t="n">
        <v>2517.28717236212</v>
      </c>
      <c r="I9918" s="448" t="n">
        <v>49942.9732956586</v>
      </c>
      <c r="J9918" s="389"/>
      <c r="K9918" s="331" t="s">
        <v>994</v>
      </c>
    </row>
    <row r="9919" customFormat="false" ht="15" hidden="true" customHeight="false" outlineLevel="0" collapsed="false">
      <c r="A9919" s="444"/>
      <c r="B9919" s="444" t="s">
        <v>2085</v>
      </c>
      <c r="C9919" s="444" t="str">
        <f aca="false">IFERROR(VLOOKUP(B9919,'[1]#¡REF!'!$A$1:$C$15201,2,FALSE()),"")</f>
        <v/>
      </c>
      <c r="D9919" s="444" t="s">
        <v>991</v>
      </c>
      <c r="E9919" s="444" t="s">
        <v>1002</v>
      </c>
      <c r="F9919" s="446" t="s">
        <v>1133</v>
      </c>
      <c r="G9919" s="447" t="n">
        <v>24.9107045287791</v>
      </c>
      <c r="H9919" s="448" t="n">
        <v>314.660896545264</v>
      </c>
      <c r="I9919" s="448" t="n">
        <v>6242.87166195732</v>
      </c>
      <c r="J9919" s="389"/>
      <c r="K9919" s="331" t="s">
        <v>994</v>
      </c>
    </row>
    <row r="9920" customFormat="false" ht="15" hidden="true" customHeight="false" outlineLevel="0" collapsed="false">
      <c r="A9920" s="449"/>
      <c r="B9920" s="449" t="s">
        <v>2085</v>
      </c>
      <c r="C9920" s="449" t="str">
        <f aca="false">IFERROR(VLOOKUP(B9920,'[1]#¡REF!'!$A$1:$C$15201,2,FALSE()),"")</f>
        <v/>
      </c>
      <c r="D9920" s="449" t="s">
        <v>991</v>
      </c>
      <c r="E9920" s="449" t="s">
        <v>1004</v>
      </c>
      <c r="F9920" s="450" t="s">
        <v>1134</v>
      </c>
      <c r="G9920" s="447" t="n">
        <v>47.8285526952558</v>
      </c>
      <c r="H9920" s="448" t="n">
        <v>604.148921366908</v>
      </c>
      <c r="I9920" s="448" t="n">
        <v>11986.3135909581</v>
      </c>
      <c r="J9920" s="390"/>
      <c r="K9920" s="331" t="s">
        <v>994</v>
      </c>
    </row>
    <row r="9921" customFormat="false" ht="15.75" hidden="true" customHeight="false" outlineLevel="0" collapsed="false">
      <c r="A9921" s="455" t="s">
        <v>1047</v>
      </c>
      <c r="B9921" s="455" t="s">
        <v>2085</v>
      </c>
      <c r="C9921" s="455" t="str">
        <f aca="false">IFERROR(VLOOKUP(B9921,'[1]#¡REF!'!$A$1:$C$15201,2,FALSE()),"")</f>
        <v/>
      </c>
      <c r="D9921" s="455" t="s">
        <v>991</v>
      </c>
      <c r="E9921" s="455" t="s">
        <v>612</v>
      </c>
      <c r="F9921" s="456" t="s">
        <v>1136</v>
      </c>
      <c r="G9921" s="457" t="n">
        <v>174.374931701453</v>
      </c>
      <c r="H9921" s="465" t="n">
        <v>2202.62627581685</v>
      </c>
      <c r="I9921" s="465" t="n">
        <v>43700.1016337012</v>
      </c>
      <c r="J9921" s="360" t="n">
        <v>216.04</v>
      </c>
      <c r="K9921" s="455" t="s">
        <v>994</v>
      </c>
      <c r="L9921" s="467" t="s">
        <v>2086</v>
      </c>
      <c r="M9921" s="467" t="s">
        <v>2087</v>
      </c>
      <c r="N9921" s="467"/>
      <c r="O9921" s="458" t="n">
        <v>3140691</v>
      </c>
      <c r="P9921" s="484" t="s">
        <v>2088</v>
      </c>
      <c r="Q9921" s="468" t="n">
        <v>44476</v>
      </c>
      <c r="R9921" s="469" t="n">
        <v>44476</v>
      </c>
      <c r="S9921" s="469"/>
      <c r="T9921" s="462" t="n">
        <f aca="false">14+14</f>
        <v>28</v>
      </c>
    </row>
    <row r="9922" customFormat="false" ht="15" hidden="true" customHeight="false" outlineLevel="0" collapsed="false">
      <c r="A9922" s="439"/>
      <c r="B9922" s="439" t="s">
        <v>2089</v>
      </c>
      <c r="C9922" s="439" t="str">
        <f aca="false">IFERROR(VLOOKUP(B9922,'[1]#¡REF!'!$A$1:$C$15201,2,FALSE()),"")</f>
        <v/>
      </c>
      <c r="D9922" s="439" t="s">
        <v>991</v>
      </c>
      <c r="E9922" s="439" t="s">
        <v>1032</v>
      </c>
      <c r="F9922" s="441" t="s">
        <v>1130</v>
      </c>
      <c r="G9922" s="447" t="n">
        <v>3.16988311604907</v>
      </c>
      <c r="H9922" s="448" t="n">
        <v>37.829298728026</v>
      </c>
      <c r="I9922" s="448" t="n">
        <v>750.533225386937</v>
      </c>
      <c r="J9922" s="388"/>
      <c r="K9922" s="331" t="s">
        <v>994</v>
      </c>
    </row>
    <row r="9923" customFormat="false" ht="15" hidden="true" customHeight="false" outlineLevel="0" collapsed="false">
      <c r="A9923" s="444"/>
      <c r="B9923" s="444" t="s">
        <v>2089</v>
      </c>
      <c r="C9923" s="444" t="str">
        <f aca="false">IFERROR(VLOOKUP(B9923,'[1]#¡REF!'!$A$1:$C$15201,2,FALSE()),"")</f>
        <v/>
      </c>
      <c r="D9923" s="444" t="s">
        <v>991</v>
      </c>
      <c r="E9923" s="444" t="s">
        <v>992</v>
      </c>
      <c r="F9923" s="354" t="s">
        <v>993</v>
      </c>
      <c r="G9923" s="447" t="n">
        <v>5.28313852674844</v>
      </c>
      <c r="H9923" s="448" t="n">
        <v>63.0488312133767</v>
      </c>
      <c r="I9923" s="448" t="n">
        <v>1250.88870897823</v>
      </c>
      <c r="J9923" s="389"/>
      <c r="K9923" s="331" t="s">
        <v>994</v>
      </c>
    </row>
    <row r="9924" customFormat="false" ht="15" hidden="true" customHeight="false" outlineLevel="0" collapsed="false">
      <c r="A9924" s="444"/>
      <c r="B9924" s="444" t="s">
        <v>2089</v>
      </c>
      <c r="C9924" s="444" t="str">
        <f aca="false">IFERROR(VLOOKUP(B9924,'[1]#¡REF!'!$A$1:$C$15201,2,FALSE()),"")</f>
        <v/>
      </c>
      <c r="D9924" s="444" t="s">
        <v>991</v>
      </c>
      <c r="E9924" s="444" t="s">
        <v>1000</v>
      </c>
      <c r="F9924" s="354" t="s">
        <v>993</v>
      </c>
      <c r="G9924" s="447" t="n">
        <v>210.797227217263</v>
      </c>
      <c r="H9924" s="448" t="n">
        <v>2515.64836541373</v>
      </c>
      <c r="I9924" s="448" t="n">
        <v>49910.4594882313</v>
      </c>
      <c r="J9924" s="389"/>
      <c r="K9924" s="331" t="s">
        <v>994</v>
      </c>
    </row>
    <row r="9925" customFormat="false" ht="15" hidden="true" customHeight="false" outlineLevel="0" collapsed="false">
      <c r="A9925" s="444"/>
      <c r="B9925" s="444" t="s">
        <v>2089</v>
      </c>
      <c r="C9925" s="444" t="str">
        <f aca="false">IFERROR(VLOOKUP(B9925,'[1]#¡REF!'!$A$1:$C$15201,2,FALSE()),"")</f>
        <v/>
      </c>
      <c r="D9925" s="444" t="s">
        <v>991</v>
      </c>
      <c r="E9925" s="444" t="s">
        <v>1075</v>
      </c>
      <c r="F9925" s="354" t="s">
        <v>993</v>
      </c>
      <c r="G9925" s="447" t="n">
        <v>3.69819696872391</v>
      </c>
      <c r="H9925" s="448" t="n">
        <v>44.1341818493637</v>
      </c>
      <c r="I9925" s="448" t="n">
        <v>875.62209628476</v>
      </c>
      <c r="J9925" s="389"/>
      <c r="K9925" s="331" t="s">
        <v>994</v>
      </c>
    </row>
    <row r="9926" customFormat="false" ht="15" hidden="true" customHeight="false" outlineLevel="0" collapsed="false">
      <c r="A9926" s="444"/>
      <c r="B9926" s="444" t="s">
        <v>2089</v>
      </c>
      <c r="C9926" s="444" t="str">
        <f aca="false">IFERROR(VLOOKUP(B9926,'[1]#¡REF!'!$A$1:$C$15201,2,FALSE()),"")</f>
        <v/>
      </c>
      <c r="D9926" s="444" t="s">
        <v>991</v>
      </c>
      <c r="E9926" s="444" t="s">
        <v>1033</v>
      </c>
      <c r="F9926" s="354" t="s">
        <v>993</v>
      </c>
      <c r="G9926" s="447" t="n">
        <v>10.5662770534969</v>
      </c>
      <c r="H9926" s="448" t="n">
        <v>126.097662426753</v>
      </c>
      <c r="I9926" s="448" t="n">
        <v>2501.77741795646</v>
      </c>
      <c r="J9926" s="389"/>
      <c r="K9926" s="331" t="s">
        <v>994</v>
      </c>
    </row>
    <row r="9927" customFormat="false" ht="15" hidden="true" customHeight="false" outlineLevel="0" collapsed="false">
      <c r="A9927" s="444"/>
      <c r="B9927" s="444" t="s">
        <v>2089</v>
      </c>
      <c r="C9927" s="444" t="str">
        <f aca="false">IFERROR(VLOOKUP(B9927,'[1]#¡REF!'!$A$1:$C$15201,2,FALSE()),"")</f>
        <v/>
      </c>
      <c r="D9927" s="444" t="s">
        <v>991</v>
      </c>
      <c r="E9927" s="444" t="s">
        <v>1036</v>
      </c>
      <c r="F9927" s="354" t="s">
        <v>993</v>
      </c>
      <c r="G9927" s="447" t="n">
        <v>0.528313852674844</v>
      </c>
      <c r="H9927" s="448" t="n">
        <v>6.30488312133767</v>
      </c>
      <c r="I9927" s="448" t="n">
        <v>125.088870897823</v>
      </c>
      <c r="J9927" s="389"/>
      <c r="K9927" s="331" t="s">
        <v>994</v>
      </c>
    </row>
    <row r="9928" customFormat="false" ht="15" hidden="true" customHeight="false" outlineLevel="0" collapsed="false">
      <c r="A9928" s="444"/>
      <c r="B9928" s="444" t="s">
        <v>2089</v>
      </c>
      <c r="C9928" s="444" t="str">
        <f aca="false">IFERROR(VLOOKUP(B9928,'[1]#¡REF!'!$A$1:$C$15201,2,FALSE()),"")</f>
        <v/>
      </c>
      <c r="D9928" s="444" t="s">
        <v>991</v>
      </c>
      <c r="E9928" s="444" t="s">
        <v>1013</v>
      </c>
      <c r="F9928" s="354" t="s">
        <v>993</v>
      </c>
      <c r="G9928" s="447" t="n">
        <v>10.5662770534969</v>
      </c>
      <c r="H9928" s="448" t="n">
        <v>126.097662426753</v>
      </c>
      <c r="I9928" s="448" t="n">
        <v>2501.77741795646</v>
      </c>
      <c r="J9928" s="389"/>
      <c r="K9928" s="331" t="s">
        <v>994</v>
      </c>
    </row>
    <row r="9929" customFormat="false" ht="15" hidden="true" customHeight="false" outlineLevel="0" collapsed="false">
      <c r="A9929" s="444"/>
      <c r="B9929" s="444" t="s">
        <v>2089</v>
      </c>
      <c r="C9929" s="444" t="str">
        <f aca="false">IFERROR(VLOOKUP(B9929,'[1]#¡REF!'!$A$1:$C$15201,2,FALSE()),"")</f>
        <v/>
      </c>
      <c r="D9929" s="444" t="s">
        <v>991</v>
      </c>
      <c r="E9929" s="444" t="s">
        <v>1014</v>
      </c>
      <c r="F9929" s="446" t="s">
        <v>1132</v>
      </c>
      <c r="G9929" s="447" t="n">
        <v>50.718129856785</v>
      </c>
      <c r="H9929" s="448" t="n">
        <v>605.268779648417</v>
      </c>
      <c r="I9929" s="448" t="n">
        <v>12008.531606191</v>
      </c>
      <c r="J9929" s="389"/>
      <c r="K9929" s="331" t="s">
        <v>994</v>
      </c>
    </row>
    <row r="9930" customFormat="false" ht="15" hidden="true" customHeight="false" outlineLevel="0" collapsed="false">
      <c r="A9930" s="444"/>
      <c r="B9930" s="444" t="s">
        <v>2089</v>
      </c>
      <c r="C9930" s="444" t="str">
        <f aca="false">IFERROR(VLOOKUP(B9930,'[1]#¡REF!'!$A$1:$C$15201,2,FALSE()),"")</f>
        <v/>
      </c>
      <c r="D9930" s="444" t="s">
        <v>991</v>
      </c>
      <c r="E9930" s="444" t="s">
        <v>1002</v>
      </c>
      <c r="F9930" s="446" t="s">
        <v>1133</v>
      </c>
      <c r="G9930" s="447" t="n">
        <v>10.5662770534969</v>
      </c>
      <c r="H9930" s="448" t="n">
        <v>126.097662426753</v>
      </c>
      <c r="I9930" s="448" t="n">
        <v>2501.77741795646</v>
      </c>
      <c r="J9930" s="389"/>
      <c r="K9930" s="331" t="s">
        <v>994</v>
      </c>
    </row>
    <row r="9931" customFormat="false" ht="15" hidden="true" customHeight="false" outlineLevel="0" collapsed="false">
      <c r="A9931" s="449"/>
      <c r="B9931" s="449" t="s">
        <v>2089</v>
      </c>
      <c r="C9931" s="449" t="str">
        <f aca="false">IFERROR(VLOOKUP(B9931,'[1]#¡REF!'!$A$1:$C$15201,2,FALSE()),"")</f>
        <v/>
      </c>
      <c r="D9931" s="449" t="s">
        <v>991</v>
      </c>
      <c r="E9931" s="449" t="s">
        <v>1004</v>
      </c>
      <c r="F9931" s="450" t="s">
        <v>1134</v>
      </c>
      <c r="G9931" s="447" t="n">
        <v>169.06043285595</v>
      </c>
      <c r="H9931" s="448" t="n">
        <v>2017.56259882805</v>
      </c>
      <c r="I9931" s="448" t="n">
        <v>40028.4386873033</v>
      </c>
      <c r="J9931" s="390"/>
      <c r="K9931" s="331" t="s">
        <v>994</v>
      </c>
    </row>
    <row r="9932" customFormat="false" ht="15.75" hidden="true" customHeight="false" outlineLevel="0" collapsed="false">
      <c r="A9932" s="455" t="s">
        <v>1029</v>
      </c>
      <c r="B9932" s="455" t="s">
        <v>2089</v>
      </c>
      <c r="C9932" s="455" t="str">
        <f aca="false">IFERROR(VLOOKUP(B9932,'[1]#¡REF!'!$A$1:$C$15201,2,FALSE()),"")</f>
        <v/>
      </c>
      <c r="D9932" s="455" t="s">
        <v>991</v>
      </c>
      <c r="E9932" s="455" t="s">
        <v>612</v>
      </c>
      <c r="F9932" s="456" t="s">
        <v>1136</v>
      </c>
      <c r="G9932" s="457" t="n">
        <v>62.8693484683065</v>
      </c>
      <c r="H9932" s="465" t="n">
        <v>750.281091439183</v>
      </c>
      <c r="I9932" s="465" t="n">
        <v>14885.5756368409</v>
      </c>
      <c r="J9932" s="360" t="n">
        <v>204.11</v>
      </c>
      <c r="K9932" s="455" t="s">
        <v>994</v>
      </c>
      <c r="L9932" s="458" t="s">
        <v>2090</v>
      </c>
      <c r="M9932" s="458"/>
      <c r="N9932" s="458"/>
      <c r="O9932" s="458" t="n">
        <v>3140764</v>
      </c>
      <c r="P9932" s="459" t="n">
        <v>2387</v>
      </c>
      <c r="Q9932" s="460" t="n">
        <v>44470</v>
      </c>
      <c r="R9932" s="461"/>
      <c r="S9932" s="461"/>
      <c r="T9932" s="462" t="n">
        <v>9</v>
      </c>
    </row>
    <row r="9933" customFormat="false" ht="15" hidden="true" customHeight="false" outlineLevel="0" collapsed="false">
      <c r="A9933" s="439"/>
      <c r="B9933" s="439" t="s">
        <v>2091</v>
      </c>
      <c r="C9933" s="439" t="str">
        <f aca="false">IFERROR(VLOOKUP(B9933,'[1]#¡REF!'!$A$1:$C$15201,2,FALSE()),"")</f>
        <v/>
      </c>
      <c r="D9933" s="439" t="s">
        <v>991</v>
      </c>
      <c r="E9933" s="439" t="s">
        <v>1032</v>
      </c>
      <c r="F9933" s="441" t="s">
        <v>1130</v>
      </c>
      <c r="G9933" s="447" t="n">
        <v>18.640033646769</v>
      </c>
      <c r="H9933" s="448" t="n">
        <v>212.246489188823</v>
      </c>
      <c r="I9933" s="448" t="n">
        <v>4210.97000114159</v>
      </c>
      <c r="J9933" s="388"/>
      <c r="K9933" s="331" t="s">
        <v>994</v>
      </c>
    </row>
    <row r="9934" customFormat="false" ht="15" hidden="true" customHeight="false" outlineLevel="0" collapsed="false">
      <c r="A9934" s="444"/>
      <c r="B9934" s="444" t="s">
        <v>2091</v>
      </c>
      <c r="C9934" s="444" t="str">
        <f aca="false">IFERROR(VLOOKUP(B9934,'[1]#¡REF!'!$A$1:$C$15201,2,FALSE()),"")</f>
        <v/>
      </c>
      <c r="D9934" s="444" t="s">
        <v>991</v>
      </c>
      <c r="E9934" s="444" t="s">
        <v>992</v>
      </c>
      <c r="F9934" s="354" t="s">
        <v>993</v>
      </c>
      <c r="G9934" s="447" t="n">
        <v>8.28445939856401</v>
      </c>
      <c r="H9934" s="448" t="n">
        <v>94.3317729728103</v>
      </c>
      <c r="I9934" s="448" t="n">
        <v>1871.54222272959</v>
      </c>
      <c r="J9934" s="389"/>
      <c r="K9934" s="331" t="s">
        <v>994</v>
      </c>
    </row>
    <row r="9935" customFormat="false" ht="15" hidden="true" customHeight="false" outlineLevel="0" collapsed="false">
      <c r="A9935" s="444"/>
      <c r="B9935" s="444" t="s">
        <v>2091</v>
      </c>
      <c r="C9935" s="444" t="str">
        <f aca="false">IFERROR(VLOOKUP(B9935,'[1]#¡REF!'!$A$1:$C$15201,2,FALSE()),"")</f>
        <v/>
      </c>
      <c r="D9935" s="444" t="s">
        <v>991</v>
      </c>
      <c r="E9935" s="444" t="s">
        <v>1008</v>
      </c>
      <c r="F9935" s="354" t="s">
        <v>993</v>
      </c>
      <c r="G9935" s="447" t="n">
        <v>25.8889356205125</v>
      </c>
      <c r="H9935" s="448" t="n">
        <v>294.786790540032</v>
      </c>
      <c r="I9935" s="448" t="n">
        <v>5848.56944602998</v>
      </c>
      <c r="J9935" s="389"/>
      <c r="K9935" s="331" t="s">
        <v>994</v>
      </c>
    </row>
    <row r="9936" customFormat="false" ht="15" hidden="true" customHeight="false" outlineLevel="0" collapsed="false">
      <c r="A9936" s="444"/>
      <c r="B9936" s="444" t="s">
        <v>2091</v>
      </c>
      <c r="C9936" s="444" t="str">
        <f aca="false">IFERROR(VLOOKUP(B9936,'[1]#¡REF!'!$A$1:$C$15201,2,FALSE()),"")</f>
        <v/>
      </c>
      <c r="D9936" s="444" t="s">
        <v>991</v>
      </c>
      <c r="E9936" s="444" t="s">
        <v>1000</v>
      </c>
      <c r="F9936" s="354" t="s">
        <v>993</v>
      </c>
      <c r="G9936" s="447" t="n">
        <v>854.852654189323</v>
      </c>
      <c r="H9936" s="448" t="n">
        <v>9733.85982363186</v>
      </c>
      <c r="I9936" s="448" t="n">
        <v>193119.76310791</v>
      </c>
      <c r="J9936" s="389"/>
      <c r="K9936" s="331" t="s">
        <v>994</v>
      </c>
    </row>
    <row r="9937" customFormat="false" ht="15" hidden="true" customHeight="false" outlineLevel="0" collapsed="false">
      <c r="A9937" s="444"/>
      <c r="B9937" s="444" t="s">
        <v>2091</v>
      </c>
      <c r="C9937" s="444" t="str">
        <f aca="false">IFERROR(VLOOKUP(B9937,'[1]#¡REF!'!$A$1:$C$15201,2,FALSE()),"")</f>
        <v/>
      </c>
      <c r="D9937" s="444" t="s">
        <v>991</v>
      </c>
      <c r="E9937" s="444" t="s">
        <v>1075</v>
      </c>
      <c r="F9937" s="354" t="s">
        <v>993</v>
      </c>
      <c r="G9937" s="447" t="n">
        <v>7.76668068615375</v>
      </c>
      <c r="H9937" s="448" t="n">
        <v>88.4360371620096</v>
      </c>
      <c r="I9937" s="448" t="n">
        <v>1754.57083380899</v>
      </c>
      <c r="J9937" s="389"/>
      <c r="K9937" s="331" t="s">
        <v>994</v>
      </c>
    </row>
    <row r="9938" customFormat="false" ht="15" hidden="true" customHeight="false" outlineLevel="0" collapsed="false">
      <c r="A9938" s="444"/>
      <c r="B9938" s="444" t="s">
        <v>2091</v>
      </c>
      <c r="C9938" s="444" t="str">
        <f aca="false">IFERROR(VLOOKUP(B9938,'[1]#¡REF!'!$A$1:$C$15201,2,FALSE()),"")</f>
        <v/>
      </c>
      <c r="D9938" s="444" t="s">
        <v>991</v>
      </c>
      <c r="E9938" s="444" t="s">
        <v>1034</v>
      </c>
      <c r="F9938" s="354" t="s">
        <v>993</v>
      </c>
      <c r="G9938" s="447" t="n">
        <v>100.966848919999</v>
      </c>
      <c r="H9938" s="448" t="n">
        <v>1149.66848310613</v>
      </c>
      <c r="I9938" s="448" t="n">
        <v>22809.4208395169</v>
      </c>
      <c r="J9938" s="389"/>
      <c r="K9938" s="331" t="s">
        <v>994</v>
      </c>
    </row>
    <row r="9939" customFormat="false" ht="15" hidden="true" customHeight="false" outlineLevel="0" collapsed="false">
      <c r="A9939" s="444"/>
      <c r="B9939" s="444" t="s">
        <v>2091</v>
      </c>
      <c r="C9939" s="444" t="str">
        <f aca="false">IFERROR(VLOOKUP(B9939,'[1]#¡REF!'!$A$1:$C$15201,2,FALSE()),"")</f>
        <v/>
      </c>
      <c r="D9939" s="444" t="s">
        <v>991</v>
      </c>
      <c r="E9939" s="444" t="s">
        <v>1009</v>
      </c>
      <c r="F9939" s="354" t="s">
        <v>993</v>
      </c>
      <c r="G9939" s="447" t="n">
        <v>2.58889356205125</v>
      </c>
      <c r="H9939" s="448" t="n">
        <v>29.4786790540032</v>
      </c>
      <c r="I9939" s="448" t="n">
        <v>584.856944602998</v>
      </c>
      <c r="J9939" s="389"/>
      <c r="K9939" s="331" t="s">
        <v>994</v>
      </c>
    </row>
    <row r="9940" customFormat="false" ht="15" hidden="true" customHeight="false" outlineLevel="0" collapsed="false">
      <c r="A9940" s="444"/>
      <c r="B9940" s="444" t="s">
        <v>2091</v>
      </c>
      <c r="C9940" s="444" t="str">
        <f aca="false">IFERROR(VLOOKUP(B9940,'[1]#¡REF!'!$A$1:$C$15201,2,FALSE()),"")</f>
        <v/>
      </c>
      <c r="D9940" s="444" t="s">
        <v>991</v>
      </c>
      <c r="E9940" s="444" t="s">
        <v>1046</v>
      </c>
      <c r="F9940" s="354" t="s">
        <v>993</v>
      </c>
      <c r="G9940" s="447" t="n">
        <v>1.0355574248205</v>
      </c>
      <c r="H9940" s="448" t="n">
        <v>11.7914716216013</v>
      </c>
      <c r="I9940" s="448" t="n">
        <v>233.942777841199</v>
      </c>
      <c r="J9940" s="389"/>
      <c r="K9940" s="331" t="s">
        <v>994</v>
      </c>
    </row>
    <row r="9941" customFormat="false" ht="15" hidden="true" customHeight="false" outlineLevel="0" collapsed="false">
      <c r="A9941" s="444"/>
      <c r="B9941" s="444" t="s">
        <v>2091</v>
      </c>
      <c r="C9941" s="444" t="str">
        <f aca="false">IFERROR(VLOOKUP(B9941,'[1]#¡REF!'!$A$1:$C$15201,2,FALSE()),"")</f>
        <v/>
      </c>
      <c r="D9941" s="444" t="s">
        <v>991</v>
      </c>
      <c r="E9941" s="444" t="s">
        <v>1036</v>
      </c>
      <c r="F9941" s="354" t="s">
        <v>993</v>
      </c>
      <c r="G9941" s="447" t="n">
        <v>1.55333613723075</v>
      </c>
      <c r="H9941" s="448" t="n">
        <v>17.6872074324019</v>
      </c>
      <c r="I9941" s="448" t="n">
        <v>350.914166761799</v>
      </c>
      <c r="J9941" s="389"/>
      <c r="K9941" s="331" t="s">
        <v>994</v>
      </c>
    </row>
    <row r="9942" customFormat="false" ht="15" hidden="true" customHeight="false" outlineLevel="0" collapsed="false">
      <c r="A9942" s="444"/>
      <c r="B9942" s="444" t="s">
        <v>2091</v>
      </c>
      <c r="C9942" s="444" t="str">
        <f aca="false">IFERROR(VLOOKUP(B9942,'[1]#¡REF!'!$A$1:$C$15201,2,FALSE()),"")</f>
        <v/>
      </c>
      <c r="D9942" s="444" t="s">
        <v>991</v>
      </c>
      <c r="E9942" s="444" t="s">
        <v>1013</v>
      </c>
      <c r="F9942" s="354" t="s">
        <v>993</v>
      </c>
      <c r="G9942" s="447" t="n">
        <v>10.355574248205</v>
      </c>
      <c r="H9942" s="448" t="n">
        <v>117.914716216013</v>
      </c>
      <c r="I9942" s="448" t="n">
        <v>2339.42777841199</v>
      </c>
      <c r="J9942" s="389"/>
      <c r="K9942" s="331" t="s">
        <v>994</v>
      </c>
    </row>
    <row r="9943" customFormat="false" ht="15" hidden="true" customHeight="false" outlineLevel="0" collapsed="false">
      <c r="A9943" s="444"/>
      <c r="B9943" s="444" t="s">
        <v>2091</v>
      </c>
      <c r="C9943" s="444" t="str">
        <f aca="false">IFERROR(VLOOKUP(B9943,'[1]#¡REF!'!$A$1:$C$15201,2,FALSE()),"")</f>
        <v/>
      </c>
      <c r="D9943" s="444" t="s">
        <v>991</v>
      </c>
      <c r="E9943" s="444" t="s">
        <v>1037</v>
      </c>
      <c r="F9943" s="446" t="s">
        <v>1131</v>
      </c>
      <c r="G9943" s="447" t="n">
        <v>150.155826598973</v>
      </c>
      <c r="H9943" s="448" t="n">
        <v>1709.76338513219</v>
      </c>
      <c r="I9943" s="448" t="n">
        <v>33921.7027869739</v>
      </c>
      <c r="J9943" s="389"/>
      <c r="K9943" s="331" t="s">
        <v>994</v>
      </c>
    </row>
    <row r="9944" customFormat="false" ht="15" hidden="true" customHeight="false" outlineLevel="0" collapsed="false">
      <c r="A9944" s="444"/>
      <c r="B9944" s="444" t="s">
        <v>2091</v>
      </c>
      <c r="C9944" s="444" t="str">
        <f aca="false">IFERROR(VLOOKUP(B9944,'[1]#¡REF!'!$A$1:$C$15201,2,FALSE()),"")</f>
        <v/>
      </c>
      <c r="D9944" s="444" t="s">
        <v>991</v>
      </c>
      <c r="E9944" s="444" t="s">
        <v>1014</v>
      </c>
      <c r="F9944" s="446" t="s">
        <v>1132</v>
      </c>
      <c r="G9944" s="447" t="n">
        <v>129.444678102563</v>
      </c>
      <c r="H9944" s="448" t="n">
        <v>1473.93395270016</v>
      </c>
      <c r="I9944" s="448" t="n">
        <v>29242.8472301499</v>
      </c>
      <c r="J9944" s="389"/>
      <c r="K9944" s="331" t="s">
        <v>994</v>
      </c>
    </row>
    <row r="9945" customFormat="false" ht="15" hidden="true" customHeight="false" outlineLevel="0" collapsed="false">
      <c r="A9945" s="444"/>
      <c r="B9945" s="444" t="s">
        <v>2091</v>
      </c>
      <c r="C9945" s="444" t="str">
        <f aca="false">IFERROR(VLOOKUP(B9945,'[1]#¡REF!'!$A$1:$C$15201,2,FALSE()),"")</f>
        <v/>
      </c>
      <c r="D9945" s="444" t="s">
        <v>991</v>
      </c>
      <c r="E9945" s="444" t="s">
        <v>1002</v>
      </c>
      <c r="F9945" s="446" t="s">
        <v>1133</v>
      </c>
      <c r="G9945" s="447" t="n">
        <v>10.355574248205</v>
      </c>
      <c r="H9945" s="448" t="n">
        <v>117.914716216013</v>
      </c>
      <c r="I9945" s="448" t="n">
        <v>2339.42777841199</v>
      </c>
      <c r="J9945" s="389"/>
      <c r="K9945" s="331" t="s">
        <v>994</v>
      </c>
    </row>
    <row r="9946" customFormat="false" ht="15" hidden="true" customHeight="false" outlineLevel="0" collapsed="false">
      <c r="A9946" s="449"/>
      <c r="B9946" s="449" t="s">
        <v>2091</v>
      </c>
      <c r="C9946" s="449" t="str">
        <f aca="false">IFERROR(VLOOKUP(B9946,'[1]#¡REF!'!$A$1:$C$15201,2,FALSE()),"")</f>
        <v/>
      </c>
      <c r="D9946" s="449" t="s">
        <v>991</v>
      </c>
      <c r="E9946" s="449" t="s">
        <v>1004</v>
      </c>
      <c r="F9946" s="450" t="s">
        <v>1134</v>
      </c>
      <c r="G9946" s="447" t="n">
        <v>36.7622885811278</v>
      </c>
      <c r="H9946" s="448" t="n">
        <v>418.597242566846</v>
      </c>
      <c r="I9946" s="448" t="n">
        <v>8304.96861336257</v>
      </c>
      <c r="J9946" s="390"/>
      <c r="K9946" s="331" t="s">
        <v>994</v>
      </c>
    </row>
    <row r="9947" customFormat="false" ht="15.75" hidden="true" customHeight="false" outlineLevel="0" collapsed="false">
      <c r="A9947" s="455" t="s">
        <v>1029</v>
      </c>
      <c r="B9947" s="455" t="s">
        <v>2091</v>
      </c>
      <c r="C9947" s="455" t="str">
        <f aca="false">IFERROR(VLOOKUP(B9947,'[1]#¡REF!'!$A$1:$C$15201,2,FALSE()),"")</f>
        <v/>
      </c>
      <c r="D9947" s="455" t="s">
        <v>991</v>
      </c>
      <c r="E9947" s="455" t="s">
        <v>612</v>
      </c>
      <c r="F9947" s="456" t="s">
        <v>1136</v>
      </c>
      <c r="G9947" s="457" t="n">
        <v>403.349616967585</v>
      </c>
      <c r="H9947" s="465" t="n">
        <v>4592.7781966137</v>
      </c>
      <c r="I9947" s="465" t="n">
        <v>91120.7119691471</v>
      </c>
      <c r="J9947" s="360" t="n">
        <v>194.75</v>
      </c>
      <c r="K9947" s="455" t="s">
        <v>994</v>
      </c>
      <c r="L9947" s="458" t="s">
        <v>2090</v>
      </c>
      <c r="M9947" s="458"/>
      <c r="N9947" s="458"/>
      <c r="O9947" s="458" t="n">
        <v>3140764</v>
      </c>
      <c r="P9947" s="459" t="n">
        <v>2386</v>
      </c>
      <c r="Q9947" s="460" t="n">
        <v>44470</v>
      </c>
      <c r="R9947" s="461"/>
      <c r="S9947" s="461"/>
      <c r="T9947" s="462" t="n">
        <v>64</v>
      </c>
    </row>
    <row r="9948" customFormat="false" ht="15" hidden="true" customHeight="false" outlineLevel="0" collapsed="false">
      <c r="A9948" s="439"/>
      <c r="B9948" s="439" t="s">
        <v>2092</v>
      </c>
      <c r="C9948" s="439" t="str">
        <f aca="false">IFERROR(VLOOKUP(B9948,'[1]#¡REF!'!$A$1:$C$15201,2,FALSE()),"")</f>
        <v/>
      </c>
      <c r="D9948" s="439" t="s">
        <v>991</v>
      </c>
      <c r="E9948" s="439" t="s">
        <v>997</v>
      </c>
      <c r="F9948" s="441" t="s">
        <v>1130</v>
      </c>
      <c r="G9948" s="447" t="n">
        <v>21.2423312883436</v>
      </c>
      <c r="H9948" s="448" t="n">
        <v>90.6656441717791</v>
      </c>
      <c r="I9948" s="448" t="n">
        <v>1798.80061349693</v>
      </c>
      <c r="J9948" s="388"/>
      <c r="K9948" s="331" t="s">
        <v>994</v>
      </c>
    </row>
    <row r="9949" customFormat="false" ht="15" hidden="true" customHeight="false" outlineLevel="0" collapsed="false">
      <c r="A9949" s="444"/>
      <c r="B9949" s="444" t="s">
        <v>2093</v>
      </c>
      <c r="C9949" s="444" t="str">
        <f aca="false">IFERROR(VLOOKUP(B9949,'[1]#¡REF!'!$A$1:$C$15201,2,FALSE()),"")</f>
        <v/>
      </c>
      <c r="D9949" s="444" t="s">
        <v>991</v>
      </c>
      <c r="E9949" s="444" t="s">
        <v>997</v>
      </c>
      <c r="F9949" s="446" t="s">
        <v>1130</v>
      </c>
      <c r="G9949" s="447" t="n">
        <v>340</v>
      </c>
      <c r="H9949" s="448" t="n">
        <v>289.102845272464</v>
      </c>
      <c r="I9949" s="448" t="n">
        <v>5735.8</v>
      </c>
      <c r="J9949" s="389"/>
      <c r="K9949" s="331" t="s">
        <v>994</v>
      </c>
    </row>
    <row r="9950" customFormat="false" ht="15" hidden="true" customHeight="false" outlineLevel="0" collapsed="false">
      <c r="A9950" s="444"/>
      <c r="B9950" s="444" t="s">
        <v>2093</v>
      </c>
      <c r="C9950" s="444" t="str">
        <f aca="false">IFERROR(VLOOKUP(B9950,'[1]#¡REF!'!$A$1:$C$15201,2,FALSE()),"")</f>
        <v/>
      </c>
      <c r="D9950" s="444" t="s">
        <v>991</v>
      </c>
      <c r="E9950" s="444" t="s">
        <v>992</v>
      </c>
      <c r="F9950" s="354" t="s">
        <v>993</v>
      </c>
      <c r="G9950" s="447" t="n">
        <v>50</v>
      </c>
      <c r="H9950" s="448" t="n">
        <v>42.5151243047741</v>
      </c>
      <c r="I9950" s="448" t="n">
        <v>843.5</v>
      </c>
      <c r="J9950" s="389"/>
      <c r="K9950" s="331" t="s">
        <v>994</v>
      </c>
    </row>
    <row r="9951" customFormat="false" ht="15" hidden="true" customHeight="false" outlineLevel="0" collapsed="false">
      <c r="A9951" s="444"/>
      <c r="B9951" s="444" t="s">
        <v>2093</v>
      </c>
      <c r="C9951" s="444" t="str">
        <f aca="false">IFERROR(VLOOKUP(B9951,'[1]#¡REF!'!$A$1:$C$15201,2,FALSE()),"")</f>
        <v/>
      </c>
      <c r="D9951" s="444" t="s">
        <v>991</v>
      </c>
      <c r="E9951" s="444" t="s">
        <v>1075</v>
      </c>
      <c r="F9951" s="354" t="s">
        <v>993</v>
      </c>
      <c r="G9951" s="447" t="n">
        <v>141</v>
      </c>
      <c r="H9951" s="448" t="n">
        <v>119.892650539463</v>
      </c>
      <c r="I9951" s="448" t="n">
        <v>2378.67</v>
      </c>
      <c r="J9951" s="389"/>
      <c r="K9951" s="331" t="s">
        <v>994</v>
      </c>
    </row>
    <row r="9952" customFormat="false" ht="15" hidden="true" customHeight="false" outlineLevel="0" collapsed="false">
      <c r="A9952" s="444"/>
      <c r="B9952" s="444" t="s">
        <v>2093</v>
      </c>
      <c r="C9952" s="444" t="str">
        <f aca="false">IFERROR(VLOOKUP(B9952,'[1]#¡REF!'!$A$1:$C$15201,2,FALSE()),"")</f>
        <v/>
      </c>
      <c r="D9952" s="444" t="s">
        <v>991</v>
      </c>
      <c r="E9952" s="444" t="s">
        <v>1053</v>
      </c>
      <c r="F9952" s="354" t="s">
        <v>993</v>
      </c>
      <c r="G9952" s="447" t="n">
        <v>300</v>
      </c>
      <c r="H9952" s="448" t="n">
        <v>255.090745828645</v>
      </c>
      <c r="I9952" s="448" t="n">
        <v>5061</v>
      </c>
      <c r="J9952" s="389"/>
      <c r="K9952" s="331" t="s">
        <v>994</v>
      </c>
    </row>
    <row r="9953" customFormat="false" ht="15" hidden="true" customHeight="false" outlineLevel="0" collapsed="false">
      <c r="A9953" s="444"/>
      <c r="B9953" s="444" t="s">
        <v>2093</v>
      </c>
      <c r="C9953" s="444" t="str">
        <f aca="false">IFERROR(VLOOKUP(B9953,'[1]#¡REF!'!$A$1:$C$15201,2,FALSE()),"")</f>
        <v/>
      </c>
      <c r="D9953" s="444" t="s">
        <v>991</v>
      </c>
      <c r="E9953" s="444" t="s">
        <v>1034</v>
      </c>
      <c r="F9953" s="354" t="s">
        <v>993</v>
      </c>
      <c r="G9953" s="447" t="n">
        <v>252</v>
      </c>
      <c r="H9953" s="448" t="n">
        <v>214.276226496062</v>
      </c>
      <c r="I9953" s="448" t="n">
        <v>4251.24</v>
      </c>
      <c r="J9953" s="389"/>
      <c r="K9953" s="331" t="s">
        <v>994</v>
      </c>
    </row>
    <row r="9954" customFormat="false" ht="15" hidden="true" customHeight="false" outlineLevel="0" collapsed="false">
      <c r="A9954" s="444"/>
      <c r="B9954" s="444" t="s">
        <v>2093</v>
      </c>
      <c r="C9954" s="444" t="str">
        <f aca="false">IFERROR(VLOOKUP(B9954,'[1]#¡REF!'!$A$1:$C$15201,2,FALSE()),"")</f>
        <v/>
      </c>
      <c r="D9954" s="444" t="s">
        <v>991</v>
      </c>
      <c r="E9954" s="444" t="s">
        <v>1010</v>
      </c>
      <c r="F9954" s="354" t="s">
        <v>993</v>
      </c>
      <c r="G9954" s="447" t="n">
        <v>100</v>
      </c>
      <c r="H9954" s="448" t="n">
        <v>85.0302486095483</v>
      </c>
      <c r="I9954" s="448" t="n">
        <v>1687</v>
      </c>
      <c r="J9954" s="389"/>
      <c r="K9954" s="331" t="s">
        <v>994</v>
      </c>
    </row>
    <row r="9955" customFormat="false" ht="15" hidden="true" customHeight="false" outlineLevel="0" collapsed="false">
      <c r="A9955" s="444"/>
      <c r="B9955" s="444" t="s">
        <v>2093</v>
      </c>
      <c r="C9955" s="444" t="str">
        <f aca="false">IFERROR(VLOOKUP(B9955,'[1]#¡REF!'!$A$1:$C$15201,2,FALSE()),"")</f>
        <v/>
      </c>
      <c r="D9955" s="444" t="s">
        <v>991</v>
      </c>
      <c r="E9955" s="444" t="s">
        <v>1012</v>
      </c>
      <c r="F9955" s="354" t="s">
        <v>993</v>
      </c>
      <c r="G9955" s="447" t="n">
        <v>2250</v>
      </c>
      <c r="H9955" s="448" t="n">
        <v>1913.18059371484</v>
      </c>
      <c r="I9955" s="448" t="n">
        <v>37957.5</v>
      </c>
      <c r="J9955" s="389"/>
      <c r="K9955" s="331" t="s">
        <v>994</v>
      </c>
    </row>
    <row r="9956" customFormat="false" ht="15" hidden="true" customHeight="false" outlineLevel="0" collapsed="false">
      <c r="A9956" s="449"/>
      <c r="B9956" s="449" t="s">
        <v>2093</v>
      </c>
      <c r="C9956" s="449" t="str">
        <f aca="false">IFERROR(VLOOKUP(B9956,'[1]#¡REF!'!$A$1:$C$15201,2,FALSE()),"")</f>
        <v/>
      </c>
      <c r="D9956" s="449" t="s">
        <v>991</v>
      </c>
      <c r="E9956" s="449" t="s">
        <v>1014</v>
      </c>
      <c r="F9956" s="450" t="s">
        <v>1132</v>
      </c>
      <c r="G9956" s="447" t="n">
        <v>2000</v>
      </c>
      <c r="H9956" s="448" t="n">
        <v>1700.60497219097</v>
      </c>
      <c r="I9956" s="448" t="n">
        <v>33740</v>
      </c>
      <c r="J9956" s="390"/>
      <c r="K9956" s="331" t="s">
        <v>994</v>
      </c>
    </row>
    <row r="9957" customFormat="false" ht="15.75" hidden="true" customHeight="false" outlineLevel="0" collapsed="false">
      <c r="A9957" s="451"/>
      <c r="B9957" s="451" t="s">
        <v>2093</v>
      </c>
      <c r="C9957" s="451" t="str">
        <f aca="false">IFERROR(VLOOKUP(B9957,'[1]#¡REF!'!$A$1:$C$15201,2,FALSE()),"")</f>
        <v/>
      </c>
      <c r="D9957" s="451" t="s">
        <v>991</v>
      </c>
      <c r="E9957" s="451" t="s">
        <v>612</v>
      </c>
      <c r="F9957" s="452" t="s">
        <v>1136</v>
      </c>
      <c r="G9957" s="453" t="n">
        <v>238</v>
      </c>
      <c r="H9957" s="454" t="n">
        <v>202.371991690725</v>
      </c>
      <c r="I9957" s="454" t="n">
        <v>4015.06</v>
      </c>
      <c r="J9957" s="360"/>
      <c r="K9957" s="356" t="s">
        <v>994</v>
      </c>
      <c r="L9957" s="379"/>
      <c r="M9957" s="379"/>
      <c r="N9957" s="379"/>
      <c r="O9957" s="379"/>
      <c r="P9957" s="101"/>
      <c r="Q9957" s="380"/>
      <c r="R9957" s="381"/>
      <c r="S9957" s="381"/>
      <c r="T9957" s="382"/>
    </row>
    <row r="9958" customFormat="false" ht="15" hidden="true" customHeight="false" outlineLevel="0" collapsed="false">
      <c r="A9958" s="439"/>
      <c r="B9958" s="439" t="s">
        <v>2093</v>
      </c>
      <c r="C9958" s="439" t="str">
        <f aca="false">IFERROR(VLOOKUP(B9958,'[1]#¡REF!'!$A$1:$C$15201,2,FALSE()),"")</f>
        <v/>
      </c>
      <c r="D9958" s="439" t="s">
        <v>1016</v>
      </c>
      <c r="E9958" s="439" t="s">
        <v>1017</v>
      </c>
      <c r="F9958" s="441" t="s">
        <v>1130</v>
      </c>
      <c r="G9958" s="447" t="n">
        <v>39</v>
      </c>
      <c r="H9958" s="448" t="n">
        <v>33.1617969577238</v>
      </c>
      <c r="I9958" s="448" t="n">
        <v>657.93</v>
      </c>
      <c r="J9958" s="388"/>
      <c r="K9958" s="331" t="s">
        <v>994</v>
      </c>
    </row>
    <row r="9959" customFormat="false" ht="15" hidden="true" customHeight="false" outlineLevel="0" collapsed="false">
      <c r="A9959" s="444"/>
      <c r="B9959" s="444" t="s">
        <v>2093</v>
      </c>
      <c r="C9959" s="444" t="str">
        <f aca="false">IFERROR(VLOOKUP(B9959,'[1]#¡REF!'!$A$1:$C$15201,2,FALSE()),"")</f>
        <v/>
      </c>
      <c r="D9959" s="444" t="s">
        <v>1016</v>
      </c>
      <c r="E9959" s="444" t="s">
        <v>1040</v>
      </c>
      <c r="F9959" s="446" t="s">
        <v>1130</v>
      </c>
      <c r="G9959" s="447" t="n">
        <v>109</v>
      </c>
      <c r="H9959" s="448" t="n">
        <v>92.6829709844077</v>
      </c>
      <c r="I9959" s="448" t="n">
        <v>1838.83</v>
      </c>
      <c r="J9959" s="389"/>
      <c r="K9959" s="331" t="s">
        <v>994</v>
      </c>
    </row>
    <row r="9960" customFormat="false" ht="15" hidden="true" customHeight="false" outlineLevel="0" collapsed="false">
      <c r="A9960" s="444"/>
      <c r="B9960" s="444" t="s">
        <v>2093</v>
      </c>
      <c r="C9960" s="444" t="str">
        <f aca="false">IFERROR(VLOOKUP(B9960,'[1]#¡REF!'!$A$1:$C$15201,2,FALSE()),"")</f>
        <v/>
      </c>
      <c r="D9960" s="444" t="s">
        <v>1016</v>
      </c>
      <c r="E9960" s="444" t="s">
        <v>1019</v>
      </c>
      <c r="F9960" s="354" t="s">
        <v>993</v>
      </c>
      <c r="G9960" s="447" t="n">
        <v>56550</v>
      </c>
      <c r="H9960" s="448" t="n">
        <v>48084.6055886996</v>
      </c>
      <c r="I9960" s="448" t="n">
        <v>953998.5</v>
      </c>
      <c r="J9960" s="389"/>
      <c r="K9960" s="331" t="s">
        <v>994</v>
      </c>
    </row>
    <row r="9961" customFormat="false" ht="15" hidden="true" customHeight="false" outlineLevel="0" collapsed="false">
      <c r="A9961" s="444"/>
      <c r="B9961" s="444" t="s">
        <v>2093</v>
      </c>
      <c r="C9961" s="444" t="str">
        <f aca="false">IFERROR(VLOOKUP(B9961,'[1]#¡REF!'!$A$1:$C$15201,2,FALSE()),"")</f>
        <v/>
      </c>
      <c r="D9961" s="444" t="s">
        <v>1016</v>
      </c>
      <c r="E9961" s="444" t="s">
        <v>1020</v>
      </c>
      <c r="F9961" s="354" t="s">
        <v>993</v>
      </c>
      <c r="G9961" s="447" t="n">
        <v>3900</v>
      </c>
      <c r="H9961" s="448" t="n">
        <v>3316.17969577238</v>
      </c>
      <c r="I9961" s="448" t="n">
        <v>65793</v>
      </c>
      <c r="J9961" s="389"/>
      <c r="K9961" s="331" t="s">
        <v>994</v>
      </c>
    </row>
    <row r="9962" customFormat="false" ht="15" hidden="true" customHeight="false" outlineLevel="0" collapsed="false">
      <c r="A9962" s="444"/>
      <c r="B9962" s="444" t="s">
        <v>2093</v>
      </c>
      <c r="C9962" s="444" t="str">
        <f aca="false">IFERROR(VLOOKUP(B9962,'[1]#¡REF!'!$A$1:$C$15201,2,FALSE()),"")</f>
        <v/>
      </c>
      <c r="D9962" s="444" t="s">
        <v>1016</v>
      </c>
      <c r="E9962" s="444" t="s">
        <v>1021</v>
      </c>
      <c r="F9962" s="354" t="s">
        <v>993</v>
      </c>
      <c r="G9962" s="447" t="n">
        <v>16</v>
      </c>
      <c r="H9962" s="448" t="n">
        <v>13.6048397775277</v>
      </c>
      <c r="I9962" s="448" t="n">
        <v>269.92</v>
      </c>
      <c r="J9962" s="389"/>
      <c r="K9962" s="331" t="s">
        <v>994</v>
      </c>
    </row>
    <row r="9963" customFormat="false" ht="15" hidden="true" customHeight="false" outlineLevel="0" collapsed="false">
      <c r="A9963" s="444"/>
      <c r="B9963" s="444" t="s">
        <v>2093</v>
      </c>
      <c r="C9963" s="444" t="str">
        <f aca="false">IFERROR(VLOOKUP(B9963,'[1]#¡REF!'!$A$1:$C$15201,2,FALSE()),"")</f>
        <v/>
      </c>
      <c r="D9963" s="444" t="s">
        <v>1016</v>
      </c>
      <c r="E9963" s="444" t="s">
        <v>1022</v>
      </c>
      <c r="F9963" s="354" t="s">
        <v>993</v>
      </c>
      <c r="G9963" s="447" t="n">
        <v>82</v>
      </c>
      <c r="H9963" s="448" t="n">
        <v>69.7248038598296</v>
      </c>
      <c r="I9963" s="448" t="n">
        <v>1383.34</v>
      </c>
      <c r="J9963" s="389"/>
      <c r="K9963" s="331" t="s">
        <v>994</v>
      </c>
    </row>
    <row r="9964" customFormat="false" ht="15" hidden="true" customHeight="false" outlineLevel="0" collapsed="false">
      <c r="A9964" s="444"/>
      <c r="B9964" s="444" t="s">
        <v>2093</v>
      </c>
      <c r="C9964" s="444" t="str">
        <f aca="false">IFERROR(VLOOKUP(B9964,'[1]#¡REF!'!$A$1:$C$15201,2,FALSE()),"")</f>
        <v/>
      </c>
      <c r="D9964" s="444" t="s">
        <v>1016</v>
      </c>
      <c r="E9964" s="444" t="s">
        <v>1023</v>
      </c>
      <c r="F9964" s="354" t="s">
        <v>993</v>
      </c>
      <c r="G9964" s="447" t="n">
        <v>234</v>
      </c>
      <c r="H9964" s="448" t="n">
        <v>198.970781746343</v>
      </c>
      <c r="I9964" s="448" t="n">
        <v>3947.58</v>
      </c>
      <c r="J9964" s="389"/>
      <c r="K9964" s="331" t="s">
        <v>994</v>
      </c>
    </row>
    <row r="9965" customFormat="false" ht="15" hidden="true" customHeight="false" outlineLevel="0" collapsed="false">
      <c r="A9965" s="444"/>
      <c r="B9965" s="444" t="s">
        <v>2093</v>
      </c>
      <c r="C9965" s="444" t="str">
        <f aca="false">IFERROR(VLOOKUP(B9965,'[1]#¡REF!'!$A$1:$C$15201,2,FALSE()),"")</f>
        <v/>
      </c>
      <c r="D9965" s="444" t="s">
        <v>1016</v>
      </c>
      <c r="E9965" s="444" t="s">
        <v>1042</v>
      </c>
      <c r="F9965" s="354" t="s">
        <v>993</v>
      </c>
      <c r="G9965" s="447" t="n">
        <v>390</v>
      </c>
      <c r="H9965" s="448" t="n">
        <v>331.617969577238</v>
      </c>
      <c r="I9965" s="448" t="n">
        <v>6579.3</v>
      </c>
      <c r="J9965" s="389"/>
      <c r="K9965" s="331" t="s">
        <v>994</v>
      </c>
    </row>
    <row r="9966" customFormat="false" ht="15" hidden="true" customHeight="false" outlineLevel="0" collapsed="false">
      <c r="A9966" s="444"/>
      <c r="B9966" s="444" t="s">
        <v>2093</v>
      </c>
      <c r="C9966" s="444" t="str">
        <f aca="false">IFERROR(VLOOKUP(B9966,'[1]#¡REF!'!$A$1:$C$15201,2,FALSE()),"")</f>
        <v/>
      </c>
      <c r="D9966" s="444" t="s">
        <v>1016</v>
      </c>
      <c r="E9966" s="444" t="s">
        <v>1092</v>
      </c>
      <c r="F9966" s="354" t="s">
        <v>993</v>
      </c>
      <c r="G9966" s="447" t="n">
        <v>117</v>
      </c>
      <c r="H9966" s="448" t="n">
        <v>99.4853908731715</v>
      </c>
      <c r="I9966" s="448" t="n">
        <v>1973.79</v>
      </c>
      <c r="J9966" s="389"/>
      <c r="K9966" s="331" t="s">
        <v>994</v>
      </c>
    </row>
    <row r="9967" customFormat="false" ht="15" hidden="true" customHeight="false" outlineLevel="0" collapsed="false">
      <c r="A9967" s="444"/>
      <c r="B9967" s="444" t="s">
        <v>2093</v>
      </c>
      <c r="C9967" s="444" t="str">
        <f aca="false">IFERROR(VLOOKUP(B9967,'[1]#¡REF!'!$A$1:$C$15201,2,FALSE()),"")</f>
        <v/>
      </c>
      <c r="D9967" s="444" t="s">
        <v>1016</v>
      </c>
      <c r="E9967" s="444" t="s">
        <v>1025</v>
      </c>
      <c r="F9967" s="354" t="s">
        <v>993</v>
      </c>
      <c r="G9967" s="447" t="n">
        <v>55</v>
      </c>
      <c r="H9967" s="448" t="n">
        <v>46.7666367352516</v>
      </c>
      <c r="I9967" s="448" t="n">
        <v>927.85</v>
      </c>
      <c r="J9967" s="389"/>
      <c r="K9967" s="331" t="s">
        <v>994</v>
      </c>
    </row>
    <row r="9968" customFormat="false" ht="15" hidden="true" customHeight="false" outlineLevel="0" collapsed="false">
      <c r="A9968" s="444"/>
      <c r="B9968" s="444" t="s">
        <v>2093</v>
      </c>
      <c r="C9968" s="444" t="str">
        <f aca="false">IFERROR(VLOOKUP(B9968,'[1]#¡REF!'!$A$1:$C$15201,2,FALSE()),"")</f>
        <v/>
      </c>
      <c r="D9968" s="444" t="s">
        <v>1016</v>
      </c>
      <c r="E9968" s="444" t="s">
        <v>1065</v>
      </c>
      <c r="F9968" s="354" t="s">
        <v>993</v>
      </c>
      <c r="G9968" s="447" t="n">
        <v>585</v>
      </c>
      <c r="H9968" s="448" t="n">
        <v>497.426954365858</v>
      </c>
      <c r="I9968" s="448" t="n">
        <v>9868.95</v>
      </c>
      <c r="J9968" s="389"/>
      <c r="K9968" s="331" t="s">
        <v>994</v>
      </c>
    </row>
    <row r="9969" customFormat="false" ht="15" hidden="true" customHeight="false" outlineLevel="0" collapsed="false">
      <c r="A9969" s="444"/>
      <c r="B9969" s="444" t="s">
        <v>2093</v>
      </c>
      <c r="C9969" s="444" t="str">
        <f aca="false">IFERROR(VLOOKUP(B9969,'[1]#¡REF!'!$A$1:$C$15201,2,FALSE()),"")</f>
        <v/>
      </c>
      <c r="D9969" s="444" t="s">
        <v>1016</v>
      </c>
      <c r="E9969" s="444" t="s">
        <v>1093</v>
      </c>
      <c r="F9969" s="446" t="s">
        <v>1131</v>
      </c>
      <c r="G9969" s="447" t="n">
        <v>78</v>
      </c>
      <c r="H9969" s="448" t="n">
        <v>66.3235939154477</v>
      </c>
      <c r="I9969" s="448" t="n">
        <v>1315.86</v>
      </c>
      <c r="J9969" s="389"/>
      <c r="K9969" s="331" t="s">
        <v>994</v>
      </c>
    </row>
    <row r="9970" customFormat="false" ht="15" hidden="true" customHeight="false" outlineLevel="0" collapsed="false">
      <c r="A9970" s="444"/>
      <c r="B9970" s="444" t="s">
        <v>2093</v>
      </c>
      <c r="C9970" s="444" t="str">
        <f aca="false">IFERROR(VLOOKUP(B9970,'[1]#¡REF!'!$A$1:$C$15201,2,FALSE()),"")</f>
        <v/>
      </c>
      <c r="D9970" s="444" t="s">
        <v>1016</v>
      </c>
      <c r="E9970" s="444" t="s">
        <v>1026</v>
      </c>
      <c r="F9970" s="446" t="s">
        <v>1132</v>
      </c>
      <c r="G9970" s="447" t="n">
        <v>1034</v>
      </c>
      <c r="H9970" s="448" t="n">
        <v>879.212770622729</v>
      </c>
      <c r="I9970" s="448" t="n">
        <v>17443.58</v>
      </c>
      <c r="J9970" s="389"/>
      <c r="K9970" s="331" t="s">
        <v>994</v>
      </c>
    </row>
    <row r="9971" customFormat="false" ht="15" hidden="true" customHeight="false" outlineLevel="0" collapsed="false">
      <c r="A9971" s="444"/>
      <c r="B9971" s="444" t="s">
        <v>2093</v>
      </c>
      <c r="C9971" s="444" t="str">
        <f aca="false">IFERROR(VLOOKUP(B9971,'[1]#¡REF!'!$A$1:$C$15201,2,FALSE()),"")</f>
        <v/>
      </c>
      <c r="D9971" s="444" t="s">
        <v>1016</v>
      </c>
      <c r="E9971" s="444" t="s">
        <v>1027</v>
      </c>
      <c r="F9971" s="446" t="s">
        <v>1133</v>
      </c>
      <c r="G9971" s="447" t="n">
        <v>156</v>
      </c>
      <c r="H9971" s="448" t="n">
        <v>132.647187830895</v>
      </c>
      <c r="I9971" s="448" t="n">
        <v>2631.72</v>
      </c>
      <c r="J9971" s="389"/>
      <c r="K9971" s="331" t="s">
        <v>994</v>
      </c>
    </row>
    <row r="9972" customFormat="false" ht="15" hidden="true" customHeight="false" outlineLevel="0" collapsed="false">
      <c r="A9972" s="449"/>
      <c r="B9972" s="449" t="s">
        <v>2093</v>
      </c>
      <c r="C9972" s="449" t="str">
        <f aca="false">IFERROR(VLOOKUP(B9972,'[1]#¡REF!'!$A$1:$C$15201,2,FALSE()),"")</f>
        <v/>
      </c>
      <c r="D9972" s="449" t="s">
        <v>1016</v>
      </c>
      <c r="E9972" s="449" t="s">
        <v>1028</v>
      </c>
      <c r="F9972" s="450" t="s">
        <v>1134</v>
      </c>
      <c r="G9972" s="447" t="n">
        <v>39</v>
      </c>
      <c r="H9972" s="448" t="n">
        <v>33.1617969577238</v>
      </c>
      <c r="I9972" s="448" t="n">
        <v>657.93</v>
      </c>
      <c r="J9972" s="390"/>
      <c r="K9972" s="331" t="s">
        <v>994</v>
      </c>
    </row>
    <row r="9973" customFormat="false" ht="15.75" hidden="true" customHeight="false" outlineLevel="0" collapsed="false">
      <c r="A9973" s="451"/>
      <c r="B9973" s="451" t="s">
        <v>2093</v>
      </c>
      <c r="C9973" s="451" t="str">
        <f aca="false">IFERROR(VLOOKUP(B9973,'[1]#¡REF!'!$A$1:$C$15201,2,FALSE()),"")</f>
        <v/>
      </c>
      <c r="D9973" s="451" t="s">
        <v>1016</v>
      </c>
      <c r="E9973" s="451" t="s">
        <v>621</v>
      </c>
      <c r="F9973" s="452" t="s">
        <v>1136</v>
      </c>
      <c r="G9973" s="453" t="n">
        <v>112</v>
      </c>
      <c r="H9973" s="454" t="n">
        <v>95.2338784426941</v>
      </c>
      <c r="I9973" s="454" t="n">
        <v>1889.44</v>
      </c>
      <c r="J9973" s="360"/>
      <c r="K9973" s="356" t="s">
        <v>994</v>
      </c>
      <c r="L9973" s="379"/>
      <c r="M9973" s="379"/>
      <c r="N9973" s="379"/>
      <c r="O9973" s="379"/>
      <c r="P9973" s="101"/>
      <c r="Q9973" s="380"/>
      <c r="R9973" s="381"/>
      <c r="S9973" s="381"/>
      <c r="T9973" s="382"/>
    </row>
    <row r="9974" customFormat="false" ht="15" hidden="true" customHeight="false" outlineLevel="0" collapsed="false">
      <c r="A9974" s="439"/>
      <c r="B9974" s="439" t="s">
        <v>2094</v>
      </c>
      <c r="C9974" s="439" t="str">
        <f aca="false">IFERROR(VLOOKUP(B9974,'[1]#¡REF!'!$A$1:$C$15201,2,FALSE()),"")</f>
        <v/>
      </c>
      <c r="D9974" s="439" t="s">
        <v>991</v>
      </c>
      <c r="E9974" s="439" t="s">
        <v>997</v>
      </c>
      <c r="F9974" s="441" t="s">
        <v>1130</v>
      </c>
      <c r="G9974" s="447" t="n">
        <v>344.324263795129</v>
      </c>
      <c r="H9974" s="448" t="n">
        <v>117.840823320396</v>
      </c>
      <c r="I9974" s="448" t="n">
        <v>2337.96175116892</v>
      </c>
      <c r="J9974" s="388"/>
      <c r="K9974" s="331" t="s">
        <v>994</v>
      </c>
    </row>
    <row r="9975" customFormat="false" ht="15" hidden="true" customHeight="false" outlineLevel="0" collapsed="false">
      <c r="A9975" s="444"/>
      <c r="B9975" s="444" t="s">
        <v>2094</v>
      </c>
      <c r="C9975" s="444" t="str">
        <f aca="false">IFERROR(VLOOKUP(B9975,'[1]#¡REF!'!$A$1:$C$15201,2,FALSE()),"")</f>
        <v/>
      </c>
      <c r="D9975" s="444" t="s">
        <v>991</v>
      </c>
      <c r="E9975" s="444" t="s">
        <v>1032</v>
      </c>
      <c r="F9975" s="446" t="s">
        <v>1130</v>
      </c>
      <c r="G9975" s="447" t="n">
        <v>1180.54033301187</v>
      </c>
      <c r="H9975" s="448" t="n">
        <v>404.025679955644</v>
      </c>
      <c r="I9975" s="448" t="n">
        <v>8015.8688611506</v>
      </c>
      <c r="J9975" s="389"/>
      <c r="K9975" s="331" t="s">
        <v>994</v>
      </c>
    </row>
    <row r="9976" customFormat="false" ht="15" hidden="true" customHeight="false" outlineLevel="0" collapsed="false">
      <c r="A9976" s="444"/>
      <c r="B9976" s="444" t="s">
        <v>2094</v>
      </c>
      <c r="C9976" s="444" t="str">
        <f aca="false">IFERROR(VLOOKUP(B9976,'[1]#¡REF!'!$A$1:$C$15201,2,FALSE()),"")</f>
        <v/>
      </c>
      <c r="D9976" s="444" t="s">
        <v>991</v>
      </c>
      <c r="E9976" s="444" t="s">
        <v>1008</v>
      </c>
      <c r="F9976" s="354" t="s">
        <v>993</v>
      </c>
      <c r="G9976" s="447" t="n">
        <v>3443.24263795129</v>
      </c>
      <c r="H9976" s="448" t="n">
        <v>1178.40823320396</v>
      </c>
      <c r="I9976" s="448" t="n">
        <v>23379.6175116892</v>
      </c>
      <c r="J9976" s="389"/>
      <c r="K9976" s="331" t="s">
        <v>994</v>
      </c>
    </row>
    <row r="9977" customFormat="false" ht="15" hidden="true" customHeight="false" outlineLevel="0" collapsed="false">
      <c r="A9977" s="444"/>
      <c r="B9977" s="444" t="s">
        <v>2094</v>
      </c>
      <c r="C9977" s="444" t="str">
        <f aca="false">IFERROR(VLOOKUP(B9977,'[1]#¡REF!'!$A$1:$C$15201,2,FALSE()),"")</f>
        <v/>
      </c>
      <c r="D9977" s="444" t="s">
        <v>991</v>
      </c>
      <c r="E9977" s="444" t="s">
        <v>1000</v>
      </c>
      <c r="F9977" s="354" t="s">
        <v>993</v>
      </c>
      <c r="G9977" s="447" t="n">
        <v>1196.28087078536</v>
      </c>
      <c r="H9977" s="448" t="n">
        <v>409.41268902172</v>
      </c>
      <c r="I9977" s="448" t="n">
        <v>8122.7471126326</v>
      </c>
      <c r="J9977" s="389"/>
      <c r="K9977" s="331" t="s">
        <v>994</v>
      </c>
    </row>
    <row r="9978" customFormat="false" ht="15" hidden="true" customHeight="false" outlineLevel="0" collapsed="false">
      <c r="A9978" s="444"/>
      <c r="B9978" s="444" t="s">
        <v>2094</v>
      </c>
      <c r="C9978" s="444" t="str">
        <f aca="false">IFERROR(VLOOKUP(B9978,'[1]#¡REF!'!$A$1:$C$15201,2,FALSE()),"")</f>
        <v/>
      </c>
      <c r="D9978" s="444" t="s">
        <v>991</v>
      </c>
      <c r="E9978" s="444" t="s">
        <v>1033</v>
      </c>
      <c r="F9978" s="354" t="s">
        <v>993</v>
      </c>
      <c r="G9978" s="447" t="n">
        <v>98.3783610843225</v>
      </c>
      <c r="H9978" s="448" t="n">
        <v>33.6688066629704</v>
      </c>
      <c r="I9978" s="448" t="n">
        <v>667.98907176255</v>
      </c>
      <c r="J9978" s="389"/>
      <c r="K9978" s="331" t="s">
        <v>994</v>
      </c>
    </row>
    <row r="9979" customFormat="false" ht="15" hidden="true" customHeight="false" outlineLevel="0" collapsed="false">
      <c r="A9979" s="444"/>
      <c r="B9979" s="444" t="s">
        <v>2094</v>
      </c>
      <c r="C9979" s="444" t="str">
        <f aca="false">IFERROR(VLOOKUP(B9979,'[1]#¡REF!'!$A$1:$C$15201,2,FALSE()),"")</f>
        <v/>
      </c>
      <c r="D9979" s="444" t="s">
        <v>991</v>
      </c>
      <c r="E9979" s="444" t="s">
        <v>1034</v>
      </c>
      <c r="F9979" s="354" t="s">
        <v>993</v>
      </c>
      <c r="G9979" s="447" t="n">
        <v>1526.83216402868</v>
      </c>
      <c r="H9979" s="448" t="n">
        <v>522.5398794093</v>
      </c>
      <c r="I9979" s="448" t="n">
        <v>10367.1903937548</v>
      </c>
      <c r="J9979" s="389"/>
      <c r="K9979" s="331" t="s">
        <v>994</v>
      </c>
    </row>
    <row r="9980" customFormat="false" ht="15" hidden="true" customHeight="false" outlineLevel="0" collapsed="false">
      <c r="A9980" s="444"/>
      <c r="B9980" s="444" t="s">
        <v>2094</v>
      </c>
      <c r="C9980" s="444" t="str">
        <f aca="false">IFERROR(VLOOKUP(B9980,'[1]#¡REF!'!$A$1:$C$15201,2,FALSE()),"")</f>
        <v/>
      </c>
      <c r="D9980" s="444" t="s">
        <v>991</v>
      </c>
      <c r="E9980" s="444" t="s">
        <v>1009</v>
      </c>
      <c r="F9980" s="354" t="s">
        <v>993</v>
      </c>
      <c r="G9980" s="447" t="n">
        <v>118.054033301187</v>
      </c>
      <c r="H9980" s="448" t="n">
        <v>40.4025679955644</v>
      </c>
      <c r="I9980" s="448" t="n">
        <v>801.58688611506</v>
      </c>
      <c r="J9980" s="389"/>
      <c r="K9980" s="331" t="s">
        <v>994</v>
      </c>
    </row>
    <row r="9981" customFormat="false" ht="15" hidden="true" customHeight="false" outlineLevel="0" collapsed="false">
      <c r="A9981" s="444"/>
      <c r="B9981" s="444" t="s">
        <v>2094</v>
      </c>
      <c r="C9981" s="444" t="str">
        <f aca="false">IFERROR(VLOOKUP(B9981,'[1]#¡REF!'!$A$1:$C$15201,2,FALSE()),"")</f>
        <v/>
      </c>
      <c r="D9981" s="444" t="s">
        <v>991</v>
      </c>
      <c r="E9981" s="444" t="s">
        <v>1001</v>
      </c>
      <c r="F9981" s="354" t="s">
        <v>993</v>
      </c>
      <c r="G9981" s="447" t="n">
        <v>295.135083252967</v>
      </c>
      <c r="H9981" s="448" t="n">
        <v>101.006419988911</v>
      </c>
      <c r="I9981" s="448" t="n">
        <v>2003.96721528765</v>
      </c>
      <c r="J9981" s="389"/>
      <c r="K9981" s="331" t="s">
        <v>994</v>
      </c>
    </row>
    <row r="9982" customFormat="false" ht="15" hidden="true" customHeight="false" outlineLevel="0" collapsed="false">
      <c r="A9982" s="444"/>
      <c r="B9982" s="444" t="s">
        <v>2094</v>
      </c>
      <c r="C9982" s="444" t="str">
        <f aca="false">IFERROR(VLOOKUP(B9982,'[1]#¡REF!'!$A$1:$C$15201,2,FALSE()),"")</f>
        <v/>
      </c>
      <c r="D9982" s="444" t="s">
        <v>991</v>
      </c>
      <c r="E9982" s="444" t="s">
        <v>1012</v>
      </c>
      <c r="F9982" s="354" t="s">
        <v>993</v>
      </c>
      <c r="G9982" s="447" t="n">
        <v>49.1891805421612</v>
      </c>
      <c r="H9982" s="448" t="n">
        <v>16.8344033314852</v>
      </c>
      <c r="I9982" s="448" t="n">
        <v>333.994535881275</v>
      </c>
      <c r="J9982" s="389"/>
      <c r="K9982" s="331" t="s">
        <v>994</v>
      </c>
    </row>
    <row r="9983" customFormat="false" ht="15" hidden="true" customHeight="false" outlineLevel="0" collapsed="false">
      <c r="A9983" s="444"/>
      <c r="B9983" s="444" t="s">
        <v>2094</v>
      </c>
      <c r="C9983" s="444" t="str">
        <f aca="false">IFERROR(VLOOKUP(B9983,'[1]#¡REF!'!$A$1:$C$15201,2,FALSE()),"")</f>
        <v/>
      </c>
      <c r="D9983" s="444" t="s">
        <v>991</v>
      </c>
      <c r="E9983" s="444" t="s">
        <v>1035</v>
      </c>
      <c r="F9983" s="354" t="s">
        <v>993</v>
      </c>
      <c r="G9983" s="447" t="n">
        <v>98.3783610843225</v>
      </c>
      <c r="H9983" s="448" t="n">
        <v>33.6688066629704</v>
      </c>
      <c r="I9983" s="448" t="n">
        <v>667.98907176255</v>
      </c>
      <c r="J9983" s="389"/>
      <c r="K9983" s="331" t="s">
        <v>994</v>
      </c>
    </row>
    <row r="9984" customFormat="false" ht="15" hidden="true" customHeight="false" outlineLevel="0" collapsed="false">
      <c r="A9984" s="444"/>
      <c r="B9984" s="444" t="s">
        <v>2094</v>
      </c>
      <c r="C9984" s="444" t="str">
        <f aca="false">IFERROR(VLOOKUP(B9984,'[1]#¡REF!'!$A$1:$C$15201,2,FALSE()),"")</f>
        <v/>
      </c>
      <c r="D9984" s="444" t="s">
        <v>991</v>
      </c>
      <c r="E9984" s="444" t="s">
        <v>1036</v>
      </c>
      <c r="F9984" s="354" t="s">
        <v>993</v>
      </c>
      <c r="G9984" s="447" t="n">
        <v>4.91891805421612</v>
      </c>
      <c r="H9984" s="448" t="n">
        <v>1.68344033314852</v>
      </c>
      <c r="I9984" s="448" t="n">
        <v>33.3994535881275</v>
      </c>
      <c r="J9984" s="389"/>
      <c r="K9984" s="331" t="s">
        <v>994</v>
      </c>
    </row>
    <row r="9985" customFormat="false" ht="15" hidden="true" customHeight="false" outlineLevel="0" collapsed="false">
      <c r="A9985" s="444"/>
      <c r="B9985" s="444" t="s">
        <v>2094</v>
      </c>
      <c r="C9985" s="444" t="str">
        <f aca="false">IFERROR(VLOOKUP(B9985,'[1]#¡REF!'!$A$1:$C$15201,2,FALSE()),"")</f>
        <v/>
      </c>
      <c r="D9985" s="444" t="s">
        <v>991</v>
      </c>
      <c r="E9985" s="444" t="s">
        <v>1013</v>
      </c>
      <c r="F9985" s="354" t="s">
        <v>993</v>
      </c>
      <c r="G9985" s="447" t="n">
        <v>75.7513380349283</v>
      </c>
      <c r="H9985" s="448" t="n">
        <v>25.9249811304872</v>
      </c>
      <c r="I9985" s="448" t="n">
        <v>514.351585257163</v>
      </c>
      <c r="J9985" s="389"/>
      <c r="K9985" s="331" t="s">
        <v>994</v>
      </c>
    </row>
    <row r="9986" customFormat="false" ht="15" hidden="true" customHeight="false" outlineLevel="0" collapsed="false">
      <c r="A9986" s="444"/>
      <c r="B9986" s="444" t="s">
        <v>2094</v>
      </c>
      <c r="C9986" s="444" t="str">
        <f aca="false">IFERROR(VLOOKUP(B9986,'[1]#¡REF!'!$A$1:$C$15201,2,FALSE()),"")</f>
        <v/>
      </c>
      <c r="D9986" s="444" t="s">
        <v>991</v>
      </c>
      <c r="E9986" s="444" t="s">
        <v>1014</v>
      </c>
      <c r="F9986" s="446" t="s">
        <v>1132</v>
      </c>
      <c r="G9986" s="447" t="n">
        <v>8647.45793931195</v>
      </c>
      <c r="H9986" s="448" t="n">
        <v>2959.48810567509</v>
      </c>
      <c r="I9986" s="448" t="n">
        <v>58716.2394079281</v>
      </c>
      <c r="J9986" s="389"/>
      <c r="K9986" s="331" t="s">
        <v>994</v>
      </c>
    </row>
    <row r="9987" customFormat="false" ht="15" hidden="true" customHeight="false" outlineLevel="0" collapsed="false">
      <c r="A9987" s="444"/>
      <c r="B9987" s="444" t="s">
        <v>2094</v>
      </c>
      <c r="C9987" s="444" t="str">
        <f aca="false">IFERROR(VLOOKUP(B9987,'[1]#¡REF!'!$A$1:$C$15201,2,FALSE()),"")</f>
        <v/>
      </c>
      <c r="D9987" s="444" t="s">
        <v>991</v>
      </c>
      <c r="E9987" s="444" t="s">
        <v>1002</v>
      </c>
      <c r="F9987" s="446" t="s">
        <v>1133</v>
      </c>
      <c r="G9987" s="447" t="n">
        <v>49.1891805421612</v>
      </c>
      <c r="H9987" s="448" t="n">
        <v>16.8344033314852</v>
      </c>
      <c r="I9987" s="448" t="n">
        <v>333.994535881275</v>
      </c>
      <c r="J9987" s="389"/>
      <c r="K9987" s="331" t="s">
        <v>994</v>
      </c>
    </row>
    <row r="9988" customFormat="false" ht="15" hidden="true" customHeight="false" outlineLevel="0" collapsed="false">
      <c r="A9988" s="449"/>
      <c r="B9988" s="449" t="s">
        <v>2094</v>
      </c>
      <c r="C9988" s="449" t="str">
        <f aca="false">IFERROR(VLOOKUP(B9988,'[1]#¡REF!'!$A$1:$C$15201,2,FALSE()),"")</f>
        <v/>
      </c>
      <c r="D9988" s="449" t="s">
        <v>991</v>
      </c>
      <c r="E9988" s="449" t="s">
        <v>1004</v>
      </c>
      <c r="F9988" s="450" t="s">
        <v>1134</v>
      </c>
      <c r="G9988" s="447" t="n">
        <v>47.2216133204748</v>
      </c>
      <c r="H9988" s="448" t="n">
        <v>16.1610271982258</v>
      </c>
      <c r="I9988" s="448" t="n">
        <v>320.634754446024</v>
      </c>
      <c r="J9988" s="390"/>
      <c r="K9988" s="331" t="s">
        <v>994</v>
      </c>
    </row>
    <row r="9989" customFormat="false" ht="15.75" hidden="true" customHeight="false" outlineLevel="0" collapsed="false">
      <c r="A9989" s="451"/>
      <c r="B9989" s="451" t="s">
        <v>2094</v>
      </c>
      <c r="C9989" s="451" t="str">
        <f aca="false">IFERROR(VLOOKUP(B9989,'[1]#¡REF!'!$A$1:$C$15201,2,FALSE()),"")</f>
        <v/>
      </c>
      <c r="D9989" s="451" t="s">
        <v>991</v>
      </c>
      <c r="E9989" s="451" t="s">
        <v>612</v>
      </c>
      <c r="F9989" s="452" t="s">
        <v>1136</v>
      </c>
      <c r="G9989" s="453" t="n">
        <v>281.362112701162</v>
      </c>
      <c r="H9989" s="454" t="n">
        <v>96.2927870560953</v>
      </c>
      <c r="I9989" s="454" t="n">
        <v>1910.44874524089</v>
      </c>
      <c r="J9989" s="360"/>
      <c r="K9989" s="356" t="s">
        <v>994</v>
      </c>
      <c r="L9989" s="379"/>
      <c r="M9989" s="379"/>
      <c r="N9989" s="379"/>
      <c r="O9989" s="379"/>
      <c r="P9989" s="101"/>
      <c r="Q9989" s="380"/>
      <c r="R9989" s="381"/>
      <c r="S9989" s="381"/>
      <c r="T9989" s="382"/>
    </row>
    <row r="9990" customFormat="false" ht="15" hidden="true" customHeight="false" outlineLevel="0" collapsed="false">
      <c r="A9990" s="439"/>
      <c r="B9990" s="439" t="s">
        <v>2095</v>
      </c>
      <c r="C9990" s="439" t="str">
        <f aca="false">IFERROR(VLOOKUP(B9990,'[1]#¡REF!'!$A$1:$C$15201,2,FALSE()),"")</f>
        <v/>
      </c>
      <c r="D9990" s="439" t="s">
        <v>991</v>
      </c>
      <c r="E9990" s="439" t="s">
        <v>997</v>
      </c>
      <c r="F9990" s="441" t="s">
        <v>1130</v>
      </c>
      <c r="G9990" s="447" t="n">
        <v>585</v>
      </c>
      <c r="H9990" s="448" t="n">
        <v>202.862919148613</v>
      </c>
      <c r="I9990" s="448" t="n">
        <v>4024.8</v>
      </c>
      <c r="J9990" s="388"/>
      <c r="K9990" s="331" t="s">
        <v>994</v>
      </c>
    </row>
    <row r="9991" customFormat="false" ht="15" hidden="true" customHeight="false" outlineLevel="0" collapsed="false">
      <c r="A9991" s="444"/>
      <c r="B9991" s="444" t="s">
        <v>2095</v>
      </c>
      <c r="C9991" s="444" t="str">
        <f aca="false">IFERROR(VLOOKUP(B9991,'[1]#¡REF!'!$A$1:$C$15201,2,FALSE()),"")</f>
        <v/>
      </c>
      <c r="D9991" s="444" t="s">
        <v>991</v>
      </c>
      <c r="E9991" s="444" t="s">
        <v>1032</v>
      </c>
      <c r="F9991" s="446" t="s">
        <v>1130</v>
      </c>
      <c r="G9991" s="447" t="n">
        <v>900</v>
      </c>
      <c r="H9991" s="448" t="n">
        <v>312.096798690174</v>
      </c>
      <c r="I9991" s="448" t="n">
        <v>6192</v>
      </c>
      <c r="J9991" s="389"/>
      <c r="K9991" s="331" t="s">
        <v>994</v>
      </c>
    </row>
    <row r="9992" customFormat="false" ht="15" hidden="true" customHeight="false" outlineLevel="0" collapsed="false">
      <c r="A9992" s="444"/>
      <c r="B9992" s="444" t="s">
        <v>2095</v>
      </c>
      <c r="C9992" s="444" t="str">
        <f aca="false">IFERROR(VLOOKUP(B9992,'[1]#¡REF!'!$A$1:$C$15201,2,FALSE()),"")</f>
        <v/>
      </c>
      <c r="D9992" s="444" t="s">
        <v>991</v>
      </c>
      <c r="E9992" s="444" t="s">
        <v>1008</v>
      </c>
      <c r="F9992" s="354" t="s">
        <v>993</v>
      </c>
      <c r="G9992" s="447" t="n">
        <v>4000</v>
      </c>
      <c r="H9992" s="448" t="n">
        <v>1387.09688306744</v>
      </c>
      <c r="I9992" s="448" t="n">
        <v>27520</v>
      </c>
      <c r="J9992" s="389"/>
      <c r="K9992" s="331" t="s">
        <v>994</v>
      </c>
    </row>
    <row r="9993" customFormat="false" ht="15" hidden="true" customHeight="false" outlineLevel="0" collapsed="false">
      <c r="A9993" s="444"/>
      <c r="B9993" s="444" t="s">
        <v>2095</v>
      </c>
      <c r="C9993" s="444" t="str">
        <f aca="false">IFERROR(VLOOKUP(B9993,'[1]#¡REF!'!$A$1:$C$15201,2,FALSE()),"")</f>
        <v/>
      </c>
      <c r="D9993" s="444" t="s">
        <v>991</v>
      </c>
      <c r="E9993" s="444" t="s">
        <v>1000</v>
      </c>
      <c r="F9993" s="354" t="s">
        <v>993</v>
      </c>
      <c r="G9993" s="447" t="n">
        <v>13809</v>
      </c>
      <c r="H9993" s="448" t="n">
        <v>4788.60521456957</v>
      </c>
      <c r="I9993" s="448" t="n">
        <v>95005.92</v>
      </c>
      <c r="J9993" s="389"/>
      <c r="K9993" s="331" t="s">
        <v>994</v>
      </c>
    </row>
    <row r="9994" customFormat="false" ht="15" hidden="true" customHeight="false" outlineLevel="0" collapsed="false">
      <c r="A9994" s="444"/>
      <c r="B9994" s="444" t="s">
        <v>2095</v>
      </c>
      <c r="C9994" s="444" t="str">
        <f aca="false">IFERROR(VLOOKUP(B9994,'[1]#¡REF!'!$A$1:$C$15201,2,FALSE()),"")</f>
        <v/>
      </c>
      <c r="D9994" s="444" t="s">
        <v>991</v>
      </c>
      <c r="E9994" s="444" t="s">
        <v>1075</v>
      </c>
      <c r="F9994" s="354" t="s">
        <v>993</v>
      </c>
      <c r="G9994" s="447" t="n">
        <v>80</v>
      </c>
      <c r="H9994" s="448" t="n">
        <v>27.7419376613488</v>
      </c>
      <c r="I9994" s="448" t="n">
        <v>550.4</v>
      </c>
      <c r="J9994" s="389"/>
      <c r="K9994" s="331" t="s">
        <v>994</v>
      </c>
    </row>
    <row r="9995" customFormat="false" ht="15" hidden="true" customHeight="false" outlineLevel="0" collapsed="false">
      <c r="A9995" s="444"/>
      <c r="B9995" s="444" t="s">
        <v>2095</v>
      </c>
      <c r="C9995" s="444" t="str">
        <f aca="false">IFERROR(VLOOKUP(B9995,'[1]#¡REF!'!$A$1:$C$15201,2,FALSE()),"")</f>
        <v/>
      </c>
      <c r="D9995" s="444" t="s">
        <v>991</v>
      </c>
      <c r="E9995" s="444" t="s">
        <v>1033</v>
      </c>
      <c r="F9995" s="354" t="s">
        <v>993</v>
      </c>
      <c r="G9995" s="447" t="n">
        <v>400</v>
      </c>
      <c r="H9995" s="448" t="n">
        <v>138.709688306744</v>
      </c>
      <c r="I9995" s="448" t="n">
        <v>2752</v>
      </c>
      <c r="J9995" s="389"/>
      <c r="K9995" s="331" t="s">
        <v>994</v>
      </c>
    </row>
    <row r="9996" customFormat="false" ht="15" hidden="true" customHeight="false" outlineLevel="0" collapsed="false">
      <c r="A9996" s="444"/>
      <c r="B9996" s="444" t="s">
        <v>2095</v>
      </c>
      <c r="C9996" s="444" t="str">
        <f aca="false">IFERROR(VLOOKUP(B9996,'[1]#¡REF!'!$A$1:$C$15201,2,FALSE()),"")</f>
        <v/>
      </c>
      <c r="D9996" s="444" t="s">
        <v>991</v>
      </c>
      <c r="E9996" s="444" t="s">
        <v>1034</v>
      </c>
      <c r="F9996" s="354" t="s">
        <v>993</v>
      </c>
      <c r="G9996" s="447" t="n">
        <v>1599</v>
      </c>
      <c r="H9996" s="448" t="n">
        <v>554.491979006209</v>
      </c>
      <c r="I9996" s="448" t="n">
        <v>11001.12</v>
      </c>
      <c r="J9996" s="389"/>
      <c r="K9996" s="331" t="s">
        <v>994</v>
      </c>
    </row>
    <row r="9997" customFormat="false" ht="15" hidden="true" customHeight="false" outlineLevel="0" collapsed="false">
      <c r="A9997" s="444"/>
      <c r="B9997" s="444" t="s">
        <v>2095</v>
      </c>
      <c r="C9997" s="444" t="str">
        <f aca="false">IFERROR(VLOOKUP(B9997,'[1]#¡REF!'!$A$1:$C$15201,2,FALSE()),"")</f>
        <v/>
      </c>
      <c r="D9997" s="444" t="s">
        <v>991</v>
      </c>
      <c r="E9997" s="444" t="s">
        <v>1009</v>
      </c>
      <c r="F9997" s="354" t="s">
        <v>993</v>
      </c>
      <c r="G9997" s="447" t="n">
        <v>1500</v>
      </c>
      <c r="H9997" s="448" t="n">
        <v>520.161331150289</v>
      </c>
      <c r="I9997" s="448" t="n">
        <v>10320</v>
      </c>
      <c r="J9997" s="389"/>
      <c r="K9997" s="331" t="s">
        <v>994</v>
      </c>
    </row>
    <row r="9998" customFormat="false" ht="15" hidden="true" customHeight="false" outlineLevel="0" collapsed="false">
      <c r="A9998" s="444"/>
      <c r="B9998" s="444" t="s">
        <v>2095</v>
      </c>
      <c r="C9998" s="444" t="str">
        <f aca="false">IFERROR(VLOOKUP(B9998,'[1]#¡REF!'!$A$1:$C$15201,2,FALSE()),"")</f>
        <v/>
      </c>
      <c r="D9998" s="444" t="s">
        <v>991</v>
      </c>
      <c r="E9998" s="444" t="s">
        <v>1001</v>
      </c>
      <c r="F9998" s="354" t="s">
        <v>993</v>
      </c>
      <c r="G9998" s="447" t="n">
        <v>250</v>
      </c>
      <c r="H9998" s="448" t="n">
        <v>86.6935551917149</v>
      </c>
      <c r="I9998" s="448" t="n">
        <v>1720</v>
      </c>
      <c r="J9998" s="389"/>
      <c r="K9998" s="331" t="s">
        <v>994</v>
      </c>
    </row>
    <row r="9999" customFormat="false" ht="15" hidden="true" customHeight="false" outlineLevel="0" collapsed="false">
      <c r="A9999" s="444"/>
      <c r="B9999" s="444" t="s">
        <v>2095</v>
      </c>
      <c r="C9999" s="444" t="str">
        <f aca="false">IFERROR(VLOOKUP(B9999,'[1]#¡REF!'!$A$1:$C$15201,2,FALSE()),"")</f>
        <v/>
      </c>
      <c r="D9999" s="444" t="s">
        <v>991</v>
      </c>
      <c r="E9999" s="444" t="s">
        <v>1012</v>
      </c>
      <c r="F9999" s="354" t="s">
        <v>993</v>
      </c>
      <c r="G9999" s="447" t="n">
        <v>50</v>
      </c>
      <c r="H9999" s="448" t="n">
        <v>17.338711038343</v>
      </c>
      <c r="I9999" s="448" t="n">
        <v>344</v>
      </c>
      <c r="J9999" s="389"/>
      <c r="K9999" s="331" t="s">
        <v>994</v>
      </c>
    </row>
    <row r="10000" customFormat="false" ht="15" hidden="true" customHeight="false" outlineLevel="0" collapsed="false">
      <c r="A10000" s="444"/>
      <c r="B10000" s="444" t="s">
        <v>2095</v>
      </c>
      <c r="C10000" s="444" t="str">
        <f aca="false">IFERROR(VLOOKUP(B10000,'[1]#¡REF!'!$A$1:$C$15201,2,FALSE()),"")</f>
        <v/>
      </c>
      <c r="D10000" s="444" t="s">
        <v>991</v>
      </c>
      <c r="E10000" s="444" t="s">
        <v>1035</v>
      </c>
      <c r="F10000" s="354" t="s">
        <v>993</v>
      </c>
      <c r="G10000" s="447" t="n">
        <v>1848</v>
      </c>
      <c r="H10000" s="448" t="n">
        <v>640.838759977157</v>
      </c>
      <c r="I10000" s="448" t="n">
        <v>12714.24</v>
      </c>
      <c r="J10000" s="389"/>
      <c r="K10000" s="331" t="s">
        <v>994</v>
      </c>
    </row>
    <row r="10001" customFormat="false" ht="15" hidden="true" customHeight="false" outlineLevel="0" collapsed="false">
      <c r="A10001" s="444"/>
      <c r="B10001" s="444" t="s">
        <v>2095</v>
      </c>
      <c r="C10001" s="444" t="str">
        <f aca="false">IFERROR(VLOOKUP(B10001,'[1]#¡REF!'!$A$1:$C$15201,2,FALSE()),"")</f>
        <v/>
      </c>
      <c r="D10001" s="444" t="s">
        <v>991</v>
      </c>
      <c r="E10001" s="444" t="s">
        <v>1036</v>
      </c>
      <c r="F10001" s="354" t="s">
        <v>993</v>
      </c>
      <c r="G10001" s="447" t="n">
        <v>5</v>
      </c>
      <c r="H10001" s="448" t="n">
        <v>1.7338711038343</v>
      </c>
      <c r="I10001" s="448" t="n">
        <v>34.4</v>
      </c>
      <c r="J10001" s="389"/>
      <c r="K10001" s="331" t="s">
        <v>994</v>
      </c>
    </row>
    <row r="10002" customFormat="false" ht="15" hidden="true" customHeight="false" outlineLevel="0" collapsed="false">
      <c r="A10002" s="444"/>
      <c r="B10002" s="444" t="s">
        <v>2095</v>
      </c>
      <c r="C10002" s="444" t="str">
        <f aca="false">IFERROR(VLOOKUP(B10002,'[1]#¡REF!'!$A$1:$C$15201,2,FALSE()),"")</f>
        <v/>
      </c>
      <c r="D10002" s="444" t="s">
        <v>991</v>
      </c>
      <c r="E10002" s="444" t="s">
        <v>1013</v>
      </c>
      <c r="F10002" s="354" t="s">
        <v>993</v>
      </c>
      <c r="G10002" s="447" t="n">
        <v>86</v>
      </c>
      <c r="H10002" s="448" t="n">
        <v>29.8225829859499</v>
      </c>
      <c r="I10002" s="448" t="n">
        <v>591.68</v>
      </c>
      <c r="J10002" s="389"/>
      <c r="K10002" s="331" t="s">
        <v>994</v>
      </c>
    </row>
    <row r="10003" customFormat="false" ht="15" hidden="true" customHeight="false" outlineLevel="0" collapsed="false">
      <c r="A10003" s="444"/>
      <c r="B10003" s="444" t="s">
        <v>2095</v>
      </c>
      <c r="C10003" s="444" t="str">
        <f aca="false">IFERROR(VLOOKUP(B10003,'[1]#¡REF!'!$A$1:$C$15201,2,FALSE()),"")</f>
        <v/>
      </c>
      <c r="D10003" s="444" t="s">
        <v>991</v>
      </c>
      <c r="E10003" s="444" t="s">
        <v>1037</v>
      </c>
      <c r="F10003" s="446" t="s">
        <v>1131</v>
      </c>
      <c r="G10003" s="447" t="n">
        <v>20</v>
      </c>
      <c r="H10003" s="448" t="n">
        <v>6.93548441533719</v>
      </c>
      <c r="I10003" s="448" t="n">
        <v>137.6</v>
      </c>
      <c r="J10003" s="389"/>
      <c r="K10003" s="331" t="s">
        <v>994</v>
      </c>
    </row>
    <row r="10004" customFormat="false" ht="15" hidden="true" customHeight="false" outlineLevel="0" collapsed="false">
      <c r="A10004" s="444"/>
      <c r="B10004" s="444" t="s">
        <v>2095</v>
      </c>
      <c r="C10004" s="444" t="str">
        <f aca="false">IFERROR(VLOOKUP(B10004,'[1]#¡REF!'!$A$1:$C$15201,2,FALSE()),"")</f>
        <v/>
      </c>
      <c r="D10004" s="444" t="s">
        <v>991</v>
      </c>
      <c r="E10004" s="444" t="s">
        <v>1014</v>
      </c>
      <c r="F10004" s="446" t="s">
        <v>1132</v>
      </c>
      <c r="G10004" s="447" t="n">
        <v>15690</v>
      </c>
      <c r="H10004" s="448" t="n">
        <v>5440.88752383203</v>
      </c>
      <c r="I10004" s="448" t="n">
        <v>107947.2</v>
      </c>
      <c r="J10004" s="389"/>
      <c r="K10004" s="331" t="s">
        <v>994</v>
      </c>
    </row>
    <row r="10005" customFormat="false" ht="15" hidden="true" customHeight="false" outlineLevel="0" collapsed="false">
      <c r="A10005" s="444"/>
      <c r="B10005" s="444" t="s">
        <v>2095</v>
      </c>
      <c r="C10005" s="444" t="str">
        <f aca="false">IFERROR(VLOOKUP(B10005,'[1]#¡REF!'!$A$1:$C$15201,2,FALSE()),"")</f>
        <v/>
      </c>
      <c r="D10005" s="444" t="s">
        <v>991</v>
      </c>
      <c r="E10005" s="444" t="s">
        <v>1002</v>
      </c>
      <c r="F10005" s="446" t="s">
        <v>1133</v>
      </c>
      <c r="G10005" s="447" t="n">
        <v>2000</v>
      </c>
      <c r="H10005" s="448" t="n">
        <v>693.548441533719</v>
      </c>
      <c r="I10005" s="448" t="n">
        <v>13760</v>
      </c>
      <c r="J10005" s="389"/>
      <c r="K10005" s="331" t="s">
        <v>994</v>
      </c>
    </row>
    <row r="10006" customFormat="false" ht="15" hidden="true" customHeight="false" outlineLevel="0" collapsed="false">
      <c r="A10006" s="449"/>
      <c r="B10006" s="449" t="s">
        <v>2095</v>
      </c>
      <c r="C10006" s="449" t="str">
        <f aca="false">IFERROR(VLOOKUP(B10006,'[1]#¡REF!'!$A$1:$C$15201,2,FALSE()),"")</f>
        <v/>
      </c>
      <c r="D10006" s="449" t="s">
        <v>991</v>
      </c>
      <c r="E10006" s="449" t="s">
        <v>1004</v>
      </c>
      <c r="F10006" s="450" t="s">
        <v>1134</v>
      </c>
      <c r="G10006" s="447" t="n">
        <v>32</v>
      </c>
      <c r="H10006" s="448" t="n">
        <v>11.0967750645395</v>
      </c>
      <c r="I10006" s="448" t="n">
        <v>220.16</v>
      </c>
      <c r="J10006" s="390"/>
      <c r="K10006" s="331" t="s">
        <v>994</v>
      </c>
    </row>
    <row r="10007" customFormat="false" ht="15.75" hidden="true" customHeight="false" outlineLevel="0" collapsed="false">
      <c r="A10007" s="451"/>
      <c r="B10007" s="451" t="s">
        <v>2095</v>
      </c>
      <c r="C10007" s="451" t="str">
        <f aca="false">IFERROR(VLOOKUP(B10007,'[1]#¡REF!'!$A$1:$C$15201,2,FALSE()),"")</f>
        <v/>
      </c>
      <c r="D10007" s="451" t="s">
        <v>991</v>
      </c>
      <c r="E10007" s="451" t="s">
        <v>612</v>
      </c>
      <c r="F10007" s="452" t="s">
        <v>1136</v>
      </c>
      <c r="G10007" s="453" t="n">
        <v>594</v>
      </c>
      <c r="H10007" s="454" t="n">
        <v>205.983887135515</v>
      </c>
      <c r="I10007" s="454" t="n">
        <v>4086.72</v>
      </c>
      <c r="J10007" s="360"/>
      <c r="K10007" s="356" t="s">
        <v>994</v>
      </c>
      <c r="L10007" s="379"/>
      <c r="M10007" s="379"/>
      <c r="N10007" s="379"/>
      <c r="O10007" s="379"/>
      <c r="P10007" s="101"/>
      <c r="Q10007" s="380"/>
      <c r="R10007" s="381"/>
      <c r="S10007" s="381"/>
      <c r="T10007" s="382"/>
    </row>
    <row r="10008" customFormat="false" ht="15" hidden="true" customHeight="false" outlineLevel="0" collapsed="false">
      <c r="A10008" s="439"/>
      <c r="B10008" s="439" t="s">
        <v>2096</v>
      </c>
      <c r="C10008" s="439" t="str">
        <f aca="false">IFERROR(VLOOKUP(B10008,'[1]#¡REF!'!$A$1:$C$15201,2,FALSE()),"")</f>
        <v/>
      </c>
      <c r="D10008" s="439" t="s">
        <v>991</v>
      </c>
      <c r="E10008" s="439" t="s">
        <v>997</v>
      </c>
      <c r="F10008" s="441" t="s">
        <v>1130</v>
      </c>
      <c r="G10008" s="447" t="n">
        <v>390</v>
      </c>
      <c r="H10008" s="448" t="n">
        <v>136.421381675521</v>
      </c>
      <c r="I10008" s="448" t="n">
        <v>2706.6</v>
      </c>
      <c r="J10008" s="388"/>
      <c r="K10008" s="331" t="s">
        <v>994</v>
      </c>
    </row>
    <row r="10009" customFormat="false" ht="15" hidden="true" customHeight="false" outlineLevel="0" collapsed="false">
      <c r="A10009" s="444"/>
      <c r="B10009" s="444" t="s">
        <v>2096</v>
      </c>
      <c r="C10009" s="444" t="str">
        <f aca="false">IFERROR(VLOOKUP(B10009,'[1]#¡REF!'!$A$1:$C$15201,2,FALSE()),"")</f>
        <v/>
      </c>
      <c r="D10009" s="444" t="s">
        <v>991</v>
      </c>
      <c r="E10009" s="444" t="s">
        <v>1032</v>
      </c>
      <c r="F10009" s="446" t="s">
        <v>1130</v>
      </c>
      <c r="G10009" s="447" t="n">
        <v>420</v>
      </c>
      <c r="H10009" s="448" t="n">
        <v>146.915334112099</v>
      </c>
      <c r="I10009" s="448" t="n">
        <v>2914.8</v>
      </c>
      <c r="J10009" s="389"/>
      <c r="K10009" s="331" t="s">
        <v>994</v>
      </c>
    </row>
    <row r="10010" customFormat="false" ht="15" hidden="true" customHeight="false" outlineLevel="0" collapsed="false">
      <c r="A10010" s="444"/>
      <c r="B10010" s="444" t="s">
        <v>2096</v>
      </c>
      <c r="C10010" s="444" t="str">
        <f aca="false">IFERROR(VLOOKUP(B10010,'[1]#¡REF!'!$A$1:$C$15201,2,FALSE()),"")</f>
        <v/>
      </c>
      <c r="D10010" s="444" t="s">
        <v>991</v>
      </c>
      <c r="E10010" s="444" t="s">
        <v>1000</v>
      </c>
      <c r="F10010" s="354" t="s">
        <v>993</v>
      </c>
      <c r="G10010" s="447" t="n">
        <v>22493</v>
      </c>
      <c r="H10010" s="448" t="n">
        <v>7868.01573853202</v>
      </c>
      <c r="I10010" s="448" t="n">
        <v>156101.42</v>
      </c>
      <c r="J10010" s="389"/>
      <c r="K10010" s="331" t="s">
        <v>994</v>
      </c>
    </row>
    <row r="10011" customFormat="false" ht="15" hidden="true" customHeight="false" outlineLevel="0" collapsed="false">
      <c r="A10011" s="444"/>
      <c r="B10011" s="444" t="s">
        <v>2096</v>
      </c>
      <c r="C10011" s="444" t="str">
        <f aca="false">IFERROR(VLOOKUP(B10011,'[1]#¡REF!'!$A$1:$C$15201,2,FALSE()),"")</f>
        <v/>
      </c>
      <c r="D10011" s="444" t="s">
        <v>991</v>
      </c>
      <c r="E10011" s="444" t="s">
        <v>1075</v>
      </c>
      <c r="F10011" s="354" t="s">
        <v>993</v>
      </c>
      <c r="G10011" s="447" t="n">
        <v>80</v>
      </c>
      <c r="H10011" s="448" t="n">
        <v>27.9838731642094</v>
      </c>
      <c r="I10011" s="448" t="n">
        <v>555.2</v>
      </c>
      <c r="J10011" s="389"/>
      <c r="K10011" s="331" t="s">
        <v>994</v>
      </c>
    </row>
    <row r="10012" customFormat="false" ht="15" hidden="true" customHeight="false" outlineLevel="0" collapsed="false">
      <c r="A10012" s="444"/>
      <c r="B10012" s="444" t="s">
        <v>2096</v>
      </c>
      <c r="C10012" s="444" t="str">
        <f aca="false">IFERROR(VLOOKUP(B10012,'[1]#¡REF!'!$A$1:$C$15201,2,FALSE()),"")</f>
        <v/>
      </c>
      <c r="D10012" s="444" t="s">
        <v>991</v>
      </c>
      <c r="E10012" s="444" t="s">
        <v>1033</v>
      </c>
      <c r="F10012" s="354" t="s">
        <v>993</v>
      </c>
      <c r="G10012" s="447" t="n">
        <v>350</v>
      </c>
      <c r="H10012" s="448" t="n">
        <v>122.429445093416</v>
      </c>
      <c r="I10012" s="448" t="n">
        <v>2429</v>
      </c>
      <c r="J10012" s="389"/>
      <c r="K10012" s="331" t="s">
        <v>994</v>
      </c>
    </row>
    <row r="10013" customFormat="false" ht="15" hidden="true" customHeight="false" outlineLevel="0" collapsed="false">
      <c r="A10013" s="444"/>
      <c r="B10013" s="444" t="s">
        <v>2096</v>
      </c>
      <c r="C10013" s="444" t="str">
        <f aca="false">IFERROR(VLOOKUP(B10013,'[1]#¡REF!'!$A$1:$C$15201,2,FALSE()),"")</f>
        <v/>
      </c>
      <c r="D10013" s="444" t="s">
        <v>991</v>
      </c>
      <c r="E10013" s="444" t="s">
        <v>1034</v>
      </c>
      <c r="F10013" s="354" t="s">
        <v>993</v>
      </c>
      <c r="G10013" s="447" t="n">
        <v>1247</v>
      </c>
      <c r="H10013" s="448" t="n">
        <v>436.198622947114</v>
      </c>
      <c r="I10013" s="448" t="n">
        <v>8654.18</v>
      </c>
      <c r="J10013" s="389"/>
      <c r="K10013" s="331" t="s">
        <v>994</v>
      </c>
    </row>
    <row r="10014" customFormat="false" ht="15" hidden="true" customHeight="false" outlineLevel="0" collapsed="false">
      <c r="A10014" s="444"/>
      <c r="B10014" s="444" t="s">
        <v>2096</v>
      </c>
      <c r="C10014" s="444" t="str">
        <f aca="false">IFERROR(VLOOKUP(B10014,'[1]#¡REF!'!$A$1:$C$15201,2,FALSE()),"")</f>
        <v/>
      </c>
      <c r="D10014" s="444" t="s">
        <v>991</v>
      </c>
      <c r="E10014" s="444" t="s">
        <v>1009</v>
      </c>
      <c r="F10014" s="354" t="s">
        <v>993</v>
      </c>
      <c r="G10014" s="447" t="n">
        <v>1900</v>
      </c>
      <c r="H10014" s="448" t="n">
        <v>664.616987649973</v>
      </c>
      <c r="I10014" s="448" t="n">
        <v>13186</v>
      </c>
      <c r="J10014" s="389"/>
      <c r="K10014" s="331" t="s">
        <v>994</v>
      </c>
    </row>
    <row r="10015" customFormat="false" ht="15" hidden="true" customHeight="false" outlineLevel="0" collapsed="false">
      <c r="A10015" s="444"/>
      <c r="B10015" s="444" t="s">
        <v>2096</v>
      </c>
      <c r="C10015" s="444" t="str">
        <f aca="false">IFERROR(VLOOKUP(B10015,'[1]#¡REF!'!$A$1:$C$15201,2,FALSE()),"")</f>
        <v/>
      </c>
      <c r="D10015" s="444" t="s">
        <v>991</v>
      </c>
      <c r="E10015" s="444" t="s">
        <v>1001</v>
      </c>
      <c r="F10015" s="354" t="s">
        <v>993</v>
      </c>
      <c r="G10015" s="447" t="n">
        <v>520</v>
      </c>
      <c r="H10015" s="448" t="n">
        <v>181.895175567361</v>
      </c>
      <c r="I10015" s="448" t="n">
        <v>3608.8</v>
      </c>
      <c r="J10015" s="389"/>
      <c r="K10015" s="331" t="s">
        <v>994</v>
      </c>
    </row>
    <row r="10016" customFormat="false" ht="15" hidden="true" customHeight="false" outlineLevel="0" collapsed="false">
      <c r="A10016" s="444"/>
      <c r="B10016" s="444" t="s">
        <v>2096</v>
      </c>
      <c r="C10016" s="444" t="str">
        <f aca="false">IFERROR(VLOOKUP(B10016,'[1]#¡REF!'!$A$1:$C$15201,2,FALSE()),"")</f>
        <v/>
      </c>
      <c r="D10016" s="444" t="s">
        <v>991</v>
      </c>
      <c r="E10016" s="444" t="s">
        <v>1046</v>
      </c>
      <c r="F10016" s="354" t="s">
        <v>993</v>
      </c>
      <c r="G10016" s="447" t="n">
        <v>1</v>
      </c>
      <c r="H10016" s="448" t="n">
        <v>0.349798414552617</v>
      </c>
      <c r="I10016" s="448" t="n">
        <v>6.94</v>
      </c>
      <c r="J10016" s="389"/>
      <c r="K10016" s="331" t="s">
        <v>994</v>
      </c>
    </row>
    <row r="10017" customFormat="false" ht="15" hidden="true" customHeight="false" outlineLevel="0" collapsed="false">
      <c r="A10017" s="444"/>
      <c r="B10017" s="444" t="s">
        <v>2096</v>
      </c>
      <c r="C10017" s="444" t="str">
        <f aca="false">IFERROR(VLOOKUP(B10017,'[1]#¡REF!'!$A$1:$C$15201,2,FALSE()),"")</f>
        <v/>
      </c>
      <c r="D10017" s="444" t="s">
        <v>991</v>
      </c>
      <c r="E10017" s="444" t="s">
        <v>1012</v>
      </c>
      <c r="F10017" s="354" t="s">
        <v>993</v>
      </c>
      <c r="G10017" s="447" t="n">
        <v>50</v>
      </c>
      <c r="H10017" s="448" t="n">
        <v>17.4899207276309</v>
      </c>
      <c r="I10017" s="448" t="n">
        <v>347</v>
      </c>
      <c r="J10017" s="389"/>
      <c r="K10017" s="331" t="s">
        <v>994</v>
      </c>
    </row>
    <row r="10018" customFormat="false" ht="15" hidden="true" customHeight="false" outlineLevel="0" collapsed="false">
      <c r="A10018" s="444"/>
      <c r="B10018" s="444" t="s">
        <v>2096</v>
      </c>
      <c r="C10018" s="444" t="str">
        <f aca="false">IFERROR(VLOOKUP(B10018,'[1]#¡REF!'!$A$1:$C$15201,2,FALSE()),"")</f>
        <v/>
      </c>
      <c r="D10018" s="444" t="s">
        <v>991</v>
      </c>
      <c r="E10018" s="444" t="s">
        <v>1036</v>
      </c>
      <c r="F10018" s="354" t="s">
        <v>993</v>
      </c>
      <c r="G10018" s="447" t="n">
        <v>10</v>
      </c>
      <c r="H10018" s="448" t="n">
        <v>3.49798414552617</v>
      </c>
      <c r="I10018" s="448" t="n">
        <v>69.4</v>
      </c>
      <c r="J10018" s="389"/>
      <c r="K10018" s="331" t="s">
        <v>994</v>
      </c>
    </row>
    <row r="10019" customFormat="false" ht="15" hidden="true" customHeight="false" outlineLevel="0" collapsed="false">
      <c r="A10019" s="444"/>
      <c r="B10019" s="444" t="s">
        <v>2096</v>
      </c>
      <c r="C10019" s="444" t="str">
        <f aca="false">IFERROR(VLOOKUP(B10019,'[1]#¡REF!'!$A$1:$C$15201,2,FALSE()),"")</f>
        <v/>
      </c>
      <c r="D10019" s="444" t="s">
        <v>991</v>
      </c>
      <c r="E10019" s="444" t="s">
        <v>1013</v>
      </c>
      <c r="F10019" s="354" t="s">
        <v>993</v>
      </c>
      <c r="G10019" s="447" t="n">
        <v>160</v>
      </c>
      <c r="H10019" s="448" t="n">
        <v>55.9677463284188</v>
      </c>
      <c r="I10019" s="448" t="n">
        <v>1110.4</v>
      </c>
      <c r="J10019" s="389"/>
      <c r="K10019" s="331" t="s">
        <v>994</v>
      </c>
    </row>
    <row r="10020" customFormat="false" ht="15" hidden="true" customHeight="false" outlineLevel="0" collapsed="false">
      <c r="A10020" s="444"/>
      <c r="B10020" s="444" t="s">
        <v>2096</v>
      </c>
      <c r="C10020" s="444" t="str">
        <f aca="false">IFERROR(VLOOKUP(B10020,'[1]#¡REF!'!$A$1:$C$15201,2,FALSE()),"")</f>
        <v/>
      </c>
      <c r="D10020" s="444" t="s">
        <v>991</v>
      </c>
      <c r="E10020" s="444" t="s">
        <v>1014</v>
      </c>
      <c r="F10020" s="446" t="s">
        <v>1132</v>
      </c>
      <c r="G10020" s="447" t="n">
        <v>19538</v>
      </c>
      <c r="H10020" s="448" t="n">
        <v>6834.36142352903</v>
      </c>
      <c r="I10020" s="448" t="n">
        <v>135593.72</v>
      </c>
      <c r="J10020" s="389"/>
      <c r="K10020" s="331" t="s">
        <v>994</v>
      </c>
    </row>
    <row r="10021" customFormat="false" ht="15" hidden="true" customHeight="false" outlineLevel="0" collapsed="false">
      <c r="A10021" s="444"/>
      <c r="B10021" s="444" t="s">
        <v>2096</v>
      </c>
      <c r="C10021" s="444" t="str">
        <f aca="false">IFERROR(VLOOKUP(B10021,'[1]#¡REF!'!$A$1:$C$15201,2,FALSE()),"")</f>
        <v/>
      </c>
      <c r="D10021" s="444" t="s">
        <v>991</v>
      </c>
      <c r="E10021" s="444" t="s">
        <v>1002</v>
      </c>
      <c r="F10021" s="446" t="s">
        <v>1133</v>
      </c>
      <c r="G10021" s="447" t="n">
        <v>2000</v>
      </c>
      <c r="H10021" s="448" t="n">
        <v>699.596829105235</v>
      </c>
      <c r="I10021" s="448" t="n">
        <v>13880</v>
      </c>
      <c r="J10021" s="389"/>
      <c r="K10021" s="331" t="s">
        <v>994</v>
      </c>
    </row>
    <row r="10022" customFormat="false" ht="15" hidden="true" customHeight="false" outlineLevel="0" collapsed="false">
      <c r="A10022" s="449"/>
      <c r="B10022" s="449" t="s">
        <v>2096</v>
      </c>
      <c r="C10022" s="449" t="str">
        <f aca="false">IFERROR(VLOOKUP(B10022,'[1]#¡REF!'!$A$1:$C$15201,2,FALSE()),"")</f>
        <v/>
      </c>
      <c r="D10022" s="449" t="s">
        <v>991</v>
      </c>
      <c r="E10022" s="449" t="s">
        <v>1004</v>
      </c>
      <c r="F10022" s="450" t="s">
        <v>1134</v>
      </c>
      <c r="G10022" s="447" t="n">
        <v>256</v>
      </c>
      <c r="H10022" s="448" t="n">
        <v>89.54839412547</v>
      </c>
      <c r="I10022" s="448" t="n">
        <v>1776.64</v>
      </c>
      <c r="J10022" s="390"/>
      <c r="K10022" s="331" t="s">
        <v>994</v>
      </c>
    </row>
    <row r="10023" customFormat="false" ht="15.75" hidden="true" customHeight="false" outlineLevel="0" collapsed="false">
      <c r="A10023" s="451"/>
      <c r="B10023" s="451" t="s">
        <v>2096</v>
      </c>
      <c r="C10023" s="451" t="str">
        <f aca="false">IFERROR(VLOOKUP(B10023,'[1]#¡REF!'!$A$1:$C$15201,2,FALSE()),"")</f>
        <v/>
      </c>
      <c r="D10023" s="451" t="s">
        <v>991</v>
      </c>
      <c r="E10023" s="451" t="s">
        <v>612</v>
      </c>
      <c r="F10023" s="452" t="s">
        <v>1136</v>
      </c>
      <c r="G10023" s="453" t="n">
        <v>637</v>
      </c>
      <c r="H10023" s="454" t="n">
        <v>222.821590070017</v>
      </c>
      <c r="I10023" s="454" t="n">
        <v>4420.78</v>
      </c>
      <c r="J10023" s="360"/>
      <c r="K10023" s="356" t="s">
        <v>994</v>
      </c>
      <c r="L10023" s="379"/>
      <c r="M10023" s="379"/>
      <c r="N10023" s="379"/>
      <c r="O10023" s="379"/>
      <c r="P10023" s="101"/>
      <c r="Q10023" s="380"/>
      <c r="R10023" s="381"/>
      <c r="S10023" s="381"/>
      <c r="T10023" s="382"/>
    </row>
    <row r="10024" customFormat="false" ht="15" hidden="true" customHeight="false" outlineLevel="0" collapsed="false">
      <c r="A10024" s="439"/>
      <c r="B10024" s="439" t="s">
        <v>2097</v>
      </c>
      <c r="C10024" s="439" t="str">
        <f aca="false">IFERROR(VLOOKUP(B10024,'[1]#¡REF!'!$A$1:$C$15201,2,FALSE()),"")</f>
        <v/>
      </c>
      <c r="D10024" s="439" t="s">
        <v>991</v>
      </c>
      <c r="E10024" s="439" t="s">
        <v>997</v>
      </c>
      <c r="F10024" s="441" t="s">
        <v>1130</v>
      </c>
      <c r="G10024" s="447" t="n">
        <v>155</v>
      </c>
      <c r="H10024" s="448" t="n">
        <v>54.2968792617878</v>
      </c>
      <c r="I10024" s="448" t="n">
        <v>1077.25</v>
      </c>
      <c r="J10024" s="388"/>
      <c r="K10024" s="331" t="s">
        <v>994</v>
      </c>
    </row>
    <row r="10025" customFormat="false" ht="15" hidden="true" customHeight="false" outlineLevel="0" collapsed="false">
      <c r="A10025" s="444"/>
      <c r="B10025" s="444" t="s">
        <v>2097</v>
      </c>
      <c r="C10025" s="444" t="str">
        <f aca="false">IFERROR(VLOOKUP(B10025,'[1]#¡REF!'!$A$1:$C$15201,2,FALSE()),"")</f>
        <v/>
      </c>
      <c r="D10025" s="444" t="s">
        <v>991</v>
      </c>
      <c r="E10025" s="444" t="s">
        <v>1000</v>
      </c>
      <c r="F10025" s="354" t="s">
        <v>993</v>
      </c>
      <c r="G10025" s="447" t="n">
        <v>15491</v>
      </c>
      <c r="H10025" s="448" t="n">
        <v>5426.53520415712</v>
      </c>
      <c r="I10025" s="448" t="n">
        <v>107662.45</v>
      </c>
      <c r="J10025" s="389"/>
      <c r="K10025" s="331" t="s">
        <v>994</v>
      </c>
    </row>
    <row r="10026" customFormat="false" ht="15" hidden="true" customHeight="false" outlineLevel="0" collapsed="false">
      <c r="A10026" s="444"/>
      <c r="B10026" s="444" t="s">
        <v>2097</v>
      </c>
      <c r="C10026" s="444" t="str">
        <f aca="false">IFERROR(VLOOKUP(B10026,'[1]#¡REF!'!$A$1:$C$15201,2,FALSE()),"")</f>
        <v/>
      </c>
      <c r="D10026" s="444" t="s">
        <v>991</v>
      </c>
      <c r="E10026" s="444" t="s">
        <v>1033</v>
      </c>
      <c r="F10026" s="354" t="s">
        <v>993</v>
      </c>
      <c r="G10026" s="447" t="n">
        <v>350</v>
      </c>
      <c r="H10026" s="448" t="n">
        <v>122.605856397585</v>
      </c>
      <c r="I10026" s="448" t="n">
        <v>2432.5</v>
      </c>
      <c r="J10026" s="389"/>
      <c r="K10026" s="331" t="s">
        <v>994</v>
      </c>
    </row>
    <row r="10027" customFormat="false" ht="15" hidden="true" customHeight="false" outlineLevel="0" collapsed="false">
      <c r="A10027" s="444"/>
      <c r="B10027" s="444" t="s">
        <v>2097</v>
      </c>
      <c r="C10027" s="444" t="str">
        <f aca="false">IFERROR(VLOOKUP(B10027,'[1]#¡REF!'!$A$1:$C$15201,2,FALSE()),"")</f>
        <v/>
      </c>
      <c r="D10027" s="444" t="s">
        <v>991</v>
      </c>
      <c r="E10027" s="444" t="s">
        <v>1009</v>
      </c>
      <c r="F10027" s="354" t="s">
        <v>993</v>
      </c>
      <c r="G10027" s="447" t="n">
        <v>710</v>
      </c>
      <c r="H10027" s="448" t="n">
        <v>248.714737263673</v>
      </c>
      <c r="I10027" s="448" t="n">
        <v>4934.5</v>
      </c>
      <c r="J10027" s="389"/>
      <c r="K10027" s="331" t="s">
        <v>994</v>
      </c>
    </row>
    <row r="10028" customFormat="false" ht="15" hidden="true" customHeight="false" outlineLevel="0" collapsed="false">
      <c r="A10028" s="444"/>
      <c r="B10028" s="444" t="s">
        <v>2097</v>
      </c>
      <c r="C10028" s="444" t="str">
        <f aca="false">IFERROR(VLOOKUP(B10028,'[1]#¡REF!'!$A$1:$C$15201,2,FALSE()),"")</f>
        <v/>
      </c>
      <c r="D10028" s="444" t="s">
        <v>991</v>
      </c>
      <c r="E10028" s="444" t="s">
        <v>1001</v>
      </c>
      <c r="F10028" s="354" t="s">
        <v>993</v>
      </c>
      <c r="G10028" s="447" t="n">
        <v>350</v>
      </c>
      <c r="H10028" s="448" t="n">
        <v>122.605856397585</v>
      </c>
      <c r="I10028" s="448" t="n">
        <v>2432.5</v>
      </c>
      <c r="J10028" s="389"/>
      <c r="K10028" s="331" t="s">
        <v>994</v>
      </c>
    </row>
    <row r="10029" customFormat="false" ht="15" hidden="true" customHeight="false" outlineLevel="0" collapsed="false">
      <c r="A10029" s="444"/>
      <c r="B10029" s="444" t="s">
        <v>2097</v>
      </c>
      <c r="C10029" s="444" t="str">
        <f aca="false">IFERROR(VLOOKUP(B10029,'[1]#¡REF!'!$A$1:$C$15201,2,FALSE()),"")</f>
        <v/>
      </c>
      <c r="D10029" s="444" t="s">
        <v>991</v>
      </c>
      <c r="E10029" s="444" t="s">
        <v>1012</v>
      </c>
      <c r="F10029" s="354" t="s">
        <v>993</v>
      </c>
      <c r="G10029" s="447" t="n">
        <v>50</v>
      </c>
      <c r="H10029" s="448" t="n">
        <v>17.5151223425122</v>
      </c>
      <c r="I10029" s="448" t="n">
        <v>347.5</v>
      </c>
      <c r="J10029" s="389"/>
      <c r="K10029" s="331" t="s">
        <v>994</v>
      </c>
    </row>
    <row r="10030" customFormat="false" ht="15" hidden="true" customHeight="false" outlineLevel="0" collapsed="false">
      <c r="A10030" s="444"/>
      <c r="B10030" s="444" t="s">
        <v>2097</v>
      </c>
      <c r="C10030" s="444" t="str">
        <f aca="false">IFERROR(VLOOKUP(B10030,'[1]#¡REF!'!$A$1:$C$15201,2,FALSE()),"")</f>
        <v/>
      </c>
      <c r="D10030" s="444" t="s">
        <v>991</v>
      </c>
      <c r="E10030" s="444" t="s">
        <v>1036</v>
      </c>
      <c r="F10030" s="354" t="s">
        <v>993</v>
      </c>
      <c r="G10030" s="447" t="n">
        <v>5</v>
      </c>
      <c r="H10030" s="448" t="n">
        <v>1.75151223425122</v>
      </c>
      <c r="I10030" s="448" t="n">
        <v>34.75</v>
      </c>
      <c r="J10030" s="389"/>
      <c r="K10030" s="331" t="s">
        <v>994</v>
      </c>
    </row>
    <row r="10031" customFormat="false" ht="15" hidden="true" customHeight="false" outlineLevel="0" collapsed="false">
      <c r="A10031" s="444"/>
      <c r="B10031" s="444" t="s">
        <v>2097</v>
      </c>
      <c r="C10031" s="444" t="str">
        <f aca="false">IFERROR(VLOOKUP(B10031,'[1]#¡REF!'!$A$1:$C$15201,2,FALSE()),"")</f>
        <v/>
      </c>
      <c r="D10031" s="444" t="s">
        <v>991</v>
      </c>
      <c r="E10031" s="444" t="s">
        <v>1013</v>
      </c>
      <c r="F10031" s="354" t="s">
        <v>993</v>
      </c>
      <c r="G10031" s="447" t="n">
        <v>20</v>
      </c>
      <c r="H10031" s="448" t="n">
        <v>7.00604893700487</v>
      </c>
      <c r="I10031" s="448" t="n">
        <v>139</v>
      </c>
      <c r="J10031" s="389"/>
      <c r="K10031" s="331" t="s">
        <v>994</v>
      </c>
    </row>
    <row r="10032" customFormat="false" ht="15" hidden="true" customHeight="false" outlineLevel="0" collapsed="false">
      <c r="A10032" s="444"/>
      <c r="B10032" s="444" t="s">
        <v>2097</v>
      </c>
      <c r="C10032" s="444" t="str">
        <f aca="false">IFERROR(VLOOKUP(B10032,'[1]#¡REF!'!$A$1:$C$15201,2,FALSE()),"")</f>
        <v/>
      </c>
      <c r="D10032" s="444" t="s">
        <v>991</v>
      </c>
      <c r="E10032" s="444" t="s">
        <v>1014</v>
      </c>
      <c r="F10032" s="446" t="s">
        <v>1132</v>
      </c>
      <c r="G10032" s="447" t="n">
        <v>8636</v>
      </c>
      <c r="H10032" s="448" t="n">
        <v>3025.2119309987</v>
      </c>
      <c r="I10032" s="448" t="n">
        <v>60020.2</v>
      </c>
      <c r="J10032" s="389"/>
      <c r="K10032" s="331" t="s">
        <v>994</v>
      </c>
    </row>
    <row r="10033" customFormat="false" ht="15" hidden="true" customHeight="false" outlineLevel="0" collapsed="false">
      <c r="A10033" s="444"/>
      <c r="B10033" s="444" t="s">
        <v>2097</v>
      </c>
      <c r="C10033" s="444" t="str">
        <f aca="false">IFERROR(VLOOKUP(B10033,'[1]#¡REF!'!$A$1:$C$15201,2,FALSE()),"")</f>
        <v/>
      </c>
      <c r="D10033" s="444" t="s">
        <v>991</v>
      </c>
      <c r="E10033" s="444" t="s">
        <v>1002</v>
      </c>
      <c r="F10033" s="446" t="s">
        <v>1133</v>
      </c>
      <c r="G10033" s="447" t="n">
        <v>2000</v>
      </c>
      <c r="H10033" s="448" t="n">
        <v>700.604893700487</v>
      </c>
      <c r="I10033" s="448" t="n">
        <v>13900</v>
      </c>
      <c r="J10033" s="389"/>
      <c r="K10033" s="331" t="s">
        <v>994</v>
      </c>
    </row>
    <row r="10034" customFormat="false" ht="15" hidden="true" customHeight="false" outlineLevel="0" collapsed="false">
      <c r="A10034" s="449"/>
      <c r="B10034" s="449" t="s">
        <v>2097</v>
      </c>
      <c r="C10034" s="449" t="str">
        <f aca="false">IFERROR(VLOOKUP(B10034,'[1]#¡REF!'!$A$1:$C$15201,2,FALSE()),"")</f>
        <v/>
      </c>
      <c r="D10034" s="449" t="s">
        <v>991</v>
      </c>
      <c r="E10034" s="449" t="s">
        <v>1004</v>
      </c>
      <c r="F10034" s="450" t="s">
        <v>1134</v>
      </c>
      <c r="G10034" s="447" t="n">
        <v>80</v>
      </c>
      <c r="H10034" s="448" t="n">
        <v>28.0241957480195</v>
      </c>
      <c r="I10034" s="448" t="n">
        <v>556</v>
      </c>
      <c r="J10034" s="390"/>
      <c r="K10034" s="331" t="s">
        <v>994</v>
      </c>
    </row>
    <row r="10035" customFormat="false" ht="15.75" hidden="true" customHeight="false" outlineLevel="0" collapsed="false">
      <c r="A10035" s="451"/>
      <c r="B10035" s="451" t="s">
        <v>2097</v>
      </c>
      <c r="C10035" s="451" t="str">
        <f aca="false">IFERROR(VLOOKUP(B10035,'[1]#¡REF!'!$A$1:$C$15201,2,FALSE()),"")</f>
        <v/>
      </c>
      <c r="D10035" s="451" t="s">
        <v>991</v>
      </c>
      <c r="E10035" s="451" t="s">
        <v>612</v>
      </c>
      <c r="F10035" s="452" t="s">
        <v>1136</v>
      </c>
      <c r="G10035" s="453" t="n">
        <v>220</v>
      </c>
      <c r="H10035" s="454" t="n">
        <v>77.0665383070536</v>
      </c>
      <c r="I10035" s="454" t="n">
        <v>1529</v>
      </c>
      <c r="J10035" s="360"/>
      <c r="K10035" s="356" t="s">
        <v>994</v>
      </c>
      <c r="L10035" s="379"/>
      <c r="M10035" s="379"/>
      <c r="N10035" s="379"/>
      <c r="O10035" s="379"/>
      <c r="P10035" s="101"/>
      <c r="Q10035" s="380"/>
      <c r="R10035" s="381"/>
      <c r="S10035" s="381"/>
      <c r="T10035" s="382"/>
    </row>
    <row r="10036" customFormat="false" ht="15" hidden="true" customHeight="false" outlineLevel="0" collapsed="false">
      <c r="A10036" s="439"/>
      <c r="B10036" s="439" t="s">
        <v>2098</v>
      </c>
      <c r="C10036" s="439" t="str">
        <f aca="false">IFERROR(VLOOKUP(B10036,'[1]#¡REF!'!$A$1:$C$15201,2,FALSE()),"")</f>
        <v/>
      </c>
      <c r="D10036" s="439" t="s">
        <v>991</v>
      </c>
      <c r="E10036" s="439" t="s">
        <v>1008</v>
      </c>
      <c r="F10036" s="354" t="s">
        <v>993</v>
      </c>
      <c r="G10036" s="447" t="n">
        <v>484.934785432012</v>
      </c>
      <c r="H10036" s="448" t="n">
        <v>1643.98772941342</v>
      </c>
      <c r="I10036" s="448" t="n">
        <v>32616.7136681571</v>
      </c>
      <c r="J10036" s="388"/>
      <c r="K10036" s="331" t="s">
        <v>994</v>
      </c>
    </row>
    <row r="10037" customFormat="false" ht="15" hidden="true" customHeight="false" outlineLevel="0" collapsed="false">
      <c r="A10037" s="444"/>
      <c r="B10037" s="444" t="s">
        <v>2098</v>
      </c>
      <c r="C10037" s="444" t="str">
        <f aca="false">IFERROR(VLOOKUP(B10037,'[1]#¡REF!'!$A$1:$C$15201,2,FALSE()),"")</f>
        <v/>
      </c>
      <c r="D10037" s="444" t="s">
        <v>991</v>
      </c>
      <c r="E10037" s="444" t="s">
        <v>1053</v>
      </c>
      <c r="F10037" s="354" t="s">
        <v>993</v>
      </c>
      <c r="G10037" s="447" t="n">
        <v>969.869570864024</v>
      </c>
      <c r="H10037" s="448" t="n">
        <v>3287.97545882684</v>
      </c>
      <c r="I10037" s="448" t="n">
        <v>65233.4273363142</v>
      </c>
      <c r="J10037" s="389"/>
      <c r="K10037" s="331" t="s">
        <v>994</v>
      </c>
    </row>
    <row r="10038" customFormat="false" ht="15" hidden="true" customHeight="false" outlineLevel="0" collapsed="false">
      <c r="A10038" s="444"/>
      <c r="B10038" s="444" t="s">
        <v>2098</v>
      </c>
      <c r="C10038" s="444" t="str">
        <f aca="false">IFERROR(VLOOKUP(B10038,'[1]#¡REF!'!$A$1:$C$15201,2,FALSE()),"")</f>
        <v/>
      </c>
      <c r="D10038" s="444" t="s">
        <v>991</v>
      </c>
      <c r="E10038" s="444" t="s">
        <v>1035</v>
      </c>
      <c r="F10038" s="354" t="s">
        <v>993</v>
      </c>
      <c r="G10038" s="447" t="n">
        <v>76.6196960982579</v>
      </c>
      <c r="H10038" s="448" t="n">
        <v>259.75006124732</v>
      </c>
      <c r="I10038" s="448" t="n">
        <v>5153.44075956882</v>
      </c>
      <c r="J10038" s="389"/>
      <c r="K10038" s="331" t="s">
        <v>994</v>
      </c>
    </row>
    <row r="10039" customFormat="false" ht="15" hidden="true" customHeight="false" outlineLevel="0" collapsed="false">
      <c r="A10039" s="444"/>
      <c r="B10039" s="444" t="s">
        <v>2098</v>
      </c>
      <c r="C10039" s="444" t="str">
        <f aca="false">IFERROR(VLOOKUP(B10039,'[1]#¡REF!'!$A$1:$C$15201,2,FALSE()),"")</f>
        <v/>
      </c>
      <c r="D10039" s="444" t="s">
        <v>991</v>
      </c>
      <c r="E10039" s="444" t="s">
        <v>1014</v>
      </c>
      <c r="F10039" s="446" t="s">
        <v>1132</v>
      </c>
      <c r="G10039" s="447" t="n">
        <v>1454.80435629604</v>
      </c>
      <c r="H10039" s="448" t="n">
        <v>4931.96318824026</v>
      </c>
      <c r="I10039" s="448" t="n">
        <v>97850.1410044713</v>
      </c>
      <c r="J10039" s="389"/>
      <c r="K10039" s="331" t="s">
        <v>994</v>
      </c>
    </row>
    <row r="10040" customFormat="false" ht="15" hidden="true" customHeight="false" outlineLevel="0" collapsed="false">
      <c r="A10040" s="444"/>
      <c r="B10040" s="444" t="s">
        <v>2098</v>
      </c>
      <c r="C10040" s="444" t="str">
        <f aca="false">IFERROR(VLOOKUP(B10040,'[1]#¡REF!'!$A$1:$C$15201,2,FALSE()),"")</f>
        <v/>
      </c>
      <c r="D10040" s="444" t="s">
        <v>991</v>
      </c>
      <c r="E10040" s="444" t="s">
        <v>1004</v>
      </c>
      <c r="F10040" s="446" t="s">
        <v>1134</v>
      </c>
      <c r="G10040" s="447" t="n">
        <v>31.0358262676487</v>
      </c>
      <c r="H10040" s="448" t="n">
        <v>105.215214682459</v>
      </c>
      <c r="I10040" s="448" t="n">
        <v>2087.46967476206</v>
      </c>
      <c r="J10040" s="389"/>
      <c r="K10040" s="331" t="s">
        <v>994</v>
      </c>
    </row>
    <row r="10041" customFormat="false" ht="15" hidden="true" customHeight="false" outlineLevel="0" collapsed="false">
      <c r="A10041" s="444"/>
      <c r="B10041" s="444" t="s">
        <v>2098</v>
      </c>
      <c r="C10041" s="444" t="str">
        <f aca="false">IFERROR(VLOOKUP(B10041,'[1]#¡REF!'!$A$1:$C$15201,2,FALSE()),"")</f>
        <v/>
      </c>
      <c r="D10041" s="444" t="s">
        <v>1016</v>
      </c>
      <c r="E10041" s="444" t="s">
        <v>1017</v>
      </c>
      <c r="F10041" s="446" t="s">
        <v>1130</v>
      </c>
      <c r="G10041" s="447" t="n">
        <v>7.75895656691219</v>
      </c>
      <c r="H10041" s="448" t="n">
        <v>26.3038036706147</v>
      </c>
      <c r="I10041" s="448" t="n">
        <v>521.867418690514</v>
      </c>
      <c r="J10041" s="389"/>
      <c r="K10041" s="331" t="s">
        <v>994</v>
      </c>
    </row>
    <row r="10042" customFormat="false" ht="15" hidden="true" customHeight="false" outlineLevel="0" collapsed="false">
      <c r="A10042" s="444"/>
      <c r="B10042" s="444" t="s">
        <v>2098</v>
      </c>
      <c r="C10042" s="444" t="str">
        <f aca="false">IFERROR(VLOOKUP(B10042,'[1]#¡REF!'!$A$1:$C$15201,2,FALSE()),"")</f>
        <v/>
      </c>
      <c r="D10042" s="444" t="s">
        <v>1016</v>
      </c>
      <c r="E10042" s="444" t="s">
        <v>1018</v>
      </c>
      <c r="F10042" s="354" t="s">
        <v>993</v>
      </c>
      <c r="G10042" s="447" t="n">
        <v>453.898959164363</v>
      </c>
      <c r="H10042" s="448" t="n">
        <v>1538.77251473096</v>
      </c>
      <c r="I10042" s="448" t="n">
        <v>30529.2439933951</v>
      </c>
      <c r="J10042" s="389"/>
      <c r="K10042" s="331" t="s">
        <v>994</v>
      </c>
    </row>
    <row r="10043" customFormat="false" ht="15" hidden="true" customHeight="false" outlineLevel="0" collapsed="false">
      <c r="A10043" s="444"/>
      <c r="B10043" s="444" t="s">
        <v>2098</v>
      </c>
      <c r="C10043" s="444" t="str">
        <f aca="false">IFERROR(VLOOKUP(B10043,'[1]#¡REF!'!$A$1:$C$15201,2,FALSE()),"")</f>
        <v/>
      </c>
      <c r="D10043" s="444" t="s">
        <v>1016</v>
      </c>
      <c r="E10043" s="444" t="s">
        <v>1019</v>
      </c>
      <c r="F10043" s="354" t="s">
        <v>993</v>
      </c>
      <c r="G10043" s="447" t="n">
        <v>340.424219373272</v>
      </c>
      <c r="H10043" s="448" t="n">
        <v>1154.07938604822</v>
      </c>
      <c r="I10043" s="448" t="n">
        <v>22896.9329950463</v>
      </c>
      <c r="J10043" s="389"/>
      <c r="K10043" s="331" t="s">
        <v>994</v>
      </c>
    </row>
    <row r="10044" customFormat="false" ht="15" hidden="true" customHeight="false" outlineLevel="0" collapsed="false">
      <c r="A10044" s="444"/>
      <c r="B10044" s="444" t="s">
        <v>2098</v>
      </c>
      <c r="C10044" s="444" t="str">
        <f aca="false">IFERROR(VLOOKUP(B10044,'[1]#¡REF!'!$A$1:$C$15201,2,FALSE()),"")</f>
        <v/>
      </c>
      <c r="D10044" s="444" t="s">
        <v>1016</v>
      </c>
      <c r="E10044" s="444" t="s">
        <v>1041</v>
      </c>
      <c r="F10044" s="354" t="s">
        <v>993</v>
      </c>
      <c r="G10044" s="447" t="n">
        <v>19.3973914172805</v>
      </c>
      <c r="H10044" s="448" t="n">
        <v>65.7595091765368</v>
      </c>
      <c r="I10044" s="448" t="n">
        <v>1304.66854672628</v>
      </c>
      <c r="J10044" s="389"/>
      <c r="K10044" s="331" t="s">
        <v>994</v>
      </c>
    </row>
    <row r="10045" customFormat="false" ht="15" hidden="true" customHeight="false" outlineLevel="0" collapsed="false">
      <c r="A10045" s="444"/>
      <c r="B10045" s="444" t="s">
        <v>2098</v>
      </c>
      <c r="C10045" s="444" t="str">
        <f aca="false">IFERROR(VLOOKUP(B10045,'[1]#¡REF!'!$A$1:$C$15201,2,FALSE()),"")</f>
        <v/>
      </c>
      <c r="D10045" s="444" t="s">
        <v>1016</v>
      </c>
      <c r="E10045" s="444" t="s">
        <v>1022</v>
      </c>
      <c r="F10045" s="354" t="s">
        <v>993</v>
      </c>
      <c r="G10045" s="447" t="n">
        <v>264.774392845878</v>
      </c>
      <c r="H10045" s="448" t="n">
        <v>897.617300259727</v>
      </c>
      <c r="I10045" s="448" t="n">
        <v>17808.7256628138</v>
      </c>
      <c r="J10045" s="389"/>
      <c r="K10045" s="331" t="s">
        <v>994</v>
      </c>
    </row>
    <row r="10046" customFormat="false" ht="15" hidden="true" customHeight="false" outlineLevel="0" collapsed="false">
      <c r="A10046" s="444"/>
      <c r="B10046" s="444" t="s">
        <v>2098</v>
      </c>
      <c r="C10046" s="444" t="str">
        <f aca="false">IFERROR(VLOOKUP(B10046,'[1]#¡REF!'!$A$1:$C$15201,2,FALSE()),"")</f>
        <v/>
      </c>
      <c r="D10046" s="444" t="s">
        <v>1016</v>
      </c>
      <c r="E10046" s="444" t="s">
        <v>1042</v>
      </c>
      <c r="F10046" s="354" t="s">
        <v>993</v>
      </c>
      <c r="G10046" s="447" t="n">
        <v>1891.24566318485</v>
      </c>
      <c r="H10046" s="448" t="n">
        <v>6411.55214471234</v>
      </c>
      <c r="I10046" s="448" t="n">
        <v>127205.183305813</v>
      </c>
      <c r="J10046" s="389"/>
      <c r="K10046" s="331" t="s">
        <v>994</v>
      </c>
    </row>
    <row r="10047" customFormat="false" ht="15" hidden="true" customHeight="false" outlineLevel="0" collapsed="false">
      <c r="A10047" s="444"/>
      <c r="B10047" s="444" t="s">
        <v>2098</v>
      </c>
      <c r="C10047" s="444" t="str">
        <f aca="false">IFERROR(VLOOKUP(B10047,'[1]#¡REF!'!$A$1:$C$15201,2,FALSE()),"")</f>
        <v/>
      </c>
      <c r="D10047" s="444" t="s">
        <v>1016</v>
      </c>
      <c r="E10047" s="444" t="s">
        <v>1043</v>
      </c>
      <c r="F10047" s="354" t="s">
        <v>993</v>
      </c>
      <c r="G10047" s="447" t="n">
        <v>75.6498265273938</v>
      </c>
      <c r="H10047" s="448" t="n">
        <v>256.462085788494</v>
      </c>
      <c r="I10047" s="448" t="n">
        <v>5088.20733223251</v>
      </c>
      <c r="J10047" s="389"/>
      <c r="K10047" s="331" t="s">
        <v>994</v>
      </c>
    </row>
    <row r="10048" customFormat="false" ht="15" hidden="true" customHeight="false" outlineLevel="0" collapsed="false">
      <c r="A10048" s="444"/>
      <c r="B10048" s="444" t="s">
        <v>2098</v>
      </c>
      <c r="C10048" s="444" t="str">
        <f aca="false">IFERROR(VLOOKUP(B10048,'[1]#¡REF!'!$A$1:$C$15201,2,FALSE()),"")</f>
        <v/>
      </c>
      <c r="D10048" s="444" t="s">
        <v>1016</v>
      </c>
      <c r="E10048" s="444" t="s">
        <v>1093</v>
      </c>
      <c r="F10048" s="446" t="s">
        <v>1131</v>
      </c>
      <c r="G10048" s="447" t="n">
        <v>75.6498265273938</v>
      </c>
      <c r="H10048" s="448" t="n">
        <v>256.462085788494</v>
      </c>
      <c r="I10048" s="448" t="n">
        <v>5088.20733223251</v>
      </c>
      <c r="J10048" s="389"/>
      <c r="K10048" s="331" t="s">
        <v>994</v>
      </c>
    </row>
    <row r="10049" customFormat="false" ht="15" hidden="true" customHeight="false" outlineLevel="0" collapsed="false">
      <c r="A10049" s="444"/>
      <c r="B10049" s="444" t="s">
        <v>2098</v>
      </c>
      <c r="C10049" s="444" t="str">
        <f aca="false">IFERROR(VLOOKUP(B10049,'[1]#¡REF!'!$A$1:$C$15201,2,FALSE()),"")</f>
        <v/>
      </c>
      <c r="D10049" s="444" t="s">
        <v>1016</v>
      </c>
      <c r="E10049" s="444" t="s">
        <v>1026</v>
      </c>
      <c r="F10049" s="446" t="s">
        <v>1132</v>
      </c>
      <c r="G10049" s="447" t="n">
        <v>1199.7286591588</v>
      </c>
      <c r="H10049" s="448" t="n">
        <v>4067.2256425688</v>
      </c>
      <c r="I10049" s="448" t="n">
        <v>80693.7496150207</v>
      </c>
      <c r="J10049" s="389"/>
      <c r="K10049" s="331" t="s">
        <v>994</v>
      </c>
    </row>
    <row r="10050" customFormat="false" ht="15" hidden="true" customHeight="false" outlineLevel="0" collapsed="false">
      <c r="A10050" s="444"/>
      <c r="B10050" s="444" t="s">
        <v>2098</v>
      </c>
      <c r="C10050" s="444" t="str">
        <f aca="false">IFERROR(VLOOKUP(B10050,'[1]#¡REF!'!$A$1:$C$15201,2,FALSE()),"")</f>
        <v/>
      </c>
      <c r="D10050" s="444" t="s">
        <v>1016</v>
      </c>
      <c r="E10050" s="444" t="s">
        <v>1027</v>
      </c>
      <c r="F10050" s="446" t="s">
        <v>1133</v>
      </c>
      <c r="G10050" s="447" t="n">
        <v>75.6498265273938</v>
      </c>
      <c r="H10050" s="448" t="n">
        <v>256.462085788494</v>
      </c>
      <c r="I10050" s="448" t="n">
        <v>5088.20733223251</v>
      </c>
      <c r="J10050" s="389"/>
      <c r="K10050" s="331" t="s">
        <v>994</v>
      </c>
    </row>
    <row r="10051" customFormat="false" ht="15" hidden="true" customHeight="false" outlineLevel="0" collapsed="false">
      <c r="A10051" s="444"/>
      <c r="B10051" s="444" t="s">
        <v>2098</v>
      </c>
      <c r="C10051" s="444" t="str">
        <f aca="false">IFERROR(VLOOKUP(B10051,'[1]#¡REF!'!$A$1:$C$15201,2,FALSE()),"")</f>
        <v/>
      </c>
      <c r="D10051" s="444" t="s">
        <v>1016</v>
      </c>
      <c r="E10051" s="444" t="s">
        <v>1028</v>
      </c>
      <c r="F10051" s="446" t="s">
        <v>1134</v>
      </c>
      <c r="G10051" s="447" t="n">
        <v>453.898959164363</v>
      </c>
      <c r="H10051" s="448" t="n">
        <v>1538.77251473096</v>
      </c>
      <c r="I10051" s="448" t="n">
        <v>30529.2439933951</v>
      </c>
      <c r="J10051" s="389"/>
      <c r="K10051" s="331" t="s">
        <v>994</v>
      </c>
    </row>
    <row r="10052" customFormat="false" ht="15" hidden="true" customHeight="false" outlineLevel="0" collapsed="false">
      <c r="A10052" s="444"/>
      <c r="B10052" s="444" t="s">
        <v>2099</v>
      </c>
      <c r="C10052" s="444" t="str">
        <f aca="false">IFERROR(VLOOKUP(B10052,'[1]#¡REF!'!$A$1:$C$15201,2,FALSE()),"")</f>
        <v/>
      </c>
      <c r="D10052" s="444" t="s">
        <v>991</v>
      </c>
      <c r="E10052" s="444" t="s">
        <v>997</v>
      </c>
      <c r="F10052" s="446" t="s">
        <v>1130</v>
      </c>
      <c r="G10052" s="447" t="n">
        <v>214.612931950708</v>
      </c>
      <c r="H10052" s="448" t="n">
        <v>748.008344573092</v>
      </c>
      <c r="I10052" s="448" t="n">
        <v>14840.4842443915</v>
      </c>
      <c r="J10052" s="389"/>
      <c r="K10052" s="331" t="s">
        <v>994</v>
      </c>
    </row>
    <row r="10053" customFormat="false" ht="15" hidden="true" customHeight="false" outlineLevel="0" collapsed="false">
      <c r="A10053" s="444"/>
      <c r="B10053" s="444" t="s">
        <v>2099</v>
      </c>
      <c r="C10053" s="444" t="str">
        <f aca="false">IFERROR(VLOOKUP(B10053,'[1]#¡REF!'!$A$1:$C$15201,2,FALSE()),"")</f>
        <v/>
      </c>
      <c r="D10053" s="444" t="s">
        <v>991</v>
      </c>
      <c r="E10053" s="444" t="s">
        <v>1008</v>
      </c>
      <c r="F10053" s="354" t="s">
        <v>993</v>
      </c>
      <c r="G10053" s="447" t="n">
        <v>466.549852066757</v>
      </c>
      <c r="H10053" s="448" t="n">
        <v>1626.10509689803</v>
      </c>
      <c r="I10053" s="448" t="n">
        <v>32261.9222704162</v>
      </c>
      <c r="J10053" s="389"/>
      <c r="K10053" s="331" t="s">
        <v>994</v>
      </c>
    </row>
    <row r="10054" customFormat="false" ht="15" hidden="true" customHeight="false" outlineLevel="0" collapsed="false">
      <c r="A10054" s="444"/>
      <c r="B10054" s="444" t="s">
        <v>2099</v>
      </c>
      <c r="C10054" s="444" t="str">
        <f aca="false">IFERROR(VLOOKUP(B10054,'[1]#¡REF!'!$A$1:$C$15201,2,FALSE()),"")</f>
        <v/>
      </c>
      <c r="D10054" s="444" t="s">
        <v>991</v>
      </c>
      <c r="E10054" s="444" t="s">
        <v>1053</v>
      </c>
      <c r="F10054" s="354" t="s">
        <v>993</v>
      </c>
      <c r="G10054" s="447" t="n">
        <v>3732.39881653405</v>
      </c>
      <c r="H10054" s="448" t="n">
        <v>13008.8407751842</v>
      </c>
      <c r="I10054" s="448" t="n">
        <v>258095.37816333</v>
      </c>
      <c r="J10054" s="389"/>
      <c r="K10054" s="331" t="s">
        <v>994</v>
      </c>
    </row>
    <row r="10055" customFormat="false" ht="15" hidden="true" customHeight="false" outlineLevel="0" collapsed="false">
      <c r="A10055" s="444"/>
      <c r="B10055" s="444" t="s">
        <v>2099</v>
      </c>
      <c r="C10055" s="444" t="str">
        <f aca="false">IFERROR(VLOOKUP(B10055,'[1]#¡REF!'!$A$1:$C$15201,2,FALSE()),"")</f>
        <v/>
      </c>
      <c r="D10055" s="444" t="s">
        <v>991</v>
      </c>
      <c r="E10055" s="444" t="s">
        <v>1011</v>
      </c>
      <c r="F10055" s="354" t="s">
        <v>993</v>
      </c>
      <c r="G10055" s="447" t="n">
        <v>1119.71964496022</v>
      </c>
      <c r="H10055" s="448" t="n">
        <v>3902.65223255526</v>
      </c>
      <c r="I10055" s="448" t="n">
        <v>77428.613448999</v>
      </c>
      <c r="J10055" s="389"/>
      <c r="K10055" s="331" t="s">
        <v>994</v>
      </c>
    </row>
    <row r="10056" customFormat="false" ht="15" hidden="true" customHeight="false" outlineLevel="0" collapsed="false">
      <c r="A10056" s="444"/>
      <c r="B10056" s="444" t="s">
        <v>2099</v>
      </c>
      <c r="C10056" s="444" t="str">
        <f aca="false">IFERROR(VLOOKUP(B10056,'[1]#¡REF!'!$A$1:$C$15201,2,FALSE()),"")</f>
        <v/>
      </c>
      <c r="D10056" s="444" t="s">
        <v>991</v>
      </c>
      <c r="E10056" s="444" t="s">
        <v>1012</v>
      </c>
      <c r="F10056" s="354" t="s">
        <v>993</v>
      </c>
      <c r="G10056" s="447" t="n">
        <v>46.6549852066757</v>
      </c>
      <c r="H10056" s="448" t="n">
        <v>162.610509689803</v>
      </c>
      <c r="I10056" s="448" t="n">
        <v>3226.19222704162</v>
      </c>
      <c r="J10056" s="389"/>
      <c r="K10056" s="331" t="s">
        <v>994</v>
      </c>
    </row>
    <row r="10057" customFormat="false" ht="15" hidden="true" customHeight="false" outlineLevel="0" collapsed="false">
      <c r="A10057" s="444"/>
      <c r="B10057" s="444" t="s">
        <v>2099</v>
      </c>
      <c r="C10057" s="444" t="str">
        <f aca="false">IFERROR(VLOOKUP(B10057,'[1]#¡REF!'!$A$1:$C$15201,2,FALSE()),"")</f>
        <v/>
      </c>
      <c r="D10057" s="444" t="s">
        <v>991</v>
      </c>
      <c r="E10057" s="444" t="s">
        <v>1035</v>
      </c>
      <c r="F10057" s="354" t="s">
        <v>993</v>
      </c>
      <c r="G10057" s="447" t="n">
        <v>130.633958578692</v>
      </c>
      <c r="H10057" s="448" t="n">
        <v>455.309427131448</v>
      </c>
      <c r="I10057" s="448" t="n">
        <v>9033.33823571654</v>
      </c>
      <c r="J10057" s="389"/>
      <c r="K10057" s="331" t="s">
        <v>994</v>
      </c>
    </row>
    <row r="10058" customFormat="false" ht="15" hidden="true" customHeight="false" outlineLevel="0" collapsed="false">
      <c r="A10058" s="444"/>
      <c r="B10058" s="444" t="s">
        <v>2099</v>
      </c>
      <c r="C10058" s="444" t="str">
        <f aca="false">IFERROR(VLOOKUP(B10058,'[1]#¡REF!'!$A$1:$C$15201,2,FALSE()),"")</f>
        <v/>
      </c>
      <c r="D10058" s="444" t="s">
        <v>991</v>
      </c>
      <c r="E10058" s="444" t="s">
        <v>1014</v>
      </c>
      <c r="F10058" s="446" t="s">
        <v>1132</v>
      </c>
      <c r="G10058" s="447" t="n">
        <v>4665.49852066757</v>
      </c>
      <c r="H10058" s="448" t="n">
        <v>16261.0509689803</v>
      </c>
      <c r="I10058" s="448" t="n">
        <v>322619.222704162</v>
      </c>
      <c r="J10058" s="389"/>
      <c r="K10058" s="331" t="s">
        <v>994</v>
      </c>
    </row>
    <row r="10059" customFormat="false" ht="15" hidden="true" customHeight="false" outlineLevel="0" collapsed="false">
      <c r="A10059" s="444"/>
      <c r="B10059" s="444" t="s">
        <v>2099</v>
      </c>
      <c r="C10059" s="444" t="str">
        <f aca="false">IFERROR(VLOOKUP(B10059,'[1]#¡REF!'!$A$1:$C$15201,2,FALSE()),"")</f>
        <v/>
      </c>
      <c r="D10059" s="444" t="s">
        <v>991</v>
      </c>
      <c r="E10059" s="444" t="s">
        <v>1004</v>
      </c>
      <c r="F10059" s="446" t="s">
        <v>1134</v>
      </c>
      <c r="G10059" s="447" t="n">
        <v>89.5775715968173</v>
      </c>
      <c r="H10059" s="448" t="n">
        <v>312.212178604421</v>
      </c>
      <c r="I10059" s="448" t="n">
        <v>6194.28907591992</v>
      </c>
      <c r="J10059" s="389"/>
      <c r="K10059" s="331" t="s">
        <v>994</v>
      </c>
    </row>
    <row r="10060" customFormat="false" ht="15" hidden="true" customHeight="false" outlineLevel="0" collapsed="false">
      <c r="A10060" s="444"/>
      <c r="B10060" s="444" t="s">
        <v>2099</v>
      </c>
      <c r="C10060" s="444" t="str">
        <f aca="false">IFERROR(VLOOKUP(B10060,'[1]#¡REF!'!$A$1:$C$15201,2,FALSE()),"")</f>
        <v/>
      </c>
      <c r="D10060" s="444" t="s">
        <v>1016</v>
      </c>
      <c r="E10060" s="444" t="s">
        <v>1017</v>
      </c>
      <c r="F10060" s="446" t="s">
        <v>1130</v>
      </c>
      <c r="G10060" s="447" t="n">
        <v>145.563553844828</v>
      </c>
      <c r="H10060" s="448" t="n">
        <v>507.344790232184</v>
      </c>
      <c r="I10060" s="448" t="n">
        <v>10065.7197483699</v>
      </c>
      <c r="J10060" s="389"/>
      <c r="K10060" s="331" t="s">
        <v>994</v>
      </c>
    </row>
    <row r="10061" customFormat="false" ht="15" hidden="true" customHeight="false" outlineLevel="0" collapsed="false">
      <c r="A10061" s="444"/>
      <c r="B10061" s="444" t="s">
        <v>2099</v>
      </c>
      <c r="C10061" s="444" t="str">
        <f aca="false">IFERROR(VLOOKUP(B10061,'[1]#¡REF!'!$A$1:$C$15201,2,FALSE()),"")</f>
        <v/>
      </c>
      <c r="D10061" s="444" t="s">
        <v>1016</v>
      </c>
      <c r="E10061" s="444" t="s">
        <v>1091</v>
      </c>
      <c r="F10061" s="354" t="s">
        <v>993</v>
      </c>
      <c r="G10061" s="447" t="n">
        <v>72.781776922414</v>
      </c>
      <c r="H10061" s="448" t="n">
        <v>253.672395116092</v>
      </c>
      <c r="I10061" s="448" t="n">
        <v>5032.85987418493</v>
      </c>
      <c r="J10061" s="389"/>
      <c r="K10061" s="331" t="s">
        <v>994</v>
      </c>
    </row>
    <row r="10062" customFormat="false" ht="15" hidden="true" customHeight="false" outlineLevel="0" collapsed="false">
      <c r="A10062" s="444"/>
      <c r="B10062" s="444" t="s">
        <v>2099</v>
      </c>
      <c r="C10062" s="444" t="str">
        <f aca="false">IFERROR(VLOOKUP(B10062,'[1]#¡REF!'!$A$1:$C$15201,2,FALSE()),"")</f>
        <v/>
      </c>
      <c r="D10062" s="444" t="s">
        <v>1016</v>
      </c>
      <c r="E10062" s="444" t="s">
        <v>1018</v>
      </c>
      <c r="F10062" s="354" t="s">
        <v>993</v>
      </c>
      <c r="G10062" s="447" t="n">
        <v>436.690661534484</v>
      </c>
      <c r="H10062" s="448" t="n">
        <v>1522.03437069655</v>
      </c>
      <c r="I10062" s="448" t="n">
        <v>30197.1592451096</v>
      </c>
      <c r="J10062" s="389"/>
      <c r="K10062" s="331" t="s">
        <v>994</v>
      </c>
    </row>
    <row r="10063" customFormat="false" ht="15" hidden="true" customHeight="false" outlineLevel="0" collapsed="false">
      <c r="A10063" s="444"/>
      <c r="B10063" s="444" t="s">
        <v>2099</v>
      </c>
      <c r="C10063" s="444" t="str">
        <f aca="false">IFERROR(VLOOKUP(B10063,'[1]#¡REF!'!$A$1:$C$15201,2,FALSE()),"")</f>
        <v/>
      </c>
      <c r="D10063" s="444" t="s">
        <v>1016</v>
      </c>
      <c r="E10063" s="444" t="s">
        <v>1019</v>
      </c>
      <c r="F10063" s="354" t="s">
        <v>993</v>
      </c>
      <c r="G10063" s="447" t="n">
        <v>530.933731651969</v>
      </c>
      <c r="H10063" s="448" t="n">
        <v>1850.50760026995</v>
      </c>
      <c r="I10063" s="448" t="n">
        <v>36714.0675437337</v>
      </c>
      <c r="J10063" s="389"/>
      <c r="K10063" s="331" t="s">
        <v>994</v>
      </c>
    </row>
    <row r="10064" customFormat="false" ht="15" hidden="true" customHeight="false" outlineLevel="0" collapsed="false">
      <c r="A10064" s="444"/>
      <c r="B10064" s="444" t="s">
        <v>2099</v>
      </c>
      <c r="C10064" s="444" t="str">
        <f aca="false">IFERROR(VLOOKUP(B10064,'[1]#¡REF!'!$A$1:$C$15201,2,FALSE()),"")</f>
        <v/>
      </c>
      <c r="D10064" s="444" t="s">
        <v>1016</v>
      </c>
      <c r="E10064" s="444" t="s">
        <v>1020</v>
      </c>
      <c r="F10064" s="354" t="s">
        <v>993</v>
      </c>
      <c r="G10064" s="447" t="n">
        <v>2183.45330767242</v>
      </c>
      <c r="H10064" s="448" t="n">
        <v>7610.17185348277</v>
      </c>
      <c r="I10064" s="448" t="n">
        <v>150985.796225548</v>
      </c>
      <c r="J10064" s="389"/>
      <c r="K10064" s="331" t="s">
        <v>994</v>
      </c>
    </row>
    <row r="10065" customFormat="false" ht="15" hidden="true" customHeight="false" outlineLevel="0" collapsed="false">
      <c r="A10065" s="444"/>
      <c r="B10065" s="444" t="s">
        <v>2099</v>
      </c>
      <c r="C10065" s="444" t="str">
        <f aca="false">IFERROR(VLOOKUP(B10065,'[1]#¡REF!'!$A$1:$C$15201,2,FALSE()),"")</f>
        <v/>
      </c>
      <c r="D10065" s="444" t="s">
        <v>1016</v>
      </c>
      <c r="E10065" s="444" t="s">
        <v>1041</v>
      </c>
      <c r="F10065" s="354" t="s">
        <v>993</v>
      </c>
      <c r="G10065" s="447" t="n">
        <v>18.6619940826703</v>
      </c>
      <c r="H10065" s="448" t="n">
        <v>65.0442038759211</v>
      </c>
      <c r="I10065" s="448" t="n">
        <v>1290.47689081665</v>
      </c>
      <c r="J10065" s="389"/>
      <c r="K10065" s="331" t="s">
        <v>994</v>
      </c>
    </row>
    <row r="10066" customFormat="false" ht="15" hidden="true" customHeight="false" outlineLevel="0" collapsed="false">
      <c r="A10066" s="444"/>
      <c r="B10066" s="444" t="s">
        <v>2099</v>
      </c>
      <c r="C10066" s="444" t="str">
        <f aca="false">IFERROR(VLOOKUP(B10066,'[1]#¡REF!'!$A$1:$C$15201,2,FALSE()),"")</f>
        <v/>
      </c>
      <c r="D10066" s="444" t="s">
        <v>1016</v>
      </c>
      <c r="E10066" s="444" t="s">
        <v>1022</v>
      </c>
      <c r="F10066" s="354" t="s">
        <v>993</v>
      </c>
      <c r="G10066" s="447" t="n">
        <v>1018.9448769138</v>
      </c>
      <c r="H10066" s="448" t="n">
        <v>3551.41353162529</v>
      </c>
      <c r="I10066" s="448" t="n">
        <v>70460.038238589</v>
      </c>
      <c r="J10066" s="389"/>
      <c r="K10066" s="331" t="s">
        <v>994</v>
      </c>
    </row>
    <row r="10067" customFormat="false" ht="15" hidden="true" customHeight="false" outlineLevel="0" collapsed="false">
      <c r="A10067" s="444"/>
      <c r="B10067" s="444" t="s">
        <v>2099</v>
      </c>
      <c r="C10067" s="444" t="str">
        <f aca="false">IFERROR(VLOOKUP(B10067,'[1]#¡REF!'!$A$1:$C$15201,2,FALSE()),"")</f>
        <v/>
      </c>
      <c r="D10067" s="444" t="s">
        <v>1016</v>
      </c>
      <c r="E10067" s="444" t="s">
        <v>1042</v>
      </c>
      <c r="F10067" s="354" t="s">
        <v>993</v>
      </c>
      <c r="G10067" s="447" t="n">
        <v>1819.54442306035</v>
      </c>
      <c r="H10067" s="448" t="n">
        <v>6341.80987790231</v>
      </c>
      <c r="I10067" s="448" t="n">
        <v>125821.496854623</v>
      </c>
      <c r="J10067" s="389"/>
      <c r="K10067" s="331" t="s">
        <v>994</v>
      </c>
    </row>
    <row r="10068" customFormat="false" ht="15" hidden="true" customHeight="false" outlineLevel="0" collapsed="false">
      <c r="A10068" s="444"/>
      <c r="B10068" s="444" t="s">
        <v>2099</v>
      </c>
      <c r="C10068" s="444" t="str">
        <f aca="false">IFERROR(VLOOKUP(B10068,'[1]#¡REF!'!$A$1:$C$15201,2,FALSE()),"")</f>
        <v/>
      </c>
      <c r="D10068" s="444" t="s">
        <v>1016</v>
      </c>
      <c r="E10068" s="444" t="s">
        <v>1024</v>
      </c>
      <c r="F10068" s="354" t="s">
        <v>993</v>
      </c>
      <c r="G10068" s="447" t="n">
        <v>1965.10797690518</v>
      </c>
      <c r="H10068" s="448" t="n">
        <v>6849.15466813449</v>
      </c>
      <c r="I10068" s="448" t="n">
        <v>135887.216602993</v>
      </c>
      <c r="J10068" s="389"/>
      <c r="K10068" s="331" t="s">
        <v>994</v>
      </c>
    </row>
    <row r="10069" customFormat="false" ht="15" hidden="true" customHeight="false" outlineLevel="0" collapsed="false">
      <c r="A10069" s="444"/>
      <c r="B10069" s="444" t="s">
        <v>2099</v>
      </c>
      <c r="C10069" s="444" t="str">
        <f aca="false">IFERROR(VLOOKUP(B10069,'[1]#¡REF!'!$A$1:$C$15201,2,FALSE()),"")</f>
        <v/>
      </c>
      <c r="D10069" s="444" t="s">
        <v>1016</v>
      </c>
      <c r="E10069" s="444" t="s">
        <v>1043</v>
      </c>
      <c r="F10069" s="354" t="s">
        <v>993</v>
      </c>
      <c r="G10069" s="447" t="n">
        <v>72.781776922414</v>
      </c>
      <c r="H10069" s="448" t="n">
        <v>253.672395116092</v>
      </c>
      <c r="I10069" s="448" t="n">
        <v>5032.85987418493</v>
      </c>
      <c r="J10069" s="389"/>
      <c r="K10069" s="331" t="s">
        <v>994</v>
      </c>
    </row>
    <row r="10070" customFormat="false" ht="15" hidden="true" customHeight="false" outlineLevel="0" collapsed="false">
      <c r="A10070" s="444"/>
      <c r="B10070" s="444" t="s">
        <v>2099</v>
      </c>
      <c r="C10070" s="444" t="str">
        <f aca="false">IFERROR(VLOOKUP(B10070,'[1]#¡REF!'!$A$1:$C$15201,2,FALSE()),"")</f>
        <v/>
      </c>
      <c r="D10070" s="444" t="s">
        <v>1016</v>
      </c>
      <c r="E10070" s="444" t="s">
        <v>1093</v>
      </c>
      <c r="F10070" s="446" t="s">
        <v>1131</v>
      </c>
      <c r="G10070" s="447" t="n">
        <v>218.345330767242</v>
      </c>
      <c r="H10070" s="448" t="n">
        <v>761.017185348277</v>
      </c>
      <c r="I10070" s="448" t="n">
        <v>15098.5796225548</v>
      </c>
      <c r="J10070" s="389"/>
      <c r="K10070" s="331" t="s">
        <v>994</v>
      </c>
    </row>
    <row r="10071" customFormat="false" ht="15" hidden="true" customHeight="false" outlineLevel="0" collapsed="false">
      <c r="A10071" s="444"/>
      <c r="B10071" s="444" t="s">
        <v>2099</v>
      </c>
      <c r="C10071" s="444" t="str">
        <f aca="false">IFERROR(VLOOKUP(B10071,'[1]#¡REF!'!$A$1:$C$15201,2,FALSE()),"")</f>
        <v/>
      </c>
      <c r="D10071" s="444" t="s">
        <v>1016</v>
      </c>
      <c r="E10071" s="444" t="s">
        <v>1026</v>
      </c>
      <c r="F10071" s="446" t="s">
        <v>1132</v>
      </c>
      <c r="G10071" s="447" t="n">
        <v>2493.24240944475</v>
      </c>
      <c r="H10071" s="448" t="n">
        <v>8689.90563782306</v>
      </c>
      <c r="I10071" s="448" t="n">
        <v>172407.712613104</v>
      </c>
      <c r="J10071" s="389"/>
      <c r="K10071" s="331" t="s">
        <v>994</v>
      </c>
    </row>
    <row r="10072" customFormat="false" ht="15" hidden="true" customHeight="false" outlineLevel="0" collapsed="false">
      <c r="A10072" s="444"/>
      <c r="B10072" s="444" t="s">
        <v>2099</v>
      </c>
      <c r="C10072" s="444" t="str">
        <f aca="false">IFERROR(VLOOKUP(B10072,'[1]#¡REF!'!$A$1:$C$15201,2,FALSE()),"")</f>
        <v/>
      </c>
      <c r="D10072" s="444" t="s">
        <v>1016</v>
      </c>
      <c r="E10072" s="444" t="s">
        <v>1027</v>
      </c>
      <c r="F10072" s="446" t="s">
        <v>1133</v>
      </c>
      <c r="G10072" s="447" t="n">
        <v>72.781776922414</v>
      </c>
      <c r="H10072" s="448" t="n">
        <v>253.672395116092</v>
      </c>
      <c r="I10072" s="448" t="n">
        <v>5032.85987418493</v>
      </c>
      <c r="J10072" s="389"/>
      <c r="K10072" s="331" t="s">
        <v>994</v>
      </c>
    </row>
    <row r="10073" customFormat="false" ht="15" hidden="true" customHeight="false" outlineLevel="0" collapsed="false">
      <c r="A10073" s="444"/>
      <c r="B10073" s="444" t="s">
        <v>2099</v>
      </c>
      <c r="C10073" s="444" t="str">
        <f aca="false">IFERROR(VLOOKUP(B10073,'[1]#¡REF!'!$A$1:$C$15201,2,FALSE()),"")</f>
        <v/>
      </c>
      <c r="D10073" s="444" t="s">
        <v>1016</v>
      </c>
      <c r="E10073" s="444" t="s">
        <v>1028</v>
      </c>
      <c r="F10073" s="446" t="s">
        <v>1134</v>
      </c>
      <c r="G10073" s="447" t="n">
        <v>218.345330767242</v>
      </c>
      <c r="H10073" s="448" t="n">
        <v>761.017185348277</v>
      </c>
      <c r="I10073" s="448" t="n">
        <v>15098.5796225548</v>
      </c>
      <c r="J10073" s="389"/>
      <c r="K10073" s="331" t="s">
        <v>994</v>
      </c>
    </row>
    <row r="10074" customFormat="false" ht="15" hidden="true" customHeight="false" outlineLevel="0" collapsed="false">
      <c r="A10074" s="444"/>
      <c r="B10074" s="444" t="s">
        <v>2100</v>
      </c>
      <c r="C10074" s="444" t="str">
        <f aca="false">IFERROR(VLOOKUP(B10074,'[1]#¡REF!'!$A$1:$C$15201,2,FALSE()),"")</f>
        <v/>
      </c>
      <c r="D10074" s="444" t="s">
        <v>991</v>
      </c>
      <c r="E10074" s="444" t="s">
        <v>992</v>
      </c>
      <c r="F10074" s="354" t="s">
        <v>993</v>
      </c>
      <c r="G10074" s="447" t="n">
        <v>2667.12246007612</v>
      </c>
      <c r="H10074" s="448" t="n">
        <v>9747.63440910207</v>
      </c>
      <c r="I10074" s="448" t="n">
        <v>193393.04958012</v>
      </c>
      <c r="J10074" s="389"/>
      <c r="K10074" s="331" t="s">
        <v>994</v>
      </c>
    </row>
    <row r="10075" customFormat="false" ht="15" hidden="true" customHeight="false" outlineLevel="0" collapsed="false">
      <c r="A10075" s="444"/>
      <c r="B10075" s="444" t="s">
        <v>2100</v>
      </c>
      <c r="C10075" s="444" t="str">
        <f aca="false">IFERROR(VLOOKUP(B10075,'[1]#¡REF!'!$A$1:$C$15201,2,FALSE()),"")</f>
        <v/>
      </c>
      <c r="D10075" s="444" t="s">
        <v>991</v>
      </c>
      <c r="E10075" s="444" t="s">
        <v>1008</v>
      </c>
      <c r="F10075" s="354" t="s">
        <v>993</v>
      </c>
      <c r="G10075" s="447" t="n">
        <v>477.978935497513</v>
      </c>
      <c r="H10075" s="448" t="n">
        <v>1746.88788693585</v>
      </c>
      <c r="I10075" s="448" t="n">
        <v>34658.2526129247</v>
      </c>
      <c r="J10075" s="389"/>
      <c r="K10075" s="331" t="s">
        <v>994</v>
      </c>
    </row>
    <row r="10076" customFormat="false" ht="15" hidden="true" customHeight="false" outlineLevel="0" collapsed="false">
      <c r="A10076" s="444"/>
      <c r="B10076" s="444" t="s">
        <v>2100</v>
      </c>
      <c r="C10076" s="444" t="str">
        <f aca="false">IFERROR(VLOOKUP(B10076,'[1]#¡REF!'!$A$1:$C$15201,2,FALSE()),"")</f>
        <v/>
      </c>
      <c r="D10076" s="444" t="s">
        <v>991</v>
      </c>
      <c r="E10076" s="444" t="s">
        <v>1011</v>
      </c>
      <c r="F10076" s="354" t="s">
        <v>993</v>
      </c>
      <c r="G10076" s="447" t="n">
        <v>936.838713575125</v>
      </c>
      <c r="H10076" s="448" t="n">
        <v>3423.90025839427</v>
      </c>
      <c r="I10076" s="448" t="n">
        <v>67930.1751213324</v>
      </c>
      <c r="J10076" s="389"/>
      <c r="K10076" s="331" t="s">
        <v>994</v>
      </c>
    </row>
    <row r="10077" customFormat="false" ht="15" hidden="true" customHeight="false" outlineLevel="0" collapsed="false">
      <c r="A10077" s="444"/>
      <c r="B10077" s="444" t="s">
        <v>2100</v>
      </c>
      <c r="C10077" s="444" t="str">
        <f aca="false">IFERROR(VLOOKUP(B10077,'[1]#¡REF!'!$A$1:$C$15201,2,FALSE()),"")</f>
        <v/>
      </c>
      <c r="D10077" s="444" t="s">
        <v>991</v>
      </c>
      <c r="E10077" s="444" t="s">
        <v>1001</v>
      </c>
      <c r="F10077" s="354" t="s">
        <v>993</v>
      </c>
      <c r="G10077" s="447" t="n">
        <v>1147.14944519403</v>
      </c>
      <c r="H10077" s="448" t="n">
        <v>4192.53092864605</v>
      </c>
      <c r="I10077" s="448" t="n">
        <v>83179.8062710192</v>
      </c>
      <c r="J10077" s="389"/>
      <c r="K10077" s="331" t="s">
        <v>994</v>
      </c>
    </row>
    <row r="10078" customFormat="false" ht="15" hidden="true" customHeight="false" outlineLevel="0" collapsed="false">
      <c r="A10078" s="444"/>
      <c r="B10078" s="444" t="s">
        <v>2100</v>
      </c>
      <c r="C10078" s="444" t="str">
        <f aca="false">IFERROR(VLOOKUP(B10078,'[1]#¡REF!'!$A$1:$C$15201,2,FALSE()),"")</f>
        <v/>
      </c>
      <c r="D10078" s="444" t="s">
        <v>991</v>
      </c>
      <c r="E10078" s="444" t="s">
        <v>1084</v>
      </c>
      <c r="F10078" s="354" t="s">
        <v>993</v>
      </c>
      <c r="G10078" s="447" t="n">
        <v>669.170509696518</v>
      </c>
      <c r="H10078" s="448" t="n">
        <v>2445.6430417102</v>
      </c>
      <c r="I10078" s="448" t="n">
        <v>48521.5536580945</v>
      </c>
      <c r="J10078" s="389"/>
      <c r="K10078" s="331" t="s">
        <v>994</v>
      </c>
    </row>
    <row r="10079" customFormat="false" ht="15" hidden="true" customHeight="false" outlineLevel="0" collapsed="false">
      <c r="A10079" s="444"/>
      <c r="B10079" s="444" t="s">
        <v>2100</v>
      </c>
      <c r="C10079" s="444" t="str">
        <f aca="false">IFERROR(VLOOKUP(B10079,'[1]#¡REF!'!$A$1:$C$15201,2,FALSE()),"")</f>
        <v/>
      </c>
      <c r="D10079" s="444" t="s">
        <v>991</v>
      </c>
      <c r="E10079" s="444" t="s">
        <v>1012</v>
      </c>
      <c r="F10079" s="354" t="s">
        <v>993</v>
      </c>
      <c r="G10079" s="447" t="n">
        <v>47.7978935497513</v>
      </c>
      <c r="H10079" s="448" t="n">
        <v>174.688788693585</v>
      </c>
      <c r="I10079" s="448" t="n">
        <v>3465.82526129247</v>
      </c>
      <c r="J10079" s="389"/>
      <c r="K10079" s="331" t="s">
        <v>994</v>
      </c>
    </row>
    <row r="10080" customFormat="false" ht="15" hidden="true" customHeight="false" outlineLevel="0" collapsed="false">
      <c r="A10080" s="444"/>
      <c r="B10080" s="444" t="s">
        <v>2100</v>
      </c>
      <c r="C10080" s="444" t="str">
        <f aca="false">IFERROR(VLOOKUP(B10080,'[1]#¡REF!'!$A$1:$C$15201,2,FALSE()),"")</f>
        <v/>
      </c>
      <c r="D10080" s="444" t="s">
        <v>991</v>
      </c>
      <c r="E10080" s="444" t="s">
        <v>1035</v>
      </c>
      <c r="F10080" s="354" t="s">
        <v>993</v>
      </c>
      <c r="G10080" s="447" t="n">
        <v>4.77978935497513</v>
      </c>
      <c r="H10080" s="448" t="n">
        <v>17.4688788693585</v>
      </c>
      <c r="I10080" s="448" t="n">
        <v>346.582526129247</v>
      </c>
      <c r="J10080" s="389"/>
      <c r="K10080" s="331" t="s">
        <v>994</v>
      </c>
    </row>
    <row r="10081" customFormat="false" ht="15" hidden="true" customHeight="false" outlineLevel="0" collapsed="false">
      <c r="A10081" s="444"/>
      <c r="B10081" s="444" t="s">
        <v>2100</v>
      </c>
      <c r="C10081" s="444" t="str">
        <f aca="false">IFERROR(VLOOKUP(B10081,'[1]#¡REF!'!$A$1:$C$15201,2,FALSE()),"")</f>
        <v/>
      </c>
      <c r="D10081" s="444" t="s">
        <v>991</v>
      </c>
      <c r="E10081" s="444" t="s">
        <v>1037</v>
      </c>
      <c r="F10081" s="446" t="s">
        <v>1131</v>
      </c>
      <c r="G10081" s="447" t="n">
        <v>1296.27887306926</v>
      </c>
      <c r="H10081" s="448" t="n">
        <v>4737.55994937004</v>
      </c>
      <c r="I10081" s="448" t="n">
        <v>93993.1810862517</v>
      </c>
      <c r="J10081" s="389"/>
      <c r="K10081" s="331" t="s">
        <v>994</v>
      </c>
    </row>
    <row r="10082" customFormat="false" ht="15" hidden="true" customHeight="false" outlineLevel="0" collapsed="false">
      <c r="A10082" s="444"/>
      <c r="B10082" s="444" t="s">
        <v>2100</v>
      </c>
      <c r="C10082" s="444" t="str">
        <f aca="false">IFERROR(VLOOKUP(B10082,'[1]#¡REF!'!$A$1:$C$15201,2,FALSE()),"")</f>
        <v/>
      </c>
      <c r="D10082" s="444" t="s">
        <v>991</v>
      </c>
      <c r="E10082" s="444" t="s">
        <v>1014</v>
      </c>
      <c r="F10082" s="446" t="s">
        <v>1132</v>
      </c>
      <c r="G10082" s="447" t="n">
        <v>5066.57671627364</v>
      </c>
      <c r="H10082" s="448" t="n">
        <v>18517.0116015201</v>
      </c>
      <c r="I10082" s="448" t="n">
        <v>367377.477697001</v>
      </c>
      <c r="J10082" s="389"/>
      <c r="K10082" s="331" t="s">
        <v>994</v>
      </c>
    </row>
    <row r="10083" customFormat="false" ht="15" hidden="true" customHeight="false" outlineLevel="0" collapsed="false">
      <c r="A10083" s="444"/>
      <c r="B10083" s="444" t="s">
        <v>2100</v>
      </c>
      <c r="C10083" s="444" t="str">
        <f aca="false">IFERROR(VLOOKUP(B10083,'[1]#¡REF!'!$A$1:$C$15201,2,FALSE()),"")</f>
        <v/>
      </c>
      <c r="D10083" s="444" t="s">
        <v>991</v>
      </c>
      <c r="E10083" s="444" t="s">
        <v>1004</v>
      </c>
      <c r="F10083" s="446" t="s">
        <v>1134</v>
      </c>
      <c r="G10083" s="447" t="n">
        <v>244.725214974727</v>
      </c>
      <c r="H10083" s="448" t="n">
        <v>894.406598111157</v>
      </c>
      <c r="I10083" s="448" t="n">
        <v>17745.0253378174</v>
      </c>
      <c r="J10083" s="389"/>
      <c r="K10083" s="331" t="s">
        <v>994</v>
      </c>
    </row>
    <row r="10084" customFormat="false" ht="15" hidden="true" customHeight="false" outlineLevel="0" collapsed="false">
      <c r="A10084" s="444"/>
      <c r="B10084" s="444" t="s">
        <v>2100</v>
      </c>
      <c r="C10084" s="444" t="str">
        <f aca="false">IFERROR(VLOOKUP(B10084,'[1]#¡REF!'!$A$1:$C$15201,2,FALSE()),"")</f>
        <v/>
      </c>
      <c r="D10084" s="444" t="s">
        <v>1016</v>
      </c>
      <c r="E10084" s="444" t="s">
        <v>1017</v>
      </c>
      <c r="F10084" s="446" t="s">
        <v>1130</v>
      </c>
      <c r="G10084" s="447" t="n">
        <v>7.64766296796021</v>
      </c>
      <c r="H10084" s="448" t="n">
        <v>27.9502061909737</v>
      </c>
      <c r="I10084" s="448" t="n">
        <v>554.532041806795</v>
      </c>
      <c r="J10084" s="389"/>
      <c r="K10084" s="331" t="s">
        <v>994</v>
      </c>
    </row>
    <row r="10085" customFormat="false" ht="15" hidden="true" customHeight="false" outlineLevel="0" collapsed="false">
      <c r="A10085" s="444"/>
      <c r="B10085" s="444" t="s">
        <v>2100</v>
      </c>
      <c r="C10085" s="444" t="str">
        <f aca="false">IFERROR(VLOOKUP(B10085,'[1]#¡REF!'!$A$1:$C$15201,2,FALSE()),"")</f>
        <v/>
      </c>
      <c r="D10085" s="444" t="s">
        <v>1016</v>
      </c>
      <c r="E10085" s="444" t="s">
        <v>1091</v>
      </c>
      <c r="F10085" s="354" t="s">
        <v>993</v>
      </c>
      <c r="G10085" s="447" t="n">
        <v>74.564713937612</v>
      </c>
      <c r="H10085" s="448" t="n">
        <v>272.514510361993</v>
      </c>
      <c r="I10085" s="448" t="n">
        <v>5406.68740761625</v>
      </c>
      <c r="J10085" s="389"/>
      <c r="K10085" s="331" t="s">
        <v>994</v>
      </c>
    </row>
    <row r="10086" customFormat="false" ht="15" hidden="true" customHeight="false" outlineLevel="0" collapsed="false">
      <c r="A10086" s="444"/>
      <c r="B10086" s="444" t="s">
        <v>2100</v>
      </c>
      <c r="C10086" s="444" t="str">
        <f aca="false">IFERROR(VLOOKUP(B10086,'[1]#¡REF!'!$A$1:$C$15201,2,FALSE()),"")</f>
        <v/>
      </c>
      <c r="D10086" s="444" t="s">
        <v>1016</v>
      </c>
      <c r="E10086" s="444" t="s">
        <v>1018</v>
      </c>
      <c r="F10086" s="354" t="s">
        <v>993</v>
      </c>
      <c r="G10086" s="447" t="n">
        <v>447.388283625672</v>
      </c>
      <c r="H10086" s="448" t="n">
        <v>1635.08706217196</v>
      </c>
      <c r="I10086" s="448" t="n">
        <v>32440.1244456975</v>
      </c>
      <c r="J10086" s="389"/>
      <c r="K10086" s="331" t="s">
        <v>994</v>
      </c>
    </row>
    <row r="10087" customFormat="false" ht="15" hidden="true" customHeight="false" outlineLevel="0" collapsed="false">
      <c r="A10087" s="444"/>
      <c r="B10087" s="444" t="s">
        <v>2100</v>
      </c>
      <c r="C10087" s="444" t="str">
        <f aca="false">IFERROR(VLOOKUP(B10087,'[1]#¡REF!'!$A$1:$C$15201,2,FALSE()),"")</f>
        <v/>
      </c>
      <c r="D10087" s="444" t="s">
        <v>1016</v>
      </c>
      <c r="E10087" s="444" t="s">
        <v>1019</v>
      </c>
      <c r="F10087" s="354" t="s">
        <v>993</v>
      </c>
      <c r="G10087" s="447" t="n">
        <v>574.530680468011</v>
      </c>
      <c r="H10087" s="448" t="n">
        <v>2099.7592400969</v>
      </c>
      <c r="I10087" s="448" t="n">
        <v>41659.2196407355</v>
      </c>
      <c r="J10087" s="389"/>
      <c r="K10087" s="331" t="s">
        <v>994</v>
      </c>
    </row>
    <row r="10088" customFormat="false" ht="15" hidden="true" customHeight="false" outlineLevel="0" collapsed="false">
      <c r="A10088" s="444"/>
      <c r="B10088" s="444" t="s">
        <v>2100</v>
      </c>
      <c r="C10088" s="444" t="str">
        <f aca="false">IFERROR(VLOOKUP(B10088,'[1]#¡REF!'!$A$1:$C$15201,2,FALSE()),"")</f>
        <v/>
      </c>
      <c r="D10088" s="444" t="s">
        <v>1016</v>
      </c>
      <c r="E10088" s="444" t="s">
        <v>1020</v>
      </c>
      <c r="F10088" s="354" t="s">
        <v>993</v>
      </c>
      <c r="G10088" s="447" t="n">
        <v>11184.7070906418</v>
      </c>
      <c r="H10088" s="448" t="n">
        <v>40877.176554299</v>
      </c>
      <c r="I10088" s="448" t="n">
        <v>811003.111142437</v>
      </c>
      <c r="J10088" s="389"/>
      <c r="K10088" s="331" t="s">
        <v>994</v>
      </c>
    </row>
    <row r="10089" customFormat="false" ht="15" hidden="true" customHeight="false" outlineLevel="0" collapsed="false">
      <c r="A10089" s="444"/>
      <c r="B10089" s="444" t="s">
        <v>2100</v>
      </c>
      <c r="C10089" s="444" t="str">
        <f aca="false">IFERROR(VLOOKUP(B10089,'[1]#¡REF!'!$A$1:$C$15201,2,FALSE()),"")</f>
        <v/>
      </c>
      <c r="D10089" s="444" t="s">
        <v>1016</v>
      </c>
      <c r="E10089" s="444" t="s">
        <v>1041</v>
      </c>
      <c r="F10089" s="354" t="s">
        <v>993</v>
      </c>
      <c r="G10089" s="447" t="n">
        <v>19.1191574199005</v>
      </c>
      <c r="H10089" s="448" t="n">
        <v>69.8755154774342</v>
      </c>
      <c r="I10089" s="448" t="n">
        <v>1386.33010451699</v>
      </c>
      <c r="J10089" s="389"/>
      <c r="K10089" s="331" t="s">
        <v>994</v>
      </c>
    </row>
    <row r="10090" customFormat="false" ht="15" hidden="true" customHeight="false" outlineLevel="0" collapsed="false">
      <c r="A10090" s="444"/>
      <c r="B10090" s="444" t="s">
        <v>2100</v>
      </c>
      <c r="C10090" s="444" t="str">
        <f aca="false">IFERROR(VLOOKUP(B10090,'[1]#¡REF!'!$A$1:$C$15201,2,FALSE()),"")</f>
        <v/>
      </c>
      <c r="D10090" s="444" t="s">
        <v>1016</v>
      </c>
      <c r="E10090" s="444" t="s">
        <v>1022</v>
      </c>
      <c r="F10090" s="354" t="s">
        <v>993</v>
      </c>
      <c r="G10090" s="447" t="n">
        <v>96.5517449704976</v>
      </c>
      <c r="H10090" s="448" t="n">
        <v>352.871353161043</v>
      </c>
      <c r="I10090" s="448" t="n">
        <v>7000.96702781078</v>
      </c>
      <c r="J10090" s="389"/>
      <c r="K10090" s="331" t="s">
        <v>994</v>
      </c>
    </row>
    <row r="10091" customFormat="false" ht="15" hidden="true" customHeight="false" outlineLevel="0" collapsed="false">
      <c r="A10091" s="444"/>
      <c r="B10091" s="444" t="s">
        <v>2100</v>
      </c>
      <c r="C10091" s="444" t="str">
        <f aca="false">IFERROR(VLOOKUP(B10091,'[1]#¡REF!'!$A$1:$C$15201,2,FALSE()),"")</f>
        <v/>
      </c>
      <c r="D10091" s="444" t="s">
        <v>1016</v>
      </c>
      <c r="E10091" s="444" t="s">
        <v>1042</v>
      </c>
      <c r="F10091" s="354" t="s">
        <v>993</v>
      </c>
      <c r="G10091" s="447" t="n">
        <v>1118.47070906418</v>
      </c>
      <c r="H10091" s="448" t="n">
        <v>4087.7176554299</v>
      </c>
      <c r="I10091" s="448" t="n">
        <v>81100.3111142437</v>
      </c>
      <c r="J10091" s="389"/>
      <c r="K10091" s="331" t="s">
        <v>994</v>
      </c>
    </row>
    <row r="10092" customFormat="false" ht="15" hidden="true" customHeight="false" outlineLevel="0" collapsed="false">
      <c r="A10092" s="444"/>
      <c r="B10092" s="444" t="s">
        <v>2100</v>
      </c>
      <c r="C10092" s="444" t="str">
        <f aca="false">IFERROR(VLOOKUP(B10092,'[1]#¡REF!'!$A$1:$C$15201,2,FALSE()),"")</f>
        <v/>
      </c>
      <c r="D10092" s="444" t="s">
        <v>1016</v>
      </c>
      <c r="E10092" s="444" t="s">
        <v>1024</v>
      </c>
      <c r="F10092" s="354" t="s">
        <v>993</v>
      </c>
      <c r="G10092" s="447" t="n">
        <v>2013.24727631552</v>
      </c>
      <c r="H10092" s="448" t="n">
        <v>7357.89177977382</v>
      </c>
      <c r="I10092" s="448" t="n">
        <v>145980.560005639</v>
      </c>
      <c r="J10092" s="389"/>
      <c r="K10092" s="331" t="s">
        <v>994</v>
      </c>
    </row>
    <row r="10093" customFormat="false" ht="15" hidden="true" customHeight="false" outlineLevel="0" collapsed="false">
      <c r="A10093" s="444"/>
      <c r="B10093" s="444" t="s">
        <v>2100</v>
      </c>
      <c r="C10093" s="444" t="str">
        <f aca="false">IFERROR(VLOOKUP(B10093,'[1]#¡REF!'!$A$1:$C$15201,2,FALSE()),"")</f>
        <v/>
      </c>
      <c r="D10093" s="444" t="s">
        <v>1016</v>
      </c>
      <c r="E10093" s="444" t="s">
        <v>1043</v>
      </c>
      <c r="F10093" s="354" t="s">
        <v>993</v>
      </c>
      <c r="G10093" s="447" t="n">
        <v>74.564713937612</v>
      </c>
      <c r="H10093" s="448" t="n">
        <v>272.514510361993</v>
      </c>
      <c r="I10093" s="448" t="n">
        <v>5406.68740761625</v>
      </c>
      <c r="J10093" s="389"/>
      <c r="K10093" s="331" t="s">
        <v>994</v>
      </c>
    </row>
    <row r="10094" customFormat="false" ht="15" hidden="true" customHeight="false" outlineLevel="0" collapsed="false">
      <c r="A10094" s="444"/>
      <c r="B10094" s="444" t="s">
        <v>2100</v>
      </c>
      <c r="C10094" s="444" t="str">
        <f aca="false">IFERROR(VLOOKUP(B10094,'[1]#¡REF!'!$A$1:$C$15201,2,FALSE()),"")</f>
        <v/>
      </c>
      <c r="D10094" s="444" t="s">
        <v>1016</v>
      </c>
      <c r="E10094" s="444" t="s">
        <v>1093</v>
      </c>
      <c r="F10094" s="446" t="s">
        <v>1131</v>
      </c>
      <c r="G10094" s="447" t="n">
        <v>223.694141812836</v>
      </c>
      <c r="H10094" s="448" t="n">
        <v>817.54353108598</v>
      </c>
      <c r="I10094" s="448" t="n">
        <v>16220.0622228487</v>
      </c>
      <c r="J10094" s="389"/>
      <c r="K10094" s="331" t="s">
        <v>994</v>
      </c>
    </row>
    <row r="10095" customFormat="false" ht="15" hidden="true" customHeight="false" outlineLevel="0" collapsed="false">
      <c r="A10095" s="444"/>
      <c r="B10095" s="444" t="s">
        <v>2100</v>
      </c>
      <c r="C10095" s="444" t="str">
        <f aca="false">IFERROR(VLOOKUP(B10095,'[1]#¡REF!'!$A$1:$C$15201,2,FALSE()),"")</f>
        <v/>
      </c>
      <c r="D10095" s="444" t="s">
        <v>1016</v>
      </c>
      <c r="E10095" s="444" t="s">
        <v>1026</v>
      </c>
      <c r="F10095" s="446" t="s">
        <v>1132</v>
      </c>
      <c r="G10095" s="447" t="n">
        <v>2669.03437581811</v>
      </c>
      <c r="H10095" s="448" t="n">
        <v>9754.62196064981</v>
      </c>
      <c r="I10095" s="448" t="n">
        <v>193531.682590571</v>
      </c>
      <c r="J10095" s="389"/>
      <c r="K10095" s="331" t="s">
        <v>994</v>
      </c>
    </row>
    <row r="10096" customFormat="false" ht="15" hidden="true" customHeight="false" outlineLevel="0" collapsed="false">
      <c r="A10096" s="444"/>
      <c r="B10096" s="444" t="s">
        <v>2100</v>
      </c>
      <c r="C10096" s="444" t="str">
        <f aca="false">IFERROR(VLOOKUP(B10096,'[1]#¡REF!'!$A$1:$C$15201,2,FALSE()),"")</f>
        <v/>
      </c>
      <c r="D10096" s="444" t="s">
        <v>1016</v>
      </c>
      <c r="E10096" s="444" t="s">
        <v>1027</v>
      </c>
      <c r="F10096" s="446" t="s">
        <v>1133</v>
      </c>
      <c r="G10096" s="447" t="n">
        <v>74.564713937612</v>
      </c>
      <c r="H10096" s="448" t="n">
        <v>272.514510361993</v>
      </c>
      <c r="I10096" s="448" t="n">
        <v>5406.68740761625</v>
      </c>
      <c r="J10096" s="389"/>
      <c r="K10096" s="331" t="s">
        <v>994</v>
      </c>
    </row>
    <row r="10097" customFormat="false" ht="15" hidden="true" customHeight="false" outlineLevel="0" collapsed="false">
      <c r="A10097" s="444"/>
      <c r="B10097" s="444" t="s">
        <v>2100</v>
      </c>
      <c r="C10097" s="444" t="str">
        <f aca="false">IFERROR(VLOOKUP(B10097,'[1]#¡REF!'!$A$1:$C$15201,2,FALSE()),"")</f>
        <v/>
      </c>
      <c r="D10097" s="444" t="s">
        <v>1016</v>
      </c>
      <c r="E10097" s="444" t="s">
        <v>1028</v>
      </c>
      <c r="F10097" s="446" t="s">
        <v>1134</v>
      </c>
      <c r="G10097" s="447" t="n">
        <v>223.694141812836</v>
      </c>
      <c r="H10097" s="448" t="n">
        <v>817.54353108598</v>
      </c>
      <c r="I10097" s="448" t="n">
        <v>16220.0622228487</v>
      </c>
      <c r="J10097" s="389"/>
      <c r="K10097" s="331" t="s">
        <v>994</v>
      </c>
    </row>
    <row r="10098" customFormat="false" ht="15" hidden="true" customHeight="false" outlineLevel="0" collapsed="false">
      <c r="A10098" s="444"/>
      <c r="B10098" s="444" t="s">
        <v>2101</v>
      </c>
      <c r="C10098" s="444" t="str">
        <f aca="false">IFERROR(VLOOKUP(B10098,'[1]#¡REF!'!$A$1:$C$15201,2,FALSE()),"")</f>
        <v/>
      </c>
      <c r="D10098" s="444" t="s">
        <v>991</v>
      </c>
      <c r="E10098" s="444" t="s">
        <v>997</v>
      </c>
      <c r="F10098" s="446" t="s">
        <v>1130</v>
      </c>
      <c r="G10098" s="447" t="n">
        <v>180.725228795849</v>
      </c>
      <c r="H10098" s="448" t="n">
        <v>639.552390900876</v>
      </c>
      <c r="I10098" s="448" t="n">
        <v>12688.7183137566</v>
      </c>
      <c r="J10098" s="389"/>
      <c r="K10098" s="331" t="s">
        <v>994</v>
      </c>
    </row>
    <row r="10099" customFormat="false" ht="15" hidden="true" customHeight="false" outlineLevel="0" collapsed="false">
      <c r="A10099" s="444"/>
      <c r="B10099" s="444" t="s">
        <v>2101</v>
      </c>
      <c r="C10099" s="444" t="str">
        <f aca="false">IFERROR(VLOOKUP(B10099,'[1]#¡REF!'!$A$1:$C$15201,2,FALSE()),"")</f>
        <v/>
      </c>
      <c r="D10099" s="444" t="s">
        <v>991</v>
      </c>
      <c r="E10099" s="444" t="s">
        <v>1008</v>
      </c>
      <c r="F10099" s="354" t="s">
        <v>993</v>
      </c>
      <c r="G10099" s="447" t="n">
        <v>475.592707357498</v>
      </c>
      <c r="H10099" s="448" t="n">
        <v>1683.03260763388</v>
      </c>
      <c r="I10099" s="448" t="n">
        <v>33391.3639835699</v>
      </c>
      <c r="J10099" s="389"/>
      <c r="K10099" s="331" t="s">
        <v>994</v>
      </c>
    </row>
    <row r="10100" customFormat="false" ht="15" hidden="true" customHeight="false" outlineLevel="0" collapsed="false">
      <c r="A10100" s="444"/>
      <c r="B10100" s="444" t="s">
        <v>2101</v>
      </c>
      <c r="C10100" s="444" t="str">
        <f aca="false">IFERROR(VLOOKUP(B10100,'[1]#¡REF!'!$A$1:$C$15201,2,FALSE()),"")</f>
        <v/>
      </c>
      <c r="D10100" s="444" t="s">
        <v>991</v>
      </c>
      <c r="E10100" s="444" t="s">
        <v>1053</v>
      </c>
      <c r="F10100" s="354" t="s">
        <v>993</v>
      </c>
      <c r="G10100" s="447" t="n">
        <v>4755.92707357498</v>
      </c>
      <c r="H10100" s="448" t="n">
        <v>16830.3260763388</v>
      </c>
      <c r="I10100" s="448" t="n">
        <v>333913.639835699</v>
      </c>
      <c r="J10100" s="389"/>
      <c r="K10100" s="331" t="s">
        <v>994</v>
      </c>
    </row>
    <row r="10101" customFormat="false" ht="15" hidden="true" customHeight="false" outlineLevel="0" collapsed="false">
      <c r="A10101" s="444"/>
      <c r="B10101" s="444" t="s">
        <v>2101</v>
      </c>
      <c r="C10101" s="444" t="str">
        <f aca="false">IFERROR(VLOOKUP(B10101,'[1]#¡REF!'!$A$1:$C$15201,2,FALSE()),"")</f>
        <v/>
      </c>
      <c r="D10101" s="444" t="s">
        <v>991</v>
      </c>
      <c r="E10101" s="444" t="s">
        <v>1035</v>
      </c>
      <c r="F10101" s="354" t="s">
        <v>993</v>
      </c>
      <c r="G10101" s="447" t="n">
        <v>54.2175686387548</v>
      </c>
      <c r="H10101" s="448" t="n">
        <v>191.865717270263</v>
      </c>
      <c r="I10101" s="448" t="n">
        <v>3806.61549412697</v>
      </c>
      <c r="J10101" s="389"/>
      <c r="K10101" s="331" t="s">
        <v>994</v>
      </c>
    </row>
    <row r="10102" customFormat="false" ht="15" hidden="true" customHeight="false" outlineLevel="0" collapsed="false">
      <c r="A10102" s="444"/>
      <c r="B10102" s="444" t="s">
        <v>2101</v>
      </c>
      <c r="C10102" s="444" t="str">
        <f aca="false">IFERROR(VLOOKUP(B10102,'[1]#¡REF!'!$A$1:$C$15201,2,FALSE()),"")</f>
        <v/>
      </c>
      <c r="D10102" s="444" t="s">
        <v>991</v>
      </c>
      <c r="E10102" s="444" t="s">
        <v>1014</v>
      </c>
      <c r="F10102" s="446" t="s">
        <v>1132</v>
      </c>
      <c r="G10102" s="447" t="n">
        <v>1902.37082942999</v>
      </c>
      <c r="H10102" s="448" t="n">
        <v>6732.13043053553</v>
      </c>
      <c r="I10102" s="448" t="n">
        <v>133565.45593428</v>
      </c>
      <c r="J10102" s="389"/>
      <c r="K10102" s="331" t="s">
        <v>994</v>
      </c>
    </row>
    <row r="10103" customFormat="false" ht="15" hidden="true" customHeight="false" outlineLevel="0" collapsed="false">
      <c r="A10103" s="444"/>
      <c r="B10103" s="444" t="s">
        <v>2101</v>
      </c>
      <c r="C10103" s="444" t="str">
        <f aca="false">IFERROR(VLOOKUP(B10103,'[1]#¡REF!'!$A$1:$C$15201,2,FALSE()),"")</f>
        <v/>
      </c>
      <c r="D10103" s="444" t="s">
        <v>991</v>
      </c>
      <c r="E10103" s="444" t="s">
        <v>1004</v>
      </c>
      <c r="F10103" s="446" t="s">
        <v>1134</v>
      </c>
      <c r="G10103" s="447" t="n">
        <v>152.189666354399</v>
      </c>
      <c r="H10103" s="448" t="n">
        <v>538.570434442843</v>
      </c>
      <c r="I10103" s="448" t="n">
        <v>10685.2364747424</v>
      </c>
      <c r="J10103" s="389"/>
      <c r="K10103" s="331" t="s">
        <v>994</v>
      </c>
    </row>
    <row r="10104" customFormat="false" ht="15" hidden="true" customHeight="false" outlineLevel="0" collapsed="false">
      <c r="A10104" s="444"/>
      <c r="B10104" s="444" t="s">
        <v>2101</v>
      </c>
      <c r="C10104" s="444" t="str">
        <f aca="false">IFERROR(VLOOKUP(B10104,'[1]#¡REF!'!$A$1:$C$15201,2,FALSE()),"")</f>
        <v/>
      </c>
      <c r="D10104" s="444" t="s">
        <v>1016</v>
      </c>
      <c r="E10104" s="444" t="s">
        <v>1017</v>
      </c>
      <c r="F10104" s="446" t="s">
        <v>1130</v>
      </c>
      <c r="G10104" s="447" t="n">
        <v>74.1924623477697</v>
      </c>
      <c r="H10104" s="448" t="n">
        <v>262.553086790886</v>
      </c>
      <c r="I10104" s="448" t="n">
        <v>5209.05278143691</v>
      </c>
      <c r="J10104" s="389"/>
      <c r="K10104" s="331" t="s">
        <v>994</v>
      </c>
    </row>
    <row r="10105" customFormat="false" ht="15" hidden="true" customHeight="false" outlineLevel="0" collapsed="false">
      <c r="A10105" s="444"/>
      <c r="B10105" s="444" t="s">
        <v>2101</v>
      </c>
      <c r="C10105" s="444" t="str">
        <f aca="false">IFERROR(VLOOKUP(B10105,'[1]#¡REF!'!$A$1:$C$15201,2,FALSE()),"")</f>
        <v/>
      </c>
      <c r="D10105" s="444" t="s">
        <v>1016</v>
      </c>
      <c r="E10105" s="444" t="s">
        <v>1091</v>
      </c>
      <c r="F10105" s="354" t="s">
        <v>993</v>
      </c>
      <c r="G10105" s="447" t="n">
        <v>74.1924623477697</v>
      </c>
      <c r="H10105" s="448" t="n">
        <v>262.553086790886</v>
      </c>
      <c r="I10105" s="448" t="n">
        <v>5209.05278143691</v>
      </c>
      <c r="J10105" s="389"/>
      <c r="K10105" s="331" t="s">
        <v>994</v>
      </c>
    </row>
    <row r="10106" customFormat="false" ht="15" hidden="true" customHeight="false" outlineLevel="0" collapsed="false">
      <c r="A10106" s="444"/>
      <c r="B10106" s="444" t="s">
        <v>2101</v>
      </c>
      <c r="C10106" s="444" t="str">
        <f aca="false">IFERROR(VLOOKUP(B10106,'[1]#¡REF!'!$A$1:$C$15201,2,FALSE()),"")</f>
        <v/>
      </c>
      <c r="D10106" s="444" t="s">
        <v>1016</v>
      </c>
      <c r="E10106" s="444" t="s">
        <v>1018</v>
      </c>
      <c r="F10106" s="354" t="s">
        <v>993</v>
      </c>
      <c r="G10106" s="447" t="n">
        <v>445.154774086618</v>
      </c>
      <c r="H10106" s="448" t="n">
        <v>1575.31852074531</v>
      </c>
      <c r="I10106" s="448" t="n">
        <v>31254.3166886215</v>
      </c>
      <c r="J10106" s="389"/>
      <c r="K10106" s="331" t="s">
        <v>994</v>
      </c>
    </row>
    <row r="10107" customFormat="false" ht="15" hidden="true" customHeight="false" outlineLevel="0" collapsed="false">
      <c r="A10107" s="444"/>
      <c r="B10107" s="444" t="s">
        <v>2101</v>
      </c>
      <c r="C10107" s="444" t="str">
        <f aca="false">IFERROR(VLOOKUP(B10107,'[1]#¡REF!'!$A$1:$C$15201,2,FALSE()),"")</f>
        <v/>
      </c>
      <c r="D10107" s="444" t="s">
        <v>1016</v>
      </c>
      <c r="E10107" s="444" t="s">
        <v>1019</v>
      </c>
      <c r="F10107" s="354" t="s">
        <v>993</v>
      </c>
      <c r="G10107" s="447" t="n">
        <v>408.058542912733</v>
      </c>
      <c r="H10107" s="448" t="n">
        <v>1444.04197734987</v>
      </c>
      <c r="I10107" s="448" t="n">
        <v>28649.790297903</v>
      </c>
      <c r="J10107" s="389"/>
      <c r="K10107" s="331" t="s">
        <v>994</v>
      </c>
    </row>
    <row r="10108" customFormat="false" ht="15" hidden="true" customHeight="false" outlineLevel="0" collapsed="false">
      <c r="A10108" s="444"/>
      <c r="B10108" s="444" t="s">
        <v>2101</v>
      </c>
      <c r="C10108" s="444" t="str">
        <f aca="false">IFERROR(VLOOKUP(B10108,'[1]#¡REF!'!$A$1:$C$15201,2,FALSE()),"")</f>
        <v/>
      </c>
      <c r="D10108" s="444" t="s">
        <v>1016</v>
      </c>
      <c r="E10108" s="444" t="s">
        <v>1020</v>
      </c>
      <c r="F10108" s="354" t="s">
        <v>993</v>
      </c>
      <c r="G10108" s="447" t="n">
        <v>2225.77387043309</v>
      </c>
      <c r="H10108" s="448" t="n">
        <v>7876.59260372657</v>
      </c>
      <c r="I10108" s="448" t="n">
        <v>156271.583443107</v>
      </c>
      <c r="J10108" s="389"/>
      <c r="K10108" s="331" t="s">
        <v>994</v>
      </c>
    </row>
    <row r="10109" customFormat="false" ht="15" hidden="true" customHeight="false" outlineLevel="0" collapsed="false">
      <c r="A10109" s="444"/>
      <c r="B10109" s="444" t="s">
        <v>2101</v>
      </c>
      <c r="C10109" s="444" t="str">
        <f aca="false">IFERROR(VLOOKUP(B10109,'[1]#¡REF!'!$A$1:$C$15201,2,FALSE()),"")</f>
        <v/>
      </c>
      <c r="D10109" s="444" t="s">
        <v>1016</v>
      </c>
      <c r="E10109" s="444" t="s">
        <v>1041</v>
      </c>
      <c r="F10109" s="354" t="s">
        <v>993</v>
      </c>
      <c r="G10109" s="447" t="n">
        <v>19.0237082942999</v>
      </c>
      <c r="H10109" s="448" t="n">
        <v>67.3213043053553</v>
      </c>
      <c r="I10109" s="448" t="n">
        <v>1335.6545593428</v>
      </c>
      <c r="J10109" s="389"/>
      <c r="K10109" s="331" t="s">
        <v>994</v>
      </c>
    </row>
    <row r="10110" customFormat="false" ht="15" hidden="true" customHeight="false" outlineLevel="0" collapsed="false">
      <c r="A10110" s="444"/>
      <c r="B10110" s="444" t="s">
        <v>2101</v>
      </c>
      <c r="C10110" s="444" t="str">
        <f aca="false">IFERROR(VLOOKUP(B10110,'[1]#¡REF!'!$A$1:$C$15201,2,FALSE()),"")</f>
        <v/>
      </c>
      <c r="D10110" s="444" t="s">
        <v>1016</v>
      </c>
      <c r="E10110" s="444" t="s">
        <v>1022</v>
      </c>
      <c r="F10110" s="354" t="s">
        <v>993</v>
      </c>
      <c r="G10110" s="447" t="n">
        <v>1298.36809108597</v>
      </c>
      <c r="H10110" s="448" t="n">
        <v>4594.6790188405</v>
      </c>
      <c r="I10110" s="448" t="n">
        <v>91158.4236751459</v>
      </c>
      <c r="J10110" s="389"/>
      <c r="K10110" s="331" t="s">
        <v>994</v>
      </c>
    </row>
    <row r="10111" customFormat="false" ht="15" hidden="true" customHeight="false" outlineLevel="0" collapsed="false">
      <c r="A10111" s="444"/>
      <c r="B10111" s="444" t="s">
        <v>2101</v>
      </c>
      <c r="C10111" s="444" t="str">
        <f aca="false">IFERROR(VLOOKUP(B10111,'[1]#¡REF!'!$A$1:$C$15201,2,FALSE()),"")</f>
        <v/>
      </c>
      <c r="D10111" s="444" t="s">
        <v>1016</v>
      </c>
      <c r="E10111" s="444" t="s">
        <v>1042</v>
      </c>
      <c r="F10111" s="354" t="s">
        <v>993</v>
      </c>
      <c r="G10111" s="447" t="n">
        <v>1483.84924695539</v>
      </c>
      <c r="H10111" s="448" t="n">
        <v>5251.06173581772</v>
      </c>
      <c r="I10111" s="448" t="n">
        <v>104181.055628738</v>
      </c>
      <c r="J10111" s="389"/>
      <c r="K10111" s="331" t="s">
        <v>994</v>
      </c>
    </row>
    <row r="10112" customFormat="false" ht="15" hidden="true" customHeight="false" outlineLevel="0" collapsed="false">
      <c r="A10112" s="444"/>
      <c r="B10112" s="444" t="s">
        <v>2101</v>
      </c>
      <c r="C10112" s="444" t="str">
        <f aca="false">IFERROR(VLOOKUP(B10112,'[1]#¡REF!'!$A$1:$C$15201,2,FALSE()),"")</f>
        <v/>
      </c>
      <c r="D10112" s="444" t="s">
        <v>1016</v>
      </c>
      <c r="E10112" s="444" t="s">
        <v>1043</v>
      </c>
      <c r="F10112" s="354" t="s">
        <v>993</v>
      </c>
      <c r="G10112" s="447" t="n">
        <v>74.1924623477697</v>
      </c>
      <c r="H10112" s="448" t="n">
        <v>262.553086790886</v>
      </c>
      <c r="I10112" s="448" t="n">
        <v>5209.05278143691</v>
      </c>
      <c r="J10112" s="389"/>
      <c r="K10112" s="331" t="s">
        <v>994</v>
      </c>
    </row>
    <row r="10113" customFormat="false" ht="15" hidden="true" customHeight="false" outlineLevel="0" collapsed="false">
      <c r="A10113" s="444"/>
      <c r="B10113" s="444" t="s">
        <v>2101</v>
      </c>
      <c r="C10113" s="444" t="str">
        <f aca="false">IFERROR(VLOOKUP(B10113,'[1]#¡REF!'!$A$1:$C$15201,2,FALSE()),"")</f>
        <v/>
      </c>
      <c r="D10113" s="444" t="s">
        <v>1016</v>
      </c>
      <c r="E10113" s="444" t="s">
        <v>1093</v>
      </c>
      <c r="F10113" s="446" t="s">
        <v>1131</v>
      </c>
      <c r="G10113" s="447" t="n">
        <v>593.539698782158</v>
      </c>
      <c r="H10113" s="448" t="n">
        <v>2100.42469432709</v>
      </c>
      <c r="I10113" s="448" t="n">
        <v>41672.4222514953</v>
      </c>
      <c r="J10113" s="389"/>
      <c r="K10113" s="331" t="s">
        <v>994</v>
      </c>
    </row>
    <row r="10114" customFormat="false" ht="15" hidden="true" customHeight="false" outlineLevel="0" collapsed="false">
      <c r="A10114" s="444"/>
      <c r="B10114" s="444" t="s">
        <v>2101</v>
      </c>
      <c r="C10114" s="444" t="str">
        <f aca="false">IFERROR(VLOOKUP(B10114,'[1]#¡REF!'!$A$1:$C$15201,2,FALSE()),"")</f>
        <v/>
      </c>
      <c r="D10114" s="444" t="s">
        <v>1016</v>
      </c>
      <c r="E10114" s="444" t="s">
        <v>1026</v>
      </c>
      <c r="F10114" s="446" t="s">
        <v>1132</v>
      </c>
      <c r="G10114" s="447" t="n">
        <v>1671.23277365425</v>
      </c>
      <c r="H10114" s="448" t="n">
        <v>5914.17658322547</v>
      </c>
      <c r="I10114" s="448" t="n">
        <v>117337.253038265</v>
      </c>
      <c r="J10114" s="389"/>
      <c r="K10114" s="331" t="s">
        <v>994</v>
      </c>
    </row>
    <row r="10115" customFormat="false" ht="15" hidden="true" customHeight="false" outlineLevel="0" collapsed="false">
      <c r="A10115" s="444"/>
      <c r="B10115" s="444" t="s">
        <v>2101</v>
      </c>
      <c r="C10115" s="444" t="str">
        <f aca="false">IFERROR(VLOOKUP(B10115,'[1]#¡REF!'!$A$1:$C$15201,2,FALSE()),"")</f>
        <v/>
      </c>
      <c r="D10115" s="444" t="s">
        <v>1016</v>
      </c>
      <c r="E10115" s="444" t="s">
        <v>1027</v>
      </c>
      <c r="F10115" s="446" t="s">
        <v>1133</v>
      </c>
      <c r="G10115" s="447" t="n">
        <v>74.1924623477697</v>
      </c>
      <c r="H10115" s="448" t="n">
        <v>262.553086790886</v>
      </c>
      <c r="I10115" s="448" t="n">
        <v>5209.05278143691</v>
      </c>
      <c r="J10115" s="389"/>
      <c r="K10115" s="331" t="s">
        <v>994</v>
      </c>
    </row>
    <row r="10116" customFormat="false" ht="15" hidden="true" customHeight="false" outlineLevel="0" collapsed="false">
      <c r="A10116" s="444"/>
      <c r="B10116" s="444" t="s">
        <v>2101</v>
      </c>
      <c r="C10116" s="444" t="str">
        <f aca="false">IFERROR(VLOOKUP(B10116,'[1]#¡REF!'!$A$1:$C$15201,2,FALSE()),"")</f>
        <v/>
      </c>
      <c r="D10116" s="444" t="s">
        <v>1016</v>
      </c>
      <c r="E10116" s="444" t="s">
        <v>1028</v>
      </c>
      <c r="F10116" s="446" t="s">
        <v>1134</v>
      </c>
      <c r="G10116" s="447" t="n">
        <v>148.384924695539</v>
      </c>
      <c r="H10116" s="448" t="n">
        <v>525.106173581772</v>
      </c>
      <c r="I10116" s="448" t="n">
        <v>10418.1055628738</v>
      </c>
      <c r="J10116" s="389"/>
      <c r="K10116" s="331" t="s">
        <v>994</v>
      </c>
    </row>
    <row r="10117" customFormat="false" ht="15" hidden="true" customHeight="false" outlineLevel="0" collapsed="false">
      <c r="A10117" s="444"/>
      <c r="B10117" s="444" t="s">
        <v>2102</v>
      </c>
      <c r="C10117" s="444" t="str">
        <f aca="false">IFERROR(VLOOKUP(B10117,'[1]#¡REF!'!$A$1:$C$15201,2,FALSE()),"")</f>
        <v/>
      </c>
      <c r="D10117" s="444" t="s">
        <v>991</v>
      </c>
      <c r="E10117" s="444" t="s">
        <v>992</v>
      </c>
      <c r="F10117" s="354" t="s">
        <v>993</v>
      </c>
      <c r="G10117" s="447" t="n">
        <v>2900.26695284727</v>
      </c>
      <c r="H10117" s="448" t="n">
        <v>10301.503540073</v>
      </c>
      <c r="I10117" s="448" t="n">
        <v>204381.812167147</v>
      </c>
      <c r="J10117" s="389"/>
      <c r="K10117" s="331" t="s">
        <v>994</v>
      </c>
    </row>
    <row r="10118" customFormat="false" ht="15" hidden="true" customHeight="false" outlineLevel="0" collapsed="false">
      <c r="A10118" s="444"/>
      <c r="B10118" s="444" t="s">
        <v>2102</v>
      </c>
      <c r="C10118" s="444" t="str">
        <f aca="false">IFERROR(VLOOKUP(B10118,'[1]#¡REF!'!$A$1:$C$15201,2,FALSE()),"")</f>
        <v/>
      </c>
      <c r="D10118" s="444" t="s">
        <v>991</v>
      </c>
      <c r="E10118" s="444" t="s">
        <v>1008</v>
      </c>
      <c r="F10118" s="354" t="s">
        <v>993</v>
      </c>
      <c r="G10118" s="447" t="n">
        <v>464.786370648601</v>
      </c>
      <c r="H10118" s="448" t="n">
        <v>1650.88197757581</v>
      </c>
      <c r="I10118" s="448" t="n">
        <v>32753.4955396069</v>
      </c>
      <c r="J10118" s="389"/>
      <c r="K10118" s="331" t="s">
        <v>994</v>
      </c>
    </row>
    <row r="10119" customFormat="false" ht="15" hidden="true" customHeight="false" outlineLevel="0" collapsed="false">
      <c r="A10119" s="444"/>
      <c r="B10119" s="444" t="s">
        <v>2102</v>
      </c>
      <c r="C10119" s="444" t="str">
        <f aca="false">IFERROR(VLOOKUP(B10119,'[1]#¡REF!'!$A$1:$C$15201,2,FALSE()),"")</f>
        <v/>
      </c>
      <c r="D10119" s="444" t="s">
        <v>991</v>
      </c>
      <c r="E10119" s="444" t="s">
        <v>1033</v>
      </c>
      <c r="F10119" s="354" t="s">
        <v>993</v>
      </c>
      <c r="G10119" s="447" t="n">
        <v>1859.14548259441</v>
      </c>
      <c r="H10119" s="448" t="n">
        <v>6603.52791030322</v>
      </c>
      <c r="I10119" s="448" t="n">
        <v>131013.982158428</v>
      </c>
      <c r="J10119" s="389"/>
      <c r="K10119" s="331" t="s">
        <v>994</v>
      </c>
    </row>
    <row r="10120" customFormat="false" ht="15" hidden="true" customHeight="false" outlineLevel="0" collapsed="false">
      <c r="A10120" s="444"/>
      <c r="B10120" s="444" t="s">
        <v>2102</v>
      </c>
      <c r="C10120" s="444" t="str">
        <f aca="false">IFERROR(VLOOKUP(B10120,'[1]#¡REF!'!$A$1:$C$15201,2,FALSE()),"")</f>
        <v/>
      </c>
      <c r="D10120" s="444" t="s">
        <v>991</v>
      </c>
      <c r="E10120" s="444" t="s">
        <v>1011</v>
      </c>
      <c r="F10120" s="354" t="s">
        <v>993</v>
      </c>
      <c r="G10120" s="447" t="n">
        <v>529.856462539406</v>
      </c>
      <c r="H10120" s="448" t="n">
        <v>1882.00545443642</v>
      </c>
      <c r="I10120" s="448" t="n">
        <v>37338.9849151519</v>
      </c>
      <c r="J10120" s="389"/>
      <c r="K10120" s="331" t="s">
        <v>994</v>
      </c>
    </row>
    <row r="10121" customFormat="false" ht="15" hidden="true" customHeight="false" outlineLevel="0" collapsed="false">
      <c r="A10121" s="444"/>
      <c r="B10121" s="444" t="s">
        <v>2102</v>
      </c>
      <c r="C10121" s="444" t="str">
        <f aca="false">IFERROR(VLOOKUP(B10121,'[1]#¡REF!'!$A$1:$C$15201,2,FALSE()),"")</f>
        <v/>
      </c>
      <c r="D10121" s="444" t="s">
        <v>991</v>
      </c>
      <c r="E10121" s="444" t="s">
        <v>1001</v>
      </c>
      <c r="F10121" s="354" t="s">
        <v>993</v>
      </c>
      <c r="G10121" s="447" t="n">
        <v>1022.53001542692</v>
      </c>
      <c r="H10121" s="448" t="n">
        <v>3631.94035066677</v>
      </c>
      <c r="I10121" s="448" t="n">
        <v>72057.6901871353</v>
      </c>
      <c r="J10121" s="389"/>
      <c r="K10121" s="331" t="s">
        <v>994</v>
      </c>
    </row>
    <row r="10122" customFormat="false" ht="15" hidden="true" customHeight="false" outlineLevel="0" collapsed="false">
      <c r="A10122" s="444"/>
      <c r="B10122" s="444" t="s">
        <v>2102</v>
      </c>
      <c r="C10122" s="444" t="str">
        <f aca="false">IFERROR(VLOOKUP(B10122,'[1]#¡REF!'!$A$1:$C$15201,2,FALSE()),"")</f>
        <v/>
      </c>
      <c r="D10122" s="444" t="s">
        <v>991</v>
      </c>
      <c r="E10122" s="444" t="s">
        <v>1084</v>
      </c>
      <c r="F10122" s="354" t="s">
        <v>993</v>
      </c>
      <c r="G10122" s="447" t="n">
        <v>371.829096518881</v>
      </c>
      <c r="H10122" s="448" t="n">
        <v>1320.70558206064</v>
      </c>
      <c r="I10122" s="448" t="n">
        <v>26202.7964316856</v>
      </c>
      <c r="J10122" s="389"/>
      <c r="K10122" s="331" t="s">
        <v>994</v>
      </c>
    </row>
    <row r="10123" customFormat="false" ht="15" hidden="true" customHeight="false" outlineLevel="0" collapsed="false">
      <c r="A10123" s="444"/>
      <c r="B10123" s="444" t="s">
        <v>2102</v>
      </c>
      <c r="C10123" s="444" t="str">
        <f aca="false">IFERROR(VLOOKUP(B10123,'[1]#¡REF!'!$A$1:$C$15201,2,FALSE()),"")</f>
        <v/>
      </c>
      <c r="D10123" s="444" t="s">
        <v>991</v>
      </c>
      <c r="E10123" s="444" t="s">
        <v>1035</v>
      </c>
      <c r="F10123" s="354" t="s">
        <v>993</v>
      </c>
      <c r="G10123" s="447" t="n">
        <v>52.0560735126434</v>
      </c>
      <c r="H10123" s="448" t="n">
        <v>184.89878148849</v>
      </c>
      <c r="I10123" s="448" t="n">
        <v>3668.39150043598</v>
      </c>
      <c r="J10123" s="389"/>
      <c r="K10123" s="331" t="s">
        <v>994</v>
      </c>
    </row>
    <row r="10124" customFormat="false" ht="15" hidden="true" customHeight="false" outlineLevel="0" collapsed="false">
      <c r="A10124" s="444"/>
      <c r="B10124" s="444" t="s">
        <v>2102</v>
      </c>
      <c r="C10124" s="444" t="str">
        <f aca="false">IFERROR(VLOOKUP(B10124,'[1]#¡REF!'!$A$1:$C$15201,2,FALSE()),"")</f>
        <v/>
      </c>
      <c r="D10124" s="444" t="s">
        <v>991</v>
      </c>
      <c r="E10124" s="444" t="s">
        <v>1037</v>
      </c>
      <c r="F10124" s="446" t="s">
        <v>1131</v>
      </c>
      <c r="G10124" s="447" t="n">
        <v>1784.77966329063</v>
      </c>
      <c r="H10124" s="448" t="n">
        <v>6339.38679389109</v>
      </c>
      <c r="I10124" s="448" t="n">
        <v>125773.422872091</v>
      </c>
      <c r="J10124" s="389"/>
      <c r="K10124" s="331" t="s">
        <v>994</v>
      </c>
    </row>
    <row r="10125" customFormat="false" ht="15" hidden="true" customHeight="false" outlineLevel="0" collapsed="false">
      <c r="A10125" s="444"/>
      <c r="B10125" s="444" t="s">
        <v>2102</v>
      </c>
      <c r="C10125" s="444" t="str">
        <f aca="false">IFERROR(VLOOKUP(B10125,'[1]#¡REF!'!$A$1:$C$15201,2,FALSE()),"")</f>
        <v/>
      </c>
      <c r="D10125" s="444" t="s">
        <v>991</v>
      </c>
      <c r="E10125" s="444" t="s">
        <v>1014</v>
      </c>
      <c r="F10125" s="446" t="s">
        <v>1132</v>
      </c>
      <c r="G10125" s="447" t="n">
        <v>3904.20551344825</v>
      </c>
      <c r="H10125" s="448" t="n">
        <v>13867.4086116368</v>
      </c>
      <c r="I10125" s="448" t="n">
        <v>275129.362532698</v>
      </c>
      <c r="J10125" s="389"/>
      <c r="K10125" s="331" t="s">
        <v>994</v>
      </c>
    </row>
    <row r="10126" customFormat="false" ht="15" hidden="true" customHeight="false" outlineLevel="0" collapsed="false">
      <c r="A10126" s="444"/>
      <c r="B10126" s="444" t="s">
        <v>2102</v>
      </c>
      <c r="C10126" s="444" t="str">
        <f aca="false">IFERROR(VLOOKUP(B10126,'[1]#¡REF!'!$A$1:$C$15201,2,FALSE()),"")</f>
        <v/>
      </c>
      <c r="D10126" s="444" t="s">
        <v>991</v>
      </c>
      <c r="E10126" s="444" t="s">
        <v>1004</v>
      </c>
      <c r="F10126" s="446" t="s">
        <v>1134</v>
      </c>
      <c r="G10126" s="447" t="n">
        <v>89.2389831645315</v>
      </c>
      <c r="H10126" s="448" t="n">
        <v>316.969339694555</v>
      </c>
      <c r="I10126" s="448" t="n">
        <v>6288.67114360453</v>
      </c>
      <c r="J10126" s="389"/>
      <c r="K10126" s="331" t="s">
        <v>994</v>
      </c>
    </row>
    <row r="10127" customFormat="false" ht="15" hidden="true" customHeight="false" outlineLevel="0" collapsed="false">
      <c r="A10127" s="444"/>
      <c r="B10127" s="444" t="s">
        <v>2102</v>
      </c>
      <c r="C10127" s="444" t="str">
        <f aca="false">IFERROR(VLOOKUP(B10127,'[1]#¡REF!'!$A$1:$C$15201,2,FALSE()),"")</f>
        <v/>
      </c>
      <c r="D10127" s="444" t="s">
        <v>1016</v>
      </c>
      <c r="E10127" s="444" t="s">
        <v>1017</v>
      </c>
      <c r="F10127" s="446" t="s">
        <v>1130</v>
      </c>
      <c r="G10127" s="447" t="n">
        <v>3.71829096518881</v>
      </c>
      <c r="H10127" s="448" t="n">
        <v>13.2070558206064</v>
      </c>
      <c r="I10127" s="448" t="n">
        <v>262.027964316856</v>
      </c>
      <c r="J10127" s="389"/>
      <c r="K10127" s="331" t="s">
        <v>994</v>
      </c>
    </row>
    <row r="10128" customFormat="false" ht="15" hidden="true" customHeight="false" outlineLevel="0" collapsed="false">
      <c r="A10128" s="444"/>
      <c r="B10128" s="444" t="s">
        <v>2102</v>
      </c>
      <c r="C10128" s="444" t="str">
        <f aca="false">IFERROR(VLOOKUP(B10128,'[1]#¡REF!'!$A$1:$C$15201,2,FALSE()),"")</f>
        <v/>
      </c>
      <c r="D10128" s="444" t="s">
        <v>1016</v>
      </c>
      <c r="E10128" s="444" t="s">
        <v>1091</v>
      </c>
      <c r="F10128" s="354" t="s">
        <v>993</v>
      </c>
      <c r="G10128" s="447" t="n">
        <v>72.5066738211818</v>
      </c>
      <c r="H10128" s="448" t="n">
        <v>257.537588501826</v>
      </c>
      <c r="I10128" s="448" t="n">
        <v>5109.54530417868</v>
      </c>
      <c r="J10128" s="389"/>
      <c r="K10128" s="331" t="s">
        <v>994</v>
      </c>
    </row>
    <row r="10129" customFormat="false" ht="15" hidden="true" customHeight="false" outlineLevel="0" collapsed="false">
      <c r="A10129" s="444"/>
      <c r="B10129" s="444" t="s">
        <v>2102</v>
      </c>
      <c r="C10129" s="444" t="str">
        <f aca="false">IFERROR(VLOOKUP(B10129,'[1]#¡REF!'!$A$1:$C$15201,2,FALSE()),"")</f>
        <v/>
      </c>
      <c r="D10129" s="444" t="s">
        <v>1016</v>
      </c>
      <c r="E10129" s="444" t="s">
        <v>1018</v>
      </c>
      <c r="F10129" s="354" t="s">
        <v>993</v>
      </c>
      <c r="G10129" s="447" t="n">
        <v>435.040042927091</v>
      </c>
      <c r="H10129" s="448" t="n">
        <v>1545.22553101095</v>
      </c>
      <c r="I10129" s="448" t="n">
        <v>30657.2718250721</v>
      </c>
      <c r="J10129" s="389"/>
      <c r="K10129" s="331" t="s">
        <v>994</v>
      </c>
    </row>
    <row r="10130" customFormat="false" ht="15" hidden="true" customHeight="false" outlineLevel="0" collapsed="false">
      <c r="A10130" s="444"/>
      <c r="B10130" s="444" t="s">
        <v>2102</v>
      </c>
      <c r="C10130" s="444" t="str">
        <f aca="false">IFERROR(VLOOKUP(B10130,'[1]#¡REF!'!$A$1:$C$15201,2,FALSE()),"")</f>
        <v/>
      </c>
      <c r="D10130" s="444" t="s">
        <v>1016</v>
      </c>
      <c r="E10130" s="444" t="s">
        <v>1019</v>
      </c>
      <c r="F10130" s="354" t="s">
        <v>993</v>
      </c>
      <c r="G10130" s="447" t="n">
        <v>413.659869877255</v>
      </c>
      <c r="H10130" s="448" t="n">
        <v>1469.28496004247</v>
      </c>
      <c r="I10130" s="448" t="n">
        <v>29150.6110302502</v>
      </c>
      <c r="J10130" s="389"/>
      <c r="K10130" s="331" t="s">
        <v>994</v>
      </c>
    </row>
    <row r="10131" customFormat="false" ht="15" hidden="true" customHeight="false" outlineLevel="0" collapsed="false">
      <c r="A10131" s="444"/>
      <c r="B10131" s="444" t="s">
        <v>2102</v>
      </c>
      <c r="C10131" s="444" t="str">
        <f aca="false">IFERROR(VLOOKUP(B10131,'[1]#¡REF!'!$A$1:$C$15201,2,FALSE()),"")</f>
        <v/>
      </c>
      <c r="D10131" s="444" t="s">
        <v>1016</v>
      </c>
      <c r="E10131" s="444" t="s">
        <v>1020</v>
      </c>
      <c r="F10131" s="354" t="s">
        <v>993</v>
      </c>
      <c r="G10131" s="447" t="n">
        <v>14501.3347642364</v>
      </c>
      <c r="H10131" s="448" t="n">
        <v>51507.5177003651</v>
      </c>
      <c r="I10131" s="448" t="n">
        <v>1021909.06083574</v>
      </c>
      <c r="J10131" s="389"/>
      <c r="K10131" s="331" t="s">
        <v>994</v>
      </c>
    </row>
    <row r="10132" customFormat="false" ht="15" hidden="true" customHeight="false" outlineLevel="0" collapsed="false">
      <c r="A10132" s="444"/>
      <c r="B10132" s="444" t="s">
        <v>2102</v>
      </c>
      <c r="C10132" s="444" t="str">
        <f aca="false">IFERROR(VLOOKUP(B10132,'[1]#¡REF!'!$A$1:$C$15201,2,FALSE()),"")</f>
        <v/>
      </c>
      <c r="D10132" s="444" t="s">
        <v>1016</v>
      </c>
      <c r="E10132" s="444" t="s">
        <v>1041</v>
      </c>
      <c r="F10132" s="354" t="s">
        <v>993</v>
      </c>
      <c r="G10132" s="447" t="n">
        <v>18.5914548259441</v>
      </c>
      <c r="H10132" s="448" t="n">
        <v>66.0352791030322</v>
      </c>
      <c r="I10132" s="448" t="n">
        <v>1310.13982158428</v>
      </c>
      <c r="J10132" s="389"/>
      <c r="K10132" s="331" t="s">
        <v>994</v>
      </c>
    </row>
    <row r="10133" customFormat="false" ht="15" hidden="true" customHeight="false" outlineLevel="0" collapsed="false">
      <c r="A10133" s="444"/>
      <c r="B10133" s="444" t="s">
        <v>2102</v>
      </c>
      <c r="C10133" s="444" t="str">
        <f aca="false">IFERROR(VLOOKUP(B10133,'[1]#¡REF!'!$A$1:$C$15201,2,FALSE()),"")</f>
        <v/>
      </c>
      <c r="D10133" s="444" t="s">
        <v>1016</v>
      </c>
      <c r="E10133" s="444" t="s">
        <v>1022</v>
      </c>
      <c r="F10133" s="354" t="s">
        <v>993</v>
      </c>
      <c r="G10133" s="447" t="n">
        <v>93.8868468710175</v>
      </c>
      <c r="H10133" s="448" t="n">
        <v>333.478159470313</v>
      </c>
      <c r="I10133" s="448" t="n">
        <v>6616.20609900061</v>
      </c>
      <c r="J10133" s="389"/>
      <c r="K10133" s="331" t="s">
        <v>994</v>
      </c>
    </row>
    <row r="10134" customFormat="false" ht="15" hidden="true" customHeight="false" outlineLevel="0" collapsed="false">
      <c r="A10134" s="444"/>
      <c r="B10134" s="444" t="s">
        <v>2102</v>
      </c>
      <c r="C10134" s="444" t="str">
        <f aca="false">IFERROR(VLOOKUP(B10134,'[1]#¡REF!'!$A$1:$C$15201,2,FALSE()),"")</f>
        <v/>
      </c>
      <c r="D10134" s="444" t="s">
        <v>1016</v>
      </c>
      <c r="E10134" s="444" t="s">
        <v>1042</v>
      </c>
      <c r="F10134" s="354" t="s">
        <v>993</v>
      </c>
      <c r="G10134" s="447" t="n">
        <v>2175.20021463545</v>
      </c>
      <c r="H10134" s="448" t="n">
        <v>7726.12765505477</v>
      </c>
      <c r="I10134" s="448" t="n">
        <v>153286.359125361</v>
      </c>
      <c r="J10134" s="389"/>
      <c r="K10134" s="331" t="s">
        <v>994</v>
      </c>
    </row>
    <row r="10135" customFormat="false" ht="15" hidden="true" customHeight="false" outlineLevel="0" collapsed="false">
      <c r="A10135" s="444"/>
      <c r="B10135" s="444" t="s">
        <v>2102</v>
      </c>
      <c r="C10135" s="444" t="str">
        <f aca="false">IFERROR(VLOOKUP(B10135,'[1]#¡REF!'!$A$1:$C$15201,2,FALSE()),"")</f>
        <v/>
      </c>
      <c r="D10135" s="444" t="s">
        <v>1016</v>
      </c>
      <c r="E10135" s="444" t="s">
        <v>1024</v>
      </c>
      <c r="F10135" s="354" t="s">
        <v>993</v>
      </c>
      <c r="G10135" s="447" t="n">
        <v>435.040042927091</v>
      </c>
      <c r="H10135" s="448" t="n">
        <v>1545.22553101095</v>
      </c>
      <c r="I10135" s="448" t="n">
        <v>30657.2718250721</v>
      </c>
      <c r="J10135" s="389"/>
      <c r="K10135" s="331" t="s">
        <v>994</v>
      </c>
    </row>
    <row r="10136" customFormat="false" ht="15" hidden="true" customHeight="false" outlineLevel="0" collapsed="false">
      <c r="A10136" s="444"/>
      <c r="B10136" s="444" t="s">
        <v>2102</v>
      </c>
      <c r="C10136" s="444" t="str">
        <f aca="false">IFERROR(VLOOKUP(B10136,'[1]#¡REF!'!$A$1:$C$15201,2,FALSE()),"")</f>
        <v/>
      </c>
      <c r="D10136" s="444" t="s">
        <v>1016</v>
      </c>
      <c r="E10136" s="444" t="s">
        <v>1043</v>
      </c>
      <c r="F10136" s="354" t="s">
        <v>993</v>
      </c>
      <c r="G10136" s="447" t="n">
        <v>72.5066738211818</v>
      </c>
      <c r="H10136" s="448" t="n">
        <v>257.537588501826</v>
      </c>
      <c r="I10136" s="448" t="n">
        <v>5109.54530417868</v>
      </c>
      <c r="J10136" s="389"/>
      <c r="K10136" s="331" t="s">
        <v>994</v>
      </c>
    </row>
    <row r="10137" customFormat="false" ht="15" hidden="true" customHeight="false" outlineLevel="0" collapsed="false">
      <c r="A10137" s="444"/>
      <c r="B10137" s="444" t="s">
        <v>2102</v>
      </c>
      <c r="C10137" s="444" t="str">
        <f aca="false">IFERROR(VLOOKUP(B10137,'[1]#¡REF!'!$A$1:$C$15201,2,FALSE()),"")</f>
        <v/>
      </c>
      <c r="D10137" s="444" t="s">
        <v>1016</v>
      </c>
      <c r="E10137" s="444" t="s">
        <v>1093</v>
      </c>
      <c r="F10137" s="446" t="s">
        <v>1131</v>
      </c>
      <c r="G10137" s="447" t="n">
        <v>580.053390569455</v>
      </c>
      <c r="H10137" s="448" t="n">
        <v>2060.3007080146</v>
      </c>
      <c r="I10137" s="448" t="n">
        <v>40876.3624334295</v>
      </c>
      <c r="J10137" s="389"/>
      <c r="K10137" s="331" t="s">
        <v>994</v>
      </c>
    </row>
    <row r="10138" customFormat="false" ht="15" hidden="true" customHeight="false" outlineLevel="0" collapsed="false">
      <c r="A10138" s="444"/>
      <c r="B10138" s="444" t="s">
        <v>2102</v>
      </c>
      <c r="C10138" s="444" t="str">
        <f aca="false">IFERROR(VLOOKUP(B10138,'[1]#¡REF!'!$A$1:$C$15201,2,FALSE()),"")</f>
        <v/>
      </c>
      <c r="D10138" s="444" t="s">
        <v>1016</v>
      </c>
      <c r="E10138" s="444" t="s">
        <v>1026</v>
      </c>
      <c r="F10138" s="446" t="s">
        <v>1132</v>
      </c>
      <c r="G10138" s="447" t="n">
        <v>2021.82071232142</v>
      </c>
      <c r="H10138" s="448" t="n">
        <v>7181.33660245476</v>
      </c>
      <c r="I10138" s="448" t="n">
        <v>142477.70559729</v>
      </c>
      <c r="J10138" s="389"/>
      <c r="K10138" s="331" t="s">
        <v>994</v>
      </c>
    </row>
    <row r="10139" customFormat="false" ht="15" hidden="true" customHeight="false" outlineLevel="0" collapsed="false">
      <c r="A10139" s="444"/>
      <c r="B10139" s="444" t="s">
        <v>2102</v>
      </c>
      <c r="C10139" s="444" t="str">
        <f aca="false">IFERROR(VLOOKUP(B10139,'[1]#¡REF!'!$A$1:$C$15201,2,FALSE()),"")</f>
        <v/>
      </c>
      <c r="D10139" s="444" t="s">
        <v>1016</v>
      </c>
      <c r="E10139" s="444" t="s">
        <v>1027</v>
      </c>
      <c r="F10139" s="446" t="s">
        <v>1133</v>
      </c>
      <c r="G10139" s="447" t="n">
        <v>72.5066738211818</v>
      </c>
      <c r="H10139" s="448" t="n">
        <v>257.537588501826</v>
      </c>
      <c r="I10139" s="448" t="n">
        <v>5109.54530417868</v>
      </c>
      <c r="J10139" s="389"/>
      <c r="K10139" s="331" t="s">
        <v>994</v>
      </c>
    </row>
    <row r="10140" customFormat="false" ht="15" hidden="true" customHeight="false" outlineLevel="0" collapsed="false">
      <c r="A10140" s="444"/>
      <c r="B10140" s="444" t="s">
        <v>2102</v>
      </c>
      <c r="C10140" s="444" t="str">
        <f aca="false">IFERROR(VLOOKUP(B10140,'[1]#¡REF!'!$A$1:$C$15201,2,FALSE()),"")</f>
        <v/>
      </c>
      <c r="D10140" s="444" t="s">
        <v>1016</v>
      </c>
      <c r="E10140" s="444" t="s">
        <v>1028</v>
      </c>
      <c r="F10140" s="446" t="s">
        <v>1134</v>
      </c>
      <c r="G10140" s="447" t="n">
        <v>290.026695284727</v>
      </c>
      <c r="H10140" s="448" t="n">
        <v>1030.1503540073</v>
      </c>
      <c r="I10140" s="448" t="n">
        <v>20438.1812167147</v>
      </c>
      <c r="J10140" s="389"/>
      <c r="K10140" s="331" t="s">
        <v>994</v>
      </c>
    </row>
    <row r="10141" customFormat="false" ht="15" hidden="true" customHeight="false" outlineLevel="0" collapsed="false">
      <c r="A10141" s="444"/>
      <c r="B10141" s="444" t="s">
        <v>2103</v>
      </c>
      <c r="C10141" s="444" t="str">
        <f aca="false">IFERROR(VLOOKUP(B10141,'[1]#¡REF!'!$A$1:$C$15201,2,FALSE()),"")</f>
        <v/>
      </c>
      <c r="D10141" s="444" t="s">
        <v>991</v>
      </c>
      <c r="E10141" s="444" t="s">
        <v>1035</v>
      </c>
      <c r="F10141" s="354" t="s">
        <v>993</v>
      </c>
      <c r="G10141" s="447" t="n">
        <v>221</v>
      </c>
      <c r="H10141" s="448" t="n">
        <v>428.967275825082</v>
      </c>
      <c r="I10141" s="448" t="n">
        <v>8510.71</v>
      </c>
      <c r="J10141" s="389"/>
      <c r="K10141" s="331" t="s">
        <v>994</v>
      </c>
    </row>
    <row r="10142" customFormat="false" ht="15" hidden="true" customHeight="false" outlineLevel="0" collapsed="false">
      <c r="A10142" s="444"/>
      <c r="B10142" s="444" t="s">
        <v>2103</v>
      </c>
      <c r="C10142" s="444" t="str">
        <f aca="false">IFERROR(VLOOKUP(B10142,'[1]#¡REF!'!$A$1:$C$15201,2,FALSE()),"")</f>
        <v/>
      </c>
      <c r="D10142" s="444" t="s">
        <v>991</v>
      </c>
      <c r="E10142" s="444" t="s">
        <v>1014</v>
      </c>
      <c r="F10142" s="446" t="s">
        <v>1132</v>
      </c>
      <c r="G10142" s="447" t="n">
        <v>220</v>
      </c>
      <c r="H10142" s="448" t="n">
        <v>427.026247427684</v>
      </c>
      <c r="I10142" s="448" t="n">
        <v>8472.2</v>
      </c>
      <c r="J10142" s="389"/>
      <c r="K10142" s="331" t="s">
        <v>994</v>
      </c>
    </row>
    <row r="10143" customFormat="false" ht="15" hidden="true" customHeight="false" outlineLevel="0" collapsed="false">
      <c r="A10143" s="444"/>
      <c r="B10143" s="444" t="s">
        <v>2103</v>
      </c>
      <c r="C10143" s="444" t="str">
        <f aca="false">IFERROR(VLOOKUP(B10143,'[1]#¡REF!'!$A$1:$C$15201,2,FALSE()),"")</f>
        <v/>
      </c>
      <c r="D10143" s="444" t="s">
        <v>991</v>
      </c>
      <c r="E10143" s="444" t="s">
        <v>1004</v>
      </c>
      <c r="F10143" s="446" t="s">
        <v>1134</v>
      </c>
      <c r="G10143" s="447" t="n">
        <v>48</v>
      </c>
      <c r="H10143" s="448" t="n">
        <v>93.169363075131</v>
      </c>
      <c r="I10143" s="448" t="n">
        <v>1848.48</v>
      </c>
      <c r="J10143" s="389"/>
      <c r="K10143" s="331" t="s">
        <v>994</v>
      </c>
    </row>
    <row r="10144" customFormat="false" ht="15" hidden="true" customHeight="false" outlineLevel="0" collapsed="false">
      <c r="A10144" s="444"/>
      <c r="B10144" s="444" t="s">
        <v>2104</v>
      </c>
      <c r="C10144" s="444" t="str">
        <f aca="false">IFERROR(VLOOKUP(B10144,'[1]#¡REF!'!$A$1:$C$15201,2,FALSE()),"")</f>
        <v/>
      </c>
      <c r="D10144" s="444" t="s">
        <v>991</v>
      </c>
      <c r="E10144" s="444" t="s">
        <v>1011</v>
      </c>
      <c r="F10144" s="354" t="s">
        <v>993</v>
      </c>
      <c r="G10144" s="447" t="n">
        <v>1637.19918302105</v>
      </c>
      <c r="H10144" s="448" t="n">
        <v>3180.32571026379</v>
      </c>
      <c r="I10144" s="448" t="n">
        <v>63097.6565136311</v>
      </c>
      <c r="J10144" s="389"/>
      <c r="K10144" s="331" t="s">
        <v>994</v>
      </c>
    </row>
    <row r="10145" customFormat="false" ht="15" hidden="true" customHeight="false" outlineLevel="0" collapsed="false">
      <c r="A10145" s="444"/>
      <c r="B10145" s="444" t="s">
        <v>2104</v>
      </c>
      <c r="C10145" s="444" t="str">
        <f aca="false">IFERROR(VLOOKUP(B10145,'[1]#¡REF!'!$A$1:$C$15201,2,FALSE()),"")</f>
        <v/>
      </c>
      <c r="D10145" s="444" t="s">
        <v>991</v>
      </c>
      <c r="E10145" s="444" t="s">
        <v>1012</v>
      </c>
      <c r="F10145" s="354" t="s">
        <v>993</v>
      </c>
      <c r="G10145" s="447" t="n">
        <v>48.1529171476778</v>
      </c>
      <c r="H10145" s="448" t="n">
        <v>93.5389914783467</v>
      </c>
      <c r="I10145" s="448" t="n">
        <v>1855.8134268715</v>
      </c>
      <c r="J10145" s="389"/>
      <c r="K10145" s="331" t="s">
        <v>994</v>
      </c>
    </row>
    <row r="10146" customFormat="false" ht="15" hidden="true" customHeight="false" outlineLevel="0" collapsed="false">
      <c r="A10146" s="444"/>
      <c r="B10146" s="444" t="s">
        <v>2104</v>
      </c>
      <c r="C10146" s="444" t="str">
        <f aca="false">IFERROR(VLOOKUP(B10146,'[1]#¡REF!'!$A$1:$C$15201,2,FALSE()),"")</f>
        <v/>
      </c>
      <c r="D10146" s="444" t="s">
        <v>991</v>
      </c>
      <c r="E10146" s="444" t="s">
        <v>1035</v>
      </c>
      <c r="F10146" s="354" t="s">
        <v>993</v>
      </c>
      <c r="G10146" s="447" t="n">
        <v>442.043779415682</v>
      </c>
      <c r="H10146" s="448" t="n">
        <v>858.687941771222</v>
      </c>
      <c r="I10146" s="448" t="n">
        <v>17036.3672586804</v>
      </c>
      <c r="J10146" s="389"/>
      <c r="K10146" s="331" t="s">
        <v>994</v>
      </c>
    </row>
    <row r="10147" customFormat="false" ht="15" hidden="true" customHeight="false" outlineLevel="0" collapsed="false">
      <c r="A10147" s="444"/>
      <c r="B10147" s="444" t="s">
        <v>2104</v>
      </c>
      <c r="C10147" s="444" t="str">
        <f aca="false">IFERROR(VLOOKUP(B10147,'[1]#¡REF!'!$A$1:$C$15201,2,FALSE()),"")</f>
        <v/>
      </c>
      <c r="D10147" s="444" t="s">
        <v>991</v>
      </c>
      <c r="E10147" s="444" t="s">
        <v>1014</v>
      </c>
      <c r="F10147" s="446" t="s">
        <v>1132</v>
      </c>
      <c r="G10147" s="447" t="n">
        <v>2215.03418879318</v>
      </c>
      <c r="H10147" s="448" t="n">
        <v>4302.79360800395</v>
      </c>
      <c r="I10147" s="448" t="n">
        <v>85367.4176360892</v>
      </c>
      <c r="J10147" s="389"/>
      <c r="K10147" s="331" t="s">
        <v>994</v>
      </c>
    </row>
    <row r="10148" customFormat="false" ht="15" hidden="true" customHeight="false" outlineLevel="0" collapsed="false">
      <c r="A10148" s="444"/>
      <c r="B10148" s="444" t="s">
        <v>2104</v>
      </c>
      <c r="C10148" s="444" t="str">
        <f aca="false">IFERROR(VLOOKUP(B10148,'[1]#¡REF!'!$A$1:$C$15201,2,FALSE()),"")</f>
        <v/>
      </c>
      <c r="D10148" s="444" t="s">
        <v>991</v>
      </c>
      <c r="E10148" s="444" t="s">
        <v>1002</v>
      </c>
      <c r="F10148" s="446" t="s">
        <v>1133</v>
      </c>
      <c r="G10148" s="447" t="n">
        <v>192.611668590711</v>
      </c>
      <c r="H10148" s="448" t="n">
        <v>374.155965913387</v>
      </c>
      <c r="I10148" s="448" t="n">
        <v>7423.25370748601</v>
      </c>
      <c r="J10148" s="389"/>
      <c r="K10148" s="331" t="s">
        <v>994</v>
      </c>
    </row>
    <row r="10149" customFormat="false" ht="15" hidden="true" customHeight="false" outlineLevel="0" collapsed="false">
      <c r="A10149" s="444"/>
      <c r="B10149" s="444" t="s">
        <v>2104</v>
      </c>
      <c r="C10149" s="444" t="str">
        <f aca="false">IFERROR(VLOOKUP(B10149,'[1]#¡REF!'!$A$1:$C$15201,2,FALSE()),"")</f>
        <v/>
      </c>
      <c r="D10149" s="444" t="s">
        <v>991</v>
      </c>
      <c r="E10149" s="444" t="s">
        <v>1004</v>
      </c>
      <c r="F10149" s="446" t="s">
        <v>1134</v>
      </c>
      <c r="G10149" s="447" t="n">
        <v>77.0446674362845</v>
      </c>
      <c r="H10149" s="448" t="n">
        <v>149.662386365355</v>
      </c>
      <c r="I10149" s="448" t="n">
        <v>2969.30148299441</v>
      </c>
      <c r="J10149" s="389"/>
      <c r="K10149" s="331" t="s">
        <v>994</v>
      </c>
    </row>
    <row r="10150" customFormat="false" ht="15" hidden="true" customHeight="false" outlineLevel="0" collapsed="false">
      <c r="A10150" s="444"/>
      <c r="B10150" s="444" t="s">
        <v>2104</v>
      </c>
      <c r="C10150" s="444" t="str">
        <f aca="false">IFERROR(VLOOKUP(B10150,'[1]#¡REF!'!$A$1:$C$15201,2,FALSE()),"")</f>
        <v/>
      </c>
      <c r="D10150" s="444" t="s">
        <v>1016</v>
      </c>
      <c r="E10150" s="444" t="s">
        <v>1017</v>
      </c>
      <c r="F10150" s="446" t="s">
        <v>1130</v>
      </c>
      <c r="G10150" s="447" t="n">
        <v>3.85223337181423</v>
      </c>
      <c r="H10150" s="448" t="n">
        <v>7.48311931826773</v>
      </c>
      <c r="I10150" s="448" t="n">
        <v>148.46507414972</v>
      </c>
      <c r="J10150" s="389"/>
      <c r="K10150" s="331" t="s">
        <v>994</v>
      </c>
    </row>
    <row r="10151" customFormat="false" ht="15" hidden="true" customHeight="false" outlineLevel="0" collapsed="false">
      <c r="A10151" s="444"/>
      <c r="B10151" s="444" t="s">
        <v>2104</v>
      </c>
      <c r="C10151" s="444" t="str">
        <f aca="false">IFERROR(VLOOKUP(B10151,'[1]#¡REF!'!$A$1:$C$15201,2,FALSE()),"")</f>
        <v/>
      </c>
      <c r="D10151" s="444" t="s">
        <v>1016</v>
      </c>
      <c r="E10151" s="444" t="s">
        <v>1091</v>
      </c>
      <c r="F10151" s="354" t="s">
        <v>993</v>
      </c>
      <c r="G10151" s="447" t="n">
        <v>75.1185507503774</v>
      </c>
      <c r="H10151" s="448" t="n">
        <v>145.920826706221</v>
      </c>
      <c r="I10151" s="448" t="n">
        <v>2895.06894591954</v>
      </c>
      <c r="J10151" s="389"/>
      <c r="K10151" s="331" t="s">
        <v>994</v>
      </c>
    </row>
    <row r="10152" customFormat="false" ht="15" hidden="true" customHeight="false" outlineLevel="0" collapsed="false">
      <c r="A10152" s="444"/>
      <c r="B10152" s="444" t="s">
        <v>2104</v>
      </c>
      <c r="C10152" s="444" t="str">
        <f aca="false">IFERROR(VLOOKUP(B10152,'[1]#¡REF!'!$A$1:$C$15201,2,FALSE()),"")</f>
        <v/>
      </c>
      <c r="D10152" s="444" t="s">
        <v>1016</v>
      </c>
      <c r="E10152" s="444" t="s">
        <v>1018</v>
      </c>
      <c r="F10152" s="354" t="s">
        <v>993</v>
      </c>
      <c r="G10152" s="447" t="n">
        <v>450.711304502264</v>
      </c>
      <c r="H10152" s="448" t="n">
        <v>875.524960237325</v>
      </c>
      <c r="I10152" s="448" t="n">
        <v>17370.4136755173</v>
      </c>
      <c r="J10152" s="389"/>
      <c r="K10152" s="331" t="s">
        <v>994</v>
      </c>
    </row>
    <row r="10153" customFormat="false" ht="15" hidden="true" customHeight="false" outlineLevel="0" collapsed="false">
      <c r="A10153" s="444"/>
      <c r="B10153" s="444" t="s">
        <v>2104</v>
      </c>
      <c r="C10153" s="444" t="str">
        <f aca="false">IFERROR(VLOOKUP(B10153,'[1]#¡REF!'!$A$1:$C$15201,2,FALSE()),"")</f>
        <v/>
      </c>
      <c r="D10153" s="444" t="s">
        <v>1016</v>
      </c>
      <c r="E10153" s="444" t="s">
        <v>1019</v>
      </c>
      <c r="F10153" s="354" t="s">
        <v>993</v>
      </c>
      <c r="G10153" s="447" t="n">
        <v>533.53432199627</v>
      </c>
      <c r="H10153" s="448" t="n">
        <v>1036.41202558008</v>
      </c>
      <c r="I10153" s="448" t="n">
        <v>20562.4127697363</v>
      </c>
      <c r="J10153" s="389"/>
      <c r="K10153" s="331" t="s">
        <v>994</v>
      </c>
    </row>
    <row r="10154" customFormat="false" ht="15" hidden="true" customHeight="false" outlineLevel="0" collapsed="false">
      <c r="A10154" s="444"/>
      <c r="B10154" s="444" t="s">
        <v>2104</v>
      </c>
      <c r="C10154" s="444" t="str">
        <f aca="false">IFERROR(VLOOKUP(B10154,'[1]#¡REF!'!$A$1:$C$15201,2,FALSE()),"")</f>
        <v/>
      </c>
      <c r="D10154" s="444" t="s">
        <v>1016</v>
      </c>
      <c r="E10154" s="444" t="s">
        <v>1020</v>
      </c>
      <c r="F10154" s="354" t="s">
        <v>993</v>
      </c>
      <c r="G10154" s="447" t="n">
        <v>1502.37101500755</v>
      </c>
      <c r="H10154" s="448" t="n">
        <v>2918.41653412441</v>
      </c>
      <c r="I10154" s="448" t="n">
        <v>57901.3789183909</v>
      </c>
      <c r="J10154" s="389"/>
      <c r="K10154" s="331" t="s">
        <v>994</v>
      </c>
    </row>
    <row r="10155" customFormat="false" ht="15" hidden="true" customHeight="false" outlineLevel="0" collapsed="false">
      <c r="A10155" s="444"/>
      <c r="B10155" s="444" t="s">
        <v>2104</v>
      </c>
      <c r="C10155" s="444" t="str">
        <f aca="false">IFERROR(VLOOKUP(B10155,'[1]#¡REF!'!$A$1:$C$15201,2,FALSE()),"")</f>
        <v/>
      </c>
      <c r="D10155" s="444" t="s">
        <v>1016</v>
      </c>
      <c r="E10155" s="444" t="s">
        <v>1041</v>
      </c>
      <c r="F10155" s="354" t="s">
        <v>993</v>
      </c>
      <c r="G10155" s="447" t="n">
        <v>19.2611668590711</v>
      </c>
      <c r="H10155" s="448" t="n">
        <v>37.4155965913387</v>
      </c>
      <c r="I10155" s="448" t="n">
        <v>742.325370748601</v>
      </c>
      <c r="J10155" s="389"/>
      <c r="K10155" s="331" t="s">
        <v>994</v>
      </c>
    </row>
    <row r="10156" customFormat="false" ht="15" hidden="true" customHeight="false" outlineLevel="0" collapsed="false">
      <c r="A10156" s="444"/>
      <c r="B10156" s="444" t="s">
        <v>2104</v>
      </c>
      <c r="C10156" s="444" t="str">
        <f aca="false">IFERROR(VLOOKUP(B10156,'[1]#¡REF!'!$A$1:$C$15201,2,FALSE()),"")</f>
        <v/>
      </c>
      <c r="D10156" s="444" t="s">
        <v>1016</v>
      </c>
      <c r="E10156" s="444" t="s">
        <v>1022</v>
      </c>
      <c r="F10156" s="354" t="s">
        <v>993</v>
      </c>
      <c r="G10156" s="447" t="n">
        <v>97.2688926383092</v>
      </c>
      <c r="H10156" s="448" t="n">
        <v>188.94876278626</v>
      </c>
      <c r="I10156" s="448" t="n">
        <v>3748.74312228044</v>
      </c>
      <c r="J10156" s="389"/>
      <c r="K10156" s="331" t="s">
        <v>994</v>
      </c>
    </row>
    <row r="10157" customFormat="false" ht="15" hidden="true" customHeight="false" outlineLevel="0" collapsed="false">
      <c r="A10157" s="444"/>
      <c r="B10157" s="444" t="s">
        <v>2104</v>
      </c>
      <c r="C10157" s="444" t="str">
        <f aca="false">IFERROR(VLOOKUP(B10157,'[1]#¡REF!'!$A$1:$C$15201,2,FALSE()),"")</f>
        <v/>
      </c>
      <c r="D10157" s="444" t="s">
        <v>1016</v>
      </c>
      <c r="E10157" s="444" t="s">
        <v>1042</v>
      </c>
      <c r="F10157" s="354" t="s">
        <v>993</v>
      </c>
      <c r="G10157" s="447" t="n">
        <v>751.185507503774</v>
      </c>
      <c r="H10157" s="448" t="n">
        <v>1459.20826706221</v>
      </c>
      <c r="I10157" s="448" t="n">
        <v>28950.6894591954</v>
      </c>
      <c r="J10157" s="389"/>
      <c r="K10157" s="331" t="s">
        <v>994</v>
      </c>
    </row>
    <row r="10158" customFormat="false" ht="15" hidden="true" customHeight="false" outlineLevel="0" collapsed="false">
      <c r="A10158" s="444"/>
      <c r="B10158" s="444" t="s">
        <v>2104</v>
      </c>
      <c r="C10158" s="444" t="str">
        <f aca="false">IFERROR(VLOOKUP(B10158,'[1]#¡REF!'!$A$1:$C$15201,2,FALSE()),"")</f>
        <v/>
      </c>
      <c r="D10158" s="444" t="s">
        <v>1016</v>
      </c>
      <c r="E10158" s="444" t="s">
        <v>1092</v>
      </c>
      <c r="F10158" s="354" t="s">
        <v>993</v>
      </c>
      <c r="G10158" s="447" t="n">
        <v>225.355652251132</v>
      </c>
      <c r="H10158" s="448" t="n">
        <v>437.762480118662</v>
      </c>
      <c r="I10158" s="448" t="n">
        <v>8685.20683775863</v>
      </c>
      <c r="J10158" s="389"/>
      <c r="K10158" s="331" t="s">
        <v>994</v>
      </c>
    </row>
    <row r="10159" customFormat="false" ht="15" hidden="true" customHeight="false" outlineLevel="0" collapsed="false">
      <c r="A10159" s="444"/>
      <c r="B10159" s="444" t="s">
        <v>2104</v>
      </c>
      <c r="C10159" s="444" t="str">
        <f aca="false">IFERROR(VLOOKUP(B10159,'[1]#¡REF!'!$A$1:$C$15201,2,FALSE()),"")</f>
        <v/>
      </c>
      <c r="D10159" s="444" t="s">
        <v>1016</v>
      </c>
      <c r="E10159" s="444" t="s">
        <v>1024</v>
      </c>
      <c r="F10159" s="354" t="s">
        <v>993</v>
      </c>
      <c r="G10159" s="447" t="n">
        <v>2028.20087026019</v>
      </c>
      <c r="H10159" s="448" t="n">
        <v>3939.86232106796</v>
      </c>
      <c r="I10159" s="448" t="n">
        <v>78166.8615398277</v>
      </c>
      <c r="J10159" s="389"/>
      <c r="K10159" s="331" t="s">
        <v>994</v>
      </c>
    </row>
    <row r="10160" customFormat="false" ht="15" hidden="true" customHeight="false" outlineLevel="0" collapsed="false">
      <c r="A10160" s="444"/>
      <c r="B10160" s="444" t="s">
        <v>2104</v>
      </c>
      <c r="C10160" s="444" t="str">
        <f aca="false">IFERROR(VLOOKUP(B10160,'[1]#¡REF!'!$A$1:$C$15201,2,FALSE()),"")</f>
        <v/>
      </c>
      <c r="D10160" s="444" t="s">
        <v>1016</v>
      </c>
      <c r="E10160" s="444" t="s">
        <v>1043</v>
      </c>
      <c r="F10160" s="354" t="s">
        <v>993</v>
      </c>
      <c r="G10160" s="447" t="n">
        <v>375.592753751887</v>
      </c>
      <c r="H10160" s="448" t="n">
        <v>729.604133531104</v>
      </c>
      <c r="I10160" s="448" t="n">
        <v>14475.3447295977</v>
      </c>
      <c r="J10160" s="389"/>
      <c r="K10160" s="331" t="s">
        <v>994</v>
      </c>
    </row>
    <row r="10161" customFormat="false" ht="15" hidden="true" customHeight="false" outlineLevel="0" collapsed="false">
      <c r="A10161" s="444"/>
      <c r="B10161" s="444" t="s">
        <v>2104</v>
      </c>
      <c r="C10161" s="444" t="str">
        <f aca="false">IFERROR(VLOOKUP(B10161,'[1]#¡REF!'!$A$1:$C$15201,2,FALSE()),"")</f>
        <v/>
      </c>
      <c r="D10161" s="444" t="s">
        <v>1016</v>
      </c>
      <c r="E10161" s="444" t="s">
        <v>1026</v>
      </c>
      <c r="F10161" s="446" t="s">
        <v>1132</v>
      </c>
      <c r="G10161" s="447" t="n">
        <v>1194.19234526241</v>
      </c>
      <c r="H10161" s="448" t="n">
        <v>2319.766988663</v>
      </c>
      <c r="I10161" s="448" t="n">
        <v>46024.1729864133</v>
      </c>
      <c r="J10161" s="389"/>
      <c r="K10161" s="331" t="s">
        <v>994</v>
      </c>
    </row>
    <row r="10162" customFormat="false" ht="15" hidden="true" customHeight="false" outlineLevel="0" collapsed="false">
      <c r="A10162" s="444"/>
      <c r="B10162" s="444" t="s">
        <v>2104</v>
      </c>
      <c r="C10162" s="444" t="str">
        <f aca="false">IFERROR(VLOOKUP(B10162,'[1]#¡REF!'!$A$1:$C$15201,2,FALSE()),"")</f>
        <v/>
      </c>
      <c r="D10162" s="444" t="s">
        <v>1016</v>
      </c>
      <c r="E10162" s="444" t="s">
        <v>1027</v>
      </c>
      <c r="F10162" s="446" t="s">
        <v>1133</v>
      </c>
      <c r="G10162" s="447" t="n">
        <v>75.1185507503774</v>
      </c>
      <c r="H10162" s="448" t="n">
        <v>145.920826706221</v>
      </c>
      <c r="I10162" s="448" t="n">
        <v>2895.06894591954</v>
      </c>
      <c r="J10162" s="389"/>
      <c r="K10162" s="331" t="s">
        <v>994</v>
      </c>
    </row>
    <row r="10163" customFormat="false" ht="15" hidden="true" customHeight="false" outlineLevel="0" collapsed="false">
      <c r="A10163" s="444"/>
      <c r="B10163" s="444" t="s">
        <v>2104</v>
      </c>
      <c r="C10163" s="444" t="str">
        <f aca="false">IFERROR(VLOOKUP(B10163,'[1]#¡REF!'!$A$1:$C$15201,2,FALSE()),"")</f>
        <v/>
      </c>
      <c r="D10163" s="444" t="s">
        <v>1016</v>
      </c>
      <c r="E10163" s="444" t="s">
        <v>1028</v>
      </c>
      <c r="F10163" s="446" t="s">
        <v>1134</v>
      </c>
      <c r="G10163" s="447" t="n">
        <v>75.1185507503774</v>
      </c>
      <c r="H10163" s="448" t="n">
        <v>145.920826706221</v>
      </c>
      <c r="I10163" s="448" t="n">
        <v>2895.06894591954</v>
      </c>
      <c r="J10163" s="389"/>
      <c r="K10163" s="331" t="s">
        <v>994</v>
      </c>
    </row>
    <row r="10164" customFormat="false" ht="15" hidden="true" customHeight="false" outlineLevel="0" collapsed="false">
      <c r="A10164" s="444"/>
      <c r="B10164" s="444" t="s">
        <v>2105</v>
      </c>
      <c r="C10164" s="444" t="str">
        <f aca="false">IFERROR(VLOOKUP(B10164,'[1]#¡REF!'!$A$1:$C$15201,2,FALSE()),"")</f>
        <v/>
      </c>
      <c r="D10164" s="444" t="s">
        <v>991</v>
      </c>
      <c r="E10164" s="444" t="s">
        <v>1011</v>
      </c>
      <c r="F10164" s="354" t="s">
        <v>993</v>
      </c>
      <c r="G10164" s="447" t="n">
        <v>1200</v>
      </c>
      <c r="H10164" s="448" t="n">
        <v>2332.86310945716</v>
      </c>
      <c r="I10164" s="448" t="n">
        <v>46284</v>
      </c>
      <c r="J10164" s="389"/>
      <c r="K10164" s="331" t="s">
        <v>994</v>
      </c>
    </row>
    <row r="10165" customFormat="false" ht="15" hidden="true" customHeight="false" outlineLevel="0" collapsed="false">
      <c r="A10165" s="444"/>
      <c r="B10165" s="444" t="s">
        <v>2105</v>
      </c>
      <c r="C10165" s="444" t="str">
        <f aca="false">IFERROR(VLOOKUP(B10165,'[1]#¡REF!'!$A$1:$C$15201,2,FALSE()),"")</f>
        <v/>
      </c>
      <c r="D10165" s="444" t="s">
        <v>991</v>
      </c>
      <c r="E10165" s="444" t="s">
        <v>1035</v>
      </c>
      <c r="F10165" s="354" t="s">
        <v>993</v>
      </c>
      <c r="G10165" s="447" t="n">
        <v>329</v>
      </c>
      <c r="H10165" s="448" t="n">
        <v>639.593302509504</v>
      </c>
      <c r="I10165" s="448" t="n">
        <v>12689.53</v>
      </c>
      <c r="J10165" s="389"/>
      <c r="K10165" s="331" t="s">
        <v>994</v>
      </c>
    </row>
    <row r="10166" customFormat="false" ht="15" hidden="true" customHeight="false" outlineLevel="0" collapsed="false">
      <c r="A10166" s="444"/>
      <c r="B10166" s="444" t="s">
        <v>2105</v>
      </c>
      <c r="C10166" s="444" t="str">
        <f aca="false">IFERROR(VLOOKUP(B10166,'[1]#¡REF!'!$A$1:$C$15201,2,FALSE()),"")</f>
        <v/>
      </c>
      <c r="D10166" s="444" t="s">
        <v>991</v>
      </c>
      <c r="E10166" s="444" t="s">
        <v>1036</v>
      </c>
      <c r="F10166" s="354" t="s">
        <v>993</v>
      </c>
      <c r="G10166" s="447" t="n">
        <v>2</v>
      </c>
      <c r="H10166" s="448" t="n">
        <v>3.88810518242859</v>
      </c>
      <c r="I10166" s="448" t="n">
        <v>77.14</v>
      </c>
      <c r="J10166" s="389"/>
      <c r="K10166" s="331" t="s">
        <v>994</v>
      </c>
    </row>
    <row r="10167" customFormat="false" ht="15" hidden="true" customHeight="false" outlineLevel="0" collapsed="false">
      <c r="A10167" s="444"/>
      <c r="B10167" s="444" t="s">
        <v>2105</v>
      </c>
      <c r="C10167" s="444" t="str">
        <f aca="false">IFERROR(VLOOKUP(B10167,'[1]#¡REF!'!$A$1:$C$15201,2,FALSE()),"")</f>
        <v/>
      </c>
      <c r="D10167" s="444" t="s">
        <v>991</v>
      </c>
      <c r="E10167" s="444" t="s">
        <v>1014</v>
      </c>
      <c r="F10167" s="446" t="s">
        <v>1132</v>
      </c>
      <c r="G10167" s="447" t="n">
        <v>2200</v>
      </c>
      <c r="H10167" s="448" t="n">
        <v>4276.91570067146</v>
      </c>
      <c r="I10167" s="448" t="n">
        <v>84854</v>
      </c>
      <c r="J10167" s="389"/>
      <c r="K10167" s="331" t="s">
        <v>994</v>
      </c>
    </row>
    <row r="10168" customFormat="false" ht="15" hidden="true" customHeight="false" outlineLevel="0" collapsed="false">
      <c r="A10168" s="444"/>
      <c r="B10168" s="444" t="s">
        <v>2105</v>
      </c>
      <c r="C10168" s="444" t="str">
        <f aca="false">IFERROR(VLOOKUP(B10168,'[1]#¡REF!'!$A$1:$C$15201,2,FALSE()),"")</f>
        <v/>
      </c>
      <c r="D10168" s="444" t="s">
        <v>991</v>
      </c>
      <c r="E10168" s="444" t="s">
        <v>1002</v>
      </c>
      <c r="F10168" s="446" t="s">
        <v>1133</v>
      </c>
      <c r="G10168" s="447" t="n">
        <v>200</v>
      </c>
      <c r="H10168" s="448" t="n">
        <v>388.81051824286</v>
      </c>
      <c r="I10168" s="448" t="n">
        <v>7714</v>
      </c>
      <c r="J10168" s="389"/>
      <c r="K10168" s="331" t="s">
        <v>994</v>
      </c>
    </row>
    <row r="10169" customFormat="false" ht="15" hidden="true" customHeight="false" outlineLevel="0" collapsed="false">
      <c r="A10169" s="449"/>
      <c r="B10169" s="449" t="s">
        <v>2105</v>
      </c>
      <c r="C10169" s="449" t="str">
        <f aca="false">IFERROR(VLOOKUP(B10169,'[1]#¡REF!'!$A$1:$C$15201,2,FALSE()),"")</f>
        <v/>
      </c>
      <c r="D10169" s="449" t="s">
        <v>991</v>
      </c>
      <c r="E10169" s="449" t="s">
        <v>1004</v>
      </c>
      <c r="F10169" s="450" t="s">
        <v>1134</v>
      </c>
      <c r="G10169" s="447" t="n">
        <v>160</v>
      </c>
      <c r="H10169" s="448" t="n">
        <v>311.048414594288</v>
      </c>
      <c r="I10169" s="448" t="n">
        <v>6171.2</v>
      </c>
      <c r="J10169" s="390"/>
      <c r="K10169" s="331" t="s">
        <v>994</v>
      </c>
    </row>
    <row r="10170" customFormat="false" ht="15.75" hidden="true" customHeight="false" outlineLevel="0" collapsed="false">
      <c r="A10170" s="455" t="s">
        <v>2106</v>
      </c>
      <c r="B10170" s="455" t="s">
        <v>2105</v>
      </c>
      <c r="C10170" s="455" t="str">
        <f aca="false">IFERROR(VLOOKUP(B10170,'[1]#¡REF!'!$A$1:$C$15201,2,FALSE()),"")</f>
        <v/>
      </c>
      <c r="D10170" s="455" t="s">
        <v>991</v>
      </c>
      <c r="E10170" s="455" t="s">
        <v>612</v>
      </c>
      <c r="F10170" s="456" t="s">
        <v>1136</v>
      </c>
      <c r="G10170" s="457" t="n">
        <v>4</v>
      </c>
      <c r="H10170" s="465" t="n">
        <v>7.77621036485719</v>
      </c>
      <c r="I10170" s="465" t="n">
        <v>154.28</v>
      </c>
      <c r="J10170" s="360" t="n">
        <v>33.25</v>
      </c>
      <c r="K10170" s="455" t="s">
        <v>994</v>
      </c>
      <c r="L10170" s="458" t="s">
        <v>2107</v>
      </c>
      <c r="M10170" s="458"/>
      <c r="N10170" s="458"/>
      <c r="O10170" s="458" t="n">
        <v>3140786</v>
      </c>
      <c r="P10170" s="459" t="n">
        <v>2456</v>
      </c>
      <c r="Q10170" s="460" t="n">
        <v>44476</v>
      </c>
      <c r="R10170" s="461"/>
      <c r="S10170" s="461"/>
      <c r="T10170" s="462" t="n">
        <v>4</v>
      </c>
    </row>
    <row r="10171" customFormat="false" ht="15" hidden="true" customHeight="false" outlineLevel="0" collapsed="false">
      <c r="A10171" s="439"/>
      <c r="B10171" s="439" t="s">
        <v>2105</v>
      </c>
      <c r="C10171" s="439" t="str">
        <f aca="false">IFERROR(VLOOKUP(B10171,'[1]#¡REF!'!$A$1:$C$15201,2,FALSE()),"")</f>
        <v/>
      </c>
      <c r="D10171" s="439" t="s">
        <v>1016</v>
      </c>
      <c r="E10171" s="439" t="s">
        <v>1017</v>
      </c>
      <c r="F10171" s="441" t="s">
        <v>1130</v>
      </c>
      <c r="G10171" s="447" t="n">
        <v>4</v>
      </c>
      <c r="H10171" s="448" t="n">
        <v>7.77621036485719</v>
      </c>
      <c r="I10171" s="448" t="n">
        <v>154.28</v>
      </c>
      <c r="J10171" s="388"/>
      <c r="K10171" s="331" t="s">
        <v>994</v>
      </c>
    </row>
    <row r="10172" customFormat="false" ht="15" hidden="true" customHeight="false" outlineLevel="0" collapsed="false">
      <c r="A10172" s="444"/>
      <c r="B10172" s="444" t="s">
        <v>2105</v>
      </c>
      <c r="C10172" s="444" t="str">
        <f aca="false">IFERROR(VLOOKUP(B10172,'[1]#¡REF!'!$A$1:$C$15201,2,FALSE()),"")</f>
        <v/>
      </c>
      <c r="D10172" s="444" t="s">
        <v>1016</v>
      </c>
      <c r="E10172" s="444" t="s">
        <v>1091</v>
      </c>
      <c r="F10172" s="354" t="s">
        <v>993</v>
      </c>
      <c r="G10172" s="447" t="n">
        <v>78</v>
      </c>
      <c r="H10172" s="448" t="n">
        <v>151.636102114715</v>
      </c>
      <c r="I10172" s="448" t="n">
        <v>3008.46</v>
      </c>
      <c r="J10172" s="389"/>
      <c r="K10172" s="331" t="s">
        <v>994</v>
      </c>
    </row>
    <row r="10173" customFormat="false" ht="15" hidden="true" customHeight="false" outlineLevel="0" collapsed="false">
      <c r="A10173" s="444"/>
      <c r="B10173" s="444" t="s">
        <v>2105</v>
      </c>
      <c r="C10173" s="444" t="str">
        <f aca="false">IFERROR(VLOOKUP(B10173,'[1]#¡REF!'!$A$1:$C$15201,2,FALSE()),"")</f>
        <v/>
      </c>
      <c r="D10173" s="444" t="s">
        <v>1016</v>
      </c>
      <c r="E10173" s="444" t="s">
        <v>1018</v>
      </c>
      <c r="F10173" s="354" t="s">
        <v>993</v>
      </c>
      <c r="G10173" s="447" t="n">
        <v>468</v>
      </c>
      <c r="H10173" s="448" t="n">
        <v>909.816612688291</v>
      </c>
      <c r="I10173" s="448" t="n">
        <v>18050.76</v>
      </c>
      <c r="J10173" s="389"/>
      <c r="K10173" s="331" t="s">
        <v>994</v>
      </c>
    </row>
    <row r="10174" customFormat="false" ht="15" hidden="true" customHeight="false" outlineLevel="0" collapsed="false">
      <c r="A10174" s="444"/>
      <c r="B10174" s="444" t="s">
        <v>2105</v>
      </c>
      <c r="C10174" s="444" t="str">
        <f aca="false">IFERROR(VLOOKUP(B10174,'[1]#¡REF!'!$A$1:$C$15201,2,FALSE()),"")</f>
        <v/>
      </c>
      <c r="D10174" s="444" t="s">
        <v>1016</v>
      </c>
      <c r="E10174" s="444" t="s">
        <v>1019</v>
      </c>
      <c r="F10174" s="354" t="s">
        <v>993</v>
      </c>
      <c r="G10174" s="447" t="n">
        <v>2387</v>
      </c>
      <c r="H10174" s="448" t="n">
        <v>4640.45353522853</v>
      </c>
      <c r="I10174" s="448" t="n">
        <v>92066.59</v>
      </c>
      <c r="J10174" s="389"/>
      <c r="K10174" s="331" t="s">
        <v>994</v>
      </c>
    </row>
    <row r="10175" customFormat="false" ht="15" hidden="true" customHeight="false" outlineLevel="0" collapsed="false">
      <c r="A10175" s="444"/>
      <c r="B10175" s="444" t="s">
        <v>2105</v>
      </c>
      <c r="C10175" s="444" t="str">
        <f aca="false">IFERROR(VLOOKUP(B10175,'[1]#¡REF!'!$A$1:$C$15201,2,FALSE()),"")</f>
        <v/>
      </c>
      <c r="D10175" s="444" t="s">
        <v>1016</v>
      </c>
      <c r="E10175" s="444" t="s">
        <v>1020</v>
      </c>
      <c r="F10175" s="354" t="s">
        <v>993</v>
      </c>
      <c r="G10175" s="447" t="n">
        <v>4680</v>
      </c>
      <c r="H10175" s="448" t="n">
        <v>9098.16612688291</v>
      </c>
      <c r="I10175" s="448" t="n">
        <v>180507.6</v>
      </c>
      <c r="J10175" s="389"/>
      <c r="K10175" s="331" t="s">
        <v>994</v>
      </c>
    </row>
    <row r="10176" customFormat="false" ht="15" hidden="true" customHeight="false" outlineLevel="0" collapsed="false">
      <c r="A10176" s="444"/>
      <c r="B10176" s="444" t="s">
        <v>2105</v>
      </c>
      <c r="C10176" s="444" t="str">
        <f aca="false">IFERROR(VLOOKUP(B10176,'[1]#¡REF!'!$A$1:$C$15201,2,FALSE()),"")</f>
        <v/>
      </c>
      <c r="D10176" s="444" t="s">
        <v>1016</v>
      </c>
      <c r="E10176" s="444" t="s">
        <v>1041</v>
      </c>
      <c r="F10176" s="354" t="s">
        <v>993</v>
      </c>
      <c r="G10176" s="447" t="n">
        <v>20</v>
      </c>
      <c r="H10176" s="448" t="n">
        <v>38.8810518242859</v>
      </c>
      <c r="I10176" s="448" t="n">
        <v>771.4</v>
      </c>
      <c r="J10176" s="389"/>
      <c r="K10176" s="331" t="s">
        <v>994</v>
      </c>
    </row>
    <row r="10177" customFormat="false" ht="15" hidden="true" customHeight="false" outlineLevel="0" collapsed="false">
      <c r="A10177" s="444"/>
      <c r="B10177" s="444" t="s">
        <v>2105</v>
      </c>
      <c r="C10177" s="444" t="str">
        <f aca="false">IFERROR(VLOOKUP(B10177,'[1]#¡REF!'!$A$1:$C$15201,2,FALSE()),"")</f>
        <v/>
      </c>
      <c r="D10177" s="444" t="s">
        <v>1016</v>
      </c>
      <c r="E10177" s="444" t="s">
        <v>1022</v>
      </c>
      <c r="F10177" s="354" t="s">
        <v>993</v>
      </c>
      <c r="G10177" s="447" t="n">
        <v>507</v>
      </c>
      <c r="H10177" s="448" t="n">
        <v>985.634663745648</v>
      </c>
      <c r="I10177" s="448" t="n">
        <v>19554.99</v>
      </c>
      <c r="J10177" s="389"/>
      <c r="K10177" s="331" t="s">
        <v>994</v>
      </c>
    </row>
    <row r="10178" customFormat="false" ht="15" hidden="true" customHeight="false" outlineLevel="0" collapsed="false">
      <c r="A10178" s="444"/>
      <c r="B10178" s="444" t="s">
        <v>2105</v>
      </c>
      <c r="C10178" s="444" t="str">
        <f aca="false">IFERROR(VLOOKUP(B10178,'[1]#¡REF!'!$A$1:$C$15201,2,FALSE()),"")</f>
        <v/>
      </c>
      <c r="D10178" s="444" t="s">
        <v>1016</v>
      </c>
      <c r="E10178" s="444" t="s">
        <v>1042</v>
      </c>
      <c r="F10178" s="354" t="s">
        <v>993</v>
      </c>
      <c r="G10178" s="447" t="n">
        <v>780</v>
      </c>
      <c r="H10178" s="448" t="n">
        <v>1516.36102114715</v>
      </c>
      <c r="I10178" s="448" t="n">
        <v>30084.6</v>
      </c>
      <c r="J10178" s="389"/>
      <c r="K10178" s="331" t="s">
        <v>994</v>
      </c>
    </row>
    <row r="10179" customFormat="false" ht="15" hidden="true" customHeight="false" outlineLevel="0" collapsed="false">
      <c r="A10179" s="444"/>
      <c r="B10179" s="444" t="s">
        <v>2105</v>
      </c>
      <c r="C10179" s="444" t="str">
        <f aca="false">IFERROR(VLOOKUP(B10179,'[1]#¡REF!'!$A$1:$C$15201,2,FALSE()),"")</f>
        <v/>
      </c>
      <c r="D10179" s="444" t="s">
        <v>1016</v>
      </c>
      <c r="E10179" s="444" t="s">
        <v>1092</v>
      </c>
      <c r="F10179" s="354" t="s">
        <v>993</v>
      </c>
      <c r="G10179" s="447" t="n">
        <v>234</v>
      </c>
      <c r="H10179" s="448" t="n">
        <v>454.908306344145</v>
      </c>
      <c r="I10179" s="448" t="n">
        <v>9025.38</v>
      </c>
      <c r="J10179" s="389"/>
      <c r="K10179" s="331" t="s">
        <v>994</v>
      </c>
    </row>
    <row r="10180" customFormat="false" ht="15" hidden="true" customHeight="false" outlineLevel="0" collapsed="false">
      <c r="A10180" s="444"/>
      <c r="B10180" s="444" t="s">
        <v>2105</v>
      </c>
      <c r="C10180" s="444" t="str">
        <f aca="false">IFERROR(VLOOKUP(B10180,'[1]#¡REF!'!$A$1:$C$15201,2,FALSE()),"")</f>
        <v/>
      </c>
      <c r="D10180" s="444" t="s">
        <v>1016</v>
      </c>
      <c r="E10180" s="444" t="s">
        <v>1024</v>
      </c>
      <c r="F10180" s="354" t="s">
        <v>993</v>
      </c>
      <c r="G10180" s="447" t="n">
        <v>2106</v>
      </c>
      <c r="H10180" s="448" t="n">
        <v>4094.17475709731</v>
      </c>
      <c r="I10180" s="448" t="n">
        <v>81228.42</v>
      </c>
      <c r="J10180" s="389"/>
      <c r="K10180" s="331" t="s">
        <v>994</v>
      </c>
    </row>
    <row r="10181" customFormat="false" ht="15" hidden="true" customHeight="false" outlineLevel="0" collapsed="false">
      <c r="A10181" s="444"/>
      <c r="B10181" s="444" t="s">
        <v>2105</v>
      </c>
      <c r="C10181" s="444" t="str">
        <f aca="false">IFERROR(VLOOKUP(B10181,'[1]#¡REF!'!$A$1:$C$15201,2,FALSE()),"")</f>
        <v/>
      </c>
      <c r="D10181" s="444" t="s">
        <v>1016</v>
      </c>
      <c r="E10181" s="444" t="s">
        <v>1043</v>
      </c>
      <c r="F10181" s="354" t="s">
        <v>993</v>
      </c>
      <c r="G10181" s="447" t="n">
        <v>390</v>
      </c>
      <c r="H10181" s="448" t="n">
        <v>758.180510573576</v>
      </c>
      <c r="I10181" s="448" t="n">
        <v>15042.3</v>
      </c>
      <c r="J10181" s="389"/>
      <c r="K10181" s="331" t="s">
        <v>994</v>
      </c>
    </row>
    <row r="10182" customFormat="false" ht="15" hidden="true" customHeight="false" outlineLevel="0" collapsed="false">
      <c r="A10182" s="444"/>
      <c r="B10182" s="444" t="s">
        <v>2105</v>
      </c>
      <c r="C10182" s="444" t="str">
        <f aca="false">IFERROR(VLOOKUP(B10182,'[1]#¡REF!'!$A$1:$C$15201,2,FALSE()),"")</f>
        <v/>
      </c>
      <c r="D10182" s="444" t="s">
        <v>1016</v>
      </c>
      <c r="E10182" s="444" t="s">
        <v>1026</v>
      </c>
      <c r="F10182" s="446" t="s">
        <v>1132</v>
      </c>
      <c r="G10182" s="447" t="n">
        <v>1167</v>
      </c>
      <c r="H10182" s="448" t="n">
        <v>2268.70937394708</v>
      </c>
      <c r="I10182" s="448" t="n">
        <v>45011.19</v>
      </c>
      <c r="J10182" s="389"/>
      <c r="K10182" s="331" t="s">
        <v>994</v>
      </c>
    </row>
    <row r="10183" customFormat="false" ht="15" hidden="true" customHeight="false" outlineLevel="0" collapsed="false">
      <c r="A10183" s="444"/>
      <c r="B10183" s="444" t="s">
        <v>2105</v>
      </c>
      <c r="C10183" s="444" t="str">
        <f aca="false">IFERROR(VLOOKUP(B10183,'[1]#¡REF!'!$A$1:$C$15201,2,FALSE()),"")</f>
        <v/>
      </c>
      <c r="D10183" s="444" t="s">
        <v>1016</v>
      </c>
      <c r="E10183" s="444" t="s">
        <v>1027</v>
      </c>
      <c r="F10183" s="446" t="s">
        <v>1133</v>
      </c>
      <c r="G10183" s="447" t="n">
        <v>78</v>
      </c>
      <c r="H10183" s="448" t="n">
        <v>151.636102114715</v>
      </c>
      <c r="I10183" s="448" t="n">
        <v>3008.46</v>
      </c>
      <c r="J10183" s="389"/>
      <c r="K10183" s="331" t="s">
        <v>994</v>
      </c>
    </row>
    <row r="10184" customFormat="false" ht="15" hidden="true" customHeight="false" outlineLevel="0" collapsed="false">
      <c r="A10184" s="444"/>
      <c r="B10184" s="444" t="s">
        <v>2105</v>
      </c>
      <c r="C10184" s="444" t="str">
        <f aca="false">IFERROR(VLOOKUP(B10184,'[1]#¡REF!'!$A$1:$C$15201,2,FALSE()),"")</f>
        <v/>
      </c>
      <c r="D10184" s="444" t="s">
        <v>1016</v>
      </c>
      <c r="E10184" s="444" t="s">
        <v>1028</v>
      </c>
      <c r="F10184" s="446" t="s">
        <v>1134</v>
      </c>
      <c r="G10184" s="447" t="n">
        <v>78</v>
      </c>
      <c r="H10184" s="448" t="n">
        <v>151.636102114715</v>
      </c>
      <c r="I10184" s="448" t="n">
        <v>3008.46</v>
      </c>
      <c r="J10184" s="389"/>
      <c r="K10184" s="331" t="s">
        <v>994</v>
      </c>
    </row>
    <row r="10185" customFormat="false" ht="15" hidden="true" customHeight="false" outlineLevel="0" collapsed="false">
      <c r="A10185" s="444"/>
      <c r="B10185" s="444" t="s">
        <v>2108</v>
      </c>
      <c r="C10185" s="444" t="str">
        <f aca="false">IFERROR(VLOOKUP(B10185,'[1]#¡REF!'!$A$1:$C$15201,2,FALSE()),"")</f>
        <v/>
      </c>
      <c r="D10185" s="445" t="s">
        <v>991</v>
      </c>
      <c r="E10185" s="445" t="s">
        <v>1011</v>
      </c>
      <c r="F10185" s="354" t="s">
        <v>993</v>
      </c>
      <c r="G10185" s="504" t="n">
        <v>700</v>
      </c>
      <c r="H10185" s="505" t="n">
        <v>680553.578710316</v>
      </c>
      <c r="I10185" s="505" t="n">
        <v>13577044.782751</v>
      </c>
      <c r="J10185" s="389"/>
      <c r="K10185" s="331" t="s">
        <v>994</v>
      </c>
    </row>
    <row r="10186" customFormat="false" ht="15" hidden="true" customHeight="false" outlineLevel="0" collapsed="false">
      <c r="A10186" s="444"/>
      <c r="B10186" s="444" t="s">
        <v>2108</v>
      </c>
      <c r="C10186" s="444" t="str">
        <f aca="false">IFERROR(VLOOKUP(B10186,'[1]#¡REF!'!$A$1:$C$15201,2,FALSE()),"")</f>
        <v/>
      </c>
      <c r="D10186" s="445" t="s">
        <v>991</v>
      </c>
      <c r="E10186" s="445" t="s">
        <v>1037</v>
      </c>
      <c r="F10186" s="446" t="s">
        <v>1131</v>
      </c>
      <c r="G10186" s="447" t="n">
        <v>522</v>
      </c>
      <c r="H10186" s="448" t="n">
        <v>507498.525838265</v>
      </c>
      <c r="I10186" s="448" t="n">
        <v>10124596.2522801</v>
      </c>
      <c r="J10186" s="389"/>
      <c r="K10186" s="331" t="s">
        <v>994</v>
      </c>
    </row>
    <row r="10187" customFormat="false" ht="15" hidden="true" customHeight="false" outlineLevel="0" collapsed="false">
      <c r="A10187" s="444"/>
      <c r="B10187" s="444" t="s">
        <v>2108</v>
      </c>
      <c r="C10187" s="444" t="str">
        <f aca="false">IFERROR(VLOOKUP(B10187,'[1]#¡REF!'!$A$1:$C$15201,2,FALSE()),"")</f>
        <v/>
      </c>
      <c r="D10187" s="445" t="s">
        <v>991</v>
      </c>
      <c r="E10187" s="445" t="s">
        <v>1014</v>
      </c>
      <c r="F10187" s="446" t="s">
        <v>1132</v>
      </c>
      <c r="G10187" s="447" t="n">
        <v>90</v>
      </c>
      <c r="H10187" s="448" t="n">
        <v>87499.7458341836</v>
      </c>
      <c r="I10187" s="448" t="n">
        <v>1745620.04349656</v>
      </c>
      <c r="J10187" s="389"/>
      <c r="K10187" s="331" t="s">
        <v>994</v>
      </c>
    </row>
    <row r="10188" customFormat="false" ht="15" hidden="true" customHeight="false" outlineLevel="0" collapsed="false">
      <c r="A10188" s="444"/>
      <c r="B10188" s="444" t="s">
        <v>2108</v>
      </c>
      <c r="C10188" s="444" t="str">
        <f aca="false">IFERROR(VLOOKUP(B10188,'[1]#¡REF!'!$A$1:$C$15201,2,FALSE()),"")</f>
        <v/>
      </c>
      <c r="D10188" s="445" t="s">
        <v>991</v>
      </c>
      <c r="E10188" s="445" t="s">
        <v>1002</v>
      </c>
      <c r="F10188" s="446" t="s">
        <v>1133</v>
      </c>
      <c r="G10188" s="447" t="n">
        <v>120</v>
      </c>
      <c r="H10188" s="448" t="n">
        <v>116666.327778911</v>
      </c>
      <c r="I10188" s="448" t="n">
        <v>2327493.39132875</v>
      </c>
      <c r="J10188" s="389"/>
      <c r="K10188" s="331" t="s">
        <v>994</v>
      </c>
    </row>
    <row r="10189" customFormat="false" ht="15" hidden="true" customHeight="false" outlineLevel="0" collapsed="false">
      <c r="A10189" s="449"/>
      <c r="B10189" s="449" t="s">
        <v>2108</v>
      </c>
      <c r="C10189" s="449" t="str">
        <f aca="false">IFERROR(VLOOKUP(B10189,'[1]#¡REF!'!$A$1:$C$15201,2,FALSE()),"")</f>
        <v/>
      </c>
      <c r="D10189" s="449" t="s">
        <v>991</v>
      </c>
      <c r="E10189" s="449" t="s">
        <v>1004</v>
      </c>
      <c r="F10189" s="450" t="s">
        <v>1134</v>
      </c>
      <c r="G10189" s="447" t="n">
        <v>20</v>
      </c>
      <c r="H10189" s="448" t="n">
        <v>19444.3879631519</v>
      </c>
      <c r="I10189" s="448" t="n">
        <v>387915.565221458</v>
      </c>
      <c r="J10189" s="390"/>
      <c r="K10189" s="331" t="s">
        <v>994</v>
      </c>
    </row>
    <row r="10190" customFormat="false" ht="15.75" hidden="true" customHeight="false" outlineLevel="0" collapsed="false">
      <c r="A10190" s="451"/>
      <c r="B10190" s="451" t="s">
        <v>2108</v>
      </c>
      <c r="C10190" s="451" t="str">
        <f aca="false">IFERROR(VLOOKUP(B10190,'[1]#¡REF!'!$A$1:$C$15201,2,FALSE()),"")</f>
        <v/>
      </c>
      <c r="D10190" s="451" t="s">
        <v>991</v>
      </c>
      <c r="E10190" s="451" t="s">
        <v>612</v>
      </c>
      <c r="F10190" s="452" t="s">
        <v>1136</v>
      </c>
      <c r="G10190" s="506" t="n">
        <v>14</v>
      </c>
      <c r="H10190" s="507" t="n">
        <v>13611.0715742063</v>
      </c>
      <c r="I10190" s="507" t="n">
        <v>271540.895655021</v>
      </c>
      <c r="J10190" s="394"/>
      <c r="K10190" s="356" t="s">
        <v>994</v>
      </c>
      <c r="L10190" s="379"/>
      <c r="M10190" s="379"/>
      <c r="N10190" s="379"/>
      <c r="O10190" s="379"/>
      <c r="P10190" s="279"/>
      <c r="Q10190" s="395"/>
      <c r="R10190" s="396"/>
      <c r="S10190" s="396"/>
      <c r="T10190" s="382"/>
    </row>
    <row r="10191" customFormat="false" ht="15" hidden="true" customHeight="false" outlineLevel="0" collapsed="false">
      <c r="A10191" s="439"/>
      <c r="B10191" s="439" t="s">
        <v>2109</v>
      </c>
      <c r="C10191" s="439" t="str">
        <f aca="false">IFERROR(VLOOKUP(B10191,'[1]#¡REF!'!$A$1:$C$15201,2,FALSE()),"")</f>
        <v/>
      </c>
      <c r="D10191" s="439" t="s">
        <v>991</v>
      </c>
      <c r="E10191" s="439" t="s">
        <v>1011</v>
      </c>
      <c r="F10191" s="354" t="s">
        <v>993</v>
      </c>
      <c r="G10191" s="447" t="n">
        <v>144</v>
      </c>
      <c r="H10191" s="448" t="n">
        <v>55261.3397234931</v>
      </c>
      <c r="I10191" s="448" t="n">
        <v>1102463.79954759</v>
      </c>
      <c r="J10191" s="388"/>
      <c r="K10191" s="331" t="s">
        <v>994</v>
      </c>
    </row>
    <row r="10192" customFormat="false" ht="15" hidden="true" customHeight="false" outlineLevel="0" collapsed="false">
      <c r="A10192" s="444"/>
      <c r="B10192" s="444" t="s">
        <v>2109</v>
      </c>
      <c r="C10192" s="444" t="str">
        <f aca="false">IFERROR(VLOOKUP(B10192,'[1]#¡REF!'!$A$1:$C$15201,2,FALSE()),"")</f>
        <v/>
      </c>
      <c r="D10192" s="444" t="s">
        <v>991</v>
      </c>
      <c r="E10192" s="444" t="s">
        <v>1037</v>
      </c>
      <c r="F10192" s="446" t="s">
        <v>1131</v>
      </c>
      <c r="G10192" s="447" t="n">
        <v>558</v>
      </c>
      <c r="H10192" s="448" t="n">
        <v>214137.691428536</v>
      </c>
      <c r="I10192" s="448" t="n">
        <v>4272047.22324691</v>
      </c>
      <c r="J10192" s="389"/>
      <c r="K10192" s="331" t="s">
        <v>994</v>
      </c>
    </row>
    <row r="10193" customFormat="false" ht="15" hidden="true" customHeight="false" outlineLevel="0" collapsed="false">
      <c r="A10193" s="444"/>
      <c r="B10193" s="444" t="s">
        <v>2109</v>
      </c>
      <c r="C10193" s="444" t="str">
        <f aca="false">IFERROR(VLOOKUP(B10193,'[1]#¡REF!'!$A$1:$C$15201,2,FALSE()),"")</f>
        <v/>
      </c>
      <c r="D10193" s="444" t="s">
        <v>991</v>
      </c>
      <c r="E10193" s="444" t="s">
        <v>1014</v>
      </c>
      <c r="F10193" s="446" t="s">
        <v>1132</v>
      </c>
      <c r="G10193" s="447" t="n">
        <v>50</v>
      </c>
      <c r="H10193" s="448" t="n">
        <v>19187.9651817684</v>
      </c>
      <c r="I10193" s="448" t="n">
        <v>382799.930398469</v>
      </c>
      <c r="J10193" s="389"/>
      <c r="K10193" s="331" t="s">
        <v>994</v>
      </c>
    </row>
    <row r="10194" customFormat="false" ht="15" hidden="true" customHeight="false" outlineLevel="0" collapsed="false">
      <c r="A10194" s="449"/>
      <c r="B10194" s="449" t="s">
        <v>2109</v>
      </c>
      <c r="C10194" s="449" t="str">
        <f aca="false">IFERROR(VLOOKUP(B10194,'[1]#¡REF!'!$A$1:$C$15201,2,FALSE()),"")</f>
        <v/>
      </c>
      <c r="D10194" s="449" t="s">
        <v>991</v>
      </c>
      <c r="E10194" s="449" t="s">
        <v>1002</v>
      </c>
      <c r="F10194" s="450" t="s">
        <v>1133</v>
      </c>
      <c r="G10194" s="447" t="n">
        <v>50</v>
      </c>
      <c r="H10194" s="448" t="n">
        <v>19187.9651817684</v>
      </c>
      <c r="I10194" s="448" t="n">
        <v>382799.930398469</v>
      </c>
      <c r="J10194" s="390"/>
      <c r="K10194" s="331" t="s">
        <v>994</v>
      </c>
    </row>
    <row r="10195" customFormat="false" ht="15.75" hidden="true" customHeight="false" outlineLevel="0" collapsed="false">
      <c r="A10195" s="451"/>
      <c r="B10195" s="451" t="s">
        <v>2109</v>
      </c>
      <c r="C10195" s="451" t="str">
        <f aca="false">IFERROR(VLOOKUP(B10195,'[1]#¡REF!'!$A$1:$C$15201,2,FALSE()),"")</f>
        <v/>
      </c>
      <c r="D10195" s="451" t="s">
        <v>991</v>
      </c>
      <c r="E10195" s="451" t="s">
        <v>612</v>
      </c>
      <c r="F10195" s="452" t="s">
        <v>1136</v>
      </c>
      <c r="G10195" s="506" t="n">
        <v>9</v>
      </c>
      <c r="H10195" s="507" t="n">
        <v>3453.83373271832</v>
      </c>
      <c r="I10195" s="507" t="n">
        <v>68903.9874717244</v>
      </c>
      <c r="J10195" s="394"/>
      <c r="K10195" s="356" t="s">
        <v>994</v>
      </c>
      <c r="L10195" s="379"/>
      <c r="M10195" s="379"/>
      <c r="N10195" s="379"/>
      <c r="O10195" s="379"/>
      <c r="P10195" s="279"/>
      <c r="Q10195" s="395"/>
      <c r="R10195" s="396"/>
      <c r="S10195" s="396"/>
      <c r="T10195" s="382"/>
    </row>
    <row r="10196" customFormat="false" ht="15" hidden="true" customHeight="false" outlineLevel="0" collapsed="false">
      <c r="A10196" s="439"/>
      <c r="B10196" s="439" t="s">
        <v>2110</v>
      </c>
      <c r="C10196" s="439" t="str">
        <f aca="false">IFERROR(VLOOKUP(B10196,'[1]#¡REF!'!$A$1:$C$15201,2,FALSE()),"")</f>
        <v/>
      </c>
      <c r="D10196" s="439" t="s">
        <v>991</v>
      </c>
      <c r="E10196" s="439" t="s">
        <v>992</v>
      </c>
      <c r="F10196" s="354" t="s">
        <v>993</v>
      </c>
      <c r="G10196" s="447" t="n">
        <v>945</v>
      </c>
      <c r="H10196" s="448" t="n">
        <v>394043.659246846</v>
      </c>
      <c r="I10196" s="448" t="n">
        <v>7861171.5</v>
      </c>
      <c r="J10196" s="388"/>
      <c r="K10196" s="331" t="s">
        <v>994</v>
      </c>
    </row>
    <row r="10197" customFormat="false" ht="15" hidden="true" customHeight="false" outlineLevel="0" collapsed="false">
      <c r="A10197" s="444"/>
      <c r="B10197" s="444" t="s">
        <v>2110</v>
      </c>
      <c r="C10197" s="444" t="str">
        <f aca="false">IFERROR(VLOOKUP(B10197,'[1]#¡REF!'!$A$1:$C$15201,2,FALSE()),"")</f>
        <v/>
      </c>
      <c r="D10197" s="444" t="s">
        <v>991</v>
      </c>
      <c r="E10197" s="444" t="s">
        <v>1011</v>
      </c>
      <c r="F10197" s="354" t="s">
        <v>993</v>
      </c>
      <c r="G10197" s="447" t="n">
        <v>60</v>
      </c>
      <c r="H10197" s="448" t="n">
        <v>25018.6450315457</v>
      </c>
      <c r="I10197" s="448" t="n">
        <v>499122</v>
      </c>
      <c r="J10197" s="389"/>
      <c r="K10197" s="331" t="s">
        <v>994</v>
      </c>
    </row>
    <row r="10198" customFormat="false" ht="15" hidden="true" customHeight="false" outlineLevel="0" collapsed="false">
      <c r="A10198" s="449"/>
      <c r="B10198" s="449" t="s">
        <v>2110</v>
      </c>
      <c r="C10198" s="449" t="str">
        <f aca="false">IFERROR(VLOOKUP(B10198,'[1]#¡REF!'!$A$1:$C$15201,2,FALSE()),"")</f>
        <v/>
      </c>
      <c r="D10198" s="449" t="s">
        <v>991</v>
      </c>
      <c r="E10198" s="449" t="s">
        <v>1002</v>
      </c>
      <c r="F10198" s="450" t="s">
        <v>1133</v>
      </c>
      <c r="G10198" s="447" t="n">
        <v>250</v>
      </c>
      <c r="H10198" s="448" t="n">
        <v>104244.354298107</v>
      </c>
      <c r="I10198" s="448" t="n">
        <v>2079675</v>
      </c>
      <c r="J10198" s="390"/>
      <c r="K10198" s="331" t="s">
        <v>994</v>
      </c>
    </row>
    <row r="10199" customFormat="false" ht="15" hidden="true" customHeight="false" outlineLevel="0" collapsed="false">
      <c r="A10199" s="439"/>
      <c r="B10199" s="439" t="s">
        <v>2111</v>
      </c>
      <c r="C10199" s="439" t="str">
        <f aca="false">IFERROR(VLOOKUP(B10199,'[1]#¡REF!'!$A$1:$C$15201,2,FALSE()),"")</f>
        <v/>
      </c>
      <c r="D10199" s="439" t="s">
        <v>991</v>
      </c>
      <c r="E10199" s="439" t="s">
        <v>1010</v>
      </c>
      <c r="F10199" s="354" t="s">
        <v>993</v>
      </c>
      <c r="G10199" s="447" t="n">
        <v>24</v>
      </c>
      <c r="H10199" s="448" t="n">
        <v>283.939291499754</v>
      </c>
      <c r="I10199" s="448" t="n">
        <v>5664.58923512748</v>
      </c>
      <c r="J10199" s="388"/>
      <c r="K10199" s="331" t="s">
        <v>994</v>
      </c>
    </row>
    <row r="10200" customFormat="false" ht="15" hidden="true" customHeight="false" outlineLevel="0" collapsed="false">
      <c r="A10200" s="444"/>
      <c r="B10200" s="444" t="s">
        <v>2111</v>
      </c>
      <c r="C10200" s="444" t="str">
        <f aca="false">IFERROR(VLOOKUP(B10200,'[1]#¡REF!'!$A$1:$C$15201,2,FALSE()),"")</f>
        <v/>
      </c>
      <c r="D10200" s="444" t="s">
        <v>1016</v>
      </c>
      <c r="E10200" s="444" t="s">
        <v>1092</v>
      </c>
      <c r="F10200" s="354" t="s">
        <v>993</v>
      </c>
      <c r="G10200" s="447" t="n">
        <v>63</v>
      </c>
      <c r="H10200" s="448" t="n">
        <v>745.340640186855</v>
      </c>
      <c r="I10200" s="448" t="n">
        <v>14869.5467422096</v>
      </c>
      <c r="J10200" s="389"/>
      <c r="K10200" s="331" t="s">
        <v>994</v>
      </c>
    </row>
    <row r="10201" customFormat="false" ht="15" hidden="true" customHeight="false" outlineLevel="0" collapsed="false">
      <c r="A10201" s="444"/>
      <c r="B10201" s="444" t="s">
        <v>2112</v>
      </c>
      <c r="C10201" s="444" t="str">
        <f aca="false">IFERROR(VLOOKUP(B10201,'[1]#¡REF!'!$A$1:$C$15201,2,FALSE()),"")</f>
        <v/>
      </c>
      <c r="D10201" s="444" t="s">
        <v>991</v>
      </c>
      <c r="E10201" s="444" t="s">
        <v>1000</v>
      </c>
      <c r="F10201" s="354" t="s">
        <v>993</v>
      </c>
      <c r="G10201" s="447" t="n">
        <v>22</v>
      </c>
      <c r="H10201" s="448" t="n">
        <v>520.552668227403</v>
      </c>
      <c r="I10201" s="448" t="n">
        <v>10385.02640893</v>
      </c>
      <c r="J10201" s="389"/>
      <c r="K10201" s="331" t="s">
        <v>994</v>
      </c>
    </row>
    <row r="10202" customFormat="false" ht="15" hidden="true" customHeight="false" outlineLevel="0" collapsed="false">
      <c r="A10202" s="444"/>
      <c r="B10202" s="444" t="s">
        <v>2112</v>
      </c>
      <c r="C10202" s="444" t="str">
        <f aca="false">IFERROR(VLOOKUP(B10202,'[1]#¡REF!'!$A$1:$C$15201,2,FALSE()),"")</f>
        <v/>
      </c>
      <c r="D10202" s="444" t="s">
        <v>1016</v>
      </c>
      <c r="E10202" s="444" t="s">
        <v>1019</v>
      </c>
      <c r="F10202" s="354" t="s">
        <v>993</v>
      </c>
      <c r="G10202" s="447" t="n">
        <v>9</v>
      </c>
      <c r="H10202" s="448" t="n">
        <v>212.953364274847</v>
      </c>
      <c r="I10202" s="448" t="n">
        <v>4248.41989456229</v>
      </c>
      <c r="J10202" s="389"/>
      <c r="K10202" s="331" t="s">
        <v>994</v>
      </c>
    </row>
    <row r="10203" customFormat="false" ht="15" hidden="true" customHeight="false" outlineLevel="0" collapsed="false">
      <c r="A10203" s="444"/>
      <c r="B10203" s="444" t="s">
        <v>2113</v>
      </c>
      <c r="C10203" s="444" t="str">
        <f aca="false">IFERROR(VLOOKUP(B10203,'[1]#¡REF!'!$A$1:$C$15201,2,FALSE()),"")</f>
        <v/>
      </c>
      <c r="D10203" s="444" t="s">
        <v>991</v>
      </c>
      <c r="E10203" s="444" t="s">
        <v>997</v>
      </c>
      <c r="F10203" s="446" t="s">
        <v>1130</v>
      </c>
      <c r="G10203" s="447" t="n">
        <v>36</v>
      </c>
      <c r="H10203" s="448" t="n">
        <v>10782.9839783744</v>
      </c>
      <c r="I10203" s="448" t="n">
        <v>215120.544408714</v>
      </c>
      <c r="J10203" s="389"/>
      <c r="K10203" s="331" t="s">
        <v>994</v>
      </c>
    </row>
    <row r="10204" customFormat="false" ht="15" hidden="true" customHeight="false" outlineLevel="0" collapsed="false">
      <c r="A10204" s="444"/>
      <c r="B10204" s="444" t="s">
        <v>2113</v>
      </c>
      <c r="C10204" s="444" t="str">
        <f aca="false">IFERROR(VLOOKUP(B10204,'[1]#¡REF!'!$A$1:$C$15201,2,FALSE()),"")</f>
        <v/>
      </c>
      <c r="D10204" s="444" t="s">
        <v>991</v>
      </c>
      <c r="E10204" s="444" t="s">
        <v>992</v>
      </c>
      <c r="F10204" s="354" t="s">
        <v>993</v>
      </c>
      <c r="G10204" s="447" t="n">
        <v>525</v>
      </c>
      <c r="H10204" s="448" t="n">
        <v>157251.849684627</v>
      </c>
      <c r="I10204" s="448" t="n">
        <v>3137174.60596041</v>
      </c>
      <c r="J10204" s="389"/>
      <c r="K10204" s="331" t="s">
        <v>994</v>
      </c>
    </row>
    <row r="10205" customFormat="false" ht="15" hidden="true" customHeight="false" outlineLevel="0" collapsed="false">
      <c r="A10205" s="444"/>
      <c r="B10205" s="444" t="s">
        <v>2113</v>
      </c>
      <c r="C10205" s="444" t="str">
        <f aca="false">IFERROR(VLOOKUP(B10205,'[1]#¡REF!'!$A$1:$C$15201,2,FALSE()),"")</f>
        <v/>
      </c>
      <c r="D10205" s="444" t="s">
        <v>991</v>
      </c>
      <c r="E10205" s="444" t="s">
        <v>1000</v>
      </c>
      <c r="F10205" s="354" t="s">
        <v>993</v>
      </c>
      <c r="G10205" s="447" t="n">
        <v>84</v>
      </c>
      <c r="H10205" s="448" t="n">
        <v>25160.2959495403</v>
      </c>
      <c r="I10205" s="448" t="n">
        <v>501947.936953666</v>
      </c>
      <c r="J10205" s="389"/>
      <c r="K10205" s="331" t="s">
        <v>994</v>
      </c>
    </row>
    <row r="10206" customFormat="false" ht="15" hidden="true" customHeight="false" outlineLevel="0" collapsed="false">
      <c r="A10206" s="444"/>
      <c r="B10206" s="444" t="s">
        <v>2113</v>
      </c>
      <c r="C10206" s="444" t="str">
        <f aca="false">IFERROR(VLOOKUP(B10206,'[1]#¡REF!'!$A$1:$C$15201,2,FALSE()),"")</f>
        <v/>
      </c>
      <c r="D10206" s="444" t="s">
        <v>991</v>
      </c>
      <c r="E10206" s="444" t="s">
        <v>1053</v>
      </c>
      <c r="F10206" s="354" t="s">
        <v>993</v>
      </c>
      <c r="G10206" s="447" t="n">
        <v>110</v>
      </c>
      <c r="H10206" s="448" t="n">
        <v>32948.0066005885</v>
      </c>
      <c r="I10206" s="448" t="n">
        <v>657312.774582182</v>
      </c>
      <c r="J10206" s="389"/>
      <c r="K10206" s="331" t="s">
        <v>994</v>
      </c>
    </row>
    <row r="10207" customFormat="false" ht="15" hidden="true" customHeight="false" outlineLevel="0" collapsed="false">
      <c r="A10207" s="444"/>
      <c r="B10207" s="444" t="s">
        <v>2113</v>
      </c>
      <c r="C10207" s="444" t="str">
        <f aca="false">IFERROR(VLOOKUP(B10207,'[1]#¡REF!'!$A$1:$C$15201,2,FALSE()),"")</f>
        <v/>
      </c>
      <c r="D10207" s="444" t="s">
        <v>991</v>
      </c>
      <c r="E10207" s="444" t="s">
        <v>1011</v>
      </c>
      <c r="F10207" s="354" t="s">
        <v>993</v>
      </c>
      <c r="G10207" s="447" t="n">
        <v>600</v>
      </c>
      <c r="H10207" s="448" t="n">
        <v>179716.399639574</v>
      </c>
      <c r="I10207" s="448" t="n">
        <v>3585342.4068119</v>
      </c>
      <c r="J10207" s="389"/>
      <c r="K10207" s="331" t="s">
        <v>994</v>
      </c>
    </row>
    <row r="10208" customFormat="false" ht="15" hidden="true" customHeight="false" outlineLevel="0" collapsed="false">
      <c r="A10208" s="444"/>
      <c r="B10208" s="444" t="s">
        <v>2113</v>
      </c>
      <c r="C10208" s="444" t="str">
        <f aca="false">IFERROR(VLOOKUP(B10208,'[1]#¡REF!'!$A$1:$C$15201,2,FALSE()),"")</f>
        <v/>
      </c>
      <c r="D10208" s="444" t="s">
        <v>991</v>
      </c>
      <c r="E10208" s="444" t="s">
        <v>1037</v>
      </c>
      <c r="F10208" s="446" t="s">
        <v>1131</v>
      </c>
      <c r="G10208" s="447" t="n">
        <v>243</v>
      </c>
      <c r="H10208" s="448" t="n">
        <v>72785.1418540273</v>
      </c>
      <c r="I10208" s="448" t="n">
        <v>1452063.67475882</v>
      </c>
      <c r="J10208" s="389"/>
      <c r="K10208" s="331" t="s">
        <v>994</v>
      </c>
    </row>
    <row r="10209" customFormat="false" ht="15" hidden="true" customHeight="false" outlineLevel="0" collapsed="false">
      <c r="A10209" s="444"/>
      <c r="B10209" s="444" t="s">
        <v>2113</v>
      </c>
      <c r="C10209" s="444" t="str">
        <f aca="false">IFERROR(VLOOKUP(B10209,'[1]#¡REF!'!$A$1:$C$15201,2,FALSE()),"")</f>
        <v/>
      </c>
      <c r="D10209" s="444" t="s">
        <v>991</v>
      </c>
      <c r="E10209" s="444" t="s">
        <v>1014</v>
      </c>
      <c r="F10209" s="446" t="s">
        <v>1132</v>
      </c>
      <c r="G10209" s="447" t="n">
        <v>90</v>
      </c>
      <c r="H10209" s="448" t="n">
        <v>26957.459945936</v>
      </c>
      <c r="I10209" s="448" t="n">
        <v>537801.361021785</v>
      </c>
      <c r="J10209" s="389"/>
      <c r="K10209" s="331" t="s">
        <v>994</v>
      </c>
    </row>
    <row r="10210" customFormat="false" ht="15" hidden="true" customHeight="false" outlineLevel="0" collapsed="false">
      <c r="A10210" s="444"/>
      <c r="B10210" s="444" t="s">
        <v>2113</v>
      </c>
      <c r="C10210" s="444" t="str">
        <f aca="false">IFERROR(VLOOKUP(B10210,'[1]#¡REF!'!$A$1:$C$15201,2,FALSE()),"")</f>
        <v/>
      </c>
      <c r="D10210" s="444" t="s">
        <v>991</v>
      </c>
      <c r="E10210" s="444" t="s">
        <v>1002</v>
      </c>
      <c r="F10210" s="446" t="s">
        <v>1133</v>
      </c>
      <c r="G10210" s="447" t="n">
        <v>275</v>
      </c>
      <c r="H10210" s="448" t="n">
        <v>82370.0165014712</v>
      </c>
      <c r="I10210" s="448" t="n">
        <v>1643281.93645546</v>
      </c>
      <c r="J10210" s="389"/>
      <c r="K10210" s="331" t="s">
        <v>994</v>
      </c>
    </row>
    <row r="10211" customFormat="false" ht="15" hidden="true" customHeight="false" outlineLevel="0" collapsed="false">
      <c r="A10211" s="449"/>
      <c r="B10211" s="449" t="s">
        <v>2113</v>
      </c>
      <c r="C10211" s="449" t="str">
        <f aca="false">IFERROR(VLOOKUP(B10211,'[1]#¡REF!'!$A$1:$C$15201,2,FALSE()),"")</f>
        <v/>
      </c>
      <c r="D10211" s="449" t="s">
        <v>991</v>
      </c>
      <c r="E10211" s="449" t="s">
        <v>1004</v>
      </c>
      <c r="F10211" s="450" t="s">
        <v>1134</v>
      </c>
      <c r="G10211" s="447" t="n">
        <v>7</v>
      </c>
      <c r="H10211" s="448" t="n">
        <v>2096.69132912836</v>
      </c>
      <c r="I10211" s="448" t="n">
        <v>41828.9947461389</v>
      </c>
      <c r="J10211" s="390"/>
      <c r="K10211" s="331" t="s">
        <v>994</v>
      </c>
    </row>
    <row r="10212" customFormat="false" ht="15.75" hidden="true" customHeight="false" outlineLevel="0" collapsed="false">
      <c r="A10212" s="451"/>
      <c r="B10212" s="451" t="s">
        <v>2113</v>
      </c>
      <c r="C10212" s="451" t="str">
        <f aca="false">IFERROR(VLOOKUP(B10212,'[1]#¡REF!'!$A$1:$C$15201,2,FALSE()),"")</f>
        <v/>
      </c>
      <c r="D10212" s="451" t="s">
        <v>991</v>
      </c>
      <c r="E10212" s="451" t="s">
        <v>612</v>
      </c>
      <c r="F10212" s="452" t="s">
        <v>1136</v>
      </c>
      <c r="G10212" s="506" t="n">
        <v>4</v>
      </c>
      <c r="H10212" s="507" t="n">
        <v>1198.10933093049</v>
      </c>
      <c r="I10212" s="507" t="n">
        <v>23902.2827120794</v>
      </c>
      <c r="J10212" s="394"/>
      <c r="K10212" s="356" t="s">
        <v>994</v>
      </c>
      <c r="L10212" s="379"/>
      <c r="M10212" s="379"/>
      <c r="N10212" s="379"/>
      <c r="O10212" s="379"/>
      <c r="P10212" s="279"/>
      <c r="Q10212" s="395"/>
      <c r="R10212" s="396"/>
      <c r="S10212" s="396"/>
      <c r="T10212" s="382"/>
    </row>
    <row r="10213" customFormat="false" ht="15" hidden="true" customHeight="false" outlineLevel="0" collapsed="false">
      <c r="A10213" s="439"/>
      <c r="B10213" s="439" t="s">
        <v>2114</v>
      </c>
      <c r="C10213" s="439" t="str">
        <f aca="false">IFERROR(VLOOKUP(B10213,'[1]#¡REF!'!$A$1:$C$15201,2,FALSE()),"")</f>
        <v/>
      </c>
      <c r="D10213" s="439" t="s">
        <v>991</v>
      </c>
      <c r="E10213" s="439" t="s">
        <v>1011</v>
      </c>
      <c r="F10213" s="354" t="s">
        <v>993</v>
      </c>
      <c r="G10213" s="447" t="n">
        <v>132</v>
      </c>
      <c r="H10213" s="448" t="n">
        <v>444846.461154076</v>
      </c>
      <c r="I10213" s="448" t="n">
        <v>8874687.47924278</v>
      </c>
      <c r="J10213" s="388"/>
      <c r="K10213" s="331" t="s">
        <v>994</v>
      </c>
    </row>
    <row r="10214" customFormat="false" ht="15" hidden="true" customHeight="false" outlineLevel="0" collapsed="false">
      <c r="A10214" s="444"/>
      <c r="B10214" s="444" t="s">
        <v>2114</v>
      </c>
      <c r="C10214" s="444" t="str">
        <f aca="false">IFERROR(VLOOKUP(B10214,'[1]#¡REF!'!$A$1:$C$15201,2,FALSE()),"")</f>
        <v/>
      </c>
      <c r="D10214" s="444" t="s">
        <v>991</v>
      </c>
      <c r="E10214" s="444" t="s">
        <v>1014</v>
      </c>
      <c r="F10214" s="446" t="s">
        <v>1132</v>
      </c>
      <c r="G10214" s="447" t="n">
        <v>100</v>
      </c>
      <c r="H10214" s="448" t="n">
        <v>337004.894813694</v>
      </c>
      <c r="I10214" s="448" t="n">
        <v>6723248.09033544</v>
      </c>
      <c r="J10214" s="389"/>
      <c r="K10214" s="331" t="s">
        <v>994</v>
      </c>
    </row>
    <row r="10215" customFormat="false" ht="15" hidden="true" customHeight="false" outlineLevel="0" collapsed="false">
      <c r="A10215" s="444"/>
      <c r="B10215" s="444" t="s">
        <v>2114</v>
      </c>
      <c r="C10215" s="444" t="str">
        <f aca="false">IFERROR(VLOOKUP(B10215,'[1]#¡REF!'!$A$1:$C$15201,2,FALSE()),"")</f>
        <v/>
      </c>
      <c r="D10215" s="444" t="s">
        <v>991</v>
      </c>
      <c r="E10215" s="444" t="s">
        <v>1002</v>
      </c>
      <c r="F10215" s="446" t="s">
        <v>1133</v>
      </c>
      <c r="G10215" s="447" t="n">
        <v>48</v>
      </c>
      <c r="H10215" s="448" t="n">
        <v>161762.349510573</v>
      </c>
      <c r="I10215" s="448" t="n">
        <v>3227159.08336101</v>
      </c>
      <c r="J10215" s="389"/>
      <c r="K10215" s="331" t="s">
        <v>994</v>
      </c>
    </row>
    <row r="10216" customFormat="false" ht="15" hidden="true" customHeight="false" outlineLevel="0" collapsed="false">
      <c r="A10216" s="444"/>
      <c r="B10216" s="444" t="s">
        <v>2114</v>
      </c>
      <c r="C10216" s="444" t="str">
        <f aca="false">IFERROR(VLOOKUP(B10216,'[1]#¡REF!'!$A$1:$C$15201,2,FALSE()),"")</f>
        <v/>
      </c>
      <c r="D10216" s="444" t="s">
        <v>991</v>
      </c>
      <c r="E10216" s="444" t="s">
        <v>1004</v>
      </c>
      <c r="F10216" s="446" t="s">
        <v>1134</v>
      </c>
      <c r="G10216" s="447" t="n">
        <v>5</v>
      </c>
      <c r="H10216" s="448" t="n">
        <v>16850.2447406847</v>
      </c>
      <c r="I10216" s="448" t="n">
        <v>336162.404516772</v>
      </c>
      <c r="J10216" s="389"/>
      <c r="K10216" s="331" t="s">
        <v>994</v>
      </c>
    </row>
    <row r="10217" customFormat="false" ht="15" hidden="true" customHeight="false" outlineLevel="0" collapsed="false">
      <c r="A10217" s="444"/>
      <c r="B10217" s="444" t="s">
        <v>2115</v>
      </c>
      <c r="C10217" s="444" t="str">
        <f aca="false">IFERROR(VLOOKUP(B10217,'[1]#¡REF!'!$A$1:$C$15201,2,FALSE()),"")</f>
        <v/>
      </c>
      <c r="D10217" s="444" t="s">
        <v>991</v>
      </c>
      <c r="E10217" s="444" t="s">
        <v>1011</v>
      </c>
      <c r="F10217" s="354" t="s">
        <v>993</v>
      </c>
      <c r="G10217" s="447" t="n">
        <v>87</v>
      </c>
      <c r="H10217" s="448" t="n">
        <v>361045.793395154</v>
      </c>
      <c r="I10217" s="448" t="n">
        <v>7202864.04833837</v>
      </c>
      <c r="J10217" s="389"/>
      <c r="K10217" s="331" t="s">
        <v>994</v>
      </c>
    </row>
    <row r="10218" customFormat="false" ht="15" hidden="true" customHeight="false" outlineLevel="0" collapsed="false">
      <c r="A10218" s="444"/>
      <c r="B10218" s="444" t="s">
        <v>2115</v>
      </c>
      <c r="C10218" s="444" t="str">
        <f aca="false">IFERROR(VLOOKUP(B10218,'[1]#¡REF!'!$A$1:$C$15201,2,FALSE()),"")</f>
        <v/>
      </c>
      <c r="D10218" s="444" t="s">
        <v>991</v>
      </c>
      <c r="E10218" s="444" t="s">
        <v>1004</v>
      </c>
      <c r="F10218" s="446" t="s">
        <v>1134</v>
      </c>
      <c r="G10218" s="447" t="n">
        <v>5</v>
      </c>
      <c r="H10218" s="448" t="n">
        <v>20749.7582411008</v>
      </c>
      <c r="I10218" s="448" t="n">
        <v>413957.703927493</v>
      </c>
      <c r="J10218" s="389"/>
      <c r="K10218" s="331" t="s">
        <v>994</v>
      </c>
    </row>
    <row r="10219" customFormat="false" ht="15" hidden="true" customHeight="false" outlineLevel="0" collapsed="false">
      <c r="A10219" s="444"/>
      <c r="B10219" s="444" t="s">
        <v>2116</v>
      </c>
      <c r="C10219" s="444" t="str">
        <f aca="false">IFERROR(VLOOKUP(B10219,'[1]#¡REF!'!$A$1:$C$15201,2,FALSE()),"")</f>
        <v/>
      </c>
      <c r="D10219" s="444" t="s">
        <v>991</v>
      </c>
      <c r="E10219" s="444" t="s">
        <v>1009</v>
      </c>
      <c r="F10219" s="354" t="s">
        <v>993</v>
      </c>
      <c r="G10219" s="447" t="n">
        <v>150</v>
      </c>
      <c r="H10219" s="448" t="n">
        <v>76572.2168414075</v>
      </c>
      <c r="I10219" s="448" t="n">
        <v>1527615.82568807</v>
      </c>
      <c r="J10219" s="389"/>
      <c r="K10219" s="331" t="s">
        <v>994</v>
      </c>
    </row>
    <row r="10220" customFormat="false" ht="15" hidden="true" customHeight="false" outlineLevel="0" collapsed="false">
      <c r="A10220" s="444"/>
      <c r="B10220" s="444" t="s">
        <v>2117</v>
      </c>
      <c r="C10220" s="444" t="str">
        <f aca="false">IFERROR(VLOOKUP(B10220,'[1]#¡REF!'!$A$1:$C$15201,2,FALSE()),"")</f>
        <v/>
      </c>
      <c r="D10220" s="444" t="s">
        <v>991</v>
      </c>
      <c r="E10220" s="444" t="s">
        <v>1009</v>
      </c>
      <c r="F10220" s="354" t="s">
        <v>993</v>
      </c>
      <c r="G10220" s="447" t="n">
        <v>150</v>
      </c>
      <c r="H10220" s="448" t="n">
        <v>318971.381568447</v>
      </c>
      <c r="I10220" s="448" t="n">
        <v>6363479.47761194</v>
      </c>
      <c r="J10220" s="389"/>
      <c r="K10220" s="331" t="s">
        <v>994</v>
      </c>
    </row>
    <row r="10221" customFormat="false" ht="15" hidden="true" customHeight="false" outlineLevel="0" collapsed="false">
      <c r="A10221" s="444"/>
      <c r="B10221" s="444" t="s">
        <v>2117</v>
      </c>
      <c r="C10221" s="444" t="str">
        <f aca="false">IFERROR(VLOOKUP(B10221,'[1]#¡REF!'!$A$1:$C$15201,2,FALSE()),"")</f>
        <v/>
      </c>
      <c r="D10221" s="444" t="s">
        <v>991</v>
      </c>
      <c r="E10221" s="444" t="s">
        <v>1011</v>
      </c>
      <c r="F10221" s="354" t="s">
        <v>993</v>
      </c>
      <c r="G10221" s="447" t="n">
        <v>600</v>
      </c>
      <c r="H10221" s="448" t="n">
        <v>1275885.52627379</v>
      </c>
      <c r="I10221" s="448" t="n">
        <v>25453917.9104478</v>
      </c>
      <c r="J10221" s="389"/>
      <c r="K10221" s="331" t="s">
        <v>994</v>
      </c>
    </row>
    <row r="10222" customFormat="false" ht="15" hidden="true" customHeight="false" outlineLevel="0" collapsed="false">
      <c r="A10222" s="444"/>
      <c r="B10222" s="444" t="s">
        <v>2117</v>
      </c>
      <c r="C10222" s="444" t="str">
        <f aca="false">IFERROR(VLOOKUP(B10222,'[1]#¡REF!'!$A$1:$C$15201,2,FALSE()),"")</f>
        <v/>
      </c>
      <c r="D10222" s="444" t="s">
        <v>991</v>
      </c>
      <c r="E10222" s="444" t="s">
        <v>1004</v>
      </c>
      <c r="F10222" s="446" t="s">
        <v>1134</v>
      </c>
      <c r="G10222" s="447" t="n">
        <v>20</v>
      </c>
      <c r="H10222" s="448" t="n">
        <v>42529.5175424596</v>
      </c>
      <c r="I10222" s="448" t="n">
        <v>848463.930348259</v>
      </c>
      <c r="J10222" s="389"/>
      <c r="K10222" s="331" t="s">
        <v>994</v>
      </c>
    </row>
    <row r="10223" customFormat="false" ht="15" hidden="true" customHeight="false" outlineLevel="0" collapsed="false">
      <c r="A10223" s="444"/>
      <c r="B10223" s="444" t="s">
        <v>2118</v>
      </c>
      <c r="C10223" s="444" t="str">
        <f aca="false">IFERROR(VLOOKUP(B10223,'[1]#¡REF!'!$A$1:$C$15201,2,FALSE()),"")</f>
        <v/>
      </c>
      <c r="D10223" s="444" t="s">
        <v>991</v>
      </c>
      <c r="E10223" s="444" t="s">
        <v>1010</v>
      </c>
      <c r="F10223" s="354" t="s">
        <v>993</v>
      </c>
      <c r="G10223" s="447" t="n">
        <v>5</v>
      </c>
      <c r="H10223" s="448" t="n">
        <v>3753.77652735795</v>
      </c>
      <c r="I10223" s="448" t="n">
        <v>74887.8465753425</v>
      </c>
      <c r="J10223" s="389"/>
      <c r="K10223" s="331" t="s">
        <v>994</v>
      </c>
    </row>
    <row r="10224" customFormat="false" ht="15" hidden="true" customHeight="false" outlineLevel="0" collapsed="false">
      <c r="A10224" s="444"/>
      <c r="B10224" s="444" t="s">
        <v>2119</v>
      </c>
      <c r="C10224" s="444" t="str">
        <f aca="false">IFERROR(VLOOKUP(B10224,'[1]#¡REF!'!$A$1:$C$15201,2,FALSE()),"")</f>
        <v/>
      </c>
      <c r="D10224" s="444" t="s">
        <v>991</v>
      </c>
      <c r="E10224" s="444" t="s">
        <v>1010</v>
      </c>
      <c r="F10224" s="354" t="s">
        <v>993</v>
      </c>
      <c r="G10224" s="447" t="n">
        <v>5</v>
      </c>
      <c r="H10224" s="448" t="n">
        <v>3756.13511760683</v>
      </c>
      <c r="I10224" s="448" t="n">
        <v>74934.9004538578</v>
      </c>
      <c r="J10224" s="389"/>
      <c r="K10224" s="331" t="s">
        <v>994</v>
      </c>
    </row>
    <row r="10225" customFormat="false" ht="15" hidden="true" customHeight="false" outlineLevel="0" collapsed="false">
      <c r="A10225" s="444"/>
      <c r="B10225" s="444" t="s">
        <v>2120</v>
      </c>
      <c r="C10225" s="444" t="str">
        <f aca="false">IFERROR(VLOOKUP(B10225,'[1]#¡REF!'!$A$1:$C$15201,2,FALSE()),"")</f>
        <v/>
      </c>
      <c r="D10225" s="444" t="s">
        <v>991</v>
      </c>
      <c r="E10225" s="444" t="s">
        <v>992</v>
      </c>
      <c r="F10225" s="354" t="s">
        <v>993</v>
      </c>
      <c r="G10225" s="447" t="n">
        <v>80</v>
      </c>
      <c r="H10225" s="448" t="n">
        <v>165575.608235729</v>
      </c>
      <c r="I10225" s="448" t="n">
        <v>3303233.6</v>
      </c>
      <c r="J10225" s="389"/>
      <c r="K10225" s="331" t="s">
        <v>994</v>
      </c>
    </row>
    <row r="10226" customFormat="false" ht="15" hidden="true" customHeight="false" outlineLevel="0" collapsed="false">
      <c r="A10226" s="444"/>
      <c r="B10226" s="444" t="s">
        <v>2120</v>
      </c>
      <c r="C10226" s="444" t="str">
        <f aca="false">IFERROR(VLOOKUP(B10226,'[1]#¡REF!'!$A$1:$C$15201,2,FALSE()),"")</f>
        <v/>
      </c>
      <c r="D10226" s="444" t="s">
        <v>991</v>
      </c>
      <c r="E10226" s="444" t="s">
        <v>1011</v>
      </c>
      <c r="F10226" s="354" t="s">
        <v>993</v>
      </c>
      <c r="G10226" s="447" t="n">
        <v>1224</v>
      </c>
      <c r="H10226" s="448" t="n">
        <v>2533306.80600666</v>
      </c>
      <c r="I10226" s="448" t="n">
        <v>50539474.08</v>
      </c>
      <c r="J10226" s="389"/>
      <c r="K10226" s="331" t="s">
        <v>994</v>
      </c>
    </row>
    <row r="10227" customFormat="false" ht="15" hidden="true" customHeight="false" outlineLevel="0" collapsed="false">
      <c r="A10227" s="444"/>
      <c r="B10227" s="444" t="s">
        <v>2120</v>
      </c>
      <c r="C10227" s="444" t="str">
        <f aca="false">IFERROR(VLOOKUP(B10227,'[1]#¡REF!'!$A$1:$C$15201,2,FALSE()),"")</f>
        <v/>
      </c>
      <c r="D10227" s="444" t="s">
        <v>991</v>
      </c>
      <c r="E10227" s="444" t="s">
        <v>1001</v>
      </c>
      <c r="F10227" s="354" t="s">
        <v>993</v>
      </c>
      <c r="G10227" s="447" t="n">
        <v>25</v>
      </c>
      <c r="H10227" s="448" t="n">
        <v>51742.3775736654</v>
      </c>
      <c r="I10227" s="448" t="n">
        <v>1032260.5</v>
      </c>
      <c r="J10227" s="389"/>
      <c r="K10227" s="331" t="s">
        <v>994</v>
      </c>
    </row>
    <row r="10228" customFormat="false" ht="15" hidden="true" customHeight="false" outlineLevel="0" collapsed="false">
      <c r="A10228" s="444"/>
      <c r="B10228" s="444" t="s">
        <v>2120</v>
      </c>
      <c r="C10228" s="444" t="str">
        <f aca="false">IFERROR(VLOOKUP(B10228,'[1]#¡REF!'!$A$1:$C$15201,2,FALSE()),"")</f>
        <v/>
      </c>
      <c r="D10228" s="444" t="s">
        <v>991</v>
      </c>
      <c r="E10228" s="444" t="s">
        <v>1037</v>
      </c>
      <c r="F10228" s="446" t="s">
        <v>1131</v>
      </c>
      <c r="G10228" s="447" t="n">
        <v>63</v>
      </c>
      <c r="H10228" s="448" t="n">
        <v>130390.791485637</v>
      </c>
      <c r="I10228" s="448" t="n">
        <v>2601296.46</v>
      </c>
      <c r="J10228" s="389"/>
      <c r="K10228" s="331" t="s">
        <v>994</v>
      </c>
    </row>
    <row r="10229" customFormat="false" ht="15" hidden="true" customHeight="false" outlineLevel="0" collapsed="false">
      <c r="A10229" s="444"/>
      <c r="B10229" s="444" t="s">
        <v>2120</v>
      </c>
      <c r="C10229" s="444" t="str">
        <f aca="false">IFERROR(VLOOKUP(B10229,'[1]#¡REF!'!$A$1:$C$15201,2,FALSE()),"")</f>
        <v/>
      </c>
      <c r="D10229" s="444" t="s">
        <v>991</v>
      </c>
      <c r="E10229" s="444" t="s">
        <v>1014</v>
      </c>
      <c r="F10229" s="446" t="s">
        <v>1132</v>
      </c>
      <c r="G10229" s="447" t="n">
        <v>50</v>
      </c>
      <c r="H10229" s="448" t="n">
        <v>103484.755147331</v>
      </c>
      <c r="I10229" s="448" t="n">
        <v>2064521</v>
      </c>
      <c r="J10229" s="389"/>
      <c r="K10229" s="331" t="s">
        <v>994</v>
      </c>
    </row>
    <row r="10230" customFormat="false" ht="15" hidden="true" customHeight="false" outlineLevel="0" collapsed="false">
      <c r="A10230" s="444"/>
      <c r="B10230" s="444" t="s">
        <v>2120</v>
      </c>
      <c r="C10230" s="444" t="str">
        <f aca="false">IFERROR(VLOOKUP(B10230,'[1]#¡REF!'!$A$1:$C$15201,2,FALSE()),"")</f>
        <v/>
      </c>
      <c r="D10230" s="444" t="s">
        <v>991</v>
      </c>
      <c r="E10230" s="444" t="s">
        <v>1002</v>
      </c>
      <c r="F10230" s="446" t="s">
        <v>1133</v>
      </c>
      <c r="G10230" s="447" t="n">
        <v>200</v>
      </c>
      <c r="H10230" s="448" t="n">
        <v>413939.020589323</v>
      </c>
      <c r="I10230" s="448" t="n">
        <v>8258084</v>
      </c>
      <c r="J10230" s="389"/>
      <c r="K10230" s="331" t="s">
        <v>994</v>
      </c>
    </row>
    <row r="10231" customFormat="false" ht="15" hidden="true" customHeight="false" outlineLevel="0" collapsed="false">
      <c r="A10231" s="449"/>
      <c r="B10231" s="449" t="s">
        <v>2120</v>
      </c>
      <c r="C10231" s="449" t="str">
        <f aca="false">IFERROR(VLOOKUP(B10231,'[1]#¡REF!'!$A$1:$C$15201,2,FALSE()),"")</f>
        <v/>
      </c>
      <c r="D10231" s="449" t="s">
        <v>991</v>
      </c>
      <c r="E10231" s="449" t="s">
        <v>1004</v>
      </c>
      <c r="F10231" s="450" t="s">
        <v>1134</v>
      </c>
      <c r="G10231" s="447" t="n">
        <v>20</v>
      </c>
      <c r="H10231" s="448" t="n">
        <v>41393.9020589323</v>
      </c>
      <c r="I10231" s="448" t="n">
        <v>825808.4</v>
      </c>
      <c r="J10231" s="390"/>
      <c r="K10231" s="331" t="s">
        <v>994</v>
      </c>
    </row>
    <row r="10232" customFormat="false" ht="15" hidden="true" customHeight="false" outlineLevel="0" collapsed="false">
      <c r="A10232" s="439"/>
      <c r="B10232" s="439" t="s">
        <v>2121</v>
      </c>
      <c r="C10232" s="439" t="str">
        <f aca="false">IFERROR(VLOOKUP(B10232,'[1]#¡REF!'!$A$1:$C$15201,2,FALSE()),"")</f>
        <v/>
      </c>
      <c r="D10232" s="439" t="s">
        <v>991</v>
      </c>
      <c r="E10232" s="439" t="s">
        <v>1011</v>
      </c>
      <c r="F10232" s="354" t="s">
        <v>993</v>
      </c>
      <c r="G10232" s="447" t="n">
        <v>40</v>
      </c>
      <c r="H10232" s="448" t="n">
        <v>147664.761528634</v>
      </c>
      <c r="I10232" s="448" t="n">
        <v>2945912.18543046</v>
      </c>
      <c r="J10232" s="388"/>
      <c r="K10232" s="331" t="s">
        <v>994</v>
      </c>
    </row>
    <row r="10233" customFormat="false" ht="15" hidden="true" customHeight="false" outlineLevel="0" collapsed="false">
      <c r="A10233" s="449"/>
      <c r="B10233" s="449" t="s">
        <v>2121</v>
      </c>
      <c r="C10233" s="449" t="str">
        <f aca="false">IFERROR(VLOOKUP(B10233,'[1]#¡REF!'!$A$1:$C$15201,2,FALSE()),"")</f>
        <v/>
      </c>
      <c r="D10233" s="449" t="s">
        <v>991</v>
      </c>
      <c r="E10233" s="449" t="s">
        <v>1014</v>
      </c>
      <c r="F10233" s="450" t="s">
        <v>1132</v>
      </c>
      <c r="G10233" s="447" t="n">
        <v>24</v>
      </c>
      <c r="H10233" s="448" t="n">
        <v>88598.8569171806</v>
      </c>
      <c r="I10233" s="448" t="n">
        <v>1767547.31125828</v>
      </c>
      <c r="J10233" s="390"/>
      <c r="K10233" s="331" t="s">
        <v>994</v>
      </c>
    </row>
    <row r="10234" customFormat="false" ht="15.75" hidden="true" customHeight="false" outlineLevel="0" collapsed="false">
      <c r="A10234" s="451"/>
      <c r="B10234" s="451" t="s">
        <v>2121</v>
      </c>
      <c r="C10234" s="451" t="str">
        <f aca="false">IFERROR(VLOOKUP(B10234,'[1]#¡REF!'!$A$1:$C$15201,2,FALSE()),"")</f>
        <v/>
      </c>
      <c r="D10234" s="451" t="s">
        <v>991</v>
      </c>
      <c r="E10234" s="451" t="s">
        <v>612</v>
      </c>
      <c r="F10234" s="452" t="s">
        <v>1136</v>
      </c>
      <c r="G10234" s="506" t="n">
        <v>30</v>
      </c>
      <c r="H10234" s="507" t="n">
        <v>110748.571146476</v>
      </c>
      <c r="I10234" s="507" t="n">
        <v>2209434.13907285</v>
      </c>
      <c r="J10234" s="394"/>
      <c r="K10234" s="356" t="s">
        <v>994</v>
      </c>
      <c r="L10234" s="379"/>
      <c r="M10234" s="379"/>
      <c r="N10234" s="379"/>
      <c r="O10234" s="379"/>
      <c r="P10234" s="279"/>
      <c r="Q10234" s="395"/>
      <c r="R10234" s="396"/>
      <c r="S10234" s="396"/>
      <c r="T10234" s="382"/>
    </row>
    <row r="10235" customFormat="false" ht="15" hidden="true" customHeight="false" outlineLevel="0" collapsed="false">
      <c r="A10235" s="439"/>
      <c r="B10235" s="439" t="s">
        <v>2122</v>
      </c>
      <c r="C10235" s="439" t="str">
        <f aca="false">IFERROR(VLOOKUP(B10235,'[1]#¡REF!'!$A$1:$C$15201,2,FALSE()),"")</f>
        <v/>
      </c>
      <c r="D10235" s="439" t="s">
        <v>991</v>
      </c>
      <c r="E10235" s="439" t="s">
        <v>992</v>
      </c>
      <c r="F10235" s="354" t="s">
        <v>993</v>
      </c>
      <c r="G10235" s="447" t="n">
        <v>16</v>
      </c>
      <c r="H10235" s="448" t="n">
        <v>60738.7855539476</v>
      </c>
      <c r="I10235" s="448" t="n">
        <v>1211738.85116067</v>
      </c>
      <c r="J10235" s="388"/>
      <c r="K10235" s="331" t="s">
        <v>994</v>
      </c>
    </row>
    <row r="10236" customFormat="false" ht="15" hidden="true" customHeight="false" outlineLevel="0" collapsed="false">
      <c r="A10236" s="444"/>
      <c r="B10236" s="444" t="s">
        <v>2122</v>
      </c>
      <c r="C10236" s="444" t="str">
        <f aca="false">IFERROR(VLOOKUP(B10236,'[1]#¡REF!'!$A$1:$C$15201,2,FALSE()),"")</f>
        <v/>
      </c>
      <c r="D10236" s="444" t="s">
        <v>991</v>
      </c>
      <c r="E10236" s="444" t="s">
        <v>1011</v>
      </c>
      <c r="F10236" s="354" t="s">
        <v>993</v>
      </c>
      <c r="G10236" s="447" t="n">
        <v>88</v>
      </c>
      <c r="H10236" s="448" t="n">
        <v>334063.320546712</v>
      </c>
      <c r="I10236" s="448" t="n">
        <v>6664563.6813837</v>
      </c>
      <c r="J10236" s="389"/>
      <c r="K10236" s="331" t="s">
        <v>994</v>
      </c>
    </row>
    <row r="10237" customFormat="false" ht="15" hidden="true" customHeight="false" outlineLevel="0" collapsed="false">
      <c r="A10237" s="444"/>
      <c r="B10237" s="444" t="s">
        <v>2122</v>
      </c>
      <c r="C10237" s="444" t="str">
        <f aca="false">IFERROR(VLOOKUP(B10237,'[1]#¡REF!'!$A$1:$C$15201,2,FALSE()),"")</f>
        <v/>
      </c>
      <c r="D10237" s="444" t="s">
        <v>991</v>
      </c>
      <c r="E10237" s="444" t="s">
        <v>1014</v>
      </c>
      <c r="F10237" s="446" t="s">
        <v>1132</v>
      </c>
      <c r="G10237" s="447" t="n">
        <v>18</v>
      </c>
      <c r="H10237" s="448" t="n">
        <v>68331.1337481911</v>
      </c>
      <c r="I10237" s="448" t="n">
        <v>1363206.20755576</v>
      </c>
      <c r="J10237" s="389"/>
      <c r="K10237" s="331" t="s">
        <v>994</v>
      </c>
    </row>
    <row r="10238" customFormat="false" ht="15" hidden="true" customHeight="false" outlineLevel="0" collapsed="false">
      <c r="A10238" s="449"/>
      <c r="B10238" s="449" t="s">
        <v>2122</v>
      </c>
      <c r="C10238" s="449" t="str">
        <f aca="false">IFERROR(VLOOKUP(B10238,'[1]#¡REF!'!$A$1:$C$15201,2,FALSE()),"")</f>
        <v/>
      </c>
      <c r="D10238" s="449" t="s">
        <v>991</v>
      </c>
      <c r="E10238" s="449" t="s">
        <v>1002</v>
      </c>
      <c r="F10238" s="450" t="s">
        <v>1133</v>
      </c>
      <c r="G10238" s="447" t="n">
        <v>125</v>
      </c>
      <c r="H10238" s="448" t="n">
        <v>474521.762140216</v>
      </c>
      <c r="I10238" s="448" t="n">
        <v>9466709.77469276</v>
      </c>
      <c r="J10238" s="390"/>
      <c r="K10238" s="331" t="s">
        <v>994</v>
      </c>
    </row>
    <row r="10239" customFormat="false" ht="15.75" hidden="true" customHeight="false" outlineLevel="0" collapsed="false">
      <c r="A10239" s="451"/>
      <c r="B10239" s="451" t="s">
        <v>2122</v>
      </c>
      <c r="C10239" s="451" t="str">
        <f aca="false">IFERROR(VLOOKUP(B10239,'[1]#¡REF!'!$A$1:$C$15201,2,FALSE()),"")</f>
        <v/>
      </c>
      <c r="D10239" s="451" t="s">
        <v>991</v>
      </c>
      <c r="E10239" s="451" t="s">
        <v>612</v>
      </c>
      <c r="F10239" s="452" t="s">
        <v>1136</v>
      </c>
      <c r="G10239" s="506" t="n">
        <v>14</v>
      </c>
      <c r="H10239" s="507" t="n">
        <v>53146.4373597042</v>
      </c>
      <c r="I10239" s="507" t="n">
        <v>1060271.49476559</v>
      </c>
      <c r="J10239" s="394"/>
      <c r="K10239" s="356" t="s">
        <v>994</v>
      </c>
      <c r="L10239" s="379"/>
      <c r="M10239" s="379"/>
      <c r="N10239" s="379"/>
      <c r="O10239" s="379"/>
      <c r="P10239" s="279"/>
      <c r="Q10239" s="395"/>
      <c r="R10239" s="396"/>
      <c r="S10239" s="396"/>
      <c r="T10239" s="382"/>
    </row>
    <row r="10240" customFormat="false" ht="15" hidden="true" customHeight="false" outlineLevel="0" collapsed="false">
      <c r="A10240" s="439"/>
      <c r="B10240" s="439" t="s">
        <v>2123</v>
      </c>
      <c r="C10240" s="439" t="str">
        <f aca="false">IFERROR(VLOOKUP(B10240,'[1]#¡REF!'!$A$1:$C$15201,2,FALSE()),"")</f>
        <v/>
      </c>
      <c r="D10240" s="439" t="s">
        <v>991</v>
      </c>
      <c r="E10240" s="439" t="s">
        <v>1034</v>
      </c>
      <c r="F10240" s="354" t="s">
        <v>993</v>
      </c>
      <c r="G10240" s="447" t="n">
        <v>3</v>
      </c>
      <c r="H10240" s="448" t="n">
        <v>526.691281086174</v>
      </c>
      <c r="I10240" s="448" t="n">
        <v>10507.4917458841</v>
      </c>
      <c r="J10240" s="388"/>
      <c r="K10240" s="331" t="s">
        <v>994</v>
      </c>
    </row>
    <row r="10241" customFormat="false" ht="15" hidden="true" customHeight="false" outlineLevel="0" collapsed="false">
      <c r="A10241" s="444"/>
      <c r="B10241" s="444" t="s">
        <v>2124</v>
      </c>
      <c r="C10241" s="444" t="str">
        <f aca="false">IFERROR(VLOOKUP(B10241,'[1]#¡REF!'!$A$1:$C$15201,2,FALSE()),"")</f>
        <v/>
      </c>
      <c r="D10241" s="444" t="s">
        <v>991</v>
      </c>
      <c r="E10241" s="444" t="s">
        <v>1053</v>
      </c>
      <c r="F10241" s="354" t="s">
        <v>993</v>
      </c>
      <c r="G10241" s="447" t="n">
        <v>30</v>
      </c>
      <c r="H10241" s="448" t="n">
        <v>58641.5469134375</v>
      </c>
      <c r="I10241" s="448" t="n">
        <v>1169898.93754859</v>
      </c>
      <c r="J10241" s="389"/>
      <c r="K10241" s="331" t="s">
        <v>994</v>
      </c>
    </row>
    <row r="10242" customFormat="false" ht="15" hidden="true" customHeight="false" outlineLevel="0" collapsed="false">
      <c r="A10242" s="444"/>
      <c r="B10242" s="444" t="s">
        <v>2124</v>
      </c>
      <c r="C10242" s="444" t="str">
        <f aca="false">IFERROR(VLOOKUP(B10242,'[1]#¡REF!'!$A$1:$C$15201,2,FALSE()),"")</f>
        <v/>
      </c>
      <c r="D10242" s="444" t="s">
        <v>991</v>
      </c>
      <c r="E10242" s="444" t="s">
        <v>1011</v>
      </c>
      <c r="F10242" s="354" t="s">
        <v>993</v>
      </c>
      <c r="G10242" s="447" t="n">
        <v>160</v>
      </c>
      <c r="H10242" s="448" t="n">
        <v>312754.916871667</v>
      </c>
      <c r="I10242" s="448" t="n">
        <v>6239461.00025913</v>
      </c>
      <c r="J10242" s="389"/>
      <c r="K10242" s="331" t="s">
        <v>994</v>
      </c>
    </row>
    <row r="10243" customFormat="false" ht="15" hidden="true" customHeight="false" outlineLevel="0" collapsed="false">
      <c r="A10243" s="444"/>
      <c r="B10243" s="444" t="s">
        <v>2124</v>
      </c>
      <c r="C10243" s="444" t="str">
        <f aca="false">IFERROR(VLOOKUP(B10243,'[1]#¡REF!'!$A$1:$C$15201,2,FALSE()),"")</f>
        <v/>
      </c>
      <c r="D10243" s="444" t="s">
        <v>991</v>
      </c>
      <c r="E10243" s="444" t="s">
        <v>1037</v>
      </c>
      <c r="F10243" s="446" t="s">
        <v>1131</v>
      </c>
      <c r="G10243" s="447" t="n">
        <v>342</v>
      </c>
      <c r="H10243" s="448" t="n">
        <v>668513.634813187</v>
      </c>
      <c r="I10243" s="448" t="n">
        <v>13336847.8880539</v>
      </c>
      <c r="J10243" s="389"/>
      <c r="K10243" s="331" t="s">
        <v>994</v>
      </c>
    </row>
    <row r="10244" customFormat="false" ht="15" hidden="true" customHeight="false" outlineLevel="0" collapsed="false">
      <c r="A10244" s="444"/>
      <c r="B10244" s="444" t="s">
        <v>2124</v>
      </c>
      <c r="C10244" s="444" t="str">
        <f aca="false">IFERROR(VLOOKUP(B10244,'[1]#¡REF!'!$A$1:$C$15201,2,FALSE()),"")</f>
        <v/>
      </c>
      <c r="D10244" s="444" t="s">
        <v>991</v>
      </c>
      <c r="E10244" s="444" t="s">
        <v>1014</v>
      </c>
      <c r="F10244" s="446" t="s">
        <v>1132</v>
      </c>
      <c r="G10244" s="447" t="n">
        <v>100</v>
      </c>
      <c r="H10244" s="448" t="n">
        <v>195471.823044792</v>
      </c>
      <c r="I10244" s="448" t="n">
        <v>3899663.12516196</v>
      </c>
      <c r="J10244" s="389"/>
      <c r="K10244" s="331" t="s">
        <v>994</v>
      </c>
    </row>
    <row r="10245" customFormat="false" ht="15" hidden="true" customHeight="false" outlineLevel="0" collapsed="false">
      <c r="A10245" s="444"/>
      <c r="B10245" s="444" t="s">
        <v>2124</v>
      </c>
      <c r="C10245" s="444" t="str">
        <f aca="false">IFERROR(VLOOKUP(B10245,'[1]#¡REF!'!$A$1:$C$15201,2,FALSE()),"")</f>
        <v/>
      </c>
      <c r="D10245" s="444" t="s">
        <v>991</v>
      </c>
      <c r="E10245" s="444" t="s">
        <v>1002</v>
      </c>
      <c r="F10245" s="446" t="s">
        <v>1133</v>
      </c>
      <c r="G10245" s="447" t="n">
        <v>150</v>
      </c>
      <c r="H10245" s="448" t="n">
        <v>293207.734567188</v>
      </c>
      <c r="I10245" s="448" t="n">
        <v>5849494.68774294</v>
      </c>
      <c r="J10245" s="389"/>
      <c r="K10245" s="331" t="s">
        <v>994</v>
      </c>
    </row>
    <row r="10246" customFormat="false" ht="15" hidden="true" customHeight="false" outlineLevel="0" collapsed="false">
      <c r="A10246" s="444"/>
      <c r="B10246" s="444" t="s">
        <v>2124</v>
      </c>
      <c r="C10246" s="444" t="str">
        <f aca="false">IFERROR(VLOOKUP(B10246,'[1]#¡REF!'!$A$1:$C$15201,2,FALSE()),"")</f>
        <v/>
      </c>
      <c r="D10246" s="444" t="s">
        <v>991</v>
      </c>
      <c r="E10246" s="444" t="s">
        <v>1004</v>
      </c>
      <c r="F10246" s="446" t="s">
        <v>1134</v>
      </c>
      <c r="G10246" s="447" t="n">
        <v>20</v>
      </c>
      <c r="H10246" s="448" t="n">
        <v>39094.3646089583</v>
      </c>
      <c r="I10246" s="448" t="n">
        <v>779932.625032392</v>
      </c>
      <c r="J10246" s="389"/>
      <c r="K10246" s="331" t="s">
        <v>994</v>
      </c>
    </row>
    <row r="10247" customFormat="false" ht="15" hidden="true" customHeight="false" outlineLevel="0" collapsed="false">
      <c r="A10247" s="444"/>
      <c r="B10247" s="444" t="s">
        <v>2125</v>
      </c>
      <c r="C10247" s="444" t="str">
        <f aca="false">IFERROR(VLOOKUP(B10247,'[1]#¡REF!'!$A$1:$C$15201,2,FALSE()),"")</f>
        <v/>
      </c>
      <c r="D10247" s="444" t="s">
        <v>991</v>
      </c>
      <c r="E10247" s="444" t="s">
        <v>1032</v>
      </c>
      <c r="F10247" s="446" t="s">
        <v>1130</v>
      </c>
      <c r="G10247" s="447" t="n">
        <v>96</v>
      </c>
      <c r="H10247" s="448" t="n">
        <v>41809.1622202354</v>
      </c>
      <c r="I10247" s="448" t="n">
        <v>834092.840811594</v>
      </c>
      <c r="J10247" s="389"/>
      <c r="K10247" s="331" t="s">
        <v>994</v>
      </c>
    </row>
    <row r="10248" customFormat="false" ht="15" hidden="true" customHeight="false" outlineLevel="0" collapsed="false">
      <c r="A10248" s="444"/>
      <c r="B10248" s="444" t="s">
        <v>2125</v>
      </c>
      <c r="C10248" s="444" t="str">
        <f aca="false">IFERROR(VLOOKUP(B10248,'[1]#¡REF!'!$A$1:$C$15201,2,FALSE()),"")</f>
        <v/>
      </c>
      <c r="D10248" s="444" t="s">
        <v>991</v>
      </c>
      <c r="E10248" s="444" t="s">
        <v>1034</v>
      </c>
      <c r="F10248" s="354" t="s">
        <v>993</v>
      </c>
      <c r="G10248" s="447" t="n">
        <v>155</v>
      </c>
      <c r="H10248" s="448" t="n">
        <v>67504.3765014217</v>
      </c>
      <c r="I10248" s="448" t="n">
        <v>1346712.39922705</v>
      </c>
      <c r="J10248" s="389"/>
      <c r="K10248" s="331" t="s">
        <v>994</v>
      </c>
    </row>
    <row r="10249" customFormat="false" ht="15" hidden="true" customHeight="false" outlineLevel="0" collapsed="false">
      <c r="A10249" s="444"/>
      <c r="B10249" s="444" t="s">
        <v>2125</v>
      </c>
      <c r="C10249" s="444" t="str">
        <f aca="false">IFERROR(VLOOKUP(B10249,'[1]#¡REF!'!$A$1:$C$15201,2,FALSE()),"")</f>
        <v/>
      </c>
      <c r="D10249" s="444" t="s">
        <v>991</v>
      </c>
      <c r="E10249" s="444" t="s">
        <v>1011</v>
      </c>
      <c r="F10249" s="354" t="s">
        <v>993</v>
      </c>
      <c r="G10249" s="447" t="n">
        <v>15</v>
      </c>
      <c r="H10249" s="448" t="n">
        <v>6532.68159691177</v>
      </c>
      <c r="I10249" s="448" t="n">
        <v>130327.006376812</v>
      </c>
      <c r="J10249" s="389"/>
      <c r="K10249" s="331" t="s">
        <v>994</v>
      </c>
    </row>
    <row r="10250" customFormat="false" ht="15" hidden="true" customHeight="false" outlineLevel="0" collapsed="false">
      <c r="A10250" s="444"/>
      <c r="B10250" s="444" t="s">
        <v>2125</v>
      </c>
      <c r="C10250" s="444" t="str">
        <f aca="false">IFERROR(VLOOKUP(B10250,'[1]#¡REF!'!$A$1:$C$15201,2,FALSE()),"")</f>
        <v/>
      </c>
      <c r="D10250" s="444" t="s">
        <v>991</v>
      </c>
      <c r="E10250" s="444" t="s">
        <v>1012</v>
      </c>
      <c r="F10250" s="354" t="s">
        <v>993</v>
      </c>
      <c r="G10250" s="447" t="n">
        <v>200</v>
      </c>
      <c r="H10250" s="448" t="n">
        <v>87102.421292157</v>
      </c>
      <c r="I10250" s="448" t="n">
        <v>1737693.41835749</v>
      </c>
      <c r="J10250" s="389"/>
      <c r="K10250" s="331" t="s">
        <v>994</v>
      </c>
    </row>
    <row r="10251" customFormat="false" ht="15" hidden="true" customHeight="false" outlineLevel="0" collapsed="false">
      <c r="A10251" s="449"/>
      <c r="B10251" s="449" t="s">
        <v>2125</v>
      </c>
      <c r="C10251" s="449" t="str">
        <f aca="false">IFERROR(VLOOKUP(B10251,'[1]#¡REF!'!$A$1:$C$15201,2,FALSE()),"")</f>
        <v/>
      </c>
      <c r="D10251" s="449" t="s">
        <v>991</v>
      </c>
      <c r="E10251" s="449" t="s">
        <v>1037</v>
      </c>
      <c r="F10251" s="450" t="s">
        <v>1131</v>
      </c>
      <c r="G10251" s="447" t="n">
        <v>46</v>
      </c>
      <c r="H10251" s="448" t="n">
        <v>20033.5568971961</v>
      </c>
      <c r="I10251" s="448" t="n">
        <v>399669.486222222</v>
      </c>
      <c r="J10251" s="390"/>
      <c r="K10251" s="331" t="s">
        <v>994</v>
      </c>
    </row>
    <row r="10252" customFormat="false" ht="15.75" hidden="true" customHeight="false" outlineLevel="0" collapsed="false">
      <c r="A10252" s="451"/>
      <c r="B10252" s="451" t="s">
        <v>2125</v>
      </c>
      <c r="C10252" s="451" t="str">
        <f aca="false">IFERROR(VLOOKUP(B10252,'[1]#¡REF!'!$A$1:$C$15201,2,FALSE()),"")</f>
        <v/>
      </c>
      <c r="D10252" s="451" t="s">
        <v>991</v>
      </c>
      <c r="E10252" s="451" t="s">
        <v>612</v>
      </c>
      <c r="F10252" s="452" t="s">
        <v>1136</v>
      </c>
      <c r="G10252" s="506" t="n">
        <v>5</v>
      </c>
      <c r="H10252" s="507" t="n">
        <v>2177.56053230392</v>
      </c>
      <c r="I10252" s="507" t="n">
        <v>43442.3354589372</v>
      </c>
      <c r="J10252" s="394"/>
      <c r="K10252" s="356" t="s">
        <v>994</v>
      </c>
      <c r="L10252" s="379"/>
      <c r="M10252" s="379"/>
      <c r="N10252" s="379"/>
      <c r="O10252" s="379"/>
      <c r="P10252" s="279"/>
      <c r="Q10252" s="395"/>
      <c r="R10252" s="396"/>
      <c r="S10252" s="396"/>
      <c r="T10252" s="382"/>
    </row>
    <row r="10253" customFormat="false" ht="15" hidden="true" customHeight="false" outlineLevel="0" collapsed="false">
      <c r="A10253" s="439"/>
      <c r="B10253" s="439" t="s">
        <v>2125</v>
      </c>
      <c r="C10253" s="439" t="str">
        <f aca="false">IFERROR(VLOOKUP(B10253,'[1]#¡REF!'!$A$1:$C$15201,2,FALSE()),"")</f>
        <v/>
      </c>
      <c r="D10253" s="439" t="s">
        <v>1016</v>
      </c>
      <c r="E10253" s="439" t="s">
        <v>1023</v>
      </c>
      <c r="F10253" s="354" t="s">
        <v>993</v>
      </c>
      <c r="G10253" s="447" t="n">
        <v>70</v>
      </c>
      <c r="H10253" s="448" t="n">
        <v>30485.8474522549</v>
      </c>
      <c r="I10253" s="448" t="n">
        <v>608192.696425121</v>
      </c>
      <c r="J10253" s="388"/>
      <c r="K10253" s="331" t="s">
        <v>994</v>
      </c>
    </row>
    <row r="10254" customFormat="false" ht="15" hidden="true" customHeight="false" outlineLevel="0" collapsed="false">
      <c r="A10254" s="444"/>
      <c r="B10254" s="444" t="s">
        <v>2126</v>
      </c>
      <c r="C10254" s="444" t="str">
        <f aca="false">IFERROR(VLOOKUP(B10254,'[1]#¡REF!'!$A$1:$C$15201,2,FALSE()),"")</f>
        <v/>
      </c>
      <c r="D10254" s="444" t="s">
        <v>991</v>
      </c>
      <c r="E10254" s="444" t="s">
        <v>1034</v>
      </c>
      <c r="F10254" s="354" t="s">
        <v>993</v>
      </c>
      <c r="G10254" s="447" t="n">
        <v>199</v>
      </c>
      <c r="H10254" s="448" t="n">
        <v>173369.360295908</v>
      </c>
      <c r="I10254" s="448" t="n">
        <v>3458718.96397184</v>
      </c>
      <c r="J10254" s="389"/>
      <c r="K10254" s="331" t="s">
        <v>994</v>
      </c>
    </row>
    <row r="10255" customFormat="false" ht="15" hidden="true" customHeight="false" outlineLevel="0" collapsed="false">
      <c r="A10255" s="444"/>
      <c r="B10255" s="444" t="s">
        <v>2126</v>
      </c>
      <c r="C10255" s="444" t="str">
        <f aca="false">IFERROR(VLOOKUP(B10255,'[1]#¡REF!'!$A$1:$C$15201,2,FALSE()),"")</f>
        <v/>
      </c>
      <c r="D10255" s="444" t="s">
        <v>991</v>
      </c>
      <c r="E10255" s="444" t="s">
        <v>1011</v>
      </c>
      <c r="F10255" s="354" t="s">
        <v>993</v>
      </c>
      <c r="G10255" s="447" t="n">
        <v>20</v>
      </c>
      <c r="H10255" s="448" t="n">
        <v>17424.0563111466</v>
      </c>
      <c r="I10255" s="448" t="n">
        <v>347609.946127823</v>
      </c>
      <c r="J10255" s="389"/>
      <c r="K10255" s="331" t="s">
        <v>994</v>
      </c>
    </row>
    <row r="10256" customFormat="false" ht="15" hidden="true" customHeight="false" outlineLevel="0" collapsed="false">
      <c r="A10256" s="444"/>
      <c r="B10256" s="444" t="s">
        <v>2126</v>
      </c>
      <c r="C10256" s="444" t="str">
        <f aca="false">IFERROR(VLOOKUP(B10256,'[1]#¡REF!'!$A$1:$C$15201,2,FALSE()),"")</f>
        <v/>
      </c>
      <c r="D10256" s="444" t="s">
        <v>991</v>
      </c>
      <c r="E10256" s="444" t="s">
        <v>1001</v>
      </c>
      <c r="F10256" s="354" t="s">
        <v>993</v>
      </c>
      <c r="G10256" s="447" t="n">
        <v>4</v>
      </c>
      <c r="H10256" s="448" t="n">
        <v>3484.81126222931</v>
      </c>
      <c r="I10256" s="448" t="n">
        <v>69521.9892255646</v>
      </c>
      <c r="J10256" s="389"/>
      <c r="K10256" s="331" t="s">
        <v>994</v>
      </c>
    </row>
    <row r="10257" customFormat="false" ht="15" hidden="true" customHeight="false" outlineLevel="0" collapsed="false">
      <c r="A10257" s="444"/>
      <c r="B10257" s="444" t="s">
        <v>2126</v>
      </c>
      <c r="C10257" s="444" t="str">
        <f aca="false">IFERROR(VLOOKUP(B10257,'[1]#¡REF!'!$A$1:$C$15201,2,FALSE()),"")</f>
        <v/>
      </c>
      <c r="D10257" s="444" t="s">
        <v>991</v>
      </c>
      <c r="E10257" s="444" t="s">
        <v>1012</v>
      </c>
      <c r="F10257" s="354" t="s">
        <v>993</v>
      </c>
      <c r="G10257" s="447" t="n">
        <v>100</v>
      </c>
      <c r="H10257" s="448" t="n">
        <v>87120.2815557328</v>
      </c>
      <c r="I10257" s="448" t="n">
        <v>1738049.73063912</v>
      </c>
      <c r="J10257" s="389"/>
      <c r="K10257" s="331" t="s">
        <v>994</v>
      </c>
    </row>
    <row r="10258" customFormat="false" ht="15" hidden="true" customHeight="false" outlineLevel="0" collapsed="false">
      <c r="A10258" s="444"/>
      <c r="B10258" s="444" t="s">
        <v>2126</v>
      </c>
      <c r="C10258" s="444" t="str">
        <f aca="false">IFERROR(VLOOKUP(B10258,'[1]#¡REF!'!$A$1:$C$15201,2,FALSE()),"")</f>
        <v/>
      </c>
      <c r="D10258" s="444" t="s">
        <v>991</v>
      </c>
      <c r="E10258" s="444" t="s">
        <v>1014</v>
      </c>
      <c r="F10258" s="446" t="s">
        <v>1132</v>
      </c>
      <c r="G10258" s="447" t="n">
        <v>350</v>
      </c>
      <c r="H10258" s="448" t="n">
        <v>304920.985445065</v>
      </c>
      <c r="I10258" s="448" t="n">
        <v>6083174.0572369</v>
      </c>
      <c r="J10258" s="389"/>
      <c r="K10258" s="331" t="s">
        <v>994</v>
      </c>
    </row>
    <row r="10259" customFormat="false" ht="15" hidden="true" customHeight="false" outlineLevel="0" collapsed="false">
      <c r="A10259" s="449"/>
      <c r="B10259" s="449" t="s">
        <v>2126</v>
      </c>
      <c r="C10259" s="449" t="str">
        <f aca="false">IFERROR(VLOOKUP(B10259,'[1]#¡REF!'!$A$1:$C$15201,2,FALSE()),"")</f>
        <v/>
      </c>
      <c r="D10259" s="449" t="s">
        <v>991</v>
      </c>
      <c r="E10259" s="449" t="s">
        <v>1002</v>
      </c>
      <c r="F10259" s="450" t="s">
        <v>1133</v>
      </c>
      <c r="G10259" s="447" t="n">
        <v>75</v>
      </c>
      <c r="H10259" s="448" t="n">
        <v>65340.2111667996</v>
      </c>
      <c r="I10259" s="448" t="n">
        <v>1303537.29797934</v>
      </c>
      <c r="J10259" s="390"/>
      <c r="K10259" s="331" t="s">
        <v>994</v>
      </c>
    </row>
    <row r="10260" customFormat="false" ht="15.75" hidden="true" customHeight="false" outlineLevel="0" collapsed="false">
      <c r="A10260" s="451"/>
      <c r="B10260" s="451" t="s">
        <v>2126</v>
      </c>
      <c r="C10260" s="451" t="str">
        <f aca="false">IFERROR(VLOOKUP(B10260,'[1]#¡REF!'!$A$1:$C$15201,2,FALSE()),"")</f>
        <v/>
      </c>
      <c r="D10260" s="451" t="s">
        <v>991</v>
      </c>
      <c r="E10260" s="451" t="s">
        <v>612</v>
      </c>
      <c r="F10260" s="452" t="s">
        <v>1136</v>
      </c>
      <c r="G10260" s="506" t="n">
        <v>80</v>
      </c>
      <c r="H10260" s="507" t="n">
        <v>69696.2252445863</v>
      </c>
      <c r="I10260" s="507" t="n">
        <v>1390439.78451129</v>
      </c>
      <c r="J10260" s="394"/>
      <c r="K10260" s="356" t="s">
        <v>994</v>
      </c>
      <c r="L10260" s="379"/>
      <c r="M10260" s="379"/>
      <c r="N10260" s="379"/>
      <c r="O10260" s="379"/>
      <c r="P10260" s="279"/>
      <c r="Q10260" s="395"/>
      <c r="R10260" s="396"/>
      <c r="S10260" s="396"/>
      <c r="T10260" s="382"/>
    </row>
    <row r="10261" customFormat="false" ht="15" hidden="true" customHeight="false" outlineLevel="0" collapsed="false">
      <c r="A10261" s="439"/>
      <c r="B10261" s="439" t="s">
        <v>2126</v>
      </c>
      <c r="C10261" s="439" t="str">
        <f aca="false">IFERROR(VLOOKUP(B10261,'[1]#¡REF!'!$A$1:$C$15201,2,FALSE()),"")</f>
        <v/>
      </c>
      <c r="D10261" s="439" t="s">
        <v>1016</v>
      </c>
      <c r="E10261" s="439" t="s">
        <v>1017</v>
      </c>
      <c r="F10261" s="441" t="s">
        <v>1130</v>
      </c>
      <c r="G10261" s="447" t="n">
        <v>1</v>
      </c>
      <c r="H10261" s="448" t="n">
        <v>871.202815557328</v>
      </c>
      <c r="I10261" s="448" t="n">
        <v>17380.4973063912</v>
      </c>
      <c r="J10261" s="388"/>
      <c r="K10261" s="331" t="s">
        <v>994</v>
      </c>
    </row>
    <row r="10262" customFormat="false" ht="15" hidden="true" customHeight="false" outlineLevel="0" collapsed="false">
      <c r="A10262" s="444"/>
      <c r="B10262" s="444" t="s">
        <v>2126</v>
      </c>
      <c r="C10262" s="444" t="str">
        <f aca="false">IFERROR(VLOOKUP(B10262,'[1]#¡REF!'!$A$1:$C$15201,2,FALSE()),"")</f>
        <v/>
      </c>
      <c r="D10262" s="444" t="s">
        <v>1016</v>
      </c>
      <c r="E10262" s="444" t="s">
        <v>1040</v>
      </c>
      <c r="F10262" s="446" t="s">
        <v>1130</v>
      </c>
      <c r="G10262" s="447" t="n">
        <v>15</v>
      </c>
      <c r="H10262" s="448" t="n">
        <v>13068.0422333599</v>
      </c>
      <c r="I10262" s="448" t="n">
        <v>260707.459595867</v>
      </c>
      <c r="J10262" s="389"/>
      <c r="K10262" s="331" t="s">
        <v>994</v>
      </c>
    </row>
    <row r="10263" customFormat="false" ht="15" hidden="true" customHeight="false" outlineLevel="0" collapsed="false">
      <c r="A10263" s="444"/>
      <c r="B10263" s="444" t="s">
        <v>2126</v>
      </c>
      <c r="C10263" s="444" t="str">
        <f aca="false">IFERROR(VLOOKUP(B10263,'[1]#¡REF!'!$A$1:$C$15201,2,FALSE()),"")</f>
        <v/>
      </c>
      <c r="D10263" s="444" t="s">
        <v>1016</v>
      </c>
      <c r="E10263" s="444" t="s">
        <v>1020</v>
      </c>
      <c r="F10263" s="354" t="s">
        <v>993</v>
      </c>
      <c r="G10263" s="447" t="n">
        <v>2453</v>
      </c>
      <c r="H10263" s="448" t="n">
        <v>2137060.50656213</v>
      </c>
      <c r="I10263" s="448" t="n">
        <v>42634359.8925775</v>
      </c>
      <c r="J10263" s="389"/>
      <c r="K10263" s="331" t="s">
        <v>994</v>
      </c>
    </row>
    <row r="10264" customFormat="false" ht="15" hidden="true" customHeight="false" outlineLevel="0" collapsed="false">
      <c r="A10264" s="444"/>
      <c r="B10264" s="444" t="s">
        <v>2126</v>
      </c>
      <c r="C10264" s="444" t="str">
        <f aca="false">IFERROR(VLOOKUP(B10264,'[1]#¡REF!'!$A$1:$C$15201,2,FALSE()),"")</f>
        <v/>
      </c>
      <c r="D10264" s="444" t="s">
        <v>1016</v>
      </c>
      <c r="E10264" s="444" t="s">
        <v>1023</v>
      </c>
      <c r="F10264" s="354" t="s">
        <v>993</v>
      </c>
      <c r="G10264" s="447" t="n">
        <v>1341</v>
      </c>
      <c r="H10264" s="448" t="n">
        <v>1168282.97566238</v>
      </c>
      <c r="I10264" s="448" t="n">
        <v>23307246.8878705</v>
      </c>
      <c r="J10264" s="389"/>
      <c r="K10264" s="331" t="s">
        <v>994</v>
      </c>
    </row>
    <row r="10265" customFormat="false" ht="15" hidden="true" customHeight="false" outlineLevel="0" collapsed="false">
      <c r="A10265" s="444"/>
      <c r="B10265" s="444" t="s">
        <v>2126</v>
      </c>
      <c r="C10265" s="444" t="str">
        <f aca="false">IFERROR(VLOOKUP(B10265,'[1]#¡REF!'!$A$1:$C$15201,2,FALSE()),"")</f>
        <v/>
      </c>
      <c r="D10265" s="444" t="s">
        <v>1016</v>
      </c>
      <c r="E10265" s="444" t="s">
        <v>1025</v>
      </c>
      <c r="F10265" s="354" t="s">
        <v>993</v>
      </c>
      <c r="G10265" s="447" t="n">
        <v>196</v>
      </c>
      <c r="H10265" s="448" t="n">
        <v>170755.751849236</v>
      </c>
      <c r="I10265" s="448" t="n">
        <v>3406577.47205267</v>
      </c>
      <c r="J10265" s="389"/>
      <c r="K10265" s="331" t="s">
        <v>994</v>
      </c>
    </row>
    <row r="10266" customFormat="false" ht="15" hidden="true" customHeight="false" outlineLevel="0" collapsed="false">
      <c r="A10266" s="444"/>
      <c r="B10266" s="444" t="s">
        <v>2126</v>
      </c>
      <c r="C10266" s="444" t="str">
        <f aca="false">IFERROR(VLOOKUP(B10266,'[1]#¡REF!'!$A$1:$C$15201,2,FALSE()),"")</f>
        <v/>
      </c>
      <c r="D10266" s="444" t="s">
        <v>1016</v>
      </c>
      <c r="E10266" s="444" t="s">
        <v>1093</v>
      </c>
      <c r="F10266" s="446" t="s">
        <v>1131</v>
      </c>
      <c r="G10266" s="447" t="n">
        <v>16</v>
      </c>
      <c r="H10266" s="448" t="n">
        <v>13939.2450489173</v>
      </c>
      <c r="I10266" s="448" t="n">
        <v>278087.956902258</v>
      </c>
      <c r="J10266" s="389"/>
      <c r="K10266" s="331" t="s">
        <v>994</v>
      </c>
    </row>
    <row r="10267" customFormat="false" ht="15" hidden="true" customHeight="false" outlineLevel="0" collapsed="false">
      <c r="A10267" s="444"/>
      <c r="B10267" s="444" t="s">
        <v>2126</v>
      </c>
      <c r="C10267" s="444" t="str">
        <f aca="false">IFERROR(VLOOKUP(B10267,'[1]#¡REF!'!$A$1:$C$15201,2,FALSE()),"")</f>
        <v/>
      </c>
      <c r="D10267" s="444" t="s">
        <v>1016</v>
      </c>
      <c r="E10267" s="444" t="s">
        <v>1027</v>
      </c>
      <c r="F10267" s="446" t="s">
        <v>1133</v>
      </c>
      <c r="G10267" s="447" t="n">
        <v>16</v>
      </c>
      <c r="H10267" s="448" t="n">
        <v>13939.2450489173</v>
      </c>
      <c r="I10267" s="448" t="n">
        <v>278087.956902258</v>
      </c>
      <c r="J10267" s="389"/>
      <c r="K10267" s="331" t="s">
        <v>994</v>
      </c>
    </row>
    <row r="10268" customFormat="false" ht="15" hidden="true" customHeight="false" outlineLevel="0" collapsed="false">
      <c r="A10268" s="449"/>
      <c r="B10268" s="449" t="s">
        <v>2126</v>
      </c>
      <c r="C10268" s="449" t="str">
        <f aca="false">IFERROR(VLOOKUP(B10268,'[1]#¡REF!'!$A$1:$C$15201,2,FALSE()),"")</f>
        <v/>
      </c>
      <c r="D10268" s="449" t="s">
        <v>1016</v>
      </c>
      <c r="E10268" s="449" t="s">
        <v>1028</v>
      </c>
      <c r="F10268" s="450" t="s">
        <v>1134</v>
      </c>
      <c r="G10268" s="447" t="n">
        <v>31</v>
      </c>
      <c r="H10268" s="448" t="n">
        <v>27007.2872822772</v>
      </c>
      <c r="I10268" s="448" t="n">
        <v>538795.416498126</v>
      </c>
      <c r="J10268" s="390"/>
      <c r="K10268" s="331" t="s">
        <v>994</v>
      </c>
    </row>
    <row r="10269" customFormat="false" ht="15" hidden="true" customHeight="false" outlineLevel="0" collapsed="false">
      <c r="A10269" s="439"/>
      <c r="B10269" s="439" t="s">
        <v>2127</v>
      </c>
      <c r="C10269" s="439" t="str">
        <f aca="false">IFERROR(VLOOKUP(B10269,'[1]#¡REF!'!$A$1:$C$15201,2,FALSE()),"")</f>
        <v/>
      </c>
      <c r="D10269" s="439" t="s">
        <v>991</v>
      </c>
      <c r="E10269" s="439" t="s">
        <v>1011</v>
      </c>
      <c r="F10269" s="354" t="s">
        <v>993</v>
      </c>
      <c r="G10269" s="447" t="n">
        <v>636</v>
      </c>
      <c r="H10269" s="448" t="n">
        <v>158648.123825944</v>
      </c>
      <c r="I10269" s="448" t="n">
        <v>3165030.2772</v>
      </c>
      <c r="J10269" s="388"/>
      <c r="K10269" s="331" t="s">
        <v>994</v>
      </c>
    </row>
    <row r="10270" customFormat="false" ht="15" hidden="true" customHeight="false" outlineLevel="0" collapsed="false">
      <c r="A10270" s="449"/>
      <c r="B10270" s="449" t="s">
        <v>2127</v>
      </c>
      <c r="C10270" s="449" t="str">
        <f aca="false">IFERROR(VLOOKUP(B10270,'[1]#¡REF!'!$A$1:$C$15201,2,FALSE()),"")</f>
        <v/>
      </c>
      <c r="D10270" s="449" t="s">
        <v>991</v>
      </c>
      <c r="E10270" s="449" t="s">
        <v>1037</v>
      </c>
      <c r="F10270" s="450" t="s">
        <v>1131</v>
      </c>
      <c r="G10270" s="447" t="n">
        <v>243</v>
      </c>
      <c r="H10270" s="448" t="n">
        <v>60615.5567448183</v>
      </c>
      <c r="I10270" s="448" t="n">
        <v>1209280.4361</v>
      </c>
      <c r="J10270" s="390"/>
      <c r="K10270" s="331" t="s">
        <v>994</v>
      </c>
    </row>
    <row r="10271" customFormat="false" ht="15.75" hidden="true" customHeight="false" outlineLevel="0" collapsed="false">
      <c r="A10271" s="451"/>
      <c r="B10271" s="451" t="s">
        <v>2127</v>
      </c>
      <c r="C10271" s="451" t="str">
        <f aca="false">IFERROR(VLOOKUP(B10271,'[1]#¡REF!'!$A$1:$C$15201,2,FALSE()),"")</f>
        <v/>
      </c>
      <c r="D10271" s="451" t="s">
        <v>991</v>
      </c>
      <c r="E10271" s="451" t="s">
        <v>612</v>
      </c>
      <c r="F10271" s="452" t="s">
        <v>1136</v>
      </c>
      <c r="G10271" s="506" t="n">
        <v>22</v>
      </c>
      <c r="H10271" s="507" t="n">
        <v>5487.82818265844</v>
      </c>
      <c r="I10271" s="507" t="n">
        <v>109482.1794</v>
      </c>
      <c r="J10271" s="394"/>
      <c r="K10271" s="356" t="s">
        <v>994</v>
      </c>
      <c r="L10271" s="379"/>
      <c r="M10271" s="379"/>
      <c r="N10271" s="379"/>
      <c r="O10271" s="379"/>
      <c r="P10271" s="279"/>
      <c r="Q10271" s="395"/>
      <c r="R10271" s="396"/>
      <c r="S10271" s="396"/>
      <c r="T10271" s="382"/>
    </row>
    <row r="10272" customFormat="false" ht="15" hidden="true" customHeight="false" outlineLevel="0" collapsed="false">
      <c r="A10272" s="490"/>
      <c r="B10272" s="490" t="s">
        <v>2128</v>
      </c>
      <c r="C10272" s="490" t="str">
        <f aca="false">IFERROR(VLOOKUP(B10272,'[1]#¡REF!'!$A$1:$C$15201,2,FALSE()),"")</f>
        <v/>
      </c>
      <c r="D10272" s="490" t="s">
        <v>991</v>
      </c>
      <c r="E10272" s="490" t="s">
        <v>1084</v>
      </c>
      <c r="F10272" s="354" t="s">
        <v>993</v>
      </c>
      <c r="G10272" s="447" t="n">
        <v>143</v>
      </c>
      <c r="H10272" s="448" t="n">
        <v>107878.30117096</v>
      </c>
      <c r="I10272" s="448" t="n">
        <v>2152172.24903073</v>
      </c>
      <c r="J10272" s="404"/>
      <c r="K10272" s="331" t="s">
        <v>994</v>
      </c>
    </row>
    <row r="10273" customFormat="false" ht="15.75" hidden="true" customHeight="false" outlineLevel="0" collapsed="false">
      <c r="A10273" s="451"/>
      <c r="B10273" s="451" t="s">
        <v>2128</v>
      </c>
      <c r="C10273" s="451" t="str">
        <f aca="false">IFERROR(VLOOKUP(B10273,'[1]#¡REF!'!$A$1:$C$15201,2,FALSE()),"")</f>
        <v/>
      </c>
      <c r="D10273" s="451" t="s">
        <v>991</v>
      </c>
      <c r="E10273" s="451" t="s">
        <v>612</v>
      </c>
      <c r="F10273" s="452" t="s">
        <v>1136</v>
      </c>
      <c r="G10273" s="506" t="n">
        <v>4</v>
      </c>
      <c r="H10273" s="507" t="n">
        <v>3017.57485792895</v>
      </c>
      <c r="I10273" s="507" t="n">
        <v>60200.62235051</v>
      </c>
      <c r="J10273" s="394"/>
      <c r="K10273" s="356" t="s">
        <v>994</v>
      </c>
      <c r="L10273" s="379"/>
      <c r="M10273" s="379"/>
      <c r="N10273" s="379"/>
      <c r="O10273" s="379"/>
      <c r="P10273" s="279"/>
      <c r="Q10273" s="395"/>
      <c r="R10273" s="396"/>
      <c r="S10273" s="396"/>
      <c r="T10273" s="382"/>
    </row>
    <row r="10274" customFormat="false" ht="15" hidden="true" customHeight="false" outlineLevel="0" collapsed="false">
      <c r="A10274" s="439"/>
      <c r="B10274" s="439" t="s">
        <v>2129</v>
      </c>
      <c r="C10274" s="439" t="str">
        <f aca="false">IFERROR(VLOOKUP(B10274,'[1]#¡REF!'!$A$1:$C$15201,2,FALSE()),"")</f>
        <v/>
      </c>
      <c r="D10274" s="439" t="s">
        <v>1016</v>
      </c>
      <c r="E10274" s="439" t="s">
        <v>1091</v>
      </c>
      <c r="F10274" s="354" t="s">
        <v>993</v>
      </c>
      <c r="G10274" s="447" t="n">
        <v>28</v>
      </c>
      <c r="H10274" s="448" t="n">
        <v>15942.9589579377</v>
      </c>
      <c r="I10274" s="448" t="n">
        <v>318062.052</v>
      </c>
      <c r="J10274" s="388"/>
      <c r="K10274" s="331" t="s">
        <v>994</v>
      </c>
    </row>
    <row r="10275" customFormat="false" ht="15" hidden="true" customHeight="false" outlineLevel="0" collapsed="false">
      <c r="A10275" s="444"/>
      <c r="B10275" s="444" t="s">
        <v>2129</v>
      </c>
      <c r="C10275" s="444" t="str">
        <f aca="false">IFERROR(VLOOKUP(B10275,'[1]#¡REF!'!$A$1:$C$15201,2,FALSE()),"")</f>
        <v/>
      </c>
      <c r="D10275" s="444" t="s">
        <v>1016</v>
      </c>
      <c r="E10275" s="444" t="s">
        <v>1018</v>
      </c>
      <c r="F10275" s="354" t="s">
        <v>993</v>
      </c>
      <c r="G10275" s="447" t="n">
        <v>21</v>
      </c>
      <c r="H10275" s="448" t="n">
        <v>11957.2192184533</v>
      </c>
      <c r="I10275" s="448" t="n">
        <v>238546.539</v>
      </c>
      <c r="J10275" s="389"/>
      <c r="K10275" s="331" t="s">
        <v>994</v>
      </c>
    </row>
    <row r="10276" customFormat="false" ht="15" hidden="true" customHeight="false" outlineLevel="0" collapsed="false">
      <c r="A10276" s="444"/>
      <c r="B10276" s="444" t="s">
        <v>2130</v>
      </c>
      <c r="C10276" s="444" t="str">
        <f aca="false">IFERROR(VLOOKUP(B10276,'[1]#¡REF!'!$A$1:$C$15201,2,FALSE()),"")</f>
        <v/>
      </c>
      <c r="D10276" s="444" t="s">
        <v>991</v>
      </c>
      <c r="E10276" s="444" t="s">
        <v>1011</v>
      </c>
      <c r="F10276" s="354" t="s">
        <v>993</v>
      </c>
      <c r="G10276" s="447" t="n">
        <v>29</v>
      </c>
      <c r="H10276" s="448" t="n">
        <v>46999.0514454028</v>
      </c>
      <c r="I10276" s="448" t="n">
        <v>937631.137621146</v>
      </c>
      <c r="J10276" s="389"/>
      <c r="K10276" s="331" t="s">
        <v>994</v>
      </c>
    </row>
    <row r="10277" customFormat="false" ht="15" hidden="true" customHeight="false" outlineLevel="0" collapsed="false">
      <c r="A10277" s="444"/>
      <c r="B10277" s="444" t="s">
        <v>2130</v>
      </c>
      <c r="C10277" s="444" t="str">
        <f aca="false">IFERROR(VLOOKUP(B10277,'[1]#¡REF!'!$A$1:$C$15201,2,FALSE()),"")</f>
        <v/>
      </c>
      <c r="D10277" s="444" t="s">
        <v>991</v>
      </c>
      <c r="E10277" s="444" t="s">
        <v>1014</v>
      </c>
      <c r="F10277" s="446" t="s">
        <v>1132</v>
      </c>
      <c r="G10277" s="447" t="n">
        <v>50</v>
      </c>
      <c r="H10277" s="448" t="n">
        <v>81032.84731966</v>
      </c>
      <c r="I10277" s="448" t="n">
        <v>1616605.40969163</v>
      </c>
      <c r="J10277" s="389"/>
      <c r="K10277" s="331" t="s">
        <v>994</v>
      </c>
    </row>
    <row r="10278" customFormat="false" ht="15" hidden="true" customHeight="false" outlineLevel="0" collapsed="false">
      <c r="A10278" s="444"/>
      <c r="B10278" s="444" t="s">
        <v>2131</v>
      </c>
      <c r="C10278" s="444" t="str">
        <f aca="false">IFERROR(VLOOKUP(B10278,'[1]#¡REF!'!$A$1:$C$15201,2,FALSE()),"")</f>
        <v/>
      </c>
      <c r="D10278" s="444" t="s">
        <v>991</v>
      </c>
      <c r="E10278" s="444" t="s">
        <v>1011</v>
      </c>
      <c r="F10278" s="354" t="s">
        <v>993</v>
      </c>
      <c r="G10278" s="447" t="n">
        <v>12</v>
      </c>
      <c r="H10278" s="448" t="n">
        <v>31114.492340163</v>
      </c>
      <c r="I10278" s="448" t="n">
        <v>620734.162758621</v>
      </c>
      <c r="J10278" s="389"/>
      <c r="K10278" s="331" t="s">
        <v>994</v>
      </c>
    </row>
    <row r="10279" customFormat="false" ht="15" hidden="true" customHeight="false" outlineLevel="0" collapsed="false">
      <c r="A10279" s="444"/>
      <c r="B10279" s="444" t="s">
        <v>2131</v>
      </c>
      <c r="C10279" s="444" t="str">
        <f aca="false">IFERROR(VLOOKUP(B10279,'[1]#¡REF!'!$A$1:$C$15201,2,FALSE()),"")</f>
        <v/>
      </c>
      <c r="D10279" s="444" t="s">
        <v>991</v>
      </c>
      <c r="E10279" s="444" t="s">
        <v>1014</v>
      </c>
      <c r="F10279" s="446" t="s">
        <v>1132</v>
      </c>
      <c r="G10279" s="447" t="n">
        <v>50</v>
      </c>
      <c r="H10279" s="448" t="n">
        <v>129643.718084013</v>
      </c>
      <c r="I10279" s="448" t="n">
        <v>2586392.34482759</v>
      </c>
      <c r="J10279" s="389"/>
      <c r="K10279" s="331" t="s">
        <v>994</v>
      </c>
    </row>
    <row r="10280" customFormat="false" ht="15" hidden="true" customHeight="false" outlineLevel="0" collapsed="false">
      <c r="A10280" s="444"/>
      <c r="B10280" s="444" t="s">
        <v>2131</v>
      </c>
      <c r="C10280" s="444" t="str">
        <f aca="false">IFERROR(VLOOKUP(B10280,'[1]#¡REF!'!$A$1:$C$15201,2,FALSE()),"")</f>
        <v/>
      </c>
      <c r="D10280" s="444" t="s">
        <v>991</v>
      </c>
      <c r="E10280" s="444" t="s">
        <v>1002</v>
      </c>
      <c r="F10280" s="446" t="s">
        <v>1133</v>
      </c>
      <c r="G10280" s="447" t="n">
        <v>24</v>
      </c>
      <c r="H10280" s="448" t="n">
        <v>62228.984680326</v>
      </c>
      <c r="I10280" s="448" t="n">
        <v>1241468.32551724</v>
      </c>
      <c r="J10280" s="389"/>
      <c r="K10280" s="331" t="s">
        <v>994</v>
      </c>
    </row>
    <row r="10281" customFormat="false" ht="15" hidden="true" customHeight="false" outlineLevel="0" collapsed="false">
      <c r="A10281" s="444"/>
      <c r="B10281" s="444" t="s">
        <v>2132</v>
      </c>
      <c r="C10281" s="444" t="str">
        <f aca="false">IFERROR(VLOOKUP(B10281,'[1]#¡REF!'!$A$1:$C$15201,2,FALSE()),"")</f>
        <v/>
      </c>
      <c r="D10281" s="444" t="s">
        <v>991</v>
      </c>
      <c r="E10281" s="444" t="s">
        <v>1011</v>
      </c>
      <c r="F10281" s="354" t="s">
        <v>993</v>
      </c>
      <c r="G10281" s="447" t="n">
        <v>12</v>
      </c>
      <c r="H10281" s="448" t="n">
        <v>31161.0709215106</v>
      </c>
      <c r="I10281" s="448" t="n">
        <v>621663.405517241</v>
      </c>
      <c r="J10281" s="389"/>
      <c r="K10281" s="331" t="s">
        <v>994</v>
      </c>
    </row>
    <row r="10282" customFormat="false" ht="15" hidden="true" customHeight="false" outlineLevel="0" collapsed="false">
      <c r="A10282" s="444"/>
      <c r="B10282" s="444" t="s">
        <v>2133</v>
      </c>
      <c r="C10282" s="444" t="str">
        <f aca="false">IFERROR(VLOOKUP(B10282,'[1]#¡REF!'!$A$1:$C$15201,2,FALSE()),"")</f>
        <v/>
      </c>
      <c r="D10282" s="444" t="s">
        <v>991</v>
      </c>
      <c r="E10282" s="444" t="s">
        <v>1000</v>
      </c>
      <c r="F10282" s="354" t="s">
        <v>993</v>
      </c>
      <c r="G10282" s="447" t="n">
        <v>31</v>
      </c>
      <c r="H10282" s="448" t="n">
        <v>544.22926966371</v>
      </c>
      <c r="I10282" s="448" t="n">
        <v>10857.3746394497</v>
      </c>
      <c r="J10282" s="389"/>
      <c r="K10282" s="331" t="s">
        <v>994</v>
      </c>
    </row>
    <row r="10283" customFormat="false" ht="15" hidden="true" customHeight="false" outlineLevel="0" collapsed="false">
      <c r="A10283" s="444"/>
      <c r="B10283" s="444" t="s">
        <v>2133</v>
      </c>
      <c r="C10283" s="444" t="str">
        <f aca="false">IFERROR(VLOOKUP(B10283,'[1]#¡REF!'!$A$1:$C$15201,2,FALSE()),"")</f>
        <v/>
      </c>
      <c r="D10283" s="444" t="s">
        <v>991</v>
      </c>
      <c r="E10283" s="444" t="s">
        <v>1002</v>
      </c>
      <c r="F10283" s="446" t="s">
        <v>1133</v>
      </c>
      <c r="G10283" s="447" t="n">
        <v>1170</v>
      </c>
      <c r="H10283" s="448" t="n">
        <v>20540.2659840819</v>
      </c>
      <c r="I10283" s="448" t="n">
        <v>409778.333166328</v>
      </c>
      <c r="J10283" s="389"/>
      <c r="K10283" s="331" t="s">
        <v>994</v>
      </c>
    </row>
    <row r="10284" customFormat="false" ht="15" hidden="true" customHeight="false" outlineLevel="0" collapsed="false">
      <c r="A10284" s="444"/>
      <c r="B10284" s="444" t="s">
        <v>2133</v>
      </c>
      <c r="C10284" s="444" t="str">
        <f aca="false">IFERROR(VLOOKUP(B10284,'[1]#¡REF!'!$A$1:$C$15201,2,FALSE()),"")</f>
        <v/>
      </c>
      <c r="D10284" s="444" t="s">
        <v>1016</v>
      </c>
      <c r="E10284" s="444" t="s">
        <v>1019</v>
      </c>
      <c r="F10284" s="354" t="s">
        <v>993</v>
      </c>
      <c r="G10284" s="447" t="n">
        <v>11</v>
      </c>
      <c r="H10284" s="448" t="n">
        <v>193.113611816155</v>
      </c>
      <c r="I10284" s="448" t="n">
        <v>3852.61680754667</v>
      </c>
      <c r="J10284" s="389"/>
      <c r="K10284" s="331" t="s">
        <v>994</v>
      </c>
    </row>
    <row r="10285" customFormat="false" ht="15" hidden="true" customHeight="false" outlineLevel="0" collapsed="false">
      <c r="A10285" s="444"/>
      <c r="B10285" s="444" t="s">
        <v>2133</v>
      </c>
      <c r="C10285" s="444" t="str">
        <f aca="false">IFERROR(VLOOKUP(B10285,'[1]#¡REF!'!$A$1:$C$15201,2,FALSE()),"")</f>
        <v/>
      </c>
      <c r="D10285" s="444" t="s">
        <v>1016</v>
      </c>
      <c r="E10285" s="444" t="s">
        <v>1023</v>
      </c>
      <c r="F10285" s="354" t="s">
        <v>993</v>
      </c>
      <c r="G10285" s="447" t="n">
        <v>16</v>
      </c>
      <c r="H10285" s="448" t="n">
        <v>280.892526278044</v>
      </c>
      <c r="I10285" s="448" t="n">
        <v>5603.80626552244</v>
      </c>
      <c r="J10285" s="389"/>
      <c r="K10285" s="331" t="s">
        <v>994</v>
      </c>
    </row>
    <row r="10286" customFormat="false" ht="15" hidden="true" customHeight="false" outlineLevel="0" collapsed="false">
      <c r="A10286" s="444"/>
      <c r="B10286" s="444" t="s">
        <v>2133</v>
      </c>
      <c r="C10286" s="444" t="str">
        <f aca="false">IFERROR(VLOOKUP(B10286,'[1]#¡REF!'!$A$1:$C$15201,2,FALSE()),"")</f>
        <v/>
      </c>
      <c r="D10286" s="444" t="s">
        <v>1016</v>
      </c>
      <c r="E10286" s="444" t="s">
        <v>1092</v>
      </c>
      <c r="F10286" s="354" t="s">
        <v>993</v>
      </c>
      <c r="G10286" s="447" t="n">
        <v>70</v>
      </c>
      <c r="H10286" s="448" t="n">
        <v>1228.90480246644</v>
      </c>
      <c r="I10286" s="448" t="n">
        <v>24516.6524116607</v>
      </c>
      <c r="J10286" s="389"/>
      <c r="K10286" s="331" t="s">
        <v>994</v>
      </c>
    </row>
    <row r="10287" customFormat="false" ht="15" hidden="true" customHeight="false" outlineLevel="0" collapsed="false">
      <c r="A10287" s="444"/>
      <c r="B10287" s="444" t="s">
        <v>2134</v>
      </c>
      <c r="C10287" s="444" t="str">
        <f aca="false">IFERROR(VLOOKUP(B10287,'[1]#¡REF!'!$A$1:$C$15201,2,FALSE()),"")</f>
        <v/>
      </c>
      <c r="D10287" s="444" t="s">
        <v>991</v>
      </c>
      <c r="E10287" s="444" t="s">
        <v>1000</v>
      </c>
      <c r="F10287" s="354" t="s">
        <v>993</v>
      </c>
      <c r="G10287" s="447" t="n">
        <v>8</v>
      </c>
      <c r="H10287" s="448" t="n">
        <v>280.882398871575</v>
      </c>
      <c r="I10287" s="448" t="n">
        <v>5603.60422375017</v>
      </c>
      <c r="J10287" s="389"/>
      <c r="K10287" s="331" t="s">
        <v>994</v>
      </c>
    </row>
    <row r="10288" customFormat="false" ht="15" hidden="true" customHeight="false" outlineLevel="0" collapsed="false">
      <c r="A10288" s="444"/>
      <c r="B10288" s="444" t="s">
        <v>2134</v>
      </c>
      <c r="C10288" s="444" t="str">
        <f aca="false">IFERROR(VLOOKUP(B10288,'[1]#¡REF!'!$A$1:$C$15201,2,FALSE()),"")</f>
        <v/>
      </c>
      <c r="D10288" s="444" t="s">
        <v>991</v>
      </c>
      <c r="E10288" s="444" t="s">
        <v>1009</v>
      </c>
      <c r="F10288" s="354" t="s">
        <v>993</v>
      </c>
      <c r="G10288" s="447" t="n">
        <v>2</v>
      </c>
      <c r="H10288" s="448" t="n">
        <v>70.2205997178937</v>
      </c>
      <c r="I10288" s="448" t="n">
        <v>1400.90105593754</v>
      </c>
      <c r="J10288" s="389"/>
      <c r="K10288" s="331" t="s">
        <v>994</v>
      </c>
    </row>
    <row r="10289" customFormat="false" ht="15" hidden="true" customHeight="false" outlineLevel="0" collapsed="false">
      <c r="A10289" s="444"/>
      <c r="B10289" s="444" t="s">
        <v>2134</v>
      </c>
      <c r="C10289" s="444" t="str">
        <f aca="false">IFERROR(VLOOKUP(B10289,'[1]#¡REF!'!$A$1:$C$15201,2,FALSE()),"")</f>
        <v/>
      </c>
      <c r="D10289" s="444" t="s">
        <v>991</v>
      </c>
      <c r="E10289" s="444" t="s">
        <v>1002</v>
      </c>
      <c r="F10289" s="446" t="s">
        <v>1133</v>
      </c>
      <c r="G10289" s="447" t="n">
        <v>900</v>
      </c>
      <c r="H10289" s="448" t="n">
        <v>31599.2698730521</v>
      </c>
      <c r="I10289" s="448" t="n">
        <v>630405.475171895</v>
      </c>
      <c r="J10289" s="389"/>
      <c r="K10289" s="331" t="s">
        <v>994</v>
      </c>
    </row>
    <row r="10290" customFormat="false" ht="15" hidden="true" customHeight="false" outlineLevel="0" collapsed="false">
      <c r="A10290" s="444"/>
      <c r="B10290" s="444" t="s">
        <v>2134</v>
      </c>
      <c r="C10290" s="444" t="str">
        <f aca="false">IFERROR(VLOOKUP(B10290,'[1]#¡REF!'!$A$1:$C$15201,2,FALSE()),"")</f>
        <v/>
      </c>
      <c r="D10290" s="444" t="s">
        <v>1016</v>
      </c>
      <c r="E10290" s="444" t="s">
        <v>1017</v>
      </c>
      <c r="F10290" s="446" t="s">
        <v>1130</v>
      </c>
      <c r="G10290" s="447" t="n">
        <v>28</v>
      </c>
      <c r="H10290" s="448" t="n">
        <v>983.088396050512</v>
      </c>
      <c r="I10290" s="448" t="n">
        <v>19612.6147831256</v>
      </c>
      <c r="J10290" s="389"/>
      <c r="K10290" s="331" t="s">
        <v>994</v>
      </c>
    </row>
    <row r="10291" customFormat="false" ht="15" hidden="true" customHeight="false" outlineLevel="0" collapsed="false">
      <c r="A10291" s="444"/>
      <c r="B10291" s="444" t="s">
        <v>2134</v>
      </c>
      <c r="C10291" s="444" t="str">
        <f aca="false">IFERROR(VLOOKUP(B10291,'[1]#¡REF!'!$A$1:$C$15201,2,FALSE()),"")</f>
        <v/>
      </c>
      <c r="D10291" s="444" t="s">
        <v>1016</v>
      </c>
      <c r="E10291" s="444" t="s">
        <v>1091</v>
      </c>
      <c r="F10291" s="354" t="s">
        <v>993</v>
      </c>
      <c r="G10291" s="447" t="n">
        <v>14</v>
      </c>
      <c r="H10291" s="448" t="n">
        <v>491.544198025256</v>
      </c>
      <c r="I10291" s="448" t="n">
        <v>9806.3073915628</v>
      </c>
      <c r="J10291" s="389"/>
      <c r="K10291" s="331" t="s">
        <v>994</v>
      </c>
    </row>
    <row r="10292" customFormat="false" ht="15" hidden="true" customHeight="false" outlineLevel="0" collapsed="false">
      <c r="A10292" s="444"/>
      <c r="B10292" s="444" t="s">
        <v>2134</v>
      </c>
      <c r="C10292" s="444" t="str">
        <f aca="false">IFERROR(VLOOKUP(B10292,'[1]#¡REF!'!$A$1:$C$15201,2,FALSE()),"")</f>
        <v/>
      </c>
      <c r="D10292" s="444" t="s">
        <v>1016</v>
      </c>
      <c r="E10292" s="444" t="s">
        <v>1020</v>
      </c>
      <c r="F10292" s="354" t="s">
        <v>993</v>
      </c>
      <c r="G10292" s="447" t="n">
        <v>178</v>
      </c>
      <c r="H10292" s="448" t="n">
        <v>6249.63337489254</v>
      </c>
      <c r="I10292" s="448" t="n">
        <v>124680.193978441</v>
      </c>
      <c r="J10292" s="389"/>
      <c r="K10292" s="331" t="s">
        <v>994</v>
      </c>
    </row>
    <row r="10293" customFormat="false" ht="15" hidden="true" customHeight="false" outlineLevel="0" collapsed="false">
      <c r="A10293" s="444"/>
      <c r="B10293" s="444" t="s">
        <v>2134</v>
      </c>
      <c r="C10293" s="444" t="str">
        <f aca="false">IFERROR(VLOOKUP(B10293,'[1]#¡REF!'!$A$1:$C$15201,2,FALSE()),"")</f>
        <v/>
      </c>
      <c r="D10293" s="444" t="s">
        <v>1016</v>
      </c>
      <c r="E10293" s="444" t="s">
        <v>1023</v>
      </c>
      <c r="F10293" s="354" t="s">
        <v>993</v>
      </c>
      <c r="G10293" s="447" t="n">
        <v>259</v>
      </c>
      <c r="H10293" s="448" t="n">
        <v>9093.56766346723</v>
      </c>
      <c r="I10293" s="448" t="n">
        <v>181416.686743912</v>
      </c>
      <c r="J10293" s="389"/>
      <c r="K10293" s="331" t="s">
        <v>994</v>
      </c>
    </row>
    <row r="10294" customFormat="false" ht="15" hidden="true" customHeight="false" outlineLevel="0" collapsed="false">
      <c r="A10294" s="444"/>
      <c r="B10294" s="444" t="s">
        <v>2134</v>
      </c>
      <c r="C10294" s="444" t="str">
        <f aca="false">IFERROR(VLOOKUP(B10294,'[1]#¡REF!'!$A$1:$C$15201,2,FALSE()),"")</f>
        <v/>
      </c>
      <c r="D10294" s="444" t="s">
        <v>1016</v>
      </c>
      <c r="E10294" s="444" t="s">
        <v>1092</v>
      </c>
      <c r="F10294" s="354" t="s">
        <v>993</v>
      </c>
      <c r="G10294" s="447" t="n">
        <v>2245</v>
      </c>
      <c r="H10294" s="448" t="n">
        <v>78822.6231833357</v>
      </c>
      <c r="I10294" s="448" t="n">
        <v>1572511.43528989</v>
      </c>
      <c r="J10294" s="389"/>
      <c r="K10294" s="331" t="s">
        <v>994</v>
      </c>
    </row>
    <row r="10295" customFormat="false" ht="15" hidden="true" customHeight="false" outlineLevel="0" collapsed="false">
      <c r="A10295" s="444"/>
      <c r="B10295" s="444" t="s">
        <v>2134</v>
      </c>
      <c r="C10295" s="444" t="str">
        <f aca="false">IFERROR(VLOOKUP(B10295,'[1]#¡REF!'!$A$1:$C$15201,2,FALSE()),"")</f>
        <v/>
      </c>
      <c r="D10295" s="444" t="s">
        <v>1016</v>
      </c>
      <c r="E10295" s="444" t="s">
        <v>1025</v>
      </c>
      <c r="F10295" s="354" t="s">
        <v>993</v>
      </c>
      <c r="G10295" s="447" t="n">
        <v>1680</v>
      </c>
      <c r="H10295" s="448" t="n">
        <v>58985.3037630307</v>
      </c>
      <c r="I10295" s="448" t="n">
        <v>1176756.88698754</v>
      </c>
      <c r="J10295" s="389"/>
      <c r="K10295" s="331" t="s">
        <v>994</v>
      </c>
    </row>
    <row r="10296" customFormat="false" ht="15" hidden="true" customHeight="false" outlineLevel="0" collapsed="false">
      <c r="A10296" s="444"/>
      <c r="B10296" s="444" t="s">
        <v>2134</v>
      </c>
      <c r="C10296" s="444" t="str">
        <f aca="false">IFERROR(VLOOKUP(B10296,'[1]#¡REF!'!$A$1:$C$15201,2,FALSE()),"")</f>
        <v/>
      </c>
      <c r="D10296" s="444" t="s">
        <v>1016</v>
      </c>
      <c r="E10296" s="444" t="s">
        <v>1065</v>
      </c>
      <c r="F10296" s="354" t="s">
        <v>993</v>
      </c>
      <c r="G10296" s="447" t="n">
        <v>57</v>
      </c>
      <c r="H10296" s="448" t="n">
        <v>2001.28709195997</v>
      </c>
      <c r="I10296" s="448" t="n">
        <v>39925.68009422</v>
      </c>
      <c r="J10296" s="389"/>
      <c r="K10296" s="331" t="s">
        <v>994</v>
      </c>
    </row>
    <row r="10297" customFormat="false" ht="15" hidden="true" customHeight="false" outlineLevel="0" collapsed="false">
      <c r="A10297" s="444"/>
      <c r="B10297" s="444" t="s">
        <v>2134</v>
      </c>
      <c r="C10297" s="444" t="str">
        <f aca="false">IFERROR(VLOOKUP(B10297,'[1]#¡REF!'!$A$1:$C$15201,2,FALSE()),"")</f>
        <v/>
      </c>
      <c r="D10297" s="444" t="s">
        <v>1016</v>
      </c>
      <c r="E10297" s="444" t="s">
        <v>1093</v>
      </c>
      <c r="F10297" s="446" t="s">
        <v>1131</v>
      </c>
      <c r="G10297" s="447" t="n">
        <v>28</v>
      </c>
      <c r="H10297" s="448" t="n">
        <v>983.088396050512</v>
      </c>
      <c r="I10297" s="448" t="n">
        <v>19612.6147831256</v>
      </c>
      <c r="J10297" s="389"/>
      <c r="K10297" s="331" t="s">
        <v>994</v>
      </c>
    </row>
    <row r="10298" customFormat="false" ht="15" hidden="true" customHeight="false" outlineLevel="0" collapsed="false">
      <c r="A10298" s="444"/>
      <c r="B10298" s="444" t="s">
        <v>2134</v>
      </c>
      <c r="C10298" s="444" t="str">
        <f aca="false">IFERROR(VLOOKUP(B10298,'[1]#¡REF!'!$A$1:$C$15201,2,FALSE()),"")</f>
        <v/>
      </c>
      <c r="D10298" s="444" t="s">
        <v>1016</v>
      </c>
      <c r="E10298" s="444" t="s">
        <v>1026</v>
      </c>
      <c r="F10298" s="446" t="s">
        <v>1132</v>
      </c>
      <c r="G10298" s="447" t="n">
        <v>12</v>
      </c>
      <c r="H10298" s="448" t="n">
        <v>421.323598307362</v>
      </c>
      <c r="I10298" s="448" t="n">
        <v>8405.40633562526</v>
      </c>
      <c r="J10298" s="389"/>
      <c r="K10298" s="331" t="s">
        <v>994</v>
      </c>
    </row>
    <row r="10299" customFormat="false" ht="15" hidden="true" customHeight="false" outlineLevel="0" collapsed="false">
      <c r="A10299" s="444"/>
      <c r="B10299" s="444" t="s">
        <v>2134</v>
      </c>
      <c r="C10299" s="444" t="str">
        <f aca="false">IFERROR(VLOOKUP(B10299,'[1]#¡REF!'!$A$1:$C$15201,2,FALSE()),"")</f>
        <v/>
      </c>
      <c r="D10299" s="444" t="s">
        <v>1016</v>
      </c>
      <c r="E10299" s="444" t="s">
        <v>1027</v>
      </c>
      <c r="F10299" s="446" t="s">
        <v>1133</v>
      </c>
      <c r="G10299" s="447" t="n">
        <v>28</v>
      </c>
      <c r="H10299" s="448" t="n">
        <v>983.088396050512</v>
      </c>
      <c r="I10299" s="448" t="n">
        <v>19612.6147831256</v>
      </c>
      <c r="J10299" s="389"/>
      <c r="K10299" s="331" t="s">
        <v>994</v>
      </c>
    </row>
    <row r="10300" customFormat="false" ht="15" hidden="true" customHeight="false" outlineLevel="0" collapsed="false">
      <c r="A10300" s="449"/>
      <c r="B10300" s="449" t="s">
        <v>2134</v>
      </c>
      <c r="C10300" s="449" t="str">
        <f aca="false">IFERROR(VLOOKUP(B10300,'[1]#¡REF!'!$A$1:$C$15201,2,FALSE()),"")</f>
        <v/>
      </c>
      <c r="D10300" s="449" t="s">
        <v>1016</v>
      </c>
      <c r="E10300" s="449" t="s">
        <v>1028</v>
      </c>
      <c r="F10300" s="450" t="s">
        <v>1134</v>
      </c>
      <c r="G10300" s="447" t="n">
        <v>28</v>
      </c>
      <c r="H10300" s="448" t="n">
        <v>983.088396050512</v>
      </c>
      <c r="I10300" s="448" t="n">
        <v>19612.6147831256</v>
      </c>
      <c r="J10300" s="390"/>
      <c r="K10300" s="331" t="s">
        <v>994</v>
      </c>
    </row>
    <row r="10301" customFormat="false" ht="15" hidden="true" customHeight="false" outlineLevel="0" collapsed="false">
      <c r="A10301" s="439"/>
      <c r="B10301" s="439" t="s">
        <v>938</v>
      </c>
      <c r="C10301" s="439" t="str">
        <f aca="false">IFERROR(VLOOKUP(B10301,'[1]#¡REF!'!$A$1:$C$15201,2,FALSE()),"")</f>
        <v/>
      </c>
      <c r="D10301" s="439" t="s">
        <v>991</v>
      </c>
      <c r="E10301" s="439" t="s">
        <v>1002</v>
      </c>
      <c r="F10301" s="441" t="s">
        <v>1133</v>
      </c>
      <c r="G10301" s="447" t="n">
        <v>700</v>
      </c>
      <c r="H10301" s="448" t="n">
        <v>34512.6644108529</v>
      </c>
      <c r="I10301" s="448" t="n">
        <v>688527.7</v>
      </c>
      <c r="J10301" s="388"/>
      <c r="K10301" s="331" t="s">
        <v>994</v>
      </c>
    </row>
    <row r="10302" customFormat="false" ht="15" hidden="true" customHeight="false" outlineLevel="0" collapsed="false">
      <c r="A10302" s="444"/>
      <c r="B10302" s="444" t="s">
        <v>938</v>
      </c>
      <c r="C10302" s="444" t="str">
        <f aca="false">IFERROR(VLOOKUP(B10302,'[1]#¡REF!'!$A$1:$C$15201,2,FALSE()),"")</f>
        <v/>
      </c>
      <c r="D10302" s="444" t="s">
        <v>1016</v>
      </c>
      <c r="E10302" s="444" t="s">
        <v>1017</v>
      </c>
      <c r="F10302" s="446" t="s">
        <v>1130</v>
      </c>
      <c r="G10302" s="447" t="n">
        <v>53</v>
      </c>
      <c r="H10302" s="448" t="n">
        <v>2613.10173396458</v>
      </c>
      <c r="I10302" s="448" t="n">
        <v>52131.383</v>
      </c>
      <c r="J10302" s="389"/>
      <c r="K10302" s="331" t="s">
        <v>994</v>
      </c>
    </row>
    <row r="10303" customFormat="false" ht="15" hidden="true" customHeight="false" outlineLevel="0" collapsed="false">
      <c r="A10303" s="444"/>
      <c r="B10303" s="444" t="s">
        <v>938</v>
      </c>
      <c r="C10303" s="444" t="str">
        <f aca="false">IFERROR(VLOOKUP(B10303,'[1]#¡REF!'!$A$1:$C$15201,2,FALSE()),"")</f>
        <v/>
      </c>
      <c r="D10303" s="444" t="s">
        <v>1016</v>
      </c>
      <c r="E10303" s="444" t="s">
        <v>1091</v>
      </c>
      <c r="F10303" s="354" t="s">
        <v>993</v>
      </c>
      <c r="G10303" s="447" t="n">
        <v>61</v>
      </c>
      <c r="H10303" s="448" t="n">
        <v>3007.53218437433</v>
      </c>
      <c r="I10303" s="448" t="n">
        <v>60000.271</v>
      </c>
      <c r="J10303" s="389"/>
      <c r="K10303" s="331" t="s">
        <v>994</v>
      </c>
    </row>
    <row r="10304" customFormat="false" ht="15" hidden="true" customHeight="false" outlineLevel="0" collapsed="false">
      <c r="A10304" s="444"/>
      <c r="B10304" s="444" t="s">
        <v>938</v>
      </c>
      <c r="C10304" s="444" t="str">
        <f aca="false">IFERROR(VLOOKUP(B10304,'[1]#¡REF!'!$A$1:$C$15201,2,FALSE()),"")</f>
        <v/>
      </c>
      <c r="D10304" s="444" t="s">
        <v>1016</v>
      </c>
      <c r="E10304" s="444" t="s">
        <v>1020</v>
      </c>
      <c r="F10304" s="354" t="s">
        <v>993</v>
      </c>
      <c r="G10304" s="447" t="n">
        <v>15</v>
      </c>
      <c r="H10304" s="448" t="n">
        <v>739.557094518278</v>
      </c>
      <c r="I10304" s="448" t="n">
        <v>14754.165</v>
      </c>
      <c r="J10304" s="389"/>
      <c r="K10304" s="331" t="s">
        <v>994</v>
      </c>
    </row>
    <row r="10305" customFormat="false" ht="15" hidden="true" customHeight="false" outlineLevel="0" collapsed="false">
      <c r="A10305" s="444"/>
      <c r="B10305" s="444" t="s">
        <v>938</v>
      </c>
      <c r="C10305" s="444" t="str">
        <f aca="false">IFERROR(VLOOKUP(B10305,'[1]#¡REF!'!$A$1:$C$15201,2,FALSE()),"")</f>
        <v/>
      </c>
      <c r="D10305" s="444" t="s">
        <v>1016</v>
      </c>
      <c r="E10305" s="444" t="s">
        <v>1092</v>
      </c>
      <c r="F10305" s="354" t="s">
        <v>993</v>
      </c>
      <c r="G10305" s="447" t="n">
        <v>355</v>
      </c>
      <c r="H10305" s="448" t="n">
        <v>17502.8512369326</v>
      </c>
      <c r="I10305" s="448" t="n">
        <v>349181.905</v>
      </c>
      <c r="J10305" s="389"/>
      <c r="K10305" s="331" t="s">
        <v>994</v>
      </c>
    </row>
    <row r="10306" customFormat="false" ht="15" hidden="true" customHeight="false" outlineLevel="0" collapsed="false">
      <c r="A10306" s="444"/>
      <c r="B10306" s="444" t="s">
        <v>938</v>
      </c>
      <c r="C10306" s="444" t="str">
        <f aca="false">IFERROR(VLOOKUP(B10306,'[1]#¡REF!'!$A$1:$C$15201,2,FALSE()),"")</f>
        <v/>
      </c>
      <c r="D10306" s="444" t="s">
        <v>1016</v>
      </c>
      <c r="E10306" s="444" t="s">
        <v>1025</v>
      </c>
      <c r="F10306" s="354" t="s">
        <v>993</v>
      </c>
      <c r="G10306" s="447" t="n">
        <v>840</v>
      </c>
      <c r="H10306" s="448" t="n">
        <v>41415.1972930235</v>
      </c>
      <c r="I10306" s="448" t="n">
        <v>826233.24</v>
      </c>
      <c r="J10306" s="389"/>
      <c r="K10306" s="331" t="s">
        <v>994</v>
      </c>
    </row>
    <row r="10307" customFormat="false" ht="15" hidden="true" customHeight="false" outlineLevel="0" collapsed="false">
      <c r="A10307" s="444"/>
      <c r="B10307" s="444" t="s">
        <v>938</v>
      </c>
      <c r="C10307" s="444" t="str">
        <f aca="false">IFERROR(VLOOKUP(B10307,'[1]#¡REF!'!$A$1:$C$15201,2,FALSE()),"")</f>
        <v/>
      </c>
      <c r="D10307" s="444" t="s">
        <v>1016</v>
      </c>
      <c r="E10307" s="444" t="s">
        <v>1093</v>
      </c>
      <c r="F10307" s="446" t="s">
        <v>1131</v>
      </c>
      <c r="G10307" s="447" t="n">
        <v>17</v>
      </c>
      <c r="H10307" s="448" t="n">
        <v>838.164707120715</v>
      </c>
      <c r="I10307" s="448" t="n">
        <v>16721.387</v>
      </c>
      <c r="J10307" s="389"/>
      <c r="K10307" s="331" t="s">
        <v>994</v>
      </c>
    </row>
    <row r="10308" customFormat="false" ht="15" hidden="true" customHeight="false" outlineLevel="0" collapsed="false">
      <c r="A10308" s="444"/>
      <c r="B10308" s="444" t="s">
        <v>938</v>
      </c>
      <c r="C10308" s="444" t="str">
        <f aca="false">IFERROR(VLOOKUP(B10308,'[1]#¡REF!'!$A$1:$C$15201,2,FALSE()),"")</f>
        <v/>
      </c>
      <c r="D10308" s="444" t="s">
        <v>1016</v>
      </c>
      <c r="E10308" s="444" t="s">
        <v>1026</v>
      </c>
      <c r="F10308" s="446" t="s">
        <v>1132</v>
      </c>
      <c r="G10308" s="447" t="n">
        <v>31</v>
      </c>
      <c r="H10308" s="448" t="n">
        <v>1528.41799533777</v>
      </c>
      <c r="I10308" s="448" t="n">
        <v>30491.941</v>
      </c>
      <c r="J10308" s="389"/>
      <c r="K10308" s="331" t="s">
        <v>994</v>
      </c>
    </row>
    <row r="10309" customFormat="false" ht="15" hidden="true" customHeight="false" outlineLevel="0" collapsed="false">
      <c r="A10309" s="444"/>
      <c r="B10309" s="444" t="s">
        <v>938</v>
      </c>
      <c r="C10309" s="444" t="str">
        <f aca="false">IFERROR(VLOOKUP(B10309,'[1]#¡REF!'!$A$1:$C$15201,2,FALSE()),"")</f>
        <v/>
      </c>
      <c r="D10309" s="444" t="s">
        <v>1016</v>
      </c>
      <c r="E10309" s="444" t="s">
        <v>1027</v>
      </c>
      <c r="F10309" s="446" t="s">
        <v>1133</v>
      </c>
      <c r="G10309" s="447" t="n">
        <v>28</v>
      </c>
      <c r="H10309" s="448" t="n">
        <v>1380.50657643412</v>
      </c>
      <c r="I10309" s="448" t="n">
        <v>27541.108</v>
      </c>
      <c r="J10309" s="389"/>
      <c r="K10309" s="331" t="s">
        <v>994</v>
      </c>
    </row>
    <row r="10310" customFormat="false" ht="15" hidden="true" customHeight="false" outlineLevel="0" collapsed="false">
      <c r="A10310" s="449"/>
      <c r="B10310" s="449" t="s">
        <v>938</v>
      </c>
      <c r="C10310" s="449" t="str">
        <f aca="false">IFERROR(VLOOKUP(B10310,'[1]#¡REF!'!$A$1:$C$15201,2,FALSE()),"")</f>
        <v/>
      </c>
      <c r="D10310" s="449" t="s">
        <v>1016</v>
      </c>
      <c r="E10310" s="449" t="s">
        <v>1028</v>
      </c>
      <c r="F10310" s="450" t="s">
        <v>1134</v>
      </c>
      <c r="G10310" s="447" t="n">
        <v>7</v>
      </c>
      <c r="H10310" s="448" t="n">
        <v>345.12664410853</v>
      </c>
      <c r="I10310" s="448" t="n">
        <v>6885.277</v>
      </c>
      <c r="J10310" s="390"/>
      <c r="K10310" s="331" t="s">
        <v>994</v>
      </c>
    </row>
    <row r="10311" customFormat="false" ht="15" hidden="true" customHeight="false" outlineLevel="0" collapsed="false">
      <c r="A10311" s="439"/>
      <c r="B10311" s="439" t="s">
        <v>2135</v>
      </c>
      <c r="C10311" s="439" t="str">
        <f aca="false">IFERROR(VLOOKUP(B10311,'[1]#¡REF!'!$A$1:$C$15201,2,FALSE()),"")</f>
        <v/>
      </c>
      <c r="D10311" s="439" t="s">
        <v>991</v>
      </c>
      <c r="E10311" s="439" t="s">
        <v>1053</v>
      </c>
      <c r="F10311" s="354" t="s">
        <v>993</v>
      </c>
      <c r="G10311" s="447" t="n">
        <v>50</v>
      </c>
      <c r="H10311" s="448" t="n">
        <v>56888.0139651625</v>
      </c>
      <c r="I10311" s="448" t="n">
        <v>1134915.95278526</v>
      </c>
      <c r="J10311" s="388"/>
      <c r="K10311" s="331" t="s">
        <v>994</v>
      </c>
    </row>
    <row r="10312" customFormat="false" ht="15" hidden="true" customHeight="false" outlineLevel="0" collapsed="false">
      <c r="A10312" s="444"/>
      <c r="B10312" s="444" t="s">
        <v>2135</v>
      </c>
      <c r="C10312" s="444" t="str">
        <f aca="false">IFERROR(VLOOKUP(B10312,'[1]#¡REF!'!$A$1:$C$15201,2,FALSE()),"")</f>
        <v/>
      </c>
      <c r="D10312" s="444" t="s">
        <v>991</v>
      </c>
      <c r="E10312" s="444" t="s">
        <v>1011</v>
      </c>
      <c r="F10312" s="354" t="s">
        <v>993</v>
      </c>
      <c r="G10312" s="447" t="n">
        <v>100</v>
      </c>
      <c r="H10312" s="448" t="n">
        <v>113776.027930325</v>
      </c>
      <c r="I10312" s="448" t="n">
        <v>2269831.90557052</v>
      </c>
      <c r="J10312" s="389"/>
      <c r="K10312" s="331" t="s">
        <v>994</v>
      </c>
    </row>
    <row r="10313" customFormat="false" ht="15" hidden="true" customHeight="false" outlineLevel="0" collapsed="false">
      <c r="A10313" s="449"/>
      <c r="B10313" s="449" t="s">
        <v>2135</v>
      </c>
      <c r="C10313" s="449" t="str">
        <f aca="false">IFERROR(VLOOKUP(B10313,'[1]#¡REF!'!$A$1:$C$15201,2,FALSE()),"")</f>
        <v/>
      </c>
      <c r="D10313" s="449" t="s">
        <v>991</v>
      </c>
      <c r="E10313" s="449" t="s">
        <v>1004</v>
      </c>
      <c r="F10313" s="450" t="s">
        <v>1134</v>
      </c>
      <c r="G10313" s="447" t="n">
        <v>10</v>
      </c>
      <c r="H10313" s="448" t="n">
        <v>11377.6027930325</v>
      </c>
      <c r="I10313" s="448" t="n">
        <v>226983.190557052</v>
      </c>
      <c r="J10313" s="390"/>
      <c r="K10313" s="331" t="s">
        <v>994</v>
      </c>
    </row>
    <row r="10314" customFormat="false" ht="15.75" hidden="true" customHeight="false" outlineLevel="0" collapsed="false">
      <c r="A10314" s="451"/>
      <c r="B10314" s="451" t="s">
        <v>2135</v>
      </c>
      <c r="C10314" s="451" t="str">
        <f aca="false">IFERROR(VLOOKUP(B10314,'[1]#¡REF!'!$A$1:$C$15201,2,FALSE()),"")</f>
        <v/>
      </c>
      <c r="D10314" s="451" t="s">
        <v>991</v>
      </c>
      <c r="E10314" s="451" t="s">
        <v>612</v>
      </c>
      <c r="F10314" s="452" t="s">
        <v>1136</v>
      </c>
      <c r="G10314" s="506" t="n">
        <v>14</v>
      </c>
      <c r="H10314" s="507" t="n">
        <v>15928.6439102455</v>
      </c>
      <c r="I10314" s="507" t="n">
        <v>317776.466779873</v>
      </c>
      <c r="J10314" s="394"/>
      <c r="K10314" s="356" t="s">
        <v>994</v>
      </c>
      <c r="L10314" s="379"/>
      <c r="M10314" s="379"/>
      <c r="N10314" s="379"/>
      <c r="O10314" s="379"/>
      <c r="P10314" s="279"/>
      <c r="Q10314" s="395"/>
      <c r="R10314" s="396"/>
      <c r="S10314" s="396"/>
      <c r="T10314" s="382"/>
    </row>
    <row r="10315" customFormat="false" ht="15" hidden="true" customHeight="false" outlineLevel="0" collapsed="false">
      <c r="A10315" s="439"/>
      <c r="B10315" s="439" t="s">
        <v>2136</v>
      </c>
      <c r="C10315" s="439" t="str">
        <f aca="false">IFERROR(VLOOKUP(B10315,'[1]#¡REF!'!$A$1:$C$15201,2,FALSE()),"")</f>
        <v/>
      </c>
      <c r="D10315" s="439" t="s">
        <v>991</v>
      </c>
      <c r="E10315" s="439" t="s">
        <v>1010</v>
      </c>
      <c r="F10315" s="354" t="s">
        <v>993</v>
      </c>
      <c r="G10315" s="447" t="n">
        <v>6</v>
      </c>
      <c r="H10315" s="448" t="n">
        <v>164.338876643562</v>
      </c>
      <c r="I10315" s="448" t="n">
        <v>3278.56080415151</v>
      </c>
      <c r="J10315" s="388"/>
      <c r="K10315" s="331" t="s">
        <v>994</v>
      </c>
    </row>
    <row r="10316" customFormat="false" ht="15" hidden="true" customHeight="false" outlineLevel="0" collapsed="false">
      <c r="A10316" s="444"/>
      <c r="B10316" s="444" t="s">
        <v>2136</v>
      </c>
      <c r="C10316" s="444" t="str">
        <f aca="false">IFERROR(VLOOKUP(B10316,'[1]#¡REF!'!$A$1:$C$15201,2,FALSE()),"")</f>
        <v/>
      </c>
      <c r="D10316" s="444" t="s">
        <v>991</v>
      </c>
      <c r="E10316" s="444" t="s">
        <v>1012</v>
      </c>
      <c r="F10316" s="354" t="s">
        <v>993</v>
      </c>
      <c r="G10316" s="447" t="n">
        <v>15</v>
      </c>
      <c r="H10316" s="448" t="n">
        <v>410.847191608904</v>
      </c>
      <c r="I10316" s="448" t="n">
        <v>8196.40201037879</v>
      </c>
      <c r="J10316" s="389"/>
      <c r="K10316" s="331" t="s">
        <v>994</v>
      </c>
    </row>
    <row r="10317" customFormat="false" ht="15" hidden="true" customHeight="false" outlineLevel="0" collapsed="false">
      <c r="A10317" s="449"/>
      <c r="B10317" s="449" t="s">
        <v>2136</v>
      </c>
      <c r="C10317" s="449" t="str">
        <f aca="false">IFERROR(VLOOKUP(B10317,'[1]#¡REF!'!$A$1:$C$15201,2,FALSE()),"")</f>
        <v/>
      </c>
      <c r="D10317" s="449" t="s">
        <v>1016</v>
      </c>
      <c r="E10317" s="449" t="s">
        <v>1019</v>
      </c>
      <c r="F10317" s="354" t="s">
        <v>993</v>
      </c>
      <c r="G10317" s="447" t="n">
        <v>210</v>
      </c>
      <c r="H10317" s="448" t="n">
        <v>5751.86068252466</v>
      </c>
      <c r="I10317" s="448" t="n">
        <v>114749.628145303</v>
      </c>
      <c r="J10317" s="390"/>
      <c r="K10317" s="331" t="s">
        <v>994</v>
      </c>
    </row>
    <row r="10318" customFormat="false" ht="15.75" hidden="true" customHeight="false" outlineLevel="0" collapsed="false">
      <c r="A10318" s="451"/>
      <c r="B10318" s="451" t="s">
        <v>926</v>
      </c>
      <c r="C10318" s="451" t="str">
        <f aca="false">IFERROR(VLOOKUP(B10318,'[1]#¡REF!'!$A$1:$C$15201,2,FALSE()),"")</f>
        <v/>
      </c>
      <c r="D10318" s="451" t="s">
        <v>991</v>
      </c>
      <c r="E10318" s="451" t="s">
        <v>612</v>
      </c>
      <c r="F10318" s="452" t="s">
        <v>1136</v>
      </c>
      <c r="G10318" s="506" t="n">
        <v>5</v>
      </c>
      <c r="H10318" s="507" t="n">
        <v>268.250336475436</v>
      </c>
      <c r="I10318" s="507" t="n">
        <v>5351.59456381299</v>
      </c>
      <c r="J10318" s="394"/>
      <c r="K10318" s="356" t="s">
        <v>994</v>
      </c>
      <c r="L10318" s="379"/>
      <c r="M10318" s="379"/>
      <c r="N10318" s="379"/>
      <c r="O10318" s="379"/>
      <c r="P10318" s="279"/>
      <c r="Q10318" s="395"/>
      <c r="R10318" s="396"/>
      <c r="S10318" s="396"/>
      <c r="T10318" s="382"/>
    </row>
    <row r="10319" customFormat="false" ht="15" hidden="true" customHeight="false" outlineLevel="0" collapsed="false">
      <c r="A10319" s="439"/>
      <c r="B10319" s="439" t="s">
        <v>926</v>
      </c>
      <c r="C10319" s="439" t="str">
        <f aca="false">IFERROR(VLOOKUP(B10319,'[1]#¡REF!'!$A$1:$C$15201,2,FALSE()),"")</f>
        <v/>
      </c>
      <c r="D10319" s="439" t="s">
        <v>1016</v>
      </c>
      <c r="E10319" s="439" t="s">
        <v>1017</v>
      </c>
      <c r="F10319" s="441" t="s">
        <v>1130</v>
      </c>
      <c r="G10319" s="447" t="n">
        <v>54</v>
      </c>
      <c r="H10319" s="448" t="n">
        <v>2897.1036339347</v>
      </c>
      <c r="I10319" s="448" t="n">
        <v>57797.2212891803</v>
      </c>
      <c r="J10319" s="388"/>
      <c r="K10319" s="331" t="s">
        <v>994</v>
      </c>
    </row>
    <row r="10320" customFormat="false" ht="15" hidden="true" customHeight="false" outlineLevel="0" collapsed="false">
      <c r="A10320" s="444"/>
      <c r="B10320" s="444" t="s">
        <v>926</v>
      </c>
      <c r="C10320" s="444" t="str">
        <f aca="false">IFERROR(VLOOKUP(B10320,'[1]#¡REF!'!$A$1:$C$15201,2,FALSE()),"")</f>
        <v/>
      </c>
      <c r="D10320" s="444" t="s">
        <v>1016</v>
      </c>
      <c r="E10320" s="444" t="s">
        <v>1091</v>
      </c>
      <c r="F10320" s="354" t="s">
        <v>993</v>
      </c>
      <c r="G10320" s="447" t="n">
        <v>107</v>
      </c>
      <c r="H10320" s="448" t="n">
        <v>5740.55720057432</v>
      </c>
      <c r="I10320" s="448" t="n">
        <v>114524.123665598</v>
      </c>
      <c r="J10320" s="389"/>
      <c r="K10320" s="331" t="s">
        <v>994</v>
      </c>
    </row>
    <row r="10321" customFormat="false" ht="15" hidden="true" customHeight="false" outlineLevel="0" collapsed="false">
      <c r="A10321" s="444"/>
      <c r="B10321" s="444" t="s">
        <v>926</v>
      </c>
      <c r="C10321" s="444" t="str">
        <f aca="false">IFERROR(VLOOKUP(B10321,'[1]#¡REF!'!$A$1:$C$15201,2,FALSE()),"")</f>
        <v/>
      </c>
      <c r="D10321" s="444" t="s">
        <v>1016</v>
      </c>
      <c r="E10321" s="444" t="s">
        <v>1019</v>
      </c>
      <c r="F10321" s="354" t="s">
        <v>993</v>
      </c>
      <c r="G10321" s="447" t="n">
        <v>52</v>
      </c>
      <c r="H10321" s="448" t="n">
        <v>2789.80349934453</v>
      </c>
      <c r="I10321" s="448" t="n">
        <v>55656.5834636551</v>
      </c>
      <c r="J10321" s="389"/>
      <c r="K10321" s="331" t="s">
        <v>994</v>
      </c>
    </row>
    <row r="10322" customFormat="false" ht="15" hidden="true" customHeight="false" outlineLevel="0" collapsed="false">
      <c r="A10322" s="444"/>
      <c r="B10322" s="444" t="s">
        <v>926</v>
      </c>
      <c r="C10322" s="444" t="str">
        <f aca="false">IFERROR(VLOOKUP(B10322,'[1]#¡REF!'!$A$1:$C$15201,2,FALSE()),"")</f>
        <v/>
      </c>
      <c r="D10322" s="444" t="s">
        <v>1016</v>
      </c>
      <c r="E10322" s="444" t="s">
        <v>1092</v>
      </c>
      <c r="F10322" s="354" t="s">
        <v>993</v>
      </c>
      <c r="G10322" s="447" t="n">
        <v>2569</v>
      </c>
      <c r="H10322" s="448" t="n">
        <v>137827.022881079</v>
      </c>
      <c r="I10322" s="448" t="n">
        <v>2749649.28688711</v>
      </c>
      <c r="J10322" s="389"/>
      <c r="K10322" s="331" t="s">
        <v>994</v>
      </c>
    </row>
    <row r="10323" customFormat="false" ht="15" hidden="true" customHeight="false" outlineLevel="0" collapsed="false">
      <c r="A10323" s="444"/>
      <c r="B10323" s="444" t="s">
        <v>926</v>
      </c>
      <c r="C10323" s="444" t="str">
        <f aca="false">IFERROR(VLOOKUP(B10323,'[1]#¡REF!'!$A$1:$C$15201,2,FALSE()),"")</f>
        <v/>
      </c>
      <c r="D10323" s="444" t="s">
        <v>1016</v>
      </c>
      <c r="E10323" s="444" t="s">
        <v>1025</v>
      </c>
      <c r="F10323" s="354" t="s">
        <v>993</v>
      </c>
      <c r="G10323" s="447" t="n">
        <v>672</v>
      </c>
      <c r="H10323" s="448" t="n">
        <v>36052.8452222985</v>
      </c>
      <c r="I10323" s="448" t="n">
        <v>719254.309376466</v>
      </c>
      <c r="J10323" s="389"/>
      <c r="K10323" s="331" t="s">
        <v>994</v>
      </c>
    </row>
    <row r="10324" customFormat="false" ht="15" hidden="true" customHeight="false" outlineLevel="0" collapsed="false">
      <c r="A10324" s="444"/>
      <c r="B10324" s="444" t="s">
        <v>926</v>
      </c>
      <c r="C10324" s="444" t="str">
        <f aca="false">IFERROR(VLOOKUP(B10324,'[1]#¡REF!'!$A$1:$C$15201,2,FALSE()),"")</f>
        <v/>
      </c>
      <c r="D10324" s="444" t="s">
        <v>1016</v>
      </c>
      <c r="E10324" s="444" t="s">
        <v>1093</v>
      </c>
      <c r="F10324" s="446" t="s">
        <v>1131</v>
      </c>
      <c r="G10324" s="447" t="n">
        <v>54</v>
      </c>
      <c r="H10324" s="448" t="n">
        <v>2897.1036339347</v>
      </c>
      <c r="I10324" s="448" t="n">
        <v>57797.2212891803</v>
      </c>
      <c r="J10324" s="389"/>
      <c r="K10324" s="331" t="s">
        <v>994</v>
      </c>
    </row>
    <row r="10325" customFormat="false" ht="15" hidden="true" customHeight="false" outlineLevel="0" collapsed="false">
      <c r="A10325" s="444"/>
      <c r="B10325" s="444" t="s">
        <v>926</v>
      </c>
      <c r="C10325" s="444" t="str">
        <f aca="false">IFERROR(VLOOKUP(B10325,'[1]#¡REF!'!$A$1:$C$15201,2,FALSE()),"")</f>
        <v/>
      </c>
      <c r="D10325" s="444" t="s">
        <v>1016</v>
      </c>
      <c r="E10325" s="444" t="s">
        <v>1027</v>
      </c>
      <c r="F10325" s="446" t="s">
        <v>1133</v>
      </c>
      <c r="G10325" s="447" t="n">
        <v>54</v>
      </c>
      <c r="H10325" s="448" t="n">
        <v>2897.1036339347</v>
      </c>
      <c r="I10325" s="448" t="n">
        <v>57797.2212891803</v>
      </c>
      <c r="J10325" s="389"/>
      <c r="K10325" s="331" t="s">
        <v>994</v>
      </c>
    </row>
    <row r="10326" customFormat="false" ht="15" hidden="true" customHeight="false" outlineLevel="0" collapsed="false">
      <c r="A10326" s="449"/>
      <c r="B10326" s="449" t="s">
        <v>926</v>
      </c>
      <c r="C10326" s="449" t="str">
        <f aca="false">IFERROR(VLOOKUP(B10326,'[1]#¡REF!'!$A$1:$C$15201,2,FALSE()),"")</f>
        <v/>
      </c>
      <c r="D10326" s="449" t="s">
        <v>1016</v>
      </c>
      <c r="E10326" s="449" t="s">
        <v>1028</v>
      </c>
      <c r="F10326" s="450" t="s">
        <v>1134</v>
      </c>
      <c r="G10326" s="447" t="n">
        <v>54</v>
      </c>
      <c r="H10326" s="448" t="n">
        <v>2897.1036339347</v>
      </c>
      <c r="I10326" s="448" t="n">
        <v>57797.2212891803</v>
      </c>
      <c r="J10326" s="390"/>
      <c r="K10326" s="331" t="s">
        <v>994</v>
      </c>
    </row>
    <row r="10327" customFormat="false" ht="15" hidden="true" customHeight="false" outlineLevel="0" collapsed="false">
      <c r="A10327" s="439"/>
      <c r="B10327" s="439" t="s">
        <v>2137</v>
      </c>
      <c r="C10327" s="439" t="str">
        <f aca="false">IFERROR(VLOOKUP(B10327,'[1]#¡REF!'!$A$1:$C$15201,2,FALSE()),"")</f>
        <v/>
      </c>
      <c r="D10327" s="439" t="s">
        <v>1016</v>
      </c>
      <c r="E10327" s="439" t="s">
        <v>1019</v>
      </c>
      <c r="F10327" s="354" t="s">
        <v>993</v>
      </c>
      <c r="G10327" s="447" t="n">
        <v>213</v>
      </c>
      <c r="H10327" s="448" t="n">
        <v>5834.06216701185</v>
      </c>
      <c r="I10327" s="448" t="n">
        <v>116389.547868421</v>
      </c>
      <c r="J10327" s="388"/>
      <c r="K10327" s="331" t="s">
        <v>994</v>
      </c>
    </row>
    <row r="10328" customFormat="false" ht="15" hidden="true" customHeight="false" outlineLevel="0" collapsed="false">
      <c r="A10328" s="444"/>
      <c r="B10328" s="444" t="s">
        <v>927</v>
      </c>
      <c r="C10328" s="444" t="str">
        <f aca="false">IFERROR(VLOOKUP(B10328,'[1]#¡REF!'!$A$1:$C$15201,2,FALSE()),"")</f>
        <v/>
      </c>
      <c r="D10328" s="444" t="s">
        <v>1016</v>
      </c>
      <c r="E10328" s="444" t="s">
        <v>1017</v>
      </c>
      <c r="F10328" s="446" t="s">
        <v>1130</v>
      </c>
      <c r="G10328" s="447" t="n">
        <v>19</v>
      </c>
      <c r="H10328" s="448" t="n">
        <v>1040.81199659708</v>
      </c>
      <c r="I10328" s="448" t="n">
        <v>20764.2006944895</v>
      </c>
      <c r="J10328" s="389"/>
      <c r="K10328" s="331" t="s">
        <v>994</v>
      </c>
    </row>
    <row r="10329" customFormat="false" ht="15" hidden="true" customHeight="false" outlineLevel="0" collapsed="false">
      <c r="A10329" s="444"/>
      <c r="B10329" s="444" t="s">
        <v>927</v>
      </c>
      <c r="C10329" s="444" t="str">
        <f aca="false">IFERROR(VLOOKUP(B10329,'[1]#¡REF!'!$A$1:$C$15201,2,FALSE()),"")</f>
        <v/>
      </c>
      <c r="D10329" s="444" t="s">
        <v>1016</v>
      </c>
      <c r="E10329" s="444" t="s">
        <v>1019</v>
      </c>
      <c r="F10329" s="354" t="s">
        <v>993</v>
      </c>
      <c r="G10329" s="447" t="n">
        <v>200</v>
      </c>
      <c r="H10329" s="448" t="n">
        <v>10955.9157536535</v>
      </c>
      <c r="I10329" s="448" t="n">
        <v>218570.533626206</v>
      </c>
      <c r="J10329" s="389"/>
      <c r="K10329" s="331" t="s">
        <v>994</v>
      </c>
    </row>
    <row r="10330" customFormat="false" ht="15" hidden="true" customHeight="false" outlineLevel="0" collapsed="false">
      <c r="A10330" s="444"/>
      <c r="B10330" s="444" t="s">
        <v>927</v>
      </c>
      <c r="C10330" s="444" t="str">
        <f aca="false">IFERROR(VLOOKUP(B10330,'[1]#¡REF!'!$A$1:$C$15201,2,FALSE()),"")</f>
        <v/>
      </c>
      <c r="D10330" s="444" t="s">
        <v>1016</v>
      </c>
      <c r="E10330" s="444" t="s">
        <v>1092</v>
      </c>
      <c r="F10330" s="354" t="s">
        <v>993</v>
      </c>
      <c r="G10330" s="447" t="n">
        <v>369</v>
      </c>
      <c r="H10330" s="448" t="n">
        <v>20213.6645654907</v>
      </c>
      <c r="I10330" s="448" t="n">
        <v>403262.63454035</v>
      </c>
      <c r="J10330" s="389"/>
      <c r="K10330" s="331" t="s">
        <v>994</v>
      </c>
    </row>
    <row r="10331" customFormat="false" ht="15" hidden="true" customHeight="false" outlineLevel="0" collapsed="false">
      <c r="A10331" s="444"/>
      <c r="B10331" s="444" t="s">
        <v>927</v>
      </c>
      <c r="C10331" s="444" t="str">
        <f aca="false">IFERROR(VLOOKUP(B10331,'[1]#¡REF!'!$A$1:$C$15201,2,FALSE()),"")</f>
        <v/>
      </c>
      <c r="D10331" s="444" t="s">
        <v>1016</v>
      </c>
      <c r="E10331" s="444" t="s">
        <v>1025</v>
      </c>
      <c r="F10331" s="354" t="s">
        <v>993</v>
      </c>
      <c r="G10331" s="447" t="n">
        <v>336</v>
      </c>
      <c r="H10331" s="448" t="n">
        <v>18405.9384661379</v>
      </c>
      <c r="I10331" s="448" t="n">
        <v>367198.496492025</v>
      </c>
      <c r="J10331" s="389"/>
      <c r="K10331" s="331" t="s">
        <v>994</v>
      </c>
    </row>
    <row r="10332" customFormat="false" ht="15" hidden="true" customHeight="false" outlineLevel="0" collapsed="false">
      <c r="A10332" s="444"/>
      <c r="B10332" s="444" t="s">
        <v>927</v>
      </c>
      <c r="C10332" s="444" t="str">
        <f aca="false">IFERROR(VLOOKUP(B10332,'[1]#¡REF!'!$A$1:$C$15201,2,FALSE()),"")</f>
        <v/>
      </c>
      <c r="D10332" s="444" t="s">
        <v>1016</v>
      </c>
      <c r="E10332" s="444" t="s">
        <v>1093</v>
      </c>
      <c r="F10332" s="446" t="s">
        <v>1131</v>
      </c>
      <c r="G10332" s="447" t="n">
        <v>19</v>
      </c>
      <c r="H10332" s="448" t="n">
        <v>1040.81199659708</v>
      </c>
      <c r="I10332" s="448" t="n">
        <v>20764.2006944895</v>
      </c>
      <c r="J10332" s="389"/>
      <c r="K10332" s="331" t="s">
        <v>994</v>
      </c>
    </row>
    <row r="10333" customFormat="false" ht="15" hidden="true" customHeight="false" outlineLevel="0" collapsed="false">
      <c r="A10333" s="444"/>
      <c r="B10333" s="444" t="s">
        <v>927</v>
      </c>
      <c r="C10333" s="444" t="str">
        <f aca="false">IFERROR(VLOOKUP(B10333,'[1]#¡REF!'!$A$1:$C$15201,2,FALSE()),"")</f>
        <v/>
      </c>
      <c r="D10333" s="444" t="s">
        <v>1016</v>
      </c>
      <c r="E10333" s="444" t="s">
        <v>1027</v>
      </c>
      <c r="F10333" s="446" t="s">
        <v>1133</v>
      </c>
      <c r="G10333" s="447" t="n">
        <v>19</v>
      </c>
      <c r="H10333" s="448" t="n">
        <v>1040.81199659708</v>
      </c>
      <c r="I10333" s="448" t="n">
        <v>20764.2006944895</v>
      </c>
      <c r="J10333" s="389"/>
      <c r="K10333" s="331" t="s">
        <v>994</v>
      </c>
    </row>
    <row r="10334" customFormat="false" ht="15" hidden="true" customHeight="false" outlineLevel="0" collapsed="false">
      <c r="A10334" s="449"/>
      <c r="B10334" s="449" t="s">
        <v>927</v>
      </c>
      <c r="C10334" s="449" t="str">
        <f aca="false">IFERROR(VLOOKUP(B10334,'[1]#¡REF!'!$A$1:$C$15201,2,FALSE()),"")</f>
        <v/>
      </c>
      <c r="D10334" s="449" t="s">
        <v>1016</v>
      </c>
      <c r="E10334" s="449" t="s">
        <v>1028</v>
      </c>
      <c r="F10334" s="450" t="s">
        <v>1134</v>
      </c>
      <c r="G10334" s="447" t="n">
        <v>19</v>
      </c>
      <c r="H10334" s="448" t="n">
        <v>1040.81199659708</v>
      </c>
      <c r="I10334" s="448" t="n">
        <v>20764.2006944895</v>
      </c>
      <c r="J10334" s="390"/>
      <c r="K10334" s="331" t="s">
        <v>994</v>
      </c>
    </row>
    <row r="10335" customFormat="false" ht="15.75" hidden="true" customHeight="false" outlineLevel="0" collapsed="false">
      <c r="A10335" s="451"/>
      <c r="B10335" s="451" t="s">
        <v>928</v>
      </c>
      <c r="C10335" s="451" t="str">
        <f aca="false">IFERROR(VLOOKUP(B10335,'[1]#¡REF!'!$A$1:$C$15201,2,FALSE()),"")</f>
        <v/>
      </c>
      <c r="D10335" s="451" t="s">
        <v>991</v>
      </c>
      <c r="E10335" s="451" t="s">
        <v>612</v>
      </c>
      <c r="F10335" s="452" t="s">
        <v>1136</v>
      </c>
      <c r="G10335" s="506" t="n">
        <v>4</v>
      </c>
      <c r="H10335" s="507" t="n">
        <v>219.124481141189</v>
      </c>
      <c r="I10335" s="507" t="n">
        <v>4371.53368559116</v>
      </c>
      <c r="J10335" s="394"/>
      <c r="K10335" s="356" t="s">
        <v>994</v>
      </c>
      <c r="L10335" s="379"/>
      <c r="M10335" s="379"/>
      <c r="N10335" s="379"/>
      <c r="O10335" s="379"/>
      <c r="P10335" s="279"/>
      <c r="Q10335" s="395"/>
      <c r="R10335" s="397"/>
      <c r="S10335" s="397"/>
      <c r="T10335" s="398"/>
    </row>
    <row r="10336" customFormat="false" ht="15" hidden="true" customHeight="false" outlineLevel="0" collapsed="false">
      <c r="A10336" s="439"/>
      <c r="B10336" s="439" t="s">
        <v>928</v>
      </c>
      <c r="C10336" s="439" t="str">
        <f aca="false">IFERROR(VLOOKUP(B10336,'[1]#¡REF!'!$A$1:$C$15201,2,FALSE()),"")</f>
        <v/>
      </c>
      <c r="D10336" s="439" t="s">
        <v>1016</v>
      </c>
      <c r="E10336" s="439" t="s">
        <v>1017</v>
      </c>
      <c r="F10336" s="441" t="s">
        <v>1130</v>
      </c>
      <c r="G10336" s="447" t="n">
        <v>14</v>
      </c>
      <c r="H10336" s="448" t="n">
        <v>766.935683994162</v>
      </c>
      <c r="I10336" s="448" t="n">
        <v>15300.3678995691</v>
      </c>
      <c r="J10336" s="388"/>
      <c r="K10336" s="331" t="s">
        <v>994</v>
      </c>
    </row>
    <row r="10337" customFormat="false" ht="15" hidden="true" customHeight="false" outlineLevel="0" collapsed="false">
      <c r="A10337" s="444"/>
      <c r="B10337" s="444" t="s">
        <v>928</v>
      </c>
      <c r="C10337" s="444" t="str">
        <f aca="false">IFERROR(VLOOKUP(B10337,'[1]#¡REF!'!$A$1:$C$15201,2,FALSE()),"")</f>
        <v/>
      </c>
      <c r="D10337" s="444" t="s">
        <v>1016</v>
      </c>
      <c r="E10337" s="444" t="s">
        <v>1091</v>
      </c>
      <c r="F10337" s="354" t="s">
        <v>993</v>
      </c>
      <c r="G10337" s="447" t="n">
        <v>70</v>
      </c>
      <c r="H10337" s="448" t="n">
        <v>3834.67841997081</v>
      </c>
      <c r="I10337" s="448" t="n">
        <v>76501.8394978452</v>
      </c>
      <c r="J10337" s="389"/>
      <c r="K10337" s="331" t="s">
        <v>994</v>
      </c>
    </row>
    <row r="10338" customFormat="false" ht="15" hidden="true" customHeight="false" outlineLevel="0" collapsed="false">
      <c r="A10338" s="444"/>
      <c r="B10338" s="444" t="s">
        <v>928</v>
      </c>
      <c r="C10338" s="444" t="str">
        <f aca="false">IFERROR(VLOOKUP(B10338,'[1]#¡REF!'!$A$1:$C$15201,2,FALSE()),"")</f>
        <v/>
      </c>
      <c r="D10338" s="444" t="s">
        <v>1016</v>
      </c>
      <c r="E10338" s="444" t="s">
        <v>1018</v>
      </c>
      <c r="F10338" s="354" t="s">
        <v>993</v>
      </c>
      <c r="G10338" s="447" t="n">
        <v>14</v>
      </c>
      <c r="H10338" s="448" t="n">
        <v>766.935683994162</v>
      </c>
      <c r="I10338" s="448" t="n">
        <v>15300.3678995691</v>
      </c>
      <c r="J10338" s="389"/>
      <c r="K10338" s="331" t="s">
        <v>994</v>
      </c>
    </row>
    <row r="10339" customFormat="false" ht="15" hidden="true" customHeight="false" outlineLevel="0" collapsed="false">
      <c r="A10339" s="444"/>
      <c r="B10339" s="444" t="s">
        <v>928</v>
      </c>
      <c r="C10339" s="444" t="str">
        <f aca="false">IFERROR(VLOOKUP(B10339,'[1]#¡REF!'!$A$1:$C$15201,2,FALSE()),"")</f>
        <v/>
      </c>
      <c r="D10339" s="444" t="s">
        <v>1016</v>
      </c>
      <c r="E10339" s="444" t="s">
        <v>1019</v>
      </c>
      <c r="F10339" s="354" t="s">
        <v>993</v>
      </c>
      <c r="G10339" s="447" t="n">
        <v>5</v>
      </c>
      <c r="H10339" s="448" t="n">
        <v>273.905601426486</v>
      </c>
      <c r="I10339" s="448" t="n">
        <v>5464.41710698895</v>
      </c>
      <c r="J10339" s="389"/>
      <c r="K10339" s="331" t="s">
        <v>994</v>
      </c>
    </row>
    <row r="10340" customFormat="false" ht="15" hidden="true" customHeight="false" outlineLevel="0" collapsed="false">
      <c r="A10340" s="444"/>
      <c r="B10340" s="444" t="s">
        <v>928</v>
      </c>
      <c r="C10340" s="444" t="str">
        <f aca="false">IFERROR(VLOOKUP(B10340,'[1]#¡REF!'!$A$1:$C$15201,2,FALSE()),"")</f>
        <v/>
      </c>
      <c r="D10340" s="444" t="s">
        <v>1016</v>
      </c>
      <c r="E10340" s="444" t="s">
        <v>1020</v>
      </c>
      <c r="F10340" s="354" t="s">
        <v>993</v>
      </c>
      <c r="G10340" s="447" t="n">
        <v>98</v>
      </c>
      <c r="H10340" s="448" t="n">
        <v>5368.54978795913</v>
      </c>
      <c r="I10340" s="448" t="n">
        <v>107102.575296983</v>
      </c>
      <c r="J10340" s="389"/>
      <c r="K10340" s="331" t="s">
        <v>994</v>
      </c>
    </row>
    <row r="10341" customFormat="false" ht="15" hidden="true" customHeight="false" outlineLevel="0" collapsed="false">
      <c r="A10341" s="444"/>
      <c r="B10341" s="444" t="s">
        <v>928</v>
      </c>
      <c r="C10341" s="444" t="str">
        <f aca="false">IFERROR(VLOOKUP(B10341,'[1]#¡REF!'!$A$1:$C$15201,2,FALSE()),"")</f>
        <v/>
      </c>
      <c r="D10341" s="444" t="s">
        <v>1016</v>
      </c>
      <c r="E10341" s="444" t="s">
        <v>1092</v>
      </c>
      <c r="F10341" s="354" t="s">
        <v>993</v>
      </c>
      <c r="G10341" s="447" t="n">
        <v>7</v>
      </c>
      <c r="H10341" s="448" t="n">
        <v>383.467841997081</v>
      </c>
      <c r="I10341" s="448" t="n">
        <v>7650.18394978452</v>
      </c>
      <c r="J10341" s="389"/>
      <c r="K10341" s="331" t="s">
        <v>994</v>
      </c>
    </row>
    <row r="10342" customFormat="false" ht="15" hidden="true" customHeight="false" outlineLevel="0" collapsed="false">
      <c r="A10342" s="444"/>
      <c r="B10342" s="444" t="s">
        <v>928</v>
      </c>
      <c r="C10342" s="444" t="str">
        <f aca="false">IFERROR(VLOOKUP(B10342,'[1]#¡REF!'!$A$1:$C$15201,2,FALSE()),"")</f>
        <v/>
      </c>
      <c r="D10342" s="444" t="s">
        <v>1016</v>
      </c>
      <c r="E10342" s="444" t="s">
        <v>1025</v>
      </c>
      <c r="F10342" s="354" t="s">
        <v>993</v>
      </c>
      <c r="G10342" s="447" t="n">
        <v>51</v>
      </c>
      <c r="H10342" s="448" t="n">
        <v>2793.83713455016</v>
      </c>
      <c r="I10342" s="448" t="n">
        <v>55737.0544912873</v>
      </c>
      <c r="J10342" s="389"/>
      <c r="K10342" s="331" t="s">
        <v>994</v>
      </c>
    </row>
    <row r="10343" customFormat="false" ht="15" hidden="true" customHeight="false" outlineLevel="0" collapsed="false">
      <c r="A10343" s="444"/>
      <c r="B10343" s="444" t="s">
        <v>928</v>
      </c>
      <c r="C10343" s="444" t="str">
        <f aca="false">IFERROR(VLOOKUP(B10343,'[1]#¡REF!'!$A$1:$C$15201,2,FALSE()),"")</f>
        <v/>
      </c>
      <c r="D10343" s="444" t="s">
        <v>1016</v>
      </c>
      <c r="E10343" s="444" t="s">
        <v>1110</v>
      </c>
      <c r="F10343" s="354" t="s">
        <v>993</v>
      </c>
      <c r="G10343" s="447" t="n">
        <v>73</v>
      </c>
      <c r="H10343" s="448" t="n">
        <v>3999.0217808267</v>
      </c>
      <c r="I10343" s="448" t="n">
        <v>79780.4897620386</v>
      </c>
      <c r="J10343" s="389"/>
      <c r="K10343" s="331" t="s">
        <v>994</v>
      </c>
    </row>
    <row r="10344" customFormat="false" ht="15" hidden="true" customHeight="false" outlineLevel="0" collapsed="false">
      <c r="A10344" s="444"/>
      <c r="B10344" s="444" t="s">
        <v>928</v>
      </c>
      <c r="C10344" s="444" t="str">
        <f aca="false">IFERROR(VLOOKUP(B10344,'[1]#¡REF!'!$A$1:$C$15201,2,FALSE()),"")</f>
        <v/>
      </c>
      <c r="D10344" s="444" t="s">
        <v>1016</v>
      </c>
      <c r="E10344" s="444" t="s">
        <v>1026</v>
      </c>
      <c r="F10344" s="446" t="s">
        <v>1132</v>
      </c>
      <c r="G10344" s="447" t="n">
        <v>8</v>
      </c>
      <c r="H10344" s="448" t="n">
        <v>438.248962282378</v>
      </c>
      <c r="I10344" s="448" t="n">
        <v>8743.06737118231</v>
      </c>
      <c r="J10344" s="389"/>
      <c r="K10344" s="331" t="s">
        <v>994</v>
      </c>
    </row>
    <row r="10345" customFormat="false" ht="15" hidden="true" customHeight="false" outlineLevel="0" collapsed="false">
      <c r="A10345" s="444"/>
      <c r="B10345" s="444" t="s">
        <v>928</v>
      </c>
      <c r="C10345" s="444" t="str">
        <f aca="false">IFERROR(VLOOKUP(B10345,'[1]#¡REF!'!$A$1:$C$15201,2,FALSE()),"")</f>
        <v/>
      </c>
      <c r="D10345" s="444" t="s">
        <v>1016</v>
      </c>
      <c r="E10345" s="444" t="s">
        <v>1027</v>
      </c>
      <c r="F10345" s="446" t="s">
        <v>1133</v>
      </c>
      <c r="G10345" s="447" t="n">
        <v>57</v>
      </c>
      <c r="H10345" s="448" t="n">
        <v>3122.52385626194</v>
      </c>
      <c r="I10345" s="448" t="n">
        <v>62294.355019674</v>
      </c>
      <c r="J10345" s="389"/>
      <c r="K10345" s="331" t="s">
        <v>994</v>
      </c>
    </row>
    <row r="10346" customFormat="false" ht="15" hidden="true" customHeight="false" outlineLevel="0" collapsed="false">
      <c r="A10346" s="449"/>
      <c r="B10346" s="449" t="s">
        <v>928</v>
      </c>
      <c r="C10346" s="449" t="str">
        <f aca="false">IFERROR(VLOOKUP(B10346,'[1]#¡REF!'!$A$1:$C$15201,2,FALSE()),"")</f>
        <v/>
      </c>
      <c r="D10346" s="449" t="s">
        <v>1016</v>
      </c>
      <c r="E10346" s="449" t="s">
        <v>1028</v>
      </c>
      <c r="F10346" s="450" t="s">
        <v>1134</v>
      </c>
      <c r="G10346" s="447" t="n">
        <v>28</v>
      </c>
      <c r="H10346" s="448" t="n">
        <v>1533.87136798832</v>
      </c>
      <c r="I10346" s="448" t="n">
        <v>30600.7357991381</v>
      </c>
      <c r="J10346" s="390"/>
      <c r="K10346" s="331" t="s">
        <v>994</v>
      </c>
    </row>
    <row r="10347" customFormat="false" ht="15" hidden="true" customHeight="false" outlineLevel="0" collapsed="false">
      <c r="A10347" s="439"/>
      <c r="B10347" s="439" t="s">
        <v>2138</v>
      </c>
      <c r="C10347" s="439" t="str">
        <f aca="false">IFERROR(VLOOKUP(B10347,'[1]#¡REF!'!$A$1:$C$15201,2,FALSE()),"")</f>
        <v/>
      </c>
      <c r="D10347" s="439" t="s">
        <v>1016</v>
      </c>
      <c r="E10347" s="439" t="s">
        <v>1017</v>
      </c>
      <c r="F10347" s="441" t="s">
        <v>1130</v>
      </c>
      <c r="G10347" s="447" t="n">
        <v>57</v>
      </c>
      <c r="H10347" s="448" t="n">
        <v>1234.28563330194</v>
      </c>
      <c r="I10347" s="448" t="n">
        <v>24624</v>
      </c>
      <c r="J10347" s="388"/>
      <c r="K10347" s="331" t="s">
        <v>994</v>
      </c>
    </row>
    <row r="10348" customFormat="false" ht="15" hidden="true" customHeight="false" outlineLevel="0" collapsed="false">
      <c r="A10348" s="444"/>
      <c r="B10348" s="444" t="s">
        <v>2138</v>
      </c>
      <c r="C10348" s="444" t="str">
        <f aca="false">IFERROR(VLOOKUP(B10348,'[1]#¡REF!'!$A$1:$C$15201,2,FALSE()),"")</f>
        <v/>
      </c>
      <c r="D10348" s="444" t="s">
        <v>1016</v>
      </c>
      <c r="E10348" s="444" t="s">
        <v>1091</v>
      </c>
      <c r="F10348" s="354" t="s">
        <v>993</v>
      </c>
      <c r="G10348" s="447" t="n">
        <v>2</v>
      </c>
      <c r="H10348" s="448" t="n">
        <v>43.3082678351557</v>
      </c>
      <c r="I10348" s="448" t="n">
        <v>864</v>
      </c>
      <c r="J10348" s="389"/>
      <c r="K10348" s="331" t="s">
        <v>994</v>
      </c>
    </row>
    <row r="10349" customFormat="false" ht="15" hidden="true" customHeight="false" outlineLevel="0" collapsed="false">
      <c r="A10349" s="444"/>
      <c r="B10349" s="444" t="s">
        <v>2138</v>
      </c>
      <c r="C10349" s="444" t="str">
        <f aca="false">IFERROR(VLOOKUP(B10349,'[1]#¡REF!'!$A$1:$C$15201,2,FALSE()),"")</f>
        <v/>
      </c>
      <c r="D10349" s="444" t="s">
        <v>1016</v>
      </c>
      <c r="E10349" s="444" t="s">
        <v>1018</v>
      </c>
      <c r="F10349" s="354" t="s">
        <v>993</v>
      </c>
      <c r="G10349" s="447" t="n">
        <v>42</v>
      </c>
      <c r="H10349" s="448" t="n">
        <v>909.473624538271</v>
      </c>
      <c r="I10349" s="448" t="n">
        <v>18144</v>
      </c>
      <c r="J10349" s="389"/>
      <c r="K10349" s="331" t="s">
        <v>994</v>
      </c>
    </row>
    <row r="10350" customFormat="false" ht="15" hidden="true" customHeight="false" outlineLevel="0" collapsed="false">
      <c r="A10350" s="444"/>
      <c r="B10350" s="444" t="s">
        <v>2138</v>
      </c>
      <c r="C10350" s="444" t="str">
        <f aca="false">IFERROR(VLOOKUP(B10350,'[1]#¡REF!'!$A$1:$C$15201,2,FALSE()),"")</f>
        <v/>
      </c>
      <c r="D10350" s="444" t="s">
        <v>1016</v>
      </c>
      <c r="E10350" s="444" t="s">
        <v>1019</v>
      </c>
      <c r="F10350" s="354" t="s">
        <v>993</v>
      </c>
      <c r="G10350" s="447" t="n">
        <v>337</v>
      </c>
      <c r="H10350" s="448" t="n">
        <v>7297.44313022374</v>
      </c>
      <c r="I10350" s="448" t="n">
        <v>145584</v>
      </c>
      <c r="J10350" s="389"/>
      <c r="K10350" s="331" t="s">
        <v>994</v>
      </c>
    </row>
    <row r="10351" customFormat="false" ht="15" hidden="true" customHeight="false" outlineLevel="0" collapsed="false">
      <c r="A10351" s="444"/>
      <c r="B10351" s="444" t="s">
        <v>2138</v>
      </c>
      <c r="C10351" s="444" t="str">
        <f aca="false">IFERROR(VLOOKUP(B10351,'[1]#¡REF!'!$A$1:$C$15201,2,FALSE()),"")</f>
        <v/>
      </c>
      <c r="D10351" s="444" t="s">
        <v>1016</v>
      </c>
      <c r="E10351" s="444" t="s">
        <v>1020</v>
      </c>
      <c r="F10351" s="354" t="s">
        <v>993</v>
      </c>
      <c r="G10351" s="447" t="n">
        <v>43</v>
      </c>
      <c r="H10351" s="448" t="n">
        <v>931.127758455849</v>
      </c>
      <c r="I10351" s="448" t="n">
        <v>18576</v>
      </c>
      <c r="J10351" s="389"/>
      <c r="K10351" s="331" t="s">
        <v>994</v>
      </c>
    </row>
    <row r="10352" customFormat="false" ht="15" hidden="true" customHeight="false" outlineLevel="0" collapsed="false">
      <c r="A10352" s="444"/>
      <c r="B10352" s="444" t="s">
        <v>2138</v>
      </c>
      <c r="C10352" s="444" t="str">
        <f aca="false">IFERROR(VLOOKUP(B10352,'[1]#¡REF!'!$A$1:$C$15201,2,FALSE()),"")</f>
        <v/>
      </c>
      <c r="D10352" s="444" t="s">
        <v>1016</v>
      </c>
      <c r="E10352" s="444" t="s">
        <v>1041</v>
      </c>
      <c r="F10352" s="354" t="s">
        <v>993</v>
      </c>
      <c r="G10352" s="447" t="n">
        <v>8</v>
      </c>
      <c r="H10352" s="448" t="n">
        <v>173.233071340623</v>
      </c>
      <c r="I10352" s="448" t="n">
        <v>3456</v>
      </c>
      <c r="J10352" s="389"/>
      <c r="K10352" s="331" t="s">
        <v>994</v>
      </c>
    </row>
    <row r="10353" customFormat="false" ht="15" hidden="true" customHeight="false" outlineLevel="0" collapsed="false">
      <c r="A10353" s="444"/>
      <c r="B10353" s="444" t="s">
        <v>2138</v>
      </c>
      <c r="C10353" s="444" t="str">
        <f aca="false">IFERROR(VLOOKUP(B10353,'[1]#¡REF!'!$A$1:$C$15201,2,FALSE()),"")</f>
        <v/>
      </c>
      <c r="D10353" s="444" t="s">
        <v>1016</v>
      </c>
      <c r="E10353" s="444" t="s">
        <v>1022</v>
      </c>
      <c r="F10353" s="354" t="s">
        <v>993</v>
      </c>
      <c r="G10353" s="447" t="n">
        <v>3</v>
      </c>
      <c r="H10353" s="448" t="n">
        <v>64.9624017527336</v>
      </c>
      <c r="I10353" s="448" t="n">
        <v>1296</v>
      </c>
      <c r="J10353" s="389"/>
      <c r="K10353" s="331" t="s">
        <v>994</v>
      </c>
    </row>
    <row r="10354" customFormat="false" ht="15" hidden="true" customHeight="false" outlineLevel="0" collapsed="false">
      <c r="A10354" s="444"/>
      <c r="B10354" s="444" t="s">
        <v>2138</v>
      </c>
      <c r="C10354" s="444" t="str">
        <f aca="false">IFERROR(VLOOKUP(B10354,'[1]#¡REF!'!$A$1:$C$15201,2,FALSE()),"")</f>
        <v/>
      </c>
      <c r="D10354" s="444" t="s">
        <v>1016</v>
      </c>
      <c r="E10354" s="444" t="s">
        <v>1092</v>
      </c>
      <c r="F10354" s="354" t="s">
        <v>993</v>
      </c>
      <c r="G10354" s="447" t="n">
        <v>577</v>
      </c>
      <c r="H10354" s="448" t="n">
        <v>12494.4352704424</v>
      </c>
      <c r="I10354" s="448" t="n">
        <v>249264</v>
      </c>
      <c r="J10354" s="389"/>
      <c r="K10354" s="331" t="s">
        <v>994</v>
      </c>
    </row>
    <row r="10355" customFormat="false" ht="15" hidden="true" customHeight="false" outlineLevel="0" collapsed="false">
      <c r="A10355" s="444"/>
      <c r="B10355" s="444" t="s">
        <v>2138</v>
      </c>
      <c r="C10355" s="444" t="str">
        <f aca="false">IFERROR(VLOOKUP(B10355,'[1]#¡REF!'!$A$1:$C$15201,2,FALSE()),"")</f>
        <v/>
      </c>
      <c r="D10355" s="444" t="s">
        <v>1016</v>
      </c>
      <c r="E10355" s="444" t="s">
        <v>1025</v>
      </c>
      <c r="F10355" s="354" t="s">
        <v>993</v>
      </c>
      <c r="G10355" s="447" t="n">
        <v>95930</v>
      </c>
      <c r="H10355" s="448" t="n">
        <v>2077281.06671324</v>
      </c>
      <c r="I10355" s="448" t="n">
        <v>41441760</v>
      </c>
      <c r="J10355" s="389"/>
      <c r="K10355" s="331" t="s">
        <v>994</v>
      </c>
    </row>
    <row r="10356" customFormat="false" ht="15" hidden="true" customHeight="false" outlineLevel="0" collapsed="false">
      <c r="A10356" s="444"/>
      <c r="B10356" s="444" t="s">
        <v>2138</v>
      </c>
      <c r="C10356" s="444" t="str">
        <f aca="false">IFERROR(VLOOKUP(B10356,'[1]#¡REF!'!$A$1:$C$15201,2,FALSE()),"")</f>
        <v/>
      </c>
      <c r="D10356" s="444" t="s">
        <v>1016</v>
      </c>
      <c r="E10356" s="444" t="s">
        <v>1065</v>
      </c>
      <c r="F10356" s="354" t="s">
        <v>993</v>
      </c>
      <c r="G10356" s="447" t="n">
        <v>8</v>
      </c>
      <c r="H10356" s="448" t="n">
        <v>173.233071340623</v>
      </c>
      <c r="I10356" s="448" t="n">
        <v>3456</v>
      </c>
      <c r="J10356" s="389"/>
      <c r="K10356" s="331" t="s">
        <v>994</v>
      </c>
    </row>
    <row r="10357" customFormat="false" ht="15" hidden="true" customHeight="false" outlineLevel="0" collapsed="false">
      <c r="A10357" s="444"/>
      <c r="B10357" s="444" t="s">
        <v>2138</v>
      </c>
      <c r="C10357" s="444" t="str">
        <f aca="false">IFERROR(VLOOKUP(B10357,'[1]#¡REF!'!$A$1:$C$15201,2,FALSE()),"")</f>
        <v/>
      </c>
      <c r="D10357" s="444" t="s">
        <v>1016</v>
      </c>
      <c r="E10357" s="444" t="s">
        <v>1093</v>
      </c>
      <c r="F10357" s="446" t="s">
        <v>1131</v>
      </c>
      <c r="G10357" s="447" t="n">
        <v>57</v>
      </c>
      <c r="H10357" s="448" t="n">
        <v>1234.28563330194</v>
      </c>
      <c r="I10357" s="448" t="n">
        <v>24624</v>
      </c>
      <c r="J10357" s="389"/>
      <c r="K10357" s="331" t="s">
        <v>994</v>
      </c>
    </row>
    <row r="10358" customFormat="false" ht="15" hidden="true" customHeight="false" outlineLevel="0" collapsed="false">
      <c r="A10358" s="444"/>
      <c r="B10358" s="444" t="s">
        <v>2138</v>
      </c>
      <c r="C10358" s="444" t="str">
        <f aca="false">IFERROR(VLOOKUP(B10358,'[1]#¡REF!'!$A$1:$C$15201,2,FALSE()),"")</f>
        <v/>
      </c>
      <c r="D10358" s="444" t="s">
        <v>1016</v>
      </c>
      <c r="E10358" s="444" t="s">
        <v>1027</v>
      </c>
      <c r="F10358" s="446" t="s">
        <v>1133</v>
      </c>
      <c r="G10358" s="447" t="n">
        <v>57</v>
      </c>
      <c r="H10358" s="448" t="n">
        <v>1234.28563330194</v>
      </c>
      <c r="I10358" s="448" t="n">
        <v>24624</v>
      </c>
      <c r="J10358" s="389"/>
      <c r="K10358" s="331" t="s">
        <v>994</v>
      </c>
    </row>
    <row r="10359" customFormat="false" ht="15" hidden="true" customHeight="false" outlineLevel="0" collapsed="false">
      <c r="A10359" s="449"/>
      <c r="B10359" s="449" t="s">
        <v>2138</v>
      </c>
      <c r="C10359" s="449" t="str">
        <f aca="false">IFERROR(VLOOKUP(B10359,'[1]#¡REF!'!$A$1:$C$15201,2,FALSE()),"")</f>
        <v/>
      </c>
      <c r="D10359" s="449" t="s">
        <v>1016</v>
      </c>
      <c r="E10359" s="449" t="s">
        <v>1028</v>
      </c>
      <c r="F10359" s="450" t="s">
        <v>1134</v>
      </c>
      <c r="G10359" s="447" t="n">
        <v>57</v>
      </c>
      <c r="H10359" s="448" t="n">
        <v>1234.28563330194</v>
      </c>
      <c r="I10359" s="448" t="n">
        <v>24624</v>
      </c>
      <c r="J10359" s="390"/>
      <c r="K10359" s="331" t="s">
        <v>994</v>
      </c>
    </row>
    <row r="10360" customFormat="false" ht="15" hidden="true" customHeight="false" outlineLevel="0" collapsed="false">
      <c r="A10360" s="439"/>
      <c r="B10360" s="439" t="s">
        <v>2139</v>
      </c>
      <c r="C10360" s="439" t="str">
        <f aca="false">IFERROR(VLOOKUP(B10360,'[1]#¡REF!'!$A$1:$C$15201,2,FALSE()),"")</f>
        <v/>
      </c>
      <c r="D10360" s="439" t="s">
        <v>991</v>
      </c>
      <c r="E10360" s="439" t="s">
        <v>1009</v>
      </c>
      <c r="F10360" s="354" t="s">
        <v>993</v>
      </c>
      <c r="G10360" s="447" t="n">
        <v>10</v>
      </c>
      <c r="H10360" s="448" t="n">
        <v>16240.6004381834</v>
      </c>
      <c r="I10360" s="448" t="n">
        <v>324000</v>
      </c>
      <c r="J10360" s="388"/>
      <c r="K10360" s="331" t="s">
        <v>994</v>
      </c>
    </row>
    <row r="10361" customFormat="false" ht="15" hidden="true" customHeight="false" outlineLevel="0" collapsed="false">
      <c r="A10361" s="444"/>
      <c r="B10361" s="444" t="s">
        <v>2140</v>
      </c>
      <c r="C10361" s="444" t="str">
        <f aca="false">IFERROR(VLOOKUP(B10361,'[1]#¡REF!'!$A$1:$C$15201,2,FALSE()),"")</f>
        <v/>
      </c>
      <c r="D10361" s="444" t="s">
        <v>991</v>
      </c>
      <c r="E10361" s="444" t="s">
        <v>1011</v>
      </c>
      <c r="F10361" s="354" t="s">
        <v>993</v>
      </c>
      <c r="G10361" s="447" t="n">
        <v>310</v>
      </c>
      <c r="H10361" s="448" t="n">
        <v>352954.739676051</v>
      </c>
      <c r="I10361" s="448" t="n">
        <v>7041447.51853965</v>
      </c>
      <c r="J10361" s="389"/>
      <c r="K10361" s="331" t="s">
        <v>994</v>
      </c>
    </row>
    <row r="10362" customFormat="false" ht="15" hidden="true" customHeight="false" outlineLevel="0" collapsed="false">
      <c r="A10362" s="444"/>
      <c r="B10362" s="444" t="s">
        <v>2141</v>
      </c>
      <c r="C10362" s="444" t="str">
        <f aca="false">IFERROR(VLOOKUP(B10362,'[1]#¡REF!'!$A$1:$C$15201,2,FALSE()),"")</f>
        <v/>
      </c>
      <c r="D10362" s="444" t="s">
        <v>991</v>
      </c>
      <c r="E10362" s="444" t="s">
        <v>1011</v>
      </c>
      <c r="F10362" s="354" t="s">
        <v>993</v>
      </c>
      <c r="G10362" s="447" t="n">
        <v>332</v>
      </c>
      <c r="H10362" s="448" t="n">
        <v>377861.757322649</v>
      </c>
      <c r="I10362" s="448" t="n">
        <v>7538342.55319149</v>
      </c>
      <c r="J10362" s="389"/>
      <c r="K10362" s="331" t="s">
        <v>994</v>
      </c>
    </row>
    <row r="10363" customFormat="false" ht="15" hidden="true" customHeight="false" outlineLevel="0" collapsed="false">
      <c r="A10363" s="444"/>
      <c r="B10363" s="444" t="s">
        <v>2142</v>
      </c>
      <c r="C10363" s="444" t="str">
        <f aca="false">IFERROR(VLOOKUP(B10363,'[1]#¡REF!'!$A$1:$C$15201,2,FALSE()),"")</f>
        <v/>
      </c>
      <c r="D10363" s="444" t="s">
        <v>991</v>
      </c>
      <c r="E10363" s="444" t="s">
        <v>1014</v>
      </c>
      <c r="F10363" s="446" t="s">
        <v>1132</v>
      </c>
      <c r="G10363" s="447" t="n">
        <v>20</v>
      </c>
      <c r="H10363" s="448" t="n">
        <v>7505.69134688573</v>
      </c>
      <c r="I10363" s="448" t="n">
        <v>149738.5518591</v>
      </c>
      <c r="J10363" s="389"/>
      <c r="K10363" s="331" t="s">
        <v>994</v>
      </c>
    </row>
    <row r="10364" customFormat="false" ht="15" hidden="true" customHeight="false" outlineLevel="0" collapsed="false">
      <c r="A10364" s="444"/>
      <c r="B10364" s="444" t="s">
        <v>2142</v>
      </c>
      <c r="C10364" s="444" t="str">
        <f aca="false">IFERROR(VLOOKUP(B10364,'[1]#¡REF!'!$A$1:$C$15201,2,FALSE()),"")</f>
        <v/>
      </c>
      <c r="D10364" s="444" t="s">
        <v>991</v>
      </c>
      <c r="E10364" s="444" t="s">
        <v>1002</v>
      </c>
      <c r="F10364" s="446" t="s">
        <v>1133</v>
      </c>
      <c r="G10364" s="447" t="n">
        <v>60</v>
      </c>
      <c r="H10364" s="448" t="n">
        <v>22517.0740406572</v>
      </c>
      <c r="I10364" s="448" t="n">
        <v>449215.655577299</v>
      </c>
      <c r="J10364" s="389"/>
      <c r="K10364" s="331" t="s">
        <v>994</v>
      </c>
    </row>
    <row r="10365" customFormat="false" ht="15" hidden="true" customHeight="false" outlineLevel="0" collapsed="false">
      <c r="A10365" s="444"/>
      <c r="B10365" s="444" t="s">
        <v>2143</v>
      </c>
      <c r="C10365" s="444" t="str">
        <f aca="false">IFERROR(VLOOKUP(B10365,'[1]#¡REF!'!$A$1:$C$15201,2,FALSE()),"")</f>
        <v/>
      </c>
      <c r="D10365" s="444" t="s">
        <v>991</v>
      </c>
      <c r="E10365" s="444" t="s">
        <v>1011</v>
      </c>
      <c r="F10365" s="354" t="s">
        <v>993</v>
      </c>
      <c r="G10365" s="447" t="n">
        <v>125</v>
      </c>
      <c r="H10365" s="448" t="n">
        <v>117285.450738754</v>
      </c>
      <c r="I10365" s="448" t="n">
        <v>2339844.89051095</v>
      </c>
      <c r="J10365" s="389"/>
      <c r="K10365" s="331" t="s">
        <v>994</v>
      </c>
    </row>
    <row r="10366" customFormat="false" ht="15" hidden="true" customHeight="false" outlineLevel="0" collapsed="false">
      <c r="A10366" s="444"/>
      <c r="B10366" s="444" t="s">
        <v>2143</v>
      </c>
      <c r="C10366" s="444" t="str">
        <f aca="false">IFERROR(VLOOKUP(B10366,'[1]#¡REF!'!$A$1:$C$15201,2,FALSE()),"")</f>
        <v/>
      </c>
      <c r="D10366" s="444" t="s">
        <v>991</v>
      </c>
      <c r="E10366" s="444" t="s">
        <v>1037</v>
      </c>
      <c r="F10366" s="446" t="s">
        <v>1131</v>
      </c>
      <c r="G10366" s="447" t="n">
        <v>54</v>
      </c>
      <c r="H10366" s="448" t="n">
        <v>50667.3147191417</v>
      </c>
      <c r="I10366" s="448" t="n">
        <v>1010812.99270073</v>
      </c>
      <c r="J10366" s="389"/>
      <c r="K10366" s="331" t="s">
        <v>994</v>
      </c>
    </row>
    <row r="10367" customFormat="false" ht="15" hidden="true" customHeight="false" outlineLevel="0" collapsed="false">
      <c r="A10367" s="444"/>
      <c r="B10367" s="444" t="s">
        <v>2143</v>
      </c>
      <c r="C10367" s="444" t="str">
        <f aca="false">IFERROR(VLOOKUP(B10367,'[1]#¡REF!'!$A$1:$C$15201,2,FALSE()),"")</f>
        <v/>
      </c>
      <c r="D10367" s="444" t="s">
        <v>991</v>
      </c>
      <c r="E10367" s="444" t="s">
        <v>1014</v>
      </c>
      <c r="F10367" s="446" t="s">
        <v>1132</v>
      </c>
      <c r="G10367" s="447" t="n">
        <v>36</v>
      </c>
      <c r="H10367" s="448" t="n">
        <v>33778.2098127612</v>
      </c>
      <c r="I10367" s="448" t="n">
        <v>673875.328467153</v>
      </c>
      <c r="J10367" s="389"/>
      <c r="K10367" s="331" t="s">
        <v>994</v>
      </c>
    </row>
    <row r="10368" customFormat="false" ht="15" hidden="true" customHeight="false" outlineLevel="0" collapsed="false">
      <c r="A10368" s="444"/>
      <c r="B10368" s="444" t="s">
        <v>2143</v>
      </c>
      <c r="C10368" s="444" t="str">
        <f aca="false">IFERROR(VLOOKUP(B10368,'[1]#¡REF!'!$A$1:$C$15201,2,FALSE()),"")</f>
        <v/>
      </c>
      <c r="D10368" s="444" t="s">
        <v>991</v>
      </c>
      <c r="E10368" s="444" t="s">
        <v>1002</v>
      </c>
      <c r="F10368" s="446" t="s">
        <v>1133</v>
      </c>
      <c r="G10368" s="447" t="n">
        <v>24</v>
      </c>
      <c r="H10368" s="448" t="n">
        <v>22518.8065418408</v>
      </c>
      <c r="I10368" s="448" t="n">
        <v>449250.218978102</v>
      </c>
      <c r="J10368" s="389"/>
      <c r="K10368" s="331" t="s">
        <v>994</v>
      </c>
    </row>
    <row r="10369" customFormat="false" ht="15" hidden="true" customHeight="false" outlineLevel="0" collapsed="false">
      <c r="A10369" s="444"/>
      <c r="B10369" s="444" t="s">
        <v>2144</v>
      </c>
      <c r="C10369" s="444" t="str">
        <f aca="false">IFERROR(VLOOKUP(B10369,'[1]#¡REF!'!$A$1:$C$15201,2,FALSE()),"")</f>
        <v/>
      </c>
      <c r="D10369" s="444" t="s">
        <v>991</v>
      </c>
      <c r="E10369" s="444" t="s">
        <v>1032</v>
      </c>
      <c r="F10369" s="446" t="s">
        <v>1130</v>
      </c>
      <c r="G10369" s="447" t="n">
        <v>1</v>
      </c>
      <c r="H10369" s="448" t="n">
        <v>411.794527837754</v>
      </c>
      <c r="I10369" s="448" t="n">
        <v>8215.30136752879</v>
      </c>
      <c r="J10369" s="389"/>
      <c r="K10369" s="331" t="s">
        <v>994</v>
      </c>
    </row>
    <row r="10370" customFormat="false" ht="15" hidden="true" customHeight="false" outlineLevel="0" collapsed="false">
      <c r="A10370" s="444"/>
      <c r="B10370" s="444" t="s">
        <v>2144</v>
      </c>
      <c r="C10370" s="444" t="str">
        <f aca="false">IFERROR(VLOOKUP(B10370,'[1]#¡REF!'!$A$1:$C$15201,2,FALSE()),"")</f>
        <v/>
      </c>
      <c r="D10370" s="444" t="s">
        <v>991</v>
      </c>
      <c r="E10370" s="444" t="s">
        <v>1011</v>
      </c>
      <c r="F10370" s="354" t="s">
        <v>993</v>
      </c>
      <c r="G10370" s="447" t="n">
        <v>250</v>
      </c>
      <c r="H10370" s="448" t="n">
        <v>102948.631959439</v>
      </c>
      <c r="I10370" s="448" t="n">
        <v>2053825.3418822</v>
      </c>
      <c r="J10370" s="389"/>
      <c r="K10370" s="331" t="s">
        <v>994</v>
      </c>
    </row>
    <row r="10371" customFormat="false" ht="15" hidden="true" customHeight="false" outlineLevel="0" collapsed="false">
      <c r="A10371" s="444"/>
      <c r="B10371" s="444" t="s">
        <v>2144</v>
      </c>
      <c r="C10371" s="444" t="str">
        <f aca="false">IFERROR(VLOOKUP(B10371,'[1]#¡REF!'!$A$1:$C$15201,2,FALSE()),"")</f>
        <v/>
      </c>
      <c r="D10371" s="444" t="s">
        <v>991</v>
      </c>
      <c r="E10371" s="444" t="s">
        <v>1014</v>
      </c>
      <c r="F10371" s="446" t="s">
        <v>1132</v>
      </c>
      <c r="G10371" s="447" t="n">
        <v>26</v>
      </c>
      <c r="H10371" s="448" t="n">
        <v>10706.6577237816</v>
      </c>
      <c r="I10371" s="448" t="n">
        <v>213597.835555748</v>
      </c>
      <c r="J10371" s="389"/>
      <c r="K10371" s="331" t="s">
        <v>994</v>
      </c>
    </row>
    <row r="10372" customFormat="false" ht="15" hidden="true" customHeight="false" outlineLevel="0" collapsed="false">
      <c r="A10372" s="449"/>
      <c r="B10372" s="449" t="s">
        <v>2144</v>
      </c>
      <c r="C10372" s="449" t="str">
        <f aca="false">IFERROR(VLOOKUP(B10372,'[1]#¡REF!'!$A$1:$C$15201,2,FALSE()),"")</f>
        <v/>
      </c>
      <c r="D10372" s="449" t="s">
        <v>991</v>
      </c>
      <c r="E10372" s="449" t="s">
        <v>1004</v>
      </c>
      <c r="F10372" s="450" t="s">
        <v>1134</v>
      </c>
      <c r="G10372" s="447" t="n">
        <v>20</v>
      </c>
      <c r="H10372" s="448" t="n">
        <v>8235.89055675509</v>
      </c>
      <c r="I10372" s="448" t="n">
        <v>164306.027350576</v>
      </c>
      <c r="J10372" s="390"/>
      <c r="K10372" s="331" t="s">
        <v>994</v>
      </c>
    </row>
    <row r="10373" customFormat="false" ht="15.75" hidden="true" customHeight="false" outlineLevel="0" collapsed="false">
      <c r="A10373" s="451"/>
      <c r="B10373" s="451" t="s">
        <v>2144</v>
      </c>
      <c r="C10373" s="451" t="str">
        <f aca="false">IFERROR(VLOOKUP(B10373,'[1]#¡REF!'!$A$1:$C$15201,2,FALSE()),"")</f>
        <v/>
      </c>
      <c r="D10373" s="451" t="s">
        <v>991</v>
      </c>
      <c r="E10373" s="451" t="s">
        <v>612</v>
      </c>
      <c r="F10373" s="452" t="s">
        <v>1136</v>
      </c>
      <c r="G10373" s="506" t="n">
        <v>14</v>
      </c>
      <c r="H10373" s="507" t="n">
        <v>5765.12338972856</v>
      </c>
      <c r="I10373" s="507" t="n">
        <v>115014.219145403</v>
      </c>
      <c r="J10373" s="394"/>
      <c r="K10373" s="356" t="s">
        <v>994</v>
      </c>
      <c r="L10373" s="379"/>
      <c r="M10373" s="379"/>
      <c r="N10373" s="379"/>
      <c r="O10373" s="379"/>
      <c r="P10373" s="279"/>
      <c r="Q10373" s="395"/>
      <c r="R10373" s="396"/>
      <c r="S10373" s="396"/>
      <c r="T10373" s="382"/>
    </row>
    <row r="10374" customFormat="false" ht="15" hidden="true" customHeight="false" outlineLevel="0" collapsed="false">
      <c r="A10374" s="439"/>
      <c r="B10374" s="439" t="s">
        <v>2145</v>
      </c>
      <c r="C10374" s="439" t="str">
        <f aca="false">IFERROR(VLOOKUP(B10374,'[1]#¡REF!'!$A$1:$C$15201,2,FALSE()),"")</f>
        <v/>
      </c>
      <c r="D10374" s="439" t="s">
        <v>991</v>
      </c>
      <c r="E10374" s="439" t="s">
        <v>1011</v>
      </c>
      <c r="F10374" s="354" t="s">
        <v>993</v>
      </c>
      <c r="G10374" s="447" t="n">
        <v>58</v>
      </c>
      <c r="H10374" s="448" t="n">
        <v>787.644981374662</v>
      </c>
      <c r="I10374" s="448" t="n">
        <v>15713.5184058684</v>
      </c>
      <c r="J10374" s="388"/>
      <c r="K10374" s="331" t="s">
        <v>994</v>
      </c>
    </row>
    <row r="10375" customFormat="false" ht="15" hidden="true" customHeight="false" outlineLevel="0" collapsed="false">
      <c r="A10375" s="444"/>
      <c r="B10375" s="444" t="s">
        <v>2145</v>
      </c>
      <c r="C10375" s="444" t="str">
        <f aca="false">IFERROR(VLOOKUP(B10375,'[1]#¡REF!'!$A$1:$C$15201,2,FALSE()),"")</f>
        <v/>
      </c>
      <c r="D10375" s="444" t="s">
        <v>991</v>
      </c>
      <c r="E10375" s="444" t="s">
        <v>1012</v>
      </c>
      <c r="F10375" s="354" t="s">
        <v>993</v>
      </c>
      <c r="G10375" s="447" t="n">
        <v>40</v>
      </c>
      <c r="H10375" s="448" t="n">
        <v>543.203435430801</v>
      </c>
      <c r="I10375" s="448" t="n">
        <v>10836.9092454265</v>
      </c>
      <c r="J10375" s="389"/>
      <c r="K10375" s="331" t="s">
        <v>994</v>
      </c>
    </row>
    <row r="10376" customFormat="false" ht="15" hidden="true" customHeight="false" outlineLevel="0" collapsed="false">
      <c r="A10376" s="444"/>
      <c r="B10376" s="444" t="s">
        <v>2145</v>
      </c>
      <c r="C10376" s="444" t="str">
        <f aca="false">IFERROR(VLOOKUP(B10376,'[1]#¡REF!'!$A$1:$C$15201,2,FALSE()),"")</f>
        <v/>
      </c>
      <c r="D10376" s="444" t="s">
        <v>1016</v>
      </c>
      <c r="E10376" s="444" t="s">
        <v>1019</v>
      </c>
      <c r="F10376" s="354" t="s">
        <v>993</v>
      </c>
      <c r="G10376" s="447" t="n">
        <v>51</v>
      </c>
      <c r="H10376" s="448" t="n">
        <v>692.584380174271</v>
      </c>
      <c r="I10376" s="448" t="n">
        <v>13817.0592879188</v>
      </c>
      <c r="J10376" s="389"/>
      <c r="K10376" s="331" t="s">
        <v>994</v>
      </c>
    </row>
    <row r="10377" customFormat="false" ht="15" hidden="true" customHeight="false" outlineLevel="0" collapsed="false">
      <c r="A10377" s="444"/>
      <c r="B10377" s="444" t="s">
        <v>2145</v>
      </c>
      <c r="C10377" s="444" t="str">
        <f aca="false">IFERROR(VLOOKUP(B10377,'[1]#¡REF!'!$A$1:$C$15201,2,FALSE()),"")</f>
        <v/>
      </c>
      <c r="D10377" s="444" t="s">
        <v>1016</v>
      </c>
      <c r="E10377" s="444" t="s">
        <v>1110</v>
      </c>
      <c r="F10377" s="354" t="s">
        <v>993</v>
      </c>
      <c r="G10377" s="447" t="n">
        <v>101</v>
      </c>
      <c r="H10377" s="448" t="n">
        <v>1371.58867446277</v>
      </c>
      <c r="I10377" s="448" t="n">
        <v>27363.1958447019</v>
      </c>
      <c r="J10377" s="389"/>
      <c r="K10377" s="331" t="s">
        <v>994</v>
      </c>
    </row>
    <row r="10378" customFormat="false" ht="15" hidden="true" customHeight="false" outlineLevel="0" collapsed="false">
      <c r="A10378" s="449"/>
      <c r="B10378" s="449" t="s">
        <v>2146</v>
      </c>
      <c r="C10378" s="449" t="str">
        <f aca="false">IFERROR(VLOOKUP(B10378,'[1]#¡REF!'!$A$1:$C$15201,2,FALSE()),"")</f>
        <v/>
      </c>
      <c r="D10378" s="449" t="s">
        <v>991</v>
      </c>
      <c r="E10378" s="449" t="s">
        <v>1011</v>
      </c>
      <c r="F10378" s="354" t="s">
        <v>993</v>
      </c>
      <c r="G10378" s="447" t="n">
        <v>160</v>
      </c>
      <c r="H10378" s="448" t="n">
        <v>6518.47500818704</v>
      </c>
      <c r="I10378" s="448" t="n">
        <v>130043.58491636</v>
      </c>
      <c r="J10378" s="390"/>
      <c r="K10378" s="331" t="s">
        <v>994</v>
      </c>
    </row>
    <row r="10379" customFormat="false" ht="15.75" hidden="true" customHeight="false" outlineLevel="0" collapsed="false">
      <c r="A10379" s="451"/>
      <c r="B10379" s="451" t="s">
        <v>2146</v>
      </c>
      <c r="C10379" s="451" t="str">
        <f aca="false">IFERROR(VLOOKUP(B10379,'[1]#¡REF!'!$A$1:$C$15201,2,FALSE()),"")</f>
        <v/>
      </c>
      <c r="D10379" s="451" t="s">
        <v>991</v>
      </c>
      <c r="E10379" s="451" t="s">
        <v>612</v>
      </c>
      <c r="F10379" s="452" t="s">
        <v>1136</v>
      </c>
      <c r="G10379" s="506" t="n">
        <v>88</v>
      </c>
      <c r="H10379" s="507" t="n">
        <v>3585.16125450287</v>
      </c>
      <c r="I10379" s="507" t="n">
        <v>71523.9717039977</v>
      </c>
      <c r="J10379" s="394"/>
      <c r="K10379" s="356" t="s">
        <v>994</v>
      </c>
      <c r="L10379" s="379"/>
      <c r="M10379" s="379"/>
      <c r="N10379" s="379"/>
      <c r="O10379" s="379"/>
      <c r="P10379" s="279"/>
      <c r="Q10379" s="395"/>
      <c r="R10379" s="396"/>
      <c r="S10379" s="396"/>
      <c r="T10379" s="382"/>
    </row>
    <row r="10380" customFormat="false" ht="15" hidden="true" customHeight="false" outlineLevel="0" collapsed="false">
      <c r="A10380" s="439"/>
      <c r="B10380" s="439" t="s">
        <v>2146</v>
      </c>
      <c r="C10380" s="439" t="str">
        <f aca="false">IFERROR(VLOOKUP(B10380,'[1]#¡REF!'!$A$1:$C$15201,2,FALSE()),"")</f>
        <v/>
      </c>
      <c r="D10380" s="439" t="s">
        <v>1016</v>
      </c>
      <c r="E10380" s="439" t="s">
        <v>1017</v>
      </c>
      <c r="F10380" s="441" t="s">
        <v>1130</v>
      </c>
      <c r="G10380" s="447" t="n">
        <v>48</v>
      </c>
      <c r="H10380" s="448" t="n">
        <v>1955.54250245611</v>
      </c>
      <c r="I10380" s="448" t="n">
        <v>39013.0754749079</v>
      </c>
      <c r="J10380" s="388"/>
      <c r="K10380" s="331" t="s">
        <v>994</v>
      </c>
    </row>
    <row r="10381" customFormat="false" ht="15" hidden="true" customHeight="false" outlineLevel="0" collapsed="false">
      <c r="A10381" s="444"/>
      <c r="B10381" s="444" t="s">
        <v>2146</v>
      </c>
      <c r="C10381" s="444" t="str">
        <f aca="false">IFERROR(VLOOKUP(B10381,'[1]#¡REF!'!$A$1:$C$15201,2,FALSE()),"")</f>
        <v/>
      </c>
      <c r="D10381" s="444" t="s">
        <v>1016</v>
      </c>
      <c r="E10381" s="444" t="s">
        <v>1091</v>
      </c>
      <c r="F10381" s="354" t="s">
        <v>993</v>
      </c>
      <c r="G10381" s="447" t="n">
        <v>82</v>
      </c>
      <c r="H10381" s="448" t="n">
        <v>3340.71844169586</v>
      </c>
      <c r="I10381" s="448" t="n">
        <v>66647.3372696342</v>
      </c>
      <c r="J10381" s="389"/>
      <c r="K10381" s="331" t="s">
        <v>994</v>
      </c>
    </row>
    <row r="10382" customFormat="false" ht="15" hidden="true" customHeight="false" outlineLevel="0" collapsed="false">
      <c r="A10382" s="444"/>
      <c r="B10382" s="444" t="s">
        <v>2146</v>
      </c>
      <c r="C10382" s="444" t="str">
        <f aca="false">IFERROR(VLOOKUP(B10382,'[1]#¡REF!'!$A$1:$C$15201,2,FALSE()),"")</f>
        <v/>
      </c>
      <c r="D10382" s="444" t="s">
        <v>1016</v>
      </c>
      <c r="E10382" s="444" t="s">
        <v>1019</v>
      </c>
      <c r="F10382" s="354" t="s">
        <v>993</v>
      </c>
      <c r="G10382" s="447" t="n">
        <v>25</v>
      </c>
      <c r="H10382" s="448" t="n">
        <v>1018.51172002922</v>
      </c>
      <c r="I10382" s="448" t="n">
        <v>20319.3101431812</v>
      </c>
      <c r="J10382" s="389"/>
      <c r="K10382" s="331" t="s">
        <v>994</v>
      </c>
    </row>
    <row r="10383" customFormat="false" ht="15" hidden="true" customHeight="false" outlineLevel="0" collapsed="false">
      <c r="A10383" s="444"/>
      <c r="B10383" s="444" t="s">
        <v>2146</v>
      </c>
      <c r="C10383" s="444" t="str">
        <f aca="false">IFERROR(VLOOKUP(B10383,'[1]#¡REF!'!$A$1:$C$15201,2,FALSE()),"")</f>
        <v/>
      </c>
      <c r="D10383" s="444" t="s">
        <v>1016</v>
      </c>
      <c r="E10383" s="444" t="s">
        <v>1023</v>
      </c>
      <c r="F10383" s="354" t="s">
        <v>993</v>
      </c>
      <c r="G10383" s="447" t="n">
        <v>5</v>
      </c>
      <c r="H10383" s="448" t="n">
        <v>203.702344005845</v>
      </c>
      <c r="I10383" s="448" t="n">
        <v>4063.86202863624</v>
      </c>
      <c r="J10383" s="389"/>
      <c r="K10383" s="331" t="s">
        <v>994</v>
      </c>
    </row>
    <row r="10384" customFormat="false" ht="15" hidden="true" customHeight="false" outlineLevel="0" collapsed="false">
      <c r="A10384" s="444"/>
      <c r="B10384" s="444" t="s">
        <v>2146</v>
      </c>
      <c r="C10384" s="444" t="str">
        <f aca="false">IFERROR(VLOOKUP(B10384,'[1]#¡REF!'!$A$1:$C$15201,2,FALSE()),"")</f>
        <v/>
      </c>
      <c r="D10384" s="444" t="s">
        <v>1016</v>
      </c>
      <c r="E10384" s="444" t="s">
        <v>1092</v>
      </c>
      <c r="F10384" s="354" t="s">
        <v>993</v>
      </c>
      <c r="G10384" s="447" t="n">
        <v>2280</v>
      </c>
      <c r="H10384" s="448" t="n">
        <v>92888.2688666653</v>
      </c>
      <c r="I10384" s="448" t="n">
        <v>1853121.08505812</v>
      </c>
      <c r="J10384" s="389"/>
      <c r="K10384" s="331" t="s">
        <v>994</v>
      </c>
    </row>
    <row r="10385" customFormat="false" ht="15" hidden="true" customHeight="false" outlineLevel="0" collapsed="false">
      <c r="A10385" s="444"/>
      <c r="B10385" s="444" t="s">
        <v>2146</v>
      </c>
      <c r="C10385" s="444" t="str">
        <f aca="false">IFERROR(VLOOKUP(B10385,'[1]#¡REF!'!$A$1:$C$15201,2,FALSE()),"")</f>
        <v/>
      </c>
      <c r="D10385" s="444" t="s">
        <v>1016</v>
      </c>
      <c r="E10385" s="444" t="s">
        <v>1024</v>
      </c>
      <c r="F10385" s="354" t="s">
        <v>993</v>
      </c>
      <c r="G10385" s="447" t="n">
        <v>3</v>
      </c>
      <c r="H10385" s="448" t="n">
        <v>122.221406403507</v>
      </c>
      <c r="I10385" s="448" t="n">
        <v>2438.31721718174</v>
      </c>
      <c r="J10385" s="389"/>
      <c r="K10385" s="331" t="s">
        <v>994</v>
      </c>
    </row>
    <row r="10386" customFormat="false" ht="15" hidden="true" customHeight="false" outlineLevel="0" collapsed="false">
      <c r="A10386" s="444"/>
      <c r="B10386" s="444" t="s">
        <v>2146</v>
      </c>
      <c r="C10386" s="444" t="str">
        <f aca="false">IFERROR(VLOOKUP(B10386,'[1]#¡REF!'!$A$1:$C$15201,2,FALSE()),"")</f>
        <v/>
      </c>
      <c r="D10386" s="444" t="s">
        <v>1016</v>
      </c>
      <c r="E10386" s="444" t="s">
        <v>1025</v>
      </c>
      <c r="F10386" s="354" t="s">
        <v>993</v>
      </c>
      <c r="G10386" s="447" t="n">
        <v>168</v>
      </c>
      <c r="H10386" s="448" t="n">
        <v>6844.39875859639</v>
      </c>
      <c r="I10386" s="448" t="n">
        <v>136545.764162177</v>
      </c>
      <c r="J10386" s="389"/>
      <c r="K10386" s="331" t="s">
        <v>994</v>
      </c>
    </row>
    <row r="10387" customFormat="false" ht="15" hidden="true" customHeight="false" outlineLevel="0" collapsed="false">
      <c r="A10387" s="444"/>
      <c r="B10387" s="444" t="s">
        <v>2146</v>
      </c>
      <c r="C10387" s="444" t="str">
        <f aca="false">IFERROR(VLOOKUP(B10387,'[1]#¡REF!'!$A$1:$C$15201,2,FALSE()),"")</f>
        <v/>
      </c>
      <c r="D10387" s="444" t="s">
        <v>1016</v>
      </c>
      <c r="E10387" s="444" t="s">
        <v>1093</v>
      </c>
      <c r="F10387" s="446" t="s">
        <v>1131</v>
      </c>
      <c r="G10387" s="447" t="n">
        <v>48</v>
      </c>
      <c r="H10387" s="448" t="n">
        <v>1955.54250245611</v>
      </c>
      <c r="I10387" s="448" t="n">
        <v>39013.0754749079</v>
      </c>
      <c r="J10387" s="389"/>
      <c r="K10387" s="331" t="s">
        <v>994</v>
      </c>
    </row>
    <row r="10388" customFormat="false" ht="15" hidden="true" customHeight="false" outlineLevel="0" collapsed="false">
      <c r="A10388" s="444"/>
      <c r="B10388" s="444" t="s">
        <v>2146</v>
      </c>
      <c r="C10388" s="444" t="str">
        <f aca="false">IFERROR(VLOOKUP(B10388,'[1]#¡REF!'!$A$1:$C$15201,2,FALSE()),"")</f>
        <v/>
      </c>
      <c r="D10388" s="444" t="s">
        <v>1016</v>
      </c>
      <c r="E10388" s="444" t="s">
        <v>1027</v>
      </c>
      <c r="F10388" s="446" t="s">
        <v>1133</v>
      </c>
      <c r="G10388" s="447" t="n">
        <v>48</v>
      </c>
      <c r="H10388" s="448" t="n">
        <v>1955.54250245611</v>
      </c>
      <c r="I10388" s="448" t="n">
        <v>39013.0754749079</v>
      </c>
      <c r="J10388" s="389"/>
      <c r="K10388" s="331" t="s">
        <v>994</v>
      </c>
    </row>
    <row r="10389" customFormat="false" ht="15" hidden="true" customHeight="false" outlineLevel="0" collapsed="false">
      <c r="A10389" s="449"/>
      <c r="B10389" s="449" t="s">
        <v>2146</v>
      </c>
      <c r="C10389" s="449" t="str">
        <f aca="false">IFERROR(VLOOKUP(B10389,'[1]#¡REF!'!$A$1:$C$15201,2,FALSE()),"")</f>
        <v/>
      </c>
      <c r="D10389" s="449" t="s">
        <v>1016</v>
      </c>
      <c r="E10389" s="449" t="s">
        <v>1028</v>
      </c>
      <c r="F10389" s="450" t="s">
        <v>1134</v>
      </c>
      <c r="G10389" s="447" t="n">
        <v>48</v>
      </c>
      <c r="H10389" s="448" t="n">
        <v>1955.54250245611</v>
      </c>
      <c r="I10389" s="448" t="n">
        <v>39013.0754749079</v>
      </c>
      <c r="J10389" s="390"/>
      <c r="K10389" s="331" t="s">
        <v>994</v>
      </c>
    </row>
    <row r="10390" customFormat="false" ht="15.75" hidden="true" customHeight="false" outlineLevel="0" collapsed="false">
      <c r="A10390" s="508"/>
      <c r="B10390" s="451" t="s">
        <v>2146</v>
      </c>
      <c r="C10390" s="451" t="str">
        <f aca="false">IFERROR(VLOOKUP(B10390,'[1]#¡REF!'!$A$1:$C$15201,2,FALSE()),"")</f>
        <v/>
      </c>
      <c r="D10390" s="508" t="s">
        <v>1016</v>
      </c>
      <c r="E10390" s="508" t="s">
        <v>621</v>
      </c>
      <c r="F10390" s="452" t="s">
        <v>1136</v>
      </c>
      <c r="G10390" s="506" t="n">
        <v>79</v>
      </c>
      <c r="H10390" s="507" t="n">
        <v>3218.49703529235</v>
      </c>
      <c r="I10390" s="507" t="n">
        <v>64209.0200524525</v>
      </c>
      <c r="J10390" s="360"/>
      <c r="K10390" s="356" t="s">
        <v>994</v>
      </c>
      <c r="L10390" s="379"/>
      <c r="M10390" s="379"/>
      <c r="N10390" s="379"/>
      <c r="O10390" s="379"/>
      <c r="P10390" s="279"/>
      <c r="Q10390" s="395"/>
      <c r="R10390" s="396"/>
      <c r="S10390" s="396"/>
      <c r="T10390" s="382"/>
    </row>
    <row r="10391" customFormat="false" ht="15" hidden="true" customHeight="false" outlineLevel="0" collapsed="false">
      <c r="A10391" s="439"/>
      <c r="B10391" s="439" t="s">
        <v>2147</v>
      </c>
      <c r="C10391" s="439" t="str">
        <f aca="false">IFERROR(VLOOKUP(B10391,'[1]#¡REF!'!$A$1:$C$15201,2,FALSE()),"")</f>
        <v/>
      </c>
      <c r="D10391" s="439" t="s">
        <v>991</v>
      </c>
      <c r="E10391" s="439" t="s">
        <v>1010</v>
      </c>
      <c r="F10391" s="354" t="s">
        <v>993</v>
      </c>
      <c r="G10391" s="447" t="n">
        <v>60</v>
      </c>
      <c r="H10391" s="448" t="n">
        <v>814.809265929742</v>
      </c>
      <c r="I10391" s="448" t="n">
        <v>16255.4459181767</v>
      </c>
      <c r="J10391" s="388"/>
      <c r="K10391" s="331" t="s">
        <v>994</v>
      </c>
    </row>
    <row r="10392" customFormat="false" ht="15" hidden="true" customHeight="false" outlineLevel="0" collapsed="false">
      <c r="A10392" s="444"/>
      <c r="B10392" s="444" t="s">
        <v>2147</v>
      </c>
      <c r="C10392" s="444" t="str">
        <f aca="false">IFERROR(VLOOKUP(B10392,'[1]#¡REF!'!$A$1:$C$15201,2,FALSE()),"")</f>
        <v/>
      </c>
      <c r="D10392" s="444" t="s">
        <v>991</v>
      </c>
      <c r="E10392" s="444" t="s">
        <v>1011</v>
      </c>
      <c r="F10392" s="354" t="s">
        <v>993</v>
      </c>
      <c r="G10392" s="447" t="n">
        <v>404</v>
      </c>
      <c r="H10392" s="448" t="n">
        <v>5486.3823905936</v>
      </c>
      <c r="I10392" s="448" t="n">
        <v>109453.335849057</v>
      </c>
      <c r="J10392" s="389"/>
      <c r="K10392" s="331" t="s">
        <v>994</v>
      </c>
    </row>
    <row r="10393" customFormat="false" ht="15" hidden="true" customHeight="false" outlineLevel="0" collapsed="false">
      <c r="A10393" s="444"/>
      <c r="B10393" s="444" t="s">
        <v>2147</v>
      </c>
      <c r="C10393" s="444" t="str">
        <f aca="false">IFERROR(VLOOKUP(B10393,'[1]#¡REF!'!$A$1:$C$15201,2,FALSE()),"")</f>
        <v/>
      </c>
      <c r="D10393" s="444" t="s">
        <v>1016</v>
      </c>
      <c r="E10393" s="444" t="s">
        <v>1019</v>
      </c>
      <c r="F10393" s="354" t="s">
        <v>993</v>
      </c>
      <c r="G10393" s="447" t="n">
        <v>13</v>
      </c>
      <c r="H10393" s="448" t="n">
        <v>176.542007618111</v>
      </c>
      <c r="I10393" s="448" t="n">
        <v>3522.01328227162</v>
      </c>
      <c r="J10393" s="389"/>
      <c r="K10393" s="331" t="s">
        <v>994</v>
      </c>
    </row>
    <row r="10394" customFormat="false" ht="15" hidden="true" customHeight="false" outlineLevel="0" collapsed="false">
      <c r="A10394" s="444"/>
      <c r="B10394" s="444" t="s">
        <v>2147</v>
      </c>
      <c r="C10394" s="444" t="str">
        <f aca="false">IFERROR(VLOOKUP(B10394,'[1]#¡REF!'!$A$1:$C$15201,2,FALSE()),"")</f>
        <v/>
      </c>
      <c r="D10394" s="444" t="s">
        <v>1016</v>
      </c>
      <c r="E10394" s="444" t="s">
        <v>1024</v>
      </c>
      <c r="F10394" s="354" t="s">
        <v>993</v>
      </c>
      <c r="G10394" s="447" t="n">
        <v>14</v>
      </c>
      <c r="H10394" s="448" t="n">
        <v>190.122162050273</v>
      </c>
      <c r="I10394" s="448" t="n">
        <v>3792.9373809079</v>
      </c>
      <c r="J10394" s="389"/>
      <c r="K10394" s="331" t="s">
        <v>994</v>
      </c>
    </row>
    <row r="10395" customFormat="false" ht="15" hidden="true" customHeight="false" outlineLevel="0" collapsed="false">
      <c r="A10395" s="449"/>
      <c r="B10395" s="449" t="s">
        <v>2148</v>
      </c>
      <c r="C10395" s="449" t="str">
        <f aca="false">IFERROR(VLOOKUP(B10395,'[1]#¡REF!'!$A$1:$C$15201,2,FALSE()),"")</f>
        <v/>
      </c>
      <c r="D10395" s="449" t="s">
        <v>991</v>
      </c>
      <c r="E10395" s="449" t="s">
        <v>1011</v>
      </c>
      <c r="F10395" s="354" t="s">
        <v>993</v>
      </c>
      <c r="G10395" s="447" t="n">
        <v>1950</v>
      </c>
      <c r="H10395" s="448" t="n">
        <v>79443.112525201</v>
      </c>
      <c r="I10395" s="448" t="n">
        <v>1584890.19850737</v>
      </c>
      <c r="J10395" s="390"/>
      <c r="K10395" s="331" t="s">
        <v>994</v>
      </c>
    </row>
    <row r="10396" customFormat="false" ht="15.75" hidden="true" customHeight="false" outlineLevel="0" collapsed="false">
      <c r="A10396" s="451"/>
      <c r="B10396" s="451" t="s">
        <v>2148</v>
      </c>
      <c r="C10396" s="451" t="str">
        <f aca="false">IFERROR(VLOOKUP(B10396,'[1]#¡REF!'!$A$1:$C$15201,2,FALSE()),"")</f>
        <v/>
      </c>
      <c r="D10396" s="451" t="s">
        <v>991</v>
      </c>
      <c r="E10396" s="451" t="s">
        <v>612</v>
      </c>
      <c r="F10396" s="452" t="s">
        <v>1136</v>
      </c>
      <c r="G10396" s="506" t="n">
        <v>66</v>
      </c>
      <c r="H10396" s="507" t="n">
        <v>2688.84380854526</v>
      </c>
      <c r="I10396" s="507" t="n">
        <v>53642.4374879418</v>
      </c>
      <c r="J10396" s="394"/>
      <c r="K10396" s="356" t="s">
        <v>994</v>
      </c>
      <c r="L10396" s="379"/>
      <c r="M10396" s="379"/>
      <c r="N10396" s="379"/>
      <c r="O10396" s="379"/>
      <c r="P10396" s="279"/>
      <c r="Q10396" s="395"/>
      <c r="R10396" s="396"/>
      <c r="S10396" s="396"/>
      <c r="T10396" s="382"/>
    </row>
    <row r="10397" customFormat="false" ht="15" hidden="true" customHeight="false" outlineLevel="0" collapsed="false">
      <c r="A10397" s="439"/>
      <c r="B10397" s="439" t="s">
        <v>2148</v>
      </c>
      <c r="C10397" s="439" t="str">
        <f aca="false">IFERROR(VLOOKUP(B10397,'[1]#¡REF!'!$A$1:$C$15201,2,FALSE()),"")</f>
        <v/>
      </c>
      <c r="D10397" s="439" t="s">
        <v>1016</v>
      </c>
      <c r="E10397" s="439" t="s">
        <v>1017</v>
      </c>
      <c r="F10397" s="441" t="s">
        <v>1130</v>
      </c>
      <c r="G10397" s="447" t="n">
        <v>61</v>
      </c>
      <c r="H10397" s="448" t="n">
        <v>2485.14352001911</v>
      </c>
      <c r="I10397" s="448" t="n">
        <v>49578.616466128</v>
      </c>
      <c r="J10397" s="388"/>
      <c r="K10397" s="331" t="s">
        <v>994</v>
      </c>
    </row>
    <row r="10398" customFormat="false" ht="15" hidden="true" customHeight="false" outlineLevel="0" collapsed="false">
      <c r="A10398" s="444"/>
      <c r="B10398" s="444" t="s">
        <v>2148</v>
      </c>
      <c r="C10398" s="444" t="str">
        <f aca="false">IFERROR(VLOOKUP(B10398,'[1]#¡REF!'!$A$1:$C$15201,2,FALSE()),"")</f>
        <v/>
      </c>
      <c r="D10398" s="444" t="s">
        <v>1016</v>
      </c>
      <c r="E10398" s="444" t="s">
        <v>1091</v>
      </c>
      <c r="F10398" s="354" t="s">
        <v>993</v>
      </c>
      <c r="G10398" s="447" t="n">
        <v>105</v>
      </c>
      <c r="H10398" s="448" t="n">
        <v>4277.70605904929</v>
      </c>
      <c r="I10398" s="448" t="n">
        <v>85340.2414580892</v>
      </c>
      <c r="J10398" s="389"/>
      <c r="K10398" s="331" t="s">
        <v>994</v>
      </c>
    </row>
    <row r="10399" customFormat="false" ht="15" hidden="true" customHeight="false" outlineLevel="0" collapsed="false">
      <c r="A10399" s="444"/>
      <c r="B10399" s="444" t="s">
        <v>2148</v>
      </c>
      <c r="C10399" s="444" t="str">
        <f aca="false">IFERROR(VLOOKUP(B10399,'[1]#¡REF!'!$A$1:$C$15201,2,FALSE()),"")</f>
        <v/>
      </c>
      <c r="D10399" s="444" t="s">
        <v>1016</v>
      </c>
      <c r="E10399" s="444" t="s">
        <v>1019</v>
      </c>
      <c r="F10399" s="354" t="s">
        <v>993</v>
      </c>
      <c r="G10399" s="447" t="n">
        <v>96</v>
      </c>
      <c r="H10399" s="448" t="n">
        <v>3911.0455397022</v>
      </c>
      <c r="I10399" s="448" t="n">
        <v>78025.3636188244</v>
      </c>
      <c r="J10399" s="389"/>
      <c r="K10399" s="331" t="s">
        <v>994</v>
      </c>
    </row>
    <row r="10400" customFormat="false" ht="15" hidden="true" customHeight="false" outlineLevel="0" collapsed="false">
      <c r="A10400" s="444"/>
      <c r="B10400" s="444" t="s">
        <v>2148</v>
      </c>
      <c r="C10400" s="444" t="str">
        <f aca="false">IFERROR(VLOOKUP(B10400,'[1]#¡REF!'!$A$1:$C$15201,2,FALSE()),"")</f>
        <v/>
      </c>
      <c r="D10400" s="444" t="s">
        <v>1016</v>
      </c>
      <c r="E10400" s="444" t="s">
        <v>1023</v>
      </c>
      <c r="F10400" s="354" t="s">
        <v>993</v>
      </c>
      <c r="G10400" s="447" t="n">
        <v>2</v>
      </c>
      <c r="H10400" s="448" t="n">
        <v>81.4801154104626</v>
      </c>
      <c r="I10400" s="448" t="n">
        <v>1625.52840872551</v>
      </c>
      <c r="J10400" s="389"/>
      <c r="K10400" s="331" t="s">
        <v>994</v>
      </c>
    </row>
    <row r="10401" customFormat="false" ht="15" hidden="true" customHeight="false" outlineLevel="0" collapsed="false">
      <c r="A10401" s="444"/>
      <c r="B10401" s="444" t="s">
        <v>2148</v>
      </c>
      <c r="C10401" s="444" t="str">
        <f aca="false">IFERROR(VLOOKUP(B10401,'[1]#¡REF!'!$A$1:$C$15201,2,FALSE()),"")</f>
        <v/>
      </c>
      <c r="D10401" s="444" t="s">
        <v>1016</v>
      </c>
      <c r="E10401" s="444" t="s">
        <v>1092</v>
      </c>
      <c r="F10401" s="354" t="s">
        <v>993</v>
      </c>
      <c r="G10401" s="447" t="n">
        <v>2920</v>
      </c>
      <c r="H10401" s="448" t="n">
        <v>118960.968499275</v>
      </c>
      <c r="I10401" s="448" t="n">
        <v>2373271.47673924</v>
      </c>
      <c r="J10401" s="389"/>
      <c r="K10401" s="331" t="s">
        <v>994</v>
      </c>
    </row>
    <row r="10402" customFormat="false" ht="15" hidden="true" customHeight="false" outlineLevel="0" collapsed="false">
      <c r="A10402" s="444"/>
      <c r="B10402" s="444" t="s">
        <v>2148</v>
      </c>
      <c r="C10402" s="444" t="str">
        <f aca="false">IFERROR(VLOOKUP(B10402,'[1]#¡REF!'!$A$1:$C$15201,2,FALSE()),"")</f>
        <v/>
      </c>
      <c r="D10402" s="444" t="s">
        <v>1016</v>
      </c>
      <c r="E10402" s="444" t="s">
        <v>1024</v>
      </c>
      <c r="F10402" s="354" t="s">
        <v>993</v>
      </c>
      <c r="G10402" s="447" t="n">
        <v>42</v>
      </c>
      <c r="H10402" s="448" t="n">
        <v>1711.08242361971</v>
      </c>
      <c r="I10402" s="448" t="n">
        <v>34136.0965832357</v>
      </c>
      <c r="J10402" s="389"/>
      <c r="K10402" s="331" t="s">
        <v>994</v>
      </c>
    </row>
    <row r="10403" customFormat="false" ht="15" hidden="true" customHeight="false" outlineLevel="0" collapsed="false">
      <c r="A10403" s="444"/>
      <c r="B10403" s="444" t="s">
        <v>2148</v>
      </c>
      <c r="C10403" s="444" t="str">
        <f aca="false">IFERROR(VLOOKUP(B10403,'[1]#¡REF!'!$A$1:$C$15201,2,FALSE()),"")</f>
        <v/>
      </c>
      <c r="D10403" s="444" t="s">
        <v>1016</v>
      </c>
      <c r="E10403" s="444" t="s">
        <v>1025</v>
      </c>
      <c r="F10403" s="354" t="s">
        <v>993</v>
      </c>
      <c r="G10403" s="447" t="n">
        <v>84</v>
      </c>
      <c r="H10403" s="448" t="n">
        <v>3422.16484723943</v>
      </c>
      <c r="I10403" s="448" t="n">
        <v>68272.1931664713</v>
      </c>
      <c r="J10403" s="389"/>
      <c r="K10403" s="331" t="s">
        <v>994</v>
      </c>
    </row>
    <row r="10404" customFormat="false" ht="15" hidden="true" customHeight="false" outlineLevel="0" collapsed="false">
      <c r="A10404" s="444"/>
      <c r="B10404" s="444" t="s">
        <v>2148</v>
      </c>
      <c r="C10404" s="444" t="str">
        <f aca="false">IFERROR(VLOOKUP(B10404,'[1]#¡REF!'!$A$1:$C$15201,2,FALSE()),"")</f>
        <v/>
      </c>
      <c r="D10404" s="444" t="s">
        <v>1016</v>
      </c>
      <c r="E10404" s="444" t="s">
        <v>1093</v>
      </c>
      <c r="F10404" s="446" t="s">
        <v>1131</v>
      </c>
      <c r="G10404" s="447" t="n">
        <v>61</v>
      </c>
      <c r="H10404" s="448" t="n">
        <v>2485.14352001911</v>
      </c>
      <c r="I10404" s="448" t="n">
        <v>49578.616466128</v>
      </c>
      <c r="J10404" s="389"/>
      <c r="K10404" s="331" t="s">
        <v>994</v>
      </c>
    </row>
    <row r="10405" customFormat="false" ht="15" hidden="true" customHeight="false" outlineLevel="0" collapsed="false">
      <c r="A10405" s="444"/>
      <c r="B10405" s="444" t="s">
        <v>2148</v>
      </c>
      <c r="C10405" s="444" t="str">
        <f aca="false">IFERROR(VLOOKUP(B10405,'[1]#¡REF!'!$A$1:$C$15201,2,FALSE()),"")</f>
        <v/>
      </c>
      <c r="D10405" s="444" t="s">
        <v>1016</v>
      </c>
      <c r="E10405" s="444" t="s">
        <v>1027</v>
      </c>
      <c r="F10405" s="446" t="s">
        <v>1133</v>
      </c>
      <c r="G10405" s="447" t="n">
        <v>61</v>
      </c>
      <c r="H10405" s="448" t="n">
        <v>2485.14352001911</v>
      </c>
      <c r="I10405" s="448" t="n">
        <v>49578.616466128</v>
      </c>
      <c r="J10405" s="389"/>
      <c r="K10405" s="331" t="s">
        <v>994</v>
      </c>
    </row>
    <row r="10406" customFormat="false" ht="15" hidden="true" customHeight="false" outlineLevel="0" collapsed="false">
      <c r="A10406" s="449"/>
      <c r="B10406" s="449" t="s">
        <v>2148</v>
      </c>
      <c r="C10406" s="449" t="str">
        <f aca="false">IFERROR(VLOOKUP(B10406,'[1]#¡REF!'!$A$1:$C$15201,2,FALSE()),"")</f>
        <v/>
      </c>
      <c r="D10406" s="449" t="s">
        <v>1016</v>
      </c>
      <c r="E10406" s="449" t="s">
        <v>1028</v>
      </c>
      <c r="F10406" s="450" t="s">
        <v>1134</v>
      </c>
      <c r="G10406" s="447" t="n">
        <v>61</v>
      </c>
      <c r="H10406" s="448" t="n">
        <v>2485.14352001911</v>
      </c>
      <c r="I10406" s="448" t="n">
        <v>49578.616466128</v>
      </c>
      <c r="J10406" s="390"/>
      <c r="K10406" s="331" t="s">
        <v>994</v>
      </c>
    </row>
    <row r="10407" customFormat="false" ht="15" hidden="true" customHeight="false" outlineLevel="0" collapsed="false">
      <c r="A10407" s="439"/>
      <c r="B10407" s="439" t="s">
        <v>2149</v>
      </c>
      <c r="C10407" s="439" t="str">
        <f aca="false">IFERROR(VLOOKUP(B10407,'[1]#¡REF!'!$A$1:$C$15201,2,FALSE()),"")</f>
        <v/>
      </c>
      <c r="D10407" s="439" t="s">
        <v>991</v>
      </c>
      <c r="E10407" s="439" t="s">
        <v>1009</v>
      </c>
      <c r="F10407" s="354" t="s">
        <v>993</v>
      </c>
      <c r="G10407" s="447" t="n">
        <v>30</v>
      </c>
      <c r="H10407" s="448" t="n">
        <v>107954.249313943</v>
      </c>
      <c r="I10407" s="448" t="n">
        <v>2153687.41463415</v>
      </c>
      <c r="J10407" s="388"/>
      <c r="K10407" s="331" t="s">
        <v>994</v>
      </c>
    </row>
    <row r="10408" customFormat="false" ht="15" hidden="true" customHeight="false" outlineLevel="0" collapsed="false">
      <c r="A10408" s="444"/>
      <c r="B10408" s="444" t="s">
        <v>2149</v>
      </c>
      <c r="C10408" s="444" t="str">
        <f aca="false">IFERROR(VLOOKUP(B10408,'[1]#¡REF!'!$A$1:$C$15201,2,FALSE()),"")</f>
        <v/>
      </c>
      <c r="D10408" s="444" t="s">
        <v>991</v>
      </c>
      <c r="E10408" s="444" t="s">
        <v>1011</v>
      </c>
      <c r="F10408" s="354" t="s">
        <v>993</v>
      </c>
      <c r="G10408" s="447" t="n">
        <v>12</v>
      </c>
      <c r="H10408" s="448" t="n">
        <v>43181.6997255773</v>
      </c>
      <c r="I10408" s="448" t="n">
        <v>861474.965853658</v>
      </c>
      <c r="J10408" s="389"/>
      <c r="K10408" s="331" t="s">
        <v>994</v>
      </c>
    </row>
    <row r="10409" customFormat="false" ht="15" hidden="true" customHeight="false" outlineLevel="0" collapsed="false">
      <c r="A10409" s="444"/>
      <c r="B10409" s="444" t="s">
        <v>2150</v>
      </c>
      <c r="C10409" s="444" t="str">
        <f aca="false">IFERROR(VLOOKUP(B10409,'[1]#¡REF!'!$A$1:$C$15201,2,FALSE()),"")</f>
        <v/>
      </c>
      <c r="D10409" s="444" t="s">
        <v>991</v>
      </c>
      <c r="E10409" s="444" t="s">
        <v>1011</v>
      </c>
      <c r="F10409" s="354" t="s">
        <v>993</v>
      </c>
      <c r="G10409" s="447" t="n">
        <v>30</v>
      </c>
      <c r="H10409" s="448" t="n">
        <v>63275.9958626363</v>
      </c>
      <c r="I10409" s="448" t="n">
        <v>1262356.2</v>
      </c>
      <c r="J10409" s="389"/>
      <c r="K10409" s="331" t="s">
        <v>994</v>
      </c>
    </row>
    <row r="10410" customFormat="false" ht="15" hidden="true" customHeight="false" outlineLevel="0" collapsed="false">
      <c r="A10410" s="444"/>
      <c r="B10410" s="444" t="s">
        <v>2150</v>
      </c>
      <c r="C10410" s="444" t="str">
        <f aca="false">IFERROR(VLOOKUP(B10410,'[1]#¡REF!'!$A$1:$C$15201,2,FALSE()),"")</f>
        <v/>
      </c>
      <c r="D10410" s="444" t="s">
        <v>991</v>
      </c>
      <c r="E10410" s="444" t="s">
        <v>1004</v>
      </c>
      <c r="F10410" s="446" t="s">
        <v>1134</v>
      </c>
      <c r="G10410" s="447" t="n">
        <v>10</v>
      </c>
      <c r="H10410" s="448" t="n">
        <v>21091.9986208788</v>
      </c>
      <c r="I10410" s="448" t="n">
        <v>420785.4</v>
      </c>
      <c r="J10410" s="389"/>
      <c r="K10410" s="331" t="s">
        <v>994</v>
      </c>
    </row>
    <row r="10411" customFormat="false" ht="15" hidden="true" customHeight="false" outlineLevel="0" collapsed="false">
      <c r="A10411" s="444"/>
      <c r="B10411" s="444" t="s">
        <v>2151</v>
      </c>
      <c r="C10411" s="444" t="str">
        <f aca="false">IFERROR(VLOOKUP(B10411,'[1]#¡REF!'!$A$1:$C$15201,2,FALSE()),"")</f>
        <v/>
      </c>
      <c r="D10411" s="444" t="s">
        <v>1016</v>
      </c>
      <c r="E10411" s="444" t="s">
        <v>1018</v>
      </c>
      <c r="F10411" s="354" t="s">
        <v>993</v>
      </c>
      <c r="G10411" s="447" t="n">
        <v>68</v>
      </c>
      <c r="H10411" s="448" t="n">
        <v>9543.85902508813</v>
      </c>
      <c r="I10411" s="448" t="n">
        <v>190400</v>
      </c>
      <c r="J10411" s="389"/>
      <c r="K10411" s="331" t="s">
        <v>994</v>
      </c>
    </row>
    <row r="10412" customFormat="false" ht="15" hidden="true" customHeight="false" outlineLevel="0" collapsed="false">
      <c r="A10412" s="444"/>
      <c r="B10412" s="444" t="s">
        <v>2151</v>
      </c>
      <c r="C10412" s="444" t="str">
        <f aca="false">IFERROR(VLOOKUP(B10412,'[1]#¡REF!'!$A$1:$C$15201,2,FALSE()),"")</f>
        <v/>
      </c>
      <c r="D10412" s="444" t="s">
        <v>1016</v>
      </c>
      <c r="E10412" s="444" t="s">
        <v>1019</v>
      </c>
      <c r="F10412" s="354" t="s">
        <v>993</v>
      </c>
      <c r="G10412" s="447" t="n">
        <v>37</v>
      </c>
      <c r="H10412" s="448" t="n">
        <v>5192.98211659207</v>
      </c>
      <c r="I10412" s="448" t="n">
        <v>103600</v>
      </c>
      <c r="J10412" s="389"/>
      <c r="K10412" s="331" t="s">
        <v>994</v>
      </c>
    </row>
    <row r="10413" customFormat="false" ht="15" hidden="true" customHeight="false" outlineLevel="0" collapsed="false">
      <c r="A10413" s="449"/>
      <c r="B10413" s="449" t="s">
        <v>2152</v>
      </c>
      <c r="C10413" s="449" t="str">
        <f aca="false">IFERROR(VLOOKUP(B10413,'[1]#¡REF!'!$A$1:$C$15201,2,FALSE()),"")</f>
        <v/>
      </c>
      <c r="D10413" s="449" t="s">
        <v>991</v>
      </c>
      <c r="E10413" s="449" t="s">
        <v>1037</v>
      </c>
      <c r="F10413" s="450" t="s">
        <v>1131</v>
      </c>
      <c r="G10413" s="447" t="n">
        <v>9</v>
      </c>
      <c r="H10413" s="448" t="n">
        <v>9773.03647895512</v>
      </c>
      <c r="I10413" s="448" t="n">
        <v>194972.090503597</v>
      </c>
      <c r="J10413" s="390"/>
      <c r="K10413" s="331" t="s">
        <v>994</v>
      </c>
    </row>
    <row r="10414" customFormat="false" ht="15.75" hidden="true" customHeight="false" outlineLevel="0" collapsed="false">
      <c r="A10414" s="451"/>
      <c r="B10414" s="451" t="s">
        <v>2152</v>
      </c>
      <c r="C10414" s="451" t="str">
        <f aca="false">IFERROR(VLOOKUP(B10414,'[1]#¡REF!'!$A$1:$C$15201,2,FALSE()),"")</f>
        <v/>
      </c>
      <c r="D10414" s="451" t="s">
        <v>991</v>
      </c>
      <c r="E10414" s="451" t="s">
        <v>612</v>
      </c>
      <c r="F10414" s="452" t="s">
        <v>1136</v>
      </c>
      <c r="G10414" s="506" t="n">
        <v>11</v>
      </c>
      <c r="H10414" s="507" t="n">
        <v>11944.8223631674</v>
      </c>
      <c r="I10414" s="507" t="n">
        <v>238299.221726619</v>
      </c>
      <c r="J10414" s="394"/>
      <c r="K10414" s="356" t="s">
        <v>994</v>
      </c>
      <c r="L10414" s="379"/>
      <c r="M10414" s="379"/>
      <c r="N10414" s="379"/>
      <c r="O10414" s="379"/>
      <c r="P10414" s="279"/>
      <c r="Q10414" s="395"/>
      <c r="R10414" s="396"/>
      <c r="S10414" s="396"/>
      <c r="T10414" s="382"/>
    </row>
    <row r="10415" customFormat="false" ht="15" hidden="true" customHeight="false" outlineLevel="0" collapsed="false">
      <c r="A10415" s="439"/>
      <c r="B10415" s="439" t="s">
        <v>2153</v>
      </c>
      <c r="C10415" s="439" t="str">
        <f aca="false">IFERROR(VLOOKUP(B10415,'[1]#¡REF!'!$A$1:$C$15201,2,FALSE()),"")</f>
        <v/>
      </c>
      <c r="D10415" s="439" t="s">
        <v>991</v>
      </c>
      <c r="E10415" s="439" t="s">
        <v>1011</v>
      </c>
      <c r="F10415" s="354" t="s">
        <v>993</v>
      </c>
      <c r="G10415" s="447" t="n">
        <v>150</v>
      </c>
      <c r="H10415" s="448" t="n">
        <v>162904.801091594</v>
      </c>
      <c r="I10415" s="448" t="n">
        <v>3249950.99427855</v>
      </c>
      <c r="J10415" s="388"/>
      <c r="K10415" s="331" t="s">
        <v>994</v>
      </c>
    </row>
    <row r="10416" customFormat="false" ht="15" hidden="true" customHeight="false" outlineLevel="0" collapsed="false">
      <c r="A10416" s="444"/>
      <c r="B10416" s="444" t="s">
        <v>2153</v>
      </c>
      <c r="C10416" s="444" t="str">
        <f aca="false">IFERROR(VLOOKUP(B10416,'[1]#¡REF!'!$A$1:$C$15201,2,FALSE()),"")</f>
        <v/>
      </c>
      <c r="D10416" s="444" t="s">
        <v>991</v>
      </c>
      <c r="E10416" s="444" t="s">
        <v>1037</v>
      </c>
      <c r="F10416" s="446" t="s">
        <v>1131</v>
      </c>
      <c r="G10416" s="447" t="n">
        <v>18</v>
      </c>
      <c r="H10416" s="448" t="n">
        <v>19548.5761309913</v>
      </c>
      <c r="I10416" s="448" t="n">
        <v>389994.119313426</v>
      </c>
      <c r="J10416" s="389"/>
      <c r="K10416" s="331" t="s">
        <v>994</v>
      </c>
    </row>
    <row r="10417" customFormat="false" ht="15" hidden="true" customHeight="false" outlineLevel="0" collapsed="false">
      <c r="A10417" s="444"/>
      <c r="B10417" s="444" t="s">
        <v>2153</v>
      </c>
      <c r="C10417" s="444" t="str">
        <f aca="false">IFERROR(VLOOKUP(B10417,'[1]#¡REF!'!$A$1:$C$15201,2,FALSE()),"")</f>
        <v/>
      </c>
      <c r="D10417" s="444" t="s">
        <v>991</v>
      </c>
      <c r="E10417" s="444" t="s">
        <v>1014</v>
      </c>
      <c r="F10417" s="446" t="s">
        <v>1132</v>
      </c>
      <c r="G10417" s="447" t="n">
        <v>40</v>
      </c>
      <c r="H10417" s="448" t="n">
        <v>43441.2802910917</v>
      </c>
      <c r="I10417" s="448" t="n">
        <v>866653.598474281</v>
      </c>
      <c r="J10417" s="389"/>
      <c r="K10417" s="331" t="s">
        <v>994</v>
      </c>
    </row>
    <row r="10418" customFormat="false" ht="15" hidden="true" customHeight="false" outlineLevel="0" collapsed="false">
      <c r="A10418" s="449"/>
      <c r="B10418" s="449" t="s">
        <v>2153</v>
      </c>
      <c r="C10418" s="449" t="str">
        <f aca="false">IFERROR(VLOOKUP(B10418,'[1]#¡REF!'!$A$1:$C$15201,2,FALSE()),"")</f>
        <v/>
      </c>
      <c r="D10418" s="449" t="s">
        <v>991</v>
      </c>
      <c r="E10418" s="449" t="s">
        <v>1002</v>
      </c>
      <c r="F10418" s="450" t="s">
        <v>1133</v>
      </c>
      <c r="G10418" s="447" t="n">
        <v>75</v>
      </c>
      <c r="H10418" s="448" t="n">
        <v>81452.400545797</v>
      </c>
      <c r="I10418" s="448" t="n">
        <v>1624975.49713928</v>
      </c>
      <c r="J10418" s="390"/>
      <c r="K10418" s="331" t="s">
        <v>994</v>
      </c>
    </row>
    <row r="10419" customFormat="false" ht="15.75" hidden="true" customHeight="false" outlineLevel="0" collapsed="false">
      <c r="A10419" s="451"/>
      <c r="B10419" s="451" t="s">
        <v>2153</v>
      </c>
      <c r="C10419" s="451" t="str">
        <f aca="false">IFERROR(VLOOKUP(B10419,'[1]#¡REF!'!$A$1:$C$15201,2,FALSE()),"")</f>
        <v/>
      </c>
      <c r="D10419" s="451" t="s">
        <v>991</v>
      </c>
      <c r="E10419" s="451" t="s">
        <v>612</v>
      </c>
      <c r="F10419" s="452" t="s">
        <v>1136</v>
      </c>
      <c r="G10419" s="506" t="n">
        <v>11</v>
      </c>
      <c r="H10419" s="507" t="n">
        <v>11946.3520800502</v>
      </c>
      <c r="I10419" s="507" t="n">
        <v>238329.739580427</v>
      </c>
      <c r="J10419" s="394"/>
      <c r="K10419" s="356" t="s">
        <v>994</v>
      </c>
      <c r="L10419" s="379"/>
      <c r="M10419" s="379"/>
      <c r="N10419" s="379"/>
      <c r="O10419" s="379"/>
      <c r="P10419" s="279"/>
      <c r="Q10419" s="395"/>
      <c r="R10419" s="396"/>
      <c r="S10419" s="396"/>
      <c r="T10419" s="382"/>
    </row>
    <row r="10420" customFormat="false" ht="15" hidden="true" customHeight="false" outlineLevel="0" collapsed="false">
      <c r="A10420" s="439"/>
      <c r="B10420" s="439" t="s">
        <v>2154</v>
      </c>
      <c r="C10420" s="439" t="str">
        <f aca="false">IFERROR(VLOOKUP(B10420,'[1]#¡REF!'!$A$1:$C$15201,2,FALSE()),"")</f>
        <v/>
      </c>
      <c r="D10420" s="439" t="s">
        <v>991</v>
      </c>
      <c r="E10420" s="439" t="s">
        <v>997</v>
      </c>
      <c r="F10420" s="441" t="s">
        <v>1130</v>
      </c>
      <c r="G10420" s="447" t="n">
        <v>60</v>
      </c>
      <c r="H10420" s="448" t="n">
        <v>65165.3747860298</v>
      </c>
      <c r="I10420" s="448" t="n">
        <v>1300049.3119863</v>
      </c>
      <c r="J10420" s="388"/>
      <c r="K10420" s="331" t="s">
        <v>994</v>
      </c>
    </row>
    <row r="10421" customFormat="false" ht="15" hidden="true" customHeight="false" outlineLevel="0" collapsed="false">
      <c r="A10421" s="444"/>
      <c r="B10421" s="444" t="s">
        <v>2154</v>
      </c>
      <c r="C10421" s="444" t="str">
        <f aca="false">IFERROR(VLOOKUP(B10421,'[1]#¡REF!'!$A$1:$C$15201,2,FALSE()),"")</f>
        <v/>
      </c>
      <c r="D10421" s="444" t="s">
        <v>991</v>
      </c>
      <c r="E10421" s="444" t="s">
        <v>992</v>
      </c>
      <c r="F10421" s="354" t="s">
        <v>993</v>
      </c>
      <c r="G10421" s="447" t="n">
        <v>50</v>
      </c>
      <c r="H10421" s="448" t="n">
        <v>54304.4789883581</v>
      </c>
      <c r="I10421" s="448" t="n">
        <v>1083374.42665525</v>
      </c>
      <c r="J10421" s="389"/>
      <c r="K10421" s="331" t="s">
        <v>994</v>
      </c>
    </row>
    <row r="10422" customFormat="false" ht="15" hidden="true" customHeight="false" outlineLevel="0" collapsed="false">
      <c r="A10422" s="444"/>
      <c r="B10422" s="444" t="s">
        <v>2154</v>
      </c>
      <c r="C10422" s="444" t="str">
        <f aca="false">IFERROR(VLOOKUP(B10422,'[1]#¡REF!'!$A$1:$C$15201,2,FALSE()),"")</f>
        <v/>
      </c>
      <c r="D10422" s="444" t="s">
        <v>991</v>
      </c>
      <c r="E10422" s="444" t="s">
        <v>1053</v>
      </c>
      <c r="F10422" s="354" t="s">
        <v>993</v>
      </c>
      <c r="G10422" s="447" t="n">
        <v>50</v>
      </c>
      <c r="H10422" s="448" t="n">
        <v>54304.4789883582</v>
      </c>
      <c r="I10422" s="448" t="n">
        <v>1083374.42665525</v>
      </c>
      <c r="J10422" s="389"/>
      <c r="K10422" s="331" t="s">
        <v>994</v>
      </c>
    </row>
    <row r="10423" customFormat="false" ht="15" hidden="true" customHeight="false" outlineLevel="0" collapsed="false">
      <c r="A10423" s="444"/>
      <c r="B10423" s="444" t="s">
        <v>2154</v>
      </c>
      <c r="C10423" s="444" t="str">
        <f aca="false">IFERROR(VLOOKUP(B10423,'[1]#¡REF!'!$A$1:$C$15201,2,FALSE()),"")</f>
        <v/>
      </c>
      <c r="D10423" s="444" t="s">
        <v>991</v>
      </c>
      <c r="E10423" s="444" t="s">
        <v>1011</v>
      </c>
      <c r="F10423" s="354" t="s">
        <v>993</v>
      </c>
      <c r="G10423" s="447" t="n">
        <v>300</v>
      </c>
      <c r="H10423" s="448" t="n">
        <v>325826.873930149</v>
      </c>
      <c r="I10423" s="448" t="n">
        <v>6500246.55993151</v>
      </c>
      <c r="J10423" s="389"/>
      <c r="K10423" s="331" t="s">
        <v>994</v>
      </c>
    </row>
    <row r="10424" customFormat="false" ht="15" hidden="true" customHeight="false" outlineLevel="0" collapsed="false">
      <c r="A10424" s="444"/>
      <c r="B10424" s="444" t="s">
        <v>2154</v>
      </c>
      <c r="C10424" s="444" t="str">
        <f aca="false">IFERROR(VLOOKUP(B10424,'[1]#¡REF!'!$A$1:$C$15201,2,FALSE()),"")</f>
        <v/>
      </c>
      <c r="D10424" s="444" t="s">
        <v>991</v>
      </c>
      <c r="E10424" s="444" t="s">
        <v>1037</v>
      </c>
      <c r="F10424" s="446" t="s">
        <v>1131</v>
      </c>
      <c r="G10424" s="447" t="n">
        <v>126</v>
      </c>
      <c r="H10424" s="448" t="n">
        <v>136847.287050663</v>
      </c>
      <c r="I10424" s="448" t="n">
        <v>2730103.55517123</v>
      </c>
      <c r="J10424" s="389"/>
      <c r="K10424" s="331" t="s">
        <v>994</v>
      </c>
    </row>
    <row r="10425" customFormat="false" ht="15" hidden="true" customHeight="false" outlineLevel="0" collapsed="false">
      <c r="A10425" s="444"/>
      <c r="B10425" s="444" t="s">
        <v>2154</v>
      </c>
      <c r="C10425" s="444" t="str">
        <f aca="false">IFERROR(VLOOKUP(B10425,'[1]#¡REF!'!$A$1:$C$15201,2,FALSE()),"")</f>
        <v/>
      </c>
      <c r="D10425" s="444" t="s">
        <v>991</v>
      </c>
      <c r="E10425" s="444" t="s">
        <v>1014</v>
      </c>
      <c r="F10425" s="446" t="s">
        <v>1132</v>
      </c>
      <c r="G10425" s="447" t="n">
        <v>100</v>
      </c>
      <c r="H10425" s="448" t="n">
        <v>108608.957976716</v>
      </c>
      <c r="I10425" s="448" t="n">
        <v>2166748.8533105</v>
      </c>
      <c r="J10425" s="389"/>
      <c r="K10425" s="331" t="s">
        <v>994</v>
      </c>
    </row>
    <row r="10426" customFormat="false" ht="15" hidden="true" customHeight="false" outlineLevel="0" collapsed="false">
      <c r="A10426" s="449"/>
      <c r="B10426" s="449" t="s">
        <v>2154</v>
      </c>
      <c r="C10426" s="449" t="str">
        <f aca="false">IFERROR(VLOOKUP(B10426,'[1]#¡REF!'!$A$1:$C$15201,2,FALSE()),"")</f>
        <v/>
      </c>
      <c r="D10426" s="449" t="s">
        <v>991</v>
      </c>
      <c r="E10426" s="449" t="s">
        <v>1002</v>
      </c>
      <c r="F10426" s="450" t="s">
        <v>1133</v>
      </c>
      <c r="G10426" s="447" t="n">
        <v>50</v>
      </c>
      <c r="H10426" s="448" t="n">
        <v>54304.4789883582</v>
      </c>
      <c r="I10426" s="448" t="n">
        <v>1083374.42665525</v>
      </c>
      <c r="J10426" s="390"/>
      <c r="K10426" s="331" t="s">
        <v>994</v>
      </c>
    </row>
    <row r="10427" customFormat="false" ht="15.75" hidden="true" customHeight="false" outlineLevel="0" collapsed="false">
      <c r="A10427" s="451"/>
      <c r="B10427" s="451" t="s">
        <v>2154</v>
      </c>
      <c r="C10427" s="451" t="str">
        <f aca="false">IFERROR(VLOOKUP(B10427,'[1]#¡REF!'!$A$1:$C$15201,2,FALSE()),"")</f>
        <v/>
      </c>
      <c r="D10427" s="451" t="s">
        <v>991</v>
      </c>
      <c r="E10427" s="451" t="s">
        <v>612</v>
      </c>
      <c r="F10427" s="452" t="s">
        <v>1136</v>
      </c>
      <c r="G10427" s="506" t="n">
        <v>11</v>
      </c>
      <c r="H10427" s="507" t="n">
        <v>11946.9853774388</v>
      </c>
      <c r="I10427" s="507" t="n">
        <v>238342.373864155</v>
      </c>
      <c r="J10427" s="394"/>
      <c r="K10427" s="356" t="s">
        <v>994</v>
      </c>
      <c r="L10427" s="379"/>
      <c r="M10427" s="379"/>
      <c r="N10427" s="379"/>
      <c r="O10427" s="379"/>
      <c r="P10427" s="279"/>
      <c r="Q10427" s="395"/>
      <c r="R10427" s="396"/>
      <c r="S10427" s="396"/>
      <c r="T10427" s="382"/>
    </row>
    <row r="10428" customFormat="false" ht="15" hidden="true" customHeight="false" outlineLevel="0" collapsed="false">
      <c r="A10428" s="439"/>
      <c r="B10428" s="439" t="s">
        <v>2155</v>
      </c>
      <c r="C10428" s="439" t="str">
        <f aca="false">IFERROR(VLOOKUP(B10428,'[1]#¡REF!'!$A$1:$C$15201,2,FALSE()),"")</f>
        <v/>
      </c>
      <c r="D10428" s="439" t="s">
        <v>991</v>
      </c>
      <c r="E10428" s="439" t="s">
        <v>992</v>
      </c>
      <c r="F10428" s="354" t="s">
        <v>993</v>
      </c>
      <c r="G10428" s="447" t="n">
        <v>45</v>
      </c>
      <c r="H10428" s="448" t="n">
        <v>8105.53660910819</v>
      </c>
      <c r="I10428" s="448" t="n">
        <v>161705.466</v>
      </c>
      <c r="J10428" s="388"/>
      <c r="K10428" s="331" t="s">
        <v>994</v>
      </c>
    </row>
    <row r="10429" customFormat="false" ht="15" hidden="true" customHeight="false" outlineLevel="0" collapsed="false">
      <c r="A10429" s="444"/>
      <c r="B10429" s="444" t="s">
        <v>2155</v>
      </c>
      <c r="C10429" s="444" t="str">
        <f aca="false">IFERROR(VLOOKUP(B10429,'[1]#¡REF!'!$A$1:$C$15201,2,FALSE()),"")</f>
        <v/>
      </c>
      <c r="D10429" s="444" t="s">
        <v>991</v>
      </c>
      <c r="E10429" s="444" t="s">
        <v>1011</v>
      </c>
      <c r="F10429" s="354" t="s">
        <v>993</v>
      </c>
      <c r="G10429" s="447" t="n">
        <v>60</v>
      </c>
      <c r="H10429" s="448" t="n">
        <v>10807.3821454776</v>
      </c>
      <c r="I10429" s="448" t="n">
        <v>215607.288</v>
      </c>
      <c r="J10429" s="389"/>
      <c r="K10429" s="331" t="s">
        <v>994</v>
      </c>
    </row>
    <row r="10430" customFormat="false" ht="15" hidden="true" customHeight="false" outlineLevel="0" collapsed="false">
      <c r="A10430" s="449"/>
      <c r="B10430" s="449" t="s">
        <v>2155</v>
      </c>
      <c r="C10430" s="449" t="str">
        <f aca="false">IFERROR(VLOOKUP(B10430,'[1]#¡REF!'!$A$1:$C$15201,2,FALSE()),"")</f>
        <v/>
      </c>
      <c r="D10430" s="449" t="s">
        <v>991</v>
      </c>
      <c r="E10430" s="449" t="s">
        <v>1002</v>
      </c>
      <c r="F10430" s="450" t="s">
        <v>1133</v>
      </c>
      <c r="G10430" s="447" t="n">
        <v>150</v>
      </c>
      <c r="H10430" s="448" t="n">
        <v>27018.455363694</v>
      </c>
      <c r="I10430" s="448" t="n">
        <v>539018.22</v>
      </c>
      <c r="J10430" s="390"/>
      <c r="K10430" s="331" t="s">
        <v>994</v>
      </c>
    </row>
    <row r="10431" customFormat="false" ht="15.75" hidden="true" customHeight="false" outlineLevel="0" collapsed="false">
      <c r="A10431" s="451"/>
      <c r="B10431" s="451" t="s">
        <v>2155</v>
      </c>
      <c r="C10431" s="451" t="str">
        <f aca="false">IFERROR(VLOOKUP(B10431,'[1]#¡REF!'!$A$1:$C$15201,2,FALSE()),"")</f>
        <v/>
      </c>
      <c r="D10431" s="451" t="s">
        <v>991</v>
      </c>
      <c r="E10431" s="451" t="s">
        <v>612</v>
      </c>
      <c r="F10431" s="452" t="s">
        <v>1136</v>
      </c>
      <c r="G10431" s="506" t="n">
        <v>4</v>
      </c>
      <c r="H10431" s="507" t="n">
        <v>720.492143031839</v>
      </c>
      <c r="I10431" s="507" t="n">
        <v>14373.8192</v>
      </c>
      <c r="J10431" s="394"/>
      <c r="K10431" s="356" t="s">
        <v>994</v>
      </c>
      <c r="L10431" s="379"/>
      <c r="M10431" s="379"/>
      <c r="N10431" s="379"/>
      <c r="O10431" s="379"/>
      <c r="P10431" s="279"/>
      <c r="Q10431" s="395"/>
      <c r="R10431" s="396"/>
      <c r="S10431" s="396"/>
      <c r="T10431" s="382"/>
    </row>
    <row r="10432" customFormat="false" ht="15" hidden="true" customHeight="false" outlineLevel="0" collapsed="false">
      <c r="A10432" s="439"/>
      <c r="B10432" s="439" t="s">
        <v>2155</v>
      </c>
      <c r="C10432" s="439" t="str">
        <f aca="false">IFERROR(VLOOKUP(B10432,'[1]#¡REF!'!$A$1:$C$15201,2,FALSE()),"")</f>
        <v/>
      </c>
      <c r="D10432" s="439" t="s">
        <v>1016</v>
      </c>
      <c r="E10432" s="439" t="s">
        <v>1018</v>
      </c>
      <c r="F10432" s="354" t="s">
        <v>993</v>
      </c>
      <c r="G10432" s="447" t="n">
        <v>84</v>
      </c>
      <c r="H10432" s="448" t="n">
        <v>15130.3350036686</v>
      </c>
      <c r="I10432" s="448" t="n">
        <v>301850.2032</v>
      </c>
      <c r="J10432" s="388"/>
      <c r="K10432" s="331" t="s">
        <v>994</v>
      </c>
    </row>
    <row r="10433" customFormat="false" ht="15" hidden="true" customHeight="false" outlineLevel="0" collapsed="false">
      <c r="A10433" s="444"/>
      <c r="B10433" s="444" t="s">
        <v>2155</v>
      </c>
      <c r="C10433" s="444" t="str">
        <f aca="false">IFERROR(VLOOKUP(B10433,'[1]#¡REF!'!$A$1:$C$15201,2,FALSE()),"")</f>
        <v/>
      </c>
      <c r="D10433" s="444" t="s">
        <v>1016</v>
      </c>
      <c r="E10433" s="444" t="s">
        <v>1019</v>
      </c>
      <c r="F10433" s="354" t="s">
        <v>993</v>
      </c>
      <c r="G10433" s="447" t="n">
        <v>456</v>
      </c>
      <c r="H10433" s="448" t="n">
        <v>82136.1043056297</v>
      </c>
      <c r="I10433" s="448" t="n">
        <v>1638615.3888</v>
      </c>
      <c r="J10433" s="389"/>
      <c r="K10433" s="331" t="s">
        <v>994</v>
      </c>
    </row>
    <row r="10434" customFormat="false" ht="15" hidden="true" customHeight="false" outlineLevel="0" collapsed="false">
      <c r="A10434" s="444"/>
      <c r="B10434" s="444" t="s">
        <v>2156</v>
      </c>
      <c r="C10434" s="444" t="str">
        <f aca="false">IFERROR(VLOOKUP(B10434,'[1]#¡REF!'!$A$1:$C$15201,2,FALSE()),"")</f>
        <v/>
      </c>
      <c r="D10434" s="444" t="s">
        <v>991</v>
      </c>
      <c r="E10434" s="444" t="s">
        <v>992</v>
      </c>
      <c r="F10434" s="354" t="s">
        <v>993</v>
      </c>
      <c r="G10434" s="447" t="n">
        <v>298</v>
      </c>
      <c r="H10434" s="448" t="n">
        <v>86670.7903470912</v>
      </c>
      <c r="I10434" s="448" t="n">
        <v>1729082.3812844</v>
      </c>
      <c r="J10434" s="389"/>
      <c r="K10434" s="331" t="s">
        <v>994</v>
      </c>
    </row>
    <row r="10435" customFormat="false" ht="15" hidden="true" customHeight="false" outlineLevel="0" collapsed="false">
      <c r="A10435" s="444"/>
      <c r="B10435" s="444" t="s">
        <v>2156</v>
      </c>
      <c r="C10435" s="444" t="str">
        <f aca="false">IFERROR(VLOOKUP(B10435,'[1]#¡REF!'!$A$1:$C$15201,2,FALSE()),"")</f>
        <v/>
      </c>
      <c r="D10435" s="444" t="s">
        <v>991</v>
      </c>
      <c r="E10435" s="444" t="s">
        <v>1053</v>
      </c>
      <c r="F10435" s="354" t="s">
        <v>993</v>
      </c>
      <c r="G10435" s="447" t="n">
        <v>120</v>
      </c>
      <c r="H10435" s="448" t="n">
        <v>34900.9894015132</v>
      </c>
      <c r="I10435" s="448" t="n">
        <v>696274.784409826</v>
      </c>
      <c r="J10435" s="389"/>
      <c r="K10435" s="331" t="s">
        <v>994</v>
      </c>
    </row>
    <row r="10436" customFormat="false" ht="15" hidden="true" customHeight="false" outlineLevel="0" collapsed="false">
      <c r="A10436" s="444"/>
      <c r="B10436" s="444" t="s">
        <v>2156</v>
      </c>
      <c r="C10436" s="444" t="str">
        <f aca="false">IFERROR(VLOOKUP(B10436,'[1]#¡REF!'!$A$1:$C$15201,2,FALSE()),"")</f>
        <v/>
      </c>
      <c r="D10436" s="444" t="s">
        <v>991</v>
      </c>
      <c r="E10436" s="444" t="s">
        <v>1011</v>
      </c>
      <c r="F10436" s="354" t="s">
        <v>993</v>
      </c>
      <c r="G10436" s="447" t="n">
        <v>300</v>
      </c>
      <c r="H10436" s="448" t="n">
        <v>87252.4735037831</v>
      </c>
      <c r="I10436" s="448" t="n">
        <v>1740686.96102457</v>
      </c>
      <c r="J10436" s="389"/>
      <c r="K10436" s="331" t="s">
        <v>994</v>
      </c>
    </row>
    <row r="10437" customFormat="false" ht="15" hidden="true" customHeight="false" outlineLevel="0" collapsed="false">
      <c r="A10437" s="444"/>
      <c r="B10437" s="444" t="s">
        <v>2156</v>
      </c>
      <c r="C10437" s="444" t="str">
        <f aca="false">IFERROR(VLOOKUP(B10437,'[1]#¡REF!'!$A$1:$C$15201,2,FALSE()),"")</f>
        <v/>
      </c>
      <c r="D10437" s="444" t="s">
        <v>991</v>
      </c>
      <c r="E10437" s="444" t="s">
        <v>1037</v>
      </c>
      <c r="F10437" s="446" t="s">
        <v>1131</v>
      </c>
      <c r="G10437" s="447" t="n">
        <v>63</v>
      </c>
      <c r="H10437" s="448" t="n">
        <v>18323.0194357945</v>
      </c>
      <c r="I10437" s="448" t="n">
        <v>365544.261815159</v>
      </c>
      <c r="J10437" s="389"/>
      <c r="K10437" s="331" t="s">
        <v>994</v>
      </c>
    </row>
    <row r="10438" customFormat="false" ht="15" hidden="true" customHeight="false" outlineLevel="0" collapsed="false">
      <c r="A10438" s="444"/>
      <c r="B10438" s="444" t="s">
        <v>2156</v>
      </c>
      <c r="C10438" s="444" t="str">
        <f aca="false">IFERROR(VLOOKUP(B10438,'[1]#¡REF!'!$A$1:$C$15201,2,FALSE()),"")</f>
        <v/>
      </c>
      <c r="D10438" s="444" t="s">
        <v>991</v>
      </c>
      <c r="E10438" s="444" t="s">
        <v>1014</v>
      </c>
      <c r="F10438" s="446" t="s">
        <v>1132</v>
      </c>
      <c r="G10438" s="447" t="n">
        <v>60</v>
      </c>
      <c r="H10438" s="448" t="n">
        <v>17450.4947007566</v>
      </c>
      <c r="I10438" s="448" t="n">
        <v>348137.392204913</v>
      </c>
      <c r="J10438" s="389"/>
      <c r="K10438" s="331" t="s">
        <v>994</v>
      </c>
    </row>
    <row r="10439" customFormat="false" ht="15" hidden="true" customHeight="false" outlineLevel="0" collapsed="false">
      <c r="A10439" s="449"/>
      <c r="B10439" s="449" t="s">
        <v>2156</v>
      </c>
      <c r="C10439" s="449" t="str">
        <f aca="false">IFERROR(VLOOKUP(B10439,'[1]#¡REF!'!$A$1:$C$15201,2,FALSE()),"")</f>
        <v/>
      </c>
      <c r="D10439" s="449" t="s">
        <v>991</v>
      </c>
      <c r="E10439" s="449" t="s">
        <v>1002</v>
      </c>
      <c r="F10439" s="450" t="s">
        <v>1133</v>
      </c>
      <c r="G10439" s="447" t="n">
        <v>250</v>
      </c>
      <c r="H10439" s="448" t="n">
        <v>72710.394586486</v>
      </c>
      <c r="I10439" s="448" t="n">
        <v>1450572.46752047</v>
      </c>
      <c r="J10439" s="390"/>
      <c r="K10439" s="331" t="s">
        <v>994</v>
      </c>
    </row>
    <row r="10440" customFormat="false" ht="15" hidden="true" customHeight="false" outlineLevel="0" collapsed="false">
      <c r="A10440" s="439"/>
      <c r="B10440" s="439" t="s">
        <v>2157</v>
      </c>
      <c r="C10440" s="439" t="str">
        <f aca="false">IFERROR(VLOOKUP(B10440,'[1]#¡REF!'!$A$1:$C$15201,2,FALSE()),"")</f>
        <v/>
      </c>
      <c r="D10440" s="439" t="s">
        <v>991</v>
      </c>
      <c r="E10440" s="439" t="s">
        <v>992</v>
      </c>
      <c r="F10440" s="354" t="s">
        <v>993</v>
      </c>
      <c r="G10440" s="447" t="n">
        <v>14</v>
      </c>
      <c r="H10440" s="448" t="n">
        <v>8151.31384920153</v>
      </c>
      <c r="I10440" s="448" t="n">
        <v>162618.722</v>
      </c>
      <c r="J10440" s="388"/>
      <c r="K10440" s="331" t="s">
        <v>994</v>
      </c>
    </row>
    <row r="10441" customFormat="false" ht="15" hidden="true" customHeight="false" outlineLevel="0" collapsed="false">
      <c r="A10441" s="444"/>
      <c r="B10441" s="444" t="s">
        <v>2157</v>
      </c>
      <c r="C10441" s="444" t="str">
        <f aca="false">IFERROR(VLOOKUP(B10441,'[1]#¡REF!'!$A$1:$C$15201,2,FALSE()),"")</f>
        <v/>
      </c>
      <c r="D10441" s="444" t="s">
        <v>991</v>
      </c>
      <c r="E10441" s="444" t="s">
        <v>1011</v>
      </c>
      <c r="F10441" s="354" t="s">
        <v>993</v>
      </c>
      <c r="G10441" s="447" t="n">
        <v>300</v>
      </c>
      <c r="H10441" s="448" t="n">
        <v>174671.011054319</v>
      </c>
      <c r="I10441" s="448" t="n">
        <v>3484686.9</v>
      </c>
      <c r="J10441" s="389"/>
      <c r="K10441" s="331" t="s">
        <v>994</v>
      </c>
    </row>
    <row r="10442" customFormat="false" ht="15" hidden="true" customHeight="false" outlineLevel="0" collapsed="false">
      <c r="A10442" s="444"/>
      <c r="B10442" s="444" t="s">
        <v>2157</v>
      </c>
      <c r="C10442" s="444" t="str">
        <f aca="false">IFERROR(VLOOKUP(B10442,'[1]#¡REF!'!$A$1:$C$15201,2,FALSE()),"")</f>
        <v/>
      </c>
      <c r="D10442" s="444" t="s">
        <v>991</v>
      </c>
      <c r="E10442" s="444" t="s">
        <v>1014</v>
      </c>
      <c r="F10442" s="446" t="s">
        <v>1132</v>
      </c>
      <c r="G10442" s="447" t="n">
        <v>130</v>
      </c>
      <c r="H10442" s="448" t="n">
        <v>75690.7714568714</v>
      </c>
      <c r="I10442" s="448" t="n">
        <v>1510030.99</v>
      </c>
      <c r="J10442" s="389"/>
      <c r="K10442" s="331" t="s">
        <v>994</v>
      </c>
    </row>
    <row r="10443" customFormat="false" ht="15" hidden="true" customHeight="false" outlineLevel="0" collapsed="false">
      <c r="A10443" s="449"/>
      <c r="B10443" s="449" t="s">
        <v>2157</v>
      </c>
      <c r="C10443" s="449" t="str">
        <f aca="false">IFERROR(VLOOKUP(B10443,'[1]#¡REF!'!$A$1:$C$15201,2,FALSE()),"")</f>
        <v/>
      </c>
      <c r="D10443" s="449" t="s">
        <v>991</v>
      </c>
      <c r="E10443" s="449" t="s">
        <v>1002</v>
      </c>
      <c r="F10443" s="450" t="s">
        <v>1133</v>
      </c>
      <c r="G10443" s="447" t="n">
        <v>63</v>
      </c>
      <c r="H10443" s="448" t="n">
        <v>36680.9123214069</v>
      </c>
      <c r="I10443" s="448" t="n">
        <v>731784.249</v>
      </c>
      <c r="J10443" s="390"/>
      <c r="K10443" s="331" t="s">
        <v>994</v>
      </c>
    </row>
    <row r="10444" customFormat="false" ht="15.75" hidden="true" customHeight="false" outlineLevel="0" collapsed="false">
      <c r="A10444" s="451"/>
      <c r="B10444" s="451" t="s">
        <v>2157</v>
      </c>
      <c r="C10444" s="451" t="str">
        <f aca="false">IFERROR(VLOOKUP(B10444,'[1]#¡REF!'!$A$1:$C$15201,2,FALSE()),"")</f>
        <v/>
      </c>
      <c r="D10444" s="451" t="s">
        <v>991</v>
      </c>
      <c r="E10444" s="451" t="s">
        <v>612</v>
      </c>
      <c r="F10444" s="452" t="s">
        <v>1136</v>
      </c>
      <c r="G10444" s="506" t="n">
        <v>40</v>
      </c>
      <c r="H10444" s="507" t="n">
        <v>23289.4681405758</v>
      </c>
      <c r="I10444" s="507" t="n">
        <v>464624.92</v>
      </c>
      <c r="J10444" s="394"/>
      <c r="K10444" s="356" t="s">
        <v>994</v>
      </c>
      <c r="L10444" s="379"/>
      <c r="M10444" s="379"/>
      <c r="N10444" s="379"/>
      <c r="O10444" s="379"/>
      <c r="P10444" s="279"/>
      <c r="Q10444" s="395"/>
      <c r="R10444" s="396"/>
      <c r="S10444" s="396"/>
      <c r="T10444" s="382"/>
    </row>
    <row r="10445" customFormat="false" ht="15" hidden="true" customHeight="false" outlineLevel="0" collapsed="false">
      <c r="A10445" s="439"/>
      <c r="B10445" s="439" t="s">
        <v>2158</v>
      </c>
      <c r="C10445" s="439" t="str">
        <f aca="false">IFERROR(VLOOKUP(B10445,'[1]#¡REF!'!$A$1:$C$15201,2,FALSE()),"")</f>
        <v/>
      </c>
      <c r="D10445" s="439" t="s">
        <v>991</v>
      </c>
      <c r="E10445" s="439" t="s">
        <v>1009</v>
      </c>
      <c r="F10445" s="354" t="s">
        <v>993</v>
      </c>
      <c r="G10445" s="447" t="n">
        <v>50</v>
      </c>
      <c r="H10445" s="448" t="n">
        <v>909.999939890601</v>
      </c>
      <c r="I10445" s="448" t="n">
        <v>18154.5</v>
      </c>
      <c r="J10445" s="388"/>
      <c r="K10445" s="331" t="s">
        <v>994</v>
      </c>
    </row>
    <row r="10446" customFormat="false" ht="15" hidden="true" customHeight="false" outlineLevel="0" collapsed="false">
      <c r="A10446" s="444"/>
      <c r="B10446" s="444" t="s">
        <v>2158</v>
      </c>
      <c r="C10446" s="444" t="str">
        <f aca="false">IFERROR(VLOOKUP(B10446,'[1]#¡REF!'!$A$1:$C$15201,2,FALSE()),"")</f>
        <v/>
      </c>
      <c r="D10446" s="444" t="s">
        <v>1016</v>
      </c>
      <c r="E10446" s="444" t="s">
        <v>1017</v>
      </c>
      <c r="F10446" s="446" t="s">
        <v>1130</v>
      </c>
      <c r="G10446" s="447" t="n">
        <v>17</v>
      </c>
      <c r="H10446" s="448" t="n">
        <v>309.399979562804</v>
      </c>
      <c r="I10446" s="448" t="n">
        <v>6172.53</v>
      </c>
      <c r="J10446" s="389"/>
      <c r="K10446" s="331" t="s">
        <v>994</v>
      </c>
    </row>
    <row r="10447" customFormat="false" ht="15" hidden="true" customHeight="false" outlineLevel="0" collapsed="false">
      <c r="A10447" s="444"/>
      <c r="B10447" s="444" t="s">
        <v>2158</v>
      </c>
      <c r="C10447" s="444" t="str">
        <f aca="false">IFERROR(VLOOKUP(B10447,'[1]#¡REF!'!$A$1:$C$15201,2,FALSE()),"")</f>
        <v/>
      </c>
      <c r="D10447" s="444" t="s">
        <v>1016</v>
      </c>
      <c r="E10447" s="444" t="s">
        <v>1091</v>
      </c>
      <c r="F10447" s="354" t="s">
        <v>993</v>
      </c>
      <c r="G10447" s="447" t="n">
        <v>41</v>
      </c>
      <c r="H10447" s="448" t="n">
        <v>746.199950710293</v>
      </c>
      <c r="I10447" s="448" t="n">
        <v>14886.69</v>
      </c>
      <c r="J10447" s="389"/>
      <c r="K10447" s="331" t="s">
        <v>994</v>
      </c>
    </row>
    <row r="10448" customFormat="false" ht="15" hidden="true" customHeight="false" outlineLevel="0" collapsed="false">
      <c r="A10448" s="444"/>
      <c r="B10448" s="444" t="s">
        <v>2158</v>
      </c>
      <c r="C10448" s="444" t="str">
        <f aca="false">IFERROR(VLOOKUP(B10448,'[1]#¡REF!'!$A$1:$C$15201,2,FALSE()),"")</f>
        <v/>
      </c>
      <c r="D10448" s="444" t="s">
        <v>1016</v>
      </c>
      <c r="E10448" s="444" t="s">
        <v>1020</v>
      </c>
      <c r="F10448" s="354" t="s">
        <v>993</v>
      </c>
      <c r="G10448" s="447" t="n">
        <v>303</v>
      </c>
      <c r="H10448" s="448" t="n">
        <v>5514.59963573704</v>
      </c>
      <c r="I10448" s="448" t="n">
        <v>110016.27</v>
      </c>
      <c r="J10448" s="389"/>
      <c r="K10448" s="331" t="s">
        <v>994</v>
      </c>
    </row>
    <row r="10449" customFormat="false" ht="15" hidden="true" customHeight="false" outlineLevel="0" collapsed="false">
      <c r="A10449" s="444"/>
      <c r="B10449" s="444" t="s">
        <v>2158</v>
      </c>
      <c r="C10449" s="444" t="str">
        <f aca="false">IFERROR(VLOOKUP(B10449,'[1]#¡REF!'!$A$1:$C$15201,2,FALSE()),"")</f>
        <v/>
      </c>
      <c r="D10449" s="444" t="s">
        <v>1016</v>
      </c>
      <c r="E10449" s="444" t="s">
        <v>1041</v>
      </c>
      <c r="F10449" s="354" t="s">
        <v>993</v>
      </c>
      <c r="G10449" s="447" t="n">
        <v>6</v>
      </c>
      <c r="H10449" s="448" t="n">
        <v>109.199992786872</v>
      </c>
      <c r="I10449" s="448" t="n">
        <v>2178.54</v>
      </c>
      <c r="J10449" s="389"/>
      <c r="K10449" s="331" t="s">
        <v>994</v>
      </c>
    </row>
    <row r="10450" customFormat="false" ht="15" hidden="true" customHeight="false" outlineLevel="0" collapsed="false">
      <c r="A10450" s="444"/>
      <c r="B10450" s="444" t="s">
        <v>2158</v>
      </c>
      <c r="C10450" s="444" t="str">
        <f aca="false">IFERROR(VLOOKUP(B10450,'[1]#¡REF!'!$A$1:$C$15201,2,FALSE()),"")</f>
        <v/>
      </c>
      <c r="D10450" s="444" t="s">
        <v>1016</v>
      </c>
      <c r="E10450" s="444" t="s">
        <v>1042</v>
      </c>
      <c r="F10450" s="354" t="s">
        <v>993</v>
      </c>
      <c r="G10450" s="447" t="n">
        <v>155</v>
      </c>
      <c r="H10450" s="448" t="n">
        <v>2820.99981366086</v>
      </c>
      <c r="I10450" s="448" t="n">
        <v>56278.95</v>
      </c>
      <c r="J10450" s="389"/>
      <c r="K10450" s="331" t="s">
        <v>994</v>
      </c>
    </row>
    <row r="10451" customFormat="false" ht="15" hidden="true" customHeight="false" outlineLevel="0" collapsed="false">
      <c r="A10451" s="444"/>
      <c r="B10451" s="444" t="s">
        <v>2158</v>
      </c>
      <c r="C10451" s="444" t="str">
        <f aca="false">IFERROR(VLOOKUP(B10451,'[1]#¡REF!'!$A$1:$C$15201,2,FALSE()),"")</f>
        <v/>
      </c>
      <c r="D10451" s="444" t="s">
        <v>1016</v>
      </c>
      <c r="E10451" s="444" t="s">
        <v>1092</v>
      </c>
      <c r="F10451" s="354" t="s">
        <v>993</v>
      </c>
      <c r="G10451" s="447" t="n">
        <v>13</v>
      </c>
      <c r="H10451" s="448" t="n">
        <v>236.599984371556</v>
      </c>
      <c r="I10451" s="448" t="n">
        <v>4720.17</v>
      </c>
      <c r="J10451" s="389"/>
      <c r="K10451" s="331" t="s">
        <v>994</v>
      </c>
    </row>
    <row r="10452" customFormat="false" ht="15" hidden="true" customHeight="false" outlineLevel="0" collapsed="false">
      <c r="A10452" s="444"/>
      <c r="B10452" s="444" t="s">
        <v>2158</v>
      </c>
      <c r="C10452" s="444" t="str">
        <f aca="false">IFERROR(VLOOKUP(B10452,'[1]#¡REF!'!$A$1:$C$15201,2,FALSE()),"")</f>
        <v/>
      </c>
      <c r="D10452" s="444" t="s">
        <v>1016</v>
      </c>
      <c r="E10452" s="444" t="s">
        <v>1025</v>
      </c>
      <c r="F10452" s="354" t="s">
        <v>993</v>
      </c>
      <c r="G10452" s="447" t="n">
        <v>17</v>
      </c>
      <c r="H10452" s="448" t="n">
        <v>309.399979562804</v>
      </c>
      <c r="I10452" s="448" t="n">
        <v>6172.53</v>
      </c>
      <c r="J10452" s="389"/>
      <c r="K10452" s="331" t="s">
        <v>994</v>
      </c>
    </row>
    <row r="10453" customFormat="false" ht="15" hidden="true" customHeight="false" outlineLevel="0" collapsed="false">
      <c r="A10453" s="444"/>
      <c r="B10453" s="444" t="s">
        <v>2158</v>
      </c>
      <c r="C10453" s="444" t="str">
        <f aca="false">IFERROR(VLOOKUP(B10453,'[1]#¡REF!'!$A$1:$C$15201,2,FALSE()),"")</f>
        <v/>
      </c>
      <c r="D10453" s="444" t="s">
        <v>1016</v>
      </c>
      <c r="E10453" s="444" t="s">
        <v>1093</v>
      </c>
      <c r="F10453" s="446" t="s">
        <v>1131</v>
      </c>
      <c r="G10453" s="447" t="n">
        <v>17</v>
      </c>
      <c r="H10453" s="448" t="n">
        <v>309.399979562804</v>
      </c>
      <c r="I10453" s="448" t="n">
        <v>6172.53</v>
      </c>
      <c r="J10453" s="389"/>
      <c r="K10453" s="331" t="s">
        <v>994</v>
      </c>
    </row>
    <row r="10454" customFormat="false" ht="15" hidden="true" customHeight="false" outlineLevel="0" collapsed="false">
      <c r="A10454" s="444"/>
      <c r="B10454" s="444" t="s">
        <v>2158</v>
      </c>
      <c r="C10454" s="444" t="str">
        <f aca="false">IFERROR(VLOOKUP(B10454,'[1]#¡REF!'!$A$1:$C$15201,2,FALSE()),"")</f>
        <v/>
      </c>
      <c r="D10454" s="444" t="s">
        <v>1016</v>
      </c>
      <c r="E10454" s="444" t="s">
        <v>1027</v>
      </c>
      <c r="F10454" s="446" t="s">
        <v>1133</v>
      </c>
      <c r="G10454" s="447" t="n">
        <v>17</v>
      </c>
      <c r="H10454" s="448" t="n">
        <v>309.399979562804</v>
      </c>
      <c r="I10454" s="448" t="n">
        <v>6172.53</v>
      </c>
      <c r="J10454" s="389"/>
      <c r="K10454" s="331" t="s">
        <v>994</v>
      </c>
    </row>
    <row r="10455" customFormat="false" ht="15" hidden="true" customHeight="false" outlineLevel="0" collapsed="false">
      <c r="A10455" s="449"/>
      <c r="B10455" s="449" t="s">
        <v>2158</v>
      </c>
      <c r="C10455" s="449" t="str">
        <f aca="false">IFERROR(VLOOKUP(B10455,'[1]#¡REF!'!$A$1:$C$15201,2,FALSE()),"")</f>
        <v/>
      </c>
      <c r="D10455" s="449" t="s">
        <v>1016</v>
      </c>
      <c r="E10455" s="449" t="s">
        <v>1028</v>
      </c>
      <c r="F10455" s="450" t="s">
        <v>1134</v>
      </c>
      <c r="G10455" s="447" t="n">
        <v>17</v>
      </c>
      <c r="H10455" s="448" t="n">
        <v>309.399979562804</v>
      </c>
      <c r="I10455" s="448" t="n">
        <v>6172.53</v>
      </c>
      <c r="J10455" s="390"/>
      <c r="K10455" s="331" t="s">
        <v>994</v>
      </c>
    </row>
    <row r="10456" customFormat="false" ht="15" hidden="true" customHeight="false" outlineLevel="0" collapsed="false">
      <c r="A10456" s="439"/>
      <c r="B10456" s="439" t="s">
        <v>2159</v>
      </c>
      <c r="C10456" s="439" t="str">
        <f aca="false">IFERROR(VLOOKUP(B10456,'[1]#¡REF!'!$A$1:$C$15201,2,FALSE()),"")</f>
        <v/>
      </c>
      <c r="D10456" s="439" t="s">
        <v>991</v>
      </c>
      <c r="E10456" s="439" t="s">
        <v>1083</v>
      </c>
      <c r="F10456" s="354" t="s">
        <v>993</v>
      </c>
      <c r="G10456" s="447" t="n">
        <v>100</v>
      </c>
      <c r="H10456" s="448" t="n">
        <v>481.428472860404</v>
      </c>
      <c r="I10456" s="448" t="n">
        <v>9604.49865761149</v>
      </c>
      <c r="J10456" s="388"/>
      <c r="K10456" s="331" t="s">
        <v>994</v>
      </c>
    </row>
    <row r="10457" customFormat="false" ht="15" hidden="true" customHeight="false" outlineLevel="0" collapsed="false">
      <c r="A10457" s="444"/>
      <c r="B10457" s="444" t="s">
        <v>2159</v>
      </c>
      <c r="C10457" s="444" t="str">
        <f aca="false">IFERROR(VLOOKUP(B10457,'[1]#¡REF!'!$A$1:$C$15201,2,FALSE()),"")</f>
        <v/>
      </c>
      <c r="D10457" s="444" t="s">
        <v>991</v>
      </c>
      <c r="E10457" s="444" t="s">
        <v>1000</v>
      </c>
      <c r="F10457" s="354" t="s">
        <v>993</v>
      </c>
      <c r="G10457" s="447" t="n">
        <v>67</v>
      </c>
      <c r="H10457" s="448" t="n">
        <v>322.557076816471</v>
      </c>
      <c r="I10457" s="448" t="n">
        <v>6435.0141005997</v>
      </c>
      <c r="J10457" s="389"/>
      <c r="K10457" s="331" t="s">
        <v>994</v>
      </c>
    </row>
    <row r="10458" customFormat="false" ht="15" hidden="true" customHeight="false" outlineLevel="0" collapsed="false">
      <c r="A10458" s="444"/>
      <c r="B10458" s="444" t="s">
        <v>2159</v>
      </c>
      <c r="C10458" s="444" t="str">
        <f aca="false">IFERROR(VLOOKUP(B10458,'[1]#¡REF!'!$A$1:$C$15201,2,FALSE()),"")</f>
        <v/>
      </c>
      <c r="D10458" s="444" t="s">
        <v>991</v>
      </c>
      <c r="E10458" s="444" t="s">
        <v>1009</v>
      </c>
      <c r="F10458" s="354" t="s">
        <v>993</v>
      </c>
      <c r="G10458" s="447" t="n">
        <v>50</v>
      </c>
      <c r="H10458" s="448" t="n">
        <v>240.714236430202</v>
      </c>
      <c r="I10458" s="448" t="n">
        <v>4802.24932880575</v>
      </c>
      <c r="J10458" s="389"/>
      <c r="K10458" s="331" t="s">
        <v>994</v>
      </c>
    </row>
    <row r="10459" customFormat="false" ht="15" hidden="true" customHeight="false" outlineLevel="0" collapsed="false">
      <c r="A10459" s="444"/>
      <c r="B10459" s="444" t="s">
        <v>2159</v>
      </c>
      <c r="C10459" s="444" t="str">
        <f aca="false">IFERROR(VLOOKUP(B10459,'[1]#¡REF!'!$A$1:$C$15201,2,FALSE()),"")</f>
        <v/>
      </c>
      <c r="D10459" s="444" t="s">
        <v>991</v>
      </c>
      <c r="E10459" s="444" t="s">
        <v>1036</v>
      </c>
      <c r="F10459" s="354" t="s">
        <v>993</v>
      </c>
      <c r="G10459" s="447" t="n">
        <v>3</v>
      </c>
      <c r="H10459" s="448" t="n">
        <v>14.4428541858121</v>
      </c>
      <c r="I10459" s="448" t="n">
        <v>288.134959728345</v>
      </c>
      <c r="J10459" s="389"/>
      <c r="K10459" s="331" t="s">
        <v>994</v>
      </c>
    </row>
    <row r="10460" customFormat="false" ht="15" hidden="true" customHeight="false" outlineLevel="0" collapsed="false">
      <c r="A10460" s="449"/>
      <c r="B10460" s="449" t="s">
        <v>2159</v>
      </c>
      <c r="C10460" s="449" t="str">
        <f aca="false">IFERROR(VLOOKUP(B10460,'[1]#¡REF!'!$A$1:$C$15201,2,FALSE()),"")</f>
        <v/>
      </c>
      <c r="D10460" s="449" t="s">
        <v>991</v>
      </c>
      <c r="E10460" s="449" t="s">
        <v>1037</v>
      </c>
      <c r="F10460" s="450" t="s">
        <v>1131</v>
      </c>
      <c r="G10460" s="447" t="n">
        <v>5</v>
      </c>
      <c r="H10460" s="448" t="n">
        <v>24.0714236430202</v>
      </c>
      <c r="I10460" s="448" t="n">
        <v>480.224932880575</v>
      </c>
      <c r="J10460" s="390"/>
      <c r="K10460" s="331" t="s">
        <v>994</v>
      </c>
    </row>
    <row r="10461" customFormat="false" ht="15" hidden="true" customHeight="false" outlineLevel="0" collapsed="false">
      <c r="A10461" s="439"/>
      <c r="B10461" s="439" t="s">
        <v>2159</v>
      </c>
      <c r="C10461" s="439" t="str">
        <f aca="false">IFERROR(VLOOKUP(B10461,'[1]#¡REF!'!$A$1:$C$15201,2,FALSE()),"")</f>
        <v/>
      </c>
      <c r="D10461" s="439" t="s">
        <v>1016</v>
      </c>
      <c r="E10461" s="439" t="s">
        <v>1018</v>
      </c>
      <c r="F10461" s="354" t="s">
        <v>993</v>
      </c>
      <c r="G10461" s="447" t="n">
        <v>560</v>
      </c>
      <c r="H10461" s="448" t="n">
        <v>2695.99944801826</v>
      </c>
      <c r="I10461" s="448" t="n">
        <v>53785.1924826243</v>
      </c>
      <c r="J10461" s="388"/>
      <c r="K10461" s="331" t="s">
        <v>994</v>
      </c>
    </row>
    <row r="10462" customFormat="false" ht="15" hidden="true" customHeight="false" outlineLevel="0" collapsed="false">
      <c r="A10462" s="444"/>
      <c r="B10462" s="444" t="s">
        <v>2159</v>
      </c>
      <c r="C10462" s="444" t="str">
        <f aca="false">IFERROR(VLOOKUP(B10462,'[1]#¡REF!'!$A$1:$C$15201,2,FALSE()),"")</f>
        <v/>
      </c>
      <c r="D10462" s="444" t="s">
        <v>1016</v>
      </c>
      <c r="E10462" s="444" t="s">
        <v>1019</v>
      </c>
      <c r="F10462" s="354" t="s">
        <v>993</v>
      </c>
      <c r="G10462" s="447" t="n">
        <v>140</v>
      </c>
      <c r="H10462" s="448" t="n">
        <v>673.999862004566</v>
      </c>
      <c r="I10462" s="448" t="n">
        <v>13446.2981206561</v>
      </c>
      <c r="J10462" s="389"/>
      <c r="K10462" s="331" t="s">
        <v>994</v>
      </c>
    </row>
    <row r="10463" customFormat="false" ht="15" hidden="true" customHeight="false" outlineLevel="0" collapsed="false">
      <c r="A10463" s="444"/>
      <c r="B10463" s="444" t="s">
        <v>2159</v>
      </c>
      <c r="C10463" s="444" t="str">
        <f aca="false">IFERROR(VLOOKUP(B10463,'[1]#¡REF!'!$A$1:$C$15201,2,FALSE()),"")</f>
        <v/>
      </c>
      <c r="D10463" s="444" t="s">
        <v>1016</v>
      </c>
      <c r="E10463" s="444" t="s">
        <v>1023</v>
      </c>
      <c r="F10463" s="354" t="s">
        <v>993</v>
      </c>
      <c r="G10463" s="447" t="n">
        <v>210</v>
      </c>
      <c r="H10463" s="448" t="n">
        <v>1010.99979300685</v>
      </c>
      <c r="I10463" s="448" t="n">
        <v>20169.4471809841</v>
      </c>
      <c r="J10463" s="389"/>
      <c r="K10463" s="331" t="s">
        <v>994</v>
      </c>
    </row>
    <row r="10464" customFormat="false" ht="15" hidden="true" customHeight="false" outlineLevel="0" collapsed="false">
      <c r="A10464" s="444"/>
      <c r="B10464" s="444" t="s">
        <v>2160</v>
      </c>
      <c r="C10464" s="444" t="str">
        <f aca="false">IFERROR(VLOOKUP(B10464,'[1]#¡REF!'!$A$1:$C$15201,2,FALSE()),"")</f>
        <v/>
      </c>
      <c r="D10464" s="444" t="s">
        <v>991</v>
      </c>
      <c r="E10464" s="444" t="s">
        <v>1053</v>
      </c>
      <c r="F10464" s="354" t="s">
        <v>993</v>
      </c>
      <c r="G10464" s="447" t="n">
        <v>240</v>
      </c>
      <c r="H10464" s="448" t="n">
        <v>2259.13050276942</v>
      </c>
      <c r="I10464" s="448" t="n">
        <v>45069.6564586234</v>
      </c>
      <c r="J10464" s="389"/>
      <c r="K10464" s="331" t="s">
        <v>994</v>
      </c>
    </row>
    <row r="10465" customFormat="false" ht="15" hidden="true" customHeight="false" outlineLevel="0" collapsed="false">
      <c r="A10465" s="444"/>
      <c r="B10465" s="444" t="s">
        <v>2160</v>
      </c>
      <c r="C10465" s="444" t="str">
        <f aca="false">IFERROR(VLOOKUP(B10465,'[1]#¡REF!'!$A$1:$C$15201,2,FALSE()),"")</f>
        <v/>
      </c>
      <c r="D10465" s="444" t="s">
        <v>991</v>
      </c>
      <c r="E10465" s="444" t="s">
        <v>1009</v>
      </c>
      <c r="F10465" s="354" t="s">
        <v>993</v>
      </c>
      <c r="G10465" s="447" t="n">
        <v>100</v>
      </c>
      <c r="H10465" s="448" t="n">
        <v>941.304376153927</v>
      </c>
      <c r="I10465" s="448" t="n">
        <v>18779.0235244264</v>
      </c>
      <c r="J10465" s="389"/>
      <c r="K10465" s="331" t="s">
        <v>994</v>
      </c>
    </row>
    <row r="10466" customFormat="false" ht="15" hidden="true" customHeight="false" outlineLevel="0" collapsed="false">
      <c r="A10466" s="444"/>
      <c r="B10466" s="444" t="s">
        <v>2160</v>
      </c>
      <c r="C10466" s="444" t="str">
        <f aca="false">IFERROR(VLOOKUP(B10466,'[1]#¡REF!'!$A$1:$C$15201,2,FALSE()),"")</f>
        <v/>
      </c>
      <c r="D10466" s="444" t="s">
        <v>991</v>
      </c>
      <c r="E10466" s="444" t="s">
        <v>1011</v>
      </c>
      <c r="F10466" s="354" t="s">
        <v>993</v>
      </c>
      <c r="G10466" s="447" t="n">
        <v>303</v>
      </c>
      <c r="H10466" s="448" t="n">
        <v>2852.1522597464</v>
      </c>
      <c r="I10466" s="448" t="n">
        <v>56900.441279012</v>
      </c>
      <c r="J10466" s="389"/>
      <c r="K10466" s="331" t="s">
        <v>994</v>
      </c>
    </row>
    <row r="10467" customFormat="false" ht="15" hidden="true" customHeight="false" outlineLevel="0" collapsed="false">
      <c r="A10467" s="444"/>
      <c r="B10467" s="444" t="s">
        <v>2160</v>
      </c>
      <c r="C10467" s="444" t="str">
        <f aca="false">IFERROR(VLOOKUP(B10467,'[1]#¡REF!'!$A$1:$C$15201,2,FALSE()),"")</f>
        <v/>
      </c>
      <c r="D10467" s="444" t="s">
        <v>1016</v>
      </c>
      <c r="E10467" s="444" t="s">
        <v>1017</v>
      </c>
      <c r="F10467" s="446" t="s">
        <v>1130</v>
      </c>
      <c r="G10467" s="447" t="n">
        <v>41</v>
      </c>
      <c r="H10467" s="448" t="n">
        <v>385.93479422311</v>
      </c>
      <c r="I10467" s="448" t="n">
        <v>7699.39964501483</v>
      </c>
      <c r="J10467" s="389"/>
      <c r="K10467" s="331" t="s">
        <v>994</v>
      </c>
    </row>
    <row r="10468" customFormat="false" ht="15" hidden="true" customHeight="false" outlineLevel="0" collapsed="false">
      <c r="A10468" s="444"/>
      <c r="B10468" s="444" t="s">
        <v>2160</v>
      </c>
      <c r="C10468" s="444" t="str">
        <f aca="false">IFERROR(VLOOKUP(B10468,'[1]#¡REF!'!$A$1:$C$15201,2,FALSE()),"")</f>
        <v/>
      </c>
      <c r="D10468" s="444" t="s">
        <v>1016</v>
      </c>
      <c r="E10468" s="444" t="s">
        <v>1020</v>
      </c>
      <c r="F10468" s="354" t="s">
        <v>993</v>
      </c>
      <c r="G10468" s="447" t="n">
        <v>2936</v>
      </c>
      <c r="H10468" s="448" t="n">
        <v>27636.6964838793</v>
      </c>
      <c r="I10468" s="448" t="n">
        <v>551352.13067716</v>
      </c>
      <c r="J10468" s="389"/>
      <c r="K10468" s="331" t="s">
        <v>994</v>
      </c>
    </row>
    <row r="10469" customFormat="false" ht="15" hidden="true" customHeight="false" outlineLevel="0" collapsed="false">
      <c r="A10469" s="444"/>
      <c r="B10469" s="444" t="s">
        <v>2160</v>
      </c>
      <c r="C10469" s="444" t="str">
        <f aca="false">IFERROR(VLOOKUP(B10469,'[1]#¡REF!'!$A$1:$C$15201,2,FALSE()),"")</f>
        <v/>
      </c>
      <c r="D10469" s="444" t="s">
        <v>1016</v>
      </c>
      <c r="E10469" s="444" t="s">
        <v>1023</v>
      </c>
      <c r="F10469" s="354" t="s">
        <v>993</v>
      </c>
      <c r="G10469" s="447" t="n">
        <v>7</v>
      </c>
      <c r="H10469" s="448" t="n">
        <v>65.8913063307749</v>
      </c>
      <c r="I10469" s="448" t="n">
        <v>1314.53164670985</v>
      </c>
      <c r="J10469" s="389"/>
      <c r="K10469" s="331" t="s">
        <v>994</v>
      </c>
    </row>
    <row r="10470" customFormat="false" ht="15" hidden="true" customHeight="false" outlineLevel="0" collapsed="false">
      <c r="A10470" s="444"/>
      <c r="B10470" s="444" t="s">
        <v>2160</v>
      </c>
      <c r="C10470" s="444" t="str">
        <f aca="false">IFERROR(VLOOKUP(B10470,'[1]#¡REF!'!$A$1:$C$15201,2,FALSE()),"")</f>
        <v/>
      </c>
      <c r="D10470" s="444" t="s">
        <v>1016</v>
      </c>
      <c r="E10470" s="444" t="s">
        <v>1025</v>
      </c>
      <c r="F10470" s="354" t="s">
        <v>993</v>
      </c>
      <c r="G10470" s="447" t="n">
        <v>17</v>
      </c>
      <c r="H10470" s="448" t="n">
        <v>160.021743946168</v>
      </c>
      <c r="I10470" s="448" t="n">
        <v>3192.43399915249</v>
      </c>
      <c r="J10470" s="389"/>
      <c r="K10470" s="331" t="s">
        <v>994</v>
      </c>
    </row>
    <row r="10471" customFormat="false" ht="15" hidden="true" customHeight="false" outlineLevel="0" collapsed="false">
      <c r="A10471" s="444"/>
      <c r="B10471" s="444" t="s">
        <v>2160</v>
      </c>
      <c r="C10471" s="444" t="str">
        <f aca="false">IFERROR(VLOOKUP(B10471,'[1]#¡REF!'!$A$1:$C$15201,2,FALSE()),"")</f>
        <v/>
      </c>
      <c r="D10471" s="444" t="s">
        <v>1016</v>
      </c>
      <c r="E10471" s="444" t="s">
        <v>1043</v>
      </c>
      <c r="F10471" s="354" t="s">
        <v>993</v>
      </c>
      <c r="G10471" s="447" t="n">
        <v>5</v>
      </c>
      <c r="H10471" s="448" t="n">
        <v>47.0652188076963</v>
      </c>
      <c r="I10471" s="448" t="n">
        <v>938.951176221321</v>
      </c>
      <c r="J10471" s="389"/>
      <c r="K10471" s="331" t="s">
        <v>994</v>
      </c>
    </row>
    <row r="10472" customFormat="false" ht="15" hidden="true" customHeight="false" outlineLevel="0" collapsed="false">
      <c r="A10472" s="444"/>
      <c r="B10472" s="444" t="s">
        <v>2160</v>
      </c>
      <c r="C10472" s="444" t="str">
        <f aca="false">IFERROR(VLOOKUP(B10472,'[1]#¡REF!'!$A$1:$C$15201,2,FALSE()),"")</f>
        <v/>
      </c>
      <c r="D10472" s="444" t="s">
        <v>1016</v>
      </c>
      <c r="E10472" s="444" t="s">
        <v>1093</v>
      </c>
      <c r="F10472" s="446" t="s">
        <v>1131</v>
      </c>
      <c r="G10472" s="447" t="n">
        <v>41</v>
      </c>
      <c r="H10472" s="448" t="n">
        <v>385.93479422311</v>
      </c>
      <c r="I10472" s="448" t="n">
        <v>7699.39964501483</v>
      </c>
      <c r="J10472" s="389"/>
      <c r="K10472" s="331" t="s">
        <v>994</v>
      </c>
    </row>
    <row r="10473" customFormat="false" ht="15" hidden="true" customHeight="false" outlineLevel="0" collapsed="false">
      <c r="A10473" s="444"/>
      <c r="B10473" s="444" t="s">
        <v>2160</v>
      </c>
      <c r="C10473" s="444" t="str">
        <f aca="false">IFERROR(VLOOKUP(B10473,'[1]#¡REF!'!$A$1:$C$15201,2,FALSE()),"")</f>
        <v/>
      </c>
      <c r="D10473" s="444" t="s">
        <v>1016</v>
      </c>
      <c r="E10473" s="444" t="s">
        <v>1027</v>
      </c>
      <c r="F10473" s="446" t="s">
        <v>1133</v>
      </c>
      <c r="G10473" s="447" t="n">
        <v>41</v>
      </c>
      <c r="H10473" s="448" t="n">
        <v>385.93479422311</v>
      </c>
      <c r="I10473" s="448" t="n">
        <v>7699.39964501483</v>
      </c>
      <c r="J10473" s="389"/>
      <c r="K10473" s="331" t="s">
        <v>994</v>
      </c>
    </row>
    <row r="10474" customFormat="false" ht="15" hidden="true" customHeight="false" outlineLevel="0" collapsed="false">
      <c r="A10474" s="449"/>
      <c r="B10474" s="449" t="s">
        <v>2160</v>
      </c>
      <c r="C10474" s="449" t="str">
        <f aca="false">IFERROR(VLOOKUP(B10474,'[1]#¡REF!'!$A$1:$C$15201,2,FALSE()),"")</f>
        <v/>
      </c>
      <c r="D10474" s="449" t="s">
        <v>1016</v>
      </c>
      <c r="E10474" s="449" t="s">
        <v>1028</v>
      </c>
      <c r="F10474" s="450" t="s">
        <v>1134</v>
      </c>
      <c r="G10474" s="447" t="n">
        <v>41</v>
      </c>
      <c r="H10474" s="448" t="n">
        <v>385.93479422311</v>
      </c>
      <c r="I10474" s="448" t="n">
        <v>7699.39964501483</v>
      </c>
      <c r="J10474" s="390"/>
      <c r="K10474" s="331" t="s">
        <v>994</v>
      </c>
    </row>
    <row r="10475" customFormat="false" ht="15" hidden="true" customHeight="false" outlineLevel="0" collapsed="false">
      <c r="A10475" s="439"/>
      <c r="B10475" s="439" t="s">
        <v>2161</v>
      </c>
      <c r="C10475" s="439" t="str">
        <f aca="false">IFERROR(VLOOKUP(B10475,'[1]#¡REF!'!$A$1:$C$15201,2,FALSE()),"")</f>
        <v/>
      </c>
      <c r="D10475" s="439" t="s">
        <v>991</v>
      </c>
      <c r="E10475" s="439" t="s">
        <v>1009</v>
      </c>
      <c r="F10475" s="354" t="s">
        <v>993</v>
      </c>
      <c r="G10475" s="447" t="n">
        <v>6</v>
      </c>
      <c r="H10475" s="448" t="n">
        <v>82.9022501915834</v>
      </c>
      <c r="I10475" s="448" t="n">
        <v>1653.9</v>
      </c>
      <c r="J10475" s="388"/>
      <c r="K10475" s="331" t="s">
        <v>994</v>
      </c>
    </row>
    <row r="10476" customFormat="false" ht="15" hidden="true" customHeight="false" outlineLevel="0" collapsed="false">
      <c r="A10476" s="444"/>
      <c r="B10476" s="444" t="s">
        <v>2161</v>
      </c>
      <c r="C10476" s="444" t="str">
        <f aca="false">IFERROR(VLOOKUP(B10476,'[1]#¡REF!'!$A$1:$C$15201,2,FALSE()),"")</f>
        <v/>
      </c>
      <c r="D10476" s="444" t="s">
        <v>991</v>
      </c>
      <c r="E10476" s="444" t="s">
        <v>1010</v>
      </c>
      <c r="F10476" s="354" t="s">
        <v>993</v>
      </c>
      <c r="G10476" s="447" t="n">
        <v>180</v>
      </c>
      <c r="H10476" s="448" t="n">
        <v>2487.0675057475</v>
      </c>
      <c r="I10476" s="448" t="n">
        <v>49617</v>
      </c>
      <c r="J10476" s="389"/>
      <c r="K10476" s="331" t="s">
        <v>994</v>
      </c>
    </row>
    <row r="10477" customFormat="false" ht="15" hidden="true" customHeight="false" outlineLevel="0" collapsed="false">
      <c r="A10477" s="444"/>
      <c r="B10477" s="444" t="s">
        <v>2162</v>
      </c>
      <c r="C10477" s="444" t="str">
        <f aca="false">IFERROR(VLOOKUP(B10477,'[1]#¡REF!'!$A$1:$C$15201,2,FALSE()),"")</f>
        <v/>
      </c>
      <c r="D10477" s="444" t="s">
        <v>1016</v>
      </c>
      <c r="E10477" s="444" t="s">
        <v>1017</v>
      </c>
      <c r="F10477" s="446" t="s">
        <v>1130</v>
      </c>
      <c r="G10477" s="447" t="n">
        <v>27</v>
      </c>
      <c r="H10477" s="448" t="n">
        <v>166.872169485943</v>
      </c>
      <c r="I10477" s="448" t="n">
        <v>3329.1</v>
      </c>
      <c r="J10477" s="389"/>
      <c r="K10477" s="331" t="s">
        <v>994</v>
      </c>
    </row>
    <row r="10478" customFormat="false" ht="15" hidden="true" customHeight="false" outlineLevel="0" collapsed="false">
      <c r="A10478" s="444"/>
      <c r="B10478" s="444" t="s">
        <v>2162</v>
      </c>
      <c r="C10478" s="444" t="str">
        <f aca="false">IFERROR(VLOOKUP(B10478,'[1]#¡REF!'!$A$1:$C$15201,2,FALSE()),"")</f>
        <v/>
      </c>
      <c r="D10478" s="444" t="s">
        <v>1016</v>
      </c>
      <c r="E10478" s="444" t="s">
        <v>1091</v>
      </c>
      <c r="F10478" s="354" t="s">
        <v>993</v>
      </c>
      <c r="G10478" s="447" t="n">
        <v>160</v>
      </c>
      <c r="H10478" s="448" t="n">
        <v>988.872115472252</v>
      </c>
      <c r="I10478" s="448" t="n">
        <v>19728</v>
      </c>
      <c r="J10478" s="389"/>
      <c r="K10478" s="331" t="s">
        <v>994</v>
      </c>
    </row>
    <row r="10479" customFormat="false" ht="15" hidden="true" customHeight="false" outlineLevel="0" collapsed="false">
      <c r="A10479" s="444"/>
      <c r="B10479" s="444" t="s">
        <v>2162</v>
      </c>
      <c r="C10479" s="444" t="str">
        <f aca="false">IFERROR(VLOOKUP(B10479,'[1]#¡REF!'!$A$1:$C$15201,2,FALSE()),"")</f>
        <v/>
      </c>
      <c r="D10479" s="444" t="s">
        <v>1016</v>
      </c>
      <c r="E10479" s="444" t="s">
        <v>1020</v>
      </c>
      <c r="F10479" s="354" t="s">
        <v>993</v>
      </c>
      <c r="G10479" s="447" t="n">
        <v>409</v>
      </c>
      <c r="H10479" s="448" t="n">
        <v>2527.80434517594</v>
      </c>
      <c r="I10479" s="448" t="n">
        <v>50429.7</v>
      </c>
      <c r="J10479" s="389"/>
      <c r="K10479" s="331" t="s">
        <v>994</v>
      </c>
    </row>
    <row r="10480" customFormat="false" ht="15" hidden="true" customHeight="false" outlineLevel="0" collapsed="false">
      <c r="A10480" s="444"/>
      <c r="B10480" s="444" t="s">
        <v>2162</v>
      </c>
      <c r="C10480" s="444" t="str">
        <f aca="false">IFERROR(VLOOKUP(B10480,'[1]#¡REF!'!$A$1:$C$15201,2,FALSE()),"")</f>
        <v/>
      </c>
      <c r="D10480" s="444" t="s">
        <v>1016</v>
      </c>
      <c r="E10480" s="444" t="s">
        <v>1021</v>
      </c>
      <c r="F10480" s="354" t="s">
        <v>993</v>
      </c>
      <c r="G10480" s="447" t="n">
        <v>11</v>
      </c>
      <c r="H10480" s="448" t="n">
        <v>67.9849579387173</v>
      </c>
      <c r="I10480" s="448" t="n">
        <v>1356.3</v>
      </c>
      <c r="J10480" s="389"/>
      <c r="K10480" s="331" t="s">
        <v>994</v>
      </c>
    </row>
    <row r="10481" customFormat="false" ht="15" hidden="true" customHeight="false" outlineLevel="0" collapsed="false">
      <c r="A10481" s="444"/>
      <c r="B10481" s="444" t="s">
        <v>2162</v>
      </c>
      <c r="C10481" s="444" t="str">
        <f aca="false">IFERROR(VLOOKUP(B10481,'[1]#¡REF!'!$A$1:$C$15201,2,FALSE()),"")</f>
        <v/>
      </c>
      <c r="D10481" s="444" t="s">
        <v>1016</v>
      </c>
      <c r="E10481" s="444" t="s">
        <v>1041</v>
      </c>
      <c r="F10481" s="354" t="s">
        <v>993</v>
      </c>
      <c r="G10481" s="447" t="n">
        <v>21</v>
      </c>
      <c r="H10481" s="448" t="n">
        <v>129.789465155733</v>
      </c>
      <c r="I10481" s="448" t="n">
        <v>2589.3</v>
      </c>
      <c r="J10481" s="389"/>
      <c r="K10481" s="331" t="s">
        <v>994</v>
      </c>
    </row>
    <row r="10482" customFormat="false" ht="15" hidden="true" customHeight="false" outlineLevel="0" collapsed="false">
      <c r="A10482" s="444"/>
      <c r="B10482" s="444" t="s">
        <v>2162</v>
      </c>
      <c r="C10482" s="444" t="str">
        <f aca="false">IFERROR(VLOOKUP(B10482,'[1]#¡REF!'!$A$1:$C$15201,2,FALSE()),"")</f>
        <v/>
      </c>
      <c r="D10482" s="444" t="s">
        <v>1016</v>
      </c>
      <c r="E10482" s="444" t="s">
        <v>1022</v>
      </c>
      <c r="F10482" s="354" t="s">
        <v>993</v>
      </c>
      <c r="G10482" s="447" t="n">
        <v>24</v>
      </c>
      <c r="H10482" s="448" t="n">
        <v>148.330817320838</v>
      </c>
      <c r="I10482" s="448" t="n">
        <v>2959.2</v>
      </c>
      <c r="J10482" s="389"/>
      <c r="K10482" s="331" t="s">
        <v>994</v>
      </c>
    </row>
    <row r="10483" customFormat="false" ht="15" hidden="true" customHeight="false" outlineLevel="0" collapsed="false">
      <c r="A10483" s="444"/>
      <c r="B10483" s="444" t="s">
        <v>2162</v>
      </c>
      <c r="C10483" s="444" t="str">
        <f aca="false">IFERROR(VLOOKUP(B10483,'[1]#¡REF!'!$A$1:$C$15201,2,FALSE()),"")</f>
        <v/>
      </c>
      <c r="D10483" s="444" t="s">
        <v>1016</v>
      </c>
      <c r="E10483" s="444" t="s">
        <v>1042</v>
      </c>
      <c r="F10483" s="354" t="s">
        <v>993</v>
      </c>
      <c r="G10483" s="447" t="n">
        <v>6</v>
      </c>
      <c r="H10483" s="448" t="n">
        <v>37.0827043302094</v>
      </c>
      <c r="I10483" s="448" t="n">
        <v>739.8</v>
      </c>
      <c r="J10483" s="389"/>
      <c r="K10483" s="331" t="s">
        <v>994</v>
      </c>
    </row>
    <row r="10484" customFormat="false" ht="15" hidden="true" customHeight="false" outlineLevel="0" collapsed="false">
      <c r="A10484" s="444"/>
      <c r="B10484" s="444" t="s">
        <v>2162</v>
      </c>
      <c r="C10484" s="444" t="str">
        <f aca="false">IFERROR(VLOOKUP(B10484,'[1]#¡REF!'!$A$1:$C$15201,2,FALSE()),"")</f>
        <v/>
      </c>
      <c r="D10484" s="444" t="s">
        <v>1016</v>
      </c>
      <c r="E10484" s="444" t="s">
        <v>1092</v>
      </c>
      <c r="F10484" s="354" t="s">
        <v>993</v>
      </c>
      <c r="G10484" s="447" t="n">
        <v>830</v>
      </c>
      <c r="H10484" s="448" t="n">
        <v>5129.77409901231</v>
      </c>
      <c r="I10484" s="448" t="n">
        <v>102339</v>
      </c>
      <c r="J10484" s="389"/>
      <c r="K10484" s="331" t="s">
        <v>994</v>
      </c>
    </row>
    <row r="10485" customFormat="false" ht="15" hidden="true" customHeight="false" outlineLevel="0" collapsed="false">
      <c r="A10485" s="444"/>
      <c r="B10485" s="444" t="s">
        <v>2162</v>
      </c>
      <c r="C10485" s="444" t="str">
        <f aca="false">IFERROR(VLOOKUP(B10485,'[1]#¡REF!'!$A$1:$C$15201,2,FALSE()),"")</f>
        <v/>
      </c>
      <c r="D10485" s="444" t="s">
        <v>1016</v>
      </c>
      <c r="E10485" s="444" t="s">
        <v>1025</v>
      </c>
      <c r="F10485" s="354" t="s">
        <v>993</v>
      </c>
      <c r="G10485" s="447" t="n">
        <v>3040</v>
      </c>
      <c r="H10485" s="448" t="n">
        <v>18788.5701939728</v>
      </c>
      <c r="I10485" s="448" t="n">
        <v>374832</v>
      </c>
      <c r="J10485" s="389"/>
      <c r="K10485" s="331" t="s">
        <v>994</v>
      </c>
    </row>
    <row r="10486" customFormat="false" ht="15" hidden="true" customHeight="false" outlineLevel="0" collapsed="false">
      <c r="A10486" s="444"/>
      <c r="B10486" s="444" t="s">
        <v>2162</v>
      </c>
      <c r="C10486" s="444" t="str">
        <f aca="false">IFERROR(VLOOKUP(B10486,'[1]#¡REF!'!$A$1:$C$15201,2,FALSE()),"")</f>
        <v/>
      </c>
      <c r="D10486" s="444" t="s">
        <v>1016</v>
      </c>
      <c r="E10486" s="444" t="s">
        <v>1110</v>
      </c>
      <c r="F10486" s="354" t="s">
        <v>993</v>
      </c>
      <c r="G10486" s="447" t="n">
        <v>14</v>
      </c>
      <c r="H10486" s="448" t="n">
        <v>86.5263101038221</v>
      </c>
      <c r="I10486" s="448" t="n">
        <v>1726.2</v>
      </c>
      <c r="J10486" s="389"/>
      <c r="K10486" s="331" t="s">
        <v>994</v>
      </c>
    </row>
    <row r="10487" customFormat="false" ht="15" hidden="true" customHeight="false" outlineLevel="0" collapsed="false">
      <c r="A10487" s="444"/>
      <c r="B10487" s="444" t="s">
        <v>2162</v>
      </c>
      <c r="C10487" s="444" t="str">
        <f aca="false">IFERROR(VLOOKUP(B10487,'[1]#¡REF!'!$A$1:$C$15201,2,FALSE()),"")</f>
        <v/>
      </c>
      <c r="D10487" s="444" t="s">
        <v>1016</v>
      </c>
      <c r="E10487" s="444" t="s">
        <v>1065</v>
      </c>
      <c r="F10487" s="354" t="s">
        <v>993</v>
      </c>
      <c r="G10487" s="447" t="n">
        <v>9</v>
      </c>
      <c r="H10487" s="448" t="n">
        <v>55.6240564953142</v>
      </c>
      <c r="I10487" s="448" t="n">
        <v>1109.7</v>
      </c>
      <c r="J10487" s="389"/>
      <c r="K10487" s="331" t="s">
        <v>994</v>
      </c>
    </row>
    <row r="10488" customFormat="false" ht="15" hidden="true" customHeight="false" outlineLevel="0" collapsed="false">
      <c r="A10488" s="444"/>
      <c r="B10488" s="444" t="s">
        <v>2162</v>
      </c>
      <c r="C10488" s="444" t="str">
        <f aca="false">IFERROR(VLOOKUP(B10488,'[1]#¡REF!'!$A$1:$C$15201,2,FALSE()),"")</f>
        <v/>
      </c>
      <c r="D10488" s="444" t="s">
        <v>1016</v>
      </c>
      <c r="E10488" s="444" t="s">
        <v>1093</v>
      </c>
      <c r="F10488" s="446" t="s">
        <v>1131</v>
      </c>
      <c r="G10488" s="447" t="n">
        <v>8</v>
      </c>
      <c r="H10488" s="448" t="n">
        <v>49.4436057736126</v>
      </c>
      <c r="I10488" s="448" t="n">
        <v>986.4</v>
      </c>
      <c r="J10488" s="389"/>
      <c r="K10488" s="331" t="s">
        <v>994</v>
      </c>
    </row>
    <row r="10489" customFormat="false" ht="15" hidden="true" customHeight="false" outlineLevel="0" collapsed="false">
      <c r="A10489" s="444"/>
      <c r="B10489" s="444" t="s">
        <v>2162</v>
      </c>
      <c r="C10489" s="444" t="str">
        <f aca="false">IFERROR(VLOOKUP(B10489,'[1]#¡REF!'!$A$1:$C$15201,2,FALSE()),"")</f>
        <v/>
      </c>
      <c r="D10489" s="444" t="s">
        <v>1016</v>
      </c>
      <c r="E10489" s="444" t="s">
        <v>1026</v>
      </c>
      <c r="F10489" s="446" t="s">
        <v>1132</v>
      </c>
      <c r="G10489" s="447" t="n">
        <v>68</v>
      </c>
      <c r="H10489" s="448" t="n">
        <v>420.270649075707</v>
      </c>
      <c r="I10489" s="448" t="n">
        <v>8384.4</v>
      </c>
      <c r="J10489" s="389"/>
      <c r="K10489" s="331" t="s">
        <v>994</v>
      </c>
    </row>
    <row r="10490" customFormat="false" ht="15" hidden="true" customHeight="false" outlineLevel="0" collapsed="false">
      <c r="A10490" s="444"/>
      <c r="B10490" s="444" t="s">
        <v>2162</v>
      </c>
      <c r="C10490" s="444" t="str">
        <f aca="false">IFERROR(VLOOKUP(B10490,'[1]#¡REF!'!$A$1:$C$15201,2,FALSE()),"")</f>
        <v/>
      </c>
      <c r="D10490" s="444" t="s">
        <v>1016</v>
      </c>
      <c r="E10490" s="444" t="s">
        <v>1027</v>
      </c>
      <c r="F10490" s="446" t="s">
        <v>1133</v>
      </c>
      <c r="G10490" s="447" t="n">
        <v>11</v>
      </c>
      <c r="H10490" s="448" t="n">
        <v>67.9849579387173</v>
      </c>
      <c r="I10490" s="448" t="n">
        <v>1356.3</v>
      </c>
      <c r="J10490" s="389"/>
      <c r="K10490" s="331" t="s">
        <v>994</v>
      </c>
    </row>
    <row r="10491" customFormat="false" ht="15" hidden="true" customHeight="false" outlineLevel="0" collapsed="false">
      <c r="A10491" s="449"/>
      <c r="B10491" s="449" t="s">
        <v>2162</v>
      </c>
      <c r="C10491" s="449" t="str">
        <f aca="false">IFERROR(VLOOKUP(B10491,'[1]#¡REF!'!$A$1:$C$15201,2,FALSE()),"")</f>
        <v/>
      </c>
      <c r="D10491" s="449" t="s">
        <v>1016</v>
      </c>
      <c r="E10491" s="449" t="s">
        <v>1028</v>
      </c>
      <c r="F10491" s="450" t="s">
        <v>1134</v>
      </c>
      <c r="G10491" s="447" t="n">
        <v>33</v>
      </c>
      <c r="H10491" s="448" t="n">
        <v>203.954873816152</v>
      </c>
      <c r="I10491" s="448" t="n">
        <v>4068.9</v>
      </c>
      <c r="J10491" s="390"/>
      <c r="K10491" s="331" t="s">
        <v>994</v>
      </c>
    </row>
    <row r="10492" customFormat="false" ht="15" hidden="true" customHeight="false" outlineLevel="0" collapsed="false">
      <c r="A10492" s="439"/>
      <c r="B10492" s="439" t="s">
        <v>2163</v>
      </c>
      <c r="C10492" s="439" t="str">
        <f aca="false">IFERROR(VLOOKUP(B10492,'[1]#¡REF!'!$A$1:$C$15201,2,FALSE()),"")</f>
        <v/>
      </c>
      <c r="D10492" s="439" t="s">
        <v>1016</v>
      </c>
      <c r="E10492" s="439" t="s">
        <v>1019</v>
      </c>
      <c r="F10492" s="354" t="s">
        <v>993</v>
      </c>
      <c r="G10492" s="447" t="n">
        <v>5.03046804332708</v>
      </c>
      <c r="H10492" s="448" t="n">
        <v>32.9161531441401</v>
      </c>
      <c r="I10492" s="448" t="n">
        <v>656.677298375916</v>
      </c>
      <c r="J10492" s="388"/>
      <c r="K10492" s="331" t="s">
        <v>994</v>
      </c>
    </row>
    <row r="10493" customFormat="false" ht="15" hidden="true" customHeight="false" outlineLevel="0" collapsed="false">
      <c r="A10493" s="444"/>
      <c r="B10493" s="444" t="s">
        <v>2164</v>
      </c>
      <c r="C10493" s="444" t="str">
        <f aca="false">IFERROR(VLOOKUP(B10493,'[1]#¡REF!'!$A$1:$C$15201,2,FALSE()),"")</f>
        <v/>
      </c>
      <c r="D10493" s="444" t="s">
        <v>1016</v>
      </c>
      <c r="E10493" s="444" t="s">
        <v>1017</v>
      </c>
      <c r="F10493" s="446" t="s">
        <v>1130</v>
      </c>
      <c r="G10493" s="447" t="n">
        <v>16</v>
      </c>
      <c r="H10493" s="448" t="n">
        <v>104.693727456405</v>
      </c>
      <c r="I10493" s="448" t="n">
        <v>2088.64</v>
      </c>
      <c r="J10493" s="389"/>
      <c r="K10493" s="331" t="s">
        <v>994</v>
      </c>
    </row>
    <row r="10494" customFormat="false" ht="15" hidden="true" customHeight="false" outlineLevel="0" collapsed="false">
      <c r="A10494" s="444"/>
      <c r="B10494" s="444" t="s">
        <v>2164</v>
      </c>
      <c r="C10494" s="444" t="str">
        <f aca="false">IFERROR(VLOOKUP(B10494,'[1]#¡REF!'!$A$1:$C$15201,2,FALSE()),"")</f>
        <v/>
      </c>
      <c r="D10494" s="444" t="s">
        <v>1016</v>
      </c>
      <c r="E10494" s="444" t="s">
        <v>1091</v>
      </c>
      <c r="F10494" s="354" t="s">
        <v>993</v>
      </c>
      <c r="G10494" s="447" t="n">
        <v>92</v>
      </c>
      <c r="H10494" s="448" t="n">
        <v>601.988932874331</v>
      </c>
      <c r="I10494" s="448" t="n">
        <v>12009.68</v>
      </c>
      <c r="J10494" s="389"/>
      <c r="K10494" s="331" t="s">
        <v>994</v>
      </c>
    </row>
    <row r="10495" customFormat="false" ht="15" hidden="true" customHeight="false" outlineLevel="0" collapsed="false">
      <c r="A10495" s="444"/>
      <c r="B10495" s="444" t="s">
        <v>2164</v>
      </c>
      <c r="C10495" s="444" t="str">
        <f aca="false">IFERROR(VLOOKUP(B10495,'[1]#¡REF!'!$A$1:$C$15201,2,FALSE()),"")</f>
        <v/>
      </c>
      <c r="D10495" s="444" t="s">
        <v>1016</v>
      </c>
      <c r="E10495" s="444" t="s">
        <v>1020</v>
      </c>
      <c r="F10495" s="354" t="s">
        <v>993</v>
      </c>
      <c r="G10495" s="447" t="n">
        <v>235</v>
      </c>
      <c r="H10495" s="448" t="n">
        <v>1537.68912201595</v>
      </c>
      <c r="I10495" s="448" t="n">
        <v>30676.9</v>
      </c>
      <c r="J10495" s="389"/>
      <c r="K10495" s="331" t="s">
        <v>994</v>
      </c>
    </row>
    <row r="10496" customFormat="false" ht="15" hidden="true" customHeight="false" outlineLevel="0" collapsed="false">
      <c r="A10496" s="444"/>
      <c r="B10496" s="444" t="s">
        <v>2164</v>
      </c>
      <c r="C10496" s="444" t="str">
        <f aca="false">IFERROR(VLOOKUP(B10496,'[1]#¡REF!'!$A$1:$C$15201,2,FALSE()),"")</f>
        <v/>
      </c>
      <c r="D10496" s="444" t="s">
        <v>1016</v>
      </c>
      <c r="E10496" s="444" t="s">
        <v>1021</v>
      </c>
      <c r="F10496" s="354" t="s">
        <v>993</v>
      </c>
      <c r="G10496" s="447" t="n">
        <v>7</v>
      </c>
      <c r="H10496" s="448" t="n">
        <v>45.8035057621773</v>
      </c>
      <c r="I10496" s="448" t="n">
        <v>913.78</v>
      </c>
      <c r="J10496" s="389"/>
      <c r="K10496" s="331" t="s">
        <v>994</v>
      </c>
    </row>
    <row r="10497" customFormat="false" ht="15" hidden="true" customHeight="false" outlineLevel="0" collapsed="false">
      <c r="A10497" s="444"/>
      <c r="B10497" s="444" t="s">
        <v>2164</v>
      </c>
      <c r="C10497" s="444" t="str">
        <f aca="false">IFERROR(VLOOKUP(B10497,'[1]#¡REF!'!$A$1:$C$15201,2,FALSE()),"")</f>
        <v/>
      </c>
      <c r="D10497" s="444" t="s">
        <v>1016</v>
      </c>
      <c r="E10497" s="444" t="s">
        <v>1041</v>
      </c>
      <c r="F10497" s="354" t="s">
        <v>993</v>
      </c>
      <c r="G10497" s="447" t="n">
        <v>12</v>
      </c>
      <c r="H10497" s="448" t="n">
        <v>78.520295592304</v>
      </c>
      <c r="I10497" s="448" t="n">
        <v>1566.48</v>
      </c>
      <c r="J10497" s="389"/>
      <c r="K10497" s="331" t="s">
        <v>994</v>
      </c>
    </row>
    <row r="10498" customFormat="false" ht="15" hidden="true" customHeight="false" outlineLevel="0" collapsed="false">
      <c r="A10498" s="444"/>
      <c r="B10498" s="444" t="s">
        <v>2164</v>
      </c>
      <c r="C10498" s="444" t="str">
        <f aca="false">IFERROR(VLOOKUP(B10498,'[1]#¡REF!'!$A$1:$C$15201,2,FALSE()),"")</f>
        <v/>
      </c>
      <c r="D10498" s="444" t="s">
        <v>1016</v>
      </c>
      <c r="E10498" s="444" t="s">
        <v>1022</v>
      </c>
      <c r="F10498" s="354" t="s">
        <v>993</v>
      </c>
      <c r="G10498" s="447" t="n">
        <v>14</v>
      </c>
      <c r="H10498" s="448" t="n">
        <v>91.6070115243547</v>
      </c>
      <c r="I10498" s="448" t="n">
        <v>1827.56</v>
      </c>
      <c r="J10498" s="389"/>
      <c r="K10498" s="331" t="s">
        <v>994</v>
      </c>
    </row>
    <row r="10499" customFormat="false" ht="15" hidden="true" customHeight="false" outlineLevel="0" collapsed="false">
      <c r="A10499" s="444"/>
      <c r="B10499" s="444" t="s">
        <v>2164</v>
      </c>
      <c r="C10499" s="444" t="str">
        <f aca="false">IFERROR(VLOOKUP(B10499,'[1]#¡REF!'!$A$1:$C$15201,2,FALSE()),"")</f>
        <v/>
      </c>
      <c r="D10499" s="444" t="s">
        <v>1016</v>
      </c>
      <c r="E10499" s="444" t="s">
        <v>1042</v>
      </c>
      <c r="F10499" s="354" t="s">
        <v>993</v>
      </c>
      <c r="G10499" s="447" t="n">
        <v>4</v>
      </c>
      <c r="H10499" s="448" t="n">
        <v>26.1734318641013</v>
      </c>
      <c r="I10499" s="448" t="n">
        <v>522.16</v>
      </c>
      <c r="J10499" s="389"/>
      <c r="K10499" s="331" t="s">
        <v>994</v>
      </c>
    </row>
    <row r="10500" customFormat="false" ht="15" hidden="true" customHeight="false" outlineLevel="0" collapsed="false">
      <c r="A10500" s="444"/>
      <c r="B10500" s="444" t="s">
        <v>2164</v>
      </c>
      <c r="C10500" s="444" t="str">
        <f aca="false">IFERROR(VLOOKUP(B10500,'[1]#¡REF!'!$A$1:$C$15201,2,FALSE()),"")</f>
        <v/>
      </c>
      <c r="D10500" s="444" t="s">
        <v>1016</v>
      </c>
      <c r="E10500" s="444" t="s">
        <v>1092</v>
      </c>
      <c r="F10500" s="354" t="s">
        <v>993</v>
      </c>
      <c r="G10500" s="447" t="n">
        <v>461</v>
      </c>
      <c r="H10500" s="448" t="n">
        <v>3016.48802233768</v>
      </c>
      <c r="I10500" s="448" t="n">
        <v>60178.94</v>
      </c>
      <c r="J10500" s="389"/>
      <c r="K10500" s="331" t="s">
        <v>994</v>
      </c>
    </row>
    <row r="10501" customFormat="false" ht="15" hidden="true" customHeight="false" outlineLevel="0" collapsed="false">
      <c r="A10501" s="444"/>
      <c r="B10501" s="444" t="s">
        <v>2164</v>
      </c>
      <c r="C10501" s="444" t="str">
        <f aca="false">IFERROR(VLOOKUP(B10501,'[1]#¡REF!'!$A$1:$C$15201,2,FALSE()),"")</f>
        <v/>
      </c>
      <c r="D10501" s="444" t="s">
        <v>1016</v>
      </c>
      <c r="E10501" s="444" t="s">
        <v>1025</v>
      </c>
      <c r="F10501" s="354" t="s">
        <v>993</v>
      </c>
      <c r="G10501" s="447" t="n">
        <v>1747</v>
      </c>
      <c r="H10501" s="448" t="n">
        <v>11431.2463666463</v>
      </c>
      <c r="I10501" s="448" t="n">
        <v>228053.38</v>
      </c>
      <c r="J10501" s="389"/>
      <c r="K10501" s="331" t="s">
        <v>994</v>
      </c>
    </row>
    <row r="10502" customFormat="false" ht="15" hidden="true" customHeight="false" outlineLevel="0" collapsed="false">
      <c r="A10502" s="444"/>
      <c r="B10502" s="444" t="s">
        <v>2164</v>
      </c>
      <c r="C10502" s="444" t="str">
        <f aca="false">IFERROR(VLOOKUP(B10502,'[1]#¡REF!'!$A$1:$C$15201,2,FALSE()),"")</f>
        <v/>
      </c>
      <c r="D10502" s="444" t="s">
        <v>1016</v>
      </c>
      <c r="E10502" s="444" t="s">
        <v>1110</v>
      </c>
      <c r="F10502" s="354" t="s">
        <v>993</v>
      </c>
      <c r="G10502" s="447" t="n">
        <v>9</v>
      </c>
      <c r="H10502" s="448" t="n">
        <v>58.890221694228</v>
      </c>
      <c r="I10502" s="448" t="n">
        <v>1174.86</v>
      </c>
      <c r="J10502" s="389"/>
      <c r="K10502" s="331" t="s">
        <v>994</v>
      </c>
    </row>
    <row r="10503" customFormat="false" ht="15" hidden="true" customHeight="false" outlineLevel="0" collapsed="false">
      <c r="A10503" s="444"/>
      <c r="B10503" s="444" t="s">
        <v>2164</v>
      </c>
      <c r="C10503" s="444" t="str">
        <f aca="false">IFERROR(VLOOKUP(B10503,'[1]#¡REF!'!$A$1:$C$15201,2,FALSE()),"")</f>
        <v/>
      </c>
      <c r="D10503" s="444" t="s">
        <v>1016</v>
      </c>
      <c r="E10503" s="444" t="s">
        <v>1065</v>
      </c>
      <c r="F10503" s="354" t="s">
        <v>993</v>
      </c>
      <c r="G10503" s="447" t="n">
        <v>5</v>
      </c>
      <c r="H10503" s="448" t="n">
        <v>32.7167898301267</v>
      </c>
      <c r="I10503" s="448" t="n">
        <v>652.7</v>
      </c>
      <c r="J10503" s="389"/>
      <c r="K10503" s="331" t="s">
        <v>994</v>
      </c>
    </row>
    <row r="10504" customFormat="false" ht="15" hidden="true" customHeight="false" outlineLevel="0" collapsed="false">
      <c r="A10504" s="444"/>
      <c r="B10504" s="444" t="s">
        <v>2164</v>
      </c>
      <c r="C10504" s="444" t="str">
        <f aca="false">IFERROR(VLOOKUP(B10504,'[1]#¡REF!'!$A$1:$C$15201,2,FALSE()),"")</f>
        <v/>
      </c>
      <c r="D10504" s="444" t="s">
        <v>1016</v>
      </c>
      <c r="E10504" s="444" t="s">
        <v>1093</v>
      </c>
      <c r="F10504" s="446" t="s">
        <v>1131</v>
      </c>
      <c r="G10504" s="447" t="n">
        <v>5</v>
      </c>
      <c r="H10504" s="448" t="n">
        <v>32.7167898301267</v>
      </c>
      <c r="I10504" s="448" t="n">
        <v>652.7</v>
      </c>
      <c r="J10504" s="389"/>
      <c r="K10504" s="331" t="s">
        <v>994</v>
      </c>
    </row>
    <row r="10505" customFormat="false" ht="15" hidden="true" customHeight="false" outlineLevel="0" collapsed="false">
      <c r="A10505" s="444"/>
      <c r="B10505" s="444" t="s">
        <v>2164</v>
      </c>
      <c r="C10505" s="444" t="str">
        <f aca="false">IFERROR(VLOOKUP(B10505,'[1]#¡REF!'!$A$1:$C$15201,2,FALSE()),"")</f>
        <v/>
      </c>
      <c r="D10505" s="444" t="s">
        <v>1016</v>
      </c>
      <c r="E10505" s="444" t="s">
        <v>1026</v>
      </c>
      <c r="F10505" s="446" t="s">
        <v>1132</v>
      </c>
      <c r="G10505" s="447" t="n">
        <v>43</v>
      </c>
      <c r="H10505" s="448" t="n">
        <v>281.364392539089</v>
      </c>
      <c r="I10505" s="448" t="n">
        <v>5613.22</v>
      </c>
      <c r="J10505" s="389"/>
      <c r="K10505" s="331" t="s">
        <v>994</v>
      </c>
    </row>
    <row r="10506" customFormat="false" ht="15" hidden="true" customHeight="false" outlineLevel="0" collapsed="false">
      <c r="A10506" s="444"/>
      <c r="B10506" s="444" t="s">
        <v>2164</v>
      </c>
      <c r="C10506" s="444" t="str">
        <f aca="false">IFERROR(VLOOKUP(B10506,'[1]#¡REF!'!$A$1:$C$15201,2,FALSE()),"")</f>
        <v/>
      </c>
      <c r="D10506" s="444" t="s">
        <v>1016</v>
      </c>
      <c r="E10506" s="444" t="s">
        <v>1027</v>
      </c>
      <c r="F10506" s="446" t="s">
        <v>1133</v>
      </c>
      <c r="G10506" s="447" t="n">
        <v>7</v>
      </c>
      <c r="H10506" s="448" t="n">
        <v>45.8035057621773</v>
      </c>
      <c r="I10506" s="448" t="n">
        <v>913.78</v>
      </c>
      <c r="J10506" s="389"/>
      <c r="K10506" s="331" t="s">
        <v>994</v>
      </c>
    </row>
    <row r="10507" customFormat="false" ht="15" hidden="true" customHeight="false" outlineLevel="0" collapsed="false">
      <c r="A10507" s="449"/>
      <c r="B10507" s="449" t="s">
        <v>2164</v>
      </c>
      <c r="C10507" s="449" t="str">
        <f aca="false">IFERROR(VLOOKUP(B10507,'[1]#¡REF!'!$A$1:$C$15201,2,FALSE()),"")</f>
        <v/>
      </c>
      <c r="D10507" s="449" t="s">
        <v>1016</v>
      </c>
      <c r="E10507" s="449" t="s">
        <v>1028</v>
      </c>
      <c r="F10507" s="450" t="s">
        <v>1134</v>
      </c>
      <c r="G10507" s="447" t="n">
        <v>19</v>
      </c>
      <c r="H10507" s="448" t="n">
        <v>124.323801354481</v>
      </c>
      <c r="I10507" s="448" t="n">
        <v>2480.26</v>
      </c>
      <c r="J10507" s="390"/>
      <c r="K10507" s="331" t="s">
        <v>994</v>
      </c>
    </row>
    <row r="10508" customFormat="false" ht="15" hidden="true" customHeight="false" outlineLevel="0" collapsed="false">
      <c r="A10508" s="439"/>
      <c r="B10508" s="439" t="s">
        <v>2165</v>
      </c>
      <c r="C10508" s="439" t="str">
        <f aca="false">IFERROR(VLOOKUP(B10508,'[1]#¡REF!'!$A$1:$C$15201,2,FALSE()),"")</f>
        <v/>
      </c>
      <c r="D10508" s="439" t="s">
        <v>991</v>
      </c>
      <c r="E10508" s="439" t="s">
        <v>997</v>
      </c>
      <c r="F10508" s="441" t="s">
        <v>1130</v>
      </c>
      <c r="G10508" s="447" t="n">
        <v>120</v>
      </c>
      <c r="H10508" s="448" t="n">
        <v>35070.5993265993</v>
      </c>
      <c r="I10508" s="448" t="n">
        <v>699658.502279942</v>
      </c>
      <c r="J10508" s="388"/>
      <c r="K10508" s="331" t="s">
        <v>994</v>
      </c>
    </row>
    <row r="10509" customFormat="false" ht="15" hidden="true" customHeight="false" outlineLevel="0" collapsed="false">
      <c r="A10509" s="444"/>
      <c r="B10509" s="444" t="s">
        <v>2166</v>
      </c>
      <c r="C10509" s="444" t="str">
        <f aca="false">IFERROR(VLOOKUP(B10509,'[1]#¡REF!'!$A$1:$C$15201,2,FALSE()),"")</f>
        <v/>
      </c>
      <c r="D10509" s="444" t="s">
        <v>991</v>
      </c>
      <c r="E10509" s="444" t="s">
        <v>992</v>
      </c>
      <c r="F10509" s="354" t="s">
        <v>993</v>
      </c>
      <c r="G10509" s="447" t="n">
        <v>50</v>
      </c>
      <c r="H10509" s="448" t="n">
        <v>90681.1804511618</v>
      </c>
      <c r="I10509" s="448" t="n">
        <v>1845361.98990161</v>
      </c>
      <c r="J10509" s="389"/>
      <c r="K10509" s="331" t="s">
        <v>994</v>
      </c>
    </row>
    <row r="10510" customFormat="false" ht="15" hidden="true" customHeight="false" outlineLevel="0" collapsed="false">
      <c r="A10510" s="444"/>
      <c r="B10510" s="444" t="s">
        <v>2166</v>
      </c>
      <c r="C10510" s="444" t="str">
        <f aca="false">IFERROR(VLOOKUP(B10510,'[1]#¡REF!'!$A$1:$C$15201,2,FALSE()),"")</f>
        <v/>
      </c>
      <c r="D10510" s="444" t="s">
        <v>991</v>
      </c>
      <c r="E10510" s="444" t="s">
        <v>1011</v>
      </c>
      <c r="F10510" s="354" t="s">
        <v>993</v>
      </c>
      <c r="G10510" s="447" t="n">
        <v>30</v>
      </c>
      <c r="H10510" s="448" t="n">
        <v>54408.7082706971</v>
      </c>
      <c r="I10510" s="448" t="n">
        <v>1107217.19394096</v>
      </c>
      <c r="J10510" s="389"/>
      <c r="K10510" s="331" t="s">
        <v>994</v>
      </c>
    </row>
    <row r="10511" customFormat="false" ht="15" hidden="true" customHeight="false" outlineLevel="0" collapsed="false">
      <c r="A10511" s="444"/>
      <c r="B10511" s="444" t="s">
        <v>2166</v>
      </c>
      <c r="C10511" s="444" t="str">
        <f aca="false">IFERROR(VLOOKUP(B10511,'[1]#¡REF!'!$A$1:$C$15201,2,FALSE()),"")</f>
        <v/>
      </c>
      <c r="D10511" s="444" t="s">
        <v>991</v>
      </c>
      <c r="E10511" s="444" t="s">
        <v>1037</v>
      </c>
      <c r="F10511" s="446" t="s">
        <v>1131</v>
      </c>
      <c r="G10511" s="447" t="n">
        <v>63</v>
      </c>
      <c r="H10511" s="448" t="n">
        <v>114258.287368464</v>
      </c>
      <c r="I10511" s="448" t="n">
        <v>2325156.10727602</v>
      </c>
      <c r="J10511" s="389"/>
      <c r="K10511" s="331" t="s">
        <v>994</v>
      </c>
    </row>
    <row r="10512" customFormat="false" ht="15" hidden="true" customHeight="false" outlineLevel="0" collapsed="false">
      <c r="A10512" s="444"/>
      <c r="B10512" s="444" t="s">
        <v>2166</v>
      </c>
      <c r="C10512" s="444" t="str">
        <f aca="false">IFERROR(VLOOKUP(B10512,'[1]#¡REF!'!$A$1:$C$15201,2,FALSE()),"")</f>
        <v/>
      </c>
      <c r="D10512" s="444" t="s">
        <v>991</v>
      </c>
      <c r="E10512" s="444" t="s">
        <v>1014</v>
      </c>
      <c r="F10512" s="446" t="s">
        <v>1132</v>
      </c>
      <c r="G10512" s="447" t="n">
        <v>18</v>
      </c>
      <c r="H10512" s="448" t="n">
        <v>32645.2249624182</v>
      </c>
      <c r="I10512" s="448" t="n">
        <v>664330.316364578</v>
      </c>
      <c r="J10512" s="389"/>
      <c r="K10512" s="331" t="s">
        <v>994</v>
      </c>
    </row>
    <row r="10513" customFormat="false" ht="15" hidden="true" customHeight="false" outlineLevel="0" collapsed="false">
      <c r="A10513" s="449"/>
      <c r="B10513" s="449" t="s">
        <v>2166</v>
      </c>
      <c r="C10513" s="449" t="str">
        <f aca="false">IFERROR(VLOOKUP(B10513,'[1]#¡REF!'!$A$1:$C$15201,2,FALSE()),"")</f>
        <v/>
      </c>
      <c r="D10513" s="449" t="s">
        <v>991</v>
      </c>
      <c r="E10513" s="449" t="s">
        <v>1002</v>
      </c>
      <c r="F10513" s="450" t="s">
        <v>1133</v>
      </c>
      <c r="G10513" s="447" t="n">
        <v>75</v>
      </c>
      <c r="H10513" s="448" t="n">
        <v>136021.770676743</v>
      </c>
      <c r="I10513" s="448" t="n">
        <v>2768042.98485241</v>
      </c>
      <c r="J10513" s="390"/>
      <c r="K10513" s="331" t="s">
        <v>994</v>
      </c>
    </row>
    <row r="10514" customFormat="false" ht="15.75" hidden="true" customHeight="false" outlineLevel="0" collapsed="false">
      <c r="A10514" s="451"/>
      <c r="B10514" s="451" t="s">
        <v>2166</v>
      </c>
      <c r="C10514" s="451" t="str">
        <f aca="false">IFERROR(VLOOKUP(B10514,'[1]#¡REF!'!$A$1:$C$15201,2,FALSE()),"")</f>
        <v/>
      </c>
      <c r="D10514" s="451" t="s">
        <v>991</v>
      </c>
      <c r="E10514" s="451" t="s">
        <v>612</v>
      </c>
      <c r="F10514" s="452" t="s">
        <v>1136</v>
      </c>
      <c r="G10514" s="506" t="n">
        <v>10</v>
      </c>
      <c r="H10514" s="507" t="n">
        <v>18136.2360902324</v>
      </c>
      <c r="I10514" s="507" t="n">
        <v>369072.397980321</v>
      </c>
      <c r="J10514" s="394"/>
      <c r="K10514" s="356" t="s">
        <v>994</v>
      </c>
      <c r="L10514" s="379"/>
      <c r="M10514" s="379"/>
      <c r="N10514" s="379"/>
      <c r="O10514" s="379"/>
      <c r="P10514" s="279"/>
      <c r="Q10514" s="395"/>
      <c r="R10514" s="396"/>
      <c r="S10514" s="396"/>
      <c r="T10514" s="382"/>
    </row>
    <row r="10515" customFormat="false" ht="15" hidden="true" customHeight="false" outlineLevel="0" collapsed="false">
      <c r="A10515" s="439"/>
      <c r="B10515" s="439" t="s">
        <v>2167</v>
      </c>
      <c r="C10515" s="439" t="str">
        <f aca="false">IFERROR(VLOOKUP(B10515,'[1]#¡REF!'!$A$1:$C$15201,2,FALSE()),"")</f>
        <v/>
      </c>
      <c r="D10515" s="439" t="s">
        <v>991</v>
      </c>
      <c r="E10515" s="439" t="s">
        <v>1053</v>
      </c>
      <c r="F10515" s="354" t="s">
        <v>993</v>
      </c>
      <c r="G10515" s="447" t="n">
        <v>30</v>
      </c>
      <c r="H10515" s="448" t="n">
        <v>105152.750661875</v>
      </c>
      <c r="I10515" s="448" t="n">
        <v>2139858.43853821</v>
      </c>
      <c r="J10515" s="388"/>
      <c r="K10515" s="331" t="s">
        <v>994</v>
      </c>
    </row>
    <row r="10516" customFormat="false" ht="15" hidden="true" customHeight="false" outlineLevel="0" collapsed="false">
      <c r="A10516" s="444"/>
      <c r="B10516" s="444" t="s">
        <v>2167</v>
      </c>
      <c r="C10516" s="444" t="str">
        <f aca="false">IFERROR(VLOOKUP(B10516,'[1]#¡REF!'!$A$1:$C$15201,2,FALSE()),"")</f>
        <v/>
      </c>
      <c r="D10516" s="444" t="s">
        <v>991</v>
      </c>
      <c r="E10516" s="444" t="s">
        <v>1011</v>
      </c>
      <c r="F10516" s="354" t="s">
        <v>993</v>
      </c>
      <c r="G10516" s="447" t="n">
        <v>60</v>
      </c>
      <c r="H10516" s="448" t="n">
        <v>210305.501323749</v>
      </c>
      <c r="I10516" s="448" t="n">
        <v>4279716.87707641</v>
      </c>
      <c r="J10516" s="389"/>
      <c r="K10516" s="331" t="s">
        <v>994</v>
      </c>
    </row>
    <row r="10517" customFormat="false" ht="15" hidden="true" customHeight="false" outlineLevel="0" collapsed="false">
      <c r="A10517" s="444"/>
      <c r="B10517" s="444" t="s">
        <v>2167</v>
      </c>
      <c r="C10517" s="444" t="str">
        <f aca="false">IFERROR(VLOOKUP(B10517,'[1]#¡REF!'!$A$1:$C$15201,2,FALSE()),"")</f>
        <v/>
      </c>
      <c r="D10517" s="444" t="s">
        <v>991</v>
      </c>
      <c r="E10517" s="444" t="s">
        <v>1014</v>
      </c>
      <c r="F10517" s="446" t="s">
        <v>1132</v>
      </c>
      <c r="G10517" s="447" t="n">
        <v>51</v>
      </c>
      <c r="H10517" s="448" t="n">
        <v>178759.676125187</v>
      </c>
      <c r="I10517" s="448" t="n">
        <v>3637759.34551495</v>
      </c>
      <c r="J10517" s="389"/>
      <c r="K10517" s="331" t="s">
        <v>994</v>
      </c>
    </row>
    <row r="10518" customFormat="false" ht="15" hidden="true" customHeight="false" outlineLevel="0" collapsed="false">
      <c r="A10518" s="444"/>
      <c r="B10518" s="444" t="s">
        <v>2167</v>
      </c>
      <c r="C10518" s="444" t="str">
        <f aca="false">IFERROR(VLOOKUP(B10518,'[1]#¡REF!'!$A$1:$C$15201,2,FALSE()),"")</f>
        <v/>
      </c>
      <c r="D10518" s="444" t="s">
        <v>991</v>
      </c>
      <c r="E10518" s="444" t="s">
        <v>1004</v>
      </c>
      <c r="F10518" s="446" t="s">
        <v>1134</v>
      </c>
      <c r="G10518" s="447" t="n">
        <v>10</v>
      </c>
      <c r="H10518" s="448" t="n">
        <v>35050.9168872915</v>
      </c>
      <c r="I10518" s="448" t="n">
        <v>713286.146179402</v>
      </c>
      <c r="J10518" s="389"/>
      <c r="K10518" s="331" t="s">
        <v>994</v>
      </c>
    </row>
    <row r="10519" customFormat="false" ht="15" hidden="true" customHeight="false" outlineLevel="0" collapsed="false">
      <c r="A10519" s="444"/>
      <c r="B10519" s="444" t="s">
        <v>2168</v>
      </c>
      <c r="C10519" s="444" t="str">
        <f aca="false">IFERROR(VLOOKUP(B10519,'[1]#¡REF!'!$A$1:$C$15201,2,FALSE()),"")</f>
        <v/>
      </c>
      <c r="D10519" s="444" t="s">
        <v>991</v>
      </c>
      <c r="E10519" s="444" t="s">
        <v>1034</v>
      </c>
      <c r="F10519" s="354" t="s">
        <v>993</v>
      </c>
      <c r="G10519" s="447" t="n">
        <v>78</v>
      </c>
      <c r="H10519" s="448" t="n">
        <v>96685.182740059</v>
      </c>
      <c r="I10519" s="448" t="n">
        <v>1967543.43434343</v>
      </c>
      <c r="J10519" s="389"/>
      <c r="K10519" s="331" t="s">
        <v>994</v>
      </c>
    </row>
    <row r="10520" customFormat="false" ht="15" hidden="true" customHeight="false" outlineLevel="0" collapsed="false">
      <c r="A10520" s="444"/>
      <c r="B10520" s="444" t="s">
        <v>2168</v>
      </c>
      <c r="C10520" s="444" t="str">
        <f aca="false">IFERROR(VLOOKUP(B10520,'[1]#¡REF!'!$A$1:$C$15201,2,FALSE()),"")</f>
        <v/>
      </c>
      <c r="D10520" s="444" t="s">
        <v>991</v>
      </c>
      <c r="E10520" s="444" t="s">
        <v>1012</v>
      </c>
      <c r="F10520" s="354" t="s">
        <v>993</v>
      </c>
      <c r="G10520" s="447" t="n">
        <v>12</v>
      </c>
      <c r="H10520" s="448" t="n">
        <v>14874.6434984706</v>
      </c>
      <c r="I10520" s="448" t="n">
        <v>302698.98989899</v>
      </c>
      <c r="J10520" s="389"/>
      <c r="K10520" s="331" t="s">
        <v>994</v>
      </c>
    </row>
    <row r="10521" customFormat="false" ht="15" hidden="true" customHeight="false" outlineLevel="0" collapsed="false">
      <c r="A10521" s="444"/>
      <c r="B10521" s="444" t="s">
        <v>2168</v>
      </c>
      <c r="C10521" s="444" t="str">
        <f aca="false">IFERROR(VLOOKUP(B10521,'[1]#¡REF!'!$A$1:$C$15201,2,FALSE()),"")</f>
        <v/>
      </c>
      <c r="D10521" s="444" t="s">
        <v>991</v>
      </c>
      <c r="E10521" s="444" t="s">
        <v>1014</v>
      </c>
      <c r="F10521" s="446" t="s">
        <v>1132</v>
      </c>
      <c r="G10521" s="447" t="n">
        <v>10</v>
      </c>
      <c r="H10521" s="448" t="n">
        <v>12395.5362487255</v>
      </c>
      <c r="I10521" s="448" t="n">
        <v>252249.158249158</v>
      </c>
      <c r="J10521" s="389"/>
      <c r="K10521" s="331" t="s">
        <v>994</v>
      </c>
    </row>
    <row r="10522" customFormat="false" ht="15" hidden="true" customHeight="false" outlineLevel="0" collapsed="false">
      <c r="A10522" s="444"/>
      <c r="B10522" s="444" t="s">
        <v>2169</v>
      </c>
      <c r="C10522" s="444" t="str">
        <f aca="false">IFERROR(VLOOKUP(B10522,'[1]#¡REF!'!$A$1:$C$15201,2,FALSE()),"")</f>
        <v/>
      </c>
      <c r="D10522" s="444" t="s">
        <v>991</v>
      </c>
      <c r="E10522" s="444" t="s">
        <v>1034</v>
      </c>
      <c r="F10522" s="354" t="s">
        <v>993</v>
      </c>
      <c r="G10522" s="447" t="n">
        <v>156</v>
      </c>
      <c r="H10522" s="448" t="n">
        <v>410255.154249233</v>
      </c>
      <c r="I10522" s="448" t="n">
        <v>8348692.24293445</v>
      </c>
      <c r="J10522" s="389"/>
      <c r="K10522" s="331" t="s">
        <v>994</v>
      </c>
    </row>
    <row r="10523" customFormat="false" ht="15" hidden="true" customHeight="false" outlineLevel="0" collapsed="false">
      <c r="A10523" s="444"/>
      <c r="B10523" s="444" t="s">
        <v>2169</v>
      </c>
      <c r="C10523" s="444" t="str">
        <f aca="false">IFERROR(VLOOKUP(B10523,'[1]#¡REF!'!$A$1:$C$15201,2,FALSE()),"")</f>
        <v/>
      </c>
      <c r="D10523" s="444" t="s">
        <v>991</v>
      </c>
      <c r="E10523" s="444" t="s">
        <v>1012</v>
      </c>
      <c r="F10523" s="354" t="s">
        <v>993</v>
      </c>
      <c r="G10523" s="447" t="n">
        <v>201</v>
      </c>
      <c r="H10523" s="448" t="n">
        <v>528597.987205742</v>
      </c>
      <c r="I10523" s="448" t="n">
        <v>10756968.8514732</v>
      </c>
      <c r="J10523" s="389"/>
      <c r="K10523" s="331" t="s">
        <v>994</v>
      </c>
    </row>
    <row r="10524" customFormat="false" ht="15" hidden="true" customHeight="false" outlineLevel="0" collapsed="false">
      <c r="A10524" s="444"/>
      <c r="B10524" s="444" t="s">
        <v>2169</v>
      </c>
      <c r="C10524" s="444" t="str">
        <f aca="false">IFERROR(VLOOKUP(B10524,'[1]#¡REF!'!$A$1:$C$15201,2,FALSE()),"")</f>
        <v/>
      </c>
      <c r="D10524" s="444" t="s">
        <v>991</v>
      </c>
      <c r="E10524" s="444" t="s">
        <v>1014</v>
      </c>
      <c r="F10524" s="446" t="s">
        <v>1132</v>
      </c>
      <c r="G10524" s="447" t="n">
        <v>20</v>
      </c>
      <c r="H10524" s="448" t="n">
        <v>52596.8146473375</v>
      </c>
      <c r="I10524" s="448" t="n">
        <v>1070345.15935057</v>
      </c>
      <c r="J10524" s="389"/>
      <c r="K10524" s="331" t="s">
        <v>994</v>
      </c>
    </row>
    <row r="10525" customFormat="false" ht="15" hidden="true" customHeight="false" outlineLevel="0" collapsed="false">
      <c r="A10525" s="444"/>
      <c r="B10525" s="444" t="s">
        <v>2170</v>
      </c>
      <c r="C10525" s="444" t="str">
        <f aca="false">IFERROR(VLOOKUP(B10525,'[1]#¡REF!'!$A$1:$C$15201,2,FALSE()),"")</f>
        <v/>
      </c>
      <c r="D10525" s="444" t="s">
        <v>991</v>
      </c>
      <c r="E10525" s="444" t="s">
        <v>1034</v>
      </c>
      <c r="F10525" s="354" t="s">
        <v>993</v>
      </c>
      <c r="G10525" s="447" t="n">
        <v>60</v>
      </c>
      <c r="H10525" s="448" t="n">
        <v>263829.010676316</v>
      </c>
      <c r="I10525" s="448" t="n">
        <v>5368920.27334852</v>
      </c>
      <c r="J10525" s="389"/>
      <c r="K10525" s="331" t="s">
        <v>994</v>
      </c>
    </row>
    <row r="10526" customFormat="false" ht="15" hidden="true" customHeight="false" outlineLevel="0" collapsed="false">
      <c r="A10526" s="444"/>
      <c r="B10526" s="444" t="s">
        <v>2170</v>
      </c>
      <c r="C10526" s="444" t="str">
        <f aca="false">IFERROR(VLOOKUP(B10526,'[1]#¡REF!'!$A$1:$C$15201,2,FALSE()),"")</f>
        <v/>
      </c>
      <c r="D10526" s="444" t="s">
        <v>991</v>
      </c>
      <c r="E10526" s="444" t="s">
        <v>1012</v>
      </c>
      <c r="F10526" s="354" t="s">
        <v>993</v>
      </c>
      <c r="G10526" s="447" t="n">
        <v>22</v>
      </c>
      <c r="H10526" s="448" t="n">
        <v>96737.3039146491</v>
      </c>
      <c r="I10526" s="448" t="n">
        <v>1968604.10022779</v>
      </c>
      <c r="J10526" s="389"/>
      <c r="K10526" s="331" t="s">
        <v>994</v>
      </c>
    </row>
    <row r="10527" customFormat="false" ht="15" hidden="true" customHeight="false" outlineLevel="0" collapsed="false">
      <c r="A10527" s="444"/>
      <c r="B10527" s="444" t="s">
        <v>2170</v>
      </c>
      <c r="C10527" s="444" t="str">
        <f aca="false">IFERROR(VLOOKUP(B10527,'[1]#¡REF!'!$A$1:$C$15201,2,FALSE()),"")</f>
        <v/>
      </c>
      <c r="D10527" s="444" t="s">
        <v>991</v>
      </c>
      <c r="E10527" s="444" t="s">
        <v>1014</v>
      </c>
      <c r="F10527" s="446" t="s">
        <v>1132</v>
      </c>
      <c r="G10527" s="447" t="n">
        <v>20</v>
      </c>
      <c r="H10527" s="448" t="n">
        <v>87943.0035587719</v>
      </c>
      <c r="I10527" s="448" t="n">
        <v>1789640.09111617</v>
      </c>
      <c r="J10527" s="389"/>
      <c r="K10527" s="331" t="s">
        <v>994</v>
      </c>
    </row>
    <row r="10528" customFormat="false" ht="15" hidden="true" customHeight="false" outlineLevel="0" collapsed="false">
      <c r="A10528" s="444"/>
      <c r="B10528" s="444" t="s">
        <v>2171</v>
      </c>
      <c r="C10528" s="444" t="str">
        <f aca="false">IFERROR(VLOOKUP(B10528,'[1]#¡REF!'!$A$1:$C$15201,2,FALSE()),"")</f>
        <v/>
      </c>
      <c r="D10528" s="444" t="s">
        <v>991</v>
      </c>
      <c r="E10528" s="444" t="s">
        <v>1012</v>
      </c>
      <c r="F10528" s="354" t="s">
        <v>993</v>
      </c>
      <c r="G10528" s="447" t="n">
        <v>11</v>
      </c>
      <c r="H10528" s="448" t="n">
        <v>71903.2067888615</v>
      </c>
      <c r="I10528" s="448" t="n">
        <v>1463230.23255814</v>
      </c>
      <c r="J10528" s="389"/>
      <c r="K10528" s="331" t="s">
        <v>994</v>
      </c>
    </row>
    <row r="10529" customFormat="false" ht="15" hidden="true" customHeight="false" outlineLevel="0" collapsed="false">
      <c r="A10529" s="444"/>
      <c r="B10529" s="444" t="s">
        <v>2171</v>
      </c>
      <c r="C10529" s="444" t="str">
        <f aca="false">IFERROR(VLOOKUP(B10529,'[1]#¡REF!'!$A$1:$C$15201,2,FALSE()),"")</f>
        <v/>
      </c>
      <c r="D10529" s="444" t="s">
        <v>991</v>
      </c>
      <c r="E10529" s="444" t="s">
        <v>1014</v>
      </c>
      <c r="F10529" s="446" t="s">
        <v>1132</v>
      </c>
      <c r="G10529" s="447" t="n">
        <v>45</v>
      </c>
      <c r="H10529" s="448" t="n">
        <v>294149.48231807</v>
      </c>
      <c r="I10529" s="448" t="n">
        <v>5985941.86046512</v>
      </c>
      <c r="J10529" s="389"/>
      <c r="K10529" s="331" t="s">
        <v>994</v>
      </c>
    </row>
    <row r="10530" customFormat="false" ht="15" hidden="true" customHeight="false" outlineLevel="0" collapsed="false">
      <c r="A10530" s="444"/>
      <c r="B10530" s="444" t="s">
        <v>2172</v>
      </c>
      <c r="C10530" s="444" t="str">
        <f aca="false">IFERROR(VLOOKUP(B10530,'[1]#¡REF!'!$A$1:$C$15201,2,FALSE()),"")</f>
        <v/>
      </c>
      <c r="D10530" s="444" t="s">
        <v>991</v>
      </c>
      <c r="E10530" s="444" t="s">
        <v>1084</v>
      </c>
      <c r="F10530" s="354" t="s">
        <v>993</v>
      </c>
      <c r="G10530" s="447" t="n">
        <v>70</v>
      </c>
      <c r="H10530" s="448" t="n">
        <v>219161.851499482</v>
      </c>
      <c r="I10530" s="448" t="n">
        <v>4459943.6</v>
      </c>
      <c r="J10530" s="389"/>
      <c r="K10530" s="331" t="s">
        <v>994</v>
      </c>
    </row>
    <row r="10531" customFormat="false" ht="15" hidden="true" customHeight="false" outlineLevel="0" collapsed="false">
      <c r="A10531" s="444"/>
      <c r="B10531" s="444" t="s">
        <v>2173</v>
      </c>
      <c r="C10531" s="444" t="str">
        <f aca="false">IFERROR(VLOOKUP(B10531,'[1]#¡REF!'!$A$1:$C$15201,2,FALSE()),"")</f>
        <v/>
      </c>
      <c r="D10531" s="444" t="s">
        <v>991</v>
      </c>
      <c r="E10531" s="444" t="s">
        <v>1009</v>
      </c>
      <c r="F10531" s="354" t="s">
        <v>993</v>
      </c>
      <c r="G10531" s="447" t="n">
        <v>17</v>
      </c>
      <c r="H10531" s="448" t="n">
        <v>69421.3921887401</v>
      </c>
      <c r="I10531" s="448" t="n">
        <v>1412725.30632911</v>
      </c>
      <c r="J10531" s="389"/>
      <c r="K10531" s="331" t="s">
        <v>994</v>
      </c>
    </row>
    <row r="10532" customFormat="false" ht="15" hidden="true" customHeight="false" outlineLevel="0" collapsed="false">
      <c r="A10532" s="444"/>
      <c r="B10532" s="444" t="s">
        <v>2173</v>
      </c>
      <c r="C10532" s="444" t="str">
        <f aca="false">IFERROR(VLOOKUP(B10532,'[1]#¡REF!'!$A$1:$C$15201,2,FALSE()),"")</f>
        <v/>
      </c>
      <c r="D10532" s="444" t="s">
        <v>991</v>
      </c>
      <c r="E10532" s="444" t="s">
        <v>1011</v>
      </c>
      <c r="F10532" s="354" t="s">
        <v>993</v>
      </c>
      <c r="G10532" s="447" t="n">
        <v>80</v>
      </c>
      <c r="H10532" s="448" t="n">
        <v>326688.9044176</v>
      </c>
      <c r="I10532" s="448" t="n">
        <v>6648119.08860759</v>
      </c>
      <c r="J10532" s="389"/>
      <c r="K10532" s="331" t="s">
        <v>994</v>
      </c>
    </row>
    <row r="10533" customFormat="false" ht="15" hidden="true" customHeight="false" outlineLevel="0" collapsed="false">
      <c r="A10533" s="444"/>
      <c r="B10533" s="444" t="s">
        <v>2173</v>
      </c>
      <c r="C10533" s="444" t="str">
        <f aca="false">IFERROR(VLOOKUP(B10533,'[1]#¡REF!'!$A$1:$C$15201,2,FALSE()),"")</f>
        <v/>
      </c>
      <c r="D10533" s="444" t="s">
        <v>991</v>
      </c>
      <c r="E10533" s="444" t="s">
        <v>1014</v>
      </c>
      <c r="F10533" s="446" t="s">
        <v>1132</v>
      </c>
      <c r="G10533" s="447" t="n">
        <v>24</v>
      </c>
      <c r="H10533" s="448" t="n">
        <v>98006.6713252802</v>
      </c>
      <c r="I10533" s="448" t="n">
        <v>1994435.72658228</v>
      </c>
      <c r="J10533" s="389"/>
      <c r="K10533" s="331" t="s">
        <v>994</v>
      </c>
    </row>
    <row r="10534" customFormat="false" ht="15" hidden="true" customHeight="false" outlineLevel="0" collapsed="false">
      <c r="A10534" s="444"/>
      <c r="B10534" s="444" t="s">
        <v>2174</v>
      </c>
      <c r="C10534" s="444" t="str">
        <f aca="false">IFERROR(VLOOKUP(B10534,'[1]#¡REF!'!$A$1:$C$15201,2,FALSE()),"")</f>
        <v/>
      </c>
      <c r="D10534" s="444" t="s">
        <v>991</v>
      </c>
      <c r="E10534" s="444" t="s">
        <v>997</v>
      </c>
      <c r="F10534" s="446" t="s">
        <v>1130</v>
      </c>
      <c r="G10534" s="447" t="n">
        <v>60</v>
      </c>
      <c r="H10534" s="448" t="n">
        <v>201228.504983466</v>
      </c>
      <c r="I10534" s="448" t="n">
        <v>4095000</v>
      </c>
      <c r="J10534" s="389"/>
      <c r="K10534" s="331" t="s">
        <v>994</v>
      </c>
    </row>
    <row r="10535" customFormat="false" ht="15" hidden="true" customHeight="false" outlineLevel="0" collapsed="false">
      <c r="A10535" s="444"/>
      <c r="B10535" s="444" t="s">
        <v>2175</v>
      </c>
      <c r="C10535" s="444" t="str">
        <f aca="false">IFERROR(VLOOKUP(B10535,'[1]#¡REF!'!$A$1:$C$15201,2,FALSE()),"")</f>
        <v/>
      </c>
      <c r="D10535" s="444" t="s">
        <v>991</v>
      </c>
      <c r="E10535" s="444" t="s">
        <v>1011</v>
      </c>
      <c r="F10535" s="354" t="s">
        <v>993</v>
      </c>
      <c r="G10535" s="447" t="n">
        <v>24</v>
      </c>
      <c r="H10535" s="448" t="n">
        <v>145875.186997245</v>
      </c>
      <c r="I10535" s="448" t="n">
        <v>2968560</v>
      </c>
      <c r="J10535" s="389"/>
      <c r="K10535" s="331" t="s">
        <v>994</v>
      </c>
    </row>
    <row r="10536" customFormat="false" ht="15" hidden="true" customHeight="false" outlineLevel="0" collapsed="false">
      <c r="A10536" s="449"/>
      <c r="B10536" s="449" t="s">
        <v>2175</v>
      </c>
      <c r="C10536" s="449" t="str">
        <f aca="false">IFERROR(VLOOKUP(B10536,'[1]#¡REF!'!$A$1:$C$15201,2,FALSE()),"")</f>
        <v/>
      </c>
      <c r="D10536" s="449" t="s">
        <v>991</v>
      </c>
      <c r="E10536" s="449" t="s">
        <v>1014</v>
      </c>
      <c r="F10536" s="450" t="s">
        <v>1132</v>
      </c>
      <c r="G10536" s="447" t="n">
        <v>30</v>
      </c>
      <c r="H10536" s="448" t="n">
        <v>182343.983746556</v>
      </c>
      <c r="I10536" s="448" t="n">
        <v>3710700</v>
      </c>
      <c r="J10536" s="390"/>
      <c r="K10536" s="331" t="s">
        <v>994</v>
      </c>
    </row>
    <row r="10537" customFormat="false" ht="15" hidden="true" customHeight="false" outlineLevel="0" collapsed="false">
      <c r="A10537" s="439"/>
      <c r="B10537" s="439" t="s">
        <v>2176</v>
      </c>
      <c r="C10537" s="439" t="str">
        <f aca="false">IFERROR(VLOOKUP(B10537,'[1]#¡REF!'!$A$1:$C$15201,2,FALSE()),"")</f>
        <v/>
      </c>
      <c r="D10537" s="439" t="s">
        <v>991</v>
      </c>
      <c r="E10537" s="439" t="s">
        <v>1008</v>
      </c>
      <c r="F10537" s="354" t="s">
        <v>993</v>
      </c>
      <c r="G10537" s="447" t="n">
        <v>130</v>
      </c>
      <c r="H10537" s="448" t="n">
        <v>46252.5062297822</v>
      </c>
      <c r="I10537" s="448" t="n">
        <v>941238.485553882</v>
      </c>
      <c r="J10537" s="388"/>
      <c r="K10537" s="331" t="s">
        <v>994</v>
      </c>
    </row>
    <row r="10538" customFormat="false" ht="15" hidden="true" customHeight="false" outlineLevel="0" collapsed="false">
      <c r="A10538" s="444"/>
      <c r="B10538" s="444" t="s">
        <v>2177</v>
      </c>
      <c r="C10538" s="444" t="str">
        <f aca="false">IFERROR(VLOOKUP(B10538,'[1]#¡REF!'!$A$1:$C$15201,2,FALSE()),"")</f>
        <v/>
      </c>
      <c r="D10538" s="444" t="s">
        <v>991</v>
      </c>
      <c r="E10538" s="444" t="s">
        <v>1009</v>
      </c>
      <c r="F10538" s="354" t="s">
        <v>993</v>
      </c>
      <c r="G10538" s="447" t="n">
        <v>10</v>
      </c>
      <c r="H10538" s="448" t="n">
        <v>13818.9902007865</v>
      </c>
      <c r="I10538" s="448" t="n">
        <v>281216.445739257</v>
      </c>
      <c r="J10538" s="389"/>
      <c r="K10538" s="331" t="s">
        <v>994</v>
      </c>
    </row>
    <row r="10539" customFormat="false" ht="15" hidden="true" customHeight="false" outlineLevel="0" collapsed="false">
      <c r="A10539" s="444"/>
      <c r="B10539" s="444" t="s">
        <v>2177</v>
      </c>
      <c r="C10539" s="444" t="str">
        <f aca="false">IFERROR(VLOOKUP(B10539,'[1]#¡REF!'!$A$1:$C$15201,2,FALSE()),"")</f>
        <v/>
      </c>
      <c r="D10539" s="444" t="s">
        <v>1016</v>
      </c>
      <c r="E10539" s="444" t="s">
        <v>1023</v>
      </c>
      <c r="F10539" s="354" t="s">
        <v>993</v>
      </c>
      <c r="G10539" s="447" t="n">
        <v>2</v>
      </c>
      <c r="H10539" s="448" t="n">
        <v>2763.79804015729</v>
      </c>
      <c r="I10539" s="448" t="n">
        <v>56243.2891478514</v>
      </c>
      <c r="J10539" s="389"/>
      <c r="K10539" s="331" t="s">
        <v>994</v>
      </c>
    </row>
    <row r="10540" customFormat="false" ht="15" hidden="true" customHeight="false" outlineLevel="0" collapsed="false">
      <c r="A10540" s="444"/>
      <c r="B10540" s="444" t="s">
        <v>2178</v>
      </c>
      <c r="C10540" s="444" t="str">
        <f aca="false">IFERROR(VLOOKUP(B10540,'[1]#¡REF!'!$A$1:$C$15201,2,FALSE()),"")</f>
        <v/>
      </c>
      <c r="D10540" s="444" t="s">
        <v>991</v>
      </c>
      <c r="E10540" s="444" t="s">
        <v>1011</v>
      </c>
      <c r="F10540" s="354" t="s">
        <v>993</v>
      </c>
      <c r="G10540" s="447" t="n">
        <v>24</v>
      </c>
      <c r="H10540" s="448" t="n">
        <v>71030.2970115602</v>
      </c>
      <c r="I10540" s="448" t="n">
        <v>1445466.51927273</v>
      </c>
      <c r="J10540" s="389"/>
      <c r="K10540" s="331" t="s">
        <v>994</v>
      </c>
    </row>
    <row r="10541" customFormat="false" ht="15" hidden="true" customHeight="false" outlineLevel="0" collapsed="false">
      <c r="A10541" s="444"/>
      <c r="B10541" s="444" t="s">
        <v>2179</v>
      </c>
      <c r="C10541" s="444" t="str">
        <f aca="false">IFERROR(VLOOKUP(B10541,'[1]#¡REF!'!$A$1:$C$15201,2,FALSE()),"")</f>
        <v/>
      </c>
      <c r="D10541" s="444" t="s">
        <v>991</v>
      </c>
      <c r="E10541" s="444" t="s">
        <v>992</v>
      </c>
      <c r="F10541" s="354" t="s">
        <v>993</v>
      </c>
      <c r="G10541" s="447" t="n">
        <v>36</v>
      </c>
      <c r="H10541" s="448" t="n">
        <v>141917.613966897</v>
      </c>
      <c r="I10541" s="448" t="n">
        <v>2888023.39445145</v>
      </c>
      <c r="J10541" s="389"/>
      <c r="K10541" s="331" t="s">
        <v>994</v>
      </c>
    </row>
    <row r="10542" customFormat="false" ht="15" hidden="true" customHeight="false" outlineLevel="0" collapsed="false">
      <c r="A10542" s="444"/>
      <c r="B10542" s="444" t="s">
        <v>2179</v>
      </c>
      <c r="C10542" s="444" t="str">
        <f aca="false">IFERROR(VLOOKUP(B10542,'[1]#¡REF!'!$A$1:$C$15201,2,FALSE()),"")</f>
        <v/>
      </c>
      <c r="D10542" s="444" t="s">
        <v>991</v>
      </c>
      <c r="E10542" s="444" t="s">
        <v>1011</v>
      </c>
      <c r="F10542" s="354" t="s">
        <v>993</v>
      </c>
      <c r="G10542" s="447" t="n">
        <v>30</v>
      </c>
      <c r="H10542" s="448" t="n">
        <v>118264.678305747</v>
      </c>
      <c r="I10542" s="448" t="n">
        <v>2406686.16204287</v>
      </c>
      <c r="J10542" s="389"/>
      <c r="K10542" s="331" t="s">
        <v>994</v>
      </c>
    </row>
    <row r="10543" customFormat="false" ht="15" hidden="true" customHeight="false" outlineLevel="0" collapsed="false">
      <c r="A10543" s="444"/>
      <c r="B10543" s="444" t="s">
        <v>2179</v>
      </c>
      <c r="C10543" s="444" t="str">
        <f aca="false">IFERROR(VLOOKUP(B10543,'[1]#¡REF!'!$A$1:$C$15201,2,FALSE()),"")</f>
        <v/>
      </c>
      <c r="D10543" s="444" t="s">
        <v>991</v>
      </c>
      <c r="E10543" s="444" t="s">
        <v>1014</v>
      </c>
      <c r="F10543" s="446" t="s">
        <v>1132</v>
      </c>
      <c r="G10543" s="447" t="n">
        <v>8</v>
      </c>
      <c r="H10543" s="448" t="n">
        <v>31537.2475481993</v>
      </c>
      <c r="I10543" s="448" t="n">
        <v>641782.976544767</v>
      </c>
      <c r="J10543" s="389"/>
      <c r="K10543" s="331" t="s">
        <v>994</v>
      </c>
    </row>
    <row r="10544" customFormat="false" ht="15" hidden="true" customHeight="false" outlineLevel="0" collapsed="false">
      <c r="A10544" s="449"/>
      <c r="B10544" s="449" t="s">
        <v>2179</v>
      </c>
      <c r="C10544" s="449" t="str">
        <f aca="false">IFERROR(VLOOKUP(B10544,'[1]#¡REF!'!$A$1:$C$15201,2,FALSE()),"")</f>
        <v/>
      </c>
      <c r="D10544" s="449" t="s">
        <v>991</v>
      </c>
      <c r="E10544" s="449" t="s">
        <v>1002</v>
      </c>
      <c r="F10544" s="450" t="s">
        <v>1133</v>
      </c>
      <c r="G10544" s="447" t="n">
        <v>125</v>
      </c>
      <c r="H10544" s="448" t="n">
        <v>492769.492940614</v>
      </c>
      <c r="I10544" s="448" t="n">
        <v>10027859.008512</v>
      </c>
      <c r="J10544" s="390"/>
      <c r="K10544" s="331" t="s">
        <v>994</v>
      </c>
    </row>
    <row r="10545" customFormat="false" ht="15.75" hidden="true" customHeight="false" outlineLevel="0" collapsed="false">
      <c r="A10545" s="451"/>
      <c r="B10545" s="451" t="s">
        <v>2179</v>
      </c>
      <c r="C10545" s="451" t="str">
        <f aca="false">IFERROR(VLOOKUP(B10545,'[1]#¡REF!'!$A$1:$C$15201,2,FALSE()),"")</f>
        <v/>
      </c>
      <c r="D10545" s="451" t="s">
        <v>991</v>
      </c>
      <c r="E10545" s="451" t="s">
        <v>612</v>
      </c>
      <c r="F10545" s="452" t="s">
        <v>1136</v>
      </c>
      <c r="G10545" s="506" t="n">
        <v>10</v>
      </c>
      <c r="H10545" s="507" t="n">
        <v>39421.5594352491</v>
      </c>
      <c r="I10545" s="507" t="n">
        <v>802228.720680958</v>
      </c>
      <c r="J10545" s="394"/>
      <c r="K10545" s="356" t="s">
        <v>994</v>
      </c>
      <c r="L10545" s="379"/>
      <c r="M10545" s="379"/>
      <c r="N10545" s="379"/>
      <c r="O10545" s="379"/>
      <c r="P10545" s="279"/>
      <c r="Q10545" s="395"/>
      <c r="R10545" s="396"/>
      <c r="S10545" s="396"/>
      <c r="T10545" s="382"/>
    </row>
    <row r="10546" customFormat="false" ht="15" hidden="true" customHeight="false" outlineLevel="0" collapsed="false">
      <c r="A10546" s="439"/>
      <c r="B10546" s="439" t="s">
        <v>2180</v>
      </c>
      <c r="C10546" s="439" t="str">
        <f aca="false">IFERROR(VLOOKUP(B10546,'[1]#¡REF!'!$A$1:$C$15201,2,FALSE()),"")</f>
        <v/>
      </c>
      <c r="D10546" s="439" t="s">
        <v>991</v>
      </c>
      <c r="E10546" s="439" t="s">
        <v>1011</v>
      </c>
      <c r="F10546" s="354" t="s">
        <v>993</v>
      </c>
      <c r="G10546" s="447" t="n">
        <v>1100</v>
      </c>
      <c r="H10546" s="448" t="n">
        <v>366088.212644242</v>
      </c>
      <c r="I10546" s="448" t="n">
        <v>7449894.99891186</v>
      </c>
      <c r="J10546" s="388"/>
      <c r="K10546" s="331" t="s">
        <v>994</v>
      </c>
    </row>
    <row r="10547" customFormat="false" ht="15" hidden="true" customHeight="false" outlineLevel="0" collapsed="false">
      <c r="A10547" s="444"/>
      <c r="B10547" s="444" t="s">
        <v>2180</v>
      </c>
      <c r="C10547" s="444" t="str">
        <f aca="false">IFERROR(VLOOKUP(B10547,'[1]#¡REF!'!$A$1:$C$15201,2,FALSE()),"")</f>
        <v/>
      </c>
      <c r="D10547" s="444" t="s">
        <v>991</v>
      </c>
      <c r="E10547" s="444" t="s">
        <v>1014</v>
      </c>
      <c r="F10547" s="446" t="s">
        <v>1132</v>
      </c>
      <c r="G10547" s="447" t="n">
        <v>120</v>
      </c>
      <c r="H10547" s="448" t="n">
        <v>39936.8959248264</v>
      </c>
      <c r="I10547" s="448" t="n">
        <v>812715.818063112</v>
      </c>
      <c r="J10547" s="389"/>
      <c r="K10547" s="331" t="s">
        <v>994</v>
      </c>
    </row>
    <row r="10548" customFormat="false" ht="15" hidden="true" customHeight="false" outlineLevel="0" collapsed="false">
      <c r="A10548" s="444"/>
      <c r="B10548" s="444" t="s">
        <v>2181</v>
      </c>
      <c r="C10548" s="444" t="str">
        <f aca="false">IFERROR(VLOOKUP(B10548,'[1]#¡REF!'!$A$1:$C$15201,2,FALSE()),"")</f>
        <v/>
      </c>
      <c r="D10548" s="444" t="s">
        <v>991</v>
      </c>
      <c r="E10548" s="444" t="s">
        <v>1014</v>
      </c>
      <c r="F10548" s="446" t="s">
        <v>1132</v>
      </c>
      <c r="G10548" s="447" t="n">
        <v>96</v>
      </c>
      <c r="H10548" s="448" t="n">
        <v>129143.221524928</v>
      </c>
      <c r="I10548" s="448" t="n">
        <v>2628064.51273775</v>
      </c>
      <c r="J10548" s="389"/>
      <c r="K10548" s="331" t="s">
        <v>994</v>
      </c>
    </row>
    <row r="10549" customFormat="false" ht="15" hidden="true" customHeight="false" outlineLevel="0" collapsed="false">
      <c r="A10549" s="444"/>
      <c r="B10549" s="444" t="s">
        <v>2182</v>
      </c>
      <c r="C10549" s="444" t="str">
        <f aca="false">IFERROR(VLOOKUP(B10549,'[1]#¡REF!'!$A$1:$C$15201,2,FALSE()),"")</f>
        <v/>
      </c>
      <c r="D10549" s="444" t="s">
        <v>991</v>
      </c>
      <c r="E10549" s="444" t="s">
        <v>1032</v>
      </c>
      <c r="F10549" s="446" t="s">
        <v>1130</v>
      </c>
      <c r="G10549" s="447" t="n">
        <v>180</v>
      </c>
      <c r="H10549" s="448" t="n">
        <v>57656.0783833186</v>
      </c>
      <c r="I10549" s="448" t="n">
        <v>1192904.20726227</v>
      </c>
      <c r="J10549" s="389"/>
      <c r="K10549" s="331" t="s">
        <v>994</v>
      </c>
    </row>
    <row r="10550" customFormat="false" ht="15" hidden="true" customHeight="false" outlineLevel="0" collapsed="false">
      <c r="A10550" s="444"/>
      <c r="B10550" s="444" t="s">
        <v>2182</v>
      </c>
      <c r="C10550" s="444" t="str">
        <f aca="false">IFERROR(VLOOKUP(B10550,'[1]#¡REF!'!$A$1:$C$15201,2,FALSE()),"")</f>
        <v/>
      </c>
      <c r="D10550" s="444" t="s">
        <v>991</v>
      </c>
      <c r="E10550" s="444" t="s">
        <v>1011</v>
      </c>
      <c r="F10550" s="354" t="s">
        <v>993</v>
      </c>
      <c r="G10550" s="447" t="n">
        <v>20</v>
      </c>
      <c r="H10550" s="448" t="n">
        <v>6406.23093147984</v>
      </c>
      <c r="I10550" s="448" t="n">
        <v>132544.91191803</v>
      </c>
      <c r="J10550" s="389"/>
      <c r="K10550" s="331" t="s">
        <v>994</v>
      </c>
    </row>
    <row r="10551" customFormat="false" ht="15" hidden="true" customHeight="false" outlineLevel="0" collapsed="false">
      <c r="A10551" s="444"/>
      <c r="B10551" s="444" t="s">
        <v>2182</v>
      </c>
      <c r="C10551" s="444" t="str">
        <f aca="false">IFERROR(VLOOKUP(B10551,'[1]#¡REF!'!$A$1:$C$15201,2,FALSE()),"")</f>
        <v/>
      </c>
      <c r="D10551" s="444" t="s">
        <v>991</v>
      </c>
      <c r="E10551" s="444" t="s">
        <v>1012</v>
      </c>
      <c r="F10551" s="354" t="s">
        <v>993</v>
      </c>
      <c r="G10551" s="447" t="n">
        <v>40</v>
      </c>
      <c r="H10551" s="448" t="n">
        <v>12812.4618629597</v>
      </c>
      <c r="I10551" s="448" t="n">
        <v>265089.82383606</v>
      </c>
      <c r="J10551" s="389"/>
      <c r="K10551" s="331" t="s">
        <v>994</v>
      </c>
    </row>
    <row r="10552" customFormat="false" ht="15" hidden="true" customHeight="false" outlineLevel="0" collapsed="false">
      <c r="A10552" s="444"/>
      <c r="B10552" s="444" t="s">
        <v>2182</v>
      </c>
      <c r="C10552" s="444" t="str">
        <f aca="false">IFERROR(VLOOKUP(B10552,'[1]#¡REF!'!$A$1:$C$15201,2,FALSE()),"")</f>
        <v/>
      </c>
      <c r="D10552" s="444" t="s">
        <v>991</v>
      </c>
      <c r="E10552" s="444" t="s">
        <v>1014</v>
      </c>
      <c r="F10552" s="446" t="s">
        <v>1132</v>
      </c>
      <c r="G10552" s="447" t="n">
        <v>200</v>
      </c>
      <c r="H10552" s="448" t="n">
        <v>64062.3093147984</v>
      </c>
      <c r="I10552" s="448" t="n">
        <v>1325449.1191803</v>
      </c>
      <c r="J10552" s="389"/>
      <c r="K10552" s="331" t="s">
        <v>994</v>
      </c>
    </row>
    <row r="10553" customFormat="false" ht="15" hidden="true" customHeight="false" outlineLevel="0" collapsed="false">
      <c r="A10553" s="449"/>
      <c r="B10553" s="449" t="s">
        <v>2182</v>
      </c>
      <c r="C10553" s="449" t="str">
        <f aca="false">IFERROR(VLOOKUP(B10553,'[1]#¡REF!'!$A$1:$C$15201,2,FALSE()),"")</f>
        <v/>
      </c>
      <c r="D10553" s="449" t="s">
        <v>991</v>
      </c>
      <c r="E10553" s="449" t="s">
        <v>1002</v>
      </c>
      <c r="F10553" s="450" t="s">
        <v>1133</v>
      </c>
      <c r="G10553" s="447" t="n">
        <v>48</v>
      </c>
      <c r="H10553" s="448" t="n">
        <v>15374.9542355516</v>
      </c>
      <c r="I10553" s="448" t="n">
        <v>318107.788603272</v>
      </c>
      <c r="J10553" s="390"/>
      <c r="K10553" s="331" t="s">
        <v>994</v>
      </c>
    </row>
    <row r="10554" customFormat="false" ht="15" hidden="true" customHeight="false" outlineLevel="0" collapsed="false">
      <c r="A10554" s="439"/>
      <c r="B10554" s="439" t="s">
        <v>2183</v>
      </c>
      <c r="C10554" s="439" t="str">
        <f aca="false">IFERROR(VLOOKUP(B10554,'[1]#¡REF!'!$A$1:$C$15201,2,FALSE()),"")</f>
        <v/>
      </c>
      <c r="D10554" s="439" t="s">
        <v>991</v>
      </c>
      <c r="E10554" s="439" t="s">
        <v>1034</v>
      </c>
      <c r="F10554" s="354" t="s">
        <v>993</v>
      </c>
      <c r="G10554" s="447" t="n">
        <v>561</v>
      </c>
      <c r="H10554" s="448" t="n">
        <v>566666.101170753</v>
      </c>
      <c r="I10554" s="448" t="n">
        <v>11724321.097688</v>
      </c>
      <c r="J10554" s="388"/>
      <c r="K10554" s="331" t="s">
        <v>994</v>
      </c>
    </row>
    <row r="10555" customFormat="false" ht="15" hidden="true" customHeight="false" outlineLevel="0" collapsed="false">
      <c r="A10555" s="444"/>
      <c r="B10555" s="444" t="s">
        <v>2183</v>
      </c>
      <c r="C10555" s="444" t="str">
        <f aca="false">IFERROR(VLOOKUP(B10555,'[1]#¡REF!'!$A$1:$C$15201,2,FALSE()),"")</f>
        <v/>
      </c>
      <c r="D10555" s="444" t="s">
        <v>991</v>
      </c>
      <c r="E10555" s="444" t="s">
        <v>1011</v>
      </c>
      <c r="F10555" s="354" t="s">
        <v>993</v>
      </c>
      <c r="G10555" s="447" t="n">
        <v>240</v>
      </c>
      <c r="H10555" s="448" t="n">
        <v>242424.000500857</v>
      </c>
      <c r="I10555" s="448" t="n">
        <v>5015752.34125692</v>
      </c>
      <c r="J10555" s="389"/>
      <c r="K10555" s="331" t="s">
        <v>994</v>
      </c>
    </row>
    <row r="10556" customFormat="false" ht="15" hidden="true" customHeight="false" outlineLevel="0" collapsed="false">
      <c r="A10556" s="444"/>
      <c r="B10556" s="444" t="s">
        <v>2183</v>
      </c>
      <c r="C10556" s="444" t="str">
        <f aca="false">IFERROR(VLOOKUP(B10556,'[1]#¡REF!'!$A$1:$C$15201,2,FALSE()),"")</f>
        <v/>
      </c>
      <c r="D10556" s="444" t="s">
        <v>991</v>
      </c>
      <c r="E10556" s="444" t="s">
        <v>1014</v>
      </c>
      <c r="F10556" s="446" t="s">
        <v>1132</v>
      </c>
      <c r="G10556" s="447" t="n">
        <v>200</v>
      </c>
      <c r="H10556" s="448" t="n">
        <v>202020.000417381</v>
      </c>
      <c r="I10556" s="448" t="n">
        <v>4179793.6177141</v>
      </c>
      <c r="J10556" s="389"/>
      <c r="K10556" s="331" t="s">
        <v>994</v>
      </c>
    </row>
    <row r="10557" customFormat="false" ht="15" hidden="true" customHeight="false" outlineLevel="0" collapsed="false">
      <c r="A10557" s="444"/>
      <c r="B10557" s="444" t="s">
        <v>2184</v>
      </c>
      <c r="C10557" s="444" t="str">
        <f aca="false">IFERROR(VLOOKUP(B10557,'[1]#¡REF!'!$A$1:$C$15201,2,FALSE()),"")</f>
        <v/>
      </c>
      <c r="D10557" s="444" t="s">
        <v>991</v>
      </c>
      <c r="E10557" s="444" t="s">
        <v>997</v>
      </c>
      <c r="F10557" s="446" t="s">
        <v>1130</v>
      </c>
      <c r="G10557" s="447" t="n">
        <v>120</v>
      </c>
      <c r="H10557" s="448" t="n">
        <v>245986.952788629</v>
      </c>
      <c r="I10557" s="448" t="n">
        <v>5089469.82063946</v>
      </c>
      <c r="J10557" s="389"/>
      <c r="K10557" s="331" t="s">
        <v>994</v>
      </c>
    </row>
    <row r="10558" customFormat="false" ht="15" hidden="true" customHeight="false" outlineLevel="0" collapsed="false">
      <c r="A10558" s="444"/>
      <c r="B10558" s="444" t="s">
        <v>2184</v>
      </c>
      <c r="C10558" s="444" t="str">
        <f aca="false">IFERROR(VLOOKUP(B10558,'[1]#¡REF!'!$A$1:$C$15201,2,FALSE()),"")</f>
        <v/>
      </c>
      <c r="D10558" s="444" t="s">
        <v>991</v>
      </c>
      <c r="E10558" s="444" t="s">
        <v>992</v>
      </c>
      <c r="F10558" s="354" t="s">
        <v>993</v>
      </c>
      <c r="G10558" s="447" t="n">
        <v>150</v>
      </c>
      <c r="H10558" s="448" t="n">
        <v>307483.690985786</v>
      </c>
      <c r="I10558" s="448" t="n">
        <v>6361837.27579933</v>
      </c>
      <c r="J10558" s="389"/>
      <c r="K10558" s="331" t="s">
        <v>994</v>
      </c>
    </row>
    <row r="10559" customFormat="false" ht="15" hidden="true" customHeight="false" outlineLevel="0" collapsed="false">
      <c r="A10559" s="444"/>
      <c r="B10559" s="444" t="s">
        <v>2184</v>
      </c>
      <c r="C10559" s="444" t="str">
        <f aca="false">IFERROR(VLOOKUP(B10559,'[1]#¡REF!'!$A$1:$C$15201,2,FALSE()),"")</f>
        <v/>
      </c>
      <c r="D10559" s="444" t="s">
        <v>991</v>
      </c>
      <c r="E10559" s="444" t="s">
        <v>1001</v>
      </c>
      <c r="F10559" s="354" t="s">
        <v>993</v>
      </c>
      <c r="G10559" s="447" t="n">
        <v>500</v>
      </c>
      <c r="H10559" s="448" t="n">
        <v>1024945.63661929</v>
      </c>
      <c r="I10559" s="448" t="n">
        <v>21206124.2526644</v>
      </c>
      <c r="J10559" s="389"/>
      <c r="K10559" s="331" t="s">
        <v>994</v>
      </c>
    </row>
    <row r="10560" customFormat="false" ht="15" hidden="true" customHeight="false" outlineLevel="0" collapsed="false">
      <c r="A10560" s="444"/>
      <c r="B10560" s="444" t="s">
        <v>2184</v>
      </c>
      <c r="C10560" s="444" t="str">
        <f aca="false">IFERROR(VLOOKUP(B10560,'[1]#¡REF!'!$A$1:$C$15201,2,FALSE()),"")</f>
        <v/>
      </c>
      <c r="D10560" s="444" t="s">
        <v>991</v>
      </c>
      <c r="E10560" s="444" t="s">
        <v>1014</v>
      </c>
      <c r="F10560" s="446" t="s">
        <v>1132</v>
      </c>
      <c r="G10560" s="447" t="n">
        <v>30</v>
      </c>
      <c r="H10560" s="448" t="n">
        <v>61496.7381971572</v>
      </c>
      <c r="I10560" s="448" t="n">
        <v>1272367.45515986</v>
      </c>
      <c r="J10560" s="389"/>
      <c r="K10560" s="331" t="s">
        <v>994</v>
      </c>
    </row>
    <row r="10561" customFormat="false" ht="15" hidden="true" customHeight="false" outlineLevel="0" collapsed="false">
      <c r="A10561" s="449"/>
      <c r="B10561" s="449" t="s">
        <v>2184</v>
      </c>
      <c r="C10561" s="449" t="str">
        <f aca="false">IFERROR(VLOOKUP(B10561,'[1]#¡REF!'!$A$1:$C$15201,2,FALSE()),"")</f>
        <v/>
      </c>
      <c r="D10561" s="449" t="s">
        <v>991</v>
      </c>
      <c r="E10561" s="449" t="s">
        <v>1002</v>
      </c>
      <c r="F10561" s="450" t="s">
        <v>1133</v>
      </c>
      <c r="G10561" s="447" t="n">
        <v>75</v>
      </c>
      <c r="H10561" s="448" t="n">
        <v>153741.845492893</v>
      </c>
      <c r="I10561" s="448" t="n">
        <v>3180918.63789966</v>
      </c>
      <c r="J10561" s="390"/>
      <c r="K10561" s="331" t="s">
        <v>994</v>
      </c>
    </row>
    <row r="10562" customFormat="false" ht="15" hidden="true" customHeight="false" outlineLevel="0" collapsed="false">
      <c r="A10562" s="439"/>
      <c r="B10562" s="439" t="s">
        <v>2185</v>
      </c>
      <c r="C10562" s="439" t="str">
        <f aca="false">IFERROR(VLOOKUP(B10562,'[1]#¡REF!'!$A$1:$C$15201,2,FALSE()),"")</f>
        <v/>
      </c>
      <c r="D10562" s="439" t="s">
        <v>991</v>
      </c>
      <c r="E10562" s="439" t="s">
        <v>1083</v>
      </c>
      <c r="F10562" s="354" t="s">
        <v>993</v>
      </c>
      <c r="G10562" s="447" t="n">
        <v>4</v>
      </c>
      <c r="H10562" s="448" t="n">
        <v>203.772994505622</v>
      </c>
      <c r="I10562" s="448" t="n">
        <v>4216.06306367335</v>
      </c>
      <c r="J10562" s="388"/>
      <c r="K10562" s="331" t="s">
        <v>994</v>
      </c>
    </row>
    <row r="10563" customFormat="false" ht="15" hidden="true" customHeight="false" outlineLevel="0" collapsed="false">
      <c r="A10563" s="444"/>
      <c r="B10563" s="444" t="s">
        <v>2185</v>
      </c>
      <c r="C10563" s="444" t="str">
        <f aca="false">IFERROR(VLOOKUP(B10563,'[1]#¡REF!'!$A$1:$C$15201,2,FALSE()),"")</f>
        <v/>
      </c>
      <c r="D10563" s="444" t="s">
        <v>991</v>
      </c>
      <c r="E10563" s="444" t="s">
        <v>1000</v>
      </c>
      <c r="F10563" s="354" t="s">
        <v>993</v>
      </c>
      <c r="G10563" s="447" t="n">
        <v>1</v>
      </c>
      <c r="H10563" s="448" t="n">
        <v>50.9432486264056</v>
      </c>
      <c r="I10563" s="448" t="n">
        <v>1054.01576591834</v>
      </c>
      <c r="J10563" s="389"/>
      <c r="K10563" s="331" t="s">
        <v>994</v>
      </c>
    </row>
    <row r="10564" customFormat="false" ht="15" hidden="true" customHeight="false" outlineLevel="0" collapsed="false">
      <c r="A10564" s="444"/>
      <c r="B10564" s="444" t="s">
        <v>2186</v>
      </c>
      <c r="C10564" s="444" t="str">
        <f aca="false">IFERROR(VLOOKUP(B10564,'[1]#¡REF!'!$A$1:$C$15201,2,FALSE()),"")</f>
        <v/>
      </c>
      <c r="D10564" s="444" t="s">
        <v>1016</v>
      </c>
      <c r="E10564" s="444" t="s">
        <v>1017</v>
      </c>
      <c r="F10564" s="446" t="s">
        <v>1130</v>
      </c>
      <c r="G10564" s="447" t="n">
        <v>38</v>
      </c>
      <c r="H10564" s="448" t="n">
        <v>419.325969298122</v>
      </c>
      <c r="I10564" s="448" t="n">
        <v>8675.85390662616</v>
      </c>
      <c r="J10564" s="389"/>
      <c r="K10564" s="331" t="s">
        <v>994</v>
      </c>
    </row>
    <row r="10565" customFormat="false" ht="15" hidden="true" customHeight="false" outlineLevel="0" collapsed="false">
      <c r="A10565" s="444"/>
      <c r="B10565" s="444" t="s">
        <v>2186</v>
      </c>
      <c r="C10565" s="444" t="str">
        <f aca="false">IFERROR(VLOOKUP(B10565,'[1]#¡REF!'!$A$1:$C$15201,2,FALSE()),"")</f>
        <v/>
      </c>
      <c r="D10565" s="444" t="s">
        <v>1016</v>
      </c>
      <c r="E10565" s="444" t="s">
        <v>1091</v>
      </c>
      <c r="F10565" s="354" t="s">
        <v>993</v>
      </c>
      <c r="G10565" s="447" t="n">
        <v>22</v>
      </c>
      <c r="H10565" s="448" t="n">
        <v>242.767666435755</v>
      </c>
      <c r="I10565" s="448" t="n">
        <v>5022.86278804672</v>
      </c>
      <c r="J10565" s="389"/>
      <c r="K10565" s="331" t="s">
        <v>994</v>
      </c>
    </row>
    <row r="10566" customFormat="false" ht="15" hidden="true" customHeight="false" outlineLevel="0" collapsed="false">
      <c r="A10566" s="444"/>
      <c r="B10566" s="444" t="s">
        <v>2186</v>
      </c>
      <c r="C10566" s="444" t="str">
        <f aca="false">IFERROR(VLOOKUP(B10566,'[1]#¡REF!'!$A$1:$C$15201,2,FALSE()),"")</f>
        <v/>
      </c>
      <c r="D10566" s="444" t="s">
        <v>1016</v>
      </c>
      <c r="E10566" s="444" t="s">
        <v>1020</v>
      </c>
      <c r="F10566" s="354" t="s">
        <v>993</v>
      </c>
      <c r="G10566" s="447" t="n">
        <v>272</v>
      </c>
      <c r="H10566" s="448" t="n">
        <v>3001.49114866024</v>
      </c>
      <c r="I10566" s="448" t="n">
        <v>62100.8490158504</v>
      </c>
      <c r="J10566" s="389"/>
      <c r="K10566" s="331" t="s">
        <v>994</v>
      </c>
    </row>
    <row r="10567" customFormat="false" ht="15" hidden="true" customHeight="false" outlineLevel="0" collapsed="false">
      <c r="A10567" s="444"/>
      <c r="B10567" s="444" t="s">
        <v>2186</v>
      </c>
      <c r="C10567" s="444" t="str">
        <f aca="false">IFERROR(VLOOKUP(B10567,'[1]#¡REF!'!$A$1:$C$15201,2,FALSE()),"")</f>
        <v/>
      </c>
      <c r="D10567" s="444" t="s">
        <v>1016</v>
      </c>
      <c r="E10567" s="444" t="s">
        <v>1023</v>
      </c>
      <c r="F10567" s="354" t="s">
        <v>993</v>
      </c>
      <c r="G10567" s="447" t="n">
        <v>395</v>
      </c>
      <c r="H10567" s="448" t="n">
        <v>4358.78310191469</v>
      </c>
      <c r="I10567" s="448" t="n">
        <v>90183.2182399298</v>
      </c>
      <c r="J10567" s="389"/>
      <c r="K10567" s="331" t="s">
        <v>994</v>
      </c>
    </row>
    <row r="10568" customFormat="false" ht="15" hidden="true" customHeight="false" outlineLevel="0" collapsed="false">
      <c r="A10568" s="444"/>
      <c r="B10568" s="444" t="s">
        <v>2186</v>
      </c>
      <c r="C10568" s="444" t="str">
        <f aca="false">IFERROR(VLOOKUP(B10568,'[1]#¡REF!'!$A$1:$C$15201,2,FALSE()),"")</f>
        <v/>
      </c>
      <c r="D10568" s="444" t="s">
        <v>1016</v>
      </c>
      <c r="E10568" s="444" t="s">
        <v>1092</v>
      </c>
      <c r="F10568" s="354" t="s">
        <v>993</v>
      </c>
      <c r="G10568" s="447" t="n">
        <v>3451</v>
      </c>
      <c r="H10568" s="448" t="n">
        <v>38081.4189486268</v>
      </c>
      <c r="I10568" s="448" t="n">
        <v>787904.521888602</v>
      </c>
      <c r="J10568" s="389"/>
      <c r="K10568" s="331" t="s">
        <v>994</v>
      </c>
    </row>
    <row r="10569" customFormat="false" ht="15" hidden="true" customHeight="false" outlineLevel="0" collapsed="false">
      <c r="A10569" s="444"/>
      <c r="B10569" s="444" t="s">
        <v>2186</v>
      </c>
      <c r="C10569" s="444" t="str">
        <f aca="false">IFERROR(VLOOKUP(B10569,'[1]#¡REF!'!$A$1:$C$15201,2,FALSE()),"")</f>
        <v/>
      </c>
      <c r="D10569" s="444" t="s">
        <v>1016</v>
      </c>
      <c r="E10569" s="444" t="s">
        <v>1025</v>
      </c>
      <c r="F10569" s="354" t="s">
        <v>993</v>
      </c>
      <c r="G10569" s="447" t="n">
        <v>32339</v>
      </c>
      <c r="H10569" s="448" t="n">
        <v>356857.434766631</v>
      </c>
      <c r="I10569" s="448" t="n">
        <v>7383379.98648377</v>
      </c>
      <c r="J10569" s="389"/>
      <c r="K10569" s="331" t="s">
        <v>994</v>
      </c>
    </row>
    <row r="10570" customFormat="false" ht="15" hidden="true" customHeight="false" outlineLevel="0" collapsed="false">
      <c r="A10570" s="444"/>
      <c r="B10570" s="444" t="s">
        <v>2186</v>
      </c>
      <c r="C10570" s="444" t="str">
        <f aca="false">IFERROR(VLOOKUP(B10570,'[1]#¡REF!'!$A$1:$C$15201,2,FALSE()),"")</f>
        <v/>
      </c>
      <c r="D10570" s="444" t="s">
        <v>1016</v>
      </c>
      <c r="E10570" s="444" t="s">
        <v>1065</v>
      </c>
      <c r="F10570" s="354" t="s">
        <v>993</v>
      </c>
      <c r="G10570" s="447" t="n">
        <v>86</v>
      </c>
      <c r="H10570" s="448" t="n">
        <v>949.000877885223</v>
      </c>
      <c r="I10570" s="448" t="n">
        <v>19634.8272623645</v>
      </c>
      <c r="J10570" s="389"/>
      <c r="K10570" s="331" t="s">
        <v>994</v>
      </c>
    </row>
    <row r="10571" customFormat="false" ht="15" hidden="true" customHeight="false" outlineLevel="0" collapsed="false">
      <c r="A10571" s="444"/>
      <c r="B10571" s="444" t="s">
        <v>2186</v>
      </c>
      <c r="C10571" s="444" t="str">
        <f aca="false">IFERROR(VLOOKUP(B10571,'[1]#¡REF!'!$A$1:$C$15201,2,FALSE()),"")</f>
        <v/>
      </c>
      <c r="D10571" s="444" t="s">
        <v>1016</v>
      </c>
      <c r="E10571" s="444" t="s">
        <v>1093</v>
      </c>
      <c r="F10571" s="446" t="s">
        <v>1131</v>
      </c>
      <c r="G10571" s="447" t="n">
        <v>38</v>
      </c>
      <c r="H10571" s="448" t="n">
        <v>419.325969298122</v>
      </c>
      <c r="I10571" s="448" t="n">
        <v>8675.85390662616</v>
      </c>
      <c r="J10571" s="389"/>
      <c r="K10571" s="331" t="s">
        <v>994</v>
      </c>
    </row>
    <row r="10572" customFormat="false" ht="15" hidden="true" customHeight="false" outlineLevel="0" collapsed="false">
      <c r="A10572" s="444"/>
      <c r="B10572" s="444" t="s">
        <v>2186</v>
      </c>
      <c r="C10572" s="444" t="str">
        <f aca="false">IFERROR(VLOOKUP(B10572,'[1]#¡REF!'!$A$1:$C$15201,2,FALSE()),"")</f>
        <v/>
      </c>
      <c r="D10572" s="444" t="s">
        <v>1016</v>
      </c>
      <c r="E10572" s="444" t="s">
        <v>1026</v>
      </c>
      <c r="F10572" s="446" t="s">
        <v>1132</v>
      </c>
      <c r="G10572" s="447" t="n">
        <v>12</v>
      </c>
      <c r="H10572" s="448" t="n">
        <v>132.418727146775</v>
      </c>
      <c r="I10572" s="448" t="n">
        <v>2739.74333893458</v>
      </c>
      <c r="J10572" s="389"/>
      <c r="K10572" s="331" t="s">
        <v>994</v>
      </c>
    </row>
    <row r="10573" customFormat="false" ht="15" hidden="true" customHeight="false" outlineLevel="0" collapsed="false">
      <c r="A10573" s="444"/>
      <c r="B10573" s="444" t="s">
        <v>2186</v>
      </c>
      <c r="C10573" s="444" t="str">
        <f aca="false">IFERROR(VLOOKUP(B10573,'[1]#¡REF!'!$A$1:$C$15201,2,FALSE()),"")</f>
        <v/>
      </c>
      <c r="D10573" s="444" t="s">
        <v>1016</v>
      </c>
      <c r="E10573" s="444" t="s">
        <v>1027</v>
      </c>
      <c r="F10573" s="446" t="s">
        <v>1133</v>
      </c>
      <c r="G10573" s="447" t="n">
        <v>38</v>
      </c>
      <c r="H10573" s="448" t="n">
        <v>419.325969298122</v>
      </c>
      <c r="I10573" s="448" t="n">
        <v>8675.85390662616</v>
      </c>
      <c r="J10573" s="389"/>
      <c r="K10573" s="331" t="s">
        <v>994</v>
      </c>
    </row>
    <row r="10574" customFormat="false" ht="15" hidden="true" customHeight="false" outlineLevel="0" collapsed="false">
      <c r="A10574" s="449"/>
      <c r="B10574" s="449" t="s">
        <v>2186</v>
      </c>
      <c r="C10574" s="449" t="str">
        <f aca="false">IFERROR(VLOOKUP(B10574,'[1]#¡REF!'!$A$1:$C$15201,2,FALSE()),"")</f>
        <v/>
      </c>
      <c r="D10574" s="449" t="s">
        <v>1016</v>
      </c>
      <c r="E10574" s="449" t="s">
        <v>1028</v>
      </c>
      <c r="F10574" s="450" t="s">
        <v>1134</v>
      </c>
      <c r="G10574" s="447" t="n">
        <v>52</v>
      </c>
      <c r="H10574" s="448" t="n">
        <v>573.814484302693</v>
      </c>
      <c r="I10574" s="448" t="n">
        <v>11872.2211353832</v>
      </c>
      <c r="J10574" s="390"/>
      <c r="K10574" s="331" t="s">
        <v>994</v>
      </c>
    </row>
    <row r="10575" customFormat="false" ht="15" hidden="true" customHeight="false" outlineLevel="0" collapsed="false">
      <c r="A10575" s="439"/>
      <c r="B10575" s="439" t="s">
        <v>2187</v>
      </c>
      <c r="C10575" s="439" t="str">
        <f aca="false">IFERROR(VLOOKUP(B10575,'[1]#¡REF!'!$A$1:$C$15201,2,FALSE()),"")</f>
        <v/>
      </c>
      <c r="D10575" s="439" t="s">
        <v>991</v>
      </c>
      <c r="E10575" s="439" t="s">
        <v>1009</v>
      </c>
      <c r="F10575" s="354" t="s">
        <v>993</v>
      </c>
      <c r="G10575" s="447" t="n">
        <v>10</v>
      </c>
      <c r="H10575" s="448" t="n">
        <v>3589.27944130362</v>
      </c>
      <c r="I10575" s="448" t="n">
        <v>74262.1882274692</v>
      </c>
      <c r="J10575" s="388"/>
      <c r="K10575" s="331" t="s">
        <v>994</v>
      </c>
    </row>
    <row r="10576" customFormat="false" ht="15" hidden="true" customHeight="false" outlineLevel="0" collapsed="false">
      <c r="A10576" s="444"/>
      <c r="B10576" s="444" t="s">
        <v>2187</v>
      </c>
      <c r="C10576" s="444" t="str">
        <f aca="false">IFERROR(VLOOKUP(B10576,'[1]#¡REF!'!$A$1:$C$15201,2,FALSE()),"")</f>
        <v/>
      </c>
      <c r="D10576" s="444" t="s">
        <v>1016</v>
      </c>
      <c r="E10576" s="444" t="s">
        <v>1017</v>
      </c>
      <c r="F10576" s="446" t="s">
        <v>1130</v>
      </c>
      <c r="G10576" s="447" t="n">
        <v>31</v>
      </c>
      <c r="H10576" s="448" t="n">
        <v>11126.7662680412</v>
      </c>
      <c r="I10576" s="448" t="n">
        <v>230212.783505155</v>
      </c>
      <c r="J10576" s="389"/>
      <c r="K10576" s="331" t="s">
        <v>994</v>
      </c>
    </row>
    <row r="10577" customFormat="false" ht="15" hidden="true" customHeight="false" outlineLevel="0" collapsed="false">
      <c r="A10577" s="444"/>
      <c r="B10577" s="444" t="s">
        <v>2187</v>
      </c>
      <c r="C10577" s="444" t="str">
        <f aca="false">IFERROR(VLOOKUP(B10577,'[1]#¡REF!'!$A$1:$C$15201,2,FALSE()),"")</f>
        <v/>
      </c>
      <c r="D10577" s="444" t="s">
        <v>1016</v>
      </c>
      <c r="E10577" s="444" t="s">
        <v>1020</v>
      </c>
      <c r="F10577" s="354" t="s">
        <v>993</v>
      </c>
      <c r="G10577" s="447" t="n">
        <v>354</v>
      </c>
      <c r="H10577" s="448" t="n">
        <v>127060.492222148</v>
      </c>
      <c r="I10577" s="448" t="n">
        <v>2628881.46325241</v>
      </c>
      <c r="J10577" s="389"/>
      <c r="K10577" s="331" t="s">
        <v>994</v>
      </c>
    </row>
    <row r="10578" customFormat="false" ht="15" hidden="true" customHeight="false" outlineLevel="0" collapsed="false">
      <c r="A10578" s="444"/>
      <c r="B10578" s="444" t="s">
        <v>2187</v>
      </c>
      <c r="C10578" s="444" t="str">
        <f aca="false">IFERROR(VLOOKUP(B10578,'[1]#¡REF!'!$A$1:$C$15201,2,FALSE()),"")</f>
        <v/>
      </c>
      <c r="D10578" s="444" t="s">
        <v>1016</v>
      </c>
      <c r="E10578" s="444" t="s">
        <v>1042</v>
      </c>
      <c r="F10578" s="354" t="s">
        <v>993</v>
      </c>
      <c r="G10578" s="447" t="n">
        <v>581</v>
      </c>
      <c r="H10578" s="448" t="n">
        <v>208537.135539741</v>
      </c>
      <c r="I10578" s="448" t="n">
        <v>4314633.13601596</v>
      </c>
      <c r="J10578" s="389"/>
      <c r="K10578" s="331" t="s">
        <v>994</v>
      </c>
    </row>
    <row r="10579" customFormat="false" ht="15" hidden="true" customHeight="false" outlineLevel="0" collapsed="false">
      <c r="A10579" s="444"/>
      <c r="B10579" s="444" t="s">
        <v>2187</v>
      </c>
      <c r="C10579" s="444" t="str">
        <f aca="false">IFERROR(VLOOKUP(B10579,'[1]#¡REF!'!$A$1:$C$15201,2,FALSE()),"")</f>
        <v/>
      </c>
      <c r="D10579" s="444" t="s">
        <v>1016</v>
      </c>
      <c r="E10579" s="444" t="s">
        <v>1093</v>
      </c>
      <c r="F10579" s="446" t="s">
        <v>1131</v>
      </c>
      <c r="G10579" s="447" t="n">
        <v>31</v>
      </c>
      <c r="H10579" s="448" t="n">
        <v>11126.7662680412</v>
      </c>
      <c r="I10579" s="448" t="n">
        <v>230212.783505155</v>
      </c>
      <c r="J10579" s="389"/>
      <c r="K10579" s="331" t="s">
        <v>994</v>
      </c>
    </row>
    <row r="10580" customFormat="false" ht="15" hidden="true" customHeight="false" outlineLevel="0" collapsed="false">
      <c r="A10580" s="444"/>
      <c r="B10580" s="444" t="s">
        <v>2187</v>
      </c>
      <c r="C10580" s="444" t="str">
        <f aca="false">IFERROR(VLOOKUP(B10580,'[1]#¡REF!'!$A$1:$C$15201,2,FALSE()),"")</f>
        <v/>
      </c>
      <c r="D10580" s="444" t="s">
        <v>1016</v>
      </c>
      <c r="E10580" s="444" t="s">
        <v>1027</v>
      </c>
      <c r="F10580" s="446" t="s">
        <v>1133</v>
      </c>
      <c r="G10580" s="447" t="n">
        <v>31</v>
      </c>
      <c r="H10580" s="448" t="n">
        <v>11126.7662680412</v>
      </c>
      <c r="I10580" s="448" t="n">
        <v>230212.783505155</v>
      </c>
      <c r="J10580" s="389"/>
      <c r="K10580" s="331" t="s">
        <v>994</v>
      </c>
    </row>
    <row r="10581" customFormat="false" ht="15" hidden="true" customHeight="false" outlineLevel="0" collapsed="false">
      <c r="A10581" s="449"/>
      <c r="B10581" s="449" t="s">
        <v>2187</v>
      </c>
      <c r="C10581" s="449" t="str">
        <f aca="false">IFERROR(VLOOKUP(B10581,'[1]#¡REF!'!$A$1:$C$15201,2,FALSE()),"")</f>
        <v/>
      </c>
      <c r="D10581" s="449" t="s">
        <v>1016</v>
      </c>
      <c r="E10581" s="449" t="s">
        <v>1028</v>
      </c>
      <c r="F10581" s="450" t="s">
        <v>1134</v>
      </c>
      <c r="G10581" s="447" t="n">
        <v>31</v>
      </c>
      <c r="H10581" s="448" t="n">
        <v>11126.7662680412</v>
      </c>
      <c r="I10581" s="448" t="n">
        <v>230212.783505155</v>
      </c>
      <c r="J10581" s="390"/>
      <c r="K10581" s="331" t="s">
        <v>994</v>
      </c>
    </row>
    <row r="10582" customFormat="false" ht="15" hidden="true" customHeight="false" outlineLevel="0" collapsed="false">
      <c r="A10582" s="439"/>
      <c r="B10582" s="439" t="s">
        <v>2188</v>
      </c>
      <c r="C10582" s="439" t="str">
        <f aca="false">IFERROR(VLOOKUP(B10582,'[1]#¡REF!'!$A$1:$C$15201,2,FALSE()),"")</f>
        <v/>
      </c>
      <c r="D10582" s="439" t="s">
        <v>1016</v>
      </c>
      <c r="E10582" s="439" t="s">
        <v>1017</v>
      </c>
      <c r="F10582" s="441" t="s">
        <v>1130</v>
      </c>
      <c r="G10582" s="447" t="n">
        <v>49</v>
      </c>
      <c r="H10582" s="448" t="n">
        <v>574.571800140603</v>
      </c>
      <c r="I10582" s="448" t="n">
        <v>11887.89</v>
      </c>
      <c r="J10582" s="388"/>
      <c r="K10582" s="331" t="s">
        <v>994</v>
      </c>
    </row>
    <row r="10583" customFormat="false" ht="15" hidden="true" customHeight="false" outlineLevel="0" collapsed="false">
      <c r="A10583" s="444"/>
      <c r="B10583" s="444" t="s">
        <v>2188</v>
      </c>
      <c r="C10583" s="444" t="str">
        <f aca="false">IFERROR(VLOOKUP(B10583,'[1]#¡REF!'!$A$1:$C$15201,2,FALSE()),"")</f>
        <v/>
      </c>
      <c r="D10583" s="444" t="s">
        <v>1016</v>
      </c>
      <c r="E10583" s="444" t="s">
        <v>1091</v>
      </c>
      <c r="F10583" s="354" t="s">
        <v>993</v>
      </c>
      <c r="G10583" s="447" t="n">
        <v>2</v>
      </c>
      <c r="H10583" s="448" t="n">
        <v>23.4519102098205</v>
      </c>
      <c r="I10583" s="448" t="n">
        <v>485.22</v>
      </c>
      <c r="J10583" s="389"/>
      <c r="K10583" s="331" t="s">
        <v>994</v>
      </c>
    </row>
    <row r="10584" customFormat="false" ht="15" hidden="true" customHeight="false" outlineLevel="0" collapsed="false">
      <c r="A10584" s="444"/>
      <c r="B10584" s="444" t="s">
        <v>2188</v>
      </c>
      <c r="C10584" s="444" t="str">
        <f aca="false">IFERROR(VLOOKUP(B10584,'[1]#¡REF!'!$A$1:$C$15201,2,FALSE()),"")</f>
        <v/>
      </c>
      <c r="D10584" s="444" t="s">
        <v>1016</v>
      </c>
      <c r="E10584" s="444" t="s">
        <v>1019</v>
      </c>
      <c r="F10584" s="354" t="s">
        <v>993</v>
      </c>
      <c r="G10584" s="447" t="n">
        <v>387</v>
      </c>
      <c r="H10584" s="448" t="n">
        <v>4537.94462560027</v>
      </c>
      <c r="I10584" s="448" t="n">
        <v>93890.07</v>
      </c>
      <c r="J10584" s="389"/>
      <c r="K10584" s="331" t="s">
        <v>994</v>
      </c>
    </row>
    <row r="10585" customFormat="false" ht="15" hidden="true" customHeight="false" outlineLevel="0" collapsed="false">
      <c r="A10585" s="444"/>
      <c r="B10585" s="444" t="s">
        <v>2188</v>
      </c>
      <c r="C10585" s="444" t="str">
        <f aca="false">IFERROR(VLOOKUP(B10585,'[1]#¡REF!'!$A$1:$C$15201,2,FALSE()),"")</f>
        <v/>
      </c>
      <c r="D10585" s="444" t="s">
        <v>1016</v>
      </c>
      <c r="E10585" s="444" t="s">
        <v>1020</v>
      </c>
      <c r="F10585" s="354" t="s">
        <v>993</v>
      </c>
      <c r="G10585" s="447" t="n">
        <v>37</v>
      </c>
      <c r="H10585" s="448" t="n">
        <v>433.86033888168</v>
      </c>
      <c r="I10585" s="448" t="n">
        <v>8976.57</v>
      </c>
      <c r="J10585" s="389"/>
      <c r="K10585" s="331" t="s">
        <v>994</v>
      </c>
    </row>
    <row r="10586" customFormat="false" ht="15" hidden="true" customHeight="false" outlineLevel="0" collapsed="false">
      <c r="A10586" s="444"/>
      <c r="B10586" s="444" t="s">
        <v>2188</v>
      </c>
      <c r="C10586" s="444" t="str">
        <f aca="false">IFERROR(VLOOKUP(B10586,'[1]#¡REF!'!$A$1:$C$15201,2,FALSE()),"")</f>
        <v/>
      </c>
      <c r="D10586" s="444" t="s">
        <v>1016</v>
      </c>
      <c r="E10586" s="444" t="s">
        <v>1041</v>
      </c>
      <c r="F10586" s="354" t="s">
        <v>993</v>
      </c>
      <c r="G10586" s="447" t="n">
        <v>7</v>
      </c>
      <c r="H10586" s="448" t="n">
        <v>82.0816857343719</v>
      </c>
      <c r="I10586" s="448" t="n">
        <v>1698.27</v>
      </c>
      <c r="J10586" s="389"/>
      <c r="K10586" s="331" t="s">
        <v>994</v>
      </c>
    </row>
    <row r="10587" customFormat="false" ht="15" hidden="true" customHeight="false" outlineLevel="0" collapsed="false">
      <c r="A10587" s="444"/>
      <c r="B10587" s="444" t="s">
        <v>2188</v>
      </c>
      <c r="C10587" s="444" t="str">
        <f aca="false">IFERROR(VLOOKUP(B10587,'[1]#¡REF!'!$A$1:$C$15201,2,FALSE()),"")</f>
        <v/>
      </c>
      <c r="D10587" s="444" t="s">
        <v>1016</v>
      </c>
      <c r="E10587" s="444" t="s">
        <v>1022</v>
      </c>
      <c r="F10587" s="354" t="s">
        <v>993</v>
      </c>
      <c r="G10587" s="447" t="n">
        <v>2</v>
      </c>
      <c r="H10587" s="448" t="n">
        <v>23.4519102098205</v>
      </c>
      <c r="I10587" s="448" t="n">
        <v>485.22</v>
      </c>
      <c r="J10587" s="389"/>
      <c r="K10587" s="331" t="s">
        <v>994</v>
      </c>
    </row>
    <row r="10588" customFormat="false" ht="15" hidden="true" customHeight="false" outlineLevel="0" collapsed="false">
      <c r="A10588" s="444"/>
      <c r="B10588" s="444" t="s">
        <v>2188</v>
      </c>
      <c r="C10588" s="444" t="str">
        <f aca="false">IFERROR(VLOOKUP(B10588,'[1]#¡REF!'!$A$1:$C$15201,2,FALSE()),"")</f>
        <v/>
      </c>
      <c r="D10588" s="444" t="s">
        <v>1016</v>
      </c>
      <c r="E10588" s="444" t="s">
        <v>1092</v>
      </c>
      <c r="F10588" s="354" t="s">
        <v>993</v>
      </c>
      <c r="G10588" s="447" t="n">
        <v>497</v>
      </c>
      <c r="H10588" s="448" t="n">
        <v>5827.7996871404</v>
      </c>
      <c r="I10588" s="448" t="n">
        <v>120577.17</v>
      </c>
      <c r="J10588" s="389"/>
      <c r="K10588" s="331" t="s">
        <v>994</v>
      </c>
    </row>
    <row r="10589" customFormat="false" ht="15" hidden="true" customHeight="false" outlineLevel="0" collapsed="false">
      <c r="A10589" s="444"/>
      <c r="B10589" s="444" t="s">
        <v>2188</v>
      </c>
      <c r="C10589" s="444" t="str">
        <f aca="false">IFERROR(VLOOKUP(B10589,'[1]#¡REF!'!$A$1:$C$15201,2,FALSE()),"")</f>
        <v/>
      </c>
      <c r="D10589" s="444" t="s">
        <v>1016</v>
      </c>
      <c r="E10589" s="444" t="s">
        <v>1025</v>
      </c>
      <c r="F10589" s="354" t="s">
        <v>993</v>
      </c>
      <c r="G10589" s="447" t="n">
        <v>95915</v>
      </c>
      <c r="H10589" s="448" t="n">
        <v>1124694.98388747</v>
      </c>
      <c r="I10589" s="448" t="n">
        <v>23269938.15</v>
      </c>
      <c r="J10589" s="389"/>
      <c r="K10589" s="331" t="s">
        <v>994</v>
      </c>
    </row>
    <row r="10590" customFormat="false" ht="15" hidden="true" customHeight="false" outlineLevel="0" collapsed="false">
      <c r="A10590" s="444"/>
      <c r="B10590" s="444" t="s">
        <v>2188</v>
      </c>
      <c r="C10590" s="444" t="str">
        <f aca="false">IFERROR(VLOOKUP(B10590,'[1]#¡REF!'!$A$1:$C$15201,2,FALSE()),"")</f>
        <v/>
      </c>
      <c r="D10590" s="444" t="s">
        <v>1016</v>
      </c>
      <c r="E10590" s="444" t="s">
        <v>1065</v>
      </c>
      <c r="F10590" s="354" t="s">
        <v>993</v>
      </c>
      <c r="G10590" s="447" t="n">
        <v>7</v>
      </c>
      <c r="H10590" s="448" t="n">
        <v>82.0816857343719</v>
      </c>
      <c r="I10590" s="448" t="n">
        <v>1698.27</v>
      </c>
      <c r="J10590" s="389"/>
      <c r="K10590" s="331" t="s">
        <v>994</v>
      </c>
    </row>
    <row r="10591" customFormat="false" ht="15" hidden="true" customHeight="false" outlineLevel="0" collapsed="false">
      <c r="A10591" s="444"/>
      <c r="B10591" s="444" t="s">
        <v>2188</v>
      </c>
      <c r="C10591" s="444" t="str">
        <f aca="false">IFERROR(VLOOKUP(B10591,'[1]#¡REF!'!$A$1:$C$15201,2,FALSE()),"")</f>
        <v/>
      </c>
      <c r="D10591" s="444" t="s">
        <v>1016</v>
      </c>
      <c r="E10591" s="444" t="s">
        <v>1093</v>
      </c>
      <c r="F10591" s="446" t="s">
        <v>1131</v>
      </c>
      <c r="G10591" s="447" t="n">
        <v>49</v>
      </c>
      <c r="H10591" s="448" t="n">
        <v>574.571800140603</v>
      </c>
      <c r="I10591" s="448" t="n">
        <v>11887.89</v>
      </c>
      <c r="J10591" s="389"/>
      <c r="K10591" s="331" t="s">
        <v>994</v>
      </c>
    </row>
    <row r="10592" customFormat="false" ht="15" hidden="true" customHeight="false" outlineLevel="0" collapsed="false">
      <c r="A10592" s="444"/>
      <c r="B10592" s="444" t="s">
        <v>2188</v>
      </c>
      <c r="C10592" s="444" t="str">
        <f aca="false">IFERROR(VLOOKUP(B10592,'[1]#¡REF!'!$A$1:$C$15201,2,FALSE()),"")</f>
        <v/>
      </c>
      <c r="D10592" s="444" t="s">
        <v>1016</v>
      </c>
      <c r="E10592" s="444" t="s">
        <v>1027</v>
      </c>
      <c r="F10592" s="446" t="s">
        <v>1133</v>
      </c>
      <c r="G10592" s="447" t="n">
        <v>49</v>
      </c>
      <c r="H10592" s="448" t="n">
        <v>574.571800140603</v>
      </c>
      <c r="I10592" s="448" t="n">
        <v>11887.89</v>
      </c>
      <c r="J10592" s="389"/>
      <c r="K10592" s="331" t="s">
        <v>994</v>
      </c>
    </row>
    <row r="10593" customFormat="false" ht="15" hidden="true" customHeight="false" outlineLevel="0" collapsed="false">
      <c r="A10593" s="449"/>
      <c r="B10593" s="449" t="s">
        <v>2188</v>
      </c>
      <c r="C10593" s="449" t="str">
        <f aca="false">IFERROR(VLOOKUP(B10593,'[1]#¡REF!'!$A$1:$C$15201,2,FALSE()),"")</f>
        <v/>
      </c>
      <c r="D10593" s="449" t="s">
        <v>1016</v>
      </c>
      <c r="E10593" s="449" t="s">
        <v>1028</v>
      </c>
      <c r="F10593" s="450" t="s">
        <v>1134</v>
      </c>
      <c r="G10593" s="447" t="n">
        <v>49</v>
      </c>
      <c r="H10593" s="448" t="n">
        <v>574.571800140603</v>
      </c>
      <c r="I10593" s="448" t="n">
        <v>11887.89</v>
      </c>
      <c r="J10593" s="390"/>
      <c r="K10593" s="331" t="s">
        <v>994</v>
      </c>
    </row>
    <row r="10594" customFormat="false" ht="15" hidden="true" customHeight="false" outlineLevel="0" collapsed="false">
      <c r="A10594" s="439"/>
      <c r="B10594" s="439" t="s">
        <v>2189</v>
      </c>
      <c r="C10594" s="439" t="str">
        <f aca="false">IFERROR(VLOOKUP(B10594,'[1]#¡REF!'!$A$1:$C$15201,2,FALSE()),"")</f>
        <v/>
      </c>
      <c r="D10594" s="439" t="s">
        <v>1016</v>
      </c>
      <c r="E10594" s="439" t="s">
        <v>1017</v>
      </c>
      <c r="F10594" s="441" t="s">
        <v>1130</v>
      </c>
      <c r="G10594" s="447" t="n">
        <v>14</v>
      </c>
      <c r="H10594" s="448" t="n">
        <v>167.512815798204</v>
      </c>
      <c r="I10594" s="448" t="n">
        <v>3465.84</v>
      </c>
      <c r="J10594" s="388"/>
      <c r="K10594" s="331" t="s">
        <v>994</v>
      </c>
    </row>
    <row r="10595" customFormat="false" ht="15" hidden="true" customHeight="false" outlineLevel="0" collapsed="false">
      <c r="A10595" s="444"/>
      <c r="B10595" s="444" t="s">
        <v>2189</v>
      </c>
      <c r="C10595" s="444" t="str">
        <f aca="false">IFERROR(VLOOKUP(B10595,'[1]#¡REF!'!$A$1:$C$15201,2,FALSE()),"")</f>
        <v/>
      </c>
      <c r="D10595" s="444" t="s">
        <v>1016</v>
      </c>
      <c r="E10595" s="444" t="s">
        <v>1091</v>
      </c>
      <c r="F10595" s="354" t="s">
        <v>993</v>
      </c>
      <c r="G10595" s="447" t="n">
        <v>1</v>
      </c>
      <c r="H10595" s="448" t="n">
        <v>11.9652011284431</v>
      </c>
      <c r="I10595" s="448" t="n">
        <v>247.56</v>
      </c>
      <c r="J10595" s="389"/>
      <c r="K10595" s="331" t="s">
        <v>994</v>
      </c>
    </row>
    <row r="10596" customFormat="false" ht="15" hidden="true" customHeight="false" outlineLevel="0" collapsed="false">
      <c r="A10596" s="444"/>
      <c r="B10596" s="444" t="s">
        <v>2189</v>
      </c>
      <c r="C10596" s="444" t="str">
        <f aca="false">IFERROR(VLOOKUP(B10596,'[1]#¡REF!'!$A$1:$C$15201,2,FALSE()),"")</f>
        <v/>
      </c>
      <c r="D10596" s="444" t="s">
        <v>1016</v>
      </c>
      <c r="E10596" s="444" t="s">
        <v>1019</v>
      </c>
      <c r="F10596" s="354" t="s">
        <v>993</v>
      </c>
      <c r="G10596" s="447" t="n">
        <v>221</v>
      </c>
      <c r="H10596" s="448" t="n">
        <v>2644.30944938593</v>
      </c>
      <c r="I10596" s="448" t="n">
        <v>54710.76</v>
      </c>
      <c r="J10596" s="389"/>
      <c r="K10596" s="331" t="s">
        <v>994</v>
      </c>
    </row>
    <row r="10597" customFormat="false" ht="15" hidden="true" customHeight="false" outlineLevel="0" collapsed="false">
      <c r="A10597" s="444"/>
      <c r="B10597" s="444" t="s">
        <v>2189</v>
      </c>
      <c r="C10597" s="444" t="str">
        <f aca="false">IFERROR(VLOOKUP(B10597,'[1]#¡REF!'!$A$1:$C$15201,2,FALSE()),"")</f>
        <v/>
      </c>
      <c r="D10597" s="444" t="s">
        <v>1016</v>
      </c>
      <c r="E10597" s="444" t="s">
        <v>1020</v>
      </c>
      <c r="F10597" s="354" t="s">
        <v>993</v>
      </c>
      <c r="G10597" s="447" t="n">
        <v>45</v>
      </c>
      <c r="H10597" s="448" t="n">
        <v>538.43405077994</v>
      </c>
      <c r="I10597" s="448" t="n">
        <v>11140.2</v>
      </c>
      <c r="J10597" s="389"/>
      <c r="K10597" s="331" t="s">
        <v>994</v>
      </c>
    </row>
    <row r="10598" customFormat="false" ht="15" hidden="true" customHeight="false" outlineLevel="0" collapsed="false">
      <c r="A10598" s="444"/>
      <c r="B10598" s="444" t="s">
        <v>2189</v>
      </c>
      <c r="C10598" s="444" t="str">
        <f aca="false">IFERROR(VLOOKUP(B10598,'[1]#¡REF!'!$A$1:$C$15201,2,FALSE()),"")</f>
        <v/>
      </c>
      <c r="D10598" s="444" t="s">
        <v>1016</v>
      </c>
      <c r="E10598" s="444" t="s">
        <v>1041</v>
      </c>
      <c r="F10598" s="354" t="s">
        <v>993</v>
      </c>
      <c r="G10598" s="447" t="n">
        <v>1</v>
      </c>
      <c r="H10598" s="448" t="n">
        <v>11.9652011284431</v>
      </c>
      <c r="I10598" s="448" t="n">
        <v>247.56</v>
      </c>
      <c r="J10598" s="389"/>
      <c r="K10598" s="331" t="s">
        <v>994</v>
      </c>
    </row>
    <row r="10599" customFormat="false" ht="15" hidden="true" customHeight="false" outlineLevel="0" collapsed="false">
      <c r="A10599" s="444"/>
      <c r="B10599" s="444" t="s">
        <v>2189</v>
      </c>
      <c r="C10599" s="444" t="str">
        <f aca="false">IFERROR(VLOOKUP(B10599,'[1]#¡REF!'!$A$1:$C$15201,2,FALSE()),"")</f>
        <v/>
      </c>
      <c r="D10599" s="444" t="s">
        <v>1016</v>
      </c>
      <c r="E10599" s="444" t="s">
        <v>1022</v>
      </c>
      <c r="F10599" s="354" t="s">
        <v>993</v>
      </c>
      <c r="G10599" s="447" t="n">
        <v>1</v>
      </c>
      <c r="H10599" s="448" t="n">
        <v>11.9652011284431</v>
      </c>
      <c r="I10599" s="448" t="n">
        <v>247.56</v>
      </c>
      <c r="J10599" s="389"/>
      <c r="K10599" s="331" t="s">
        <v>994</v>
      </c>
    </row>
    <row r="10600" customFormat="false" ht="15" hidden="true" customHeight="false" outlineLevel="0" collapsed="false">
      <c r="A10600" s="444"/>
      <c r="B10600" s="444" t="s">
        <v>2189</v>
      </c>
      <c r="C10600" s="444" t="str">
        <f aca="false">IFERROR(VLOOKUP(B10600,'[1]#¡REF!'!$A$1:$C$15201,2,FALSE()),"")</f>
        <v/>
      </c>
      <c r="D10600" s="444" t="s">
        <v>1016</v>
      </c>
      <c r="E10600" s="444" t="s">
        <v>1092</v>
      </c>
      <c r="F10600" s="354" t="s">
        <v>993</v>
      </c>
      <c r="G10600" s="447" t="n">
        <v>54</v>
      </c>
      <c r="H10600" s="448" t="n">
        <v>646.120860935928</v>
      </c>
      <c r="I10600" s="448" t="n">
        <v>13368.24</v>
      </c>
      <c r="J10600" s="389"/>
      <c r="K10600" s="331" t="s">
        <v>994</v>
      </c>
    </row>
    <row r="10601" customFormat="false" ht="15" hidden="true" customHeight="false" outlineLevel="0" collapsed="false">
      <c r="A10601" s="444"/>
      <c r="B10601" s="444" t="s">
        <v>2189</v>
      </c>
      <c r="C10601" s="444" t="str">
        <f aca="false">IFERROR(VLOOKUP(B10601,'[1]#¡REF!'!$A$1:$C$15201,2,FALSE()),"")</f>
        <v/>
      </c>
      <c r="D10601" s="444" t="s">
        <v>1016</v>
      </c>
      <c r="E10601" s="444" t="s">
        <v>1025</v>
      </c>
      <c r="F10601" s="354" t="s">
        <v>993</v>
      </c>
      <c r="G10601" s="447" t="n">
        <v>201</v>
      </c>
      <c r="H10601" s="448" t="n">
        <v>2405.00542681707</v>
      </c>
      <c r="I10601" s="448" t="n">
        <v>49759.56</v>
      </c>
      <c r="J10601" s="389"/>
      <c r="K10601" s="331" t="s">
        <v>994</v>
      </c>
    </row>
    <row r="10602" customFormat="false" ht="15" hidden="true" customHeight="false" outlineLevel="0" collapsed="false">
      <c r="A10602" s="444"/>
      <c r="B10602" s="444" t="s">
        <v>2189</v>
      </c>
      <c r="C10602" s="444" t="str">
        <f aca="false">IFERROR(VLOOKUP(B10602,'[1]#¡REF!'!$A$1:$C$15201,2,FALSE()),"")</f>
        <v/>
      </c>
      <c r="D10602" s="444" t="s">
        <v>1016</v>
      </c>
      <c r="E10602" s="444" t="s">
        <v>1065</v>
      </c>
      <c r="F10602" s="354" t="s">
        <v>993</v>
      </c>
      <c r="G10602" s="447" t="n">
        <v>1</v>
      </c>
      <c r="H10602" s="448" t="n">
        <v>11.9652011284431</v>
      </c>
      <c r="I10602" s="448" t="n">
        <v>247.56</v>
      </c>
      <c r="J10602" s="389"/>
      <c r="K10602" s="331" t="s">
        <v>994</v>
      </c>
    </row>
    <row r="10603" customFormat="false" ht="15" hidden="true" customHeight="false" outlineLevel="0" collapsed="false">
      <c r="A10603" s="444"/>
      <c r="B10603" s="444" t="s">
        <v>2189</v>
      </c>
      <c r="C10603" s="444" t="str">
        <f aca="false">IFERROR(VLOOKUP(B10603,'[1]#¡REF!'!$A$1:$C$15201,2,FALSE()),"")</f>
        <v/>
      </c>
      <c r="D10603" s="444" t="s">
        <v>1016</v>
      </c>
      <c r="E10603" s="444" t="s">
        <v>1093</v>
      </c>
      <c r="F10603" s="446" t="s">
        <v>1131</v>
      </c>
      <c r="G10603" s="447" t="n">
        <v>14</v>
      </c>
      <c r="H10603" s="448" t="n">
        <v>167.512815798204</v>
      </c>
      <c r="I10603" s="448" t="n">
        <v>3465.84</v>
      </c>
      <c r="J10603" s="389"/>
      <c r="K10603" s="331" t="s">
        <v>994</v>
      </c>
    </row>
    <row r="10604" customFormat="false" ht="15" hidden="true" customHeight="false" outlineLevel="0" collapsed="false">
      <c r="A10604" s="444"/>
      <c r="B10604" s="444" t="s">
        <v>2189</v>
      </c>
      <c r="C10604" s="444" t="str">
        <f aca="false">IFERROR(VLOOKUP(B10604,'[1]#¡REF!'!$A$1:$C$15201,2,FALSE()),"")</f>
        <v/>
      </c>
      <c r="D10604" s="444" t="s">
        <v>1016</v>
      </c>
      <c r="E10604" s="444" t="s">
        <v>1027</v>
      </c>
      <c r="F10604" s="446" t="s">
        <v>1133</v>
      </c>
      <c r="G10604" s="447" t="n">
        <v>21</v>
      </c>
      <c r="H10604" s="448" t="n">
        <v>251.269223697305</v>
      </c>
      <c r="I10604" s="448" t="n">
        <v>5198.76</v>
      </c>
      <c r="J10604" s="389"/>
      <c r="K10604" s="331" t="s">
        <v>994</v>
      </c>
    </row>
    <row r="10605" customFormat="false" ht="15" hidden="true" customHeight="false" outlineLevel="0" collapsed="false">
      <c r="A10605" s="449"/>
      <c r="B10605" s="449" t="s">
        <v>2189</v>
      </c>
      <c r="C10605" s="449" t="str">
        <f aca="false">IFERROR(VLOOKUP(B10605,'[1]#¡REF!'!$A$1:$C$15201,2,FALSE()),"")</f>
        <v/>
      </c>
      <c r="D10605" s="449" t="s">
        <v>1016</v>
      </c>
      <c r="E10605" s="449" t="s">
        <v>1028</v>
      </c>
      <c r="F10605" s="450" t="s">
        <v>1134</v>
      </c>
      <c r="G10605" s="447" t="n">
        <v>42</v>
      </c>
      <c r="H10605" s="448" t="n">
        <v>502.538447394611</v>
      </c>
      <c r="I10605" s="448" t="n">
        <v>10397.52</v>
      </c>
      <c r="J10605" s="390"/>
      <c r="K10605" s="331" t="s">
        <v>994</v>
      </c>
    </row>
    <row r="10606" customFormat="false" ht="15" hidden="true" customHeight="false" outlineLevel="0" collapsed="false">
      <c r="A10606" s="439"/>
      <c r="B10606" s="439" t="s">
        <v>2190</v>
      </c>
      <c r="C10606" s="439" t="str">
        <f aca="false">IFERROR(VLOOKUP(B10606,'[1]#¡REF!'!$A$1:$C$15201,2,FALSE()),"")</f>
        <v/>
      </c>
      <c r="D10606" s="439" t="s">
        <v>991</v>
      </c>
      <c r="E10606" s="439" t="s">
        <v>1084</v>
      </c>
      <c r="F10606" s="354" t="s">
        <v>993</v>
      </c>
      <c r="G10606" s="447" t="n">
        <v>400</v>
      </c>
      <c r="H10606" s="448" t="n">
        <v>727197.311627907</v>
      </c>
      <c r="I10606" s="448" t="n">
        <v>15045711.627907</v>
      </c>
      <c r="J10606" s="388"/>
      <c r="K10606" s="331" t="s">
        <v>994</v>
      </c>
    </row>
    <row r="10607" customFormat="false" ht="15" hidden="true" customHeight="false" outlineLevel="0" collapsed="false">
      <c r="A10607" s="444"/>
      <c r="B10607" s="444" t="s">
        <v>2191</v>
      </c>
      <c r="C10607" s="444" t="str">
        <f aca="false">IFERROR(VLOOKUP(B10607,'[1]#¡REF!'!$A$1:$C$15201,2,FALSE()),"")</f>
        <v/>
      </c>
      <c r="D10607" s="444" t="s">
        <v>991</v>
      </c>
      <c r="E10607" s="444" t="s">
        <v>1032</v>
      </c>
      <c r="F10607" s="446" t="s">
        <v>1130</v>
      </c>
      <c r="G10607" s="447" t="n">
        <v>1076</v>
      </c>
      <c r="H10607" s="448" t="n">
        <v>2362003.68803067</v>
      </c>
      <c r="I10607" s="448" t="n">
        <v>48869854.08</v>
      </c>
      <c r="J10607" s="389"/>
      <c r="K10607" s="331" t="s">
        <v>994</v>
      </c>
    </row>
    <row r="10608" customFormat="false" ht="15" hidden="true" customHeight="false" outlineLevel="0" collapsed="false">
      <c r="A10608" s="444"/>
      <c r="B10608" s="444" t="s">
        <v>2191</v>
      </c>
      <c r="C10608" s="444" t="str">
        <f aca="false">IFERROR(VLOOKUP(B10608,'[1]#¡REF!'!$A$1:$C$15201,2,FALSE()),"")</f>
        <v/>
      </c>
      <c r="D10608" s="444" t="s">
        <v>991</v>
      </c>
      <c r="E10608" s="444" t="s">
        <v>1034</v>
      </c>
      <c r="F10608" s="354" t="s">
        <v>993</v>
      </c>
      <c r="G10608" s="447" t="n">
        <v>1840</v>
      </c>
      <c r="H10608" s="448" t="n">
        <v>4039114.11336099</v>
      </c>
      <c r="I10608" s="448" t="n">
        <v>83569267.2</v>
      </c>
      <c r="J10608" s="389"/>
      <c r="K10608" s="331" t="s">
        <v>994</v>
      </c>
    </row>
    <row r="10609" customFormat="false" ht="15" hidden="true" customHeight="false" outlineLevel="0" collapsed="false">
      <c r="A10609" s="444"/>
      <c r="B10609" s="444" t="s">
        <v>2191</v>
      </c>
      <c r="C10609" s="444" t="str">
        <f aca="false">IFERROR(VLOOKUP(B10609,'[1]#¡REF!'!$A$1:$C$15201,2,FALSE()),"")</f>
        <v/>
      </c>
      <c r="D10609" s="444" t="s">
        <v>991</v>
      </c>
      <c r="E10609" s="444" t="s">
        <v>1012</v>
      </c>
      <c r="F10609" s="354" t="s">
        <v>993</v>
      </c>
      <c r="G10609" s="447" t="n">
        <v>468</v>
      </c>
      <c r="H10609" s="448" t="n">
        <v>1027339.89405051</v>
      </c>
      <c r="I10609" s="448" t="n">
        <v>21255661.44</v>
      </c>
      <c r="J10609" s="389"/>
      <c r="K10609" s="331" t="s">
        <v>994</v>
      </c>
    </row>
    <row r="10610" customFormat="false" ht="15" hidden="true" customHeight="false" outlineLevel="0" collapsed="false">
      <c r="A10610" s="444"/>
      <c r="B10610" s="444" t="s">
        <v>2191</v>
      </c>
      <c r="C10610" s="444" t="str">
        <f aca="false">IFERROR(VLOOKUP(B10610,'[1]#¡REF!'!$A$1:$C$15201,2,FALSE()),"")</f>
        <v/>
      </c>
      <c r="D10610" s="444" t="s">
        <v>991</v>
      </c>
      <c r="E10610" s="444" t="s">
        <v>1037</v>
      </c>
      <c r="F10610" s="446" t="s">
        <v>1131</v>
      </c>
      <c r="G10610" s="447" t="n">
        <v>650</v>
      </c>
      <c r="H10610" s="448" t="n">
        <v>1426860.96395905</v>
      </c>
      <c r="I10610" s="448" t="n">
        <v>29521752</v>
      </c>
      <c r="J10610" s="389"/>
      <c r="K10610" s="331" t="s">
        <v>994</v>
      </c>
    </row>
    <row r="10611" customFormat="false" ht="15" hidden="true" customHeight="false" outlineLevel="0" collapsed="false">
      <c r="A10611" s="444"/>
      <c r="B10611" s="444" t="s">
        <v>2192</v>
      </c>
      <c r="C10611" s="444" t="str">
        <f aca="false">IFERROR(VLOOKUP(B10611,'[1]#¡REF!'!$A$1:$C$15201,2,FALSE()),"")</f>
        <v/>
      </c>
      <c r="D10611" s="444" t="s">
        <v>991</v>
      </c>
      <c r="E10611" s="444" t="s">
        <v>1012</v>
      </c>
      <c r="F10611" s="354" t="s">
        <v>993</v>
      </c>
      <c r="G10611" s="447" t="n">
        <v>260</v>
      </c>
      <c r="H10611" s="448" t="n">
        <v>183264.947929556</v>
      </c>
      <c r="I10611" s="448" t="n">
        <v>3791751.6</v>
      </c>
      <c r="J10611" s="389"/>
      <c r="K10611" s="331" t="s">
        <v>994</v>
      </c>
    </row>
    <row r="10612" customFormat="false" ht="15" hidden="true" customHeight="false" outlineLevel="0" collapsed="false">
      <c r="A10612" s="444"/>
      <c r="B10612" s="444" t="s">
        <v>1126</v>
      </c>
      <c r="C10612" s="444" t="str">
        <f aca="false">IFERROR(VLOOKUP(B10612,'[1]#¡REF!'!$A$1:$C$15201,2,FALSE()),"")</f>
        <v/>
      </c>
      <c r="D10612" s="444" t="s">
        <v>991</v>
      </c>
      <c r="E10612" s="444" t="s">
        <v>1046</v>
      </c>
      <c r="F10612" s="354" t="s">
        <v>993</v>
      </c>
      <c r="G10612" s="447" t="n">
        <v>3.73511301205708</v>
      </c>
      <c r="H10612" s="448" t="n">
        <v>33.6322661108153</v>
      </c>
      <c r="I10612" s="448" t="n">
        <v>695.851554146234</v>
      </c>
      <c r="J10612" s="389"/>
      <c r="K10612" s="331" t="s">
        <v>994</v>
      </c>
    </row>
    <row r="10613" customFormat="false" ht="15" hidden="true" customHeight="false" outlineLevel="0" collapsed="false">
      <c r="A10613" s="444"/>
      <c r="B10613" s="444" t="s">
        <v>2193</v>
      </c>
      <c r="C10613" s="444" t="str">
        <f aca="false">IFERROR(VLOOKUP(B10613,'[1]#¡REF!'!$A$1:$C$15201,2,FALSE()),"")</f>
        <v/>
      </c>
      <c r="D10613" s="444" t="s">
        <v>991</v>
      </c>
      <c r="E10613" s="444" t="s">
        <v>1034</v>
      </c>
      <c r="F10613" s="354" t="s">
        <v>993</v>
      </c>
      <c r="G10613" s="447" t="n">
        <v>100</v>
      </c>
      <c r="H10613" s="448" t="n">
        <v>102660.613664639</v>
      </c>
      <c r="I10613" s="448" t="n">
        <v>2124048</v>
      </c>
      <c r="J10613" s="389"/>
      <c r="K10613" s="331" t="s">
        <v>994</v>
      </c>
    </row>
    <row r="10614" customFormat="false" ht="15" hidden="true" customHeight="false" outlineLevel="0" collapsed="false">
      <c r="A10614" s="444"/>
      <c r="B10614" s="444" t="s">
        <v>2193</v>
      </c>
      <c r="C10614" s="444" t="str">
        <f aca="false">IFERROR(VLOOKUP(B10614,'[1]#¡REF!'!$A$1:$C$15201,2,FALSE()),"")</f>
        <v/>
      </c>
      <c r="D10614" s="444" t="s">
        <v>991</v>
      </c>
      <c r="E10614" s="444" t="s">
        <v>1014</v>
      </c>
      <c r="F10614" s="446" t="s">
        <v>1132</v>
      </c>
      <c r="G10614" s="447" t="n">
        <v>24</v>
      </c>
      <c r="H10614" s="448" t="n">
        <v>24638.5472795134</v>
      </c>
      <c r="I10614" s="448" t="n">
        <v>509771.52</v>
      </c>
      <c r="J10614" s="389"/>
      <c r="K10614" s="331" t="s">
        <v>994</v>
      </c>
    </row>
    <row r="10615" customFormat="false" ht="15" hidden="true" customHeight="false" outlineLevel="0" collapsed="false">
      <c r="A10615" s="444"/>
      <c r="B10615" s="444" t="s">
        <v>2194</v>
      </c>
      <c r="C10615" s="444" t="str">
        <f aca="false">IFERROR(VLOOKUP(B10615,'[1]#¡REF!'!$A$1:$C$15201,2,FALSE()),"")</f>
        <v/>
      </c>
      <c r="D10615" s="444" t="s">
        <v>991</v>
      </c>
      <c r="E10615" s="444" t="s">
        <v>1011</v>
      </c>
      <c r="F10615" s="354" t="s">
        <v>993</v>
      </c>
      <c r="G10615" s="447" t="n">
        <v>60</v>
      </c>
      <c r="H10615" s="448" t="n">
        <v>171147.905328491</v>
      </c>
      <c r="I10615" s="448" t="n">
        <v>3541050</v>
      </c>
      <c r="J10615" s="389"/>
      <c r="K10615" s="331" t="s">
        <v>994</v>
      </c>
    </row>
    <row r="10616" customFormat="false" ht="15" hidden="true" customHeight="false" outlineLevel="0" collapsed="false">
      <c r="A10616" s="444"/>
      <c r="B10616" s="444" t="s">
        <v>2194</v>
      </c>
      <c r="C10616" s="444" t="str">
        <f aca="false">IFERROR(VLOOKUP(B10616,'[1]#¡REF!'!$A$1:$C$15201,2,FALSE()),"")</f>
        <v/>
      </c>
      <c r="D10616" s="444" t="s">
        <v>991</v>
      </c>
      <c r="E10616" s="444" t="s">
        <v>1014</v>
      </c>
      <c r="F10616" s="446" t="s">
        <v>1132</v>
      </c>
      <c r="G10616" s="447" t="n">
        <v>540</v>
      </c>
      <c r="H10616" s="448" t="n">
        <v>1540331.14795642</v>
      </c>
      <c r="I10616" s="448" t="n">
        <v>31869450</v>
      </c>
      <c r="J10616" s="389"/>
      <c r="K10616" s="331" t="s">
        <v>994</v>
      </c>
    </row>
    <row r="10617" customFormat="false" ht="15" hidden="true" customHeight="false" outlineLevel="0" collapsed="false">
      <c r="A10617" s="444"/>
      <c r="B10617" s="444" t="s">
        <v>2195</v>
      </c>
      <c r="C10617" s="444" t="str">
        <f aca="false">IFERROR(VLOOKUP(B10617,'[1]#¡REF!'!$A$1:$C$15201,2,FALSE()),"")</f>
        <v/>
      </c>
      <c r="D10617" s="444" t="s">
        <v>1016</v>
      </c>
      <c r="E10617" s="444" t="s">
        <v>1018</v>
      </c>
      <c r="F10617" s="354" t="s">
        <v>993</v>
      </c>
      <c r="G10617" s="447" t="n">
        <v>34</v>
      </c>
      <c r="H10617" s="448" t="n">
        <v>8609.59246495651</v>
      </c>
      <c r="I10617" s="448" t="n">
        <v>178132.46</v>
      </c>
      <c r="J10617" s="389"/>
      <c r="K10617" s="331" t="s">
        <v>994</v>
      </c>
    </row>
    <row r="10618" customFormat="false" ht="15" hidden="true" customHeight="false" outlineLevel="0" collapsed="false">
      <c r="A10618" s="444"/>
      <c r="B10618" s="444" t="s">
        <v>2195</v>
      </c>
      <c r="C10618" s="444" t="str">
        <f aca="false">IFERROR(VLOOKUP(B10618,'[1]#¡REF!'!$A$1:$C$15201,2,FALSE()),"")</f>
        <v/>
      </c>
      <c r="D10618" s="444" t="s">
        <v>1016</v>
      </c>
      <c r="E10618" s="444" t="s">
        <v>1019</v>
      </c>
      <c r="F10618" s="354" t="s">
        <v>993</v>
      </c>
      <c r="G10618" s="447" t="n">
        <v>37</v>
      </c>
      <c r="H10618" s="448" t="n">
        <v>9369.26238833502</v>
      </c>
      <c r="I10618" s="448" t="n">
        <v>193850.03</v>
      </c>
      <c r="J10618" s="389"/>
      <c r="K10618" s="331" t="s">
        <v>994</v>
      </c>
    </row>
    <row r="10619" customFormat="false" ht="15" hidden="true" customHeight="false" outlineLevel="0" collapsed="false">
      <c r="A10619" s="444"/>
      <c r="B10619" s="444" t="s">
        <v>2196</v>
      </c>
      <c r="C10619" s="444" t="str">
        <f aca="false">IFERROR(VLOOKUP(B10619,'[1]#¡REF!'!$A$1:$C$15201,2,FALSE()),"")</f>
        <v/>
      </c>
      <c r="D10619" s="444" t="s">
        <v>991</v>
      </c>
      <c r="E10619" s="444" t="s">
        <v>992</v>
      </c>
      <c r="F10619" s="354" t="s">
        <v>993</v>
      </c>
      <c r="G10619" s="447" t="n">
        <v>300</v>
      </c>
      <c r="H10619" s="448" t="n">
        <v>583507.566516183</v>
      </c>
      <c r="I10619" s="448" t="n">
        <v>12072771</v>
      </c>
      <c r="J10619" s="389"/>
      <c r="K10619" s="331" t="s">
        <v>994</v>
      </c>
    </row>
    <row r="10620" customFormat="false" ht="15" hidden="true" customHeight="false" outlineLevel="0" collapsed="false">
      <c r="A10620" s="444"/>
      <c r="B10620" s="444" t="s">
        <v>2196</v>
      </c>
      <c r="C10620" s="444" t="str">
        <f aca="false">IFERROR(VLOOKUP(B10620,'[1]#¡REF!'!$A$1:$C$15201,2,FALSE()),"")</f>
        <v/>
      </c>
      <c r="D10620" s="444" t="s">
        <v>991</v>
      </c>
      <c r="E10620" s="444" t="s">
        <v>1011</v>
      </c>
      <c r="F10620" s="354" t="s">
        <v>993</v>
      </c>
      <c r="G10620" s="447" t="n">
        <v>12</v>
      </c>
      <c r="H10620" s="448" t="n">
        <v>23340.3026606473</v>
      </c>
      <c r="I10620" s="448" t="n">
        <v>482910.84</v>
      </c>
      <c r="J10620" s="389"/>
      <c r="K10620" s="331" t="s">
        <v>994</v>
      </c>
    </row>
    <row r="10621" customFormat="false" ht="15" hidden="true" customHeight="false" outlineLevel="0" collapsed="false">
      <c r="A10621" s="444"/>
      <c r="B10621" s="444" t="s">
        <v>2196</v>
      </c>
      <c r="C10621" s="444" t="str">
        <f aca="false">IFERROR(VLOOKUP(B10621,'[1]#¡REF!'!$A$1:$C$15201,2,FALSE()),"")</f>
        <v/>
      </c>
      <c r="D10621" s="444" t="s">
        <v>991</v>
      </c>
      <c r="E10621" s="444" t="s">
        <v>1001</v>
      </c>
      <c r="F10621" s="354" t="s">
        <v>993</v>
      </c>
      <c r="G10621" s="447" t="n">
        <v>3</v>
      </c>
      <c r="H10621" s="448" t="n">
        <v>5835.07566516183</v>
      </c>
      <c r="I10621" s="448" t="n">
        <v>120727.71</v>
      </c>
      <c r="J10621" s="389"/>
      <c r="K10621" s="331" t="s">
        <v>994</v>
      </c>
    </row>
    <row r="10622" customFormat="false" ht="15" hidden="true" customHeight="false" outlineLevel="0" collapsed="false">
      <c r="A10622" s="444"/>
      <c r="B10622" s="444" t="s">
        <v>2196</v>
      </c>
      <c r="C10622" s="444" t="str">
        <f aca="false">IFERROR(VLOOKUP(B10622,'[1]#¡REF!'!$A$1:$C$15201,2,FALSE()),"")</f>
        <v/>
      </c>
      <c r="D10622" s="444" t="s">
        <v>991</v>
      </c>
      <c r="E10622" s="444" t="s">
        <v>1037</v>
      </c>
      <c r="F10622" s="446" t="s">
        <v>1131</v>
      </c>
      <c r="G10622" s="447" t="n">
        <v>135</v>
      </c>
      <c r="H10622" s="448" t="n">
        <v>262578.404932282</v>
      </c>
      <c r="I10622" s="448" t="n">
        <v>5432746.95</v>
      </c>
      <c r="J10622" s="389"/>
      <c r="K10622" s="331" t="s">
        <v>994</v>
      </c>
    </row>
    <row r="10623" customFormat="false" ht="15" hidden="true" customHeight="false" outlineLevel="0" collapsed="false">
      <c r="A10623" s="444"/>
      <c r="B10623" s="444" t="s">
        <v>2196</v>
      </c>
      <c r="C10623" s="444" t="str">
        <f aca="false">IFERROR(VLOOKUP(B10623,'[1]#¡REF!'!$A$1:$C$15201,2,FALSE()),"")</f>
        <v/>
      </c>
      <c r="D10623" s="444" t="s">
        <v>991</v>
      </c>
      <c r="E10623" s="444" t="s">
        <v>1014</v>
      </c>
      <c r="F10623" s="446" t="s">
        <v>1132</v>
      </c>
      <c r="G10623" s="447" t="n">
        <v>30</v>
      </c>
      <c r="H10623" s="448" t="n">
        <v>58350.7566516183</v>
      </c>
      <c r="I10623" s="448" t="n">
        <v>1207277.1</v>
      </c>
      <c r="J10623" s="389"/>
      <c r="K10623" s="331" t="s">
        <v>994</v>
      </c>
    </row>
    <row r="10624" customFormat="false" ht="15" hidden="true" customHeight="false" outlineLevel="0" collapsed="false">
      <c r="A10624" s="444"/>
      <c r="B10624" s="444" t="s">
        <v>2197</v>
      </c>
      <c r="C10624" s="444" t="str">
        <f aca="false">IFERROR(VLOOKUP(B10624,'[1]#¡REF!'!$A$1:$C$15201,2,FALSE()),"")</f>
        <v/>
      </c>
      <c r="D10624" s="444" t="s">
        <v>991</v>
      </c>
      <c r="E10624" s="444" t="s">
        <v>997</v>
      </c>
      <c r="F10624" s="446" t="s">
        <v>1130</v>
      </c>
      <c r="G10624" s="447" t="n">
        <v>60</v>
      </c>
      <c r="H10624" s="448" t="n">
        <v>113268.603584052</v>
      </c>
      <c r="I10624" s="448" t="n">
        <v>2343527.30115302</v>
      </c>
      <c r="J10624" s="389"/>
      <c r="K10624" s="331" t="s">
        <v>994</v>
      </c>
    </row>
    <row r="10625" customFormat="false" ht="15" hidden="true" customHeight="false" outlineLevel="0" collapsed="false">
      <c r="A10625" s="444"/>
      <c r="B10625" s="444" t="s">
        <v>2197</v>
      </c>
      <c r="C10625" s="444" t="str">
        <f aca="false">IFERROR(VLOOKUP(B10625,'[1]#¡REF!'!$A$1:$C$15201,2,FALSE()),"")</f>
        <v/>
      </c>
      <c r="D10625" s="444" t="s">
        <v>991</v>
      </c>
      <c r="E10625" s="444" t="s">
        <v>992</v>
      </c>
      <c r="F10625" s="354" t="s">
        <v>993</v>
      </c>
      <c r="G10625" s="447" t="n">
        <v>350</v>
      </c>
      <c r="H10625" s="448" t="n">
        <v>660733.520906969</v>
      </c>
      <c r="I10625" s="448" t="n">
        <v>13670575.9233926</v>
      </c>
      <c r="J10625" s="389"/>
      <c r="K10625" s="331" t="s">
        <v>994</v>
      </c>
    </row>
    <row r="10626" customFormat="false" ht="15" hidden="true" customHeight="false" outlineLevel="0" collapsed="false">
      <c r="A10626" s="444"/>
      <c r="B10626" s="444" t="s">
        <v>2197</v>
      </c>
      <c r="C10626" s="444" t="str">
        <f aca="false">IFERROR(VLOOKUP(B10626,'[1]#¡REF!'!$A$1:$C$15201,2,FALSE()),"")</f>
        <v/>
      </c>
      <c r="D10626" s="444" t="s">
        <v>991</v>
      </c>
      <c r="E10626" s="444" t="s">
        <v>1053</v>
      </c>
      <c r="F10626" s="354" t="s">
        <v>993</v>
      </c>
      <c r="G10626" s="447" t="n">
        <v>30</v>
      </c>
      <c r="H10626" s="448" t="n">
        <v>56634.3017920259</v>
      </c>
      <c r="I10626" s="448" t="n">
        <v>1171763.65057651</v>
      </c>
      <c r="J10626" s="389"/>
      <c r="K10626" s="331" t="s">
        <v>994</v>
      </c>
    </row>
    <row r="10627" customFormat="false" ht="15" hidden="true" customHeight="false" outlineLevel="0" collapsed="false">
      <c r="A10627" s="444"/>
      <c r="B10627" s="444" t="s">
        <v>2197</v>
      </c>
      <c r="C10627" s="444" t="str">
        <f aca="false">IFERROR(VLOOKUP(B10627,'[1]#¡REF!'!$A$1:$C$15201,2,FALSE()),"")</f>
        <v/>
      </c>
      <c r="D10627" s="444" t="s">
        <v>991</v>
      </c>
      <c r="E10627" s="444" t="s">
        <v>1011</v>
      </c>
      <c r="F10627" s="354" t="s">
        <v>993</v>
      </c>
      <c r="G10627" s="447" t="n">
        <v>200</v>
      </c>
      <c r="H10627" s="448" t="n">
        <v>377562.011946839</v>
      </c>
      <c r="I10627" s="448" t="n">
        <v>7811757.67051006</v>
      </c>
      <c r="J10627" s="389"/>
      <c r="K10627" s="331" t="s">
        <v>994</v>
      </c>
    </row>
    <row r="10628" customFormat="false" ht="15" hidden="true" customHeight="false" outlineLevel="0" collapsed="false">
      <c r="A10628" s="444"/>
      <c r="B10628" s="444" t="s">
        <v>2197</v>
      </c>
      <c r="C10628" s="444" t="str">
        <f aca="false">IFERROR(VLOOKUP(B10628,'[1]#¡REF!'!$A$1:$C$15201,2,FALSE()),"")</f>
        <v/>
      </c>
      <c r="D10628" s="444" t="s">
        <v>991</v>
      </c>
      <c r="E10628" s="444" t="s">
        <v>1037</v>
      </c>
      <c r="F10628" s="446" t="s">
        <v>1131</v>
      </c>
      <c r="G10628" s="447" t="n">
        <v>81</v>
      </c>
      <c r="H10628" s="448" t="n">
        <v>152912.61483847</v>
      </c>
      <c r="I10628" s="448" t="n">
        <v>3163761.85655658</v>
      </c>
      <c r="J10628" s="389"/>
      <c r="K10628" s="331" t="s">
        <v>994</v>
      </c>
    </row>
    <row r="10629" customFormat="false" ht="15" hidden="true" customHeight="false" outlineLevel="0" collapsed="false">
      <c r="A10629" s="444"/>
      <c r="B10629" s="444" t="s">
        <v>2197</v>
      </c>
      <c r="C10629" s="444" t="str">
        <f aca="false">IFERROR(VLOOKUP(B10629,'[1]#¡REF!'!$A$1:$C$15201,2,FALSE()),"")</f>
        <v/>
      </c>
      <c r="D10629" s="444" t="s">
        <v>991</v>
      </c>
      <c r="E10629" s="444" t="s">
        <v>1014</v>
      </c>
      <c r="F10629" s="446" t="s">
        <v>1132</v>
      </c>
      <c r="G10629" s="447" t="n">
        <v>300</v>
      </c>
      <c r="H10629" s="448" t="n">
        <v>566343.017920259</v>
      </c>
      <c r="I10629" s="448" t="n">
        <v>11717636.5057651</v>
      </c>
      <c r="J10629" s="389"/>
      <c r="K10629" s="331" t="s">
        <v>994</v>
      </c>
    </row>
    <row r="10630" customFormat="false" ht="15" hidden="true" customHeight="false" outlineLevel="0" collapsed="false">
      <c r="A10630" s="444"/>
      <c r="B10630" s="444" t="s">
        <v>2197</v>
      </c>
      <c r="C10630" s="444" t="str">
        <f aca="false">IFERROR(VLOOKUP(B10630,'[1]#¡REF!'!$A$1:$C$15201,2,FALSE()),"")</f>
        <v/>
      </c>
      <c r="D10630" s="444" t="s">
        <v>991</v>
      </c>
      <c r="E10630" s="444" t="s">
        <v>1002</v>
      </c>
      <c r="F10630" s="446" t="s">
        <v>1133</v>
      </c>
      <c r="G10630" s="447" t="n">
        <v>200</v>
      </c>
      <c r="H10630" s="448" t="n">
        <v>377562.011946839</v>
      </c>
      <c r="I10630" s="448" t="n">
        <v>7811757.67051006</v>
      </c>
      <c r="J10630" s="389"/>
      <c r="K10630" s="331" t="s">
        <v>994</v>
      </c>
    </row>
    <row r="10631" customFormat="false" ht="15" hidden="true" customHeight="false" outlineLevel="0" collapsed="false">
      <c r="A10631" s="449"/>
      <c r="B10631" s="449" t="s">
        <v>2197</v>
      </c>
      <c r="C10631" s="449" t="str">
        <f aca="false">IFERROR(VLOOKUP(B10631,'[1]#¡REF!'!$A$1:$C$15201,2,FALSE()),"")</f>
        <v/>
      </c>
      <c r="D10631" s="449" t="s">
        <v>991</v>
      </c>
      <c r="E10631" s="449" t="s">
        <v>1004</v>
      </c>
      <c r="F10631" s="450" t="s">
        <v>1134</v>
      </c>
      <c r="G10631" s="447" t="n">
        <v>8</v>
      </c>
      <c r="H10631" s="448" t="n">
        <v>15102.4804778736</v>
      </c>
      <c r="I10631" s="448" t="n">
        <v>312470.306820403</v>
      </c>
      <c r="J10631" s="390"/>
      <c r="K10631" s="331" t="s">
        <v>994</v>
      </c>
    </row>
    <row r="10632" customFormat="false" ht="15" hidden="true" customHeight="false" outlineLevel="0" collapsed="false">
      <c r="A10632" s="439"/>
      <c r="B10632" s="439" t="s">
        <v>2198</v>
      </c>
      <c r="C10632" s="439" t="str">
        <f aca="false">IFERROR(VLOOKUP(B10632,'[1]#¡REF!'!$A$1:$C$15201,2,FALSE()),"")</f>
        <v/>
      </c>
      <c r="D10632" s="439" t="s">
        <v>991</v>
      </c>
      <c r="E10632" s="439" t="s">
        <v>1084</v>
      </c>
      <c r="F10632" s="354" t="s">
        <v>993</v>
      </c>
      <c r="G10632" s="447" t="n">
        <v>850</v>
      </c>
      <c r="H10632" s="448" t="n">
        <v>849639.609310817</v>
      </c>
      <c r="I10632" s="448" t="n">
        <v>17579042.7080481</v>
      </c>
      <c r="J10632" s="388"/>
      <c r="K10632" s="331" t="s">
        <v>994</v>
      </c>
    </row>
    <row r="10633" customFormat="false" ht="15" hidden="true" customHeight="false" outlineLevel="0" collapsed="false">
      <c r="A10633" s="444"/>
      <c r="B10633" s="444" t="s">
        <v>2199</v>
      </c>
      <c r="C10633" s="444" t="str">
        <f aca="false">IFERROR(VLOOKUP(B10633,'[1]#¡REF!'!$A$1:$C$15201,2,FALSE()),"")</f>
        <v/>
      </c>
      <c r="D10633" s="444" t="s">
        <v>991</v>
      </c>
      <c r="E10633" s="444" t="s">
        <v>1037</v>
      </c>
      <c r="F10633" s="446" t="s">
        <v>1131</v>
      </c>
      <c r="G10633" s="447" t="n">
        <v>36</v>
      </c>
      <c r="H10633" s="448" t="n">
        <v>57303.3142053361</v>
      </c>
      <c r="I10633" s="448" t="n">
        <v>1181594.22265335</v>
      </c>
      <c r="J10633" s="389"/>
      <c r="K10633" s="331" t="s">
        <v>994</v>
      </c>
    </row>
    <row r="10634" customFormat="false" ht="15" hidden="true" customHeight="false" outlineLevel="0" collapsed="false">
      <c r="A10634" s="444"/>
      <c r="B10634" s="444" t="s">
        <v>2199</v>
      </c>
      <c r="C10634" s="444" t="str">
        <f aca="false">IFERROR(VLOOKUP(B10634,'[1]#¡REF!'!$A$1:$C$15201,2,FALSE()),"")</f>
        <v/>
      </c>
      <c r="D10634" s="444" t="s">
        <v>991</v>
      </c>
      <c r="E10634" s="444" t="s">
        <v>1014</v>
      </c>
      <c r="F10634" s="446" t="s">
        <v>1132</v>
      </c>
      <c r="G10634" s="447" t="n">
        <v>15</v>
      </c>
      <c r="H10634" s="448" t="n">
        <v>23876.38091889</v>
      </c>
      <c r="I10634" s="448" t="n">
        <v>492330.926105564</v>
      </c>
      <c r="J10634" s="389"/>
      <c r="K10634" s="331" t="s">
        <v>994</v>
      </c>
    </row>
    <row r="10635" customFormat="false" ht="15" hidden="true" customHeight="false" outlineLevel="0" collapsed="false">
      <c r="A10635" s="449"/>
      <c r="B10635" s="449" t="s">
        <v>2199</v>
      </c>
      <c r="C10635" s="449" t="str">
        <f aca="false">IFERROR(VLOOKUP(B10635,'[1]#¡REF!'!$A$1:$C$15201,2,FALSE()),"")</f>
        <v/>
      </c>
      <c r="D10635" s="449" t="s">
        <v>991</v>
      </c>
      <c r="E10635" s="449" t="s">
        <v>1002</v>
      </c>
      <c r="F10635" s="450" t="s">
        <v>1133</v>
      </c>
      <c r="G10635" s="447" t="n">
        <v>100</v>
      </c>
      <c r="H10635" s="448" t="n">
        <v>159175.8727926</v>
      </c>
      <c r="I10635" s="448" t="n">
        <v>3282206.17403709</v>
      </c>
      <c r="J10635" s="390"/>
      <c r="K10635" s="331" t="s">
        <v>994</v>
      </c>
    </row>
    <row r="10636" customFormat="false" ht="15.75" hidden="true" customHeight="false" outlineLevel="0" collapsed="false">
      <c r="A10636" s="451"/>
      <c r="B10636" s="451" t="s">
        <v>2199</v>
      </c>
      <c r="C10636" s="451" t="str">
        <f aca="false">IFERROR(VLOOKUP(B10636,'[1]#¡REF!'!$A$1:$C$15201,2,FALSE()),"")</f>
        <v/>
      </c>
      <c r="D10636" s="451" t="s">
        <v>991</v>
      </c>
      <c r="E10636" s="451" t="s">
        <v>612</v>
      </c>
      <c r="F10636" s="452" t="s">
        <v>1136</v>
      </c>
      <c r="G10636" s="506" t="n">
        <v>10</v>
      </c>
      <c r="H10636" s="507" t="n">
        <v>15917.58727926</v>
      </c>
      <c r="I10636" s="507" t="n">
        <v>328220.617403709</v>
      </c>
      <c r="J10636" s="394"/>
      <c r="K10636" s="356" t="s">
        <v>994</v>
      </c>
      <c r="L10636" s="379"/>
      <c r="M10636" s="379"/>
      <c r="N10636" s="379"/>
      <c r="O10636" s="379"/>
      <c r="P10636" s="279"/>
      <c r="Q10636" s="395"/>
      <c r="R10636" s="396"/>
      <c r="S10636" s="396"/>
      <c r="T10636" s="382"/>
    </row>
    <row r="10637" customFormat="false" ht="15" hidden="true" customHeight="false" outlineLevel="0" collapsed="false">
      <c r="A10637" s="439"/>
      <c r="B10637" s="439" t="s">
        <v>2200</v>
      </c>
      <c r="C10637" s="439" t="str">
        <f aca="false">IFERROR(VLOOKUP(B10637,'[1]#¡REF!'!$A$1:$C$15201,2,FALSE()),"")</f>
        <v/>
      </c>
      <c r="D10637" s="439" t="s">
        <v>991</v>
      </c>
      <c r="E10637" s="439" t="s">
        <v>1013</v>
      </c>
      <c r="F10637" s="354" t="s">
        <v>993</v>
      </c>
      <c r="G10637" s="447" t="n">
        <v>59</v>
      </c>
      <c r="H10637" s="448" t="n">
        <v>1651.37067654742</v>
      </c>
      <c r="I10637" s="448" t="n">
        <v>34051.26</v>
      </c>
      <c r="J10637" s="388"/>
      <c r="K10637" s="331" t="s">
        <v>994</v>
      </c>
    </row>
    <row r="10638" customFormat="false" ht="15" hidden="true" customHeight="false" outlineLevel="0" collapsed="false">
      <c r="A10638" s="444"/>
      <c r="B10638" s="444" t="s">
        <v>2200</v>
      </c>
      <c r="C10638" s="444" t="str">
        <f aca="false">IFERROR(VLOOKUP(B10638,'[1]#¡REF!'!$A$1:$C$15201,2,FALSE()),"")</f>
        <v/>
      </c>
      <c r="D10638" s="444" t="s">
        <v>1016</v>
      </c>
      <c r="E10638" s="444" t="s">
        <v>1019</v>
      </c>
      <c r="F10638" s="354" t="s">
        <v>993</v>
      </c>
      <c r="G10638" s="447" t="n">
        <v>9</v>
      </c>
      <c r="H10638" s="448" t="n">
        <v>251.904001507234</v>
      </c>
      <c r="I10638" s="448" t="n">
        <v>5194.26</v>
      </c>
      <c r="J10638" s="389"/>
      <c r="K10638" s="331" t="s">
        <v>994</v>
      </c>
    </row>
    <row r="10639" customFormat="false" ht="15" hidden="true" customHeight="false" outlineLevel="0" collapsed="false">
      <c r="A10639" s="444"/>
      <c r="B10639" s="444" t="s">
        <v>2200</v>
      </c>
      <c r="C10639" s="444" t="str">
        <f aca="false">IFERROR(VLOOKUP(B10639,'[1]#¡REF!'!$A$1:$C$15201,2,FALSE()),"")</f>
        <v/>
      </c>
      <c r="D10639" s="444" t="s">
        <v>1016</v>
      </c>
      <c r="E10639" s="444" t="s">
        <v>1121</v>
      </c>
      <c r="F10639" s="354" t="s">
        <v>993</v>
      </c>
      <c r="G10639" s="447" t="n">
        <v>6</v>
      </c>
      <c r="H10639" s="448" t="n">
        <v>167.936001004823</v>
      </c>
      <c r="I10639" s="448" t="n">
        <v>3462.84</v>
      </c>
      <c r="J10639" s="389"/>
      <c r="K10639" s="331" t="s">
        <v>994</v>
      </c>
    </row>
    <row r="10640" customFormat="false" ht="15" hidden="true" customHeight="false" outlineLevel="0" collapsed="false">
      <c r="A10640" s="444"/>
      <c r="B10640" s="444" t="s">
        <v>2201</v>
      </c>
      <c r="C10640" s="444" t="str">
        <f aca="false">IFERROR(VLOOKUP(B10640,'[1]#¡REF!'!$A$1:$C$15201,2,FALSE()),"")</f>
        <v/>
      </c>
      <c r="D10640" s="444" t="s">
        <v>991</v>
      </c>
      <c r="E10640" s="444" t="s">
        <v>1013</v>
      </c>
      <c r="F10640" s="354" t="s">
        <v>993</v>
      </c>
      <c r="G10640" s="447" t="n">
        <v>42</v>
      </c>
      <c r="H10640" s="448" t="n">
        <v>1175.55200703376</v>
      </c>
      <c r="I10640" s="448" t="n">
        <v>24239.88</v>
      </c>
      <c r="J10640" s="389"/>
      <c r="K10640" s="331" t="s">
        <v>994</v>
      </c>
    </row>
    <row r="10641" customFormat="false" ht="15" hidden="true" customHeight="false" outlineLevel="0" collapsed="false">
      <c r="A10641" s="444"/>
      <c r="B10641" s="444" t="s">
        <v>2201</v>
      </c>
      <c r="C10641" s="444" t="str">
        <f aca="false">IFERROR(VLOOKUP(B10641,'[1]#¡REF!'!$A$1:$C$15201,2,FALSE()),"")</f>
        <v/>
      </c>
      <c r="D10641" s="444" t="s">
        <v>1016</v>
      </c>
      <c r="E10641" s="444" t="s">
        <v>1017</v>
      </c>
      <c r="F10641" s="446" t="s">
        <v>1130</v>
      </c>
      <c r="G10641" s="447" t="n">
        <v>2</v>
      </c>
      <c r="H10641" s="448" t="n">
        <v>55.9786670016075</v>
      </c>
      <c r="I10641" s="448" t="n">
        <v>1154.28</v>
      </c>
      <c r="J10641" s="389"/>
      <c r="K10641" s="331" t="s">
        <v>994</v>
      </c>
    </row>
    <row r="10642" customFormat="false" ht="15" hidden="true" customHeight="false" outlineLevel="0" collapsed="false">
      <c r="A10642" s="444"/>
      <c r="B10642" s="444" t="s">
        <v>2201</v>
      </c>
      <c r="C10642" s="444" t="str">
        <f aca="false">IFERROR(VLOOKUP(B10642,'[1]#¡REF!'!$A$1:$C$15201,2,FALSE()),"")</f>
        <v/>
      </c>
      <c r="D10642" s="444" t="s">
        <v>1016</v>
      </c>
      <c r="E10642" s="444" t="s">
        <v>1091</v>
      </c>
      <c r="F10642" s="354" t="s">
        <v>993</v>
      </c>
      <c r="G10642" s="447" t="n">
        <v>122</v>
      </c>
      <c r="H10642" s="448" t="n">
        <v>3414.69868709806</v>
      </c>
      <c r="I10642" s="448" t="n">
        <v>70411.08</v>
      </c>
      <c r="J10642" s="389"/>
      <c r="K10642" s="331" t="s">
        <v>994</v>
      </c>
    </row>
    <row r="10643" customFormat="false" ht="15" hidden="true" customHeight="false" outlineLevel="0" collapsed="false">
      <c r="A10643" s="444"/>
      <c r="B10643" s="444" t="s">
        <v>2201</v>
      </c>
      <c r="C10643" s="444" t="str">
        <f aca="false">IFERROR(VLOOKUP(B10643,'[1]#¡REF!'!$A$1:$C$15201,2,FALSE()),"")</f>
        <v/>
      </c>
      <c r="D10643" s="444" t="s">
        <v>1016</v>
      </c>
      <c r="E10643" s="444" t="s">
        <v>1020</v>
      </c>
      <c r="F10643" s="354" t="s">
        <v>993</v>
      </c>
      <c r="G10643" s="447" t="n">
        <v>294</v>
      </c>
      <c r="H10643" s="448" t="n">
        <v>8228.86404923631</v>
      </c>
      <c r="I10643" s="448" t="n">
        <v>169679.16</v>
      </c>
      <c r="J10643" s="389"/>
      <c r="K10643" s="331" t="s">
        <v>994</v>
      </c>
    </row>
    <row r="10644" customFormat="false" ht="15" hidden="true" customHeight="false" outlineLevel="0" collapsed="false">
      <c r="A10644" s="444"/>
      <c r="B10644" s="444" t="s">
        <v>2201</v>
      </c>
      <c r="C10644" s="444" t="str">
        <f aca="false">IFERROR(VLOOKUP(B10644,'[1]#¡REF!'!$A$1:$C$15201,2,FALSE()),"")</f>
        <v/>
      </c>
      <c r="D10644" s="444" t="s">
        <v>1016</v>
      </c>
      <c r="E10644" s="444" t="s">
        <v>1025</v>
      </c>
      <c r="F10644" s="354" t="s">
        <v>993</v>
      </c>
      <c r="G10644" s="447" t="n">
        <v>51</v>
      </c>
      <c r="H10644" s="448" t="n">
        <v>1427.45600854099</v>
      </c>
      <c r="I10644" s="448" t="n">
        <v>29434.14</v>
      </c>
      <c r="J10644" s="389"/>
      <c r="K10644" s="331" t="s">
        <v>994</v>
      </c>
    </row>
    <row r="10645" customFormat="false" ht="15" hidden="true" customHeight="false" outlineLevel="0" collapsed="false">
      <c r="A10645" s="444"/>
      <c r="B10645" s="444" t="s">
        <v>2201</v>
      </c>
      <c r="C10645" s="444" t="str">
        <f aca="false">IFERROR(VLOOKUP(B10645,'[1]#¡REF!'!$A$1:$C$15201,2,FALSE()),"")</f>
        <v/>
      </c>
      <c r="D10645" s="444" t="s">
        <v>1016</v>
      </c>
      <c r="E10645" s="444" t="s">
        <v>1110</v>
      </c>
      <c r="F10645" s="354" t="s">
        <v>993</v>
      </c>
      <c r="G10645" s="447" t="n">
        <v>1328</v>
      </c>
      <c r="H10645" s="448" t="n">
        <v>37169.8348890674</v>
      </c>
      <c r="I10645" s="448" t="n">
        <v>766441.92</v>
      </c>
      <c r="J10645" s="389"/>
      <c r="K10645" s="331" t="s">
        <v>994</v>
      </c>
    </row>
    <row r="10646" customFormat="false" ht="15" hidden="true" customHeight="false" outlineLevel="0" collapsed="false">
      <c r="A10646" s="444"/>
      <c r="B10646" s="444" t="s">
        <v>2201</v>
      </c>
      <c r="C10646" s="444" t="str">
        <f aca="false">IFERROR(VLOOKUP(B10646,'[1]#¡REF!'!$A$1:$C$15201,2,FALSE()),"")</f>
        <v/>
      </c>
      <c r="D10646" s="444" t="s">
        <v>1016</v>
      </c>
      <c r="E10646" s="444" t="s">
        <v>1167</v>
      </c>
      <c r="F10646" s="354" t="s">
        <v>993</v>
      </c>
      <c r="G10646" s="447" t="n">
        <v>23</v>
      </c>
      <c r="H10646" s="448" t="n">
        <v>643.754670518486</v>
      </c>
      <c r="I10646" s="448" t="n">
        <v>13274.22</v>
      </c>
      <c r="J10646" s="389"/>
      <c r="K10646" s="331" t="s">
        <v>994</v>
      </c>
    </row>
    <row r="10647" customFormat="false" ht="15" hidden="true" customHeight="false" outlineLevel="0" collapsed="false">
      <c r="A10647" s="444"/>
      <c r="B10647" s="444" t="s">
        <v>2201</v>
      </c>
      <c r="C10647" s="444" t="str">
        <f aca="false">IFERROR(VLOOKUP(B10647,'[1]#¡REF!'!$A$1:$C$15201,2,FALSE()),"")</f>
        <v/>
      </c>
      <c r="D10647" s="444" t="s">
        <v>1016</v>
      </c>
      <c r="E10647" s="444" t="s">
        <v>1121</v>
      </c>
      <c r="F10647" s="354" t="s">
        <v>993</v>
      </c>
      <c r="G10647" s="447" t="n">
        <v>6</v>
      </c>
      <c r="H10647" s="448" t="n">
        <v>167.936001004823</v>
      </c>
      <c r="I10647" s="448" t="n">
        <v>3462.84</v>
      </c>
      <c r="J10647" s="389"/>
      <c r="K10647" s="331" t="s">
        <v>994</v>
      </c>
    </row>
    <row r="10648" customFormat="false" ht="15" hidden="true" customHeight="false" outlineLevel="0" collapsed="false">
      <c r="A10648" s="444"/>
      <c r="B10648" s="444" t="s">
        <v>2201</v>
      </c>
      <c r="C10648" s="444" t="str">
        <f aca="false">IFERROR(VLOOKUP(B10648,'[1]#¡REF!'!$A$1:$C$15201,2,FALSE()),"")</f>
        <v/>
      </c>
      <c r="D10648" s="444" t="s">
        <v>1016</v>
      </c>
      <c r="E10648" s="444" t="s">
        <v>1122</v>
      </c>
      <c r="F10648" s="354" t="s">
        <v>993</v>
      </c>
      <c r="G10648" s="447" t="n">
        <v>23</v>
      </c>
      <c r="H10648" s="448" t="n">
        <v>643.754670518486</v>
      </c>
      <c r="I10648" s="448" t="n">
        <v>13274.22</v>
      </c>
      <c r="J10648" s="389"/>
      <c r="K10648" s="331" t="s">
        <v>994</v>
      </c>
    </row>
    <row r="10649" customFormat="false" ht="15" hidden="true" customHeight="false" outlineLevel="0" collapsed="false">
      <c r="A10649" s="444"/>
      <c r="B10649" s="444" t="s">
        <v>2201</v>
      </c>
      <c r="C10649" s="444" t="str">
        <f aca="false">IFERROR(VLOOKUP(B10649,'[1]#¡REF!'!$A$1:$C$15201,2,FALSE()),"")</f>
        <v/>
      </c>
      <c r="D10649" s="444" t="s">
        <v>1016</v>
      </c>
      <c r="E10649" s="444" t="s">
        <v>1093</v>
      </c>
      <c r="F10649" s="446" t="s">
        <v>1131</v>
      </c>
      <c r="G10649" s="447" t="n">
        <v>2</v>
      </c>
      <c r="H10649" s="448" t="n">
        <v>55.9786670016075</v>
      </c>
      <c r="I10649" s="448" t="n">
        <v>1154.28</v>
      </c>
      <c r="J10649" s="389"/>
      <c r="K10649" s="331" t="s">
        <v>994</v>
      </c>
    </row>
    <row r="10650" customFormat="false" ht="15" hidden="true" customHeight="false" outlineLevel="0" collapsed="false">
      <c r="A10650" s="444"/>
      <c r="B10650" s="444" t="s">
        <v>2201</v>
      </c>
      <c r="C10650" s="444" t="str">
        <f aca="false">IFERROR(VLOOKUP(B10650,'[1]#¡REF!'!$A$1:$C$15201,2,FALSE()),"")</f>
        <v/>
      </c>
      <c r="D10650" s="444" t="s">
        <v>1016</v>
      </c>
      <c r="E10650" s="444" t="s">
        <v>1027</v>
      </c>
      <c r="F10650" s="446" t="s">
        <v>1133</v>
      </c>
      <c r="G10650" s="447" t="n">
        <v>2</v>
      </c>
      <c r="H10650" s="448" t="n">
        <v>55.9786670016075</v>
      </c>
      <c r="I10650" s="448" t="n">
        <v>1154.28</v>
      </c>
      <c r="J10650" s="389"/>
      <c r="K10650" s="331" t="s">
        <v>994</v>
      </c>
    </row>
    <row r="10651" customFormat="false" ht="15" hidden="true" customHeight="false" outlineLevel="0" collapsed="false">
      <c r="A10651" s="449"/>
      <c r="B10651" s="449" t="s">
        <v>2201</v>
      </c>
      <c r="C10651" s="449" t="str">
        <f aca="false">IFERROR(VLOOKUP(B10651,'[1]#¡REF!'!$A$1:$C$15201,2,FALSE()),"")</f>
        <v/>
      </c>
      <c r="D10651" s="449" t="s">
        <v>1016</v>
      </c>
      <c r="E10651" s="449" t="s">
        <v>1028</v>
      </c>
      <c r="F10651" s="450" t="s">
        <v>1134</v>
      </c>
      <c r="G10651" s="447" t="n">
        <v>5</v>
      </c>
      <c r="H10651" s="448" t="n">
        <v>139.946667504019</v>
      </c>
      <c r="I10651" s="448" t="n">
        <v>2885.7</v>
      </c>
      <c r="J10651" s="390"/>
      <c r="K10651" s="331" t="s">
        <v>994</v>
      </c>
    </row>
    <row r="10652" customFormat="false" ht="15" hidden="true" customHeight="false" outlineLevel="0" collapsed="false">
      <c r="A10652" s="439"/>
      <c r="B10652" s="439" t="s">
        <v>2202</v>
      </c>
      <c r="C10652" s="439" t="str">
        <f aca="false">IFERROR(VLOOKUP(B10652,'[1]#¡REF!'!$A$1:$C$15201,2,FALSE()),"")</f>
        <v/>
      </c>
      <c r="D10652" s="439" t="s">
        <v>991</v>
      </c>
      <c r="E10652" s="439" t="s">
        <v>1000</v>
      </c>
      <c r="F10652" s="354" t="s">
        <v>993</v>
      </c>
      <c r="G10652" s="447" t="n">
        <v>28</v>
      </c>
      <c r="H10652" s="448" t="n">
        <v>2713.54698539056</v>
      </c>
      <c r="I10652" s="448" t="n">
        <v>55953.3333333333</v>
      </c>
      <c r="J10652" s="388"/>
      <c r="K10652" s="331" t="s">
        <v>994</v>
      </c>
    </row>
    <row r="10653" customFormat="false" ht="15" hidden="true" customHeight="false" outlineLevel="0" collapsed="false">
      <c r="A10653" s="444"/>
      <c r="B10653" s="444" t="s">
        <v>2202</v>
      </c>
      <c r="C10653" s="444" t="str">
        <f aca="false">IFERROR(VLOOKUP(B10653,'[1]#¡REF!'!$A$1:$C$15201,2,FALSE()),"")</f>
        <v/>
      </c>
      <c r="D10653" s="444" t="s">
        <v>991</v>
      </c>
      <c r="E10653" s="444" t="s">
        <v>1034</v>
      </c>
      <c r="F10653" s="354" t="s">
        <v>993</v>
      </c>
      <c r="G10653" s="447" t="n">
        <v>963</v>
      </c>
      <c r="H10653" s="448" t="n">
        <v>93326.6338189681</v>
      </c>
      <c r="I10653" s="448" t="n">
        <v>1924395</v>
      </c>
      <c r="J10653" s="389"/>
      <c r="K10653" s="331" t="s">
        <v>994</v>
      </c>
    </row>
    <row r="10654" customFormat="false" ht="15" hidden="true" customHeight="false" outlineLevel="0" collapsed="false">
      <c r="A10654" s="444"/>
      <c r="B10654" s="444" t="s">
        <v>2202</v>
      </c>
      <c r="C10654" s="444" t="str">
        <f aca="false">IFERROR(VLOOKUP(B10654,'[1]#¡REF!'!$A$1:$C$15201,2,FALSE()),"")</f>
        <v/>
      </c>
      <c r="D10654" s="444" t="s">
        <v>991</v>
      </c>
      <c r="E10654" s="444" t="s">
        <v>1009</v>
      </c>
      <c r="F10654" s="354" t="s">
        <v>993</v>
      </c>
      <c r="G10654" s="447" t="n">
        <v>50</v>
      </c>
      <c r="H10654" s="448" t="n">
        <v>4845.61961676885</v>
      </c>
      <c r="I10654" s="448" t="n">
        <v>99916.6666666667</v>
      </c>
      <c r="J10654" s="389"/>
      <c r="K10654" s="331" t="s">
        <v>994</v>
      </c>
    </row>
    <row r="10655" customFormat="false" ht="15" hidden="true" customHeight="false" outlineLevel="0" collapsed="false">
      <c r="A10655" s="444"/>
      <c r="B10655" s="444" t="s">
        <v>2202</v>
      </c>
      <c r="C10655" s="444" t="str">
        <f aca="false">IFERROR(VLOOKUP(B10655,'[1]#¡REF!'!$A$1:$C$15201,2,FALSE()),"")</f>
        <v/>
      </c>
      <c r="D10655" s="444" t="s">
        <v>991</v>
      </c>
      <c r="E10655" s="444" t="s">
        <v>1012</v>
      </c>
      <c r="F10655" s="354" t="s">
        <v>993</v>
      </c>
      <c r="G10655" s="447" t="n">
        <v>2</v>
      </c>
      <c r="H10655" s="448" t="n">
        <v>193.824784670754</v>
      </c>
      <c r="I10655" s="448" t="n">
        <v>3996.66666666667</v>
      </c>
      <c r="J10655" s="389"/>
      <c r="K10655" s="331" t="s">
        <v>994</v>
      </c>
    </row>
    <row r="10656" customFormat="false" ht="15" hidden="true" customHeight="false" outlineLevel="0" collapsed="false">
      <c r="A10656" s="444"/>
      <c r="B10656" s="444" t="s">
        <v>2202</v>
      </c>
      <c r="C10656" s="444" t="str">
        <f aca="false">IFERROR(VLOOKUP(B10656,'[1]#¡REF!'!$A$1:$C$15201,2,FALSE()),"")</f>
        <v/>
      </c>
      <c r="D10656" s="444" t="s">
        <v>1016</v>
      </c>
      <c r="E10656" s="444" t="s">
        <v>1017</v>
      </c>
      <c r="F10656" s="446" t="s">
        <v>1130</v>
      </c>
      <c r="G10656" s="447" t="n">
        <v>21</v>
      </c>
      <c r="H10656" s="448" t="n">
        <v>2035.16023904292</v>
      </c>
      <c r="I10656" s="448" t="n">
        <v>41965</v>
      </c>
      <c r="J10656" s="389"/>
      <c r="K10656" s="331" t="s">
        <v>994</v>
      </c>
    </row>
    <row r="10657" customFormat="false" ht="15" hidden="true" customHeight="false" outlineLevel="0" collapsed="false">
      <c r="A10657" s="444"/>
      <c r="B10657" s="444" t="s">
        <v>2202</v>
      </c>
      <c r="C10657" s="444" t="str">
        <f aca="false">IFERROR(VLOOKUP(B10657,'[1]#¡REF!'!$A$1:$C$15201,2,FALSE()),"")</f>
        <v/>
      </c>
      <c r="D10657" s="444" t="s">
        <v>1016</v>
      </c>
      <c r="E10657" s="444" t="s">
        <v>1091</v>
      </c>
      <c r="F10657" s="354" t="s">
        <v>993</v>
      </c>
      <c r="G10657" s="447" t="n">
        <v>79</v>
      </c>
      <c r="H10657" s="448" t="n">
        <v>7656.07899449478</v>
      </c>
      <c r="I10657" s="448" t="n">
        <v>157868.333333333</v>
      </c>
      <c r="J10657" s="389"/>
      <c r="K10657" s="331" t="s">
        <v>994</v>
      </c>
    </row>
    <row r="10658" customFormat="false" ht="15" hidden="true" customHeight="false" outlineLevel="0" collapsed="false">
      <c r="A10658" s="444"/>
      <c r="B10658" s="444" t="s">
        <v>2202</v>
      </c>
      <c r="C10658" s="444" t="str">
        <f aca="false">IFERROR(VLOOKUP(B10658,'[1]#¡REF!'!$A$1:$C$15201,2,FALSE()),"")</f>
        <v/>
      </c>
      <c r="D10658" s="444" t="s">
        <v>1016</v>
      </c>
      <c r="E10658" s="444" t="s">
        <v>1092</v>
      </c>
      <c r="F10658" s="354" t="s">
        <v>993</v>
      </c>
      <c r="G10658" s="447" t="n">
        <v>7</v>
      </c>
      <c r="H10658" s="448" t="n">
        <v>678.386746347639</v>
      </c>
      <c r="I10658" s="448" t="n">
        <v>13988.3333333333</v>
      </c>
      <c r="J10658" s="389"/>
      <c r="K10658" s="331" t="s">
        <v>994</v>
      </c>
    </row>
    <row r="10659" customFormat="false" ht="15" hidden="true" customHeight="false" outlineLevel="0" collapsed="false">
      <c r="A10659" s="444"/>
      <c r="B10659" s="444" t="s">
        <v>2202</v>
      </c>
      <c r="C10659" s="444" t="str">
        <f aca="false">IFERROR(VLOOKUP(B10659,'[1]#¡REF!'!$A$1:$C$15201,2,FALSE()),"")</f>
        <v/>
      </c>
      <c r="D10659" s="444" t="s">
        <v>1016</v>
      </c>
      <c r="E10659" s="444" t="s">
        <v>1024</v>
      </c>
      <c r="F10659" s="354" t="s">
        <v>993</v>
      </c>
      <c r="G10659" s="447" t="n">
        <v>3</v>
      </c>
      <c r="H10659" s="448" t="n">
        <v>290.737177006131</v>
      </c>
      <c r="I10659" s="448" t="n">
        <v>5995</v>
      </c>
      <c r="J10659" s="389"/>
      <c r="K10659" s="331" t="s">
        <v>994</v>
      </c>
    </row>
    <row r="10660" customFormat="false" ht="15" hidden="true" customHeight="false" outlineLevel="0" collapsed="false">
      <c r="A10660" s="444"/>
      <c r="B10660" s="444" t="s">
        <v>2202</v>
      </c>
      <c r="C10660" s="444" t="str">
        <f aca="false">IFERROR(VLOOKUP(B10660,'[1]#¡REF!'!$A$1:$C$15201,2,FALSE()),"")</f>
        <v/>
      </c>
      <c r="D10660" s="444" t="s">
        <v>1016</v>
      </c>
      <c r="E10660" s="444" t="s">
        <v>1110</v>
      </c>
      <c r="F10660" s="354" t="s">
        <v>993</v>
      </c>
      <c r="G10660" s="447" t="n">
        <v>48</v>
      </c>
      <c r="H10660" s="448" t="n">
        <v>4651.7948320981</v>
      </c>
      <c r="I10660" s="448" t="n">
        <v>95920</v>
      </c>
      <c r="J10660" s="389"/>
      <c r="K10660" s="331" t="s">
        <v>994</v>
      </c>
    </row>
    <row r="10661" customFormat="false" ht="15" hidden="true" customHeight="false" outlineLevel="0" collapsed="false">
      <c r="A10661" s="444"/>
      <c r="B10661" s="444" t="s">
        <v>2202</v>
      </c>
      <c r="C10661" s="444" t="str">
        <f aca="false">IFERROR(VLOOKUP(B10661,'[1]#¡REF!'!$A$1:$C$15201,2,FALSE()),"")</f>
        <v/>
      </c>
      <c r="D10661" s="444" t="s">
        <v>1016</v>
      </c>
      <c r="E10661" s="444" t="s">
        <v>1026</v>
      </c>
      <c r="F10661" s="446" t="s">
        <v>1132</v>
      </c>
      <c r="G10661" s="447" t="n">
        <v>19</v>
      </c>
      <c r="H10661" s="448" t="n">
        <v>1841.33545437216</v>
      </c>
      <c r="I10661" s="448" t="n">
        <v>37968.3333333333</v>
      </c>
      <c r="J10661" s="389"/>
      <c r="K10661" s="331" t="s">
        <v>994</v>
      </c>
    </row>
    <row r="10662" customFormat="false" ht="15" hidden="true" customHeight="false" outlineLevel="0" collapsed="false">
      <c r="A10662" s="444"/>
      <c r="B10662" s="444" t="s">
        <v>2202</v>
      </c>
      <c r="C10662" s="444" t="str">
        <f aca="false">IFERROR(VLOOKUP(B10662,'[1]#¡REF!'!$A$1:$C$15201,2,FALSE()),"")</f>
        <v/>
      </c>
      <c r="D10662" s="444" t="s">
        <v>1016</v>
      </c>
      <c r="E10662" s="444" t="s">
        <v>1027</v>
      </c>
      <c r="F10662" s="446" t="s">
        <v>1133</v>
      </c>
      <c r="G10662" s="447" t="n">
        <v>62</v>
      </c>
      <c r="H10662" s="448" t="n">
        <v>6008.56832479338</v>
      </c>
      <c r="I10662" s="448" t="n">
        <v>123896.666666667</v>
      </c>
      <c r="J10662" s="389"/>
      <c r="K10662" s="331" t="s">
        <v>994</v>
      </c>
    </row>
    <row r="10663" customFormat="false" ht="15" hidden="true" customHeight="false" outlineLevel="0" collapsed="false">
      <c r="A10663" s="449"/>
      <c r="B10663" s="449" t="s">
        <v>2202</v>
      </c>
      <c r="C10663" s="449" t="str">
        <f aca="false">IFERROR(VLOOKUP(B10663,'[1]#¡REF!'!$A$1:$C$15201,2,FALSE()),"")</f>
        <v/>
      </c>
      <c r="D10663" s="449" t="s">
        <v>1016</v>
      </c>
      <c r="E10663" s="449" t="s">
        <v>1028</v>
      </c>
      <c r="F10663" s="450" t="s">
        <v>1134</v>
      </c>
      <c r="G10663" s="447" t="n">
        <v>28</v>
      </c>
      <c r="H10663" s="448" t="n">
        <v>2713.54698539056</v>
      </c>
      <c r="I10663" s="448" t="n">
        <v>55953.3333333333</v>
      </c>
      <c r="J10663" s="390"/>
      <c r="K10663" s="331" t="s">
        <v>994</v>
      </c>
    </row>
    <row r="10664" customFormat="false" ht="15" hidden="true" customHeight="false" outlineLevel="0" collapsed="false">
      <c r="A10664" s="439"/>
      <c r="B10664" s="439" t="s">
        <v>937</v>
      </c>
      <c r="C10664" s="439" t="str">
        <f aca="false">IFERROR(VLOOKUP(B10664,'[1]#¡REF!'!$A$1:$C$15201,2,FALSE()),"")</f>
        <v/>
      </c>
      <c r="D10664" s="439" t="s">
        <v>991</v>
      </c>
      <c r="E10664" s="439" t="s">
        <v>1032</v>
      </c>
      <c r="F10664" s="441" t="s">
        <v>1130</v>
      </c>
      <c r="G10664" s="447" t="n">
        <v>2</v>
      </c>
      <c r="H10664" s="448" t="n">
        <v>282.063073339856</v>
      </c>
      <c r="I10664" s="448" t="n">
        <v>5816.14</v>
      </c>
      <c r="J10664" s="388"/>
      <c r="K10664" s="331" t="s">
        <v>994</v>
      </c>
    </row>
    <row r="10665" customFormat="false" ht="15" hidden="true" customHeight="false" outlineLevel="0" collapsed="false">
      <c r="A10665" s="444"/>
      <c r="B10665" s="444" t="s">
        <v>937</v>
      </c>
      <c r="C10665" s="444" t="str">
        <f aca="false">IFERROR(VLOOKUP(B10665,'[1]#¡REF!'!$A$1:$C$15201,2,FALSE()),"")</f>
        <v/>
      </c>
      <c r="D10665" s="444" t="s">
        <v>991</v>
      </c>
      <c r="E10665" s="444" t="s">
        <v>1000</v>
      </c>
      <c r="F10665" s="354" t="s">
        <v>993</v>
      </c>
      <c r="G10665" s="447" t="n">
        <v>44</v>
      </c>
      <c r="H10665" s="448" t="n">
        <v>6205.38761347684</v>
      </c>
      <c r="I10665" s="448" t="n">
        <v>127955.08</v>
      </c>
      <c r="J10665" s="389"/>
      <c r="K10665" s="331" t="s">
        <v>994</v>
      </c>
    </row>
    <row r="10666" customFormat="false" ht="15" hidden="true" customHeight="false" outlineLevel="0" collapsed="false">
      <c r="A10666" s="444"/>
      <c r="B10666" s="444" t="s">
        <v>937</v>
      </c>
      <c r="C10666" s="444" t="str">
        <f aca="false">IFERROR(VLOOKUP(B10666,'[1]#¡REF!'!$A$1:$C$15201,2,FALSE()),"")</f>
        <v/>
      </c>
      <c r="D10666" s="444" t="s">
        <v>991</v>
      </c>
      <c r="E10666" s="444" t="s">
        <v>1034</v>
      </c>
      <c r="F10666" s="354" t="s">
        <v>993</v>
      </c>
      <c r="G10666" s="447" t="n">
        <v>928</v>
      </c>
      <c r="H10666" s="448" t="n">
        <v>130877.266029693</v>
      </c>
      <c r="I10666" s="448" t="n">
        <v>2698688.96</v>
      </c>
      <c r="J10666" s="389"/>
      <c r="K10666" s="331" t="s">
        <v>994</v>
      </c>
    </row>
    <row r="10667" customFormat="false" ht="15" hidden="true" customHeight="false" outlineLevel="0" collapsed="false">
      <c r="A10667" s="444"/>
      <c r="B10667" s="444" t="s">
        <v>937</v>
      </c>
      <c r="C10667" s="444" t="str">
        <f aca="false">IFERROR(VLOOKUP(B10667,'[1]#¡REF!'!$A$1:$C$15201,2,FALSE()),"")</f>
        <v/>
      </c>
      <c r="D10667" s="444" t="s">
        <v>991</v>
      </c>
      <c r="E10667" s="444" t="s">
        <v>1010</v>
      </c>
      <c r="F10667" s="354" t="s">
        <v>993</v>
      </c>
      <c r="G10667" s="447" t="n">
        <v>12</v>
      </c>
      <c r="H10667" s="448" t="n">
        <v>1692.37844003914</v>
      </c>
      <c r="I10667" s="448" t="n">
        <v>34896.84</v>
      </c>
      <c r="J10667" s="389"/>
      <c r="K10667" s="331" t="s">
        <v>994</v>
      </c>
    </row>
    <row r="10668" customFormat="false" ht="15" hidden="true" customHeight="false" outlineLevel="0" collapsed="false">
      <c r="A10668" s="449"/>
      <c r="B10668" s="449" t="s">
        <v>937</v>
      </c>
      <c r="C10668" s="449" t="str">
        <f aca="false">IFERROR(VLOOKUP(B10668,'[1]#¡REF!'!$A$1:$C$15201,2,FALSE()),"")</f>
        <v/>
      </c>
      <c r="D10668" s="449" t="s">
        <v>991</v>
      </c>
      <c r="E10668" s="449" t="s">
        <v>1037</v>
      </c>
      <c r="F10668" s="450" t="s">
        <v>1131</v>
      </c>
      <c r="G10668" s="447" t="n">
        <v>300</v>
      </c>
      <c r="H10668" s="448" t="n">
        <v>42309.4610009785</v>
      </c>
      <c r="I10668" s="448" t="n">
        <v>872421</v>
      </c>
      <c r="J10668" s="390"/>
      <c r="K10668" s="331" t="s">
        <v>994</v>
      </c>
    </row>
    <row r="10669" customFormat="false" ht="15" hidden="true" customHeight="false" outlineLevel="0" collapsed="false">
      <c r="A10669" s="439"/>
      <c r="B10669" s="439" t="s">
        <v>937</v>
      </c>
      <c r="C10669" s="439" t="str">
        <f aca="false">IFERROR(VLOOKUP(B10669,'[1]#¡REF!'!$A$1:$C$15201,2,FALSE()),"")</f>
        <v/>
      </c>
      <c r="D10669" s="439" t="s">
        <v>1016</v>
      </c>
      <c r="E10669" s="439" t="s">
        <v>1017</v>
      </c>
      <c r="F10669" s="441" t="s">
        <v>1130</v>
      </c>
      <c r="G10669" s="447" t="n">
        <v>33</v>
      </c>
      <c r="H10669" s="448" t="n">
        <v>4654.04071010763</v>
      </c>
      <c r="I10669" s="448" t="n">
        <v>95966.31</v>
      </c>
      <c r="J10669" s="388"/>
      <c r="K10669" s="331" t="s">
        <v>994</v>
      </c>
    </row>
    <row r="10670" customFormat="false" ht="15" hidden="true" customHeight="false" outlineLevel="0" collapsed="false">
      <c r="A10670" s="444"/>
      <c r="B10670" s="444" t="s">
        <v>937</v>
      </c>
      <c r="C10670" s="444" t="str">
        <f aca="false">IFERROR(VLOOKUP(B10670,'[1]#¡REF!'!$A$1:$C$15201,2,FALSE()),"")</f>
        <v/>
      </c>
      <c r="D10670" s="444" t="s">
        <v>1016</v>
      </c>
      <c r="E10670" s="444" t="s">
        <v>1091</v>
      </c>
      <c r="F10670" s="354" t="s">
        <v>993</v>
      </c>
      <c r="G10670" s="447" t="n">
        <v>113</v>
      </c>
      <c r="H10670" s="448" t="n">
        <v>15936.5636437019</v>
      </c>
      <c r="I10670" s="448" t="n">
        <v>328611.91</v>
      </c>
      <c r="J10670" s="389"/>
      <c r="K10670" s="331" t="s">
        <v>994</v>
      </c>
    </row>
    <row r="10671" customFormat="false" ht="15" hidden="true" customHeight="false" outlineLevel="0" collapsed="false">
      <c r="A10671" s="444"/>
      <c r="B10671" s="444" t="s">
        <v>937</v>
      </c>
      <c r="C10671" s="444" t="str">
        <f aca="false">IFERROR(VLOOKUP(B10671,'[1]#¡REF!'!$A$1:$C$15201,2,FALSE()),"")</f>
        <v/>
      </c>
      <c r="D10671" s="444" t="s">
        <v>1016</v>
      </c>
      <c r="E10671" s="444" t="s">
        <v>1020</v>
      </c>
      <c r="F10671" s="354" t="s">
        <v>993</v>
      </c>
      <c r="G10671" s="447" t="n">
        <v>360</v>
      </c>
      <c r="H10671" s="448" t="n">
        <v>50771.3532011742</v>
      </c>
      <c r="I10671" s="448" t="n">
        <v>1046905.2</v>
      </c>
      <c r="J10671" s="389"/>
      <c r="K10671" s="331" t="s">
        <v>994</v>
      </c>
    </row>
    <row r="10672" customFormat="false" ht="15" hidden="true" customHeight="false" outlineLevel="0" collapsed="false">
      <c r="A10672" s="444"/>
      <c r="B10672" s="444" t="s">
        <v>937</v>
      </c>
      <c r="C10672" s="444" t="str">
        <f aca="false">IFERROR(VLOOKUP(B10672,'[1]#¡REF!'!$A$1:$C$15201,2,FALSE()),"")</f>
        <v/>
      </c>
      <c r="D10672" s="444" t="s">
        <v>1016</v>
      </c>
      <c r="E10672" s="444" t="s">
        <v>1023</v>
      </c>
      <c r="F10672" s="354" t="s">
        <v>993</v>
      </c>
      <c r="G10672" s="447" t="n">
        <v>70</v>
      </c>
      <c r="H10672" s="448" t="n">
        <v>9872.20756689498</v>
      </c>
      <c r="I10672" s="448" t="n">
        <v>203564.9</v>
      </c>
      <c r="J10672" s="389"/>
      <c r="K10672" s="331" t="s">
        <v>994</v>
      </c>
    </row>
    <row r="10673" customFormat="false" ht="15" hidden="true" customHeight="false" outlineLevel="0" collapsed="false">
      <c r="A10673" s="444"/>
      <c r="B10673" s="444" t="s">
        <v>937</v>
      </c>
      <c r="C10673" s="444" t="str">
        <f aca="false">IFERROR(VLOOKUP(B10673,'[1]#¡REF!'!$A$1:$C$15201,2,FALSE()),"")</f>
        <v/>
      </c>
      <c r="D10673" s="444" t="s">
        <v>1016</v>
      </c>
      <c r="E10673" s="444" t="s">
        <v>1092</v>
      </c>
      <c r="F10673" s="354" t="s">
        <v>993</v>
      </c>
      <c r="G10673" s="447" t="n">
        <v>963</v>
      </c>
      <c r="H10673" s="448" t="n">
        <v>135813.369813141</v>
      </c>
      <c r="I10673" s="448" t="n">
        <v>2800471.41</v>
      </c>
      <c r="J10673" s="389"/>
      <c r="K10673" s="331" t="s">
        <v>994</v>
      </c>
    </row>
    <row r="10674" customFormat="false" ht="15" hidden="true" customHeight="false" outlineLevel="0" collapsed="false">
      <c r="A10674" s="444"/>
      <c r="B10674" s="444" t="s">
        <v>937</v>
      </c>
      <c r="C10674" s="444" t="str">
        <f aca="false">IFERROR(VLOOKUP(B10674,'[1]#¡REF!'!$A$1:$C$15201,2,FALSE()),"")</f>
        <v/>
      </c>
      <c r="D10674" s="444" t="s">
        <v>1016</v>
      </c>
      <c r="E10674" s="444" t="s">
        <v>1025</v>
      </c>
      <c r="F10674" s="354" t="s">
        <v>993</v>
      </c>
      <c r="G10674" s="447" t="n">
        <v>84</v>
      </c>
      <c r="H10674" s="448" t="n">
        <v>11846.649080274</v>
      </c>
      <c r="I10674" s="448" t="n">
        <v>244277.88</v>
      </c>
      <c r="J10674" s="389"/>
      <c r="K10674" s="331" t="s">
        <v>994</v>
      </c>
    </row>
    <row r="10675" customFormat="false" ht="15" hidden="true" customHeight="false" outlineLevel="0" collapsed="false">
      <c r="A10675" s="444"/>
      <c r="B10675" s="444" t="s">
        <v>937</v>
      </c>
      <c r="C10675" s="444" t="str">
        <f aca="false">IFERROR(VLOOKUP(B10675,'[1]#¡REF!'!$A$1:$C$15201,2,FALSE()),"")</f>
        <v/>
      </c>
      <c r="D10675" s="444" t="s">
        <v>1016</v>
      </c>
      <c r="E10675" s="444" t="s">
        <v>1065</v>
      </c>
      <c r="F10675" s="354" t="s">
        <v>993</v>
      </c>
      <c r="G10675" s="447" t="n">
        <v>178</v>
      </c>
      <c r="H10675" s="448" t="n">
        <v>25103.6135272472</v>
      </c>
      <c r="I10675" s="448" t="n">
        <v>517636.46</v>
      </c>
      <c r="J10675" s="389"/>
      <c r="K10675" s="331" t="s">
        <v>994</v>
      </c>
    </row>
    <row r="10676" customFormat="false" ht="15" hidden="true" customHeight="false" outlineLevel="0" collapsed="false">
      <c r="A10676" s="444"/>
      <c r="B10676" s="444" t="s">
        <v>937</v>
      </c>
      <c r="C10676" s="444" t="str">
        <f aca="false">IFERROR(VLOOKUP(B10676,'[1]#¡REF!'!$A$1:$C$15201,2,FALSE()),"")</f>
        <v/>
      </c>
      <c r="D10676" s="444" t="s">
        <v>1016</v>
      </c>
      <c r="E10676" s="444" t="s">
        <v>1093</v>
      </c>
      <c r="F10676" s="446" t="s">
        <v>1131</v>
      </c>
      <c r="G10676" s="447" t="n">
        <v>75</v>
      </c>
      <c r="H10676" s="448" t="n">
        <v>10577.3652502446</v>
      </c>
      <c r="I10676" s="448" t="n">
        <v>218105.25</v>
      </c>
      <c r="J10676" s="389"/>
      <c r="K10676" s="331" t="s">
        <v>994</v>
      </c>
    </row>
    <row r="10677" customFormat="false" ht="15" hidden="true" customHeight="false" outlineLevel="0" collapsed="false">
      <c r="A10677" s="444"/>
      <c r="B10677" s="444" t="s">
        <v>937</v>
      </c>
      <c r="C10677" s="444" t="str">
        <f aca="false">IFERROR(VLOOKUP(B10677,'[1]#¡REF!'!$A$1:$C$15201,2,FALSE()),"")</f>
        <v/>
      </c>
      <c r="D10677" s="444" t="s">
        <v>1016</v>
      </c>
      <c r="E10677" s="444" t="s">
        <v>1026</v>
      </c>
      <c r="F10677" s="446" t="s">
        <v>1132</v>
      </c>
      <c r="G10677" s="447" t="n">
        <v>13</v>
      </c>
      <c r="H10677" s="448" t="n">
        <v>1833.40997670907</v>
      </c>
      <c r="I10677" s="448" t="n">
        <v>37804.91</v>
      </c>
      <c r="J10677" s="389"/>
      <c r="K10677" s="331" t="s">
        <v>994</v>
      </c>
    </row>
    <row r="10678" customFormat="false" ht="15" hidden="true" customHeight="false" outlineLevel="0" collapsed="false">
      <c r="A10678" s="444"/>
      <c r="B10678" s="444" t="s">
        <v>937</v>
      </c>
      <c r="C10678" s="444" t="str">
        <f aca="false">IFERROR(VLOOKUP(B10678,'[1]#¡REF!'!$A$1:$C$15201,2,FALSE()),"")</f>
        <v/>
      </c>
      <c r="D10678" s="444" t="s">
        <v>1016</v>
      </c>
      <c r="E10678" s="444" t="s">
        <v>1027</v>
      </c>
      <c r="F10678" s="446" t="s">
        <v>1133</v>
      </c>
      <c r="G10678" s="447" t="n">
        <v>33</v>
      </c>
      <c r="H10678" s="448" t="n">
        <v>4654.04071010763</v>
      </c>
      <c r="I10678" s="448" t="n">
        <v>95966.31</v>
      </c>
      <c r="J10678" s="389"/>
      <c r="K10678" s="331" t="s">
        <v>994</v>
      </c>
    </row>
    <row r="10679" customFormat="false" ht="15" hidden="true" customHeight="false" outlineLevel="0" collapsed="false">
      <c r="A10679" s="449"/>
      <c r="B10679" s="449" t="s">
        <v>937</v>
      </c>
      <c r="C10679" s="449" t="str">
        <f aca="false">IFERROR(VLOOKUP(B10679,'[1]#¡REF!'!$A$1:$C$15201,2,FALSE()),"")</f>
        <v/>
      </c>
      <c r="D10679" s="449" t="s">
        <v>1016</v>
      </c>
      <c r="E10679" s="449" t="s">
        <v>1028</v>
      </c>
      <c r="F10679" s="450" t="s">
        <v>1134</v>
      </c>
      <c r="G10679" s="447" t="n">
        <v>33</v>
      </c>
      <c r="H10679" s="448" t="n">
        <v>4654.04071010763</v>
      </c>
      <c r="I10679" s="448" t="n">
        <v>95966.31</v>
      </c>
      <c r="J10679" s="390"/>
      <c r="K10679" s="331" t="s">
        <v>994</v>
      </c>
    </row>
    <row r="10680" customFormat="false" ht="15" hidden="true" customHeight="false" outlineLevel="0" collapsed="false">
      <c r="A10680" s="439"/>
      <c r="B10680" s="439" t="s">
        <v>2203</v>
      </c>
      <c r="C10680" s="439" t="str">
        <f aca="false">IFERROR(VLOOKUP(B10680,'[1]#¡REF!'!$A$1:$C$15201,2,FALSE()),"")</f>
        <v/>
      </c>
      <c r="D10680" s="439" t="s">
        <v>991</v>
      </c>
      <c r="E10680" s="439" t="s">
        <v>1053</v>
      </c>
      <c r="F10680" s="354" t="s">
        <v>993</v>
      </c>
      <c r="G10680" s="447" t="n">
        <v>20</v>
      </c>
      <c r="H10680" s="448" t="n">
        <v>8918.56996912963</v>
      </c>
      <c r="I10680" s="448" t="n">
        <v>183900.89466888</v>
      </c>
      <c r="J10680" s="388"/>
      <c r="K10680" s="331" t="s">
        <v>994</v>
      </c>
    </row>
    <row r="10681" customFormat="false" ht="15" hidden="true" customHeight="false" outlineLevel="0" collapsed="false">
      <c r="A10681" s="444"/>
      <c r="B10681" s="444" t="s">
        <v>2203</v>
      </c>
      <c r="C10681" s="444" t="str">
        <f aca="false">IFERROR(VLOOKUP(B10681,'[1]#¡REF!'!$A$1:$C$15201,2,FALSE()),"")</f>
        <v/>
      </c>
      <c r="D10681" s="444" t="s">
        <v>991</v>
      </c>
      <c r="E10681" s="444" t="s">
        <v>1011</v>
      </c>
      <c r="F10681" s="354" t="s">
        <v>993</v>
      </c>
      <c r="G10681" s="447" t="n">
        <v>120</v>
      </c>
      <c r="H10681" s="448" t="n">
        <v>53511.4198147778</v>
      </c>
      <c r="I10681" s="448" t="n">
        <v>1103405.36801328</v>
      </c>
      <c r="J10681" s="389"/>
      <c r="K10681" s="331" t="s">
        <v>994</v>
      </c>
    </row>
    <row r="10682" customFormat="false" ht="15" hidden="true" customHeight="false" outlineLevel="0" collapsed="false">
      <c r="A10682" s="444"/>
      <c r="B10682" s="444" t="s">
        <v>2203</v>
      </c>
      <c r="C10682" s="444" t="str">
        <f aca="false">IFERROR(VLOOKUP(B10682,'[1]#¡REF!'!$A$1:$C$15201,2,FALSE()),"")</f>
        <v/>
      </c>
      <c r="D10682" s="444" t="s">
        <v>991</v>
      </c>
      <c r="E10682" s="444" t="s">
        <v>1037</v>
      </c>
      <c r="F10682" s="446" t="s">
        <v>1131</v>
      </c>
      <c r="G10682" s="447" t="n">
        <v>45</v>
      </c>
      <c r="H10682" s="448" t="n">
        <v>20066.7824305417</v>
      </c>
      <c r="I10682" s="448" t="n">
        <v>413777.013004981</v>
      </c>
      <c r="J10682" s="389"/>
      <c r="K10682" s="331" t="s">
        <v>994</v>
      </c>
    </row>
    <row r="10683" customFormat="false" ht="15" hidden="true" customHeight="false" outlineLevel="0" collapsed="false">
      <c r="A10683" s="444"/>
      <c r="B10683" s="444" t="s">
        <v>2203</v>
      </c>
      <c r="C10683" s="444" t="str">
        <f aca="false">IFERROR(VLOOKUP(B10683,'[1]#¡REF!'!$A$1:$C$15201,2,FALSE()),"")</f>
        <v/>
      </c>
      <c r="D10683" s="444" t="s">
        <v>991</v>
      </c>
      <c r="E10683" s="444" t="s">
        <v>1014</v>
      </c>
      <c r="F10683" s="446" t="s">
        <v>1132</v>
      </c>
      <c r="G10683" s="447" t="n">
        <v>2043</v>
      </c>
      <c r="H10683" s="448" t="n">
        <v>911031.922346592</v>
      </c>
      <c r="I10683" s="448" t="n">
        <v>18785476.3904261</v>
      </c>
      <c r="J10683" s="389"/>
      <c r="K10683" s="331" t="s">
        <v>994</v>
      </c>
    </row>
    <row r="10684" customFormat="false" ht="15" hidden="true" customHeight="false" outlineLevel="0" collapsed="false">
      <c r="A10684" s="444"/>
      <c r="B10684" s="444" t="s">
        <v>2203</v>
      </c>
      <c r="C10684" s="444" t="str">
        <f aca="false">IFERROR(VLOOKUP(B10684,'[1]#¡REF!'!$A$1:$C$15201,2,FALSE()),"")</f>
        <v/>
      </c>
      <c r="D10684" s="444" t="s">
        <v>991</v>
      </c>
      <c r="E10684" s="444" t="s">
        <v>1002</v>
      </c>
      <c r="F10684" s="446" t="s">
        <v>1133</v>
      </c>
      <c r="G10684" s="447" t="n">
        <v>100</v>
      </c>
      <c r="H10684" s="448" t="n">
        <v>44592.8498456481</v>
      </c>
      <c r="I10684" s="448" t="n">
        <v>919504.473344401</v>
      </c>
      <c r="J10684" s="389"/>
      <c r="K10684" s="331" t="s">
        <v>994</v>
      </c>
    </row>
    <row r="10685" customFormat="false" ht="15" hidden="true" customHeight="false" outlineLevel="0" collapsed="false">
      <c r="A10685" s="444"/>
      <c r="B10685" s="444" t="s">
        <v>2204</v>
      </c>
      <c r="C10685" s="444" t="str">
        <f aca="false">IFERROR(VLOOKUP(B10685,'[1]#¡REF!'!$A$1:$C$15201,2,FALSE()),"")</f>
        <v/>
      </c>
      <c r="D10685" s="444" t="s">
        <v>991</v>
      </c>
      <c r="E10685" s="444" t="s">
        <v>1009</v>
      </c>
      <c r="F10685" s="354" t="s">
        <v>993</v>
      </c>
      <c r="G10685" s="447" t="n">
        <v>10</v>
      </c>
      <c r="H10685" s="448" t="n">
        <v>77.884382283564</v>
      </c>
      <c r="I10685" s="448" t="n">
        <v>1605.97580467021</v>
      </c>
      <c r="J10685" s="389"/>
      <c r="K10685" s="331" t="s">
        <v>994</v>
      </c>
    </row>
    <row r="10686" customFormat="false" ht="15" hidden="true" customHeight="false" outlineLevel="0" collapsed="false">
      <c r="A10686" s="444"/>
      <c r="B10686" s="444" t="s">
        <v>2204</v>
      </c>
      <c r="C10686" s="444" t="str">
        <f aca="false">IFERROR(VLOOKUP(B10686,'[1]#¡REF!'!$A$1:$C$15201,2,FALSE()),"")</f>
        <v/>
      </c>
      <c r="D10686" s="444" t="s">
        <v>1016</v>
      </c>
      <c r="E10686" s="444" t="s">
        <v>1019</v>
      </c>
      <c r="F10686" s="354" t="s">
        <v>993</v>
      </c>
      <c r="G10686" s="447" t="n">
        <v>9</v>
      </c>
      <c r="H10686" s="448" t="n">
        <v>70.0959440552076</v>
      </c>
      <c r="I10686" s="448" t="n">
        <v>1445.37822420319</v>
      </c>
      <c r="J10686" s="389"/>
      <c r="K10686" s="331" t="s">
        <v>994</v>
      </c>
    </row>
    <row r="10687" customFormat="false" ht="15" hidden="true" customHeight="false" outlineLevel="0" collapsed="false">
      <c r="A10687" s="444"/>
      <c r="B10687" s="444" t="s">
        <v>2205</v>
      </c>
      <c r="C10687" s="444" t="str">
        <f aca="false">IFERROR(VLOOKUP(B10687,'[1]#¡REF!'!$A$1:$C$15201,2,FALSE()),"")</f>
        <v/>
      </c>
      <c r="D10687" s="444" t="s">
        <v>991</v>
      </c>
      <c r="E10687" s="444" t="s">
        <v>1014</v>
      </c>
      <c r="F10687" s="446" t="s">
        <v>1132</v>
      </c>
      <c r="G10687" s="447" t="n">
        <v>16</v>
      </c>
      <c r="H10687" s="448" t="n">
        <v>216980.452336592</v>
      </c>
      <c r="I10687" s="448" t="n">
        <v>4474136.48695652</v>
      </c>
      <c r="J10687" s="389"/>
      <c r="K10687" s="331" t="s">
        <v>994</v>
      </c>
    </row>
    <row r="10688" customFormat="false" ht="15" hidden="true" customHeight="false" outlineLevel="0" collapsed="false">
      <c r="A10688" s="444"/>
      <c r="B10688" s="444" t="s">
        <v>2206</v>
      </c>
      <c r="C10688" s="444" t="str">
        <f aca="false">IFERROR(VLOOKUP(B10688,'[1]#¡REF!'!$A$1:$C$15201,2,FALSE()),"")</f>
        <v/>
      </c>
      <c r="D10688" s="444" t="s">
        <v>991</v>
      </c>
      <c r="E10688" s="444" t="s">
        <v>1011</v>
      </c>
      <c r="F10688" s="354" t="s">
        <v>993</v>
      </c>
      <c r="G10688" s="447" t="n">
        <v>72</v>
      </c>
      <c r="H10688" s="448" t="n">
        <v>229556.580177392</v>
      </c>
      <c r="I10688" s="448" t="n">
        <v>4733456.21751856</v>
      </c>
      <c r="J10688" s="389"/>
      <c r="K10688" s="331" t="s">
        <v>994</v>
      </c>
    </row>
    <row r="10689" customFormat="false" ht="15" hidden="true" customHeight="false" outlineLevel="0" collapsed="false">
      <c r="A10689" s="444"/>
      <c r="B10689" s="444" t="s">
        <v>2207</v>
      </c>
      <c r="C10689" s="444" t="str">
        <f aca="false">IFERROR(VLOOKUP(B10689,'[1]#¡REF!'!$A$1:$C$15201,2,FALSE()),"")</f>
        <v/>
      </c>
      <c r="D10689" s="444" t="s">
        <v>991</v>
      </c>
      <c r="E10689" s="444" t="s">
        <v>1083</v>
      </c>
      <c r="F10689" s="354" t="s">
        <v>993</v>
      </c>
      <c r="G10689" s="447" t="n">
        <v>10</v>
      </c>
      <c r="H10689" s="448" t="n">
        <v>113.283231445332</v>
      </c>
      <c r="I10689" s="448" t="n">
        <v>2335.9</v>
      </c>
      <c r="J10689" s="389"/>
      <c r="K10689" s="331" t="s">
        <v>994</v>
      </c>
    </row>
    <row r="10690" customFormat="false" ht="15" hidden="true" customHeight="false" outlineLevel="0" collapsed="false">
      <c r="A10690" s="444"/>
      <c r="B10690" s="444" t="s">
        <v>2207</v>
      </c>
      <c r="C10690" s="444" t="str">
        <f aca="false">IFERROR(VLOOKUP(B10690,'[1]#¡REF!'!$A$1:$C$15201,2,FALSE()),"")</f>
        <v/>
      </c>
      <c r="D10690" s="444" t="s">
        <v>991</v>
      </c>
      <c r="E10690" s="444" t="s">
        <v>1011</v>
      </c>
      <c r="F10690" s="354" t="s">
        <v>993</v>
      </c>
      <c r="G10690" s="447" t="n">
        <v>87</v>
      </c>
      <c r="H10690" s="448" t="n">
        <v>985.56411357439</v>
      </c>
      <c r="I10690" s="448" t="n">
        <v>20322.33</v>
      </c>
      <c r="J10690" s="389"/>
      <c r="K10690" s="331" t="s">
        <v>994</v>
      </c>
    </row>
    <row r="10691" customFormat="false" ht="15" hidden="true" customHeight="false" outlineLevel="0" collapsed="false">
      <c r="A10691" s="449"/>
      <c r="B10691" s="449" t="s">
        <v>2207</v>
      </c>
      <c r="C10691" s="449" t="str">
        <f aca="false">IFERROR(VLOOKUP(B10691,'[1]#¡REF!'!$A$1:$C$15201,2,FALSE()),"")</f>
        <v/>
      </c>
      <c r="D10691" s="449" t="s">
        <v>991</v>
      </c>
      <c r="E10691" s="449" t="s">
        <v>1004</v>
      </c>
      <c r="F10691" s="450" t="s">
        <v>1134</v>
      </c>
      <c r="G10691" s="447" t="n">
        <v>8</v>
      </c>
      <c r="H10691" s="448" t="n">
        <v>90.6265851562658</v>
      </c>
      <c r="I10691" s="448" t="n">
        <v>1868.72</v>
      </c>
      <c r="J10691" s="390"/>
      <c r="K10691" s="331" t="s">
        <v>994</v>
      </c>
    </row>
    <row r="10692" customFormat="false" ht="15" hidden="true" customHeight="false" outlineLevel="0" collapsed="false">
      <c r="A10692" s="439"/>
      <c r="B10692" s="439" t="s">
        <v>2207</v>
      </c>
      <c r="C10692" s="439" t="str">
        <f aca="false">IFERROR(VLOOKUP(B10692,'[1]#¡REF!'!$A$1:$C$15201,2,FALSE()),"")</f>
        <v/>
      </c>
      <c r="D10692" s="439" t="s">
        <v>1016</v>
      </c>
      <c r="E10692" s="439" t="s">
        <v>1024</v>
      </c>
      <c r="F10692" s="354" t="s">
        <v>993</v>
      </c>
      <c r="G10692" s="447" t="n">
        <v>17</v>
      </c>
      <c r="H10692" s="448" t="n">
        <v>192.581493457065</v>
      </c>
      <c r="I10692" s="448" t="n">
        <v>3971.03</v>
      </c>
      <c r="J10692" s="388"/>
      <c r="K10692" s="331" t="s">
        <v>994</v>
      </c>
    </row>
    <row r="10693" customFormat="false" ht="15" hidden="true" customHeight="false" outlineLevel="0" collapsed="false">
      <c r="A10693" s="444"/>
      <c r="B10693" s="444" t="s">
        <v>2208</v>
      </c>
      <c r="C10693" s="444" t="str">
        <f aca="false">IFERROR(VLOOKUP(B10693,'[1]#¡REF!'!$A$1:$C$15201,2,FALSE()),"")</f>
        <v/>
      </c>
      <c r="D10693" s="444" t="s">
        <v>991</v>
      </c>
      <c r="E10693" s="444" t="s">
        <v>1083</v>
      </c>
      <c r="F10693" s="354" t="s">
        <v>993</v>
      </c>
      <c r="G10693" s="447" t="n">
        <v>10</v>
      </c>
      <c r="H10693" s="448" t="n">
        <v>228.35113814097</v>
      </c>
      <c r="I10693" s="448" t="n">
        <v>4708.6</v>
      </c>
      <c r="J10693" s="389"/>
      <c r="K10693" s="331" t="s">
        <v>994</v>
      </c>
    </row>
    <row r="10694" customFormat="false" ht="15" hidden="true" customHeight="false" outlineLevel="0" collapsed="false">
      <c r="A10694" s="449"/>
      <c r="B10694" s="449" t="s">
        <v>2208</v>
      </c>
      <c r="C10694" s="449" t="str">
        <f aca="false">IFERROR(VLOOKUP(B10694,'[1]#¡REF!'!$A$1:$C$15201,2,FALSE()),"")</f>
        <v/>
      </c>
      <c r="D10694" s="449" t="s">
        <v>991</v>
      </c>
      <c r="E10694" s="449" t="s">
        <v>1011</v>
      </c>
      <c r="F10694" s="354" t="s">
        <v>993</v>
      </c>
      <c r="G10694" s="447" t="n">
        <v>101</v>
      </c>
      <c r="H10694" s="448" t="n">
        <v>2306.34649522379</v>
      </c>
      <c r="I10694" s="448" t="n">
        <v>47556.86</v>
      </c>
      <c r="J10694" s="390"/>
      <c r="K10694" s="331" t="s">
        <v>994</v>
      </c>
    </row>
    <row r="10695" customFormat="false" ht="15" hidden="true" customHeight="false" outlineLevel="0" collapsed="false">
      <c r="A10695" s="439"/>
      <c r="B10695" s="439" t="s">
        <v>2208</v>
      </c>
      <c r="C10695" s="439" t="str">
        <f aca="false">IFERROR(VLOOKUP(B10695,'[1]#¡REF!'!$A$1:$C$15201,2,FALSE()),"")</f>
        <v/>
      </c>
      <c r="D10695" s="439" t="s">
        <v>1016</v>
      </c>
      <c r="E10695" s="439" t="s">
        <v>1024</v>
      </c>
      <c r="F10695" s="354" t="s">
        <v>993</v>
      </c>
      <c r="G10695" s="447" t="n">
        <v>7</v>
      </c>
      <c r="H10695" s="448" t="n">
        <v>159.845796698679</v>
      </c>
      <c r="I10695" s="448" t="n">
        <v>3296.02</v>
      </c>
      <c r="J10695" s="388"/>
      <c r="K10695" s="331" t="s">
        <v>994</v>
      </c>
    </row>
    <row r="10696" customFormat="false" ht="15" hidden="true" customHeight="false" outlineLevel="0" collapsed="false">
      <c r="A10696" s="444"/>
      <c r="B10696" s="444" t="s">
        <v>2209</v>
      </c>
      <c r="C10696" s="444" t="str">
        <f aca="false">IFERROR(VLOOKUP(B10696,'[1]#¡REF!'!$A$1:$C$15201,2,FALSE()),"")</f>
        <v/>
      </c>
      <c r="D10696" s="444" t="s">
        <v>991</v>
      </c>
      <c r="E10696" s="444" t="s">
        <v>992</v>
      </c>
      <c r="F10696" s="354" t="s">
        <v>993</v>
      </c>
      <c r="G10696" s="447" t="n">
        <v>110</v>
      </c>
      <c r="H10696" s="448" t="n">
        <v>16232.0465316688</v>
      </c>
      <c r="I10696" s="448" t="n">
        <v>334704.766628571</v>
      </c>
      <c r="J10696" s="389"/>
      <c r="K10696" s="331" t="s">
        <v>994</v>
      </c>
    </row>
    <row r="10697" customFormat="false" ht="15" hidden="true" customHeight="false" outlineLevel="0" collapsed="false">
      <c r="A10697" s="444"/>
      <c r="B10697" s="444" t="s">
        <v>2209</v>
      </c>
      <c r="C10697" s="444" t="str">
        <f aca="false">IFERROR(VLOOKUP(B10697,'[1]#¡REF!'!$A$1:$C$15201,2,FALSE()),"")</f>
        <v/>
      </c>
      <c r="D10697" s="444" t="s">
        <v>991</v>
      </c>
      <c r="E10697" s="444" t="s">
        <v>1034</v>
      </c>
      <c r="F10697" s="354" t="s">
        <v>993</v>
      </c>
      <c r="G10697" s="447" t="n">
        <v>62</v>
      </c>
      <c r="H10697" s="448" t="n">
        <v>9148.97168148604</v>
      </c>
      <c r="I10697" s="448" t="n">
        <v>188651.777554286</v>
      </c>
      <c r="J10697" s="389"/>
      <c r="K10697" s="331" t="s">
        <v>994</v>
      </c>
    </row>
    <row r="10698" customFormat="false" ht="15" hidden="true" customHeight="false" outlineLevel="0" collapsed="false">
      <c r="A10698" s="444"/>
      <c r="B10698" s="444" t="s">
        <v>2210</v>
      </c>
      <c r="C10698" s="444" t="str">
        <f aca="false">IFERROR(VLOOKUP(B10698,'[1]#¡REF!'!$A$1:$C$15201,2,FALSE()),"")</f>
        <v/>
      </c>
      <c r="D10698" s="444" t="s">
        <v>991</v>
      </c>
      <c r="E10698" s="444" t="s">
        <v>1011</v>
      </c>
      <c r="F10698" s="354" t="s">
        <v>993</v>
      </c>
      <c r="G10698" s="447" t="n">
        <v>88</v>
      </c>
      <c r="H10698" s="448" t="n">
        <v>255381.419214352</v>
      </c>
      <c r="I10698" s="448" t="n">
        <v>5265964.34729572</v>
      </c>
      <c r="J10698" s="389"/>
      <c r="K10698" s="331" t="s">
        <v>994</v>
      </c>
    </row>
    <row r="10699" customFormat="false" ht="15" hidden="true" customHeight="false" outlineLevel="0" collapsed="false">
      <c r="A10699" s="444"/>
      <c r="B10699" s="444" t="s">
        <v>2210</v>
      </c>
      <c r="C10699" s="444" t="str">
        <f aca="false">IFERROR(VLOOKUP(B10699,'[1]#¡REF!'!$A$1:$C$15201,2,FALSE()),"")</f>
        <v/>
      </c>
      <c r="D10699" s="444" t="s">
        <v>991</v>
      </c>
      <c r="E10699" s="444" t="s">
        <v>1037</v>
      </c>
      <c r="F10699" s="446" t="s">
        <v>1131</v>
      </c>
      <c r="G10699" s="447" t="n">
        <v>324</v>
      </c>
      <c r="H10699" s="448" t="n">
        <v>940267.952561932</v>
      </c>
      <c r="I10699" s="448" t="n">
        <v>19388323.2786797</v>
      </c>
      <c r="J10699" s="389"/>
      <c r="K10699" s="331" t="s">
        <v>994</v>
      </c>
    </row>
    <row r="10700" customFormat="false" ht="15" hidden="true" customHeight="false" outlineLevel="0" collapsed="false">
      <c r="A10700" s="444"/>
      <c r="B10700" s="444" t="s">
        <v>2210</v>
      </c>
      <c r="C10700" s="444" t="str">
        <f aca="false">IFERROR(VLOOKUP(B10700,'[1]#¡REF!'!$A$1:$C$15201,2,FALSE()),"")</f>
        <v/>
      </c>
      <c r="D10700" s="444" t="s">
        <v>991</v>
      </c>
      <c r="E10700" s="444" t="s">
        <v>1014</v>
      </c>
      <c r="F10700" s="446" t="s">
        <v>1132</v>
      </c>
      <c r="G10700" s="447" t="n">
        <v>24</v>
      </c>
      <c r="H10700" s="448" t="n">
        <v>69649.4779675505</v>
      </c>
      <c r="I10700" s="448" t="n">
        <v>1436172.09471702</v>
      </c>
      <c r="J10700" s="389"/>
      <c r="K10700" s="331" t="s">
        <v>994</v>
      </c>
    </row>
    <row r="10701" customFormat="false" ht="15" hidden="true" customHeight="false" outlineLevel="0" collapsed="false">
      <c r="A10701" s="444"/>
      <c r="B10701" s="444" t="s">
        <v>2210</v>
      </c>
      <c r="C10701" s="444" t="str">
        <f aca="false">IFERROR(VLOOKUP(B10701,'[1]#¡REF!'!$A$1:$C$15201,2,FALSE()),"")</f>
        <v/>
      </c>
      <c r="D10701" s="444" t="s">
        <v>991</v>
      </c>
      <c r="E10701" s="444" t="s">
        <v>1002</v>
      </c>
      <c r="F10701" s="446" t="s">
        <v>1133</v>
      </c>
      <c r="G10701" s="447" t="n">
        <v>48</v>
      </c>
      <c r="H10701" s="448" t="n">
        <v>139298.955935101</v>
      </c>
      <c r="I10701" s="448" t="n">
        <v>2872344.18943403</v>
      </c>
      <c r="J10701" s="389"/>
      <c r="K10701" s="331" t="s">
        <v>994</v>
      </c>
    </row>
    <row r="10702" customFormat="false" ht="15" hidden="true" customHeight="false" outlineLevel="0" collapsed="false">
      <c r="A10702" s="444"/>
      <c r="B10702" s="444" t="s">
        <v>2211</v>
      </c>
      <c r="C10702" s="444" t="str">
        <f aca="false">IFERROR(VLOOKUP(B10702,'[1]#¡REF!'!$A$1:$C$15201,2,FALSE()),"")</f>
        <v/>
      </c>
      <c r="D10702" s="444" t="s">
        <v>991</v>
      </c>
      <c r="E10702" s="444" t="s">
        <v>1011</v>
      </c>
      <c r="F10702" s="354" t="s">
        <v>993</v>
      </c>
      <c r="G10702" s="447" t="n">
        <v>1282</v>
      </c>
      <c r="H10702" s="448" t="n">
        <v>380780.15145847</v>
      </c>
      <c r="I10702" s="448" t="n">
        <v>7851685.92</v>
      </c>
      <c r="J10702" s="389"/>
      <c r="K10702" s="331" t="s">
        <v>994</v>
      </c>
    </row>
    <row r="10703" customFormat="false" ht="15" hidden="true" customHeight="false" outlineLevel="0" collapsed="false">
      <c r="A10703" s="444"/>
      <c r="B10703" s="444" t="s">
        <v>2211</v>
      </c>
      <c r="C10703" s="444" t="str">
        <f aca="false">IFERROR(VLOOKUP(B10703,'[1]#¡REF!'!$A$1:$C$15201,2,FALSE()),"")</f>
        <v/>
      </c>
      <c r="D10703" s="444" t="s">
        <v>991</v>
      </c>
      <c r="E10703" s="444" t="s">
        <v>1014</v>
      </c>
      <c r="F10703" s="446" t="s">
        <v>1132</v>
      </c>
      <c r="G10703" s="447" t="n">
        <v>96</v>
      </c>
      <c r="H10703" s="448" t="n">
        <v>28513.9582995422</v>
      </c>
      <c r="I10703" s="448" t="n">
        <v>587957.76</v>
      </c>
      <c r="J10703" s="389"/>
      <c r="K10703" s="331" t="s">
        <v>994</v>
      </c>
    </row>
    <row r="10704" customFormat="false" ht="15" hidden="true" customHeight="false" outlineLevel="0" collapsed="false">
      <c r="A10704" s="444"/>
      <c r="B10704" s="444" t="s">
        <v>2212</v>
      </c>
      <c r="C10704" s="444" t="str">
        <f aca="false">IFERROR(VLOOKUP(B10704,'[1]#¡REF!'!$A$1:$C$15201,2,FALSE()),"")</f>
        <v/>
      </c>
      <c r="D10704" s="444" t="s">
        <v>991</v>
      </c>
      <c r="E10704" s="444" t="s">
        <v>997</v>
      </c>
      <c r="F10704" s="446" t="s">
        <v>1130</v>
      </c>
      <c r="G10704" s="447" t="n">
        <v>120</v>
      </c>
      <c r="H10704" s="448" t="n">
        <v>162445.040095138</v>
      </c>
      <c r="I10704" s="448" t="n">
        <v>3273267.66101695</v>
      </c>
      <c r="J10704" s="389"/>
      <c r="K10704" s="331" t="s">
        <v>994</v>
      </c>
    </row>
    <row r="10705" customFormat="false" ht="15" hidden="true" customHeight="false" outlineLevel="0" collapsed="false">
      <c r="A10705" s="444"/>
      <c r="B10705" s="444" t="s">
        <v>2212</v>
      </c>
      <c r="C10705" s="444" t="str">
        <f aca="false">IFERROR(VLOOKUP(B10705,'[1]#¡REF!'!$A$1:$C$15201,2,FALSE()),"")</f>
        <v/>
      </c>
      <c r="D10705" s="444" t="s">
        <v>991</v>
      </c>
      <c r="E10705" s="444" t="s">
        <v>1011</v>
      </c>
      <c r="F10705" s="354" t="s">
        <v>993</v>
      </c>
      <c r="G10705" s="447" t="n">
        <v>720</v>
      </c>
      <c r="H10705" s="448" t="n">
        <v>974670.240570829</v>
      </c>
      <c r="I10705" s="448" t="n">
        <v>19639605.9661017</v>
      </c>
      <c r="J10705" s="389"/>
      <c r="K10705" s="331" t="s">
        <v>994</v>
      </c>
    </row>
    <row r="10706" customFormat="false" ht="15" hidden="true" customHeight="false" outlineLevel="0" collapsed="false">
      <c r="A10706" s="444"/>
      <c r="B10706" s="444" t="s">
        <v>2212</v>
      </c>
      <c r="C10706" s="444" t="str">
        <f aca="false">IFERROR(VLOOKUP(B10706,'[1]#¡REF!'!$A$1:$C$15201,2,FALSE()),"")</f>
        <v/>
      </c>
      <c r="D10706" s="444" t="s">
        <v>991</v>
      </c>
      <c r="E10706" s="444" t="s">
        <v>1001</v>
      </c>
      <c r="F10706" s="354" t="s">
        <v>993</v>
      </c>
      <c r="G10706" s="447" t="n">
        <v>34</v>
      </c>
      <c r="H10706" s="448" t="n">
        <v>46026.0946936225</v>
      </c>
      <c r="I10706" s="448" t="n">
        <v>927425.837288136</v>
      </c>
      <c r="J10706" s="389"/>
      <c r="K10706" s="331" t="s">
        <v>994</v>
      </c>
    </row>
    <row r="10707" customFormat="false" ht="15" hidden="true" customHeight="false" outlineLevel="0" collapsed="false">
      <c r="A10707" s="444"/>
      <c r="B10707" s="444" t="s">
        <v>2212</v>
      </c>
      <c r="C10707" s="444" t="str">
        <f aca="false">IFERROR(VLOOKUP(B10707,'[1]#¡REF!'!$A$1:$C$15201,2,FALSE()),"")</f>
        <v/>
      </c>
      <c r="D10707" s="444" t="s">
        <v>991</v>
      </c>
      <c r="E10707" s="444" t="s">
        <v>1014</v>
      </c>
      <c r="F10707" s="446" t="s">
        <v>1132</v>
      </c>
      <c r="G10707" s="447" t="n">
        <v>500</v>
      </c>
      <c r="H10707" s="448" t="n">
        <v>676854.333729743</v>
      </c>
      <c r="I10707" s="448" t="n">
        <v>13638615.2542373</v>
      </c>
      <c r="J10707" s="389"/>
      <c r="K10707" s="331" t="s">
        <v>994</v>
      </c>
    </row>
    <row r="10708" customFormat="false" ht="15" hidden="true" customHeight="false" outlineLevel="0" collapsed="false">
      <c r="A10708" s="449"/>
      <c r="B10708" s="449" t="s">
        <v>2212</v>
      </c>
      <c r="C10708" s="449" t="str">
        <f aca="false">IFERROR(VLOOKUP(B10708,'[1]#¡REF!'!$A$1:$C$15201,2,FALSE()),"")</f>
        <v/>
      </c>
      <c r="D10708" s="449" t="s">
        <v>991</v>
      </c>
      <c r="E10708" s="449" t="s">
        <v>1002</v>
      </c>
      <c r="F10708" s="450" t="s">
        <v>1133</v>
      </c>
      <c r="G10708" s="447" t="n">
        <v>150</v>
      </c>
      <c r="H10708" s="448" t="n">
        <v>203056.300118923</v>
      </c>
      <c r="I10708" s="448" t="n">
        <v>4091584.57627119</v>
      </c>
      <c r="J10708" s="390"/>
      <c r="K10708" s="331" t="s">
        <v>994</v>
      </c>
    </row>
    <row r="10709" customFormat="false" ht="15.75" hidden="true" customHeight="false" outlineLevel="0" collapsed="false">
      <c r="A10709" s="451"/>
      <c r="B10709" s="451" t="s">
        <v>2212</v>
      </c>
      <c r="C10709" s="451" t="str">
        <f aca="false">IFERROR(VLOOKUP(B10709,'[1]#¡REF!'!$A$1:$C$15201,2,FALSE()),"")</f>
        <v/>
      </c>
      <c r="D10709" s="451" t="s">
        <v>991</v>
      </c>
      <c r="E10709" s="451" t="s">
        <v>612</v>
      </c>
      <c r="F10709" s="452" t="s">
        <v>1136</v>
      </c>
      <c r="G10709" s="506" t="n">
        <v>230</v>
      </c>
      <c r="H10709" s="507" t="n">
        <v>311352.993515681</v>
      </c>
      <c r="I10709" s="507" t="n">
        <v>6273763.01694915</v>
      </c>
      <c r="J10709" s="394"/>
      <c r="K10709" s="356" t="s">
        <v>994</v>
      </c>
      <c r="L10709" s="379"/>
      <c r="M10709" s="379"/>
      <c r="N10709" s="379"/>
      <c r="O10709" s="379"/>
      <c r="P10709" s="279"/>
      <c r="Q10709" s="395"/>
      <c r="R10709" s="396"/>
      <c r="S10709" s="396"/>
      <c r="T10709" s="382"/>
    </row>
    <row r="10710" customFormat="false" ht="15" hidden="true" customHeight="false" outlineLevel="0" collapsed="false">
      <c r="A10710" s="439"/>
      <c r="B10710" s="439" t="s">
        <v>2213</v>
      </c>
      <c r="C10710" s="439" t="str">
        <f aca="false">IFERROR(VLOOKUP(B10710,'[1]#¡REF!'!$A$1:$C$15201,2,FALSE()),"")</f>
        <v/>
      </c>
      <c r="D10710" s="439" t="s">
        <v>991</v>
      </c>
      <c r="E10710" s="439" t="s">
        <v>992</v>
      </c>
      <c r="F10710" s="354" t="s">
        <v>993</v>
      </c>
      <c r="G10710" s="447" t="n">
        <v>356</v>
      </c>
      <c r="H10710" s="448" t="n">
        <v>481983.12861143</v>
      </c>
      <c r="I10710" s="448" t="n">
        <v>9711960.34742328</v>
      </c>
      <c r="J10710" s="388"/>
      <c r="K10710" s="331" t="s">
        <v>994</v>
      </c>
    </row>
    <row r="10711" customFormat="false" ht="15" hidden="true" customHeight="false" outlineLevel="0" collapsed="false">
      <c r="A10711" s="444"/>
      <c r="B10711" s="444" t="s">
        <v>2213</v>
      </c>
      <c r="C10711" s="444" t="str">
        <f aca="false">IFERROR(VLOOKUP(B10711,'[1]#¡REF!'!$A$1:$C$15201,2,FALSE()),"")</f>
        <v/>
      </c>
      <c r="D10711" s="444" t="s">
        <v>991</v>
      </c>
      <c r="E10711" s="444" t="s">
        <v>1037</v>
      </c>
      <c r="F10711" s="446" t="s">
        <v>1131</v>
      </c>
      <c r="G10711" s="447" t="n">
        <v>60</v>
      </c>
      <c r="H10711" s="448" t="n">
        <v>81233.1115637241</v>
      </c>
      <c r="I10711" s="448" t="n">
        <v>1636847.24956572</v>
      </c>
      <c r="J10711" s="389"/>
      <c r="K10711" s="331" t="s">
        <v>994</v>
      </c>
    </row>
    <row r="10712" customFormat="false" ht="15" hidden="true" customHeight="false" outlineLevel="0" collapsed="false">
      <c r="A10712" s="444"/>
      <c r="B10712" s="444" t="s">
        <v>2213</v>
      </c>
      <c r="C10712" s="444" t="str">
        <f aca="false">IFERROR(VLOOKUP(B10712,'[1]#¡REF!'!$A$1:$C$15201,2,FALSE()),"")</f>
        <v/>
      </c>
      <c r="D10712" s="444" t="s">
        <v>991</v>
      </c>
      <c r="E10712" s="444" t="s">
        <v>1014</v>
      </c>
      <c r="F10712" s="446" t="s">
        <v>1132</v>
      </c>
      <c r="G10712" s="447" t="n">
        <v>120</v>
      </c>
      <c r="H10712" s="448" t="n">
        <v>162466.223127448</v>
      </c>
      <c r="I10712" s="448" t="n">
        <v>3273694.49913144</v>
      </c>
      <c r="J10712" s="389"/>
      <c r="K10712" s="331" t="s">
        <v>994</v>
      </c>
    </row>
    <row r="10713" customFormat="false" ht="15" hidden="true" customHeight="false" outlineLevel="0" collapsed="false">
      <c r="A10713" s="449"/>
      <c r="B10713" s="449" t="s">
        <v>2213</v>
      </c>
      <c r="C10713" s="449" t="str">
        <f aca="false">IFERROR(VLOOKUP(B10713,'[1]#¡REF!'!$A$1:$C$15201,2,FALSE()),"")</f>
        <v/>
      </c>
      <c r="D10713" s="449" t="s">
        <v>991</v>
      </c>
      <c r="E10713" s="449" t="s">
        <v>1004</v>
      </c>
      <c r="F10713" s="450" t="s">
        <v>1134</v>
      </c>
      <c r="G10713" s="447" t="n">
        <v>12</v>
      </c>
      <c r="H10713" s="448" t="n">
        <v>16246.6223127448</v>
      </c>
      <c r="I10713" s="448" t="n">
        <v>327369.449913144</v>
      </c>
      <c r="J10713" s="390"/>
      <c r="K10713" s="331" t="s">
        <v>994</v>
      </c>
    </row>
    <row r="10714" customFormat="false" ht="15" hidden="true" customHeight="false" outlineLevel="0" collapsed="false">
      <c r="A10714" s="439"/>
      <c r="B10714" s="439" t="s">
        <v>863</v>
      </c>
      <c r="C10714" s="439" t="str">
        <f aca="false">IFERROR(VLOOKUP(B10714,'[1]#¡REF!'!$A$1:$C$15201,2,FALSE()),"")</f>
        <v/>
      </c>
      <c r="D10714" s="439" t="s">
        <v>1016</v>
      </c>
      <c r="E10714" s="439" t="s">
        <v>1017</v>
      </c>
      <c r="F10714" s="441" t="s">
        <v>1130</v>
      </c>
      <c r="G10714" s="447" t="n">
        <v>17.4519500017317</v>
      </c>
      <c r="H10714" s="448" t="n">
        <v>217.69557245169</v>
      </c>
      <c r="I10714" s="448" t="n">
        <v>4386.56592229984</v>
      </c>
      <c r="J10714" s="388"/>
      <c r="K10714" s="331" t="s">
        <v>994</v>
      </c>
    </row>
    <row r="10715" customFormat="false" ht="15" hidden="true" customHeight="false" outlineLevel="0" collapsed="false">
      <c r="A10715" s="444"/>
      <c r="B10715" s="444" t="s">
        <v>863</v>
      </c>
      <c r="C10715" s="444" t="str">
        <f aca="false">IFERROR(VLOOKUP(B10715,'[1]#¡REF!'!$A$1:$C$15201,2,FALSE()),"")</f>
        <v/>
      </c>
      <c r="D10715" s="444" t="s">
        <v>1016</v>
      </c>
      <c r="E10715" s="444" t="s">
        <v>1091</v>
      </c>
      <c r="F10715" s="354" t="s">
        <v>993</v>
      </c>
      <c r="G10715" s="447" t="n">
        <v>0.286097541011995</v>
      </c>
      <c r="H10715" s="448" t="n">
        <v>3.56877987625721</v>
      </c>
      <c r="I10715" s="448" t="n">
        <v>71.9109167590137</v>
      </c>
      <c r="J10715" s="389"/>
      <c r="K10715" s="331" t="s">
        <v>994</v>
      </c>
    </row>
    <row r="10716" customFormat="false" ht="15" hidden="true" customHeight="false" outlineLevel="0" collapsed="false">
      <c r="A10716" s="444"/>
      <c r="B10716" s="444" t="s">
        <v>863</v>
      </c>
      <c r="C10716" s="444" t="str">
        <f aca="false">IFERROR(VLOOKUP(B10716,'[1]#¡REF!'!$A$1:$C$15201,2,FALSE()),"")</f>
        <v/>
      </c>
      <c r="D10716" s="444" t="s">
        <v>1016</v>
      </c>
      <c r="E10716" s="444" t="s">
        <v>1019</v>
      </c>
      <c r="F10716" s="354" t="s">
        <v>993</v>
      </c>
      <c r="G10716" s="447" t="n">
        <v>130.174381160458</v>
      </c>
      <c r="H10716" s="448" t="n">
        <v>1623.79484369703</v>
      </c>
      <c r="I10716" s="448" t="n">
        <v>32719.4671253512</v>
      </c>
      <c r="J10716" s="389"/>
      <c r="K10716" s="331" t="s">
        <v>994</v>
      </c>
    </row>
    <row r="10717" customFormat="false" ht="15" hidden="true" customHeight="false" outlineLevel="0" collapsed="false">
      <c r="A10717" s="444"/>
      <c r="B10717" s="444" t="s">
        <v>863</v>
      </c>
      <c r="C10717" s="444" t="str">
        <f aca="false">IFERROR(VLOOKUP(B10717,'[1]#¡REF!'!$A$1:$C$15201,2,FALSE()),"")</f>
        <v/>
      </c>
      <c r="D10717" s="444" t="s">
        <v>1016</v>
      </c>
      <c r="E10717" s="444" t="s">
        <v>1020</v>
      </c>
      <c r="F10717" s="354" t="s">
        <v>993</v>
      </c>
      <c r="G10717" s="447" t="n">
        <v>5.43585327922791</v>
      </c>
      <c r="H10717" s="448" t="n">
        <v>67.806817648887</v>
      </c>
      <c r="I10717" s="448" t="n">
        <v>1366.30741842126</v>
      </c>
      <c r="J10717" s="389"/>
      <c r="K10717" s="331" t="s">
        <v>994</v>
      </c>
    </row>
    <row r="10718" customFormat="false" ht="15" hidden="true" customHeight="false" outlineLevel="0" collapsed="false">
      <c r="A10718" s="444"/>
      <c r="B10718" s="444" t="s">
        <v>863</v>
      </c>
      <c r="C10718" s="444" t="str">
        <f aca="false">IFERROR(VLOOKUP(B10718,'[1]#¡REF!'!$A$1:$C$15201,2,FALSE()),"")</f>
        <v/>
      </c>
      <c r="D10718" s="444" t="s">
        <v>1016</v>
      </c>
      <c r="E10718" s="444" t="s">
        <v>1041</v>
      </c>
      <c r="F10718" s="354" t="s">
        <v>993</v>
      </c>
      <c r="G10718" s="447" t="n">
        <v>1.14439016404798</v>
      </c>
      <c r="H10718" s="448" t="n">
        <v>14.2751195050288</v>
      </c>
      <c r="I10718" s="448" t="n">
        <v>287.643667036055</v>
      </c>
      <c r="J10718" s="389"/>
      <c r="K10718" s="331" t="s">
        <v>994</v>
      </c>
    </row>
    <row r="10719" customFormat="false" ht="15" hidden="true" customHeight="false" outlineLevel="0" collapsed="false">
      <c r="A10719" s="444"/>
      <c r="B10719" s="444" t="s">
        <v>863</v>
      </c>
      <c r="C10719" s="444" t="str">
        <f aca="false">IFERROR(VLOOKUP(B10719,'[1]#¡REF!'!$A$1:$C$15201,2,FALSE()),"")</f>
        <v/>
      </c>
      <c r="D10719" s="444" t="s">
        <v>1016</v>
      </c>
      <c r="E10719" s="444" t="s">
        <v>1022</v>
      </c>
      <c r="F10719" s="354" t="s">
        <v>993</v>
      </c>
      <c r="G10719" s="447" t="n">
        <v>0.286097541011995</v>
      </c>
      <c r="H10719" s="448" t="n">
        <v>3.56877987625721</v>
      </c>
      <c r="I10719" s="448" t="n">
        <v>71.9109167590137</v>
      </c>
      <c r="J10719" s="389"/>
      <c r="K10719" s="331" t="s">
        <v>994</v>
      </c>
    </row>
    <row r="10720" customFormat="false" ht="15" hidden="true" customHeight="false" outlineLevel="0" collapsed="false">
      <c r="A10720" s="444"/>
      <c r="B10720" s="444" t="s">
        <v>863</v>
      </c>
      <c r="C10720" s="444" t="str">
        <f aca="false">IFERROR(VLOOKUP(B10720,'[1]#¡REF!'!$A$1:$C$15201,2,FALSE()),"")</f>
        <v/>
      </c>
      <c r="D10720" s="444" t="s">
        <v>1016</v>
      </c>
      <c r="E10720" s="444" t="s">
        <v>1092</v>
      </c>
      <c r="F10720" s="354" t="s">
        <v>993</v>
      </c>
      <c r="G10720" s="447" t="n">
        <v>71.2382877119868</v>
      </c>
      <c r="H10720" s="448" t="n">
        <v>888.626189188046</v>
      </c>
      <c r="I10720" s="448" t="n">
        <v>17905.8182729944</v>
      </c>
      <c r="J10720" s="389"/>
      <c r="K10720" s="331" t="s">
        <v>994</v>
      </c>
    </row>
    <row r="10721" customFormat="false" ht="15" hidden="true" customHeight="false" outlineLevel="0" collapsed="false">
      <c r="A10721" s="444"/>
      <c r="B10721" s="444" t="s">
        <v>863</v>
      </c>
      <c r="C10721" s="444" t="str">
        <f aca="false">IFERROR(VLOOKUP(B10721,'[1]#¡REF!'!$A$1:$C$15201,2,FALSE()),"")</f>
        <v/>
      </c>
      <c r="D10721" s="444" t="s">
        <v>1016</v>
      </c>
      <c r="E10721" s="444" t="s">
        <v>1025</v>
      </c>
      <c r="F10721" s="354" t="s">
        <v>993</v>
      </c>
      <c r="G10721" s="447" t="n">
        <v>4429.93432502973</v>
      </c>
      <c r="H10721" s="448" t="n">
        <v>55258.9876039667</v>
      </c>
      <c r="I10721" s="448" t="n">
        <v>1113468.63509657</v>
      </c>
      <c r="J10721" s="389"/>
      <c r="K10721" s="331" t="s">
        <v>994</v>
      </c>
    </row>
    <row r="10722" customFormat="false" ht="15" hidden="true" customHeight="false" outlineLevel="0" collapsed="false">
      <c r="A10722" s="444"/>
      <c r="B10722" s="444" t="s">
        <v>863</v>
      </c>
      <c r="C10722" s="444" t="str">
        <f aca="false">IFERROR(VLOOKUP(B10722,'[1]#¡REF!'!$A$1:$C$15201,2,FALSE()),"")</f>
        <v/>
      </c>
      <c r="D10722" s="444" t="s">
        <v>1016</v>
      </c>
      <c r="E10722" s="444" t="s">
        <v>1065</v>
      </c>
      <c r="F10722" s="354" t="s">
        <v>993</v>
      </c>
      <c r="G10722" s="447" t="n">
        <v>1.14439016404798</v>
      </c>
      <c r="H10722" s="448" t="n">
        <v>14.2751195050288</v>
      </c>
      <c r="I10722" s="448" t="n">
        <v>287.643667036055</v>
      </c>
      <c r="J10722" s="389"/>
      <c r="K10722" s="331" t="s">
        <v>994</v>
      </c>
    </row>
    <row r="10723" customFormat="false" ht="15" hidden="true" customHeight="false" outlineLevel="0" collapsed="false">
      <c r="A10723" s="444"/>
      <c r="B10723" s="444" t="s">
        <v>863</v>
      </c>
      <c r="C10723" s="444" t="str">
        <f aca="false">IFERROR(VLOOKUP(B10723,'[1]#¡REF!'!$A$1:$C$15201,2,FALSE()),"")</f>
        <v/>
      </c>
      <c r="D10723" s="444" t="s">
        <v>1016</v>
      </c>
      <c r="E10723" s="444" t="s">
        <v>1093</v>
      </c>
      <c r="F10723" s="446" t="s">
        <v>1131</v>
      </c>
      <c r="G10723" s="447" t="n">
        <v>17.4519500017317</v>
      </c>
      <c r="H10723" s="448" t="n">
        <v>217.69557245169</v>
      </c>
      <c r="I10723" s="448" t="n">
        <v>4386.56592229984</v>
      </c>
      <c r="J10723" s="389"/>
      <c r="K10723" s="331" t="s">
        <v>994</v>
      </c>
    </row>
    <row r="10724" customFormat="false" ht="15" hidden="true" customHeight="false" outlineLevel="0" collapsed="false">
      <c r="A10724" s="444"/>
      <c r="B10724" s="444" t="s">
        <v>863</v>
      </c>
      <c r="C10724" s="444" t="str">
        <f aca="false">IFERROR(VLOOKUP(B10724,'[1]#¡REF!'!$A$1:$C$15201,2,FALSE()),"")</f>
        <v/>
      </c>
      <c r="D10724" s="444" t="s">
        <v>1016</v>
      </c>
      <c r="E10724" s="444" t="s">
        <v>1027</v>
      </c>
      <c r="F10724" s="446" t="s">
        <v>1133</v>
      </c>
      <c r="G10724" s="447" t="n">
        <v>17.4519500017317</v>
      </c>
      <c r="H10724" s="448" t="n">
        <v>217.69557245169</v>
      </c>
      <c r="I10724" s="448" t="n">
        <v>4386.56592229984</v>
      </c>
      <c r="J10724" s="389"/>
      <c r="K10724" s="331" t="s">
        <v>994</v>
      </c>
    </row>
    <row r="10725" customFormat="false" ht="15" hidden="true" customHeight="false" outlineLevel="0" collapsed="false">
      <c r="A10725" s="449"/>
      <c r="B10725" s="449" t="s">
        <v>863</v>
      </c>
      <c r="C10725" s="449" t="str">
        <f aca="false">IFERROR(VLOOKUP(B10725,'[1]#¡REF!'!$A$1:$C$15201,2,FALSE()),"")</f>
        <v/>
      </c>
      <c r="D10725" s="449" t="s">
        <v>1016</v>
      </c>
      <c r="E10725" s="449" t="s">
        <v>1028</v>
      </c>
      <c r="F10725" s="450" t="s">
        <v>1134</v>
      </c>
      <c r="G10725" s="447" t="n">
        <v>17.4519500017317</v>
      </c>
      <c r="H10725" s="448" t="n">
        <v>217.69557245169</v>
      </c>
      <c r="I10725" s="448" t="n">
        <v>4386.56592229984</v>
      </c>
      <c r="J10725" s="390"/>
      <c r="K10725" s="331" t="s">
        <v>994</v>
      </c>
    </row>
    <row r="10726" customFormat="false" ht="15.75" hidden="true" customHeight="false" outlineLevel="0" collapsed="false">
      <c r="A10726" s="508"/>
      <c r="B10726" s="451" t="s">
        <v>863</v>
      </c>
      <c r="C10726" s="451" t="str">
        <f aca="false">IFERROR(VLOOKUP(B10726,'[1]#¡REF!'!$A$1:$C$15201,2,FALSE()),"")</f>
        <v/>
      </c>
      <c r="D10726" s="508" t="s">
        <v>1016</v>
      </c>
      <c r="E10726" s="508" t="s">
        <v>621</v>
      </c>
      <c r="F10726" s="452" t="s">
        <v>1136</v>
      </c>
      <c r="G10726" s="506" t="n">
        <v>28.6097541011995</v>
      </c>
      <c r="H10726" s="507" t="n">
        <v>356.877987625721</v>
      </c>
      <c r="I10726" s="507" t="n">
        <v>7191.09167590137</v>
      </c>
      <c r="J10726" s="360"/>
      <c r="K10726" s="356" t="s">
        <v>994</v>
      </c>
      <c r="L10726" s="379"/>
      <c r="M10726" s="379"/>
      <c r="N10726" s="379"/>
      <c r="O10726" s="379"/>
      <c r="P10726" s="279"/>
      <c r="Q10726" s="395"/>
      <c r="R10726" s="396"/>
      <c r="S10726" s="396"/>
      <c r="T10726" s="382"/>
    </row>
    <row r="10727" customFormat="false" ht="15" hidden="true" customHeight="false" outlineLevel="0" collapsed="false">
      <c r="A10727" s="439"/>
      <c r="B10727" s="439" t="s">
        <v>2214</v>
      </c>
      <c r="C10727" s="439" t="str">
        <f aca="false">IFERROR(VLOOKUP(B10727,'[1]#¡REF!'!$A$1:$C$15201,2,FALSE()),"")</f>
        <v/>
      </c>
      <c r="D10727" s="439" t="s">
        <v>1016</v>
      </c>
      <c r="E10727" s="439" t="s">
        <v>1017</v>
      </c>
      <c r="F10727" s="441" t="s">
        <v>1130</v>
      </c>
      <c r="G10727" s="447" t="n">
        <v>61</v>
      </c>
      <c r="H10727" s="448" t="n">
        <v>755.137895622672</v>
      </c>
      <c r="I10727" s="448" t="n">
        <v>15216.0290734012</v>
      </c>
      <c r="J10727" s="388"/>
      <c r="K10727" s="331" t="s">
        <v>994</v>
      </c>
    </row>
    <row r="10728" customFormat="false" ht="15" hidden="true" customHeight="false" outlineLevel="0" collapsed="false">
      <c r="A10728" s="444"/>
      <c r="B10728" s="444" t="s">
        <v>2214</v>
      </c>
      <c r="C10728" s="444" t="str">
        <f aca="false">IFERROR(VLOOKUP(B10728,'[1]#¡REF!'!$A$1:$C$15201,2,FALSE()),"")</f>
        <v/>
      </c>
      <c r="D10728" s="444" t="s">
        <v>1016</v>
      </c>
      <c r="E10728" s="444" t="s">
        <v>1091</v>
      </c>
      <c r="F10728" s="354" t="s">
        <v>993</v>
      </c>
      <c r="G10728" s="447" t="n">
        <v>1</v>
      </c>
      <c r="H10728" s="448" t="n">
        <v>12.3793097643061</v>
      </c>
      <c r="I10728" s="448" t="n">
        <v>249.443099563953</v>
      </c>
      <c r="J10728" s="389"/>
      <c r="K10728" s="331" t="s">
        <v>994</v>
      </c>
    </row>
    <row r="10729" customFormat="false" ht="15" hidden="true" customHeight="false" outlineLevel="0" collapsed="false">
      <c r="A10729" s="444"/>
      <c r="B10729" s="444" t="s">
        <v>2214</v>
      </c>
      <c r="C10729" s="444" t="str">
        <f aca="false">IFERROR(VLOOKUP(B10729,'[1]#¡REF!'!$A$1:$C$15201,2,FALSE()),"")</f>
        <v/>
      </c>
      <c r="D10729" s="444" t="s">
        <v>1016</v>
      </c>
      <c r="E10729" s="444" t="s">
        <v>1019</v>
      </c>
      <c r="F10729" s="354" t="s">
        <v>993</v>
      </c>
      <c r="G10729" s="447" t="n">
        <v>348</v>
      </c>
      <c r="H10729" s="448" t="n">
        <v>4307.99979797852</v>
      </c>
      <c r="I10729" s="448" t="n">
        <v>86806.1986482558</v>
      </c>
      <c r="J10729" s="389"/>
      <c r="K10729" s="331" t="s">
        <v>994</v>
      </c>
    </row>
    <row r="10730" customFormat="false" ht="15" hidden="true" customHeight="false" outlineLevel="0" collapsed="false">
      <c r="A10730" s="444"/>
      <c r="B10730" s="444" t="s">
        <v>2214</v>
      </c>
      <c r="C10730" s="444" t="str">
        <f aca="false">IFERROR(VLOOKUP(B10730,'[1]#¡REF!'!$A$1:$C$15201,2,FALSE()),"")</f>
        <v/>
      </c>
      <c r="D10730" s="444" t="s">
        <v>1016</v>
      </c>
      <c r="E10730" s="444" t="s">
        <v>1020</v>
      </c>
      <c r="F10730" s="354" t="s">
        <v>993</v>
      </c>
      <c r="G10730" s="447" t="n">
        <v>19</v>
      </c>
      <c r="H10730" s="448" t="n">
        <v>235.206885521816</v>
      </c>
      <c r="I10730" s="448" t="n">
        <v>4739.41889171512</v>
      </c>
      <c r="J10730" s="389"/>
      <c r="K10730" s="331" t="s">
        <v>994</v>
      </c>
    </row>
    <row r="10731" customFormat="false" ht="15" hidden="true" customHeight="false" outlineLevel="0" collapsed="false">
      <c r="A10731" s="444"/>
      <c r="B10731" s="444" t="s">
        <v>2214</v>
      </c>
      <c r="C10731" s="444" t="str">
        <f aca="false">IFERROR(VLOOKUP(B10731,'[1]#¡REF!'!$A$1:$C$15201,2,FALSE()),"")</f>
        <v/>
      </c>
      <c r="D10731" s="444" t="s">
        <v>1016</v>
      </c>
      <c r="E10731" s="444" t="s">
        <v>1041</v>
      </c>
      <c r="F10731" s="354" t="s">
        <v>993</v>
      </c>
      <c r="G10731" s="447" t="n">
        <v>4</v>
      </c>
      <c r="H10731" s="448" t="n">
        <v>49.5172390572244</v>
      </c>
      <c r="I10731" s="448" t="n">
        <v>997.772398255814</v>
      </c>
      <c r="J10731" s="389"/>
      <c r="K10731" s="331" t="s">
        <v>994</v>
      </c>
    </row>
    <row r="10732" customFormat="false" ht="15" hidden="true" customHeight="false" outlineLevel="0" collapsed="false">
      <c r="A10732" s="444"/>
      <c r="B10732" s="444" t="s">
        <v>2214</v>
      </c>
      <c r="C10732" s="444" t="str">
        <f aca="false">IFERROR(VLOOKUP(B10732,'[1]#¡REF!'!$A$1:$C$15201,2,FALSE()),"")</f>
        <v/>
      </c>
      <c r="D10732" s="444" t="s">
        <v>1016</v>
      </c>
      <c r="E10732" s="444" t="s">
        <v>1022</v>
      </c>
      <c r="F10732" s="354" t="s">
        <v>993</v>
      </c>
      <c r="G10732" s="447" t="n">
        <v>1</v>
      </c>
      <c r="H10732" s="448" t="n">
        <v>12.3793097643061</v>
      </c>
      <c r="I10732" s="448" t="n">
        <v>249.443099563953</v>
      </c>
      <c r="J10732" s="389"/>
      <c r="K10732" s="331" t="s">
        <v>994</v>
      </c>
    </row>
    <row r="10733" customFormat="false" ht="15" hidden="true" customHeight="false" outlineLevel="0" collapsed="false">
      <c r="A10733" s="444"/>
      <c r="B10733" s="444" t="s">
        <v>2214</v>
      </c>
      <c r="C10733" s="444" t="str">
        <f aca="false">IFERROR(VLOOKUP(B10733,'[1]#¡REF!'!$A$1:$C$15201,2,FALSE()),"")</f>
        <v/>
      </c>
      <c r="D10733" s="444" t="s">
        <v>1016</v>
      </c>
      <c r="E10733" s="444" t="s">
        <v>1092</v>
      </c>
      <c r="F10733" s="354" t="s">
        <v>993</v>
      </c>
      <c r="G10733" s="447" t="n">
        <v>249</v>
      </c>
      <c r="H10733" s="448" t="n">
        <v>3082.44813131222</v>
      </c>
      <c r="I10733" s="448" t="n">
        <v>62111.3317914244</v>
      </c>
      <c r="J10733" s="389"/>
      <c r="K10733" s="331" t="s">
        <v>994</v>
      </c>
    </row>
    <row r="10734" customFormat="false" ht="15" hidden="true" customHeight="false" outlineLevel="0" collapsed="false">
      <c r="A10734" s="444"/>
      <c r="B10734" s="444" t="s">
        <v>2214</v>
      </c>
      <c r="C10734" s="444" t="str">
        <f aca="false">IFERROR(VLOOKUP(B10734,'[1]#¡REF!'!$A$1:$C$15201,2,FALSE()),"")</f>
        <v/>
      </c>
      <c r="D10734" s="444" t="s">
        <v>1016</v>
      </c>
      <c r="E10734" s="444" t="s">
        <v>1025</v>
      </c>
      <c r="F10734" s="354" t="s">
        <v>993</v>
      </c>
      <c r="G10734" s="447" t="n">
        <v>28185</v>
      </c>
      <c r="H10734" s="448" t="n">
        <v>348910.845706968</v>
      </c>
      <c r="I10734" s="448" t="n">
        <v>7030553.76121003</v>
      </c>
      <c r="J10734" s="389"/>
      <c r="K10734" s="331" t="s">
        <v>994</v>
      </c>
    </row>
    <row r="10735" customFormat="false" ht="15" hidden="true" customHeight="false" outlineLevel="0" collapsed="false">
      <c r="A10735" s="444"/>
      <c r="B10735" s="444" t="s">
        <v>2214</v>
      </c>
      <c r="C10735" s="444" t="str">
        <f aca="false">IFERROR(VLOOKUP(B10735,'[1]#¡REF!'!$A$1:$C$15201,2,FALSE()),"")</f>
        <v/>
      </c>
      <c r="D10735" s="444" t="s">
        <v>1016</v>
      </c>
      <c r="E10735" s="444" t="s">
        <v>1065</v>
      </c>
      <c r="F10735" s="354" t="s">
        <v>993</v>
      </c>
      <c r="G10735" s="447" t="n">
        <v>4</v>
      </c>
      <c r="H10735" s="448" t="n">
        <v>49.5172390572244</v>
      </c>
      <c r="I10735" s="448" t="n">
        <v>997.772398255814</v>
      </c>
      <c r="J10735" s="389"/>
      <c r="K10735" s="331" t="s">
        <v>994</v>
      </c>
    </row>
    <row r="10736" customFormat="false" ht="15" hidden="true" customHeight="false" outlineLevel="0" collapsed="false">
      <c r="A10736" s="444"/>
      <c r="B10736" s="444" t="s">
        <v>2214</v>
      </c>
      <c r="C10736" s="444" t="str">
        <f aca="false">IFERROR(VLOOKUP(B10736,'[1]#¡REF!'!$A$1:$C$15201,2,FALSE()),"")</f>
        <v/>
      </c>
      <c r="D10736" s="444" t="s">
        <v>1016</v>
      </c>
      <c r="E10736" s="444" t="s">
        <v>1093</v>
      </c>
      <c r="F10736" s="446" t="s">
        <v>1131</v>
      </c>
      <c r="G10736" s="447" t="n">
        <v>61</v>
      </c>
      <c r="H10736" s="448" t="n">
        <v>755.137895622672</v>
      </c>
      <c r="I10736" s="448" t="n">
        <v>15216.0290734012</v>
      </c>
      <c r="J10736" s="389"/>
      <c r="K10736" s="331" t="s">
        <v>994</v>
      </c>
    </row>
    <row r="10737" customFormat="false" ht="15" hidden="true" customHeight="false" outlineLevel="0" collapsed="false">
      <c r="A10737" s="444"/>
      <c r="B10737" s="444" t="s">
        <v>2214</v>
      </c>
      <c r="C10737" s="444" t="str">
        <f aca="false">IFERROR(VLOOKUP(B10737,'[1]#¡REF!'!$A$1:$C$15201,2,FALSE()),"")</f>
        <v/>
      </c>
      <c r="D10737" s="444" t="s">
        <v>1016</v>
      </c>
      <c r="E10737" s="444" t="s">
        <v>1027</v>
      </c>
      <c r="F10737" s="446" t="s">
        <v>1133</v>
      </c>
      <c r="G10737" s="447" t="n">
        <v>61</v>
      </c>
      <c r="H10737" s="448" t="n">
        <v>755.137895622672</v>
      </c>
      <c r="I10737" s="448" t="n">
        <v>15216.0290734012</v>
      </c>
      <c r="J10737" s="389"/>
      <c r="K10737" s="331" t="s">
        <v>994</v>
      </c>
    </row>
    <row r="10738" customFormat="false" ht="15" hidden="true" customHeight="false" outlineLevel="0" collapsed="false">
      <c r="A10738" s="449"/>
      <c r="B10738" s="449" t="s">
        <v>2214</v>
      </c>
      <c r="C10738" s="449" t="str">
        <f aca="false">IFERROR(VLOOKUP(B10738,'[1]#¡REF!'!$A$1:$C$15201,2,FALSE()),"")</f>
        <v/>
      </c>
      <c r="D10738" s="449" t="s">
        <v>1016</v>
      </c>
      <c r="E10738" s="449" t="s">
        <v>1028</v>
      </c>
      <c r="F10738" s="450" t="s">
        <v>1134</v>
      </c>
      <c r="G10738" s="447" t="n">
        <v>61</v>
      </c>
      <c r="H10738" s="448" t="n">
        <v>755.137895622672</v>
      </c>
      <c r="I10738" s="448" t="n">
        <v>15216.0290734012</v>
      </c>
      <c r="J10738" s="390"/>
      <c r="K10738" s="331" t="s">
        <v>994</v>
      </c>
    </row>
    <row r="10739" customFormat="false" ht="15.75" hidden="true" customHeight="false" outlineLevel="0" collapsed="false">
      <c r="A10739" s="508"/>
      <c r="B10739" s="451" t="s">
        <v>2214</v>
      </c>
      <c r="C10739" s="451" t="str">
        <f aca="false">IFERROR(VLOOKUP(B10739,'[1]#¡REF!'!$A$1:$C$15201,2,FALSE()),"")</f>
        <v/>
      </c>
      <c r="D10739" s="508" t="s">
        <v>1016</v>
      </c>
      <c r="E10739" s="508" t="s">
        <v>621</v>
      </c>
      <c r="F10739" s="452" t="s">
        <v>1136</v>
      </c>
      <c r="G10739" s="506" t="n">
        <v>100</v>
      </c>
      <c r="H10739" s="507" t="n">
        <v>1237.93097643061</v>
      </c>
      <c r="I10739" s="507" t="n">
        <v>24944.3099563954</v>
      </c>
      <c r="J10739" s="360"/>
      <c r="K10739" s="356" t="s">
        <v>994</v>
      </c>
      <c r="L10739" s="379"/>
      <c r="M10739" s="379"/>
      <c r="N10739" s="379"/>
      <c r="O10739" s="379"/>
      <c r="P10739" s="279"/>
      <c r="Q10739" s="395"/>
      <c r="R10739" s="396"/>
      <c r="S10739" s="396"/>
      <c r="T10739" s="382"/>
    </row>
    <row r="10740" customFormat="false" ht="15" hidden="true" customHeight="false" outlineLevel="0" collapsed="false">
      <c r="A10740" s="439"/>
      <c r="B10740" s="439" t="s">
        <v>2215</v>
      </c>
      <c r="C10740" s="439" t="str">
        <f aca="false">IFERROR(VLOOKUP(B10740,'[1]#¡REF!'!$A$1:$C$15201,2,FALSE()),"")</f>
        <v/>
      </c>
      <c r="D10740" s="439" t="s">
        <v>991</v>
      </c>
      <c r="E10740" s="439" t="s">
        <v>1046</v>
      </c>
      <c r="F10740" s="354" t="s">
        <v>993</v>
      </c>
      <c r="G10740" s="447" t="n">
        <v>5.12284153883222</v>
      </c>
      <c r="H10740" s="448" t="n">
        <v>64.2403388336238</v>
      </c>
      <c r="I10740" s="448" t="n">
        <v>1294.44286804273</v>
      </c>
      <c r="J10740" s="388"/>
      <c r="K10740" s="331" t="s">
        <v>994</v>
      </c>
    </row>
    <row r="10741" customFormat="false" ht="15" hidden="true" customHeight="false" outlineLevel="0" collapsed="false">
      <c r="A10741" s="444"/>
      <c r="B10741" s="444" t="s">
        <v>2215</v>
      </c>
      <c r="C10741" s="444" t="str">
        <f aca="false">IFERROR(VLOOKUP(B10741,'[1]#¡REF!'!$A$1:$C$15201,2,FALSE()),"")</f>
        <v/>
      </c>
      <c r="D10741" s="444" t="s">
        <v>1016</v>
      </c>
      <c r="E10741" s="444" t="s">
        <v>1019</v>
      </c>
      <c r="F10741" s="354" t="s">
        <v>993</v>
      </c>
      <c r="G10741" s="447" t="n">
        <v>515.357858806522</v>
      </c>
      <c r="H10741" s="448" t="n">
        <v>6462.57808666256</v>
      </c>
      <c r="I10741" s="448" t="n">
        <v>130220.952525098</v>
      </c>
      <c r="J10741" s="389"/>
      <c r="K10741" s="331" t="s">
        <v>994</v>
      </c>
    </row>
    <row r="10742" customFormat="false" ht="15" hidden="true" customHeight="false" outlineLevel="0" collapsed="false">
      <c r="A10742" s="444"/>
      <c r="B10742" s="444" t="s">
        <v>2215</v>
      </c>
      <c r="C10742" s="444" t="str">
        <f aca="false">IFERROR(VLOOKUP(B10742,'[1]#¡REF!'!$A$1:$C$15201,2,FALSE()),"")</f>
        <v/>
      </c>
      <c r="D10742" s="444" t="s">
        <v>1016</v>
      </c>
      <c r="E10742" s="444" t="s">
        <v>1028</v>
      </c>
      <c r="F10742" s="446" t="s">
        <v>1134</v>
      </c>
      <c r="G10742" s="447" t="n">
        <v>28.6879126174604</v>
      </c>
      <c r="H10742" s="448" t="n">
        <v>359.745897468293</v>
      </c>
      <c r="I10742" s="448" t="n">
        <v>7248.88006103927</v>
      </c>
      <c r="J10742" s="389"/>
      <c r="K10742" s="331" t="s">
        <v>994</v>
      </c>
    </row>
    <row r="10743" customFormat="false" ht="15" hidden="true" customHeight="false" outlineLevel="0" collapsed="false">
      <c r="A10743" s="444"/>
      <c r="B10743" s="444" t="s">
        <v>2216</v>
      </c>
      <c r="C10743" s="444" t="str">
        <f aca="false">IFERROR(VLOOKUP(B10743,'[1]#¡REF!'!$A$1:$C$15201,2,FALSE()),"")</f>
        <v/>
      </c>
      <c r="D10743" s="444" t="s">
        <v>1016</v>
      </c>
      <c r="E10743" s="444" t="s">
        <v>1017</v>
      </c>
      <c r="F10743" s="446" t="s">
        <v>1130</v>
      </c>
      <c r="G10743" s="447" t="n">
        <v>1</v>
      </c>
      <c r="H10743" s="448" t="n">
        <v>9.88484551574108</v>
      </c>
      <c r="I10743" s="448" t="n">
        <v>196.807262774741</v>
      </c>
      <c r="J10743" s="389"/>
      <c r="K10743" s="331" t="s">
        <v>994</v>
      </c>
    </row>
    <row r="10744" customFormat="false" ht="15" hidden="true" customHeight="false" outlineLevel="0" collapsed="false">
      <c r="A10744" s="444"/>
      <c r="B10744" s="444" t="s">
        <v>2216</v>
      </c>
      <c r="C10744" s="444" t="str">
        <f aca="false">IFERROR(VLOOKUP(B10744,'[1]#¡REF!'!$A$1:$C$15201,2,FALSE()),"")</f>
        <v/>
      </c>
      <c r="D10744" s="444" t="s">
        <v>1016</v>
      </c>
      <c r="E10744" s="444" t="s">
        <v>1091</v>
      </c>
      <c r="F10744" s="354" t="s">
        <v>993</v>
      </c>
      <c r="G10744" s="447" t="n">
        <v>197</v>
      </c>
      <c r="H10744" s="448" t="n">
        <v>1947.31456660099</v>
      </c>
      <c r="I10744" s="448" t="n">
        <v>38771.0307666239</v>
      </c>
      <c r="J10744" s="389"/>
      <c r="K10744" s="331" t="s">
        <v>994</v>
      </c>
    </row>
    <row r="10745" customFormat="false" ht="15" hidden="true" customHeight="false" outlineLevel="0" collapsed="false">
      <c r="A10745" s="444"/>
      <c r="B10745" s="444" t="s">
        <v>2216</v>
      </c>
      <c r="C10745" s="444" t="str">
        <f aca="false">IFERROR(VLOOKUP(B10745,'[1]#¡REF!'!$A$1:$C$15201,2,FALSE()),"")</f>
        <v/>
      </c>
      <c r="D10745" s="444" t="s">
        <v>1016</v>
      </c>
      <c r="E10745" s="444" t="s">
        <v>1019</v>
      </c>
      <c r="F10745" s="354" t="s">
        <v>993</v>
      </c>
      <c r="G10745" s="447" t="n">
        <v>6</v>
      </c>
      <c r="H10745" s="448" t="n">
        <v>59.3090730944465</v>
      </c>
      <c r="I10745" s="448" t="n">
        <v>1180.84357664844</v>
      </c>
      <c r="J10745" s="389"/>
      <c r="K10745" s="331" t="s">
        <v>994</v>
      </c>
    </row>
    <row r="10746" customFormat="false" ht="15" hidden="true" customHeight="false" outlineLevel="0" collapsed="false">
      <c r="A10746" s="444"/>
      <c r="B10746" s="444" t="s">
        <v>2216</v>
      </c>
      <c r="C10746" s="444" t="str">
        <f aca="false">IFERROR(VLOOKUP(B10746,'[1]#¡REF!'!$A$1:$C$15201,2,FALSE()),"")</f>
        <v/>
      </c>
      <c r="D10746" s="444" t="s">
        <v>1016</v>
      </c>
      <c r="E10746" s="444" t="s">
        <v>1020</v>
      </c>
      <c r="F10746" s="354" t="s">
        <v>993</v>
      </c>
      <c r="G10746" s="447" t="n">
        <v>300</v>
      </c>
      <c r="H10746" s="448" t="n">
        <v>2965.45365472233</v>
      </c>
      <c r="I10746" s="448" t="n">
        <v>59042.1788324222</v>
      </c>
      <c r="J10746" s="389"/>
      <c r="K10746" s="331" t="s">
        <v>994</v>
      </c>
    </row>
    <row r="10747" customFormat="false" ht="15" hidden="true" customHeight="false" outlineLevel="0" collapsed="false">
      <c r="A10747" s="444"/>
      <c r="B10747" s="444" t="s">
        <v>2216</v>
      </c>
      <c r="C10747" s="444" t="str">
        <f aca="false">IFERROR(VLOOKUP(B10747,'[1]#¡REF!'!$A$1:$C$15201,2,FALSE()),"")</f>
        <v/>
      </c>
      <c r="D10747" s="444" t="s">
        <v>1016</v>
      </c>
      <c r="E10747" s="444" t="s">
        <v>1041</v>
      </c>
      <c r="F10747" s="354" t="s">
        <v>993</v>
      </c>
      <c r="G10747" s="447" t="n">
        <v>38</v>
      </c>
      <c r="H10747" s="448" t="n">
        <v>375.624129598161</v>
      </c>
      <c r="I10747" s="448" t="n">
        <v>7478.67598544014</v>
      </c>
      <c r="J10747" s="389"/>
      <c r="K10747" s="331" t="s">
        <v>994</v>
      </c>
    </row>
    <row r="10748" customFormat="false" ht="15" hidden="true" customHeight="false" outlineLevel="0" collapsed="false">
      <c r="A10748" s="444"/>
      <c r="B10748" s="444" t="s">
        <v>2216</v>
      </c>
      <c r="C10748" s="444" t="str">
        <f aca="false">IFERROR(VLOOKUP(B10748,'[1]#¡REF!'!$A$1:$C$15201,2,FALSE()),"")</f>
        <v/>
      </c>
      <c r="D10748" s="444" t="s">
        <v>1016</v>
      </c>
      <c r="E10748" s="444" t="s">
        <v>1022</v>
      </c>
      <c r="F10748" s="354" t="s">
        <v>993</v>
      </c>
      <c r="G10748" s="447" t="n">
        <v>99</v>
      </c>
      <c r="H10748" s="448" t="n">
        <v>978.599706058368</v>
      </c>
      <c r="I10748" s="448" t="n">
        <v>19483.9190146993</v>
      </c>
      <c r="J10748" s="389"/>
      <c r="K10748" s="331" t="s">
        <v>994</v>
      </c>
    </row>
    <row r="10749" customFormat="false" ht="15" hidden="true" customHeight="false" outlineLevel="0" collapsed="false">
      <c r="A10749" s="444"/>
      <c r="B10749" s="444" t="s">
        <v>2216</v>
      </c>
      <c r="C10749" s="444" t="str">
        <f aca="false">IFERROR(VLOOKUP(B10749,'[1]#¡REF!'!$A$1:$C$15201,2,FALSE()),"")</f>
        <v/>
      </c>
      <c r="D10749" s="444" t="s">
        <v>1016</v>
      </c>
      <c r="E10749" s="444" t="s">
        <v>1023</v>
      </c>
      <c r="F10749" s="354" t="s">
        <v>993</v>
      </c>
      <c r="G10749" s="447" t="n">
        <v>252</v>
      </c>
      <c r="H10749" s="448" t="n">
        <v>2490.98106996675</v>
      </c>
      <c r="I10749" s="448" t="n">
        <v>49595.4302192346</v>
      </c>
      <c r="J10749" s="389"/>
      <c r="K10749" s="331" t="s">
        <v>994</v>
      </c>
    </row>
    <row r="10750" customFormat="false" ht="15" hidden="true" customHeight="false" outlineLevel="0" collapsed="false">
      <c r="A10750" s="444"/>
      <c r="B10750" s="444" t="s">
        <v>2216</v>
      </c>
      <c r="C10750" s="444" t="str">
        <f aca="false">IFERROR(VLOOKUP(B10750,'[1]#¡REF!'!$A$1:$C$15201,2,FALSE()),"")</f>
        <v/>
      </c>
      <c r="D10750" s="444" t="s">
        <v>1016</v>
      </c>
      <c r="E10750" s="444" t="s">
        <v>1025</v>
      </c>
      <c r="F10750" s="354" t="s">
        <v>993</v>
      </c>
      <c r="G10750" s="447" t="n">
        <v>7</v>
      </c>
      <c r="H10750" s="448" t="n">
        <v>69.1939186101876</v>
      </c>
      <c r="I10750" s="448" t="n">
        <v>1377.65083942318</v>
      </c>
      <c r="J10750" s="389"/>
      <c r="K10750" s="331" t="s">
        <v>994</v>
      </c>
    </row>
    <row r="10751" customFormat="false" ht="15" hidden="true" customHeight="false" outlineLevel="0" collapsed="false">
      <c r="A10751" s="444"/>
      <c r="B10751" s="444" t="s">
        <v>2216</v>
      </c>
      <c r="C10751" s="444" t="str">
        <f aca="false">IFERROR(VLOOKUP(B10751,'[1]#¡REF!'!$A$1:$C$15201,2,FALSE()),"")</f>
        <v/>
      </c>
      <c r="D10751" s="444" t="s">
        <v>1016</v>
      </c>
      <c r="E10751" s="444" t="s">
        <v>1065</v>
      </c>
      <c r="F10751" s="354" t="s">
        <v>993</v>
      </c>
      <c r="G10751" s="447" t="n">
        <v>21</v>
      </c>
      <c r="H10751" s="448" t="n">
        <v>207.581755830563</v>
      </c>
      <c r="I10751" s="448" t="n">
        <v>4132.95251826955</v>
      </c>
      <c r="J10751" s="389"/>
      <c r="K10751" s="331" t="s">
        <v>994</v>
      </c>
    </row>
    <row r="10752" customFormat="false" ht="15" hidden="true" customHeight="false" outlineLevel="0" collapsed="false">
      <c r="A10752" s="444"/>
      <c r="B10752" s="444" t="s">
        <v>2216</v>
      </c>
      <c r="C10752" s="444" t="str">
        <f aca="false">IFERROR(VLOOKUP(B10752,'[1]#¡REF!'!$A$1:$C$15201,2,FALSE()),"")</f>
        <v/>
      </c>
      <c r="D10752" s="444" t="s">
        <v>1016</v>
      </c>
      <c r="E10752" s="444" t="s">
        <v>1043</v>
      </c>
      <c r="F10752" s="354" t="s">
        <v>993</v>
      </c>
      <c r="G10752" s="447" t="n">
        <v>119</v>
      </c>
      <c r="H10752" s="448" t="n">
        <v>1176.29661637319</v>
      </c>
      <c r="I10752" s="448" t="n">
        <v>23420.0642701941</v>
      </c>
      <c r="J10752" s="389"/>
      <c r="K10752" s="331" t="s">
        <v>994</v>
      </c>
    </row>
    <row r="10753" customFormat="false" ht="15" hidden="true" customHeight="false" outlineLevel="0" collapsed="false">
      <c r="A10753" s="444"/>
      <c r="B10753" s="444" t="s">
        <v>2216</v>
      </c>
      <c r="C10753" s="444" t="str">
        <f aca="false">IFERROR(VLOOKUP(B10753,'[1]#¡REF!'!$A$1:$C$15201,2,FALSE()),"")</f>
        <v/>
      </c>
      <c r="D10753" s="444" t="s">
        <v>1016</v>
      </c>
      <c r="E10753" s="444" t="s">
        <v>1093</v>
      </c>
      <c r="F10753" s="446" t="s">
        <v>1131</v>
      </c>
      <c r="G10753" s="447" t="n">
        <v>1</v>
      </c>
      <c r="H10753" s="448" t="n">
        <v>9.88484551574108</v>
      </c>
      <c r="I10753" s="448" t="n">
        <v>196.807262774741</v>
      </c>
      <c r="J10753" s="389"/>
      <c r="K10753" s="331" t="s">
        <v>994</v>
      </c>
    </row>
    <row r="10754" customFormat="false" ht="15" hidden="true" customHeight="false" outlineLevel="0" collapsed="false">
      <c r="A10754" s="444"/>
      <c r="B10754" s="444" t="s">
        <v>2216</v>
      </c>
      <c r="C10754" s="444" t="str">
        <f aca="false">IFERROR(VLOOKUP(B10754,'[1]#¡REF!'!$A$1:$C$15201,2,FALSE()),"")</f>
        <v/>
      </c>
      <c r="D10754" s="444" t="s">
        <v>1016</v>
      </c>
      <c r="E10754" s="444" t="s">
        <v>1026</v>
      </c>
      <c r="F10754" s="446" t="s">
        <v>1132</v>
      </c>
      <c r="G10754" s="447" t="n">
        <v>9</v>
      </c>
      <c r="H10754" s="448" t="n">
        <v>88.9636096416698</v>
      </c>
      <c r="I10754" s="448" t="n">
        <v>1771.26536497267</v>
      </c>
      <c r="J10754" s="389"/>
      <c r="K10754" s="331" t="s">
        <v>994</v>
      </c>
    </row>
    <row r="10755" customFormat="false" ht="15" hidden="true" customHeight="false" outlineLevel="0" collapsed="false">
      <c r="A10755" s="444"/>
      <c r="B10755" s="444" t="s">
        <v>2216</v>
      </c>
      <c r="C10755" s="444" t="str">
        <f aca="false">IFERROR(VLOOKUP(B10755,'[1]#¡REF!'!$A$1:$C$15201,2,FALSE()),"")</f>
        <v/>
      </c>
      <c r="D10755" s="444" t="s">
        <v>1016</v>
      </c>
      <c r="E10755" s="444" t="s">
        <v>1027</v>
      </c>
      <c r="F10755" s="446" t="s">
        <v>1133</v>
      </c>
      <c r="G10755" s="447" t="n">
        <v>1</v>
      </c>
      <c r="H10755" s="448" t="n">
        <v>9.88484551574108</v>
      </c>
      <c r="I10755" s="448" t="n">
        <v>196.807262774741</v>
      </c>
      <c r="J10755" s="389"/>
      <c r="K10755" s="331" t="s">
        <v>994</v>
      </c>
    </row>
    <row r="10756" customFormat="false" ht="15" hidden="true" customHeight="false" outlineLevel="0" collapsed="false">
      <c r="A10756" s="449"/>
      <c r="B10756" s="449" t="s">
        <v>2216</v>
      </c>
      <c r="C10756" s="449" t="str">
        <f aca="false">IFERROR(VLOOKUP(B10756,'[1]#¡REF!'!$A$1:$C$15201,2,FALSE()),"")</f>
        <v/>
      </c>
      <c r="D10756" s="449" t="s">
        <v>1016</v>
      </c>
      <c r="E10756" s="449" t="s">
        <v>1028</v>
      </c>
      <c r="F10756" s="450" t="s">
        <v>1134</v>
      </c>
      <c r="G10756" s="447" t="n">
        <v>2</v>
      </c>
      <c r="H10756" s="448" t="n">
        <v>19.7696910314822</v>
      </c>
      <c r="I10756" s="448" t="n">
        <v>393.614525549481</v>
      </c>
      <c r="J10756" s="390"/>
      <c r="K10756" s="331" t="s">
        <v>994</v>
      </c>
    </row>
    <row r="10757" customFormat="false" ht="15.75" hidden="true" customHeight="false" outlineLevel="0" collapsed="false">
      <c r="A10757" s="508"/>
      <c r="B10757" s="451" t="s">
        <v>2216</v>
      </c>
      <c r="C10757" s="451" t="str">
        <f aca="false">IFERROR(VLOOKUP(B10757,'[1]#¡REF!'!$A$1:$C$15201,2,FALSE()),"")</f>
        <v/>
      </c>
      <c r="D10757" s="508" t="s">
        <v>1016</v>
      </c>
      <c r="E10757" s="508" t="s">
        <v>621</v>
      </c>
      <c r="F10757" s="452" t="s">
        <v>1136</v>
      </c>
      <c r="G10757" s="506" t="n">
        <v>1</v>
      </c>
      <c r="H10757" s="507" t="n">
        <v>9.88484551574108</v>
      </c>
      <c r="I10757" s="507" t="n">
        <v>196.807262774741</v>
      </c>
      <c r="J10757" s="360"/>
      <c r="K10757" s="356" t="s">
        <v>994</v>
      </c>
      <c r="L10757" s="379"/>
      <c r="M10757" s="379"/>
      <c r="N10757" s="379"/>
      <c r="O10757" s="379"/>
      <c r="P10757" s="279"/>
      <c r="Q10757" s="395"/>
      <c r="R10757" s="396"/>
      <c r="S10757" s="396"/>
      <c r="T10757" s="382"/>
    </row>
    <row r="10758" customFormat="false" ht="15" hidden="true" customHeight="false" outlineLevel="0" collapsed="false">
      <c r="A10758" s="439"/>
      <c r="B10758" s="439" t="s">
        <v>2217</v>
      </c>
      <c r="C10758" s="439" t="str">
        <f aca="false">IFERROR(VLOOKUP(B10758,'[1]#¡REF!'!$A$1:$C$15201,2,FALSE()),"")</f>
        <v/>
      </c>
      <c r="D10758" s="439" t="s">
        <v>991</v>
      </c>
      <c r="E10758" s="439" t="s">
        <v>1011</v>
      </c>
      <c r="F10758" s="354" t="s">
        <v>993</v>
      </c>
      <c r="G10758" s="447" t="n">
        <v>24</v>
      </c>
      <c r="H10758" s="448" t="n">
        <v>49279.2246891199</v>
      </c>
      <c r="I10758" s="448" t="n">
        <v>981149.306509925</v>
      </c>
      <c r="J10758" s="388"/>
      <c r="K10758" s="331" t="s">
        <v>994</v>
      </c>
    </row>
    <row r="10759" customFormat="false" ht="15" hidden="true" customHeight="false" outlineLevel="0" collapsed="false">
      <c r="A10759" s="444"/>
      <c r="B10759" s="444" t="s">
        <v>2217</v>
      </c>
      <c r="C10759" s="444" t="str">
        <f aca="false">IFERROR(VLOOKUP(B10759,'[1]#¡REF!'!$A$1:$C$15201,2,FALSE()),"")</f>
        <v/>
      </c>
      <c r="D10759" s="444" t="s">
        <v>991</v>
      </c>
      <c r="E10759" s="444" t="s">
        <v>1014</v>
      </c>
      <c r="F10759" s="446" t="s">
        <v>1132</v>
      </c>
      <c r="G10759" s="447" t="n">
        <v>762</v>
      </c>
      <c r="H10759" s="448" t="n">
        <v>1564615.38387956</v>
      </c>
      <c r="I10759" s="448" t="n">
        <v>31151490.4816901</v>
      </c>
      <c r="J10759" s="389"/>
      <c r="K10759" s="331" t="s">
        <v>994</v>
      </c>
    </row>
    <row r="10760" customFormat="false" ht="15" hidden="true" customHeight="false" outlineLevel="0" collapsed="false">
      <c r="A10760" s="444"/>
      <c r="B10760" s="444" t="s">
        <v>2217</v>
      </c>
      <c r="C10760" s="444" t="str">
        <f aca="false">IFERROR(VLOOKUP(B10760,'[1]#¡REF!'!$A$1:$C$15201,2,FALSE()),"")</f>
        <v/>
      </c>
      <c r="D10760" s="444" t="s">
        <v>991</v>
      </c>
      <c r="E10760" s="444" t="s">
        <v>1002</v>
      </c>
      <c r="F10760" s="446" t="s">
        <v>1133</v>
      </c>
      <c r="G10760" s="447" t="n">
        <v>24</v>
      </c>
      <c r="H10760" s="448" t="n">
        <v>49279.2246891199</v>
      </c>
      <c r="I10760" s="448" t="n">
        <v>981149.306509926</v>
      </c>
      <c r="J10760" s="389"/>
      <c r="K10760" s="331" t="s">
        <v>994</v>
      </c>
    </row>
    <row r="10761" customFormat="false" ht="15" hidden="true" customHeight="false" outlineLevel="0" collapsed="false">
      <c r="A10761" s="449"/>
      <c r="B10761" s="449" t="s">
        <v>2217</v>
      </c>
      <c r="C10761" s="449" t="str">
        <f aca="false">IFERROR(VLOOKUP(B10761,'[1]#¡REF!'!$A$1:$C$15201,2,FALSE()),"")</f>
        <v/>
      </c>
      <c r="D10761" s="449" t="s">
        <v>991</v>
      </c>
      <c r="E10761" s="449" t="s">
        <v>1004</v>
      </c>
      <c r="F10761" s="450" t="s">
        <v>1134</v>
      </c>
      <c r="G10761" s="447" t="n">
        <v>10</v>
      </c>
      <c r="H10761" s="448" t="n">
        <v>20533.0102871333</v>
      </c>
      <c r="I10761" s="448" t="n">
        <v>408812.211045802</v>
      </c>
      <c r="J10761" s="390"/>
      <c r="K10761" s="331" t="s">
        <v>994</v>
      </c>
    </row>
    <row r="10762" customFormat="false" ht="15" hidden="true" customHeight="false" outlineLevel="0" collapsed="false">
      <c r="A10762" s="439"/>
      <c r="B10762" s="439" t="s">
        <v>2218</v>
      </c>
      <c r="C10762" s="439" t="str">
        <f aca="false">IFERROR(VLOOKUP(B10762,'[1]#¡REF!'!$A$1:$C$15201,2,FALSE()),"")</f>
        <v/>
      </c>
      <c r="D10762" s="439" t="s">
        <v>991</v>
      </c>
      <c r="E10762" s="439" t="s">
        <v>997</v>
      </c>
      <c r="F10762" s="441" t="s">
        <v>1130</v>
      </c>
      <c r="G10762" s="447" t="n">
        <v>3</v>
      </c>
      <c r="H10762" s="448" t="n">
        <v>41.5777385557491</v>
      </c>
      <c r="I10762" s="448" t="n">
        <v>827.812726510507</v>
      </c>
      <c r="J10762" s="388"/>
      <c r="K10762" s="331" t="s">
        <v>994</v>
      </c>
    </row>
    <row r="10763" customFormat="false" ht="15" hidden="true" customHeight="false" outlineLevel="0" collapsed="false">
      <c r="A10763" s="444"/>
      <c r="B10763" s="444" t="s">
        <v>2218</v>
      </c>
      <c r="C10763" s="444" t="str">
        <f aca="false">IFERROR(VLOOKUP(B10763,'[1]#¡REF!'!$A$1:$C$15201,2,FALSE()),"")</f>
        <v/>
      </c>
      <c r="D10763" s="444" t="s">
        <v>991</v>
      </c>
      <c r="E10763" s="444" t="s">
        <v>1010</v>
      </c>
      <c r="F10763" s="354" t="s">
        <v>993</v>
      </c>
      <c r="G10763" s="447" t="n">
        <v>6</v>
      </c>
      <c r="H10763" s="448" t="n">
        <v>83.1554771114983</v>
      </c>
      <c r="I10763" s="448" t="n">
        <v>1655.62545302101</v>
      </c>
      <c r="J10763" s="389"/>
      <c r="K10763" s="331" t="s">
        <v>994</v>
      </c>
    </row>
    <row r="10764" customFormat="false" ht="15" hidden="true" customHeight="false" outlineLevel="0" collapsed="false">
      <c r="A10764" s="444"/>
      <c r="B10764" s="444" t="s">
        <v>2218</v>
      </c>
      <c r="C10764" s="444" t="str">
        <f aca="false">IFERROR(VLOOKUP(B10764,'[1]#¡REF!'!$A$1:$C$15201,2,FALSE()),"")</f>
        <v/>
      </c>
      <c r="D10764" s="444" t="s">
        <v>1016</v>
      </c>
      <c r="E10764" s="444" t="s">
        <v>1018</v>
      </c>
      <c r="F10764" s="354" t="s">
        <v>993</v>
      </c>
      <c r="G10764" s="447" t="n">
        <v>28</v>
      </c>
      <c r="H10764" s="448" t="n">
        <v>388.058893186992</v>
      </c>
      <c r="I10764" s="448" t="n">
        <v>7726.25211409806</v>
      </c>
      <c r="J10764" s="389"/>
      <c r="K10764" s="331" t="s">
        <v>994</v>
      </c>
    </row>
    <row r="10765" customFormat="false" ht="15" hidden="true" customHeight="false" outlineLevel="0" collapsed="false">
      <c r="A10765" s="449"/>
      <c r="B10765" s="449" t="s">
        <v>2218</v>
      </c>
      <c r="C10765" s="449" t="str">
        <f aca="false">IFERROR(VLOOKUP(B10765,'[1]#¡REF!'!$A$1:$C$15201,2,FALSE()),"")</f>
        <v/>
      </c>
      <c r="D10765" s="449" t="s">
        <v>1016</v>
      </c>
      <c r="E10765" s="449" t="s">
        <v>1019</v>
      </c>
      <c r="F10765" s="354" t="s">
        <v>993</v>
      </c>
      <c r="G10765" s="447" t="n">
        <v>8</v>
      </c>
      <c r="H10765" s="448" t="n">
        <v>110.873969481998</v>
      </c>
      <c r="I10765" s="448" t="n">
        <v>2207.50060402802</v>
      </c>
      <c r="J10765" s="390"/>
      <c r="K10765" s="331" t="s">
        <v>994</v>
      </c>
    </row>
    <row r="10766" customFormat="false" ht="15" hidden="true" customHeight="false" outlineLevel="0" collapsed="false">
      <c r="A10766" s="439"/>
      <c r="B10766" s="439" t="s">
        <v>913</v>
      </c>
      <c r="C10766" s="439" t="str">
        <f aca="false">IFERROR(VLOOKUP(B10766,'[1]#¡REF!'!$A$1:$C$15201,2,FALSE()),"")</f>
        <v/>
      </c>
      <c r="D10766" s="439" t="s">
        <v>1016</v>
      </c>
      <c r="E10766" s="439" t="s">
        <v>1017</v>
      </c>
      <c r="F10766" s="441" t="s">
        <v>1130</v>
      </c>
      <c r="G10766" s="447" t="n">
        <v>58</v>
      </c>
      <c r="H10766" s="448" t="n">
        <v>2411.21341088456</v>
      </c>
      <c r="I10766" s="448" t="n">
        <v>48007.2562192551</v>
      </c>
      <c r="J10766" s="388"/>
      <c r="K10766" s="331" t="s">
        <v>994</v>
      </c>
    </row>
    <row r="10767" customFormat="false" ht="15" hidden="true" customHeight="false" outlineLevel="0" collapsed="false">
      <c r="A10767" s="444"/>
      <c r="B10767" s="444" t="s">
        <v>913</v>
      </c>
      <c r="C10767" s="444" t="str">
        <f aca="false">IFERROR(VLOOKUP(B10767,'[1]#¡REF!'!$A$1:$C$15201,2,FALSE()),"")</f>
        <v/>
      </c>
      <c r="D10767" s="444" t="s">
        <v>1016</v>
      </c>
      <c r="E10767" s="444" t="s">
        <v>1091</v>
      </c>
      <c r="F10767" s="354" t="s">
        <v>993</v>
      </c>
      <c r="G10767" s="447" t="n">
        <v>87</v>
      </c>
      <c r="H10767" s="448" t="n">
        <v>3616.82011632685</v>
      </c>
      <c r="I10767" s="448" t="n">
        <v>72010.8843288827</v>
      </c>
      <c r="J10767" s="389"/>
      <c r="K10767" s="331" t="s">
        <v>994</v>
      </c>
    </row>
    <row r="10768" customFormat="false" ht="15" hidden="true" customHeight="false" outlineLevel="0" collapsed="false">
      <c r="A10768" s="444"/>
      <c r="B10768" s="444" t="s">
        <v>913</v>
      </c>
      <c r="C10768" s="444" t="str">
        <f aca="false">IFERROR(VLOOKUP(B10768,'[1]#¡REF!'!$A$1:$C$15201,2,FALSE()),"")</f>
        <v/>
      </c>
      <c r="D10768" s="444" t="s">
        <v>1016</v>
      </c>
      <c r="E10768" s="444" t="s">
        <v>1019</v>
      </c>
      <c r="F10768" s="354" t="s">
        <v>993</v>
      </c>
      <c r="G10768" s="447" t="n">
        <v>49</v>
      </c>
      <c r="H10768" s="448" t="n">
        <v>2037.0596057473</v>
      </c>
      <c r="I10768" s="448" t="n">
        <v>40557.8543921293</v>
      </c>
      <c r="J10768" s="389"/>
      <c r="K10768" s="331" t="s">
        <v>994</v>
      </c>
    </row>
    <row r="10769" customFormat="false" ht="15" hidden="true" customHeight="false" outlineLevel="0" collapsed="false">
      <c r="A10769" s="444"/>
      <c r="B10769" s="444" t="s">
        <v>913</v>
      </c>
      <c r="C10769" s="444" t="str">
        <f aca="false">IFERROR(VLOOKUP(B10769,'[1]#¡REF!'!$A$1:$C$15201,2,FALSE()),"")</f>
        <v/>
      </c>
      <c r="D10769" s="444" t="s">
        <v>1016</v>
      </c>
      <c r="E10769" s="444" t="s">
        <v>1092</v>
      </c>
      <c r="F10769" s="354" t="s">
        <v>993</v>
      </c>
      <c r="G10769" s="447" t="n">
        <v>2808</v>
      </c>
      <c r="H10769" s="448" t="n">
        <v>116735.987202825</v>
      </c>
      <c r="I10769" s="448" t="n">
        <v>2324213.37006325</v>
      </c>
      <c r="J10769" s="389"/>
      <c r="K10769" s="331" t="s">
        <v>994</v>
      </c>
    </row>
    <row r="10770" customFormat="false" ht="15" hidden="true" customHeight="false" outlineLevel="0" collapsed="false">
      <c r="A10770" s="444"/>
      <c r="B10770" s="444" t="s">
        <v>913</v>
      </c>
      <c r="C10770" s="444" t="str">
        <f aca="false">IFERROR(VLOOKUP(B10770,'[1]#¡REF!'!$A$1:$C$15201,2,FALSE()),"")</f>
        <v/>
      </c>
      <c r="D10770" s="444" t="s">
        <v>1016</v>
      </c>
      <c r="E10770" s="444" t="s">
        <v>1025</v>
      </c>
      <c r="F10770" s="354" t="s">
        <v>993</v>
      </c>
      <c r="G10770" s="447" t="n">
        <v>672</v>
      </c>
      <c r="H10770" s="448" t="n">
        <v>27936.8174502487</v>
      </c>
      <c r="I10770" s="448" t="n">
        <v>556222.003092059</v>
      </c>
      <c r="J10770" s="389"/>
      <c r="K10770" s="331" t="s">
        <v>994</v>
      </c>
    </row>
    <row r="10771" customFormat="false" ht="15" hidden="true" customHeight="false" outlineLevel="0" collapsed="false">
      <c r="A10771" s="444"/>
      <c r="B10771" s="444" t="s">
        <v>913</v>
      </c>
      <c r="C10771" s="444" t="str">
        <f aca="false">IFERROR(VLOOKUP(B10771,'[1]#¡REF!'!$A$1:$C$15201,2,FALSE()),"")</f>
        <v/>
      </c>
      <c r="D10771" s="444" t="s">
        <v>1016</v>
      </c>
      <c r="E10771" s="444" t="s">
        <v>1093</v>
      </c>
      <c r="F10771" s="446" t="s">
        <v>1131</v>
      </c>
      <c r="G10771" s="447" t="n">
        <v>58</v>
      </c>
      <c r="H10771" s="448" t="n">
        <v>2411.21341088456</v>
      </c>
      <c r="I10771" s="448" t="n">
        <v>48007.2562192551</v>
      </c>
      <c r="J10771" s="389"/>
      <c r="K10771" s="331" t="s">
        <v>994</v>
      </c>
    </row>
    <row r="10772" customFormat="false" ht="15" hidden="true" customHeight="false" outlineLevel="0" collapsed="false">
      <c r="A10772" s="444"/>
      <c r="B10772" s="444" t="s">
        <v>913</v>
      </c>
      <c r="C10772" s="444" t="str">
        <f aca="false">IFERROR(VLOOKUP(B10772,'[1]#¡REF!'!$A$1:$C$15201,2,FALSE()),"")</f>
        <v/>
      </c>
      <c r="D10772" s="444" t="s">
        <v>1016</v>
      </c>
      <c r="E10772" s="444" t="s">
        <v>1027</v>
      </c>
      <c r="F10772" s="446" t="s">
        <v>1133</v>
      </c>
      <c r="G10772" s="447" t="n">
        <v>58</v>
      </c>
      <c r="H10772" s="448" t="n">
        <v>2411.21341088456</v>
      </c>
      <c r="I10772" s="448" t="n">
        <v>48007.2562192551</v>
      </c>
      <c r="J10772" s="389"/>
      <c r="K10772" s="331" t="s">
        <v>994</v>
      </c>
    </row>
    <row r="10773" customFormat="false" ht="15" hidden="true" customHeight="false" outlineLevel="0" collapsed="false">
      <c r="A10773" s="449"/>
      <c r="B10773" s="449" t="s">
        <v>913</v>
      </c>
      <c r="C10773" s="449" t="str">
        <f aca="false">IFERROR(VLOOKUP(B10773,'[1]#¡REF!'!$A$1:$C$15201,2,FALSE()),"")</f>
        <v/>
      </c>
      <c r="D10773" s="449" t="s">
        <v>1016</v>
      </c>
      <c r="E10773" s="449" t="s">
        <v>1028</v>
      </c>
      <c r="F10773" s="450" t="s">
        <v>1134</v>
      </c>
      <c r="G10773" s="447" t="n">
        <v>58</v>
      </c>
      <c r="H10773" s="448" t="n">
        <v>2411.21341088456</v>
      </c>
      <c r="I10773" s="448" t="n">
        <v>48007.2562192551</v>
      </c>
      <c r="J10773" s="390"/>
      <c r="K10773" s="331" t="s">
        <v>994</v>
      </c>
    </row>
    <row r="10774" customFormat="false" ht="15" hidden="true" customHeight="false" outlineLevel="0" collapsed="false">
      <c r="A10774" s="439"/>
      <c r="B10774" s="439" t="s">
        <v>2219</v>
      </c>
      <c r="C10774" s="439" t="str">
        <f aca="false">IFERROR(VLOOKUP(B10774,'[1]#¡REF!'!$A$1:$C$15201,2,FALSE()),"")</f>
        <v/>
      </c>
      <c r="D10774" s="439" t="s">
        <v>991</v>
      </c>
      <c r="E10774" s="439" t="s">
        <v>1000</v>
      </c>
      <c r="F10774" s="354" t="s">
        <v>993</v>
      </c>
      <c r="G10774" s="447" t="n">
        <v>106</v>
      </c>
      <c r="H10774" s="448" t="n">
        <v>3602.82074587245</v>
      </c>
      <c r="I10774" s="448" t="n">
        <v>71732.1568793427</v>
      </c>
      <c r="J10774" s="388"/>
      <c r="K10774" s="331" t="s">
        <v>994</v>
      </c>
    </row>
    <row r="10775" customFormat="false" ht="15" hidden="true" customHeight="false" outlineLevel="0" collapsed="false">
      <c r="A10775" s="444"/>
      <c r="B10775" s="444" t="s">
        <v>2219</v>
      </c>
      <c r="C10775" s="444" t="str">
        <f aca="false">IFERROR(VLOOKUP(B10775,'[1]#¡REF!'!$A$1:$C$15201,2,FALSE()),"")</f>
        <v/>
      </c>
      <c r="D10775" s="444" t="s">
        <v>991</v>
      </c>
      <c r="E10775" s="444" t="s">
        <v>1011</v>
      </c>
      <c r="F10775" s="354" t="s">
        <v>993</v>
      </c>
      <c r="G10775" s="447" t="n">
        <v>29</v>
      </c>
      <c r="H10775" s="448" t="n">
        <v>985.677373870766</v>
      </c>
      <c r="I10775" s="448" t="n">
        <v>19624.8353726504</v>
      </c>
      <c r="J10775" s="389"/>
      <c r="K10775" s="331" t="s">
        <v>994</v>
      </c>
    </row>
    <row r="10776" customFormat="false" ht="15" hidden="true" customHeight="false" outlineLevel="0" collapsed="false">
      <c r="A10776" s="449"/>
      <c r="B10776" s="449" t="s">
        <v>2219</v>
      </c>
      <c r="C10776" s="449" t="str">
        <f aca="false">IFERROR(VLOOKUP(B10776,'[1]#¡REF!'!$A$1:$C$15201,2,FALSE()),"")</f>
        <v/>
      </c>
      <c r="D10776" s="449" t="s">
        <v>991</v>
      </c>
      <c r="E10776" s="449" t="s">
        <v>1046</v>
      </c>
      <c r="F10776" s="354" t="s">
        <v>993</v>
      </c>
      <c r="G10776" s="447" t="n">
        <v>5</v>
      </c>
      <c r="H10776" s="448" t="n">
        <v>169.944374805304</v>
      </c>
      <c r="I10776" s="448" t="n">
        <v>3383.59230562937</v>
      </c>
      <c r="J10776" s="390"/>
      <c r="K10776" s="331" t="s">
        <v>994</v>
      </c>
    </row>
    <row r="10777" customFormat="false" ht="15" hidden="true" customHeight="false" outlineLevel="0" collapsed="false">
      <c r="A10777" s="439"/>
      <c r="B10777" s="439" t="s">
        <v>2219</v>
      </c>
      <c r="C10777" s="439" t="str">
        <f aca="false">IFERROR(VLOOKUP(B10777,'[1]#¡REF!'!$A$1:$C$15201,2,FALSE()),"")</f>
        <v/>
      </c>
      <c r="D10777" s="439" t="s">
        <v>1016</v>
      </c>
      <c r="E10777" s="439" t="s">
        <v>1017</v>
      </c>
      <c r="F10777" s="441" t="s">
        <v>1130</v>
      </c>
      <c r="G10777" s="447" t="n">
        <v>8</v>
      </c>
      <c r="H10777" s="448" t="n">
        <v>271.910999688487</v>
      </c>
      <c r="I10777" s="448" t="n">
        <v>5413.747689007</v>
      </c>
      <c r="J10777" s="388"/>
      <c r="K10777" s="331" t="s">
        <v>994</v>
      </c>
    </row>
    <row r="10778" customFormat="false" ht="15" hidden="true" customHeight="false" outlineLevel="0" collapsed="false">
      <c r="A10778" s="444"/>
      <c r="B10778" s="444" t="s">
        <v>2219</v>
      </c>
      <c r="C10778" s="444" t="str">
        <f aca="false">IFERROR(VLOOKUP(B10778,'[1]#¡REF!'!$A$1:$C$15201,2,FALSE()),"")</f>
        <v/>
      </c>
      <c r="D10778" s="444" t="s">
        <v>1016</v>
      </c>
      <c r="E10778" s="444" t="s">
        <v>1019</v>
      </c>
      <c r="F10778" s="354" t="s">
        <v>993</v>
      </c>
      <c r="G10778" s="447" t="n">
        <v>175</v>
      </c>
      <c r="H10778" s="448" t="n">
        <v>5948.05311818565</v>
      </c>
      <c r="I10778" s="448" t="n">
        <v>118425.730697028</v>
      </c>
      <c r="J10778" s="389"/>
      <c r="K10778" s="331" t="s">
        <v>994</v>
      </c>
    </row>
    <row r="10779" customFormat="false" ht="15" hidden="true" customHeight="false" outlineLevel="0" collapsed="false">
      <c r="A10779" s="444"/>
      <c r="B10779" s="444" t="s">
        <v>2219</v>
      </c>
      <c r="C10779" s="444" t="str">
        <f aca="false">IFERROR(VLOOKUP(B10779,'[1]#¡REF!'!$A$1:$C$15201,2,FALSE()),"")</f>
        <v/>
      </c>
      <c r="D10779" s="444" t="s">
        <v>1016</v>
      </c>
      <c r="E10779" s="444" t="s">
        <v>1020</v>
      </c>
      <c r="F10779" s="354" t="s">
        <v>993</v>
      </c>
      <c r="G10779" s="447" t="n">
        <v>188</v>
      </c>
      <c r="H10779" s="448" t="n">
        <v>6389.90849267945</v>
      </c>
      <c r="I10779" s="448" t="n">
        <v>127223.070691664</v>
      </c>
      <c r="J10779" s="389"/>
      <c r="K10779" s="331" t="s">
        <v>994</v>
      </c>
    </row>
    <row r="10780" customFormat="false" ht="15" hidden="true" customHeight="false" outlineLevel="0" collapsed="false">
      <c r="A10780" s="444"/>
      <c r="B10780" s="444" t="s">
        <v>2219</v>
      </c>
      <c r="C10780" s="444" t="str">
        <f aca="false">IFERROR(VLOOKUP(B10780,'[1]#¡REF!'!$A$1:$C$15201,2,FALSE()),"")</f>
        <v/>
      </c>
      <c r="D10780" s="444" t="s">
        <v>1016</v>
      </c>
      <c r="E10780" s="444" t="s">
        <v>1025</v>
      </c>
      <c r="F10780" s="354" t="s">
        <v>993</v>
      </c>
      <c r="G10780" s="447" t="n">
        <v>168</v>
      </c>
      <c r="H10780" s="448" t="n">
        <v>5710.13099345823</v>
      </c>
      <c r="I10780" s="448" t="n">
        <v>113688.701469147</v>
      </c>
      <c r="J10780" s="389"/>
      <c r="K10780" s="331" t="s">
        <v>994</v>
      </c>
    </row>
    <row r="10781" customFormat="false" ht="15" hidden="true" customHeight="false" outlineLevel="0" collapsed="false">
      <c r="A10781" s="444"/>
      <c r="B10781" s="444" t="s">
        <v>2219</v>
      </c>
      <c r="C10781" s="444" t="str">
        <f aca="false">IFERROR(VLOOKUP(B10781,'[1]#¡REF!'!$A$1:$C$15201,2,FALSE()),"")</f>
        <v/>
      </c>
      <c r="D10781" s="444" t="s">
        <v>1016</v>
      </c>
      <c r="E10781" s="444" t="s">
        <v>1093</v>
      </c>
      <c r="F10781" s="446" t="s">
        <v>1131</v>
      </c>
      <c r="G10781" s="447" t="n">
        <v>8</v>
      </c>
      <c r="H10781" s="448" t="n">
        <v>271.910999688487</v>
      </c>
      <c r="I10781" s="448" t="n">
        <v>5413.747689007</v>
      </c>
      <c r="J10781" s="389"/>
      <c r="K10781" s="331" t="s">
        <v>994</v>
      </c>
    </row>
    <row r="10782" customFormat="false" ht="15" hidden="true" customHeight="false" outlineLevel="0" collapsed="false">
      <c r="A10782" s="444"/>
      <c r="B10782" s="444" t="s">
        <v>2219</v>
      </c>
      <c r="C10782" s="444" t="str">
        <f aca="false">IFERROR(VLOOKUP(B10782,'[1]#¡REF!'!$A$1:$C$15201,2,FALSE()),"")</f>
        <v/>
      </c>
      <c r="D10782" s="444" t="s">
        <v>1016</v>
      </c>
      <c r="E10782" s="444" t="s">
        <v>1027</v>
      </c>
      <c r="F10782" s="446" t="s">
        <v>1133</v>
      </c>
      <c r="G10782" s="447" t="n">
        <v>8</v>
      </c>
      <c r="H10782" s="448" t="n">
        <v>271.910999688487</v>
      </c>
      <c r="I10782" s="448" t="n">
        <v>5413.747689007</v>
      </c>
      <c r="J10782" s="389"/>
      <c r="K10782" s="331" t="s">
        <v>994</v>
      </c>
    </row>
    <row r="10783" customFormat="false" ht="15" hidden="true" customHeight="false" outlineLevel="0" collapsed="false">
      <c r="A10783" s="449"/>
      <c r="B10783" s="449" t="s">
        <v>2219</v>
      </c>
      <c r="C10783" s="449" t="str">
        <f aca="false">IFERROR(VLOOKUP(B10783,'[1]#¡REF!'!$A$1:$C$15201,2,FALSE()),"")</f>
        <v/>
      </c>
      <c r="D10783" s="449" t="s">
        <v>1016</v>
      </c>
      <c r="E10783" s="449" t="s">
        <v>1028</v>
      </c>
      <c r="F10783" s="450" t="s">
        <v>1134</v>
      </c>
      <c r="G10783" s="447" t="n">
        <v>8</v>
      </c>
      <c r="H10783" s="448" t="n">
        <v>271.910999688487</v>
      </c>
      <c r="I10783" s="448" t="n">
        <v>5413.747689007</v>
      </c>
      <c r="J10783" s="390"/>
      <c r="K10783" s="331" t="s">
        <v>994</v>
      </c>
    </row>
    <row r="10784" customFormat="false" ht="15" hidden="true" customHeight="false" outlineLevel="0" collapsed="false">
      <c r="A10784" s="439"/>
      <c r="B10784" s="439" t="s">
        <v>2220</v>
      </c>
      <c r="C10784" s="439" t="str">
        <f aca="false">IFERROR(VLOOKUP(B10784,'[1]#¡REF!'!$A$1:$C$15201,2,FALSE()),"")</f>
        <v/>
      </c>
      <c r="D10784" s="439" t="s">
        <v>991</v>
      </c>
      <c r="E10784" s="439" t="s">
        <v>1000</v>
      </c>
      <c r="F10784" s="354" t="s">
        <v>993</v>
      </c>
      <c r="G10784" s="447" t="n">
        <v>500</v>
      </c>
      <c r="H10784" s="448" t="n">
        <v>16994.4703934488</v>
      </c>
      <c r="I10784" s="448" t="n">
        <v>338359.885859104</v>
      </c>
      <c r="J10784" s="388"/>
      <c r="K10784" s="331" t="s">
        <v>994</v>
      </c>
    </row>
    <row r="10785" customFormat="false" ht="15" hidden="true" customHeight="false" outlineLevel="0" collapsed="false">
      <c r="A10785" s="449"/>
      <c r="B10785" s="449" t="s">
        <v>2220</v>
      </c>
      <c r="C10785" s="449" t="str">
        <f aca="false">IFERROR(VLOOKUP(B10785,'[1]#¡REF!'!$A$1:$C$15201,2,FALSE()),"")</f>
        <v/>
      </c>
      <c r="D10785" s="449" t="s">
        <v>991</v>
      </c>
      <c r="E10785" s="449" t="s">
        <v>1011</v>
      </c>
      <c r="F10785" s="354" t="s">
        <v>993</v>
      </c>
      <c r="G10785" s="447" t="n">
        <v>58</v>
      </c>
      <c r="H10785" s="448" t="n">
        <v>1971.35856564006</v>
      </c>
      <c r="I10785" s="448" t="n">
        <v>39249.746759656</v>
      </c>
      <c r="J10785" s="390"/>
      <c r="K10785" s="331" t="s">
        <v>994</v>
      </c>
    </row>
    <row r="10786" customFormat="false" ht="15" hidden="true" customHeight="false" outlineLevel="0" collapsed="false">
      <c r="A10786" s="439"/>
      <c r="B10786" s="439" t="s">
        <v>2220</v>
      </c>
      <c r="C10786" s="439" t="str">
        <f aca="false">IFERROR(VLOOKUP(B10786,'[1]#¡REF!'!$A$1:$C$15201,2,FALSE()),"")</f>
        <v/>
      </c>
      <c r="D10786" s="439" t="s">
        <v>1016</v>
      </c>
      <c r="E10786" s="439" t="s">
        <v>1017</v>
      </c>
      <c r="F10786" s="441" t="s">
        <v>1130</v>
      </c>
      <c r="G10786" s="447" t="n">
        <v>29</v>
      </c>
      <c r="H10786" s="448" t="n">
        <v>985.67928282003</v>
      </c>
      <c r="I10786" s="448" t="n">
        <v>19624.873379828</v>
      </c>
      <c r="J10786" s="388"/>
      <c r="K10786" s="331" t="s">
        <v>994</v>
      </c>
    </row>
    <row r="10787" customFormat="false" ht="15" hidden="true" customHeight="false" outlineLevel="0" collapsed="false">
      <c r="A10787" s="444"/>
      <c r="B10787" s="444" t="s">
        <v>2220</v>
      </c>
      <c r="C10787" s="444" t="str">
        <f aca="false">IFERROR(VLOOKUP(B10787,'[1]#¡REF!'!$A$1:$C$15201,2,FALSE()),"")</f>
        <v/>
      </c>
      <c r="D10787" s="444" t="s">
        <v>1016</v>
      </c>
      <c r="E10787" s="444" t="s">
        <v>1091</v>
      </c>
      <c r="F10787" s="354" t="s">
        <v>993</v>
      </c>
      <c r="G10787" s="447" t="n">
        <v>25</v>
      </c>
      <c r="H10787" s="448" t="n">
        <v>849.72351967244</v>
      </c>
      <c r="I10787" s="448" t="n">
        <v>16917.9942929552</v>
      </c>
      <c r="J10787" s="389"/>
      <c r="K10787" s="331" t="s">
        <v>994</v>
      </c>
    </row>
    <row r="10788" customFormat="false" ht="15" hidden="true" customHeight="false" outlineLevel="0" collapsed="false">
      <c r="A10788" s="444"/>
      <c r="B10788" s="444" t="s">
        <v>2220</v>
      </c>
      <c r="C10788" s="444" t="str">
        <f aca="false">IFERROR(VLOOKUP(B10788,'[1]#¡REF!'!$A$1:$C$15201,2,FALSE()),"")</f>
        <v/>
      </c>
      <c r="D10788" s="444" t="s">
        <v>1016</v>
      </c>
      <c r="E10788" s="444" t="s">
        <v>1018</v>
      </c>
      <c r="F10788" s="354" t="s">
        <v>993</v>
      </c>
      <c r="G10788" s="447" t="n">
        <v>9</v>
      </c>
      <c r="H10788" s="448" t="n">
        <v>305.900467082078</v>
      </c>
      <c r="I10788" s="448" t="n">
        <v>6090.47794546387</v>
      </c>
      <c r="J10788" s="389"/>
      <c r="K10788" s="331" t="s">
        <v>994</v>
      </c>
    </row>
    <row r="10789" customFormat="false" ht="15" hidden="true" customHeight="false" outlineLevel="0" collapsed="false">
      <c r="A10789" s="444"/>
      <c r="B10789" s="444" t="s">
        <v>2220</v>
      </c>
      <c r="C10789" s="444" t="str">
        <f aca="false">IFERROR(VLOOKUP(B10789,'[1]#¡REF!'!$A$1:$C$15201,2,FALSE()),"")</f>
        <v/>
      </c>
      <c r="D10789" s="444" t="s">
        <v>1016</v>
      </c>
      <c r="E10789" s="444" t="s">
        <v>1019</v>
      </c>
      <c r="F10789" s="354" t="s">
        <v>993</v>
      </c>
      <c r="G10789" s="447" t="n">
        <v>213</v>
      </c>
      <c r="H10789" s="448" t="n">
        <v>7239.64438760919</v>
      </c>
      <c r="I10789" s="448" t="n">
        <v>144141.311375978</v>
      </c>
      <c r="J10789" s="389"/>
      <c r="K10789" s="331" t="s">
        <v>994</v>
      </c>
    </row>
    <row r="10790" customFormat="false" ht="15" hidden="true" customHeight="false" outlineLevel="0" collapsed="false">
      <c r="A10790" s="444"/>
      <c r="B10790" s="444" t="s">
        <v>2220</v>
      </c>
      <c r="C10790" s="444" t="str">
        <f aca="false">IFERROR(VLOOKUP(B10790,'[1]#¡REF!'!$A$1:$C$15201,2,FALSE()),"")</f>
        <v/>
      </c>
      <c r="D10790" s="444" t="s">
        <v>1016</v>
      </c>
      <c r="E10790" s="444" t="s">
        <v>1092</v>
      </c>
      <c r="F10790" s="354" t="s">
        <v>993</v>
      </c>
      <c r="G10790" s="447" t="n">
        <v>1391</v>
      </c>
      <c r="H10790" s="448" t="n">
        <v>47278.6166345746</v>
      </c>
      <c r="I10790" s="448" t="n">
        <v>941317.202460026</v>
      </c>
      <c r="J10790" s="389"/>
      <c r="K10790" s="331" t="s">
        <v>994</v>
      </c>
    </row>
    <row r="10791" customFormat="false" ht="15" hidden="true" customHeight="false" outlineLevel="0" collapsed="false">
      <c r="A10791" s="444"/>
      <c r="B10791" s="444" t="s">
        <v>2220</v>
      </c>
      <c r="C10791" s="444" t="str">
        <f aca="false">IFERROR(VLOOKUP(B10791,'[1]#¡REF!'!$A$1:$C$15201,2,FALSE()),"")</f>
        <v/>
      </c>
      <c r="D10791" s="444" t="s">
        <v>1016</v>
      </c>
      <c r="E10791" s="444" t="s">
        <v>1025</v>
      </c>
      <c r="F10791" s="354" t="s">
        <v>993</v>
      </c>
      <c r="G10791" s="447" t="n">
        <v>168</v>
      </c>
      <c r="H10791" s="448" t="n">
        <v>5710.1420521988</v>
      </c>
      <c r="I10791" s="448" t="n">
        <v>113688.921648659</v>
      </c>
      <c r="J10791" s="389"/>
      <c r="K10791" s="331" t="s">
        <v>994</v>
      </c>
    </row>
    <row r="10792" customFormat="false" ht="15" hidden="true" customHeight="false" outlineLevel="0" collapsed="false">
      <c r="A10792" s="444"/>
      <c r="B10792" s="444" t="s">
        <v>2220</v>
      </c>
      <c r="C10792" s="444" t="str">
        <f aca="false">IFERROR(VLOOKUP(B10792,'[1]#¡REF!'!$A$1:$C$15201,2,FALSE()),"")</f>
        <v/>
      </c>
      <c r="D10792" s="444" t="s">
        <v>1016</v>
      </c>
      <c r="E10792" s="444" t="s">
        <v>1093</v>
      </c>
      <c r="F10792" s="446" t="s">
        <v>1131</v>
      </c>
      <c r="G10792" s="447" t="n">
        <v>29</v>
      </c>
      <c r="H10792" s="448" t="n">
        <v>985.67928282003</v>
      </c>
      <c r="I10792" s="448" t="n">
        <v>19624.873379828</v>
      </c>
      <c r="J10792" s="389"/>
      <c r="K10792" s="331" t="s">
        <v>994</v>
      </c>
    </row>
    <row r="10793" customFormat="false" ht="15" hidden="true" customHeight="false" outlineLevel="0" collapsed="false">
      <c r="A10793" s="444"/>
      <c r="B10793" s="444" t="s">
        <v>2220</v>
      </c>
      <c r="C10793" s="444" t="str">
        <f aca="false">IFERROR(VLOOKUP(B10793,'[1]#¡REF!'!$A$1:$C$15201,2,FALSE()),"")</f>
        <v/>
      </c>
      <c r="D10793" s="444" t="s">
        <v>1016</v>
      </c>
      <c r="E10793" s="444" t="s">
        <v>1027</v>
      </c>
      <c r="F10793" s="446" t="s">
        <v>1133</v>
      </c>
      <c r="G10793" s="447" t="n">
        <v>29</v>
      </c>
      <c r="H10793" s="448" t="n">
        <v>985.67928282003</v>
      </c>
      <c r="I10793" s="448" t="n">
        <v>19624.873379828</v>
      </c>
      <c r="J10793" s="389"/>
      <c r="K10793" s="331" t="s">
        <v>994</v>
      </c>
    </row>
    <row r="10794" customFormat="false" ht="15" hidden="true" customHeight="false" outlineLevel="0" collapsed="false">
      <c r="A10794" s="449"/>
      <c r="B10794" s="449" t="s">
        <v>2220</v>
      </c>
      <c r="C10794" s="449" t="str">
        <f aca="false">IFERROR(VLOOKUP(B10794,'[1]#¡REF!'!$A$1:$C$15201,2,FALSE()),"")</f>
        <v/>
      </c>
      <c r="D10794" s="449" t="s">
        <v>1016</v>
      </c>
      <c r="E10794" s="449" t="s">
        <v>1028</v>
      </c>
      <c r="F10794" s="450" t="s">
        <v>1134</v>
      </c>
      <c r="G10794" s="447" t="n">
        <v>29</v>
      </c>
      <c r="H10794" s="448" t="n">
        <v>985.67928282003</v>
      </c>
      <c r="I10794" s="448" t="n">
        <v>19624.873379828</v>
      </c>
      <c r="J10794" s="390"/>
      <c r="K10794" s="331" t="s">
        <v>994</v>
      </c>
    </row>
    <row r="10795" customFormat="false" ht="15" hidden="true" customHeight="false" outlineLevel="0" collapsed="false">
      <c r="A10795" s="439"/>
      <c r="B10795" s="439" t="s">
        <v>2221</v>
      </c>
      <c r="C10795" s="439" t="str">
        <f aca="false">IFERROR(VLOOKUP(B10795,'[1]#¡REF!'!$A$1:$C$15201,2,FALSE()),"")</f>
        <v/>
      </c>
      <c r="D10795" s="439" t="s">
        <v>991</v>
      </c>
      <c r="E10795" s="439" t="s">
        <v>1010</v>
      </c>
      <c r="F10795" s="354" t="s">
        <v>993</v>
      </c>
      <c r="G10795" s="447" t="n">
        <v>24</v>
      </c>
      <c r="H10795" s="448" t="n">
        <v>868.009176829784</v>
      </c>
      <c r="I10795" s="448" t="n">
        <v>17282.0617057886</v>
      </c>
      <c r="J10795" s="388"/>
      <c r="K10795" s="331" t="s">
        <v>994</v>
      </c>
    </row>
    <row r="10796" customFormat="false" ht="15" hidden="true" customHeight="false" outlineLevel="0" collapsed="false">
      <c r="A10796" s="444"/>
      <c r="B10796" s="444" t="s">
        <v>2221</v>
      </c>
      <c r="C10796" s="444" t="str">
        <f aca="false">IFERROR(VLOOKUP(B10796,'[1]#¡REF!'!$A$1:$C$15201,2,FALSE()),"")</f>
        <v/>
      </c>
      <c r="D10796" s="444" t="s">
        <v>1016</v>
      </c>
      <c r="E10796" s="444" t="s">
        <v>1017</v>
      </c>
      <c r="F10796" s="446" t="s">
        <v>1130</v>
      </c>
      <c r="G10796" s="447" t="n">
        <v>19</v>
      </c>
      <c r="H10796" s="448" t="n">
        <v>687.173931656912</v>
      </c>
      <c r="I10796" s="448" t="n">
        <v>13681.6321837493</v>
      </c>
      <c r="J10796" s="389"/>
      <c r="K10796" s="331" t="s">
        <v>994</v>
      </c>
    </row>
    <row r="10797" customFormat="false" ht="15" hidden="true" customHeight="false" outlineLevel="0" collapsed="false">
      <c r="A10797" s="444"/>
      <c r="B10797" s="444" t="s">
        <v>2221</v>
      </c>
      <c r="C10797" s="444" t="str">
        <f aca="false">IFERROR(VLOOKUP(B10797,'[1]#¡REF!'!$A$1:$C$15201,2,FALSE()),"")</f>
        <v/>
      </c>
      <c r="D10797" s="444" t="s">
        <v>1016</v>
      </c>
      <c r="E10797" s="444" t="s">
        <v>1019</v>
      </c>
      <c r="F10797" s="354" t="s">
        <v>993</v>
      </c>
      <c r="G10797" s="447" t="n">
        <v>10</v>
      </c>
      <c r="H10797" s="448" t="n">
        <v>361.670490345743</v>
      </c>
      <c r="I10797" s="448" t="n">
        <v>7200.8590440786</v>
      </c>
      <c r="J10797" s="389"/>
      <c r="K10797" s="331" t="s">
        <v>994</v>
      </c>
    </row>
    <row r="10798" customFormat="false" ht="15" hidden="true" customHeight="false" outlineLevel="0" collapsed="false">
      <c r="A10798" s="444"/>
      <c r="B10798" s="444" t="s">
        <v>2221</v>
      </c>
      <c r="C10798" s="444" t="str">
        <f aca="false">IFERROR(VLOOKUP(B10798,'[1]#¡REF!'!$A$1:$C$15201,2,FALSE()),"")</f>
        <v/>
      </c>
      <c r="D10798" s="444" t="s">
        <v>1016</v>
      </c>
      <c r="E10798" s="444" t="s">
        <v>1092</v>
      </c>
      <c r="F10798" s="354" t="s">
        <v>993</v>
      </c>
      <c r="G10798" s="447" t="n">
        <v>369</v>
      </c>
      <c r="H10798" s="448" t="n">
        <v>13345.6410937579</v>
      </c>
      <c r="I10798" s="448" t="n">
        <v>265711.6987265</v>
      </c>
      <c r="J10798" s="389"/>
      <c r="K10798" s="331" t="s">
        <v>994</v>
      </c>
    </row>
    <row r="10799" customFormat="false" ht="15" hidden="true" customHeight="false" outlineLevel="0" collapsed="false">
      <c r="A10799" s="444"/>
      <c r="B10799" s="444" t="s">
        <v>2221</v>
      </c>
      <c r="C10799" s="444" t="str">
        <f aca="false">IFERROR(VLOOKUP(B10799,'[1]#¡REF!'!$A$1:$C$15201,2,FALSE()),"")</f>
        <v/>
      </c>
      <c r="D10799" s="444" t="s">
        <v>1016</v>
      </c>
      <c r="E10799" s="444" t="s">
        <v>1025</v>
      </c>
      <c r="F10799" s="354" t="s">
        <v>993</v>
      </c>
      <c r="G10799" s="447" t="n">
        <v>84</v>
      </c>
      <c r="H10799" s="448" t="n">
        <v>3038.03211890424</v>
      </c>
      <c r="I10799" s="448" t="n">
        <v>60487.2159702602</v>
      </c>
      <c r="J10799" s="389"/>
      <c r="K10799" s="331" t="s">
        <v>994</v>
      </c>
    </row>
    <row r="10800" customFormat="false" ht="15" hidden="true" customHeight="false" outlineLevel="0" collapsed="false">
      <c r="A10800" s="444"/>
      <c r="B10800" s="444" t="s">
        <v>2221</v>
      </c>
      <c r="C10800" s="444" t="str">
        <f aca="false">IFERROR(VLOOKUP(B10800,'[1]#¡REF!'!$A$1:$C$15201,2,FALSE()),"")</f>
        <v/>
      </c>
      <c r="D10800" s="444" t="s">
        <v>1016</v>
      </c>
      <c r="E10800" s="444" t="s">
        <v>1093</v>
      </c>
      <c r="F10800" s="446" t="s">
        <v>1131</v>
      </c>
      <c r="G10800" s="447" t="n">
        <v>19</v>
      </c>
      <c r="H10800" s="448" t="n">
        <v>687.173931656912</v>
      </c>
      <c r="I10800" s="448" t="n">
        <v>13681.6321837493</v>
      </c>
      <c r="J10800" s="389"/>
      <c r="K10800" s="331" t="s">
        <v>994</v>
      </c>
    </row>
    <row r="10801" customFormat="false" ht="15" hidden="true" customHeight="false" outlineLevel="0" collapsed="false">
      <c r="A10801" s="444"/>
      <c r="B10801" s="444" t="s">
        <v>2221</v>
      </c>
      <c r="C10801" s="444" t="str">
        <f aca="false">IFERROR(VLOOKUP(B10801,'[1]#¡REF!'!$A$1:$C$15201,2,FALSE()),"")</f>
        <v/>
      </c>
      <c r="D10801" s="444" t="s">
        <v>1016</v>
      </c>
      <c r="E10801" s="444" t="s">
        <v>1027</v>
      </c>
      <c r="F10801" s="446" t="s">
        <v>1133</v>
      </c>
      <c r="G10801" s="447" t="n">
        <v>19</v>
      </c>
      <c r="H10801" s="448" t="n">
        <v>687.173931656912</v>
      </c>
      <c r="I10801" s="448" t="n">
        <v>13681.6321837493</v>
      </c>
      <c r="J10801" s="389"/>
      <c r="K10801" s="331" t="s">
        <v>994</v>
      </c>
    </row>
    <row r="10802" customFormat="false" ht="15" hidden="true" customHeight="false" outlineLevel="0" collapsed="false">
      <c r="A10802" s="449"/>
      <c r="B10802" s="449" t="s">
        <v>2221</v>
      </c>
      <c r="C10802" s="449" t="str">
        <f aca="false">IFERROR(VLOOKUP(B10802,'[1]#¡REF!'!$A$1:$C$15201,2,FALSE()),"")</f>
        <v/>
      </c>
      <c r="D10802" s="449" t="s">
        <v>1016</v>
      </c>
      <c r="E10802" s="449" t="s">
        <v>1028</v>
      </c>
      <c r="F10802" s="450" t="s">
        <v>1134</v>
      </c>
      <c r="G10802" s="447" t="n">
        <v>19</v>
      </c>
      <c r="H10802" s="448" t="n">
        <v>687.173931656912</v>
      </c>
      <c r="I10802" s="448" t="n">
        <v>13681.6321837493</v>
      </c>
      <c r="J10802" s="390"/>
      <c r="K10802" s="331" t="s">
        <v>994</v>
      </c>
    </row>
    <row r="10803" customFormat="false" ht="15" hidden="true" customHeight="false" outlineLevel="0" collapsed="false">
      <c r="A10803" s="439"/>
      <c r="B10803" s="439" t="s">
        <v>2222</v>
      </c>
      <c r="C10803" s="439" t="str">
        <f aca="false">IFERROR(VLOOKUP(B10803,'[1]#¡REF!'!$A$1:$C$15201,2,FALSE()),"")</f>
        <v/>
      </c>
      <c r="D10803" s="439" t="s">
        <v>991</v>
      </c>
      <c r="E10803" s="439" t="s">
        <v>1053</v>
      </c>
      <c r="F10803" s="354" t="s">
        <v>993</v>
      </c>
      <c r="G10803" s="447" t="n">
        <v>55</v>
      </c>
      <c r="H10803" s="448" t="n">
        <v>20675.997802323</v>
      </c>
      <c r="I10803" s="448" t="n">
        <v>411659.092307692</v>
      </c>
      <c r="J10803" s="388"/>
      <c r="K10803" s="331" t="s">
        <v>994</v>
      </c>
    </row>
    <row r="10804" customFormat="false" ht="15" hidden="true" customHeight="false" outlineLevel="0" collapsed="false">
      <c r="A10804" s="444"/>
      <c r="B10804" s="444" t="s">
        <v>2222</v>
      </c>
      <c r="C10804" s="444" t="str">
        <f aca="false">IFERROR(VLOOKUP(B10804,'[1]#¡REF!'!$A$1:$C$15201,2,FALSE()),"")</f>
        <v/>
      </c>
      <c r="D10804" s="444" t="s">
        <v>991</v>
      </c>
      <c r="E10804" s="444" t="s">
        <v>1009</v>
      </c>
      <c r="F10804" s="354" t="s">
        <v>993</v>
      </c>
      <c r="G10804" s="447" t="n">
        <v>50</v>
      </c>
      <c r="H10804" s="448" t="n">
        <v>18796.3616384754</v>
      </c>
      <c r="I10804" s="448" t="n">
        <v>374235.538461538</v>
      </c>
      <c r="J10804" s="389"/>
      <c r="K10804" s="331" t="s">
        <v>994</v>
      </c>
    </row>
    <row r="10805" customFormat="false" ht="15" hidden="true" customHeight="false" outlineLevel="0" collapsed="false">
      <c r="A10805" s="444"/>
      <c r="B10805" s="444" t="s">
        <v>2222</v>
      </c>
      <c r="C10805" s="444" t="str">
        <f aca="false">IFERROR(VLOOKUP(B10805,'[1]#¡REF!'!$A$1:$C$15201,2,FALSE()),"")</f>
        <v/>
      </c>
      <c r="D10805" s="444" t="s">
        <v>991</v>
      </c>
      <c r="E10805" s="444" t="s">
        <v>1037</v>
      </c>
      <c r="F10805" s="446" t="s">
        <v>1131</v>
      </c>
      <c r="G10805" s="447" t="n">
        <v>120</v>
      </c>
      <c r="H10805" s="448" t="n">
        <v>45111.267932341</v>
      </c>
      <c r="I10805" s="448" t="n">
        <v>898165.292307692</v>
      </c>
      <c r="J10805" s="389"/>
      <c r="K10805" s="331" t="s">
        <v>994</v>
      </c>
    </row>
    <row r="10806" customFormat="false" ht="15" hidden="true" customHeight="false" outlineLevel="0" collapsed="false">
      <c r="A10806" s="444"/>
      <c r="B10806" s="444" t="s">
        <v>2223</v>
      </c>
      <c r="C10806" s="444" t="str">
        <f aca="false">IFERROR(VLOOKUP(B10806,'[1]#¡REF!'!$A$1:$C$15201,2,FALSE()),"")</f>
        <v/>
      </c>
      <c r="D10806" s="444" t="s">
        <v>991</v>
      </c>
      <c r="E10806" s="444" t="s">
        <v>1014</v>
      </c>
      <c r="F10806" s="446" t="s">
        <v>1132</v>
      </c>
      <c r="G10806" s="447" t="n">
        <v>8</v>
      </c>
      <c r="H10806" s="448" t="n">
        <v>23953.2455369016</v>
      </c>
      <c r="I10806" s="448" t="n">
        <v>476909.090909091</v>
      </c>
      <c r="J10806" s="389"/>
      <c r="K10806" s="331" t="s">
        <v>994</v>
      </c>
    </row>
    <row r="10807" customFormat="false" ht="15" hidden="true" customHeight="false" outlineLevel="0" collapsed="false">
      <c r="A10807" s="449"/>
      <c r="B10807" s="449" t="s">
        <v>2223</v>
      </c>
      <c r="C10807" s="449" t="str">
        <f aca="false">IFERROR(VLOOKUP(B10807,'[1]#¡REF!'!$A$1:$C$15201,2,FALSE()),"")</f>
        <v/>
      </c>
      <c r="D10807" s="449" t="s">
        <v>991</v>
      </c>
      <c r="E10807" s="449" t="s">
        <v>1004</v>
      </c>
      <c r="F10807" s="450" t="s">
        <v>1134</v>
      </c>
      <c r="G10807" s="447" t="n">
        <v>5</v>
      </c>
      <c r="H10807" s="448" t="n">
        <v>14970.7784605635</v>
      </c>
      <c r="I10807" s="448" t="n">
        <v>298068.181818182</v>
      </c>
      <c r="J10807" s="390"/>
      <c r="K10807" s="331" t="s">
        <v>994</v>
      </c>
    </row>
    <row r="10808" customFormat="false" ht="15.75" hidden="true" customHeight="false" outlineLevel="0" collapsed="false">
      <c r="A10808" s="451"/>
      <c r="B10808" s="451" t="s">
        <v>2223</v>
      </c>
      <c r="C10808" s="451" t="str">
        <f aca="false">IFERROR(VLOOKUP(B10808,'[1]#¡REF!'!$A$1:$C$15201,2,FALSE()),"")</f>
        <v/>
      </c>
      <c r="D10808" s="451" t="s">
        <v>991</v>
      </c>
      <c r="E10808" s="451" t="s">
        <v>612</v>
      </c>
      <c r="F10808" s="452" t="s">
        <v>1136</v>
      </c>
      <c r="G10808" s="506" t="n">
        <v>6</v>
      </c>
      <c r="H10808" s="507" t="n">
        <v>17964.9341526762</v>
      </c>
      <c r="I10808" s="507" t="n">
        <v>357681.818181818</v>
      </c>
      <c r="J10808" s="394"/>
      <c r="K10808" s="356" t="s">
        <v>994</v>
      </c>
      <c r="L10808" s="379"/>
      <c r="M10808" s="379"/>
      <c r="N10808" s="379"/>
      <c r="O10808" s="379"/>
      <c r="P10808" s="279"/>
      <c r="Q10808" s="395"/>
      <c r="R10808" s="396"/>
      <c r="S10808" s="396"/>
      <c r="T10808" s="382"/>
    </row>
    <row r="10809" customFormat="false" ht="15" hidden="true" customHeight="false" outlineLevel="0" collapsed="false">
      <c r="A10809" s="439"/>
      <c r="B10809" s="439" t="s">
        <v>2224</v>
      </c>
      <c r="C10809" s="439" t="str">
        <f aca="false">IFERROR(VLOOKUP(B10809,'[1]#¡REF!'!$A$1:$C$15201,2,FALSE()),"")</f>
        <v/>
      </c>
      <c r="D10809" s="439" t="s">
        <v>991</v>
      </c>
      <c r="E10809" s="439" t="s">
        <v>1008</v>
      </c>
      <c r="F10809" s="354" t="s">
        <v>993</v>
      </c>
      <c r="G10809" s="447" t="n">
        <v>342.064630378539</v>
      </c>
      <c r="H10809" s="448" t="n">
        <v>86157.6841149431</v>
      </c>
      <c r="I10809" s="448" t="n">
        <v>1715399.39100751</v>
      </c>
      <c r="J10809" s="388"/>
      <c r="K10809" s="331" t="s">
        <v>994</v>
      </c>
    </row>
    <row r="10810" customFormat="false" ht="15" hidden="true" customHeight="false" outlineLevel="0" collapsed="false">
      <c r="A10810" s="444"/>
      <c r="B10810" s="444" t="s">
        <v>2224</v>
      </c>
      <c r="C10810" s="444" t="str">
        <f aca="false">IFERROR(VLOOKUP(B10810,'[1]#¡REF!'!$A$1:$C$15201,2,FALSE()),"")</f>
        <v/>
      </c>
      <c r="D10810" s="444" t="s">
        <v>991</v>
      </c>
      <c r="E10810" s="444" t="s">
        <v>1034</v>
      </c>
      <c r="F10810" s="354" t="s">
        <v>993</v>
      </c>
      <c r="G10810" s="447" t="n">
        <v>104.631533998141</v>
      </c>
      <c r="H10810" s="448" t="n">
        <v>26354.1151410414</v>
      </c>
      <c r="I10810" s="448" t="n">
        <v>524710.401955239</v>
      </c>
      <c r="J10810" s="389"/>
      <c r="K10810" s="331" t="s">
        <v>994</v>
      </c>
    </row>
    <row r="10811" customFormat="false" ht="15" hidden="true" customHeight="false" outlineLevel="0" collapsed="false">
      <c r="A10811" s="444"/>
      <c r="B10811" s="444" t="s">
        <v>2225</v>
      </c>
      <c r="C10811" s="444" t="str">
        <f aca="false">IFERROR(VLOOKUP(B10811,'[1]#¡REF!'!$A$1:$C$15201,2,FALSE()),"")</f>
        <v/>
      </c>
      <c r="D10811" s="444" t="s">
        <v>991</v>
      </c>
      <c r="E10811" s="444" t="s">
        <v>1034</v>
      </c>
      <c r="F10811" s="354" t="s">
        <v>993</v>
      </c>
      <c r="G10811" s="447" t="n">
        <v>12</v>
      </c>
      <c r="H10811" s="448" t="n">
        <v>146.92918987107</v>
      </c>
      <c r="I10811" s="448" t="n">
        <v>2925.36</v>
      </c>
      <c r="J10811" s="389"/>
      <c r="K10811" s="331" t="s">
        <v>994</v>
      </c>
    </row>
    <row r="10812" customFormat="false" ht="15" hidden="true" customHeight="false" outlineLevel="0" collapsed="false">
      <c r="A10812" s="449"/>
      <c r="B10812" s="449" t="s">
        <v>2225</v>
      </c>
      <c r="C10812" s="449" t="str">
        <f aca="false">IFERROR(VLOOKUP(B10812,'[1]#¡REF!'!$A$1:$C$15201,2,FALSE()),"")</f>
        <v/>
      </c>
      <c r="D10812" s="449" t="s">
        <v>991</v>
      </c>
      <c r="E10812" s="449" t="s">
        <v>1036</v>
      </c>
      <c r="F10812" s="354" t="s">
        <v>993</v>
      </c>
      <c r="G10812" s="447" t="n">
        <v>1</v>
      </c>
      <c r="H10812" s="448" t="n">
        <v>12.2440991559225</v>
      </c>
      <c r="I10812" s="448" t="n">
        <v>243.78</v>
      </c>
      <c r="J10812" s="390"/>
      <c r="K10812" s="331" t="s">
        <v>994</v>
      </c>
    </row>
    <row r="10813" customFormat="false" ht="15.75" hidden="true" customHeight="false" outlineLevel="0" collapsed="false">
      <c r="A10813" s="451"/>
      <c r="B10813" s="451" t="s">
        <v>2225</v>
      </c>
      <c r="C10813" s="451" t="str">
        <f aca="false">IFERROR(VLOOKUP(B10813,'[1]#¡REF!'!$A$1:$C$15201,2,FALSE()),"")</f>
        <v/>
      </c>
      <c r="D10813" s="451" t="s">
        <v>991</v>
      </c>
      <c r="E10813" s="451" t="s">
        <v>612</v>
      </c>
      <c r="F10813" s="452" t="s">
        <v>1136</v>
      </c>
      <c r="G10813" s="506" t="n">
        <v>9</v>
      </c>
      <c r="H10813" s="507" t="n">
        <v>110.196892403303</v>
      </c>
      <c r="I10813" s="507" t="n">
        <v>2194.02</v>
      </c>
      <c r="J10813" s="394"/>
      <c r="K10813" s="356" t="s">
        <v>994</v>
      </c>
      <c r="L10813" s="379"/>
      <c r="M10813" s="379"/>
      <c r="N10813" s="379"/>
      <c r="O10813" s="379"/>
      <c r="P10813" s="279"/>
      <c r="Q10813" s="395"/>
      <c r="R10813" s="396"/>
      <c r="S10813" s="396"/>
      <c r="T10813" s="382"/>
    </row>
    <row r="10814" customFormat="false" ht="15" hidden="true" customHeight="false" outlineLevel="0" collapsed="false">
      <c r="A10814" s="439"/>
      <c r="B10814" s="439" t="s">
        <v>2225</v>
      </c>
      <c r="C10814" s="439" t="str">
        <f aca="false">IFERROR(VLOOKUP(B10814,'[1]#¡REF!'!$A$1:$C$15201,2,FALSE()),"")</f>
        <v/>
      </c>
      <c r="D10814" s="439" t="s">
        <v>1016</v>
      </c>
      <c r="E10814" s="439" t="s">
        <v>1017</v>
      </c>
      <c r="F10814" s="441" t="s">
        <v>1130</v>
      </c>
      <c r="G10814" s="447" t="n">
        <v>30</v>
      </c>
      <c r="H10814" s="448" t="n">
        <v>367.322974677676</v>
      </c>
      <c r="I10814" s="448" t="n">
        <v>7313.4</v>
      </c>
      <c r="J10814" s="388"/>
      <c r="K10814" s="331" t="s">
        <v>994</v>
      </c>
    </row>
    <row r="10815" customFormat="false" ht="15" hidden="true" customHeight="false" outlineLevel="0" collapsed="false">
      <c r="A10815" s="444"/>
      <c r="B10815" s="444" t="s">
        <v>2225</v>
      </c>
      <c r="C10815" s="444" t="str">
        <f aca="false">IFERROR(VLOOKUP(B10815,'[1]#¡REF!'!$A$1:$C$15201,2,FALSE()),"")</f>
        <v/>
      </c>
      <c r="D10815" s="444" t="s">
        <v>1016</v>
      </c>
      <c r="E10815" s="444" t="s">
        <v>1091</v>
      </c>
      <c r="F10815" s="354" t="s">
        <v>993</v>
      </c>
      <c r="G10815" s="447" t="n">
        <v>37</v>
      </c>
      <c r="H10815" s="448" t="n">
        <v>453.031668769134</v>
      </c>
      <c r="I10815" s="448" t="n">
        <v>9019.86</v>
      </c>
      <c r="J10815" s="389"/>
      <c r="K10815" s="331" t="s">
        <v>994</v>
      </c>
    </row>
    <row r="10816" customFormat="false" ht="15" hidden="true" customHeight="false" outlineLevel="0" collapsed="false">
      <c r="A10816" s="444"/>
      <c r="B10816" s="444" t="s">
        <v>2225</v>
      </c>
      <c r="C10816" s="444" t="str">
        <f aca="false">IFERROR(VLOOKUP(B10816,'[1]#¡REF!'!$A$1:$C$15201,2,FALSE()),"")</f>
        <v/>
      </c>
      <c r="D10816" s="444" t="s">
        <v>1016</v>
      </c>
      <c r="E10816" s="444" t="s">
        <v>1020</v>
      </c>
      <c r="F10816" s="354" t="s">
        <v>993</v>
      </c>
      <c r="G10816" s="447" t="n">
        <v>2019</v>
      </c>
      <c r="H10816" s="448" t="n">
        <v>24720.8361958076</v>
      </c>
      <c r="I10816" s="448" t="n">
        <v>492191.82</v>
      </c>
      <c r="J10816" s="389"/>
      <c r="K10816" s="331" t="s">
        <v>994</v>
      </c>
    </row>
    <row r="10817" customFormat="false" ht="15" hidden="true" customHeight="false" outlineLevel="0" collapsed="false">
      <c r="A10817" s="444"/>
      <c r="B10817" s="444" t="s">
        <v>2225</v>
      </c>
      <c r="C10817" s="444" t="str">
        <f aca="false">IFERROR(VLOOKUP(B10817,'[1]#¡REF!'!$A$1:$C$15201,2,FALSE()),"")</f>
        <v/>
      </c>
      <c r="D10817" s="444" t="s">
        <v>1016</v>
      </c>
      <c r="E10817" s="444" t="s">
        <v>1025</v>
      </c>
      <c r="F10817" s="354" t="s">
        <v>993</v>
      </c>
      <c r="G10817" s="447" t="n">
        <v>2981</v>
      </c>
      <c r="H10817" s="448" t="n">
        <v>36499.6595838051</v>
      </c>
      <c r="I10817" s="448" t="n">
        <v>726708.18</v>
      </c>
      <c r="J10817" s="389"/>
      <c r="K10817" s="331" t="s">
        <v>994</v>
      </c>
    </row>
    <row r="10818" customFormat="false" ht="15" hidden="true" customHeight="false" outlineLevel="0" collapsed="false">
      <c r="A10818" s="444"/>
      <c r="B10818" s="444" t="s">
        <v>2225</v>
      </c>
      <c r="C10818" s="444" t="str">
        <f aca="false">IFERROR(VLOOKUP(B10818,'[1]#¡REF!'!$A$1:$C$15201,2,FALSE()),"")</f>
        <v/>
      </c>
      <c r="D10818" s="444" t="s">
        <v>1016</v>
      </c>
      <c r="E10818" s="444" t="s">
        <v>1093</v>
      </c>
      <c r="F10818" s="446" t="s">
        <v>1131</v>
      </c>
      <c r="G10818" s="447" t="n">
        <v>17</v>
      </c>
      <c r="H10818" s="448" t="n">
        <v>208.149685650683</v>
      </c>
      <c r="I10818" s="448" t="n">
        <v>4144.26</v>
      </c>
      <c r="J10818" s="389"/>
      <c r="K10818" s="331" t="s">
        <v>994</v>
      </c>
    </row>
    <row r="10819" customFormat="false" ht="15" hidden="true" customHeight="false" outlineLevel="0" collapsed="false">
      <c r="A10819" s="444"/>
      <c r="B10819" s="444" t="s">
        <v>2225</v>
      </c>
      <c r="C10819" s="444" t="str">
        <f aca="false">IFERROR(VLOOKUP(B10819,'[1]#¡REF!'!$A$1:$C$15201,2,FALSE()),"")</f>
        <v/>
      </c>
      <c r="D10819" s="444" t="s">
        <v>1016</v>
      </c>
      <c r="E10819" s="444" t="s">
        <v>1026</v>
      </c>
      <c r="F10819" s="446" t="s">
        <v>1132</v>
      </c>
      <c r="G10819" s="447" t="n">
        <v>54</v>
      </c>
      <c r="H10819" s="448" t="n">
        <v>661.181354419817</v>
      </c>
      <c r="I10819" s="448" t="n">
        <v>13164.12</v>
      </c>
      <c r="J10819" s="389"/>
      <c r="K10819" s="331" t="s">
        <v>994</v>
      </c>
    </row>
    <row r="10820" customFormat="false" ht="15" hidden="true" customHeight="false" outlineLevel="0" collapsed="false">
      <c r="A10820" s="444"/>
      <c r="B10820" s="444" t="s">
        <v>2225</v>
      </c>
      <c r="C10820" s="444" t="str">
        <f aca="false">IFERROR(VLOOKUP(B10820,'[1]#¡REF!'!$A$1:$C$15201,2,FALSE()),"")</f>
        <v/>
      </c>
      <c r="D10820" s="444" t="s">
        <v>1016</v>
      </c>
      <c r="E10820" s="444" t="s">
        <v>1027</v>
      </c>
      <c r="F10820" s="446" t="s">
        <v>1133</v>
      </c>
      <c r="G10820" s="447" t="n">
        <v>30</v>
      </c>
      <c r="H10820" s="448" t="n">
        <v>367.322974677676</v>
      </c>
      <c r="I10820" s="448" t="n">
        <v>7313.4</v>
      </c>
      <c r="J10820" s="389"/>
      <c r="K10820" s="331" t="s">
        <v>994</v>
      </c>
    </row>
    <row r="10821" customFormat="false" ht="15" hidden="true" customHeight="false" outlineLevel="0" collapsed="false">
      <c r="A10821" s="449"/>
      <c r="B10821" s="449" t="s">
        <v>2225</v>
      </c>
      <c r="C10821" s="449" t="str">
        <f aca="false">IFERROR(VLOOKUP(B10821,'[1]#¡REF!'!$A$1:$C$15201,2,FALSE()),"")</f>
        <v/>
      </c>
      <c r="D10821" s="449" t="s">
        <v>1016</v>
      </c>
      <c r="E10821" s="449" t="s">
        <v>1028</v>
      </c>
      <c r="F10821" s="450" t="s">
        <v>1134</v>
      </c>
      <c r="G10821" s="447" t="n">
        <v>30</v>
      </c>
      <c r="H10821" s="448" t="n">
        <v>367.322974677676</v>
      </c>
      <c r="I10821" s="448" t="n">
        <v>7313.4</v>
      </c>
      <c r="J10821" s="390"/>
      <c r="K10821" s="331" t="s">
        <v>994</v>
      </c>
    </row>
    <row r="10822" customFormat="false" ht="15.75" hidden="true" customHeight="false" outlineLevel="0" collapsed="false">
      <c r="A10822" s="508"/>
      <c r="B10822" s="451" t="s">
        <v>2225</v>
      </c>
      <c r="C10822" s="451" t="str">
        <f aca="false">IFERROR(VLOOKUP(B10822,'[1]#¡REF!'!$A$1:$C$15201,2,FALSE()),"")</f>
        <v/>
      </c>
      <c r="D10822" s="508" t="s">
        <v>1016</v>
      </c>
      <c r="E10822" s="508" t="s">
        <v>621</v>
      </c>
      <c r="F10822" s="452" t="s">
        <v>1136</v>
      </c>
      <c r="G10822" s="506" t="n">
        <v>49</v>
      </c>
      <c r="H10822" s="507" t="n">
        <v>599.960858640204</v>
      </c>
      <c r="I10822" s="507" t="n">
        <v>11945.22</v>
      </c>
      <c r="J10822" s="360"/>
      <c r="K10822" s="356" t="s">
        <v>994</v>
      </c>
      <c r="L10822" s="379"/>
      <c r="M10822" s="379"/>
      <c r="N10822" s="379"/>
      <c r="O10822" s="379"/>
      <c r="P10822" s="279"/>
      <c r="Q10822" s="395"/>
      <c r="R10822" s="396"/>
      <c r="S10822" s="396"/>
      <c r="T10822" s="382"/>
    </row>
    <row r="10823" customFormat="false" ht="15" hidden="true" customHeight="false" outlineLevel="0" collapsed="false">
      <c r="A10823" s="439"/>
      <c r="B10823" s="439" t="s">
        <v>2226</v>
      </c>
      <c r="C10823" s="439" t="str">
        <f aca="false">IFERROR(VLOOKUP(B10823,'[1]#¡REF!'!$A$1:$C$15201,2,FALSE()),"")</f>
        <v/>
      </c>
      <c r="D10823" s="439" t="s">
        <v>991</v>
      </c>
      <c r="E10823" s="439" t="s">
        <v>1083</v>
      </c>
      <c r="F10823" s="354" t="s">
        <v>993</v>
      </c>
      <c r="G10823" s="447" t="n">
        <v>3.1247870528109</v>
      </c>
      <c r="H10823" s="448" t="n">
        <v>1519.04187358528</v>
      </c>
      <c r="I10823" s="448" t="n">
        <v>30244.1219420784</v>
      </c>
      <c r="J10823" s="388"/>
      <c r="K10823" s="331" t="s">
        <v>994</v>
      </c>
    </row>
    <row r="10824" customFormat="false" ht="15" hidden="true" customHeight="false" outlineLevel="0" collapsed="false">
      <c r="A10824" s="444"/>
      <c r="B10824" s="444" t="s">
        <v>2226</v>
      </c>
      <c r="C10824" s="444" t="str">
        <f aca="false">IFERROR(VLOOKUP(B10824,'[1]#¡REF!'!$A$1:$C$15201,2,FALSE()),"")</f>
        <v/>
      </c>
      <c r="D10824" s="444" t="s">
        <v>991</v>
      </c>
      <c r="E10824" s="444" t="s">
        <v>1034</v>
      </c>
      <c r="F10824" s="354" t="s">
        <v>993</v>
      </c>
      <c r="G10824" s="447" t="n">
        <v>156.239352640545</v>
      </c>
      <c r="H10824" s="448" t="n">
        <v>75952.0936792641</v>
      </c>
      <c r="I10824" s="448" t="n">
        <v>1512206.09710392</v>
      </c>
      <c r="J10824" s="389"/>
      <c r="K10824" s="331" t="s">
        <v>994</v>
      </c>
    </row>
    <row r="10825" customFormat="false" ht="15" hidden="true" customHeight="false" outlineLevel="0" collapsed="false">
      <c r="A10825" s="444"/>
      <c r="B10825" s="444" t="s">
        <v>2226</v>
      </c>
      <c r="C10825" s="444" t="str">
        <f aca="false">IFERROR(VLOOKUP(B10825,'[1]#¡REF!'!$A$1:$C$15201,2,FALSE()),"")</f>
        <v/>
      </c>
      <c r="D10825" s="444" t="s">
        <v>991</v>
      </c>
      <c r="E10825" s="444" t="s">
        <v>1012</v>
      </c>
      <c r="F10825" s="354" t="s">
        <v>993</v>
      </c>
      <c r="G10825" s="447" t="n">
        <v>312.47870528109</v>
      </c>
      <c r="H10825" s="448" t="n">
        <v>151904.187358528</v>
      </c>
      <c r="I10825" s="448" t="n">
        <v>3024412.19420784</v>
      </c>
      <c r="J10825" s="389"/>
      <c r="K10825" s="331" t="s">
        <v>994</v>
      </c>
    </row>
    <row r="10826" customFormat="false" ht="15" hidden="true" customHeight="false" outlineLevel="0" collapsed="false">
      <c r="A10826" s="444"/>
      <c r="B10826" s="444" t="s">
        <v>2227</v>
      </c>
      <c r="C10826" s="444" t="str">
        <f aca="false">IFERROR(VLOOKUP(B10826,'[1]#¡REF!'!$A$1:$C$15201,2,FALSE()),"")</f>
        <v/>
      </c>
      <c r="D10826" s="444" t="s">
        <v>991</v>
      </c>
      <c r="E10826" s="444" t="s">
        <v>1034</v>
      </c>
      <c r="F10826" s="354" t="s">
        <v>993</v>
      </c>
      <c r="G10826" s="447" t="n">
        <v>67.1002227171492</v>
      </c>
      <c r="H10826" s="448" t="n">
        <v>65241.0944975405</v>
      </c>
      <c r="I10826" s="448" t="n">
        <v>1298950.11581292</v>
      </c>
      <c r="J10826" s="389"/>
      <c r="K10826" s="331" t="s">
        <v>994</v>
      </c>
    </row>
    <row r="10827" customFormat="false" ht="15" hidden="true" customHeight="false" outlineLevel="0" collapsed="false">
      <c r="A10827" s="444"/>
      <c r="B10827" s="444" t="s">
        <v>2228</v>
      </c>
      <c r="C10827" s="444" t="str">
        <f aca="false">IFERROR(VLOOKUP(B10827,'[1]#¡REF!'!$A$1:$C$15201,2,FALSE()),"")</f>
        <v/>
      </c>
      <c r="D10827" s="444" t="s">
        <v>991</v>
      </c>
      <c r="E10827" s="444" t="s">
        <v>997</v>
      </c>
      <c r="F10827" s="446" t="s">
        <v>1130</v>
      </c>
      <c r="G10827" s="447" t="n">
        <v>19.5682003811598</v>
      </c>
      <c r="H10827" s="448" t="n">
        <v>47565.8545346</v>
      </c>
      <c r="I10827" s="448" t="n">
        <v>947036.108641438</v>
      </c>
      <c r="J10827" s="389"/>
      <c r="K10827" s="331" t="s">
        <v>994</v>
      </c>
    </row>
    <row r="10828" customFormat="false" ht="15" hidden="true" customHeight="false" outlineLevel="0" collapsed="false">
      <c r="A10828" s="444"/>
      <c r="B10828" s="444" t="s">
        <v>2228</v>
      </c>
      <c r="C10828" s="444" t="str">
        <f aca="false">IFERROR(VLOOKUP(B10828,'[1]#¡REF!'!$A$1:$C$15201,2,FALSE()),"")</f>
        <v/>
      </c>
      <c r="D10828" s="444" t="s">
        <v>991</v>
      </c>
      <c r="E10828" s="444" t="s">
        <v>1034</v>
      </c>
      <c r="F10828" s="354" t="s">
        <v>993</v>
      </c>
      <c r="G10828" s="447" t="n">
        <v>21.7424448679553</v>
      </c>
      <c r="H10828" s="448" t="n">
        <v>52850.9494828889</v>
      </c>
      <c r="I10828" s="448" t="n">
        <v>1052262.34293493</v>
      </c>
      <c r="J10828" s="389"/>
      <c r="K10828" s="331" t="s">
        <v>994</v>
      </c>
    </row>
    <row r="10829" customFormat="false" ht="15" hidden="true" customHeight="false" outlineLevel="0" collapsed="false">
      <c r="A10829" s="444"/>
      <c r="B10829" s="444" t="s">
        <v>2229</v>
      </c>
      <c r="C10829" s="444" t="str">
        <f aca="false">IFERROR(VLOOKUP(B10829,'[1]#¡REF!'!$A$1:$C$15201,2,FALSE()),"")</f>
        <v/>
      </c>
      <c r="D10829" s="444" t="s">
        <v>991</v>
      </c>
      <c r="E10829" s="444" t="s">
        <v>1012</v>
      </c>
      <c r="F10829" s="354" t="s">
        <v>993</v>
      </c>
      <c r="G10829" s="447" t="n">
        <v>2500</v>
      </c>
      <c r="H10829" s="448" t="n">
        <v>90092.9233773733</v>
      </c>
      <c r="I10829" s="448" t="n">
        <v>1793750</v>
      </c>
      <c r="J10829" s="389"/>
      <c r="K10829" s="331" t="s">
        <v>994</v>
      </c>
    </row>
    <row r="10830" customFormat="false" ht="15" hidden="true" customHeight="false" outlineLevel="0" collapsed="false">
      <c r="A10830" s="444"/>
      <c r="B10830" s="444" t="s">
        <v>2229</v>
      </c>
      <c r="C10830" s="444" t="str">
        <f aca="false">IFERROR(VLOOKUP(B10830,'[1]#¡REF!'!$A$1:$C$15201,2,FALSE()),"")</f>
        <v/>
      </c>
      <c r="D10830" s="444" t="s">
        <v>991</v>
      </c>
      <c r="E10830" s="444" t="s">
        <v>1037</v>
      </c>
      <c r="F10830" s="446" t="s">
        <v>1131</v>
      </c>
      <c r="G10830" s="447" t="n">
        <v>264</v>
      </c>
      <c r="H10830" s="448" t="n">
        <v>9513.81270865062</v>
      </c>
      <c r="I10830" s="448" t="n">
        <v>189420</v>
      </c>
      <c r="J10830" s="389"/>
      <c r="K10830" s="331" t="s">
        <v>994</v>
      </c>
    </row>
    <row r="10831" customFormat="false" ht="15" hidden="true" customHeight="false" outlineLevel="0" collapsed="false">
      <c r="A10831" s="444"/>
      <c r="B10831" s="444" t="s">
        <v>2230</v>
      </c>
      <c r="C10831" s="444" t="str">
        <f aca="false">IFERROR(VLOOKUP(B10831,'[1]#¡REF!'!$A$1:$C$15201,2,FALSE()),"")</f>
        <v/>
      </c>
      <c r="D10831" s="444" t="s">
        <v>991</v>
      </c>
      <c r="E10831" s="444" t="s">
        <v>1012</v>
      </c>
      <c r="F10831" s="354" t="s">
        <v>993</v>
      </c>
      <c r="G10831" s="447" t="n">
        <v>3000</v>
      </c>
      <c r="H10831" s="448" t="n">
        <v>216223.016105696</v>
      </c>
      <c r="I10831" s="448" t="n">
        <v>4305000</v>
      </c>
      <c r="J10831" s="389"/>
      <c r="K10831" s="331" t="s">
        <v>994</v>
      </c>
    </row>
    <row r="10832" customFormat="false" ht="15" hidden="true" customHeight="false" outlineLevel="0" collapsed="false">
      <c r="A10832" s="444"/>
      <c r="B10832" s="444" t="s">
        <v>2230</v>
      </c>
      <c r="C10832" s="444" t="str">
        <f aca="false">IFERROR(VLOOKUP(B10832,'[1]#¡REF!'!$A$1:$C$15201,2,FALSE()),"")</f>
        <v/>
      </c>
      <c r="D10832" s="444" t="s">
        <v>991</v>
      </c>
      <c r="E10832" s="444" t="s">
        <v>1037</v>
      </c>
      <c r="F10832" s="446" t="s">
        <v>1131</v>
      </c>
      <c r="G10832" s="447" t="n">
        <v>344</v>
      </c>
      <c r="H10832" s="448" t="n">
        <v>24793.5725134531</v>
      </c>
      <c r="I10832" s="448" t="n">
        <v>493640</v>
      </c>
      <c r="J10832" s="389"/>
      <c r="K10832" s="331" t="s">
        <v>994</v>
      </c>
    </row>
    <row r="10833" customFormat="false" ht="15" hidden="true" customHeight="false" outlineLevel="0" collapsed="false">
      <c r="A10833" s="444"/>
      <c r="B10833" s="444" t="s">
        <v>2231</v>
      </c>
      <c r="C10833" s="444" t="str">
        <f aca="false">IFERROR(VLOOKUP(B10833,'[1]#¡REF!'!$A$1:$C$15201,2,FALSE()),"")</f>
        <v/>
      </c>
      <c r="D10833" s="444" t="s">
        <v>991</v>
      </c>
      <c r="E10833" s="444" t="s">
        <v>992</v>
      </c>
      <c r="F10833" s="354" t="s">
        <v>993</v>
      </c>
      <c r="G10833" s="447" t="n">
        <v>6</v>
      </c>
      <c r="H10833" s="448" t="n">
        <v>9880.83063728274</v>
      </c>
      <c r="I10833" s="448" t="n">
        <v>196727.326593207</v>
      </c>
      <c r="J10833" s="389"/>
      <c r="K10833" s="331" t="s">
        <v>994</v>
      </c>
    </row>
    <row r="10834" customFormat="false" ht="15" hidden="true" customHeight="false" outlineLevel="0" collapsed="false">
      <c r="A10834" s="444"/>
      <c r="B10834" s="444" t="s">
        <v>2231</v>
      </c>
      <c r="C10834" s="444" t="str">
        <f aca="false">IFERROR(VLOOKUP(B10834,'[1]#¡REF!'!$A$1:$C$15201,2,FALSE()),"")</f>
        <v/>
      </c>
      <c r="D10834" s="444" t="s">
        <v>991</v>
      </c>
      <c r="E10834" s="444" t="s">
        <v>1034</v>
      </c>
      <c r="F10834" s="354" t="s">
        <v>993</v>
      </c>
      <c r="G10834" s="447" t="n">
        <v>53</v>
      </c>
      <c r="H10834" s="448" t="n">
        <v>87280.6706293309</v>
      </c>
      <c r="I10834" s="448" t="n">
        <v>1737758.05157333</v>
      </c>
      <c r="J10834" s="389"/>
      <c r="K10834" s="331" t="s">
        <v>994</v>
      </c>
    </row>
    <row r="10835" customFormat="false" ht="15" hidden="true" customHeight="false" outlineLevel="0" collapsed="false">
      <c r="A10835" s="444"/>
      <c r="B10835" s="444" t="s">
        <v>2231</v>
      </c>
      <c r="C10835" s="444" t="str">
        <f aca="false">IFERROR(VLOOKUP(B10835,'[1]#¡REF!'!$A$1:$C$15201,2,FALSE()),"")</f>
        <v/>
      </c>
      <c r="D10835" s="444" t="s">
        <v>991</v>
      </c>
      <c r="E10835" s="444" t="s">
        <v>1011</v>
      </c>
      <c r="F10835" s="354" t="s">
        <v>993</v>
      </c>
      <c r="G10835" s="447" t="n">
        <v>40</v>
      </c>
      <c r="H10835" s="448" t="n">
        <v>65872.2042485517</v>
      </c>
      <c r="I10835" s="448" t="n">
        <v>1311515.51062138</v>
      </c>
      <c r="J10835" s="389"/>
      <c r="K10835" s="331" t="s">
        <v>994</v>
      </c>
    </row>
    <row r="10836" customFormat="false" ht="15" hidden="true" customHeight="false" outlineLevel="0" collapsed="false">
      <c r="A10836" s="444"/>
      <c r="B10836" s="444" t="s">
        <v>2231</v>
      </c>
      <c r="C10836" s="444" t="str">
        <f aca="false">IFERROR(VLOOKUP(B10836,'[1]#¡REF!'!$A$1:$C$15201,2,FALSE()),"")</f>
        <v/>
      </c>
      <c r="D10836" s="444" t="s">
        <v>991</v>
      </c>
      <c r="E10836" s="444" t="s">
        <v>1014</v>
      </c>
      <c r="F10836" s="446" t="s">
        <v>1132</v>
      </c>
      <c r="G10836" s="447" t="n">
        <v>24</v>
      </c>
      <c r="H10836" s="448" t="n">
        <v>39523.322549131</v>
      </c>
      <c r="I10836" s="448" t="n">
        <v>786909.306372827</v>
      </c>
      <c r="J10836" s="389"/>
      <c r="K10836" s="331" t="s">
        <v>994</v>
      </c>
    </row>
    <row r="10837" customFormat="false" ht="15" hidden="true" customHeight="false" outlineLevel="0" collapsed="false">
      <c r="A10837" s="449"/>
      <c r="B10837" s="449" t="s">
        <v>2231</v>
      </c>
      <c r="C10837" s="449" t="str">
        <f aca="false">IFERROR(VLOOKUP(B10837,'[1]#¡REF!'!$A$1:$C$15201,2,FALSE()),"")</f>
        <v/>
      </c>
      <c r="D10837" s="449" t="s">
        <v>991</v>
      </c>
      <c r="E10837" s="449" t="s">
        <v>1002</v>
      </c>
      <c r="F10837" s="450" t="s">
        <v>1133</v>
      </c>
      <c r="G10837" s="447" t="n">
        <v>250</v>
      </c>
      <c r="H10837" s="448" t="n">
        <v>411701.276553448</v>
      </c>
      <c r="I10837" s="448" t="n">
        <v>8196971.94138362</v>
      </c>
      <c r="J10837" s="390"/>
      <c r="K10837" s="331" t="s">
        <v>994</v>
      </c>
    </row>
    <row r="10838" customFormat="false" ht="15" hidden="true" customHeight="false" outlineLevel="0" collapsed="false">
      <c r="A10838" s="439"/>
      <c r="B10838" s="439" t="s">
        <v>2232</v>
      </c>
      <c r="C10838" s="439" t="str">
        <f aca="false">IFERROR(VLOOKUP(B10838,'[1]#¡REF!'!$A$1:$C$15201,2,FALSE()),"")</f>
        <v/>
      </c>
      <c r="D10838" s="439" t="s">
        <v>1016</v>
      </c>
      <c r="E10838" s="439" t="s">
        <v>1019</v>
      </c>
      <c r="F10838" s="354" t="s">
        <v>993</v>
      </c>
      <c r="G10838" s="447" t="n">
        <v>2</v>
      </c>
      <c r="H10838" s="448" t="n">
        <v>117.589106746383</v>
      </c>
      <c r="I10838" s="448" t="n">
        <v>2341.19898679601</v>
      </c>
      <c r="J10838" s="388"/>
      <c r="K10838" s="331" t="s">
        <v>994</v>
      </c>
    </row>
    <row r="10839" customFormat="false" ht="15" hidden="true" customHeight="false" outlineLevel="0" collapsed="false">
      <c r="A10839" s="444"/>
      <c r="B10839" s="444" t="s">
        <v>2232</v>
      </c>
      <c r="C10839" s="444" t="str">
        <f aca="false">IFERROR(VLOOKUP(B10839,'[1]#¡REF!'!$A$1:$C$15201,2,FALSE()),"")</f>
        <v/>
      </c>
      <c r="D10839" s="444" t="s">
        <v>1016</v>
      </c>
      <c r="E10839" s="444" t="s">
        <v>1025</v>
      </c>
      <c r="F10839" s="354" t="s">
        <v>993</v>
      </c>
      <c r="G10839" s="447" t="n">
        <v>26</v>
      </c>
      <c r="H10839" s="448" t="n">
        <v>1528.65838770298</v>
      </c>
      <c r="I10839" s="448" t="n">
        <v>30435.5868283481</v>
      </c>
      <c r="J10839" s="389"/>
      <c r="K10839" s="331" t="s">
        <v>994</v>
      </c>
    </row>
    <row r="10840" customFormat="false" ht="15" hidden="true" customHeight="false" outlineLevel="0" collapsed="false">
      <c r="A10840" s="444"/>
      <c r="B10840" s="444" t="s">
        <v>2233</v>
      </c>
      <c r="C10840" s="444" t="str">
        <f aca="false">IFERROR(VLOOKUP(B10840,'[1]#¡REF!'!$A$1:$C$15201,2,FALSE()),"")</f>
        <v/>
      </c>
      <c r="D10840" s="444" t="s">
        <v>1016</v>
      </c>
      <c r="E10840" s="444" t="s">
        <v>1019</v>
      </c>
      <c r="F10840" s="354" t="s">
        <v>993</v>
      </c>
      <c r="G10840" s="447" t="n">
        <v>2</v>
      </c>
      <c r="H10840" s="448" t="n">
        <v>75.3651472814585</v>
      </c>
      <c r="I10840" s="448" t="n">
        <v>1500.52</v>
      </c>
      <c r="J10840" s="389"/>
      <c r="K10840" s="331" t="s">
        <v>994</v>
      </c>
    </row>
    <row r="10841" customFormat="false" ht="15" hidden="true" customHeight="false" outlineLevel="0" collapsed="false">
      <c r="A10841" s="444"/>
      <c r="B10841" s="444" t="s">
        <v>2233</v>
      </c>
      <c r="C10841" s="444" t="str">
        <f aca="false">IFERROR(VLOOKUP(B10841,'[1]#¡REF!'!$A$1:$C$15201,2,FALSE()),"")</f>
        <v/>
      </c>
      <c r="D10841" s="444" t="s">
        <v>1016</v>
      </c>
      <c r="E10841" s="444" t="s">
        <v>1025</v>
      </c>
      <c r="F10841" s="354" t="s">
        <v>993</v>
      </c>
      <c r="G10841" s="447" t="n">
        <v>26</v>
      </c>
      <c r="H10841" s="448" t="n">
        <v>979.746914658961</v>
      </c>
      <c r="I10841" s="448" t="n">
        <v>19506.76</v>
      </c>
      <c r="J10841" s="389"/>
      <c r="K10841" s="331" t="s">
        <v>994</v>
      </c>
    </row>
    <row r="10842" customFormat="false" ht="15" hidden="true" customHeight="false" outlineLevel="0" collapsed="false">
      <c r="A10842" s="444"/>
      <c r="B10842" s="444" t="s">
        <v>2234</v>
      </c>
      <c r="C10842" s="444" t="str">
        <f aca="false">IFERROR(VLOOKUP(B10842,'[1]#¡REF!'!$A$1:$C$15201,2,FALSE()),"")</f>
        <v/>
      </c>
      <c r="D10842" s="444" t="s">
        <v>1016</v>
      </c>
      <c r="E10842" s="444" t="s">
        <v>1019</v>
      </c>
      <c r="F10842" s="354" t="s">
        <v>993</v>
      </c>
      <c r="G10842" s="447" t="n">
        <v>2</v>
      </c>
      <c r="H10842" s="448" t="n">
        <v>137.000509781068</v>
      </c>
      <c r="I10842" s="448" t="n">
        <v>2727.68</v>
      </c>
      <c r="J10842" s="389"/>
      <c r="K10842" s="331" t="s">
        <v>994</v>
      </c>
    </row>
    <row r="10843" customFormat="false" ht="15" hidden="true" customHeight="false" outlineLevel="0" collapsed="false">
      <c r="A10843" s="444"/>
      <c r="B10843" s="444" t="s">
        <v>2234</v>
      </c>
      <c r="C10843" s="444" t="str">
        <f aca="false">IFERROR(VLOOKUP(B10843,'[1]#¡REF!'!$A$1:$C$15201,2,FALSE()),"")</f>
        <v/>
      </c>
      <c r="D10843" s="444" t="s">
        <v>1016</v>
      </c>
      <c r="E10843" s="444" t="s">
        <v>1025</v>
      </c>
      <c r="F10843" s="354" t="s">
        <v>993</v>
      </c>
      <c r="G10843" s="447" t="n">
        <v>26</v>
      </c>
      <c r="H10843" s="448" t="n">
        <v>1781.00662715389</v>
      </c>
      <c r="I10843" s="448" t="n">
        <v>35459.84</v>
      </c>
      <c r="J10843" s="389"/>
      <c r="K10843" s="331" t="s">
        <v>994</v>
      </c>
    </row>
    <row r="10844" customFormat="false" ht="15" hidden="true" customHeight="false" outlineLevel="0" collapsed="false">
      <c r="A10844" s="444"/>
      <c r="B10844" s="444" t="s">
        <v>2235</v>
      </c>
      <c r="C10844" s="444" t="str">
        <f aca="false">IFERROR(VLOOKUP(B10844,'[1]#¡REF!'!$A$1:$C$15201,2,FALSE()),"")</f>
        <v/>
      </c>
      <c r="D10844" s="444" t="s">
        <v>1016</v>
      </c>
      <c r="E10844" s="444" t="s">
        <v>1019</v>
      </c>
      <c r="F10844" s="354" t="s">
        <v>993</v>
      </c>
      <c r="G10844" s="447" t="n">
        <v>2</v>
      </c>
      <c r="H10844" s="448" t="n">
        <v>158.881226592555</v>
      </c>
      <c r="I10844" s="448" t="n">
        <v>3163.32504780115</v>
      </c>
      <c r="J10844" s="389"/>
      <c r="K10844" s="331" t="s">
        <v>994</v>
      </c>
    </row>
    <row r="10845" customFormat="false" ht="15" hidden="true" customHeight="false" outlineLevel="0" collapsed="false">
      <c r="A10845" s="444"/>
      <c r="B10845" s="444" t="s">
        <v>2235</v>
      </c>
      <c r="C10845" s="444" t="str">
        <f aca="false">IFERROR(VLOOKUP(B10845,'[1]#¡REF!'!$A$1:$C$15201,2,FALSE()),"")</f>
        <v/>
      </c>
      <c r="D10845" s="444" t="s">
        <v>1016</v>
      </c>
      <c r="E10845" s="444" t="s">
        <v>1025</v>
      </c>
      <c r="F10845" s="354" t="s">
        <v>993</v>
      </c>
      <c r="G10845" s="447" t="n">
        <v>26</v>
      </c>
      <c r="H10845" s="448" t="n">
        <v>2065.45594570321</v>
      </c>
      <c r="I10845" s="448" t="n">
        <v>41123.2256214149</v>
      </c>
      <c r="J10845" s="389"/>
      <c r="K10845" s="331" t="s">
        <v>994</v>
      </c>
    </row>
    <row r="10846" customFormat="false" ht="15" hidden="true" customHeight="false" outlineLevel="0" collapsed="false">
      <c r="A10846" s="444"/>
      <c r="B10846" s="444" t="s">
        <v>2236</v>
      </c>
      <c r="C10846" s="444" t="str">
        <f aca="false">IFERROR(VLOOKUP(B10846,'[1]#¡REF!'!$A$1:$C$15201,2,FALSE()),"")</f>
        <v/>
      </c>
      <c r="D10846" s="444" t="s">
        <v>991</v>
      </c>
      <c r="E10846" s="444" t="s">
        <v>1034</v>
      </c>
      <c r="F10846" s="354" t="s">
        <v>993</v>
      </c>
      <c r="G10846" s="447" t="n">
        <v>1500</v>
      </c>
      <c r="H10846" s="448" t="n">
        <v>51230.5403371433</v>
      </c>
      <c r="I10846" s="448" t="n">
        <v>1020000</v>
      </c>
      <c r="J10846" s="389"/>
      <c r="K10846" s="331" t="s">
        <v>994</v>
      </c>
    </row>
    <row r="10847" customFormat="false" ht="15" hidden="true" customHeight="false" outlineLevel="0" collapsed="false">
      <c r="A10847" s="444"/>
      <c r="B10847" s="444" t="s">
        <v>2236</v>
      </c>
      <c r="C10847" s="444" t="str">
        <f aca="false">IFERROR(VLOOKUP(B10847,'[1]#¡REF!'!$A$1:$C$15201,2,FALSE()),"")</f>
        <v/>
      </c>
      <c r="D10847" s="444" t="s">
        <v>991</v>
      </c>
      <c r="E10847" s="444" t="s">
        <v>1012</v>
      </c>
      <c r="F10847" s="354" t="s">
        <v>993</v>
      </c>
      <c r="G10847" s="447" t="n">
        <v>500</v>
      </c>
      <c r="H10847" s="448" t="n">
        <v>17076.8467790478</v>
      </c>
      <c r="I10847" s="448" t="n">
        <v>340000</v>
      </c>
      <c r="J10847" s="389"/>
      <c r="K10847" s="331" t="s">
        <v>994</v>
      </c>
    </row>
    <row r="10848" customFormat="false" ht="15" hidden="true" customHeight="false" outlineLevel="0" collapsed="false">
      <c r="A10848" s="444"/>
      <c r="B10848" s="444" t="s">
        <v>2237</v>
      </c>
      <c r="C10848" s="444" t="str">
        <f aca="false">IFERROR(VLOOKUP(B10848,'[1]#¡REF!'!$A$1:$C$15201,2,FALSE()),"")</f>
        <v/>
      </c>
      <c r="D10848" s="444" t="s">
        <v>991</v>
      </c>
      <c r="E10848" s="444" t="s">
        <v>1034</v>
      </c>
      <c r="F10848" s="354" t="s">
        <v>993</v>
      </c>
      <c r="G10848" s="447" t="n">
        <v>200</v>
      </c>
      <c r="H10848" s="448" t="n">
        <v>13661.4774232382</v>
      </c>
      <c r="I10848" s="448" t="n">
        <v>272000</v>
      </c>
      <c r="J10848" s="389"/>
      <c r="K10848" s="331" t="s">
        <v>994</v>
      </c>
    </row>
    <row r="10849" customFormat="false" ht="15" hidden="true" customHeight="false" outlineLevel="0" collapsed="false">
      <c r="A10849" s="444"/>
      <c r="B10849" s="444" t="s">
        <v>2237</v>
      </c>
      <c r="C10849" s="444" t="str">
        <f aca="false">IFERROR(VLOOKUP(B10849,'[1]#¡REF!'!$A$1:$C$15201,2,FALSE()),"")</f>
        <v/>
      </c>
      <c r="D10849" s="444" t="s">
        <v>991</v>
      </c>
      <c r="E10849" s="444" t="s">
        <v>1012</v>
      </c>
      <c r="F10849" s="354" t="s">
        <v>993</v>
      </c>
      <c r="G10849" s="447" t="n">
        <v>40</v>
      </c>
      <c r="H10849" s="448" t="n">
        <v>2732.29548464764</v>
      </c>
      <c r="I10849" s="448" t="n">
        <v>54400</v>
      </c>
      <c r="J10849" s="389"/>
      <c r="K10849" s="331" t="s">
        <v>994</v>
      </c>
    </row>
    <row r="10850" customFormat="false" ht="15" hidden="true" customHeight="false" outlineLevel="0" collapsed="false">
      <c r="A10850" s="444"/>
      <c r="B10850" s="444" t="s">
        <v>2238</v>
      </c>
      <c r="C10850" s="444" t="str">
        <f aca="false">IFERROR(VLOOKUP(B10850,'[1]#¡REF!'!$A$1:$C$15201,2,FALSE()),"")</f>
        <v/>
      </c>
      <c r="D10850" s="444" t="s">
        <v>991</v>
      </c>
      <c r="E10850" s="444" t="s">
        <v>1034</v>
      </c>
      <c r="F10850" s="354" t="s">
        <v>993</v>
      </c>
      <c r="G10850" s="447" t="n">
        <v>2500</v>
      </c>
      <c r="H10850" s="448" t="n">
        <v>342164.760830185</v>
      </c>
      <c r="I10850" s="448" t="n">
        <v>6812500</v>
      </c>
      <c r="J10850" s="389"/>
      <c r="K10850" s="331" t="s">
        <v>994</v>
      </c>
    </row>
    <row r="10851" customFormat="false" ht="15" hidden="true" customHeight="false" outlineLevel="0" collapsed="false">
      <c r="A10851" s="444"/>
      <c r="B10851" s="444" t="s">
        <v>2239</v>
      </c>
      <c r="C10851" s="444" t="str">
        <f aca="false">IFERROR(VLOOKUP(B10851,'[1]#¡REF!'!$A$1:$C$15201,2,FALSE()),"")</f>
        <v/>
      </c>
      <c r="D10851" s="444" t="s">
        <v>1016</v>
      </c>
      <c r="E10851" s="444" t="s">
        <v>1017</v>
      </c>
      <c r="F10851" s="446" t="s">
        <v>1130</v>
      </c>
      <c r="G10851" s="447" t="n">
        <v>2.02803000357722</v>
      </c>
      <c r="H10851" s="448" t="n">
        <v>12.8300355750263</v>
      </c>
      <c r="I10851" s="448" t="n">
        <v>255.445994781578</v>
      </c>
      <c r="J10851" s="389"/>
      <c r="K10851" s="331" t="s">
        <v>994</v>
      </c>
    </row>
    <row r="10852" customFormat="false" ht="15" hidden="true" customHeight="false" outlineLevel="0" collapsed="false">
      <c r="A10852" s="444"/>
      <c r="B10852" s="444" t="s">
        <v>2239</v>
      </c>
      <c r="C10852" s="444" t="str">
        <f aca="false">IFERROR(VLOOKUP(B10852,'[1]#¡REF!'!$A$1:$C$15201,2,FALSE()),"")</f>
        <v/>
      </c>
      <c r="D10852" s="444" t="s">
        <v>1016</v>
      </c>
      <c r="E10852" s="444" t="s">
        <v>1091</v>
      </c>
      <c r="F10852" s="354" t="s">
        <v>993</v>
      </c>
      <c r="G10852" s="447" t="n">
        <v>11.661172520569</v>
      </c>
      <c r="H10852" s="448" t="n">
        <v>73.7727045564013</v>
      </c>
      <c r="I10852" s="448" t="n">
        <v>1468.81446999408</v>
      </c>
      <c r="J10852" s="389"/>
      <c r="K10852" s="331" t="s">
        <v>994</v>
      </c>
    </row>
    <row r="10853" customFormat="false" ht="15" hidden="true" customHeight="false" outlineLevel="0" collapsed="false">
      <c r="A10853" s="444"/>
      <c r="B10853" s="444" t="s">
        <v>2239</v>
      </c>
      <c r="C10853" s="444" t="str">
        <f aca="false">IFERROR(VLOOKUP(B10853,'[1]#¡REF!'!$A$1:$C$15201,2,FALSE()),"")</f>
        <v/>
      </c>
      <c r="D10853" s="444" t="s">
        <v>1016</v>
      </c>
      <c r="E10853" s="444" t="s">
        <v>1020</v>
      </c>
      <c r="F10853" s="354" t="s">
        <v>993</v>
      </c>
      <c r="G10853" s="447" t="n">
        <v>29.7866906775404</v>
      </c>
      <c r="H10853" s="448" t="n">
        <v>188.441147508199</v>
      </c>
      <c r="I10853" s="448" t="n">
        <v>3751.86304835443</v>
      </c>
      <c r="J10853" s="389"/>
      <c r="K10853" s="331" t="s">
        <v>994</v>
      </c>
    </row>
    <row r="10854" customFormat="false" ht="15" hidden="true" customHeight="false" outlineLevel="0" collapsed="false">
      <c r="A10854" s="444"/>
      <c r="B10854" s="444" t="s">
        <v>2239</v>
      </c>
      <c r="C10854" s="444" t="str">
        <f aca="false">IFERROR(VLOOKUP(B10854,'[1]#¡REF!'!$A$1:$C$15201,2,FALSE()),"")</f>
        <v/>
      </c>
      <c r="D10854" s="444" t="s">
        <v>1016</v>
      </c>
      <c r="E10854" s="444" t="s">
        <v>1021</v>
      </c>
      <c r="F10854" s="354" t="s">
        <v>993</v>
      </c>
      <c r="G10854" s="447" t="n">
        <v>0.887263126565034</v>
      </c>
      <c r="H10854" s="448" t="n">
        <v>5.61314056407401</v>
      </c>
      <c r="I10854" s="448" t="n">
        <v>111.757622716941</v>
      </c>
      <c r="J10854" s="389"/>
      <c r="K10854" s="331" t="s">
        <v>994</v>
      </c>
    </row>
    <row r="10855" customFormat="false" ht="15" hidden="true" customHeight="false" outlineLevel="0" collapsed="false">
      <c r="A10855" s="444"/>
      <c r="B10855" s="444" t="s">
        <v>2239</v>
      </c>
      <c r="C10855" s="444" t="str">
        <f aca="false">IFERROR(VLOOKUP(B10855,'[1]#¡REF!'!$A$1:$C$15201,2,FALSE()),"")</f>
        <v/>
      </c>
      <c r="D10855" s="444" t="s">
        <v>1016</v>
      </c>
      <c r="E10855" s="444" t="s">
        <v>1041</v>
      </c>
      <c r="F10855" s="354" t="s">
        <v>993</v>
      </c>
      <c r="G10855" s="447" t="n">
        <v>1.52102250268291</v>
      </c>
      <c r="H10855" s="448" t="n">
        <v>9.62252668126973</v>
      </c>
      <c r="I10855" s="448" t="n">
        <v>191.584496086184</v>
      </c>
      <c r="J10855" s="389"/>
      <c r="K10855" s="331" t="s">
        <v>994</v>
      </c>
    </row>
    <row r="10856" customFormat="false" ht="15" hidden="true" customHeight="false" outlineLevel="0" collapsed="false">
      <c r="A10856" s="444"/>
      <c r="B10856" s="444" t="s">
        <v>2239</v>
      </c>
      <c r="C10856" s="444" t="str">
        <f aca="false">IFERROR(VLOOKUP(B10856,'[1]#¡REF!'!$A$1:$C$15201,2,FALSE()),"")</f>
        <v/>
      </c>
      <c r="D10856" s="444" t="s">
        <v>1016</v>
      </c>
      <c r="E10856" s="444" t="s">
        <v>1022</v>
      </c>
      <c r="F10856" s="354" t="s">
        <v>993</v>
      </c>
      <c r="G10856" s="447" t="n">
        <v>1.77452625313007</v>
      </c>
      <c r="H10856" s="448" t="n">
        <v>11.226281128148</v>
      </c>
      <c r="I10856" s="448" t="n">
        <v>223.515245433881</v>
      </c>
      <c r="J10856" s="389"/>
      <c r="K10856" s="331" t="s">
        <v>994</v>
      </c>
    </row>
    <row r="10857" customFormat="false" ht="15" hidden="true" customHeight="false" outlineLevel="0" collapsed="false">
      <c r="A10857" s="444"/>
      <c r="B10857" s="444" t="s">
        <v>2239</v>
      </c>
      <c r="C10857" s="444" t="str">
        <f aca="false">IFERROR(VLOOKUP(B10857,'[1]#¡REF!'!$A$1:$C$15201,2,FALSE()),"")</f>
        <v/>
      </c>
      <c r="D10857" s="444" t="s">
        <v>1016</v>
      </c>
      <c r="E10857" s="444" t="s">
        <v>1042</v>
      </c>
      <c r="F10857" s="354" t="s">
        <v>993</v>
      </c>
      <c r="G10857" s="447" t="n">
        <v>0.633759376117881</v>
      </c>
      <c r="H10857" s="448" t="n">
        <v>4.00938611719572</v>
      </c>
      <c r="I10857" s="448" t="n">
        <v>79.8268733692432</v>
      </c>
      <c r="J10857" s="389"/>
      <c r="K10857" s="331" t="s">
        <v>994</v>
      </c>
    </row>
    <row r="10858" customFormat="false" ht="15" hidden="true" customHeight="false" outlineLevel="0" collapsed="false">
      <c r="A10858" s="444"/>
      <c r="B10858" s="444" t="s">
        <v>2239</v>
      </c>
      <c r="C10858" s="444" t="str">
        <f aca="false">IFERROR(VLOOKUP(B10858,'[1]#¡REF!'!$A$1:$C$15201,2,FALSE()),"")</f>
        <v/>
      </c>
      <c r="D10858" s="444" t="s">
        <v>1016</v>
      </c>
      <c r="E10858" s="444" t="s">
        <v>1092</v>
      </c>
      <c r="F10858" s="354" t="s">
        <v>993</v>
      </c>
      <c r="G10858" s="447" t="n">
        <v>58.4326144780686</v>
      </c>
      <c r="H10858" s="448" t="n">
        <v>369.665400005446</v>
      </c>
      <c r="I10858" s="448" t="n">
        <v>7360.03772464423</v>
      </c>
      <c r="J10858" s="389"/>
      <c r="K10858" s="331" t="s">
        <v>994</v>
      </c>
    </row>
    <row r="10859" customFormat="false" ht="15" hidden="true" customHeight="false" outlineLevel="0" collapsed="false">
      <c r="A10859" s="444"/>
      <c r="B10859" s="444" t="s">
        <v>2239</v>
      </c>
      <c r="C10859" s="444" t="str">
        <f aca="false">IFERROR(VLOOKUP(B10859,'[1]#¡REF!'!$A$1:$C$15201,2,FALSE()),"")</f>
        <v/>
      </c>
      <c r="D10859" s="444" t="s">
        <v>1016</v>
      </c>
      <c r="E10859" s="444" t="s">
        <v>1025</v>
      </c>
      <c r="F10859" s="354" t="s">
        <v>993</v>
      </c>
      <c r="G10859" s="447" t="n">
        <v>221.435526015588</v>
      </c>
      <c r="H10859" s="448" t="n">
        <v>1400.87950934819</v>
      </c>
      <c r="I10859" s="448" t="n">
        <v>27891.5095552136</v>
      </c>
      <c r="J10859" s="389"/>
      <c r="K10859" s="331" t="s">
        <v>994</v>
      </c>
    </row>
    <row r="10860" customFormat="false" ht="15" hidden="true" customHeight="false" outlineLevel="0" collapsed="false">
      <c r="A10860" s="444"/>
      <c r="B10860" s="444" t="s">
        <v>2239</v>
      </c>
      <c r="C10860" s="444" t="str">
        <f aca="false">IFERROR(VLOOKUP(B10860,'[1]#¡REF!'!$A$1:$C$15201,2,FALSE()),"")</f>
        <v/>
      </c>
      <c r="D10860" s="444" t="s">
        <v>1016</v>
      </c>
      <c r="E10860" s="444" t="s">
        <v>1110</v>
      </c>
      <c r="F10860" s="354" t="s">
        <v>993</v>
      </c>
      <c r="G10860" s="447" t="n">
        <v>13.8159543993698</v>
      </c>
      <c r="H10860" s="448" t="n">
        <v>87.4046173548667</v>
      </c>
      <c r="I10860" s="448" t="n">
        <v>1740.2258394495</v>
      </c>
      <c r="J10860" s="389"/>
      <c r="K10860" s="331" t="s">
        <v>994</v>
      </c>
    </row>
    <row r="10861" customFormat="false" ht="15" hidden="true" customHeight="false" outlineLevel="0" collapsed="false">
      <c r="A10861" s="444"/>
      <c r="B10861" s="444" t="s">
        <v>2239</v>
      </c>
      <c r="C10861" s="444" t="str">
        <f aca="false">IFERROR(VLOOKUP(B10861,'[1]#¡REF!'!$A$1:$C$15201,2,FALSE()),"")</f>
        <v/>
      </c>
      <c r="D10861" s="444" t="s">
        <v>1016</v>
      </c>
      <c r="E10861" s="444" t="s">
        <v>1065</v>
      </c>
      <c r="F10861" s="354" t="s">
        <v>993</v>
      </c>
      <c r="G10861" s="447" t="n">
        <v>0.633759376117881</v>
      </c>
      <c r="H10861" s="448" t="n">
        <v>4.00938611719572</v>
      </c>
      <c r="I10861" s="448" t="n">
        <v>79.8268733692432</v>
      </c>
      <c r="J10861" s="389"/>
      <c r="K10861" s="331" t="s">
        <v>994</v>
      </c>
    </row>
    <row r="10862" customFormat="false" ht="15" hidden="true" customHeight="false" outlineLevel="0" collapsed="false">
      <c r="A10862" s="444"/>
      <c r="B10862" s="444" t="s">
        <v>2239</v>
      </c>
      <c r="C10862" s="444" t="str">
        <f aca="false">IFERROR(VLOOKUP(B10862,'[1]#¡REF!'!$A$1:$C$15201,2,FALSE()),"")</f>
        <v/>
      </c>
      <c r="D10862" s="444" t="s">
        <v>1016</v>
      </c>
      <c r="E10862" s="444" t="s">
        <v>1093</v>
      </c>
      <c r="F10862" s="446" t="s">
        <v>1131</v>
      </c>
      <c r="G10862" s="447" t="n">
        <v>0.633759376117881</v>
      </c>
      <c r="H10862" s="448" t="n">
        <v>4.00938611719572</v>
      </c>
      <c r="I10862" s="448" t="n">
        <v>79.8268733692432</v>
      </c>
      <c r="J10862" s="389"/>
      <c r="K10862" s="331" t="s">
        <v>994</v>
      </c>
    </row>
    <row r="10863" customFormat="false" ht="15" hidden="true" customHeight="false" outlineLevel="0" collapsed="false">
      <c r="A10863" s="444"/>
      <c r="B10863" s="444" t="s">
        <v>2239</v>
      </c>
      <c r="C10863" s="444" t="str">
        <f aca="false">IFERROR(VLOOKUP(B10863,'[1]#¡REF!'!$A$1:$C$15201,2,FALSE()),"")</f>
        <v/>
      </c>
      <c r="D10863" s="444" t="s">
        <v>1016</v>
      </c>
      <c r="E10863" s="444" t="s">
        <v>1026</v>
      </c>
      <c r="F10863" s="446" t="s">
        <v>1132</v>
      </c>
      <c r="G10863" s="447" t="n">
        <v>6.21084188595524</v>
      </c>
      <c r="H10863" s="448" t="n">
        <v>39.2919839485181</v>
      </c>
      <c r="I10863" s="448" t="n">
        <v>782.303359018584</v>
      </c>
      <c r="J10863" s="389"/>
      <c r="K10863" s="331" t="s">
        <v>994</v>
      </c>
    </row>
    <row r="10864" customFormat="false" ht="15" hidden="true" customHeight="false" outlineLevel="0" collapsed="false">
      <c r="A10864" s="444"/>
      <c r="B10864" s="444" t="s">
        <v>2239</v>
      </c>
      <c r="C10864" s="444" t="str">
        <f aca="false">IFERROR(VLOOKUP(B10864,'[1]#¡REF!'!$A$1:$C$15201,2,FALSE()),"")</f>
        <v/>
      </c>
      <c r="D10864" s="444" t="s">
        <v>1016</v>
      </c>
      <c r="E10864" s="444" t="s">
        <v>1027</v>
      </c>
      <c r="F10864" s="446" t="s">
        <v>1133</v>
      </c>
      <c r="G10864" s="447" t="n">
        <v>0.887263126565034</v>
      </c>
      <c r="H10864" s="448" t="n">
        <v>5.61314056407401</v>
      </c>
      <c r="I10864" s="448" t="n">
        <v>111.757622716941</v>
      </c>
      <c r="J10864" s="389"/>
      <c r="K10864" s="331" t="s">
        <v>994</v>
      </c>
    </row>
    <row r="10865" customFormat="false" ht="15" hidden="true" customHeight="false" outlineLevel="0" collapsed="false">
      <c r="A10865" s="449"/>
      <c r="B10865" s="449" t="s">
        <v>2239</v>
      </c>
      <c r="C10865" s="449" t="str">
        <f aca="false">IFERROR(VLOOKUP(B10865,'[1]#¡REF!'!$A$1:$C$15201,2,FALSE()),"")</f>
        <v/>
      </c>
      <c r="D10865" s="449" t="s">
        <v>1016</v>
      </c>
      <c r="E10865" s="449" t="s">
        <v>1028</v>
      </c>
      <c r="F10865" s="450" t="s">
        <v>1134</v>
      </c>
      <c r="G10865" s="447" t="n">
        <v>2.40828562924795</v>
      </c>
      <c r="H10865" s="448" t="n">
        <v>15.2356672453437</v>
      </c>
      <c r="I10865" s="448" t="n">
        <v>303.342118803124</v>
      </c>
      <c r="J10865" s="390"/>
      <c r="K10865" s="331" t="s">
        <v>994</v>
      </c>
    </row>
    <row r="10866" customFormat="false" ht="15" hidden="true" customHeight="false" outlineLevel="0" collapsed="false">
      <c r="A10866" s="439"/>
      <c r="B10866" s="439" t="s">
        <v>1649</v>
      </c>
      <c r="C10866" s="439" t="str">
        <f aca="false">IFERROR(VLOOKUP(B10866,'[1]#¡REF!'!$A$1:$C$15201,2,FALSE()),"")</f>
        <v/>
      </c>
      <c r="D10866" s="440" t="s">
        <v>991</v>
      </c>
      <c r="E10866" s="440" t="s">
        <v>997</v>
      </c>
      <c r="F10866" s="441" t="s">
        <v>1130</v>
      </c>
      <c r="G10866" s="442" t="n">
        <v>0.522406456841821</v>
      </c>
      <c r="H10866" s="443" t="n">
        <v>1.95454810736391</v>
      </c>
      <c r="I10866" s="443" t="n">
        <v>38.7782312913684</v>
      </c>
      <c r="J10866" s="388"/>
      <c r="K10866" s="331" t="s">
        <v>2240</v>
      </c>
    </row>
    <row r="10867" customFormat="false" ht="15" hidden="true" customHeight="false" outlineLevel="0" collapsed="false">
      <c r="A10867" s="444"/>
      <c r="B10867" s="444" t="s">
        <v>1649</v>
      </c>
      <c r="C10867" s="444" t="str">
        <f aca="false">IFERROR(VLOOKUP(B10867,'[1]#¡REF!'!$A$1:$C$15201,2,FALSE()),"")</f>
        <v/>
      </c>
      <c r="D10867" s="445" t="s">
        <v>991</v>
      </c>
      <c r="E10867" s="445" t="s">
        <v>1032</v>
      </c>
      <c r="F10867" s="446" t="s">
        <v>1130</v>
      </c>
      <c r="G10867" s="447" t="n">
        <v>0.522406456841821</v>
      </c>
      <c r="H10867" s="448" t="n">
        <v>1.95454810736391</v>
      </c>
      <c r="I10867" s="448" t="n">
        <v>38.7782312913684</v>
      </c>
      <c r="J10867" s="389"/>
      <c r="K10867" s="331" t="s">
        <v>2240</v>
      </c>
    </row>
    <row r="10868" customFormat="false" ht="15" hidden="true" customHeight="false" outlineLevel="0" collapsed="false">
      <c r="A10868" s="444"/>
      <c r="B10868" s="444" t="s">
        <v>1649</v>
      </c>
      <c r="C10868" s="444" t="str">
        <f aca="false">IFERROR(VLOOKUP(B10868,'[1]#¡REF!'!$A$1:$C$15201,2,FALSE()),"")</f>
        <v/>
      </c>
      <c r="D10868" s="445" t="s">
        <v>991</v>
      </c>
      <c r="E10868" s="445" t="s">
        <v>1000</v>
      </c>
      <c r="F10868" s="354" t="s">
        <v>993</v>
      </c>
      <c r="G10868" s="447" t="n">
        <v>43.882142374713</v>
      </c>
      <c r="H10868" s="448" t="n">
        <v>164.182041018568</v>
      </c>
      <c r="I10868" s="448" t="n">
        <v>3257.37142847494</v>
      </c>
      <c r="J10868" s="389"/>
      <c r="K10868" s="331" t="s">
        <v>2240</v>
      </c>
    </row>
    <row r="10869" customFormat="false" ht="15" hidden="true" customHeight="false" outlineLevel="0" collapsed="false">
      <c r="A10869" s="444"/>
      <c r="B10869" s="444" t="s">
        <v>1649</v>
      </c>
      <c r="C10869" s="444" t="str">
        <f aca="false">IFERROR(VLOOKUP(B10869,'[1]#¡REF!'!$A$1:$C$15201,2,FALSE()),"")</f>
        <v/>
      </c>
      <c r="D10869" s="445" t="s">
        <v>991</v>
      </c>
      <c r="E10869" s="445" t="s">
        <v>1033</v>
      </c>
      <c r="F10869" s="354" t="s">
        <v>993</v>
      </c>
      <c r="G10869" s="447" t="n">
        <v>13.0601614210455</v>
      </c>
      <c r="H10869" s="448" t="n">
        <v>48.8637026840977</v>
      </c>
      <c r="I10869" s="448" t="n">
        <v>969.455782284209</v>
      </c>
      <c r="J10869" s="389"/>
      <c r="K10869" s="331" t="s">
        <v>2240</v>
      </c>
    </row>
    <row r="10870" customFormat="false" ht="15" hidden="true" customHeight="false" outlineLevel="0" collapsed="false">
      <c r="A10870" s="444"/>
      <c r="B10870" s="444" t="s">
        <v>1649</v>
      </c>
      <c r="C10870" s="444" t="str">
        <f aca="false">IFERROR(VLOOKUP(B10870,'[1]#¡REF!'!$A$1:$C$15201,2,FALSE()),"")</f>
        <v/>
      </c>
      <c r="D10870" s="444" t="s">
        <v>991</v>
      </c>
      <c r="E10870" s="444" t="s">
        <v>1034</v>
      </c>
      <c r="F10870" s="354" t="s">
        <v>993</v>
      </c>
      <c r="G10870" s="447" t="n">
        <v>52.2406456841821</v>
      </c>
      <c r="H10870" s="448" t="n">
        <v>195.454810736391</v>
      </c>
      <c r="I10870" s="448" t="n">
        <v>3877.82312913684</v>
      </c>
      <c r="J10870" s="389"/>
      <c r="K10870" s="331" t="s">
        <v>2240</v>
      </c>
    </row>
    <row r="10871" customFormat="false" ht="15" hidden="true" customHeight="false" outlineLevel="0" collapsed="false">
      <c r="A10871" s="444"/>
      <c r="B10871" s="444" t="s">
        <v>1649</v>
      </c>
      <c r="C10871" s="444" t="str">
        <f aca="false">IFERROR(VLOOKUP(B10871,'[1]#¡REF!'!$A$1:$C$15201,2,FALSE()),"")</f>
        <v/>
      </c>
      <c r="D10871" s="444" t="s">
        <v>991</v>
      </c>
      <c r="E10871" s="444" t="s">
        <v>1014</v>
      </c>
      <c r="F10871" s="446" t="s">
        <v>1132</v>
      </c>
      <c r="G10871" s="447" t="n">
        <v>2.08962582736728</v>
      </c>
      <c r="H10871" s="448" t="n">
        <v>7.81819242945563</v>
      </c>
      <c r="I10871" s="448" t="n">
        <v>155.112925165473</v>
      </c>
      <c r="J10871" s="389"/>
      <c r="K10871" s="331" t="s">
        <v>2240</v>
      </c>
    </row>
    <row r="10872" customFormat="false" ht="15" hidden="true" customHeight="false" outlineLevel="0" collapsed="false">
      <c r="A10872" s="444"/>
      <c r="B10872" s="444" t="s">
        <v>1649</v>
      </c>
      <c r="C10872" s="444" t="str">
        <f aca="false">IFERROR(VLOOKUP(B10872,'[1]#¡REF!'!$A$1:$C$15201,2,FALSE()),"")</f>
        <v/>
      </c>
      <c r="D10872" s="444" t="s">
        <v>991</v>
      </c>
      <c r="E10872" s="444" t="s">
        <v>1004</v>
      </c>
      <c r="F10872" s="446" t="s">
        <v>1134</v>
      </c>
      <c r="G10872" s="447" t="n">
        <v>2.08962582736728</v>
      </c>
      <c r="H10872" s="448" t="n">
        <v>7.81819242945563</v>
      </c>
      <c r="I10872" s="448" t="n">
        <v>155.112925165473</v>
      </c>
      <c r="J10872" s="389"/>
      <c r="K10872" s="331" t="s">
        <v>2240</v>
      </c>
    </row>
    <row r="10873" customFormat="false" ht="15" hidden="true" customHeight="false" outlineLevel="0" collapsed="false">
      <c r="A10873" s="444"/>
      <c r="B10873" s="444" t="s">
        <v>1650</v>
      </c>
      <c r="C10873" s="444" t="str">
        <f aca="false">IFERROR(VLOOKUP(B10873,'[1]#¡REF!'!$A$1:$C$15201,2,FALSE()),"")</f>
        <v/>
      </c>
      <c r="D10873" s="444" t="s">
        <v>991</v>
      </c>
      <c r="E10873" s="444" t="s">
        <v>997</v>
      </c>
      <c r="F10873" s="446" t="s">
        <v>1130</v>
      </c>
      <c r="G10873" s="447" t="n">
        <v>8.45232600510142</v>
      </c>
      <c r="H10873" s="448" t="n">
        <v>439.823465483986</v>
      </c>
      <c r="I10873" s="448" t="n">
        <v>8726.09684440666</v>
      </c>
      <c r="J10873" s="389"/>
      <c r="K10873" s="331" t="s">
        <v>2240</v>
      </c>
    </row>
    <row r="10874" customFormat="false" ht="15" hidden="true" customHeight="false" outlineLevel="0" collapsed="false">
      <c r="A10874" s="444"/>
      <c r="B10874" s="444" t="s">
        <v>1650</v>
      </c>
      <c r="C10874" s="444" t="str">
        <f aca="false">IFERROR(VLOOKUP(B10874,'[1]#¡REF!'!$A$1:$C$15201,2,FALSE()),"")</f>
        <v/>
      </c>
      <c r="D10874" s="444" t="s">
        <v>991</v>
      </c>
      <c r="E10874" s="444" t="s">
        <v>1032</v>
      </c>
      <c r="F10874" s="446" t="s">
        <v>1130</v>
      </c>
      <c r="G10874" s="447" t="n">
        <v>11.2697680068019</v>
      </c>
      <c r="H10874" s="448" t="n">
        <v>586.431287311982</v>
      </c>
      <c r="I10874" s="448" t="n">
        <v>11634.7957925422</v>
      </c>
      <c r="J10874" s="389"/>
      <c r="K10874" s="331" t="s">
        <v>2240</v>
      </c>
    </row>
    <row r="10875" customFormat="false" ht="15" hidden="true" customHeight="false" outlineLevel="0" collapsed="false">
      <c r="A10875" s="444"/>
      <c r="B10875" s="444" t="s">
        <v>1650</v>
      </c>
      <c r="C10875" s="444" t="str">
        <f aca="false">IFERROR(VLOOKUP(B10875,'[1]#¡REF!'!$A$1:$C$15201,2,FALSE()),"")</f>
        <v/>
      </c>
      <c r="D10875" s="444" t="s">
        <v>991</v>
      </c>
      <c r="E10875" s="444" t="s">
        <v>1000</v>
      </c>
      <c r="F10875" s="354" t="s">
        <v>993</v>
      </c>
      <c r="G10875" s="447" t="n">
        <v>17.3742256771529</v>
      </c>
      <c r="H10875" s="448" t="n">
        <v>904.081567939305</v>
      </c>
      <c r="I10875" s="448" t="n">
        <v>17936.9768468359</v>
      </c>
      <c r="J10875" s="389"/>
      <c r="K10875" s="331" t="s">
        <v>2240</v>
      </c>
    </row>
    <row r="10876" customFormat="false" ht="15" hidden="true" customHeight="false" outlineLevel="0" collapsed="false">
      <c r="A10876" s="444"/>
      <c r="B10876" s="444" t="s">
        <v>1650</v>
      </c>
      <c r="C10876" s="444" t="str">
        <f aca="false">IFERROR(VLOOKUP(B10876,'[1]#¡REF!'!$A$1:$C$15201,2,FALSE()),"")</f>
        <v/>
      </c>
      <c r="D10876" s="444" t="s">
        <v>991</v>
      </c>
      <c r="E10876" s="444" t="s">
        <v>1053</v>
      </c>
      <c r="F10876" s="354" t="s">
        <v>993</v>
      </c>
      <c r="G10876" s="447" t="n">
        <v>23.4786833475039</v>
      </c>
      <c r="H10876" s="448" t="n">
        <v>1221.73184856663</v>
      </c>
      <c r="I10876" s="448" t="n">
        <v>24239.1579011296</v>
      </c>
      <c r="J10876" s="389"/>
      <c r="K10876" s="331" t="s">
        <v>2240</v>
      </c>
    </row>
    <row r="10877" customFormat="false" ht="15" hidden="true" customHeight="false" outlineLevel="0" collapsed="false">
      <c r="A10877" s="444"/>
      <c r="B10877" s="444" t="s">
        <v>1650</v>
      </c>
      <c r="C10877" s="444" t="str">
        <f aca="false">IFERROR(VLOOKUP(B10877,'[1]#¡REF!'!$A$1:$C$15201,2,FALSE()),"")</f>
        <v/>
      </c>
      <c r="D10877" s="444" t="s">
        <v>991</v>
      </c>
      <c r="E10877" s="444" t="s">
        <v>1034</v>
      </c>
      <c r="F10877" s="354" t="s">
        <v>993</v>
      </c>
      <c r="G10877" s="447" t="n">
        <v>12.2089153407021</v>
      </c>
      <c r="H10877" s="448" t="n">
        <v>635.300561254647</v>
      </c>
      <c r="I10877" s="448" t="n">
        <v>12604.3621085874</v>
      </c>
      <c r="J10877" s="389"/>
      <c r="K10877" s="331" t="s">
        <v>2240</v>
      </c>
    </row>
    <row r="10878" customFormat="false" ht="15" hidden="true" customHeight="false" outlineLevel="0" collapsed="false">
      <c r="A10878" s="444"/>
      <c r="B10878" s="444" t="s">
        <v>1650</v>
      </c>
      <c r="C10878" s="444" t="str">
        <f aca="false">IFERROR(VLOOKUP(B10878,'[1]#¡REF!'!$A$1:$C$15201,2,FALSE()),"")</f>
        <v/>
      </c>
      <c r="D10878" s="444" t="s">
        <v>991</v>
      </c>
      <c r="E10878" s="444" t="s">
        <v>1014</v>
      </c>
      <c r="F10878" s="446" t="s">
        <v>1132</v>
      </c>
      <c r="G10878" s="447" t="n">
        <v>9.39147333900158</v>
      </c>
      <c r="H10878" s="448" t="n">
        <v>488.692739426651</v>
      </c>
      <c r="I10878" s="448" t="n">
        <v>9695.66316045184</v>
      </c>
      <c r="J10878" s="389"/>
      <c r="K10878" s="331" t="s">
        <v>2240</v>
      </c>
    </row>
    <row r="10879" customFormat="false" ht="15" hidden="true" customHeight="false" outlineLevel="0" collapsed="false">
      <c r="A10879" s="444"/>
      <c r="B10879" s="444" t="s">
        <v>1650</v>
      </c>
      <c r="C10879" s="444" t="str">
        <f aca="false">IFERROR(VLOOKUP(B10879,'[1]#¡REF!'!$A$1:$C$15201,2,FALSE()),"")</f>
        <v/>
      </c>
      <c r="D10879" s="444" t="s">
        <v>991</v>
      </c>
      <c r="E10879" s="444" t="s">
        <v>1004</v>
      </c>
      <c r="F10879" s="446" t="s">
        <v>1134</v>
      </c>
      <c r="G10879" s="447" t="n">
        <v>6.57403133730111</v>
      </c>
      <c r="H10879" s="448" t="n">
        <v>342.084917598656</v>
      </c>
      <c r="I10879" s="448" t="n">
        <v>6786.96421231629</v>
      </c>
      <c r="J10879" s="389"/>
      <c r="K10879" s="331" t="s">
        <v>2240</v>
      </c>
    </row>
    <row r="10880" customFormat="false" ht="15" hidden="true" customHeight="false" outlineLevel="0" collapsed="false">
      <c r="A10880" s="444"/>
      <c r="B10880" s="444" t="s">
        <v>1651</v>
      </c>
      <c r="C10880" s="444" t="str">
        <f aca="false">IFERROR(VLOOKUP(B10880,'[1]#¡REF!'!$A$1:$C$15201,2,FALSE()),"")</f>
        <v/>
      </c>
      <c r="D10880" s="444" t="s">
        <v>991</v>
      </c>
      <c r="E10880" s="444" t="s">
        <v>997</v>
      </c>
      <c r="F10880" s="446" t="s">
        <v>1130</v>
      </c>
      <c r="G10880" s="447" t="n">
        <v>13.6652916912198</v>
      </c>
      <c r="H10880" s="448" t="n">
        <v>659.956499667856</v>
      </c>
      <c r="I10880" s="448" t="n">
        <v>13093.5358868592</v>
      </c>
      <c r="J10880" s="389"/>
      <c r="K10880" s="331" t="s">
        <v>2240</v>
      </c>
    </row>
    <row r="10881" customFormat="false" ht="15" hidden="true" customHeight="false" outlineLevel="0" collapsed="false">
      <c r="A10881" s="444"/>
      <c r="B10881" s="444" t="s">
        <v>1651</v>
      </c>
      <c r="C10881" s="444" t="str">
        <f aca="false">IFERROR(VLOOKUP(B10881,'[1]#¡REF!'!$A$1:$C$15201,2,FALSE()),"")</f>
        <v/>
      </c>
      <c r="D10881" s="444" t="s">
        <v>991</v>
      </c>
      <c r="E10881" s="444" t="s">
        <v>1032</v>
      </c>
      <c r="F10881" s="446" t="s">
        <v>1130</v>
      </c>
      <c r="G10881" s="447" t="n">
        <v>10.9322333529758</v>
      </c>
      <c r="H10881" s="448" t="n">
        <v>527.965199734285</v>
      </c>
      <c r="I10881" s="448" t="n">
        <v>10474.8287094873</v>
      </c>
      <c r="J10881" s="389"/>
      <c r="K10881" s="331" t="s">
        <v>2240</v>
      </c>
    </row>
    <row r="10882" customFormat="false" ht="15" hidden="true" customHeight="false" outlineLevel="0" collapsed="false">
      <c r="A10882" s="444"/>
      <c r="B10882" s="444" t="s">
        <v>1651</v>
      </c>
      <c r="C10882" s="444" t="str">
        <f aca="false">IFERROR(VLOOKUP(B10882,'[1]#¡REF!'!$A$1:$C$15201,2,FALSE()),"")</f>
        <v/>
      </c>
      <c r="D10882" s="444" t="s">
        <v>991</v>
      </c>
      <c r="E10882" s="444" t="s">
        <v>992</v>
      </c>
      <c r="F10882" s="354" t="s">
        <v>993</v>
      </c>
      <c r="G10882" s="447" t="n">
        <v>40.9958750736594</v>
      </c>
      <c r="H10882" s="448" t="n">
        <v>1979.86949900357</v>
      </c>
      <c r="I10882" s="448" t="n">
        <v>39280.6076605775</v>
      </c>
      <c r="J10882" s="389"/>
      <c r="K10882" s="331" t="s">
        <v>2240</v>
      </c>
    </row>
    <row r="10883" customFormat="false" ht="15" hidden="true" customHeight="false" outlineLevel="0" collapsed="false">
      <c r="A10883" s="444"/>
      <c r="B10883" s="444" t="s">
        <v>1651</v>
      </c>
      <c r="C10883" s="444" t="str">
        <f aca="false">IFERROR(VLOOKUP(B10883,'[1]#¡REF!'!$A$1:$C$15201,2,FALSE()),"")</f>
        <v/>
      </c>
      <c r="D10883" s="444" t="s">
        <v>991</v>
      </c>
      <c r="E10883" s="444" t="s">
        <v>1000</v>
      </c>
      <c r="F10883" s="354" t="s">
        <v>993</v>
      </c>
      <c r="G10883" s="447" t="n">
        <v>173.093694755451</v>
      </c>
      <c r="H10883" s="448" t="n">
        <v>8359.44899579284</v>
      </c>
      <c r="I10883" s="448" t="n">
        <v>165851.454566883</v>
      </c>
      <c r="J10883" s="389"/>
      <c r="K10883" s="331" t="s">
        <v>2240</v>
      </c>
    </row>
    <row r="10884" customFormat="false" ht="15" hidden="true" customHeight="false" outlineLevel="0" collapsed="false">
      <c r="A10884" s="444"/>
      <c r="B10884" s="444" t="s">
        <v>1651</v>
      </c>
      <c r="C10884" s="444" t="str">
        <f aca="false">IFERROR(VLOOKUP(B10884,'[1]#¡REF!'!$A$1:$C$15201,2,FALSE()),"")</f>
        <v/>
      </c>
      <c r="D10884" s="444" t="s">
        <v>991</v>
      </c>
      <c r="E10884" s="444" t="s">
        <v>1053</v>
      </c>
      <c r="F10884" s="354" t="s">
        <v>993</v>
      </c>
      <c r="G10884" s="447" t="n">
        <v>91.101944608132</v>
      </c>
      <c r="H10884" s="448" t="n">
        <v>4399.7099977857</v>
      </c>
      <c r="I10884" s="448" t="n">
        <v>87290.2392457278</v>
      </c>
      <c r="J10884" s="389"/>
      <c r="K10884" s="331" t="s">
        <v>2240</v>
      </c>
    </row>
    <row r="10885" customFormat="false" ht="15" hidden="true" customHeight="false" outlineLevel="0" collapsed="false">
      <c r="A10885" s="444"/>
      <c r="B10885" s="444" t="s">
        <v>1651</v>
      </c>
      <c r="C10885" s="444" t="str">
        <f aca="false">IFERROR(VLOOKUP(B10885,'[1]#¡REF!'!$A$1:$C$15201,2,FALSE()),"")</f>
        <v/>
      </c>
      <c r="D10885" s="444" t="s">
        <v>991</v>
      </c>
      <c r="E10885" s="444" t="s">
        <v>1034</v>
      </c>
      <c r="F10885" s="354" t="s">
        <v>993</v>
      </c>
      <c r="G10885" s="447" t="n">
        <v>31.8856806128462</v>
      </c>
      <c r="H10885" s="448" t="n">
        <v>1539.898499225</v>
      </c>
      <c r="I10885" s="448" t="n">
        <v>30551.5837360047</v>
      </c>
      <c r="J10885" s="389"/>
      <c r="K10885" s="331" t="s">
        <v>2240</v>
      </c>
    </row>
    <row r="10886" customFormat="false" ht="15" hidden="true" customHeight="false" outlineLevel="0" collapsed="false">
      <c r="A10886" s="444"/>
      <c r="B10886" s="444" t="s">
        <v>1651</v>
      </c>
      <c r="C10886" s="444" t="str">
        <f aca="false">IFERROR(VLOOKUP(B10886,'[1]#¡REF!'!$A$1:$C$15201,2,FALSE()),"")</f>
        <v/>
      </c>
      <c r="D10886" s="444" t="s">
        <v>991</v>
      </c>
      <c r="E10886" s="444" t="s">
        <v>1014</v>
      </c>
      <c r="F10886" s="446" t="s">
        <v>1132</v>
      </c>
      <c r="G10886" s="447" t="n">
        <v>91.5574543311726</v>
      </c>
      <c r="H10886" s="448" t="n">
        <v>4421.70854777463</v>
      </c>
      <c r="I10886" s="448" t="n">
        <v>87726.6904419564</v>
      </c>
      <c r="J10886" s="389"/>
      <c r="K10886" s="331" t="s">
        <v>2240</v>
      </c>
    </row>
    <row r="10887" customFormat="false" ht="15" hidden="true" customHeight="false" outlineLevel="0" collapsed="false">
      <c r="A10887" s="444"/>
      <c r="B10887" s="444" t="s">
        <v>1651</v>
      </c>
      <c r="C10887" s="444" t="str">
        <f aca="false">IFERROR(VLOOKUP(B10887,'[1]#¡REF!'!$A$1:$C$15201,2,FALSE()),"")</f>
        <v/>
      </c>
      <c r="D10887" s="444" t="s">
        <v>991</v>
      </c>
      <c r="E10887" s="444" t="s">
        <v>1002</v>
      </c>
      <c r="F10887" s="446" t="s">
        <v>1133</v>
      </c>
      <c r="G10887" s="447" t="n">
        <v>9.1101944608132</v>
      </c>
      <c r="H10887" s="448" t="n">
        <v>439.97099977857</v>
      </c>
      <c r="I10887" s="448" t="n">
        <v>8729.02392457278</v>
      </c>
      <c r="J10887" s="389"/>
      <c r="K10887" s="331" t="s">
        <v>2240</v>
      </c>
    </row>
    <row r="10888" customFormat="false" ht="15" hidden="true" customHeight="false" outlineLevel="0" collapsed="false">
      <c r="A10888" s="449"/>
      <c r="B10888" s="449" t="s">
        <v>1651</v>
      </c>
      <c r="C10888" s="449" t="str">
        <f aca="false">IFERROR(VLOOKUP(B10888,'[1]#¡REF!'!$A$1:$C$15201,2,FALSE()),"")</f>
        <v/>
      </c>
      <c r="D10888" s="449" t="s">
        <v>991</v>
      </c>
      <c r="E10888" s="449" t="s">
        <v>1004</v>
      </c>
      <c r="F10888" s="450" t="s">
        <v>1134</v>
      </c>
      <c r="G10888" s="447" t="n">
        <v>1.82203889216264</v>
      </c>
      <c r="H10888" s="448" t="n">
        <v>87.9941999557141</v>
      </c>
      <c r="I10888" s="448" t="n">
        <v>1745.80478491456</v>
      </c>
      <c r="J10888" s="390"/>
      <c r="K10888" s="331" t="s">
        <v>2240</v>
      </c>
    </row>
    <row r="10889" customFormat="false" ht="15.75" hidden="true" customHeight="false" outlineLevel="0" collapsed="false">
      <c r="A10889" s="455" t="s">
        <v>1029</v>
      </c>
      <c r="B10889" s="451" t="s">
        <v>1651</v>
      </c>
      <c r="C10889" s="451" t="str">
        <f aca="false">IFERROR(VLOOKUP(B10889,'[1]#¡REF!'!$A$1:$C$15201,2,FALSE()),"")</f>
        <v/>
      </c>
      <c r="D10889" s="451" t="s">
        <v>991</v>
      </c>
      <c r="E10889" s="451" t="s">
        <v>612</v>
      </c>
      <c r="F10889" s="452" t="s">
        <v>1136</v>
      </c>
      <c r="G10889" s="453" t="n">
        <v>78.3476723629935</v>
      </c>
      <c r="H10889" s="454" t="n">
        <v>3783.75059809571</v>
      </c>
      <c r="I10889" s="454" t="n">
        <v>75069.6057513259</v>
      </c>
      <c r="J10889" s="360"/>
      <c r="K10889" s="356" t="s">
        <v>2240</v>
      </c>
      <c r="L10889" s="379"/>
      <c r="M10889" s="379"/>
      <c r="N10889" s="379"/>
      <c r="O10889" s="379"/>
      <c r="P10889" s="101"/>
      <c r="Q10889" s="380"/>
      <c r="R10889" s="381"/>
      <c r="S10889" s="381"/>
      <c r="T10889" s="382"/>
    </row>
    <row r="10890" customFormat="false" ht="15" hidden="true" customHeight="false" outlineLevel="0" collapsed="false">
      <c r="A10890" s="439"/>
      <c r="B10890" s="439" t="s">
        <v>1653</v>
      </c>
      <c r="C10890" s="439" t="str">
        <f aca="false">IFERROR(VLOOKUP(B10890,'[1]#¡REF!'!$A$1:$C$15201,2,FALSE()),"")</f>
        <v/>
      </c>
      <c r="D10890" s="439" t="s">
        <v>991</v>
      </c>
      <c r="E10890" s="439" t="s">
        <v>997</v>
      </c>
      <c r="F10890" s="441" t="s">
        <v>1130</v>
      </c>
      <c r="G10890" s="447" t="n">
        <v>18.6551518114171</v>
      </c>
      <c r="H10890" s="448" t="n">
        <v>525.165132985301</v>
      </c>
      <c r="I10890" s="448" t="n">
        <v>10419.2753897127</v>
      </c>
      <c r="J10890" s="388"/>
      <c r="K10890" s="331" t="s">
        <v>2240</v>
      </c>
    </row>
    <row r="10891" customFormat="false" ht="15" hidden="true" customHeight="false" outlineLevel="0" collapsed="false">
      <c r="A10891" s="444"/>
      <c r="B10891" s="444" t="s">
        <v>1653</v>
      </c>
      <c r="C10891" s="444" t="str">
        <f aca="false">IFERROR(VLOOKUP(B10891,'[1]#¡REF!'!$A$1:$C$15201,2,FALSE()),"")</f>
        <v/>
      </c>
      <c r="D10891" s="444" t="s">
        <v>991</v>
      </c>
      <c r="E10891" s="444" t="s">
        <v>992</v>
      </c>
      <c r="F10891" s="354" t="s">
        <v>993</v>
      </c>
      <c r="G10891" s="447" t="n">
        <v>116.594698821357</v>
      </c>
      <c r="H10891" s="448" t="n">
        <v>3282.28208115813</v>
      </c>
      <c r="I10891" s="448" t="n">
        <v>65120.4711857042</v>
      </c>
      <c r="J10891" s="389"/>
      <c r="K10891" s="331" t="s">
        <v>2240</v>
      </c>
    </row>
    <row r="10892" customFormat="false" ht="15" hidden="true" customHeight="false" outlineLevel="0" collapsed="false">
      <c r="A10892" s="444"/>
      <c r="B10892" s="444" t="s">
        <v>1653</v>
      </c>
      <c r="C10892" s="444" t="str">
        <f aca="false">IFERROR(VLOOKUP(B10892,'[1]#¡REF!'!$A$1:$C$15201,2,FALSE()),"")</f>
        <v/>
      </c>
      <c r="D10892" s="444" t="s">
        <v>991</v>
      </c>
      <c r="E10892" s="444" t="s">
        <v>1008</v>
      </c>
      <c r="F10892" s="354" t="s">
        <v>993</v>
      </c>
      <c r="G10892" s="447" t="n">
        <v>93.2757590570855</v>
      </c>
      <c r="H10892" s="448" t="n">
        <v>2625.82566492651</v>
      </c>
      <c r="I10892" s="448" t="n">
        <v>52096.3769485634</v>
      </c>
      <c r="J10892" s="389"/>
      <c r="K10892" s="331" t="s">
        <v>2240</v>
      </c>
    </row>
    <row r="10893" customFormat="false" ht="15" hidden="true" customHeight="false" outlineLevel="0" collapsed="false">
      <c r="A10893" s="444"/>
      <c r="B10893" s="444" t="s">
        <v>1653</v>
      </c>
      <c r="C10893" s="444" t="str">
        <f aca="false">IFERROR(VLOOKUP(B10893,'[1]#¡REF!'!$A$1:$C$15201,2,FALSE()),"")</f>
        <v/>
      </c>
      <c r="D10893" s="444" t="s">
        <v>991</v>
      </c>
      <c r="E10893" s="444" t="s">
        <v>1033</v>
      </c>
      <c r="F10893" s="354" t="s">
        <v>993</v>
      </c>
      <c r="G10893" s="447" t="n">
        <v>2.33189397642714</v>
      </c>
      <c r="H10893" s="448" t="n">
        <v>65.6456416231626</v>
      </c>
      <c r="I10893" s="448" t="n">
        <v>1302.40942371408</v>
      </c>
      <c r="J10893" s="389"/>
      <c r="K10893" s="331" t="s">
        <v>2240</v>
      </c>
    </row>
    <row r="10894" customFormat="false" ht="15" hidden="true" customHeight="false" outlineLevel="0" collapsed="false">
      <c r="A10894" s="444"/>
      <c r="B10894" s="444" t="s">
        <v>1653</v>
      </c>
      <c r="C10894" s="444" t="str">
        <f aca="false">IFERROR(VLOOKUP(B10894,'[1]#¡REF!'!$A$1:$C$15201,2,FALSE()),"")</f>
        <v/>
      </c>
      <c r="D10894" s="444" t="s">
        <v>991</v>
      </c>
      <c r="E10894" s="444" t="s">
        <v>1034</v>
      </c>
      <c r="F10894" s="354" t="s">
        <v>993</v>
      </c>
      <c r="G10894" s="447" t="n">
        <v>42.4404703709739</v>
      </c>
      <c r="H10894" s="448" t="n">
        <v>1194.75067754156</v>
      </c>
      <c r="I10894" s="448" t="n">
        <v>23703.8515115963</v>
      </c>
      <c r="J10894" s="389"/>
      <c r="K10894" s="331" t="s">
        <v>2240</v>
      </c>
    </row>
    <row r="10895" customFormat="false" ht="15" hidden="true" customHeight="false" outlineLevel="0" collapsed="false">
      <c r="A10895" s="444"/>
      <c r="B10895" s="444" t="s">
        <v>1653</v>
      </c>
      <c r="C10895" s="444" t="str">
        <f aca="false">IFERROR(VLOOKUP(B10895,'[1]#¡REF!'!$A$1:$C$15201,2,FALSE()),"")</f>
        <v/>
      </c>
      <c r="D10895" s="444" t="s">
        <v>991</v>
      </c>
      <c r="E10895" s="444" t="s">
        <v>1010</v>
      </c>
      <c r="F10895" s="354" t="s">
        <v>993</v>
      </c>
      <c r="G10895" s="447" t="n">
        <v>167.896366302754</v>
      </c>
      <c r="H10895" s="448" t="n">
        <v>4726.48619686771</v>
      </c>
      <c r="I10895" s="448" t="n">
        <v>93773.478507414</v>
      </c>
      <c r="J10895" s="389"/>
      <c r="K10895" s="331" t="s">
        <v>2240</v>
      </c>
    </row>
    <row r="10896" customFormat="false" ht="15" hidden="true" customHeight="false" outlineLevel="0" collapsed="false">
      <c r="A10896" s="444"/>
      <c r="B10896" s="444" t="s">
        <v>1653</v>
      </c>
      <c r="C10896" s="444" t="str">
        <f aca="false">IFERROR(VLOOKUP(B10896,'[1]#¡REF!'!$A$1:$C$15201,2,FALSE()),"")</f>
        <v/>
      </c>
      <c r="D10896" s="444" t="s">
        <v>991</v>
      </c>
      <c r="E10896" s="444" t="s">
        <v>1011</v>
      </c>
      <c r="F10896" s="354" t="s">
        <v>993</v>
      </c>
      <c r="G10896" s="447" t="n">
        <v>34.978409646407</v>
      </c>
      <c r="H10896" s="448" t="n">
        <v>984.68462434744</v>
      </c>
      <c r="I10896" s="448" t="n">
        <v>19536.1413557113</v>
      </c>
      <c r="J10896" s="389"/>
      <c r="K10896" s="331" t="s">
        <v>2240</v>
      </c>
    </row>
    <row r="10897" customFormat="false" ht="15" hidden="true" customHeight="false" outlineLevel="0" collapsed="false">
      <c r="A10897" s="444"/>
      <c r="B10897" s="444" t="s">
        <v>1653</v>
      </c>
      <c r="C10897" s="444" t="str">
        <f aca="false">IFERROR(VLOOKUP(B10897,'[1]#¡REF!'!$A$1:$C$15201,2,FALSE()),"")</f>
        <v/>
      </c>
      <c r="D10897" s="444" t="s">
        <v>991</v>
      </c>
      <c r="E10897" s="444" t="s">
        <v>1001</v>
      </c>
      <c r="F10897" s="354" t="s">
        <v>993</v>
      </c>
      <c r="G10897" s="447" t="n">
        <v>163.2325783499</v>
      </c>
      <c r="H10897" s="448" t="n">
        <v>4595.19491362138</v>
      </c>
      <c r="I10897" s="448" t="n">
        <v>91168.6596599859</v>
      </c>
      <c r="J10897" s="389"/>
      <c r="K10897" s="331" t="s">
        <v>2240</v>
      </c>
    </row>
    <row r="10898" customFormat="false" ht="15" hidden="true" customHeight="false" outlineLevel="0" collapsed="false">
      <c r="A10898" s="444"/>
      <c r="B10898" s="444" t="s">
        <v>1653</v>
      </c>
      <c r="C10898" s="444" t="str">
        <f aca="false">IFERROR(VLOOKUP(B10898,'[1]#¡REF!'!$A$1:$C$15201,2,FALSE()),"")</f>
        <v/>
      </c>
      <c r="D10898" s="444" t="s">
        <v>991</v>
      </c>
      <c r="E10898" s="444" t="s">
        <v>1014</v>
      </c>
      <c r="F10898" s="446" t="s">
        <v>1132</v>
      </c>
      <c r="G10898" s="447" t="n">
        <v>279.827277171256</v>
      </c>
      <c r="H10898" s="448" t="n">
        <v>7877.47699477952</v>
      </c>
      <c r="I10898" s="448" t="n">
        <v>156289.13084569</v>
      </c>
      <c r="J10898" s="389"/>
      <c r="K10898" s="331" t="s">
        <v>2240</v>
      </c>
    </row>
    <row r="10899" customFormat="false" ht="15" hidden="true" customHeight="false" outlineLevel="0" collapsed="false">
      <c r="A10899" s="444"/>
      <c r="B10899" s="444" t="s">
        <v>1654</v>
      </c>
      <c r="C10899" s="444" t="str">
        <f aca="false">IFERROR(VLOOKUP(B10899,'[1]#¡REF!'!$A$1:$C$15201,2,FALSE()),"")</f>
        <v/>
      </c>
      <c r="D10899" s="444" t="s">
        <v>991</v>
      </c>
      <c r="E10899" s="444" t="s">
        <v>1033</v>
      </c>
      <c r="F10899" s="354" t="s">
        <v>993</v>
      </c>
      <c r="G10899" s="447" t="n">
        <v>100.690920912321</v>
      </c>
      <c r="H10899" s="448" t="n">
        <v>9.94728936813987</v>
      </c>
      <c r="I10899" s="448" t="n">
        <v>197.35420498815</v>
      </c>
      <c r="J10899" s="389"/>
      <c r="K10899" s="331" t="s">
        <v>2240</v>
      </c>
    </row>
    <row r="10900" customFormat="false" ht="15" hidden="true" customHeight="false" outlineLevel="0" collapsed="false">
      <c r="A10900" s="444"/>
      <c r="B10900" s="444" t="s">
        <v>1654</v>
      </c>
      <c r="C10900" s="444" t="str">
        <f aca="false">IFERROR(VLOOKUP(B10900,'[1]#¡REF!'!$A$1:$C$15201,2,FALSE()),"")</f>
        <v/>
      </c>
      <c r="D10900" s="444" t="s">
        <v>991</v>
      </c>
      <c r="E10900" s="444" t="s">
        <v>1009</v>
      </c>
      <c r="F10900" s="354" t="s">
        <v>993</v>
      </c>
      <c r="G10900" s="447" t="n">
        <v>151.036381368482</v>
      </c>
      <c r="H10900" s="448" t="n">
        <v>14.9209340522098</v>
      </c>
      <c r="I10900" s="448" t="n">
        <v>296.031307482225</v>
      </c>
      <c r="J10900" s="389"/>
      <c r="K10900" s="331" t="s">
        <v>2240</v>
      </c>
    </row>
    <row r="10901" customFormat="false" ht="15" hidden="true" customHeight="false" outlineLevel="0" collapsed="false">
      <c r="A10901" s="444"/>
      <c r="B10901" s="444" t="s">
        <v>1654</v>
      </c>
      <c r="C10901" s="444" t="str">
        <f aca="false">IFERROR(VLOOKUP(B10901,'[1]#¡REF!'!$A$1:$C$15201,2,FALSE()),"")</f>
        <v/>
      </c>
      <c r="D10901" s="444" t="s">
        <v>991</v>
      </c>
      <c r="E10901" s="444" t="s">
        <v>1036</v>
      </c>
      <c r="F10901" s="354" t="s">
        <v>993</v>
      </c>
      <c r="G10901" s="447" t="n">
        <v>503.454604561607</v>
      </c>
      <c r="H10901" s="448" t="n">
        <v>49.7364468406993</v>
      </c>
      <c r="I10901" s="448" t="n">
        <v>986.77102494075</v>
      </c>
      <c r="J10901" s="389"/>
      <c r="K10901" s="331" t="s">
        <v>2240</v>
      </c>
    </row>
    <row r="10902" customFormat="false" ht="15" hidden="true" customHeight="false" outlineLevel="0" collapsed="false">
      <c r="A10902" s="444"/>
      <c r="B10902" s="444" t="s">
        <v>1654</v>
      </c>
      <c r="C10902" s="444" t="str">
        <f aca="false">IFERROR(VLOOKUP(B10902,'[1]#¡REF!'!$A$1:$C$15201,2,FALSE()),"")</f>
        <v/>
      </c>
      <c r="D10902" s="444" t="s">
        <v>991</v>
      </c>
      <c r="E10902" s="444" t="s">
        <v>995</v>
      </c>
      <c r="F10902" s="354" t="s">
        <v>993</v>
      </c>
      <c r="G10902" s="447" t="n">
        <v>2114.50933915875</v>
      </c>
      <c r="H10902" s="448" t="n">
        <v>208.893076730937</v>
      </c>
      <c r="I10902" s="448" t="n">
        <v>4144.43830475115</v>
      </c>
      <c r="J10902" s="389"/>
      <c r="K10902" s="331" t="s">
        <v>2240</v>
      </c>
    </row>
    <row r="10903" customFormat="false" ht="15" hidden="true" customHeight="false" outlineLevel="0" collapsed="false">
      <c r="A10903" s="444"/>
      <c r="B10903" s="444" t="s">
        <v>1654</v>
      </c>
      <c r="C10903" s="444" t="str">
        <f aca="false">IFERROR(VLOOKUP(B10903,'[1]#¡REF!'!$A$1:$C$15201,2,FALSE()),"")</f>
        <v/>
      </c>
      <c r="D10903" s="444" t="s">
        <v>991</v>
      </c>
      <c r="E10903" s="444" t="s">
        <v>1013</v>
      </c>
      <c r="F10903" s="354" t="s">
        <v>993</v>
      </c>
      <c r="G10903" s="447" t="n">
        <v>2013.81841824643</v>
      </c>
      <c r="H10903" s="448" t="n">
        <v>198.945787362797</v>
      </c>
      <c r="I10903" s="448" t="n">
        <v>3947.084099763</v>
      </c>
      <c r="J10903" s="389"/>
      <c r="K10903" s="331" t="s">
        <v>2240</v>
      </c>
    </row>
    <row r="10904" customFormat="false" ht="15" hidden="true" customHeight="false" outlineLevel="0" collapsed="false">
      <c r="A10904" s="444"/>
      <c r="B10904" s="444" t="s">
        <v>1655</v>
      </c>
      <c r="C10904" s="444" t="str">
        <f aca="false">IFERROR(VLOOKUP(B10904,'[1]#¡REF!'!$A$1:$C$15201,2,FALSE()),"")</f>
        <v/>
      </c>
      <c r="D10904" s="444" t="s">
        <v>991</v>
      </c>
      <c r="E10904" s="444" t="s">
        <v>992</v>
      </c>
      <c r="F10904" s="354" t="s">
        <v>993</v>
      </c>
      <c r="G10904" s="447" t="n">
        <v>327.267396093639</v>
      </c>
      <c r="H10904" s="448" t="n">
        <v>151.097257681701</v>
      </c>
      <c r="I10904" s="448" t="n">
        <v>2997.76934821773</v>
      </c>
      <c r="J10904" s="389"/>
      <c r="K10904" s="331" t="s">
        <v>2240</v>
      </c>
    </row>
    <row r="10905" customFormat="false" ht="15" hidden="true" customHeight="false" outlineLevel="0" collapsed="false">
      <c r="A10905" s="444"/>
      <c r="B10905" s="444" t="s">
        <v>1655</v>
      </c>
      <c r="C10905" s="444" t="str">
        <f aca="false">IFERROR(VLOOKUP(B10905,'[1]#¡REF!'!$A$1:$C$15201,2,FALSE()),"")</f>
        <v/>
      </c>
      <c r="D10905" s="444" t="s">
        <v>991</v>
      </c>
      <c r="E10905" s="444" t="s">
        <v>1000</v>
      </c>
      <c r="F10905" s="354" t="s">
        <v>993</v>
      </c>
      <c r="G10905" s="447" t="n">
        <v>109.307310295275</v>
      </c>
      <c r="H10905" s="448" t="n">
        <v>50.4664840656882</v>
      </c>
      <c r="I10905" s="448" t="n">
        <v>1001.25496230472</v>
      </c>
      <c r="J10905" s="389"/>
      <c r="K10905" s="331" t="s">
        <v>2240</v>
      </c>
    </row>
    <row r="10906" customFormat="false" ht="15" hidden="true" customHeight="false" outlineLevel="0" collapsed="false">
      <c r="A10906" s="444"/>
      <c r="B10906" s="444" t="s">
        <v>1655</v>
      </c>
      <c r="C10906" s="444" t="str">
        <f aca="false">IFERROR(VLOOKUP(B10906,'[1]#¡REF!'!$A$1:$C$15201,2,FALSE()),"")</f>
        <v/>
      </c>
      <c r="D10906" s="444" t="s">
        <v>991</v>
      </c>
      <c r="E10906" s="444" t="s">
        <v>1075</v>
      </c>
      <c r="F10906" s="354" t="s">
        <v>993</v>
      </c>
      <c r="G10906" s="447" t="n">
        <v>19.6360437656183</v>
      </c>
      <c r="H10906" s="448" t="n">
        <v>9.06583546090207</v>
      </c>
      <c r="I10906" s="448" t="n">
        <v>179.866160893064</v>
      </c>
      <c r="J10906" s="389"/>
      <c r="K10906" s="331" t="s">
        <v>2240</v>
      </c>
    </row>
    <row r="10907" customFormat="false" ht="15" hidden="true" customHeight="false" outlineLevel="0" collapsed="false">
      <c r="A10907" s="444"/>
      <c r="B10907" s="444" t="s">
        <v>1655</v>
      </c>
      <c r="C10907" s="444" t="str">
        <f aca="false">IFERROR(VLOOKUP(B10907,'[1]#¡REF!'!$A$1:$C$15201,2,FALSE()),"")</f>
        <v/>
      </c>
      <c r="D10907" s="444" t="s">
        <v>991</v>
      </c>
      <c r="E10907" s="444" t="s">
        <v>1033</v>
      </c>
      <c r="F10907" s="354" t="s">
        <v>993</v>
      </c>
      <c r="G10907" s="447" t="n">
        <v>327.267396093639</v>
      </c>
      <c r="H10907" s="448" t="n">
        <v>151.097257681701</v>
      </c>
      <c r="I10907" s="448" t="n">
        <v>2997.76934821773</v>
      </c>
      <c r="J10907" s="389"/>
      <c r="K10907" s="331" t="s">
        <v>2240</v>
      </c>
    </row>
    <row r="10908" customFormat="false" ht="15" hidden="true" customHeight="false" outlineLevel="0" collapsed="false">
      <c r="A10908" s="444"/>
      <c r="B10908" s="444" t="s">
        <v>1655</v>
      </c>
      <c r="C10908" s="444" t="str">
        <f aca="false">IFERROR(VLOOKUP(B10908,'[1]#¡REF!'!$A$1:$C$15201,2,FALSE()),"")</f>
        <v/>
      </c>
      <c r="D10908" s="444" t="s">
        <v>991</v>
      </c>
      <c r="E10908" s="444" t="s">
        <v>1053</v>
      </c>
      <c r="F10908" s="354" t="s">
        <v>993</v>
      </c>
      <c r="G10908" s="447" t="n">
        <v>654.534792187277</v>
      </c>
      <c r="H10908" s="448" t="n">
        <v>302.194515363402</v>
      </c>
      <c r="I10908" s="448" t="n">
        <v>5995.53869643546</v>
      </c>
      <c r="J10908" s="389"/>
      <c r="K10908" s="331" t="s">
        <v>2240</v>
      </c>
    </row>
    <row r="10909" customFormat="false" ht="15" hidden="true" customHeight="false" outlineLevel="0" collapsed="false">
      <c r="A10909" s="444"/>
      <c r="B10909" s="444" t="s">
        <v>1655</v>
      </c>
      <c r="C10909" s="444" t="str">
        <f aca="false">IFERROR(VLOOKUP(B10909,'[1]#¡REF!'!$A$1:$C$15201,2,FALSE()),"")</f>
        <v/>
      </c>
      <c r="D10909" s="444" t="s">
        <v>991</v>
      </c>
      <c r="E10909" s="444" t="s">
        <v>1035</v>
      </c>
      <c r="F10909" s="354" t="s">
        <v>993</v>
      </c>
      <c r="G10909" s="447" t="n">
        <v>327.267396093639</v>
      </c>
      <c r="H10909" s="448" t="n">
        <v>151.097257681701</v>
      </c>
      <c r="I10909" s="448" t="n">
        <v>2997.76934821773</v>
      </c>
      <c r="J10909" s="389"/>
      <c r="K10909" s="331" t="s">
        <v>2240</v>
      </c>
    </row>
    <row r="10910" customFormat="false" ht="15" hidden="true" customHeight="false" outlineLevel="0" collapsed="false">
      <c r="A10910" s="444"/>
      <c r="B10910" s="444" t="s">
        <v>1655</v>
      </c>
      <c r="C10910" s="444" t="str">
        <f aca="false">IFERROR(VLOOKUP(B10910,'[1]#¡REF!'!$A$1:$C$15201,2,FALSE()),"")</f>
        <v/>
      </c>
      <c r="D10910" s="444" t="s">
        <v>991</v>
      </c>
      <c r="E10910" s="444" t="s">
        <v>1014</v>
      </c>
      <c r="F10910" s="446" t="s">
        <v>1132</v>
      </c>
      <c r="G10910" s="447" t="n">
        <v>137.452306359328</v>
      </c>
      <c r="H10910" s="448" t="n">
        <v>63.4608482263145</v>
      </c>
      <c r="I10910" s="448" t="n">
        <v>1259.06312625145</v>
      </c>
      <c r="J10910" s="389"/>
      <c r="K10910" s="331" t="s">
        <v>2240</v>
      </c>
    </row>
    <row r="10911" customFormat="false" ht="15" hidden="true" customHeight="false" outlineLevel="0" collapsed="false">
      <c r="A10911" s="444"/>
      <c r="B10911" s="444" t="s">
        <v>1655</v>
      </c>
      <c r="C10911" s="444" t="str">
        <f aca="false">IFERROR(VLOOKUP(B10911,'[1]#¡REF!'!$A$1:$C$15201,2,FALSE()),"")</f>
        <v/>
      </c>
      <c r="D10911" s="444" t="s">
        <v>991</v>
      </c>
      <c r="E10911" s="444" t="s">
        <v>1004</v>
      </c>
      <c r="F10911" s="446" t="s">
        <v>1134</v>
      </c>
      <c r="G10911" s="447" t="n">
        <v>10.4725566749964</v>
      </c>
      <c r="H10911" s="448" t="n">
        <v>4.83511224581444</v>
      </c>
      <c r="I10911" s="448" t="n">
        <v>95.9286191429673</v>
      </c>
      <c r="J10911" s="389"/>
      <c r="K10911" s="331" t="s">
        <v>2240</v>
      </c>
    </row>
    <row r="10912" customFormat="false" ht="15" hidden="true" customHeight="false" outlineLevel="0" collapsed="false">
      <c r="A10912" s="444"/>
      <c r="B10912" s="444" t="s">
        <v>996</v>
      </c>
      <c r="C10912" s="444" t="str">
        <f aca="false">IFERROR(VLOOKUP(B10912,'[1]#¡REF!'!$A$1:$C$15201,2,FALSE()),"")</f>
        <v/>
      </c>
      <c r="D10912" s="444" t="s">
        <v>991</v>
      </c>
      <c r="E10912" s="444" t="s">
        <v>997</v>
      </c>
      <c r="F10912" s="446" t="s">
        <v>1130</v>
      </c>
      <c r="G10912" s="447" t="n">
        <v>18.2906473345713</v>
      </c>
      <c r="H10912" s="448" t="n">
        <v>5.07971145475352</v>
      </c>
      <c r="I10912" s="448" t="n">
        <v>100.781466813488</v>
      </c>
      <c r="J10912" s="389"/>
      <c r="K10912" s="331" t="s">
        <v>2240</v>
      </c>
    </row>
    <row r="10913" customFormat="false" ht="15" hidden="true" customHeight="false" outlineLevel="0" collapsed="false">
      <c r="A10913" s="444"/>
      <c r="B10913" s="444" t="s">
        <v>996</v>
      </c>
      <c r="C10913" s="444" t="str">
        <f aca="false">IFERROR(VLOOKUP(B10913,'[1]#¡REF!'!$A$1:$C$15201,2,FALSE()),"")</f>
        <v/>
      </c>
      <c r="D10913" s="444" t="s">
        <v>991</v>
      </c>
      <c r="E10913" s="444" t="s">
        <v>992</v>
      </c>
      <c r="F10913" s="354" t="s">
        <v>993</v>
      </c>
      <c r="G10913" s="447" t="n">
        <v>4964.60427652649</v>
      </c>
      <c r="H10913" s="448" t="n">
        <v>1378.7788234331</v>
      </c>
      <c r="I10913" s="448" t="n">
        <v>27354.969563661</v>
      </c>
      <c r="J10913" s="389"/>
      <c r="K10913" s="331" t="s">
        <v>2240</v>
      </c>
    </row>
    <row r="10914" customFormat="false" ht="15" hidden="true" customHeight="false" outlineLevel="0" collapsed="false">
      <c r="A10914" s="444"/>
      <c r="B10914" s="444" t="s">
        <v>996</v>
      </c>
      <c r="C10914" s="444" t="str">
        <f aca="false">IFERROR(VLOOKUP(B10914,'[1]#¡REF!'!$A$1:$C$15201,2,FALSE()),"")</f>
        <v/>
      </c>
      <c r="D10914" s="444" t="s">
        <v>991</v>
      </c>
      <c r="E10914" s="444" t="s">
        <v>1000</v>
      </c>
      <c r="F10914" s="354" t="s">
        <v>993</v>
      </c>
      <c r="G10914" s="447" t="n">
        <v>1829.06473345713</v>
      </c>
      <c r="H10914" s="448" t="n">
        <v>507.971145475352</v>
      </c>
      <c r="I10914" s="448" t="n">
        <v>10078.1466813488</v>
      </c>
      <c r="J10914" s="389"/>
      <c r="K10914" s="331" t="s">
        <v>2240</v>
      </c>
    </row>
    <row r="10915" customFormat="false" ht="15" hidden="true" customHeight="false" outlineLevel="0" collapsed="false">
      <c r="A10915" s="444"/>
      <c r="B10915" s="444" t="s">
        <v>996</v>
      </c>
      <c r="C10915" s="444" t="str">
        <f aca="false">IFERROR(VLOOKUP(B10915,'[1]#¡REF!'!$A$1:$C$15201,2,FALSE()),"")</f>
        <v/>
      </c>
      <c r="D10915" s="444" t="s">
        <v>991</v>
      </c>
      <c r="E10915" s="444" t="s">
        <v>1075</v>
      </c>
      <c r="F10915" s="354" t="s">
        <v>993</v>
      </c>
      <c r="G10915" s="447" t="n">
        <v>52.2589923844894</v>
      </c>
      <c r="H10915" s="448" t="n">
        <v>14.5134612992958</v>
      </c>
      <c r="I10915" s="448" t="n">
        <v>287.947048038537</v>
      </c>
      <c r="J10915" s="389"/>
      <c r="K10915" s="331" t="s">
        <v>2240</v>
      </c>
    </row>
    <row r="10916" customFormat="false" ht="15" hidden="true" customHeight="false" outlineLevel="0" collapsed="false">
      <c r="A10916" s="444"/>
      <c r="B10916" s="444" t="s">
        <v>996</v>
      </c>
      <c r="C10916" s="444" t="str">
        <f aca="false">IFERROR(VLOOKUP(B10916,'[1]#¡REF!'!$A$1:$C$15201,2,FALSE()),"")</f>
        <v/>
      </c>
      <c r="D10916" s="444" t="s">
        <v>991</v>
      </c>
      <c r="E10916" s="444" t="s">
        <v>1053</v>
      </c>
      <c r="F10916" s="354" t="s">
        <v>993</v>
      </c>
      <c r="G10916" s="447" t="n">
        <v>1567.76977153468</v>
      </c>
      <c r="H10916" s="448" t="n">
        <v>435.403838978873</v>
      </c>
      <c r="I10916" s="448" t="n">
        <v>8638.4114411561</v>
      </c>
      <c r="J10916" s="389"/>
      <c r="K10916" s="331" t="s">
        <v>2240</v>
      </c>
    </row>
    <row r="10917" customFormat="false" ht="15" hidden="true" customHeight="false" outlineLevel="0" collapsed="false">
      <c r="A10917" s="444"/>
      <c r="B10917" s="444" t="s">
        <v>996</v>
      </c>
      <c r="C10917" s="444" t="str">
        <f aca="false">IFERROR(VLOOKUP(B10917,'[1]#¡REF!'!$A$1:$C$15201,2,FALSE()),"")</f>
        <v/>
      </c>
      <c r="D10917" s="444" t="s">
        <v>991</v>
      </c>
      <c r="E10917" s="444" t="s">
        <v>1001</v>
      </c>
      <c r="F10917" s="354" t="s">
        <v>993</v>
      </c>
      <c r="G10917" s="447" t="n">
        <v>522.589923844894</v>
      </c>
      <c r="H10917" s="448" t="n">
        <v>145.134612992958</v>
      </c>
      <c r="I10917" s="448" t="n">
        <v>2879.47048038537</v>
      </c>
      <c r="J10917" s="389"/>
      <c r="K10917" s="331" t="s">
        <v>2240</v>
      </c>
    </row>
    <row r="10918" customFormat="false" ht="15" hidden="true" customHeight="false" outlineLevel="0" collapsed="false">
      <c r="A10918" s="444"/>
      <c r="B10918" s="444" t="s">
        <v>996</v>
      </c>
      <c r="C10918" s="444" t="str">
        <f aca="false">IFERROR(VLOOKUP(B10918,'[1]#¡REF!'!$A$1:$C$15201,2,FALSE()),"")</f>
        <v/>
      </c>
      <c r="D10918" s="444" t="s">
        <v>991</v>
      </c>
      <c r="E10918" s="444" t="s">
        <v>1014</v>
      </c>
      <c r="F10918" s="446" t="s">
        <v>1132</v>
      </c>
      <c r="G10918" s="447" t="n">
        <v>156.776977153468</v>
      </c>
      <c r="H10918" s="448" t="n">
        <v>43.5403838978873</v>
      </c>
      <c r="I10918" s="448" t="n">
        <v>863.84114411561</v>
      </c>
      <c r="J10918" s="389"/>
      <c r="K10918" s="331" t="s">
        <v>2240</v>
      </c>
    </row>
    <row r="10919" customFormat="false" ht="15" hidden="true" customHeight="false" outlineLevel="0" collapsed="false">
      <c r="A10919" s="444"/>
      <c r="B10919" s="444" t="s">
        <v>996</v>
      </c>
      <c r="C10919" s="444" t="str">
        <f aca="false">IFERROR(VLOOKUP(B10919,'[1]#¡REF!'!$A$1:$C$15201,2,FALSE()),"")</f>
        <v/>
      </c>
      <c r="D10919" s="444" t="s">
        <v>991</v>
      </c>
      <c r="E10919" s="444" t="s">
        <v>1002</v>
      </c>
      <c r="F10919" s="446" t="s">
        <v>1133</v>
      </c>
      <c r="G10919" s="447" t="n">
        <v>783.884885767341</v>
      </c>
      <c r="H10919" s="448" t="n">
        <v>217.701919489437</v>
      </c>
      <c r="I10919" s="448" t="n">
        <v>4319.20572057805</v>
      </c>
      <c r="J10919" s="389"/>
      <c r="K10919" s="331" t="s">
        <v>2240</v>
      </c>
    </row>
    <row r="10920" customFormat="false" ht="15" hidden="true" customHeight="false" outlineLevel="0" collapsed="false">
      <c r="A10920" s="449"/>
      <c r="B10920" s="449" t="s">
        <v>996</v>
      </c>
      <c r="C10920" s="449" t="str">
        <f aca="false">IFERROR(VLOOKUP(B10920,'[1]#¡REF!'!$A$1:$C$15201,2,FALSE()),"")</f>
        <v/>
      </c>
      <c r="D10920" s="449" t="s">
        <v>991</v>
      </c>
      <c r="E10920" s="449" t="s">
        <v>1004</v>
      </c>
      <c r="F10920" s="450" t="s">
        <v>1134</v>
      </c>
      <c r="G10920" s="447" t="n">
        <v>16.7228775630366</v>
      </c>
      <c r="H10920" s="448" t="n">
        <v>4.64430761577465</v>
      </c>
      <c r="I10920" s="448" t="n">
        <v>92.1430553723317</v>
      </c>
      <c r="J10920" s="390"/>
      <c r="K10920" s="331" t="s">
        <v>2240</v>
      </c>
    </row>
    <row r="10921" customFormat="false" ht="15.75" hidden="true" customHeight="false" outlineLevel="0" collapsed="false">
      <c r="A10921" s="455" t="s">
        <v>1029</v>
      </c>
      <c r="B10921" s="455" t="s">
        <v>996</v>
      </c>
      <c r="C10921" s="455" t="str">
        <f aca="false">IFERROR(VLOOKUP(B10921,'[1]#¡REF!'!$A$1:$C$15201,2,FALSE()),"")</f>
        <v/>
      </c>
      <c r="D10921" s="455" t="s">
        <v>991</v>
      </c>
      <c r="E10921" s="455" t="s">
        <v>612</v>
      </c>
      <c r="F10921" s="456" t="s">
        <v>1136</v>
      </c>
      <c r="G10921" s="457" t="n">
        <v>4</v>
      </c>
      <c r="H10921" s="465" t="n">
        <v>0.580538451971831</v>
      </c>
      <c r="I10921" s="465" t="n">
        <v>11.5178819215415</v>
      </c>
      <c r="J10921" s="360" t="n">
        <v>4.75</v>
      </c>
      <c r="K10921" s="455" t="s">
        <v>2240</v>
      </c>
      <c r="L10921" s="458" t="s">
        <v>1658</v>
      </c>
      <c r="M10921" s="458"/>
      <c r="N10921" s="458"/>
      <c r="O10921" s="458" t="n">
        <v>3139303</v>
      </c>
      <c r="P10921" s="459" t="n">
        <v>2487</v>
      </c>
      <c r="Q10921" s="460" t="n">
        <v>44476</v>
      </c>
      <c r="R10921" s="461"/>
      <c r="S10921" s="461"/>
      <c r="T10921" s="462" t="n">
        <v>4</v>
      </c>
    </row>
    <row r="10922" customFormat="false" ht="15" hidden="true" customHeight="false" outlineLevel="0" collapsed="false">
      <c r="A10922" s="439"/>
      <c r="B10922" s="439" t="s">
        <v>1656</v>
      </c>
      <c r="C10922" s="439" t="str">
        <f aca="false">IFERROR(VLOOKUP(B10922,'[1]#¡REF!'!$A$1:$C$15201,2,FALSE()),"")</f>
        <v/>
      </c>
      <c r="D10922" s="439" t="s">
        <v>991</v>
      </c>
      <c r="E10922" s="439" t="s">
        <v>1032</v>
      </c>
      <c r="F10922" s="441" t="s">
        <v>1130</v>
      </c>
      <c r="G10922" s="447" t="n">
        <v>2921.8534997822</v>
      </c>
      <c r="H10922" s="448" t="n">
        <v>681.864054339763</v>
      </c>
      <c r="I10922" s="448" t="n">
        <v>13528.1817039916</v>
      </c>
      <c r="J10922" s="388"/>
      <c r="K10922" s="331" t="s">
        <v>2240</v>
      </c>
    </row>
    <row r="10923" customFormat="false" ht="15" hidden="true" customHeight="false" outlineLevel="0" collapsed="false">
      <c r="A10923" s="444"/>
      <c r="B10923" s="444" t="s">
        <v>1656</v>
      </c>
      <c r="C10923" s="444" t="str">
        <f aca="false">IFERROR(VLOOKUP(B10923,'[1]#¡REF!'!$A$1:$C$15201,2,FALSE()),"")</f>
        <v/>
      </c>
      <c r="D10923" s="444" t="s">
        <v>991</v>
      </c>
      <c r="E10923" s="444" t="s">
        <v>992</v>
      </c>
      <c r="F10923" s="354" t="s">
        <v>993</v>
      </c>
      <c r="G10923" s="447" t="n">
        <v>4723.66315798122</v>
      </c>
      <c r="H10923" s="448" t="n">
        <v>1102.34688784928</v>
      </c>
      <c r="I10923" s="448" t="n">
        <v>21870.5604214531</v>
      </c>
      <c r="J10923" s="389"/>
      <c r="K10923" s="331" t="s">
        <v>2240</v>
      </c>
    </row>
    <row r="10924" customFormat="false" ht="15" hidden="true" customHeight="false" outlineLevel="0" collapsed="false">
      <c r="A10924" s="444"/>
      <c r="B10924" s="444" t="s">
        <v>1656</v>
      </c>
      <c r="C10924" s="444" t="str">
        <f aca="false">IFERROR(VLOOKUP(B10924,'[1]#¡REF!'!$A$1:$C$15201,2,FALSE()),"")</f>
        <v/>
      </c>
      <c r="D10924" s="444" t="s">
        <v>991</v>
      </c>
      <c r="E10924" s="444" t="s">
        <v>1008</v>
      </c>
      <c r="F10924" s="354" t="s">
        <v>993</v>
      </c>
      <c r="G10924" s="447" t="n">
        <v>97.3951166594066</v>
      </c>
      <c r="H10924" s="448" t="n">
        <v>22.7288018113254</v>
      </c>
      <c r="I10924" s="448" t="n">
        <v>450.939390133053</v>
      </c>
      <c r="J10924" s="389"/>
      <c r="K10924" s="331" t="s">
        <v>2240</v>
      </c>
    </row>
    <row r="10925" customFormat="false" ht="15" hidden="true" customHeight="false" outlineLevel="0" collapsed="false">
      <c r="A10925" s="444"/>
      <c r="B10925" s="444" t="s">
        <v>1656</v>
      </c>
      <c r="C10925" s="444" t="str">
        <f aca="false">IFERROR(VLOOKUP(B10925,'[1]#¡REF!'!$A$1:$C$15201,2,FALSE()),"")</f>
        <v/>
      </c>
      <c r="D10925" s="444" t="s">
        <v>991</v>
      </c>
      <c r="E10925" s="444" t="s">
        <v>1075</v>
      </c>
      <c r="F10925" s="354" t="s">
        <v>993</v>
      </c>
      <c r="G10925" s="447" t="n">
        <v>34.5752664140893</v>
      </c>
      <c r="H10925" s="448" t="n">
        <v>8.06872464302053</v>
      </c>
      <c r="I10925" s="448" t="n">
        <v>160.083483497234</v>
      </c>
      <c r="J10925" s="389"/>
      <c r="K10925" s="331" t="s">
        <v>2240</v>
      </c>
    </row>
    <row r="10926" customFormat="false" ht="15" hidden="true" customHeight="false" outlineLevel="0" collapsed="false">
      <c r="A10926" s="444"/>
      <c r="B10926" s="444" t="s">
        <v>1656</v>
      </c>
      <c r="C10926" s="444" t="str">
        <f aca="false">IFERROR(VLOOKUP(B10926,'[1]#¡REF!'!$A$1:$C$15201,2,FALSE()),"")</f>
        <v/>
      </c>
      <c r="D10926" s="444" t="s">
        <v>991</v>
      </c>
      <c r="E10926" s="444" t="s">
        <v>1053</v>
      </c>
      <c r="F10926" s="354" t="s">
        <v>993</v>
      </c>
      <c r="G10926" s="447" t="n">
        <v>243.487791648517</v>
      </c>
      <c r="H10926" s="448" t="n">
        <v>56.8220045283136</v>
      </c>
      <c r="I10926" s="448" t="n">
        <v>1127.34847533263</v>
      </c>
      <c r="J10926" s="389"/>
      <c r="K10926" s="331" t="s">
        <v>2240</v>
      </c>
    </row>
    <row r="10927" customFormat="false" ht="15" hidden="true" customHeight="false" outlineLevel="0" collapsed="false">
      <c r="A10927" s="444"/>
      <c r="B10927" s="444" t="s">
        <v>1656</v>
      </c>
      <c r="C10927" s="444" t="str">
        <f aca="false">IFERROR(VLOOKUP(B10927,'[1]#¡REF!'!$A$1:$C$15201,2,FALSE()),"")</f>
        <v/>
      </c>
      <c r="D10927" s="444" t="s">
        <v>991</v>
      </c>
      <c r="E10927" s="444" t="s">
        <v>1034</v>
      </c>
      <c r="F10927" s="354" t="s">
        <v>993</v>
      </c>
      <c r="G10927" s="447" t="n">
        <v>4869.75583297033</v>
      </c>
      <c r="H10927" s="448" t="n">
        <v>1136.44009056627</v>
      </c>
      <c r="I10927" s="448" t="n">
        <v>22546.9695066526</v>
      </c>
      <c r="J10927" s="389"/>
      <c r="K10927" s="331" t="s">
        <v>2240</v>
      </c>
    </row>
    <row r="10928" customFormat="false" ht="15" hidden="true" customHeight="false" outlineLevel="0" collapsed="false">
      <c r="A10928" s="444"/>
      <c r="B10928" s="444" t="s">
        <v>1656</v>
      </c>
      <c r="C10928" s="444" t="str">
        <f aca="false">IFERROR(VLOOKUP(B10928,'[1]#¡REF!'!$A$1:$C$15201,2,FALSE()),"")</f>
        <v/>
      </c>
      <c r="D10928" s="444" t="s">
        <v>991</v>
      </c>
      <c r="E10928" s="444" t="s">
        <v>1010</v>
      </c>
      <c r="F10928" s="354" t="s">
        <v>993</v>
      </c>
      <c r="G10928" s="447" t="n">
        <v>750.916349444025</v>
      </c>
      <c r="H10928" s="448" t="n">
        <v>175.239061965319</v>
      </c>
      <c r="I10928" s="448" t="n">
        <v>3476.74269792584</v>
      </c>
      <c r="J10928" s="389"/>
      <c r="K10928" s="331" t="s">
        <v>2240</v>
      </c>
    </row>
    <row r="10929" customFormat="false" ht="15" hidden="true" customHeight="false" outlineLevel="0" collapsed="false">
      <c r="A10929" s="444"/>
      <c r="B10929" s="444" t="s">
        <v>1656</v>
      </c>
      <c r="C10929" s="444" t="str">
        <f aca="false">IFERROR(VLOOKUP(B10929,'[1]#¡REF!'!$A$1:$C$15201,2,FALSE()),"")</f>
        <v/>
      </c>
      <c r="D10929" s="444" t="s">
        <v>991</v>
      </c>
      <c r="E10929" s="444" t="s">
        <v>1001</v>
      </c>
      <c r="F10929" s="354" t="s">
        <v>993</v>
      </c>
      <c r="G10929" s="447" t="n">
        <v>170.441454153962</v>
      </c>
      <c r="H10929" s="448" t="n">
        <v>39.7754031698195</v>
      </c>
      <c r="I10929" s="448" t="n">
        <v>789.143932732842</v>
      </c>
      <c r="J10929" s="389"/>
      <c r="K10929" s="331" t="s">
        <v>2240</v>
      </c>
    </row>
    <row r="10930" customFormat="false" ht="15" hidden="true" customHeight="false" outlineLevel="0" collapsed="false">
      <c r="A10930" s="444"/>
      <c r="B10930" s="444" t="s">
        <v>1656</v>
      </c>
      <c r="C10930" s="444" t="str">
        <f aca="false">IFERROR(VLOOKUP(B10930,'[1]#¡REF!'!$A$1:$C$15201,2,FALSE()),"")</f>
        <v/>
      </c>
      <c r="D10930" s="444" t="s">
        <v>991</v>
      </c>
      <c r="E10930" s="444" t="s">
        <v>1036</v>
      </c>
      <c r="F10930" s="354" t="s">
        <v>993</v>
      </c>
      <c r="G10930" s="447" t="n">
        <v>38.9580466637626</v>
      </c>
      <c r="H10930" s="448" t="n">
        <v>9.09152072453017</v>
      </c>
      <c r="I10930" s="448" t="n">
        <v>180.375756053221</v>
      </c>
      <c r="J10930" s="389"/>
      <c r="K10930" s="331" t="s">
        <v>2240</v>
      </c>
    </row>
    <row r="10931" customFormat="false" ht="15" hidden="true" customHeight="false" outlineLevel="0" collapsed="false">
      <c r="A10931" s="444"/>
      <c r="B10931" s="444" t="s">
        <v>1656</v>
      </c>
      <c r="C10931" s="444" t="str">
        <f aca="false">IFERROR(VLOOKUP(B10931,'[1]#¡REF!'!$A$1:$C$15201,2,FALSE()),"")</f>
        <v/>
      </c>
      <c r="D10931" s="444" t="s">
        <v>991</v>
      </c>
      <c r="E10931" s="444" t="s">
        <v>995</v>
      </c>
      <c r="F10931" s="354" t="s">
        <v>993</v>
      </c>
      <c r="G10931" s="447" t="n">
        <v>58.437069995644</v>
      </c>
      <c r="H10931" s="448" t="n">
        <v>13.6372810867953</v>
      </c>
      <c r="I10931" s="448" t="n">
        <v>270.563634079832</v>
      </c>
      <c r="J10931" s="389"/>
      <c r="K10931" s="331" t="s">
        <v>2240</v>
      </c>
    </row>
    <row r="10932" customFormat="false" ht="15" hidden="true" customHeight="false" outlineLevel="0" collapsed="false">
      <c r="A10932" s="444"/>
      <c r="B10932" s="444" t="s">
        <v>1656</v>
      </c>
      <c r="C10932" s="444" t="str">
        <f aca="false">IFERROR(VLOOKUP(B10932,'[1]#¡REF!'!$A$1:$C$15201,2,FALSE()),"")</f>
        <v/>
      </c>
      <c r="D10932" s="444" t="s">
        <v>991</v>
      </c>
      <c r="E10932" s="444" t="s">
        <v>1013</v>
      </c>
      <c r="F10932" s="354" t="s">
        <v>993</v>
      </c>
      <c r="G10932" s="447" t="n">
        <v>243.487791648517</v>
      </c>
      <c r="H10932" s="448" t="n">
        <v>56.8220045283136</v>
      </c>
      <c r="I10932" s="448" t="n">
        <v>1127.34847533263</v>
      </c>
      <c r="J10932" s="389"/>
      <c r="K10932" s="331" t="s">
        <v>2240</v>
      </c>
    </row>
    <row r="10933" customFormat="false" ht="15" hidden="true" customHeight="false" outlineLevel="0" collapsed="false">
      <c r="A10933" s="444"/>
      <c r="B10933" s="444" t="s">
        <v>1656</v>
      </c>
      <c r="C10933" s="444" t="str">
        <f aca="false">IFERROR(VLOOKUP(B10933,'[1]#¡REF!'!$A$1:$C$15201,2,FALSE()),"")</f>
        <v/>
      </c>
      <c r="D10933" s="444" t="s">
        <v>991</v>
      </c>
      <c r="E10933" s="444" t="s">
        <v>1014</v>
      </c>
      <c r="F10933" s="446" t="s">
        <v>1132</v>
      </c>
      <c r="G10933" s="447" t="n">
        <v>1933.29306568922</v>
      </c>
      <c r="H10933" s="448" t="n">
        <v>451.16671595481</v>
      </c>
      <c r="I10933" s="448" t="n">
        <v>8951.14689414109</v>
      </c>
      <c r="J10933" s="389"/>
      <c r="K10933" s="331" t="s">
        <v>2240</v>
      </c>
    </row>
    <row r="10934" customFormat="false" ht="15" hidden="true" customHeight="false" outlineLevel="0" collapsed="false">
      <c r="A10934" s="444"/>
      <c r="B10934" s="444" t="s">
        <v>1656</v>
      </c>
      <c r="C10934" s="444" t="str">
        <f aca="false">IFERROR(VLOOKUP(B10934,'[1]#¡REF!'!$A$1:$C$15201,2,FALSE()),"")</f>
        <v/>
      </c>
      <c r="D10934" s="444" t="s">
        <v>991</v>
      </c>
      <c r="E10934" s="444" t="s">
        <v>1002</v>
      </c>
      <c r="F10934" s="446" t="s">
        <v>1133</v>
      </c>
      <c r="G10934" s="447" t="n">
        <v>4869.75583297033</v>
      </c>
      <c r="H10934" s="448" t="n">
        <v>1136.44009056627</v>
      </c>
      <c r="I10934" s="448" t="n">
        <v>22546.9695066526</v>
      </c>
      <c r="J10934" s="389"/>
      <c r="K10934" s="331" t="s">
        <v>2240</v>
      </c>
    </row>
    <row r="10935" customFormat="false" ht="15" hidden="true" customHeight="false" outlineLevel="0" collapsed="false">
      <c r="A10935" s="449"/>
      <c r="B10935" s="449" t="s">
        <v>1656</v>
      </c>
      <c r="C10935" s="449" t="str">
        <f aca="false">IFERROR(VLOOKUP(B10935,'[1]#¡REF!'!$A$1:$C$15201,2,FALSE()),"")</f>
        <v/>
      </c>
      <c r="D10935" s="449" t="s">
        <v>991</v>
      </c>
      <c r="E10935" s="449" t="s">
        <v>1004</v>
      </c>
      <c r="F10935" s="450" t="s">
        <v>1134</v>
      </c>
      <c r="G10935" s="447" t="n">
        <v>62.3328746620202</v>
      </c>
      <c r="H10935" s="448" t="n">
        <v>14.5464331592483</v>
      </c>
      <c r="I10935" s="448" t="n">
        <v>288.601209685154</v>
      </c>
      <c r="J10935" s="390"/>
      <c r="K10935" s="331" t="s">
        <v>2240</v>
      </c>
    </row>
    <row r="10936" customFormat="false" ht="15.75" hidden="true" customHeight="false" outlineLevel="0" collapsed="false">
      <c r="A10936" s="455" t="s">
        <v>1029</v>
      </c>
      <c r="B10936" s="455" t="s">
        <v>1656</v>
      </c>
      <c r="C10936" s="455" t="str">
        <f aca="false">IFERROR(VLOOKUP(B10936,'[1]#¡REF!'!$A$1:$C$15201,2,FALSE()),"")</f>
        <v/>
      </c>
      <c r="D10936" s="455" t="s">
        <v>991</v>
      </c>
      <c r="E10936" s="455" t="s">
        <v>612</v>
      </c>
      <c r="F10936" s="456" t="s">
        <v>1136</v>
      </c>
      <c r="G10936" s="457" t="n">
        <v>955.933070012076</v>
      </c>
      <c r="H10936" s="465" t="n">
        <v>223.083189778159</v>
      </c>
      <c r="I10936" s="465" t="n">
        <v>4425.97011415591</v>
      </c>
      <c r="J10936" s="360" t="n">
        <v>3.99</v>
      </c>
      <c r="K10936" s="455" t="s">
        <v>2240</v>
      </c>
      <c r="L10936" s="458" t="s">
        <v>1658</v>
      </c>
      <c r="M10936" s="458"/>
      <c r="N10936" s="458"/>
      <c r="O10936" s="458" t="n">
        <v>3139303</v>
      </c>
      <c r="P10936" s="459" t="n">
        <v>2508</v>
      </c>
      <c r="Q10936" s="460" t="n">
        <v>44476</v>
      </c>
      <c r="R10936" s="461"/>
      <c r="S10936" s="461"/>
      <c r="T10936" s="462" t="n">
        <v>163</v>
      </c>
    </row>
    <row r="10937" customFormat="false" ht="15" hidden="true" customHeight="false" outlineLevel="0" collapsed="false">
      <c r="A10937" s="439"/>
      <c r="B10937" s="439" t="s">
        <v>1657</v>
      </c>
      <c r="C10937" s="439" t="str">
        <f aca="false">IFERROR(VLOOKUP(B10937,'[1]#¡REF!'!$A$1:$C$15201,2,FALSE()),"")</f>
        <v/>
      </c>
      <c r="D10937" s="439" t="s">
        <v>991</v>
      </c>
      <c r="E10937" s="439" t="s">
        <v>1032</v>
      </c>
      <c r="F10937" s="441" t="s">
        <v>1130</v>
      </c>
      <c r="G10937" s="447" t="n">
        <v>14435.9223721429</v>
      </c>
      <c r="H10937" s="448" t="n">
        <v>3281.55319336707</v>
      </c>
      <c r="I10937" s="448" t="n">
        <v>65106.0098983645</v>
      </c>
      <c r="J10937" s="388"/>
      <c r="K10937" s="331" t="s">
        <v>2240</v>
      </c>
    </row>
    <row r="10938" customFormat="false" ht="15" hidden="true" customHeight="false" outlineLevel="0" collapsed="false">
      <c r="A10938" s="444"/>
      <c r="B10938" s="444" t="s">
        <v>1657</v>
      </c>
      <c r="C10938" s="444" t="str">
        <f aca="false">IFERROR(VLOOKUP(B10938,'[1]#¡REF!'!$A$1:$C$15201,2,FALSE()),"")</f>
        <v/>
      </c>
      <c r="D10938" s="444" t="s">
        <v>991</v>
      </c>
      <c r="E10938" s="444" t="s">
        <v>992</v>
      </c>
      <c r="F10938" s="354" t="s">
        <v>993</v>
      </c>
      <c r="G10938" s="447" t="n">
        <v>13617.8867710548</v>
      </c>
      <c r="H10938" s="448" t="n">
        <v>3095.5985124096</v>
      </c>
      <c r="I10938" s="448" t="n">
        <v>61416.6693374571</v>
      </c>
      <c r="J10938" s="389"/>
      <c r="K10938" s="331" t="s">
        <v>2240</v>
      </c>
    </row>
    <row r="10939" customFormat="false" ht="15" hidden="true" customHeight="false" outlineLevel="0" collapsed="false">
      <c r="A10939" s="444"/>
      <c r="B10939" s="444" t="s">
        <v>1657</v>
      </c>
      <c r="C10939" s="444" t="str">
        <f aca="false">IFERROR(VLOOKUP(B10939,'[1]#¡REF!'!$A$1:$C$15201,2,FALSE()),"")</f>
        <v/>
      </c>
      <c r="D10939" s="444" t="s">
        <v>991</v>
      </c>
      <c r="E10939" s="444" t="s">
        <v>1008</v>
      </c>
      <c r="F10939" s="354" t="s">
        <v>993</v>
      </c>
      <c r="G10939" s="447" t="n">
        <v>384.957929923811</v>
      </c>
      <c r="H10939" s="448" t="n">
        <v>87.5080851564552</v>
      </c>
      <c r="I10939" s="448" t="n">
        <v>1736.16026395639</v>
      </c>
      <c r="J10939" s="389"/>
      <c r="K10939" s="331" t="s">
        <v>2240</v>
      </c>
    </row>
    <row r="10940" customFormat="false" ht="15" hidden="true" customHeight="false" outlineLevel="0" collapsed="false">
      <c r="A10940" s="444"/>
      <c r="B10940" s="444" t="s">
        <v>1657</v>
      </c>
      <c r="C10940" s="444" t="str">
        <f aca="false">IFERROR(VLOOKUP(B10940,'[1]#¡REF!'!$A$1:$C$15201,2,FALSE()),"")</f>
        <v/>
      </c>
      <c r="D10940" s="444" t="s">
        <v>991</v>
      </c>
      <c r="E10940" s="444" t="s">
        <v>1000</v>
      </c>
      <c r="F10940" s="354" t="s">
        <v>993</v>
      </c>
      <c r="G10940" s="447" t="n">
        <v>186007.822159886</v>
      </c>
      <c r="H10940" s="448" t="n">
        <v>42283.0316667476</v>
      </c>
      <c r="I10940" s="448" t="n">
        <v>838895.277941086</v>
      </c>
      <c r="J10940" s="389"/>
      <c r="K10940" s="331" t="s">
        <v>2240</v>
      </c>
    </row>
    <row r="10941" customFormat="false" ht="15" hidden="true" customHeight="false" outlineLevel="0" collapsed="false">
      <c r="A10941" s="444"/>
      <c r="B10941" s="444" t="s">
        <v>1657</v>
      </c>
      <c r="C10941" s="444" t="str">
        <f aca="false">IFERROR(VLOOKUP(B10941,'[1]#¡REF!'!$A$1:$C$15201,2,FALSE()),"")</f>
        <v/>
      </c>
      <c r="D10941" s="444" t="s">
        <v>991</v>
      </c>
      <c r="E10941" s="444" t="s">
        <v>1075</v>
      </c>
      <c r="F10941" s="354" t="s">
        <v>993</v>
      </c>
      <c r="G10941" s="447" t="n">
        <v>2639.36780704013</v>
      </c>
      <c r="H10941" s="448" t="n">
        <v>599.977308853946</v>
      </c>
      <c r="I10941" s="448" t="n">
        <v>11903.548809751</v>
      </c>
      <c r="J10941" s="389"/>
      <c r="K10941" s="331" t="s">
        <v>2240</v>
      </c>
    </row>
    <row r="10942" customFormat="false" ht="15" hidden="true" customHeight="false" outlineLevel="0" collapsed="false">
      <c r="A10942" s="444"/>
      <c r="B10942" s="444" t="s">
        <v>1657</v>
      </c>
      <c r="C10942" s="444" t="str">
        <f aca="false">IFERROR(VLOOKUP(B10942,'[1]#¡REF!'!$A$1:$C$15201,2,FALSE()),"")</f>
        <v/>
      </c>
      <c r="D10942" s="444" t="s">
        <v>991</v>
      </c>
      <c r="E10942" s="444" t="s">
        <v>1033</v>
      </c>
      <c r="F10942" s="354" t="s">
        <v>993</v>
      </c>
      <c r="G10942" s="447" t="n">
        <v>7217.96118607145</v>
      </c>
      <c r="H10942" s="448" t="n">
        <v>1640.77659668353</v>
      </c>
      <c r="I10942" s="448" t="n">
        <v>32553.0049491822</v>
      </c>
      <c r="J10942" s="389"/>
      <c r="K10942" s="331" t="s">
        <v>2240</v>
      </c>
    </row>
    <row r="10943" customFormat="false" ht="15" hidden="true" customHeight="false" outlineLevel="0" collapsed="false">
      <c r="A10943" s="444"/>
      <c r="B10943" s="444" t="s">
        <v>1657</v>
      </c>
      <c r="C10943" s="444" t="str">
        <f aca="false">IFERROR(VLOOKUP(B10943,'[1]#¡REF!'!$A$1:$C$15201,2,FALSE()),"")</f>
        <v/>
      </c>
      <c r="D10943" s="444" t="s">
        <v>991</v>
      </c>
      <c r="E10943" s="444" t="s">
        <v>1053</v>
      </c>
      <c r="F10943" s="354" t="s">
        <v>993</v>
      </c>
      <c r="G10943" s="447" t="n">
        <v>24059.8706202382</v>
      </c>
      <c r="H10943" s="448" t="n">
        <v>5469.25532227845</v>
      </c>
      <c r="I10943" s="448" t="n">
        <v>108510.016497274</v>
      </c>
      <c r="J10943" s="389"/>
      <c r="K10943" s="331" t="s">
        <v>2240</v>
      </c>
    </row>
    <row r="10944" customFormat="false" ht="15" hidden="true" customHeight="false" outlineLevel="0" collapsed="false">
      <c r="A10944" s="444"/>
      <c r="B10944" s="444" t="s">
        <v>1657</v>
      </c>
      <c r="C10944" s="444" t="str">
        <f aca="false">IFERROR(VLOOKUP(B10944,'[1]#¡REF!'!$A$1:$C$15201,2,FALSE()),"")</f>
        <v/>
      </c>
      <c r="D10944" s="444" t="s">
        <v>991</v>
      </c>
      <c r="E10944" s="444" t="s">
        <v>1034</v>
      </c>
      <c r="F10944" s="354" t="s">
        <v>993</v>
      </c>
      <c r="G10944" s="447" t="n">
        <v>9623.94824809526</v>
      </c>
      <c r="H10944" s="448" t="n">
        <v>2187.70212891138</v>
      </c>
      <c r="I10944" s="448" t="n">
        <v>43404.0065989096</v>
      </c>
      <c r="J10944" s="389"/>
      <c r="K10944" s="331" t="s">
        <v>2240</v>
      </c>
    </row>
    <row r="10945" customFormat="false" ht="15" hidden="true" customHeight="false" outlineLevel="0" collapsed="false">
      <c r="A10945" s="444"/>
      <c r="B10945" s="444" t="s">
        <v>1657</v>
      </c>
      <c r="C10945" s="444" t="str">
        <f aca="false">IFERROR(VLOOKUP(B10945,'[1]#¡REF!'!$A$1:$C$15201,2,FALSE()),"")</f>
        <v/>
      </c>
      <c r="D10945" s="444" t="s">
        <v>991</v>
      </c>
      <c r="E10945" s="444" t="s">
        <v>1009</v>
      </c>
      <c r="F10945" s="354" t="s">
        <v>993</v>
      </c>
      <c r="G10945" s="447" t="n">
        <v>11548.7378977143</v>
      </c>
      <c r="H10945" s="448" t="n">
        <v>2625.24255469365</v>
      </c>
      <c r="I10945" s="448" t="n">
        <v>52084.8079186916</v>
      </c>
      <c r="J10945" s="389"/>
      <c r="K10945" s="331" t="s">
        <v>2240</v>
      </c>
    </row>
    <row r="10946" customFormat="false" ht="15" hidden="true" customHeight="false" outlineLevel="0" collapsed="false">
      <c r="A10946" s="444"/>
      <c r="B10946" s="444" t="s">
        <v>1657</v>
      </c>
      <c r="C10946" s="444" t="str">
        <f aca="false">IFERROR(VLOOKUP(B10946,'[1]#¡REF!'!$A$1:$C$15201,2,FALSE()),"")</f>
        <v/>
      </c>
      <c r="D10946" s="444" t="s">
        <v>991</v>
      </c>
      <c r="E10946" s="444" t="s">
        <v>1010</v>
      </c>
      <c r="F10946" s="354" t="s">
        <v>993</v>
      </c>
      <c r="G10946" s="447" t="n">
        <v>12265.7220421974</v>
      </c>
      <c r="H10946" s="448" t="n">
        <v>2788.22636329755</v>
      </c>
      <c r="I10946" s="448" t="n">
        <v>55318.4064103103</v>
      </c>
      <c r="J10946" s="389"/>
      <c r="K10946" s="331" t="s">
        <v>2240</v>
      </c>
    </row>
    <row r="10947" customFormat="false" ht="15" hidden="true" customHeight="false" outlineLevel="0" collapsed="false">
      <c r="A10947" s="444"/>
      <c r="B10947" s="444" t="s">
        <v>1657</v>
      </c>
      <c r="C10947" s="444" t="str">
        <f aca="false">IFERROR(VLOOKUP(B10947,'[1]#¡REF!'!$A$1:$C$15201,2,FALSE()),"")</f>
        <v/>
      </c>
      <c r="D10947" s="444" t="s">
        <v>991</v>
      </c>
      <c r="E10947" s="444" t="s">
        <v>1001</v>
      </c>
      <c r="F10947" s="354" t="s">
        <v>993</v>
      </c>
      <c r="G10947" s="447" t="n">
        <v>14435.9223721429</v>
      </c>
      <c r="H10947" s="448" t="n">
        <v>3281.55319336707</v>
      </c>
      <c r="I10947" s="448" t="n">
        <v>65106.0098983645</v>
      </c>
      <c r="J10947" s="389"/>
      <c r="K10947" s="331" t="s">
        <v>2240</v>
      </c>
    </row>
    <row r="10948" customFormat="false" ht="15" hidden="true" customHeight="false" outlineLevel="0" collapsed="false">
      <c r="A10948" s="444"/>
      <c r="B10948" s="444" t="s">
        <v>1657</v>
      </c>
      <c r="C10948" s="444" t="str">
        <f aca="false">IFERROR(VLOOKUP(B10948,'[1]#¡REF!'!$A$1:$C$15201,2,FALSE()),"")</f>
        <v/>
      </c>
      <c r="D10948" s="444" t="s">
        <v>991</v>
      </c>
      <c r="E10948" s="444" t="s">
        <v>1046</v>
      </c>
      <c r="F10948" s="354" t="s">
        <v>993</v>
      </c>
      <c r="G10948" s="447" t="n">
        <v>127.998511699667</v>
      </c>
      <c r="H10948" s="448" t="n">
        <v>29.0964383145213</v>
      </c>
      <c r="I10948" s="448" t="n">
        <v>577.273287765498</v>
      </c>
      <c r="J10948" s="389"/>
      <c r="K10948" s="331" t="s">
        <v>2240</v>
      </c>
    </row>
    <row r="10949" customFormat="false" ht="15" hidden="true" customHeight="false" outlineLevel="0" collapsed="false">
      <c r="A10949" s="444"/>
      <c r="B10949" s="444" t="s">
        <v>1657</v>
      </c>
      <c r="C10949" s="444" t="str">
        <f aca="false">IFERROR(VLOOKUP(B10949,'[1]#¡REF!'!$A$1:$C$15201,2,FALSE()),"")</f>
        <v/>
      </c>
      <c r="D10949" s="444" t="s">
        <v>991</v>
      </c>
      <c r="E10949" s="444" t="s">
        <v>1012</v>
      </c>
      <c r="F10949" s="354" t="s">
        <v>993</v>
      </c>
      <c r="G10949" s="447" t="n">
        <v>7217.96118607145</v>
      </c>
      <c r="H10949" s="448" t="n">
        <v>1640.77659668353</v>
      </c>
      <c r="I10949" s="448" t="n">
        <v>32553.0049491822</v>
      </c>
      <c r="J10949" s="389"/>
      <c r="K10949" s="331" t="s">
        <v>2240</v>
      </c>
    </row>
    <row r="10950" customFormat="false" ht="15" hidden="true" customHeight="false" outlineLevel="0" collapsed="false">
      <c r="A10950" s="444"/>
      <c r="B10950" s="444" t="s">
        <v>1657</v>
      </c>
      <c r="C10950" s="444" t="str">
        <f aca="false">IFERROR(VLOOKUP(B10950,'[1]#¡REF!'!$A$1:$C$15201,2,FALSE()),"")</f>
        <v/>
      </c>
      <c r="D10950" s="444" t="s">
        <v>991</v>
      </c>
      <c r="E10950" s="444" t="s">
        <v>1036</v>
      </c>
      <c r="F10950" s="354" t="s">
        <v>993</v>
      </c>
      <c r="G10950" s="447" t="n">
        <v>86.6155342328574</v>
      </c>
      <c r="H10950" s="448" t="n">
        <v>19.6893191602024</v>
      </c>
      <c r="I10950" s="448" t="n">
        <v>390.636059390187</v>
      </c>
      <c r="J10950" s="389"/>
      <c r="K10950" s="331" t="s">
        <v>2240</v>
      </c>
    </row>
    <row r="10951" customFormat="false" ht="15" hidden="true" customHeight="false" outlineLevel="0" collapsed="false">
      <c r="A10951" s="444"/>
      <c r="B10951" s="444" t="s">
        <v>1657</v>
      </c>
      <c r="C10951" s="444" t="str">
        <f aca="false">IFERROR(VLOOKUP(B10951,'[1]#¡REF!'!$A$1:$C$15201,2,FALSE()),"")</f>
        <v/>
      </c>
      <c r="D10951" s="444" t="s">
        <v>991</v>
      </c>
      <c r="E10951" s="444" t="s">
        <v>995</v>
      </c>
      <c r="F10951" s="354" t="s">
        <v>993</v>
      </c>
      <c r="G10951" s="447" t="n">
        <v>57.7436894885716</v>
      </c>
      <c r="H10951" s="448" t="n">
        <v>13.1262127734683</v>
      </c>
      <c r="I10951" s="448" t="n">
        <v>260.424039593458</v>
      </c>
      <c r="J10951" s="389"/>
      <c r="K10951" s="331" t="s">
        <v>2240</v>
      </c>
    </row>
    <row r="10952" customFormat="false" ht="15" hidden="true" customHeight="false" outlineLevel="0" collapsed="false">
      <c r="A10952" s="444"/>
      <c r="B10952" s="444" t="s">
        <v>1657</v>
      </c>
      <c r="C10952" s="444" t="str">
        <f aca="false">IFERROR(VLOOKUP(B10952,'[1]#¡REF!'!$A$1:$C$15201,2,FALSE()),"")</f>
        <v/>
      </c>
      <c r="D10952" s="444" t="s">
        <v>991</v>
      </c>
      <c r="E10952" s="444" t="s">
        <v>1013</v>
      </c>
      <c r="F10952" s="354" t="s">
        <v>993</v>
      </c>
      <c r="G10952" s="447" t="n">
        <v>1443.59223721429</v>
      </c>
      <c r="H10952" s="448" t="n">
        <v>328.155319336707</v>
      </c>
      <c r="I10952" s="448" t="n">
        <v>6510.60098983645</v>
      </c>
      <c r="J10952" s="389"/>
      <c r="K10952" s="331" t="s">
        <v>2240</v>
      </c>
    </row>
    <row r="10953" customFormat="false" ht="15" hidden="true" customHeight="false" outlineLevel="0" collapsed="false">
      <c r="A10953" s="444"/>
      <c r="B10953" s="444" t="s">
        <v>1657</v>
      </c>
      <c r="C10953" s="444" t="str">
        <f aca="false">IFERROR(VLOOKUP(B10953,'[1]#¡REF!'!$A$1:$C$15201,2,FALSE()),"")</f>
        <v/>
      </c>
      <c r="D10953" s="444" t="s">
        <v>991</v>
      </c>
      <c r="E10953" s="444" t="s">
        <v>1014</v>
      </c>
      <c r="F10953" s="446" t="s">
        <v>1132</v>
      </c>
      <c r="G10953" s="447" t="n">
        <v>37148.4402376477</v>
      </c>
      <c r="H10953" s="448" t="n">
        <v>8444.53021759792</v>
      </c>
      <c r="I10953" s="448" t="n">
        <v>167539.465471791</v>
      </c>
      <c r="J10953" s="389"/>
      <c r="K10953" s="331" t="s">
        <v>2240</v>
      </c>
    </row>
    <row r="10954" customFormat="false" ht="15" hidden="true" customHeight="false" outlineLevel="0" collapsed="false">
      <c r="A10954" s="444"/>
      <c r="B10954" s="444" t="s">
        <v>1657</v>
      </c>
      <c r="C10954" s="444" t="str">
        <f aca="false">IFERROR(VLOOKUP(B10954,'[1]#¡REF!'!$A$1:$C$15201,2,FALSE()),"")</f>
        <v/>
      </c>
      <c r="D10954" s="444" t="s">
        <v>991</v>
      </c>
      <c r="E10954" s="444" t="s">
        <v>1002</v>
      </c>
      <c r="F10954" s="446" t="s">
        <v>1133</v>
      </c>
      <c r="G10954" s="447" t="n">
        <v>4811.97412404763</v>
      </c>
      <c r="H10954" s="448" t="n">
        <v>1093.85106445569</v>
      </c>
      <c r="I10954" s="448" t="n">
        <v>21702.0032994548</v>
      </c>
      <c r="J10954" s="389"/>
      <c r="K10954" s="331" t="s">
        <v>2240</v>
      </c>
    </row>
    <row r="10955" customFormat="false" ht="15" hidden="true" customHeight="false" outlineLevel="0" collapsed="false">
      <c r="A10955" s="449"/>
      <c r="B10955" s="449" t="s">
        <v>1657</v>
      </c>
      <c r="C10955" s="449" t="str">
        <f aca="false">IFERROR(VLOOKUP(B10955,'[1]#¡REF!'!$A$1:$C$15201,2,FALSE()),"")</f>
        <v/>
      </c>
      <c r="D10955" s="449" t="s">
        <v>991</v>
      </c>
      <c r="E10955" s="449" t="s">
        <v>1004</v>
      </c>
      <c r="F10955" s="450" t="s">
        <v>1134</v>
      </c>
      <c r="G10955" s="447" t="n">
        <v>3102.76091518591</v>
      </c>
      <c r="H10955" s="448" t="n">
        <v>705.315166361029</v>
      </c>
      <c r="I10955" s="448" t="n">
        <v>13993.4517274885</v>
      </c>
      <c r="J10955" s="390"/>
      <c r="K10955" s="331" t="s">
        <v>2240</v>
      </c>
    </row>
    <row r="10956" customFormat="false" ht="15.75" hidden="true" customHeight="false" outlineLevel="0" collapsed="false">
      <c r="A10956" s="451"/>
      <c r="B10956" s="451" t="s">
        <v>1657</v>
      </c>
      <c r="C10956" s="74" t="str">
        <f aca="false">IFERROR(VLOOKUP(B10956,'[1]#¡REF!'!$A$1:$C$15201,2,FALSE()),"")</f>
        <v/>
      </c>
      <c r="D10956" s="451" t="s">
        <v>991</v>
      </c>
      <c r="E10956" s="451" t="s">
        <v>612</v>
      </c>
      <c r="F10956" s="452" t="s">
        <v>1136</v>
      </c>
      <c r="G10956" s="453" t="n">
        <v>38028.550304936</v>
      </c>
      <c r="H10956" s="454" t="n">
        <v>8644.59557728687</v>
      </c>
      <c r="I10956" s="454" t="n">
        <v>171508.761875262</v>
      </c>
      <c r="J10956" s="360"/>
      <c r="K10956" s="356" t="s">
        <v>2240</v>
      </c>
      <c r="L10956" s="379"/>
      <c r="M10956" s="379"/>
      <c r="N10956" s="379"/>
      <c r="O10956" s="379"/>
      <c r="P10956" s="101"/>
      <c r="Q10956" s="380"/>
      <c r="R10956" s="381"/>
      <c r="S10956" s="381"/>
      <c r="T10956" s="382"/>
    </row>
    <row r="10957" customFormat="false" ht="15" hidden="true" customHeight="false" outlineLevel="0" collapsed="false">
      <c r="A10957" s="439"/>
      <c r="B10957" s="439" t="s">
        <v>1061</v>
      </c>
      <c r="C10957" s="439" t="str">
        <f aca="false">IFERROR(VLOOKUP(B10957,'[1]#¡REF!'!$A$1:$C$15201,2,FALSE()),"")</f>
        <v/>
      </c>
      <c r="D10957" s="439" t="s">
        <v>991</v>
      </c>
      <c r="E10957" s="439" t="s">
        <v>997</v>
      </c>
      <c r="F10957" s="441" t="s">
        <v>1130</v>
      </c>
      <c r="G10957" s="447" t="n">
        <v>49747.1141163852</v>
      </c>
      <c r="H10957" s="448" t="n">
        <v>4036.93853033326</v>
      </c>
      <c r="I10957" s="448" t="n">
        <v>80092.8537273801</v>
      </c>
      <c r="J10957" s="388"/>
      <c r="K10957" s="331" t="s">
        <v>2240</v>
      </c>
    </row>
    <row r="10958" customFormat="false" ht="15" hidden="true" customHeight="false" outlineLevel="0" collapsed="false">
      <c r="A10958" s="444"/>
      <c r="B10958" s="444" t="s">
        <v>1061</v>
      </c>
      <c r="C10958" s="444" t="str">
        <f aca="false">IFERROR(VLOOKUP(B10958,'[1]#¡REF!'!$A$1:$C$15201,2,FALSE()),"")</f>
        <v/>
      </c>
      <c r="D10958" s="444" t="s">
        <v>991</v>
      </c>
      <c r="E10958" s="444" t="s">
        <v>992</v>
      </c>
      <c r="F10958" s="354" t="s">
        <v>993</v>
      </c>
      <c r="G10958" s="447" t="n">
        <v>265432.869280396</v>
      </c>
      <c r="H10958" s="448" t="n">
        <v>21539.6650890752</v>
      </c>
      <c r="I10958" s="448" t="n">
        <v>427346.919541437</v>
      </c>
      <c r="J10958" s="389"/>
      <c r="K10958" s="331" t="s">
        <v>2240</v>
      </c>
    </row>
    <row r="10959" customFormat="false" ht="15" hidden="true" customHeight="false" outlineLevel="0" collapsed="false">
      <c r="A10959" s="444"/>
      <c r="B10959" s="444" t="s">
        <v>1061</v>
      </c>
      <c r="C10959" s="444" t="str">
        <f aca="false">IFERROR(VLOOKUP(B10959,'[1]#¡REF!'!$A$1:$C$15201,2,FALSE()),"")</f>
        <v/>
      </c>
      <c r="D10959" s="444" t="s">
        <v>991</v>
      </c>
      <c r="E10959" s="444" t="s">
        <v>1008</v>
      </c>
      <c r="F10959" s="354" t="s">
        <v>993</v>
      </c>
      <c r="G10959" s="447" t="n">
        <v>54180.025275271</v>
      </c>
      <c r="H10959" s="448" t="n">
        <v>4396.66572610553</v>
      </c>
      <c r="I10959" s="448" t="n">
        <v>87229.8406931863</v>
      </c>
      <c r="J10959" s="389"/>
      <c r="K10959" s="331" t="s">
        <v>2240</v>
      </c>
    </row>
    <row r="10960" customFormat="false" ht="15" hidden="true" customHeight="false" outlineLevel="0" collapsed="false">
      <c r="A10960" s="444"/>
      <c r="B10960" s="444" t="s">
        <v>1061</v>
      </c>
      <c r="C10960" s="444" t="str">
        <f aca="false">IFERROR(VLOOKUP(B10960,'[1]#¡REF!'!$A$1:$C$15201,2,FALSE()),"")</f>
        <v/>
      </c>
      <c r="D10960" s="444" t="s">
        <v>991</v>
      </c>
      <c r="E10960" s="444" t="s">
        <v>1000</v>
      </c>
      <c r="F10960" s="354" t="s">
        <v>993</v>
      </c>
      <c r="G10960" s="447" t="n">
        <v>552537.7486709</v>
      </c>
      <c r="H10960" s="448" t="n">
        <v>44837.9964685925</v>
      </c>
      <c r="I10960" s="448" t="n">
        <v>889585.775360149</v>
      </c>
      <c r="J10960" s="389"/>
      <c r="K10960" s="331" t="s">
        <v>2240</v>
      </c>
    </row>
    <row r="10961" customFormat="false" ht="15" hidden="true" customHeight="false" outlineLevel="0" collapsed="false">
      <c r="A10961" s="444"/>
      <c r="B10961" s="444" t="s">
        <v>1061</v>
      </c>
      <c r="C10961" s="444" t="str">
        <f aca="false">IFERROR(VLOOKUP(B10961,'[1]#¡REF!'!$A$1:$C$15201,2,FALSE()),"")</f>
        <v/>
      </c>
      <c r="D10961" s="444" t="s">
        <v>991</v>
      </c>
      <c r="E10961" s="444" t="s">
        <v>1036</v>
      </c>
      <c r="F10961" s="354" t="s">
        <v>993</v>
      </c>
      <c r="G10961" s="447" t="n">
        <v>246.272842160323</v>
      </c>
      <c r="H10961" s="448" t="n">
        <v>19.9848442095706</v>
      </c>
      <c r="I10961" s="448" t="n">
        <v>396.499275878119</v>
      </c>
      <c r="J10961" s="389"/>
      <c r="K10961" s="331" t="s">
        <v>2240</v>
      </c>
    </row>
    <row r="10962" customFormat="false" ht="15" hidden="true" customHeight="false" outlineLevel="0" collapsed="false">
      <c r="A10962" s="444"/>
      <c r="B10962" s="444" t="s">
        <v>1061</v>
      </c>
      <c r="C10962" s="444" t="str">
        <f aca="false">IFERROR(VLOOKUP(B10962,'[1]#¡REF!'!$A$1:$C$15201,2,FALSE()),"")</f>
        <v/>
      </c>
      <c r="D10962" s="444" t="s">
        <v>991</v>
      </c>
      <c r="E10962" s="444" t="s">
        <v>1014</v>
      </c>
      <c r="F10962" s="446" t="s">
        <v>1132</v>
      </c>
      <c r="G10962" s="447" t="n">
        <v>2545.47609656909</v>
      </c>
      <c r="H10962" s="448" t="n">
        <v>206.563349750121</v>
      </c>
      <c r="I10962" s="448" t="n">
        <v>4098.21651547624</v>
      </c>
      <c r="J10962" s="389"/>
      <c r="K10962" s="331" t="s">
        <v>2240</v>
      </c>
    </row>
    <row r="10963" customFormat="false" ht="15" hidden="true" customHeight="false" outlineLevel="0" collapsed="false">
      <c r="A10963" s="444"/>
      <c r="B10963" s="444" t="s">
        <v>1061</v>
      </c>
      <c r="C10963" s="444" t="str">
        <f aca="false">IFERROR(VLOOKUP(B10963,'[1]#¡REF!'!$A$1:$C$15201,2,FALSE()),"")</f>
        <v/>
      </c>
      <c r="D10963" s="444" t="s">
        <v>1016</v>
      </c>
      <c r="E10963" s="444" t="s">
        <v>1017</v>
      </c>
      <c r="F10963" s="446" t="s">
        <v>1130</v>
      </c>
      <c r="G10963" s="447" t="n">
        <v>33808.3357717691</v>
      </c>
      <c r="H10963" s="448" t="n">
        <v>2743.51941308985</v>
      </c>
      <c r="I10963" s="448" t="n">
        <v>54431.4205925482</v>
      </c>
      <c r="J10963" s="389"/>
      <c r="K10963" s="331" t="s">
        <v>2240</v>
      </c>
    </row>
    <row r="10964" customFormat="false" ht="15" hidden="true" customHeight="false" outlineLevel="0" collapsed="false">
      <c r="A10964" s="444"/>
      <c r="B10964" s="444" t="s">
        <v>1061</v>
      </c>
      <c r="C10964" s="444" t="str">
        <f aca="false">IFERROR(VLOOKUP(B10964,'[1]#¡REF!'!$A$1:$C$15201,2,FALSE()),"")</f>
        <v/>
      </c>
      <c r="D10964" s="444" t="s">
        <v>1016</v>
      </c>
      <c r="E10964" s="444" t="s">
        <v>1040</v>
      </c>
      <c r="F10964" s="446" t="s">
        <v>1130</v>
      </c>
      <c r="G10964" s="447" t="n">
        <v>5762.78450655155</v>
      </c>
      <c r="H10964" s="448" t="n">
        <v>467.645354503951</v>
      </c>
      <c r="I10964" s="448" t="n">
        <v>9278.08305554799</v>
      </c>
      <c r="J10964" s="389"/>
      <c r="K10964" s="331" t="s">
        <v>2240</v>
      </c>
    </row>
    <row r="10965" customFormat="false" ht="15" hidden="true" customHeight="false" outlineLevel="0" collapsed="false">
      <c r="A10965" s="444"/>
      <c r="B10965" s="444" t="s">
        <v>1061</v>
      </c>
      <c r="C10965" s="444" t="str">
        <f aca="false">IFERROR(VLOOKUP(B10965,'[1]#¡REF!'!$A$1:$C$15201,2,FALSE()),"")</f>
        <v/>
      </c>
      <c r="D10965" s="444" t="s">
        <v>1016</v>
      </c>
      <c r="E10965" s="444" t="s">
        <v>1018</v>
      </c>
      <c r="F10965" s="354" t="s">
        <v>993</v>
      </c>
      <c r="G10965" s="447" t="n">
        <v>46102.2760524124</v>
      </c>
      <c r="H10965" s="448" t="n">
        <v>3741.16283603161</v>
      </c>
      <c r="I10965" s="448" t="n">
        <v>74224.6644443839</v>
      </c>
      <c r="J10965" s="389"/>
      <c r="K10965" s="331" t="s">
        <v>2240</v>
      </c>
    </row>
    <row r="10966" customFormat="false" ht="15" hidden="true" customHeight="false" outlineLevel="0" collapsed="false">
      <c r="A10966" s="444"/>
      <c r="B10966" s="444" t="s">
        <v>1061</v>
      </c>
      <c r="C10966" s="444" t="str">
        <f aca="false">IFERROR(VLOOKUP(B10966,'[1]#¡REF!'!$A$1:$C$15201,2,FALSE()),"")</f>
        <v/>
      </c>
      <c r="D10966" s="444" t="s">
        <v>1016</v>
      </c>
      <c r="E10966" s="444" t="s">
        <v>1019</v>
      </c>
      <c r="F10966" s="354" t="s">
        <v>993</v>
      </c>
      <c r="G10966" s="447" t="n">
        <v>42.3589288515755</v>
      </c>
      <c r="H10966" s="448" t="n">
        <v>3.43739320404614</v>
      </c>
      <c r="I10966" s="448" t="n">
        <v>68.1978754510365</v>
      </c>
      <c r="J10966" s="389"/>
      <c r="K10966" s="331" t="s">
        <v>2240</v>
      </c>
    </row>
    <row r="10967" customFormat="false" ht="15" hidden="true" customHeight="false" outlineLevel="0" collapsed="false">
      <c r="A10967" s="444"/>
      <c r="B10967" s="444" t="s">
        <v>1061</v>
      </c>
      <c r="C10967" s="444" t="str">
        <f aca="false">IFERROR(VLOOKUP(B10967,'[1]#¡REF!'!$A$1:$C$15201,2,FALSE()),"")</f>
        <v/>
      </c>
      <c r="D10967" s="444" t="s">
        <v>1016</v>
      </c>
      <c r="E10967" s="444" t="s">
        <v>1020</v>
      </c>
      <c r="F10967" s="354" t="s">
        <v>993</v>
      </c>
      <c r="G10967" s="447" t="n">
        <v>1920.92816885052</v>
      </c>
      <c r="H10967" s="448" t="n">
        <v>155.88178483465</v>
      </c>
      <c r="I10967" s="448" t="n">
        <v>3092.69435184933</v>
      </c>
      <c r="J10967" s="389"/>
      <c r="K10967" s="331" t="s">
        <v>2240</v>
      </c>
    </row>
    <row r="10968" customFormat="false" ht="15" hidden="true" customHeight="false" outlineLevel="0" collapsed="false">
      <c r="A10968" s="444"/>
      <c r="B10968" s="444" t="s">
        <v>1061</v>
      </c>
      <c r="C10968" s="444" t="str">
        <f aca="false">IFERROR(VLOOKUP(B10968,'[1]#¡REF!'!$A$1:$C$15201,2,FALSE()),"")</f>
        <v/>
      </c>
      <c r="D10968" s="444" t="s">
        <v>1016</v>
      </c>
      <c r="E10968" s="444" t="s">
        <v>1021</v>
      </c>
      <c r="F10968" s="354" t="s">
        <v>993</v>
      </c>
      <c r="G10968" s="447" t="n">
        <v>192.092816885052</v>
      </c>
      <c r="H10968" s="448" t="n">
        <v>15.588178483465</v>
      </c>
      <c r="I10968" s="448" t="n">
        <v>309.269435184933</v>
      </c>
      <c r="J10968" s="389"/>
      <c r="K10968" s="331" t="s">
        <v>2240</v>
      </c>
    </row>
    <row r="10969" customFormat="false" ht="15" hidden="true" customHeight="false" outlineLevel="0" collapsed="false">
      <c r="A10969" s="444"/>
      <c r="B10969" s="444" t="s">
        <v>1061</v>
      </c>
      <c r="C10969" s="444" t="str">
        <f aca="false">IFERROR(VLOOKUP(B10969,'[1]#¡REF!'!$A$1:$C$15201,2,FALSE()),"")</f>
        <v/>
      </c>
      <c r="D10969" s="444" t="s">
        <v>1016</v>
      </c>
      <c r="E10969" s="444" t="s">
        <v>1041</v>
      </c>
      <c r="F10969" s="354" t="s">
        <v>993</v>
      </c>
      <c r="G10969" s="447" t="n">
        <v>9.8509136864129</v>
      </c>
      <c r="H10969" s="448" t="n">
        <v>0.799393768382823</v>
      </c>
      <c r="I10969" s="448" t="n">
        <v>15.8599710351248</v>
      </c>
      <c r="J10969" s="389"/>
      <c r="K10969" s="331" t="s">
        <v>2240</v>
      </c>
    </row>
    <row r="10970" customFormat="false" ht="15" hidden="true" customHeight="false" outlineLevel="0" collapsed="false">
      <c r="A10970" s="444"/>
      <c r="B10970" s="444" t="s">
        <v>1061</v>
      </c>
      <c r="C10970" s="444" t="str">
        <f aca="false">IFERROR(VLOOKUP(B10970,'[1]#¡REF!'!$A$1:$C$15201,2,FALSE()),"")</f>
        <v/>
      </c>
      <c r="D10970" s="444" t="s">
        <v>1016</v>
      </c>
      <c r="E10970" s="444" t="s">
        <v>1022</v>
      </c>
      <c r="F10970" s="354" t="s">
        <v>993</v>
      </c>
      <c r="G10970" s="447" t="n">
        <v>99.986773917091</v>
      </c>
      <c r="H10970" s="448" t="n">
        <v>8.11384674908565</v>
      </c>
      <c r="I10970" s="448" t="n">
        <v>160.978706006516</v>
      </c>
      <c r="J10970" s="389"/>
      <c r="K10970" s="331" t="s">
        <v>2240</v>
      </c>
    </row>
    <row r="10971" customFormat="false" ht="15" hidden="true" customHeight="false" outlineLevel="0" collapsed="false">
      <c r="A10971" s="444"/>
      <c r="B10971" s="444" t="s">
        <v>1061</v>
      </c>
      <c r="C10971" s="444" t="str">
        <f aca="false">IFERROR(VLOOKUP(B10971,'[1]#¡REF!'!$A$1:$C$15201,2,FALSE()),"")</f>
        <v/>
      </c>
      <c r="D10971" s="444" t="s">
        <v>1016</v>
      </c>
      <c r="E10971" s="444" t="s">
        <v>1023</v>
      </c>
      <c r="F10971" s="354" t="s">
        <v>993</v>
      </c>
      <c r="G10971" s="447" t="n">
        <v>3841.85633770103</v>
      </c>
      <c r="H10971" s="448" t="n">
        <v>311.763569669301</v>
      </c>
      <c r="I10971" s="448" t="n">
        <v>6185.38870369866</v>
      </c>
      <c r="J10971" s="389"/>
      <c r="K10971" s="331" t="s">
        <v>2240</v>
      </c>
    </row>
    <row r="10972" customFormat="false" ht="15" hidden="true" customHeight="false" outlineLevel="0" collapsed="false">
      <c r="A10972" s="444"/>
      <c r="B10972" s="444" t="s">
        <v>1061</v>
      </c>
      <c r="C10972" s="444" t="str">
        <f aca="false">IFERROR(VLOOKUP(B10972,'[1]#¡REF!'!$A$1:$C$15201,2,FALSE()),"")</f>
        <v/>
      </c>
      <c r="D10972" s="444" t="s">
        <v>1016</v>
      </c>
      <c r="E10972" s="444" t="s">
        <v>1026</v>
      </c>
      <c r="F10972" s="446" t="s">
        <v>1132</v>
      </c>
      <c r="G10972" s="447" t="n">
        <v>281.736131431409</v>
      </c>
      <c r="H10972" s="448" t="n">
        <v>22.8626617757487</v>
      </c>
      <c r="I10972" s="448" t="n">
        <v>453.595171604569</v>
      </c>
      <c r="J10972" s="389"/>
      <c r="K10972" s="331" t="s">
        <v>2240</v>
      </c>
    </row>
    <row r="10973" customFormat="false" ht="15" hidden="true" customHeight="false" outlineLevel="0" collapsed="false">
      <c r="A10973" s="444"/>
      <c r="B10973" s="444" t="s">
        <v>1061</v>
      </c>
      <c r="C10973" s="444" t="str">
        <f aca="false">IFERROR(VLOOKUP(B10973,'[1]#¡REF!'!$A$1:$C$15201,2,FALSE()),"")</f>
        <v/>
      </c>
      <c r="D10973" s="444" t="s">
        <v>1016</v>
      </c>
      <c r="E10973" s="444" t="s">
        <v>1027</v>
      </c>
      <c r="F10973" s="446" t="s">
        <v>1133</v>
      </c>
      <c r="G10973" s="447" t="n">
        <v>1536.74253508041</v>
      </c>
      <c r="H10973" s="448" t="n">
        <v>124.70542786772</v>
      </c>
      <c r="I10973" s="448" t="n">
        <v>2474.15548147946</v>
      </c>
      <c r="J10973" s="389"/>
      <c r="K10973" s="331" t="s">
        <v>2240</v>
      </c>
    </row>
    <row r="10974" customFormat="false" ht="15" hidden="true" customHeight="false" outlineLevel="0" collapsed="false">
      <c r="A10974" s="449"/>
      <c r="B10974" s="449" t="s">
        <v>1061</v>
      </c>
      <c r="C10974" s="449" t="str">
        <f aca="false">IFERROR(VLOOKUP(B10974,'[1]#¡REF!'!$A$1:$C$15201,2,FALSE()),"")</f>
        <v/>
      </c>
      <c r="D10974" s="449" t="s">
        <v>1016</v>
      </c>
      <c r="E10974" s="449" t="s">
        <v>1028</v>
      </c>
      <c r="F10974" s="450" t="s">
        <v>1134</v>
      </c>
      <c r="G10974" s="447" t="n">
        <v>76.8371267540207</v>
      </c>
      <c r="H10974" s="448" t="n">
        <v>6.23527139338602</v>
      </c>
      <c r="I10974" s="448" t="n">
        <v>123.707774073973</v>
      </c>
      <c r="J10974" s="390"/>
      <c r="K10974" s="331" t="s">
        <v>2240</v>
      </c>
    </row>
    <row r="10975" customFormat="false" ht="15.75" hidden="true" customHeight="false" outlineLevel="0" collapsed="false">
      <c r="A10975" s="451"/>
      <c r="B10975" s="451" t="s">
        <v>1061</v>
      </c>
      <c r="C10975" s="451" t="str">
        <f aca="false">IFERROR(VLOOKUP(B10975,'[1]#¡REF!'!$A$1:$C$15201,2,FALSE()),"")</f>
        <v/>
      </c>
      <c r="D10975" s="451" t="s">
        <v>1016</v>
      </c>
      <c r="E10975" s="451" t="s">
        <v>621</v>
      </c>
      <c r="F10975" s="452" t="s">
        <v>1136</v>
      </c>
      <c r="G10975" s="453" t="n">
        <v>7683.71267540207</v>
      </c>
      <c r="H10975" s="454" t="n">
        <v>623.527139338602</v>
      </c>
      <c r="I10975" s="454" t="n">
        <v>12370.7774073973</v>
      </c>
      <c r="J10975" s="360"/>
      <c r="K10975" s="356" t="s">
        <v>2240</v>
      </c>
      <c r="L10975" s="379"/>
      <c r="M10975" s="379"/>
      <c r="N10975" s="379"/>
      <c r="O10975" s="379"/>
      <c r="P10975" s="101"/>
      <c r="Q10975" s="380"/>
      <c r="R10975" s="381"/>
      <c r="S10975" s="381"/>
      <c r="T10975" s="382"/>
    </row>
    <row r="10976" customFormat="false" ht="15" hidden="true" customHeight="false" outlineLevel="0" collapsed="false">
      <c r="A10976" s="439"/>
      <c r="B10976" s="439" t="s">
        <v>1659</v>
      </c>
      <c r="C10976" s="439" t="str">
        <f aca="false">IFERROR(VLOOKUP(B10976,'[1]#¡REF!'!$A$1:$C$15201,2,FALSE()),"")</f>
        <v/>
      </c>
      <c r="D10976" s="439" t="s">
        <v>991</v>
      </c>
      <c r="E10976" s="439" t="s">
        <v>1053</v>
      </c>
      <c r="F10976" s="354" t="s">
        <v>993</v>
      </c>
      <c r="G10976" s="447" t="n">
        <v>24.4256687858643</v>
      </c>
      <c r="H10976" s="448" t="n">
        <v>2.69618039946878</v>
      </c>
      <c r="I10976" s="448" t="n">
        <v>53.4922146410427</v>
      </c>
      <c r="J10976" s="388"/>
      <c r="K10976" s="331" t="s">
        <v>2240</v>
      </c>
    </row>
    <row r="10977" customFormat="false" ht="15" hidden="true" customHeight="false" outlineLevel="0" collapsed="false">
      <c r="A10977" s="444"/>
      <c r="B10977" s="444" t="s">
        <v>1659</v>
      </c>
      <c r="C10977" s="444" t="str">
        <f aca="false">IFERROR(VLOOKUP(B10977,'[1]#¡REF!'!$A$1:$C$15201,2,FALSE()),"")</f>
        <v/>
      </c>
      <c r="D10977" s="444" t="s">
        <v>991</v>
      </c>
      <c r="E10977" s="444" t="s">
        <v>1012</v>
      </c>
      <c r="F10977" s="354" t="s">
        <v>993</v>
      </c>
      <c r="G10977" s="447" t="n">
        <v>24.4256687858643</v>
      </c>
      <c r="H10977" s="448" t="n">
        <v>2.69618039946878</v>
      </c>
      <c r="I10977" s="448" t="n">
        <v>53.4922146410427</v>
      </c>
      <c r="J10977" s="389"/>
      <c r="K10977" s="331" t="s">
        <v>2240</v>
      </c>
    </row>
    <row r="10978" customFormat="false" ht="15" hidden="true" customHeight="false" outlineLevel="0" collapsed="false">
      <c r="A10978" s="444"/>
      <c r="B10978" s="444" t="s">
        <v>1659</v>
      </c>
      <c r="C10978" s="444" t="str">
        <f aca="false">IFERROR(VLOOKUP(B10978,'[1]#¡REF!'!$A$1:$C$15201,2,FALSE()),"")</f>
        <v/>
      </c>
      <c r="D10978" s="444" t="s">
        <v>991</v>
      </c>
      <c r="E10978" s="444" t="s">
        <v>1013</v>
      </c>
      <c r="F10978" s="354" t="s">
        <v>993</v>
      </c>
      <c r="G10978" s="447" t="n">
        <v>1954.05350286914</v>
      </c>
      <c r="H10978" s="448" t="n">
        <v>215.694431957502</v>
      </c>
      <c r="I10978" s="448" t="n">
        <v>4279.37717128342</v>
      </c>
      <c r="J10978" s="389"/>
      <c r="K10978" s="331" t="s">
        <v>2240</v>
      </c>
    </row>
    <row r="10979" customFormat="false" ht="15" hidden="true" customHeight="false" outlineLevel="0" collapsed="false">
      <c r="A10979" s="444"/>
      <c r="B10979" s="444" t="s">
        <v>1659</v>
      </c>
      <c r="C10979" s="444" t="str">
        <f aca="false">IFERROR(VLOOKUP(B10979,'[1]#¡REF!'!$A$1:$C$15201,2,FALSE()),"")</f>
        <v/>
      </c>
      <c r="D10979" s="444" t="s">
        <v>991</v>
      </c>
      <c r="E10979" s="444" t="s">
        <v>1014</v>
      </c>
      <c r="F10979" s="446" t="s">
        <v>1132</v>
      </c>
      <c r="G10979" s="447" t="n">
        <v>146646.830256572</v>
      </c>
      <c r="H10979" s="448" t="n">
        <v>16187.3278823306</v>
      </c>
      <c r="I10979" s="448" t="n">
        <v>321156.558261892</v>
      </c>
      <c r="J10979" s="389"/>
      <c r="K10979" s="331" t="s">
        <v>2240</v>
      </c>
    </row>
    <row r="10980" customFormat="false" ht="15" hidden="true" customHeight="false" outlineLevel="0" collapsed="false">
      <c r="A10980" s="444"/>
      <c r="B10980" s="444" t="s">
        <v>1659</v>
      </c>
      <c r="C10980" s="444" t="str">
        <f aca="false">IFERROR(VLOOKUP(B10980,'[1]#¡REF!'!$A$1:$C$15201,2,FALSE()),"")</f>
        <v/>
      </c>
      <c r="D10980" s="444" t="s">
        <v>1016</v>
      </c>
      <c r="E10980" s="444" t="s">
        <v>1017</v>
      </c>
      <c r="F10980" s="446" t="s">
        <v>1130</v>
      </c>
      <c r="G10980" s="447" t="n">
        <v>571.560649589224</v>
      </c>
      <c r="H10980" s="448" t="n">
        <v>63.0906213475694</v>
      </c>
      <c r="I10980" s="448" t="n">
        <v>1251.7178226004</v>
      </c>
      <c r="J10980" s="389"/>
      <c r="K10980" s="331" t="s">
        <v>2240</v>
      </c>
    </row>
    <row r="10981" customFormat="false" ht="15" hidden="true" customHeight="false" outlineLevel="0" collapsed="false">
      <c r="A10981" s="444"/>
      <c r="B10981" s="444" t="s">
        <v>1659</v>
      </c>
      <c r="C10981" s="444" t="str">
        <f aca="false">IFERROR(VLOOKUP(B10981,'[1]#¡REF!'!$A$1:$C$15201,2,FALSE()),"")</f>
        <v/>
      </c>
      <c r="D10981" s="444" t="s">
        <v>1016</v>
      </c>
      <c r="E10981" s="444" t="s">
        <v>1040</v>
      </c>
      <c r="F10981" s="446" t="s">
        <v>1130</v>
      </c>
      <c r="G10981" s="447" t="n">
        <v>5715.60649589224</v>
      </c>
      <c r="H10981" s="448" t="n">
        <v>630.906213475694</v>
      </c>
      <c r="I10981" s="448" t="n">
        <v>12517.178226004</v>
      </c>
      <c r="J10981" s="389"/>
      <c r="K10981" s="331" t="s">
        <v>2240</v>
      </c>
    </row>
    <row r="10982" customFormat="false" ht="15" hidden="true" customHeight="false" outlineLevel="0" collapsed="false">
      <c r="A10982" s="444"/>
      <c r="B10982" s="444" t="s">
        <v>1659</v>
      </c>
      <c r="C10982" s="444" t="str">
        <f aca="false">IFERROR(VLOOKUP(B10982,'[1]#¡REF!'!$A$1:$C$15201,2,FALSE()),"")</f>
        <v/>
      </c>
      <c r="D10982" s="444" t="s">
        <v>1016</v>
      </c>
      <c r="E10982" s="444" t="s">
        <v>1019</v>
      </c>
      <c r="F10982" s="354" t="s">
        <v>993</v>
      </c>
      <c r="G10982" s="447" t="n">
        <v>42.0121503116865</v>
      </c>
      <c r="H10982" s="448" t="n">
        <v>4.6374302870863</v>
      </c>
      <c r="I10982" s="448" t="n">
        <v>92.0066091825935</v>
      </c>
      <c r="J10982" s="389"/>
      <c r="K10982" s="331" t="s">
        <v>2240</v>
      </c>
    </row>
    <row r="10983" customFormat="false" ht="15" hidden="true" customHeight="false" outlineLevel="0" collapsed="false">
      <c r="A10983" s="444"/>
      <c r="B10983" s="444" t="s">
        <v>1659</v>
      </c>
      <c r="C10983" s="444" t="str">
        <f aca="false">IFERROR(VLOOKUP(B10983,'[1]#¡REF!'!$A$1:$C$15201,2,FALSE()),"")</f>
        <v/>
      </c>
      <c r="D10983" s="444" t="s">
        <v>1016</v>
      </c>
      <c r="E10983" s="444" t="s">
        <v>1021</v>
      </c>
      <c r="F10983" s="354" t="s">
        <v>993</v>
      </c>
      <c r="G10983" s="447" t="n">
        <v>76.2080866118965</v>
      </c>
      <c r="H10983" s="448" t="n">
        <v>8.41208284634259</v>
      </c>
      <c r="I10983" s="448" t="n">
        <v>166.895709680053</v>
      </c>
      <c r="J10983" s="389"/>
      <c r="K10983" s="331" t="s">
        <v>2240</v>
      </c>
    </row>
    <row r="10984" customFormat="false" ht="15" hidden="true" customHeight="false" outlineLevel="0" collapsed="false">
      <c r="A10984" s="444"/>
      <c r="B10984" s="444" t="s">
        <v>1659</v>
      </c>
      <c r="C10984" s="444" t="str">
        <f aca="false">IFERROR(VLOOKUP(B10984,'[1]#¡REF!'!$A$1:$C$15201,2,FALSE()),"")</f>
        <v/>
      </c>
      <c r="D10984" s="444" t="s">
        <v>1016</v>
      </c>
      <c r="E10984" s="444" t="s">
        <v>1022</v>
      </c>
      <c r="F10984" s="354" t="s">
        <v>993</v>
      </c>
      <c r="G10984" s="447" t="n">
        <v>6.839187260042</v>
      </c>
      <c r="H10984" s="448" t="n">
        <v>0.754930511851258</v>
      </c>
      <c r="I10984" s="448" t="n">
        <v>14.977820099492</v>
      </c>
      <c r="J10984" s="389"/>
      <c r="K10984" s="331" t="s">
        <v>2240</v>
      </c>
    </row>
    <row r="10985" customFormat="false" ht="15" hidden="true" customHeight="false" outlineLevel="0" collapsed="false">
      <c r="A10985" s="444"/>
      <c r="B10985" s="444" t="s">
        <v>1659</v>
      </c>
      <c r="C10985" s="444" t="str">
        <f aca="false">IFERROR(VLOOKUP(B10985,'[1]#¡REF!'!$A$1:$C$15201,2,FALSE()),"")</f>
        <v/>
      </c>
      <c r="D10985" s="444" t="s">
        <v>1016</v>
      </c>
      <c r="E10985" s="444" t="s">
        <v>1023</v>
      </c>
      <c r="F10985" s="354" t="s">
        <v>993</v>
      </c>
      <c r="G10985" s="447" t="n">
        <v>6858.72779507069</v>
      </c>
      <c r="H10985" s="448" t="n">
        <v>757.087456170833</v>
      </c>
      <c r="I10985" s="448" t="n">
        <v>15020.6138712048</v>
      </c>
      <c r="J10985" s="389"/>
      <c r="K10985" s="331" t="s">
        <v>2240</v>
      </c>
    </row>
    <row r="10986" customFormat="false" ht="15" hidden="true" customHeight="false" outlineLevel="0" collapsed="false">
      <c r="A10986" s="444"/>
      <c r="B10986" s="444" t="s">
        <v>1659</v>
      </c>
      <c r="C10986" s="444" t="str">
        <f aca="false">IFERROR(VLOOKUP(B10986,'[1]#¡REF!'!$A$1:$C$15201,2,FALSE()),"")</f>
        <v/>
      </c>
      <c r="D10986" s="444" t="s">
        <v>1016</v>
      </c>
      <c r="E10986" s="444" t="s">
        <v>1065</v>
      </c>
      <c r="F10986" s="354" t="s">
        <v>993</v>
      </c>
      <c r="G10986" s="447" t="n">
        <v>19.0520216529741</v>
      </c>
      <c r="H10986" s="448" t="n">
        <v>2.10302071158565</v>
      </c>
      <c r="I10986" s="448" t="n">
        <v>41.7239274200133</v>
      </c>
      <c r="J10986" s="389"/>
      <c r="K10986" s="331" t="s">
        <v>2240</v>
      </c>
    </row>
    <row r="10987" customFormat="false" ht="15" hidden="true" customHeight="false" outlineLevel="0" collapsed="false">
      <c r="A10987" s="444"/>
      <c r="B10987" s="444" t="s">
        <v>1659</v>
      </c>
      <c r="C10987" s="444" t="str">
        <f aca="false">IFERROR(VLOOKUP(B10987,'[1]#¡REF!'!$A$1:$C$15201,2,FALSE()),"")</f>
        <v/>
      </c>
      <c r="D10987" s="444" t="s">
        <v>1016</v>
      </c>
      <c r="E10987" s="444" t="s">
        <v>1026</v>
      </c>
      <c r="F10987" s="446" t="s">
        <v>1132</v>
      </c>
      <c r="G10987" s="447" t="n">
        <v>59973.8101100597</v>
      </c>
      <c r="H10987" s="448" t="n">
        <v>6620.09350563966</v>
      </c>
      <c r="I10987" s="448" t="n">
        <v>131342.644141031</v>
      </c>
      <c r="J10987" s="389"/>
      <c r="K10987" s="331" t="s">
        <v>2240</v>
      </c>
    </row>
    <row r="10988" customFormat="false" ht="15" hidden="true" customHeight="false" outlineLevel="0" collapsed="false">
      <c r="A10988" s="444"/>
      <c r="B10988" s="444" t="s">
        <v>1659</v>
      </c>
      <c r="C10988" s="444" t="str">
        <f aca="false">IFERROR(VLOOKUP(B10988,'[1]#¡REF!'!$A$1:$C$15201,2,FALSE()),"")</f>
        <v/>
      </c>
      <c r="D10988" s="444" t="s">
        <v>1016</v>
      </c>
      <c r="E10988" s="444" t="s">
        <v>1027</v>
      </c>
      <c r="F10988" s="446" t="s">
        <v>1133</v>
      </c>
      <c r="G10988" s="447" t="n">
        <v>2286.2425983569</v>
      </c>
      <c r="H10988" s="448" t="n">
        <v>252.362485390278</v>
      </c>
      <c r="I10988" s="448" t="n">
        <v>5006.8712904016</v>
      </c>
      <c r="J10988" s="389"/>
      <c r="K10988" s="331" t="s">
        <v>2240</v>
      </c>
    </row>
    <row r="10989" customFormat="false" ht="15" hidden="true" customHeight="false" outlineLevel="0" collapsed="false">
      <c r="A10989" s="449"/>
      <c r="B10989" s="449" t="s">
        <v>1659</v>
      </c>
      <c r="C10989" s="449" t="str">
        <f aca="false">IFERROR(VLOOKUP(B10989,'[1]#¡REF!'!$A$1:$C$15201,2,FALSE()),"")</f>
        <v/>
      </c>
      <c r="D10989" s="449" t="s">
        <v>1016</v>
      </c>
      <c r="E10989" s="449" t="s">
        <v>1028</v>
      </c>
      <c r="F10989" s="450" t="s">
        <v>1134</v>
      </c>
      <c r="G10989" s="447" t="n">
        <v>1219.32938579034</v>
      </c>
      <c r="H10989" s="448" t="n">
        <v>134.593325541481</v>
      </c>
      <c r="I10989" s="448" t="n">
        <v>2670.33135488085</v>
      </c>
      <c r="J10989" s="390"/>
      <c r="K10989" s="331" t="s">
        <v>2240</v>
      </c>
    </row>
    <row r="10990" customFormat="false" ht="15.75" hidden="true" customHeight="false" outlineLevel="0" collapsed="false">
      <c r="A10990" s="451"/>
      <c r="B10990" s="451" t="s">
        <v>1659</v>
      </c>
      <c r="C10990" s="451" t="str">
        <f aca="false">IFERROR(VLOOKUP(B10990,'[1]#¡REF!'!$A$1:$C$15201,2,FALSE()),"")</f>
        <v/>
      </c>
      <c r="D10990" s="451" t="s">
        <v>1016</v>
      </c>
      <c r="E10990" s="451" t="s">
        <v>621</v>
      </c>
      <c r="F10990" s="452" t="s">
        <v>1136</v>
      </c>
      <c r="G10990" s="453" t="n">
        <v>13336.4151570819</v>
      </c>
      <c r="H10990" s="454" t="n">
        <v>1472.11449810995</v>
      </c>
      <c r="I10990" s="454" t="n">
        <v>29206.7491940093</v>
      </c>
      <c r="J10990" s="360"/>
      <c r="K10990" s="356" t="s">
        <v>2240</v>
      </c>
      <c r="L10990" s="379"/>
      <c r="M10990" s="379"/>
      <c r="N10990" s="379"/>
      <c r="O10990" s="379"/>
      <c r="P10990" s="101"/>
      <c r="Q10990" s="380"/>
      <c r="R10990" s="381"/>
      <c r="S10990" s="381"/>
      <c r="T10990" s="382"/>
    </row>
    <row r="10991" customFormat="false" ht="15" hidden="true" customHeight="false" outlineLevel="0" collapsed="false">
      <c r="A10991" s="439"/>
      <c r="B10991" s="439" t="s">
        <v>1660</v>
      </c>
      <c r="C10991" s="439" t="str">
        <f aca="false">IFERROR(VLOOKUP(B10991,'[1]#¡REF!'!$A$1:$C$15201,2,FALSE()),"")</f>
        <v/>
      </c>
      <c r="D10991" s="439" t="s">
        <v>991</v>
      </c>
      <c r="E10991" s="439" t="s">
        <v>1032</v>
      </c>
      <c r="F10991" s="441" t="s">
        <v>1130</v>
      </c>
      <c r="G10991" s="447" t="n">
        <v>554.355863061153</v>
      </c>
      <c r="H10991" s="448" t="n">
        <v>2366.07149291245</v>
      </c>
      <c r="I10991" s="448" t="n">
        <v>46942.8544840184</v>
      </c>
      <c r="J10991" s="388"/>
      <c r="K10991" s="331" t="s">
        <v>2240</v>
      </c>
    </row>
    <row r="10992" customFormat="false" ht="15" hidden="true" customHeight="false" outlineLevel="0" collapsed="false">
      <c r="A10992" s="444"/>
      <c r="B10992" s="444" t="s">
        <v>1660</v>
      </c>
      <c r="C10992" s="444" t="str">
        <f aca="false">IFERROR(VLOOKUP(B10992,'[1]#¡REF!'!$A$1:$C$15201,2,FALSE()),"")</f>
        <v/>
      </c>
      <c r="D10992" s="444" t="s">
        <v>991</v>
      </c>
      <c r="E10992" s="444" t="s">
        <v>1075</v>
      </c>
      <c r="F10992" s="354" t="s">
        <v>993</v>
      </c>
      <c r="G10992" s="447" t="n">
        <v>18.4785287687051</v>
      </c>
      <c r="H10992" s="448" t="n">
        <v>78.8690497637485</v>
      </c>
      <c r="I10992" s="448" t="n">
        <v>1564.76181613395</v>
      </c>
      <c r="J10992" s="389"/>
      <c r="K10992" s="331" t="s">
        <v>2240</v>
      </c>
    </row>
    <row r="10993" customFormat="false" ht="15" hidden="true" customHeight="false" outlineLevel="0" collapsed="false">
      <c r="A10993" s="444"/>
      <c r="B10993" s="444" t="s">
        <v>1660</v>
      </c>
      <c r="C10993" s="444" t="str">
        <f aca="false">IFERROR(VLOOKUP(B10993,'[1]#¡REF!'!$A$1:$C$15201,2,FALSE()),"")</f>
        <v/>
      </c>
      <c r="D10993" s="444" t="s">
        <v>991</v>
      </c>
      <c r="E10993" s="444" t="s">
        <v>1033</v>
      </c>
      <c r="F10993" s="354" t="s">
        <v>993</v>
      </c>
      <c r="G10993" s="447" t="n">
        <v>138.588965765288</v>
      </c>
      <c r="H10993" s="448" t="n">
        <v>591.517873228114</v>
      </c>
      <c r="I10993" s="448" t="n">
        <v>11735.7136210046</v>
      </c>
      <c r="J10993" s="389"/>
      <c r="K10993" s="331" t="s">
        <v>2240</v>
      </c>
    </row>
    <row r="10994" customFormat="false" ht="15" hidden="true" customHeight="false" outlineLevel="0" collapsed="false">
      <c r="A10994" s="444"/>
      <c r="B10994" s="444" t="s">
        <v>1660</v>
      </c>
      <c r="C10994" s="444" t="str">
        <f aca="false">IFERROR(VLOOKUP(B10994,'[1]#¡REF!'!$A$1:$C$15201,2,FALSE()),"")</f>
        <v/>
      </c>
      <c r="D10994" s="444" t="s">
        <v>991</v>
      </c>
      <c r="E10994" s="444" t="s">
        <v>1053</v>
      </c>
      <c r="F10994" s="354" t="s">
        <v>993</v>
      </c>
      <c r="G10994" s="447" t="n">
        <v>1154.90804804407</v>
      </c>
      <c r="H10994" s="448" t="n">
        <v>4929.31561023428</v>
      </c>
      <c r="I10994" s="448" t="n">
        <v>97797.6135083718</v>
      </c>
      <c r="J10994" s="389"/>
      <c r="K10994" s="331" t="s">
        <v>2240</v>
      </c>
    </row>
    <row r="10995" customFormat="false" ht="15" hidden="true" customHeight="false" outlineLevel="0" collapsed="false">
      <c r="A10995" s="444"/>
      <c r="B10995" s="444" t="s">
        <v>1660</v>
      </c>
      <c r="C10995" s="444" t="str">
        <f aca="false">IFERROR(VLOOKUP(B10995,'[1]#¡REF!'!$A$1:$C$15201,2,FALSE()),"")</f>
        <v/>
      </c>
      <c r="D10995" s="444" t="s">
        <v>991</v>
      </c>
      <c r="E10995" s="444" t="s">
        <v>1034</v>
      </c>
      <c r="F10995" s="354" t="s">
        <v>993</v>
      </c>
      <c r="G10995" s="447" t="n">
        <v>6451.31635637417</v>
      </c>
      <c r="H10995" s="448" t="n">
        <v>27535.1569987687</v>
      </c>
      <c r="I10995" s="448" t="n">
        <v>546297.469057765</v>
      </c>
      <c r="J10995" s="389"/>
      <c r="K10995" s="331" t="s">
        <v>2240</v>
      </c>
    </row>
    <row r="10996" customFormat="false" ht="15" hidden="true" customHeight="false" outlineLevel="0" collapsed="false">
      <c r="A10996" s="444"/>
      <c r="B10996" s="444" t="s">
        <v>1660</v>
      </c>
      <c r="C10996" s="444" t="str">
        <f aca="false">IFERROR(VLOOKUP(B10996,'[1]#¡REF!'!$A$1:$C$15201,2,FALSE()),"")</f>
        <v/>
      </c>
      <c r="D10996" s="444" t="s">
        <v>991</v>
      </c>
      <c r="E10996" s="444" t="s">
        <v>1035</v>
      </c>
      <c r="F10996" s="354" t="s">
        <v>993</v>
      </c>
      <c r="G10996" s="447" t="n">
        <v>289.650938449452</v>
      </c>
      <c r="H10996" s="448" t="n">
        <v>1236.27235504676</v>
      </c>
      <c r="I10996" s="448" t="n">
        <v>24527.6414678996</v>
      </c>
      <c r="J10996" s="389"/>
      <c r="K10996" s="331" t="s">
        <v>2240</v>
      </c>
    </row>
    <row r="10997" customFormat="false" ht="15" hidden="true" customHeight="false" outlineLevel="0" collapsed="false">
      <c r="A10997" s="444"/>
      <c r="B10997" s="444" t="s">
        <v>1660</v>
      </c>
      <c r="C10997" s="444" t="str">
        <f aca="false">IFERROR(VLOOKUP(B10997,'[1]#¡REF!'!$A$1:$C$15201,2,FALSE()),"")</f>
        <v/>
      </c>
      <c r="D10997" s="444" t="s">
        <v>991</v>
      </c>
      <c r="E10997" s="444" t="s">
        <v>1037</v>
      </c>
      <c r="F10997" s="446" t="s">
        <v>1131</v>
      </c>
      <c r="G10997" s="447" t="n">
        <v>285.955232695711</v>
      </c>
      <c r="H10997" s="448" t="n">
        <v>1220.49854509401</v>
      </c>
      <c r="I10997" s="448" t="n">
        <v>24214.6891046728</v>
      </c>
      <c r="J10997" s="389"/>
      <c r="K10997" s="331" t="s">
        <v>2240</v>
      </c>
    </row>
    <row r="10998" customFormat="false" ht="15" hidden="true" customHeight="false" outlineLevel="0" collapsed="false">
      <c r="A10998" s="444"/>
      <c r="B10998" s="444" t="s">
        <v>1660</v>
      </c>
      <c r="C10998" s="444" t="str">
        <f aca="false">IFERROR(VLOOKUP(B10998,'[1]#¡REF!'!$A$1:$C$15201,2,FALSE()),"")</f>
        <v/>
      </c>
      <c r="D10998" s="444" t="s">
        <v>991</v>
      </c>
      <c r="E10998" s="444" t="s">
        <v>1014</v>
      </c>
      <c r="F10998" s="446" t="s">
        <v>1132</v>
      </c>
      <c r="G10998" s="447" t="n">
        <v>923.926438435255</v>
      </c>
      <c r="H10998" s="448" t="n">
        <v>3943.45248818743</v>
      </c>
      <c r="I10998" s="448" t="n">
        <v>78238.0908066974</v>
      </c>
      <c r="J10998" s="389"/>
      <c r="K10998" s="331" t="s">
        <v>2240</v>
      </c>
    </row>
    <row r="10999" customFormat="false" ht="15" hidden="true" customHeight="false" outlineLevel="0" collapsed="false">
      <c r="A10999" s="449"/>
      <c r="B10999" s="449" t="s">
        <v>1660</v>
      </c>
      <c r="C10999" s="449" t="str">
        <f aca="false">IFERROR(VLOOKUP(B10999,'[1]#¡REF!'!$A$1:$C$15201,2,FALSE()),"")</f>
        <v/>
      </c>
      <c r="D10999" s="449" t="s">
        <v>991</v>
      </c>
      <c r="E10999" s="449" t="s">
        <v>1004</v>
      </c>
      <c r="F10999" s="450" t="s">
        <v>1134</v>
      </c>
      <c r="G10999" s="447" t="n">
        <v>103.941724323966</v>
      </c>
      <c r="H10999" s="448" t="n">
        <v>443.638404921085</v>
      </c>
      <c r="I10999" s="448" t="n">
        <v>8801.78521575346</v>
      </c>
      <c r="J10999" s="390"/>
      <c r="K10999" s="331" t="s">
        <v>2240</v>
      </c>
    </row>
    <row r="11000" customFormat="false" ht="15.75" hidden="true" customHeight="false" outlineLevel="0" collapsed="false">
      <c r="A11000" s="451"/>
      <c r="B11000" s="451" t="s">
        <v>1660</v>
      </c>
      <c r="C11000" s="451" t="str">
        <f aca="false">IFERROR(VLOOKUP(B11000,'[1]#¡REF!'!$A$1:$C$15201,2,FALSE()),"")</f>
        <v/>
      </c>
      <c r="D11000" s="451" t="s">
        <v>991</v>
      </c>
      <c r="E11000" s="451" t="s">
        <v>612</v>
      </c>
      <c r="F11000" s="452" t="s">
        <v>1136</v>
      </c>
      <c r="G11000" s="453" t="n">
        <v>332.151554617474</v>
      </c>
      <c r="H11000" s="454" t="n">
        <v>1417.67116950338</v>
      </c>
      <c r="I11000" s="454" t="n">
        <v>28126.5936450077</v>
      </c>
      <c r="J11000" s="360"/>
      <c r="K11000" s="356" t="s">
        <v>2240</v>
      </c>
      <c r="L11000" s="379"/>
      <c r="M11000" s="379"/>
      <c r="N11000" s="379"/>
      <c r="O11000" s="379"/>
      <c r="P11000" s="101"/>
      <c r="Q11000" s="380"/>
      <c r="R11000" s="381"/>
      <c r="S11000" s="381"/>
      <c r="T11000" s="382"/>
    </row>
    <row r="11001" customFormat="false" ht="15" hidden="true" customHeight="false" outlineLevel="0" collapsed="false">
      <c r="A11001" s="439"/>
      <c r="B11001" s="439" t="s">
        <v>1661</v>
      </c>
      <c r="C11001" s="439" t="str">
        <f aca="false">IFERROR(VLOOKUP(B11001,'[1]#¡REF!'!$A$1:$C$15201,2,FALSE()),"")</f>
        <v/>
      </c>
      <c r="D11001" s="439" t="s">
        <v>991</v>
      </c>
      <c r="E11001" s="439" t="s">
        <v>1010</v>
      </c>
      <c r="F11001" s="354" t="s">
        <v>993</v>
      </c>
      <c r="G11001" s="447" t="n">
        <v>19455.1556955426</v>
      </c>
      <c r="H11001" s="448" t="n">
        <v>2147.51988634563</v>
      </c>
      <c r="I11001" s="448" t="n">
        <v>42606.7909732383</v>
      </c>
      <c r="J11001" s="388"/>
      <c r="K11001" s="331" t="s">
        <v>2240</v>
      </c>
    </row>
    <row r="11002" customFormat="false" ht="15" hidden="true" customHeight="false" outlineLevel="0" collapsed="false">
      <c r="A11002" s="444"/>
      <c r="B11002" s="444" t="s">
        <v>1661</v>
      </c>
      <c r="C11002" s="444" t="str">
        <f aca="false">IFERROR(VLOOKUP(B11002,'[1]#¡REF!'!$A$1:$C$15201,2,FALSE()),"")</f>
        <v/>
      </c>
      <c r="D11002" s="444" t="s">
        <v>991</v>
      </c>
      <c r="E11002" s="444" t="s">
        <v>1012</v>
      </c>
      <c r="F11002" s="354" t="s">
        <v>993</v>
      </c>
      <c r="G11002" s="447" t="n">
        <v>12.1594723097141</v>
      </c>
      <c r="H11002" s="448" t="n">
        <v>1.34219992896602</v>
      </c>
      <c r="I11002" s="448" t="n">
        <v>26.6292443582739</v>
      </c>
      <c r="J11002" s="389"/>
      <c r="K11002" s="331" t="s">
        <v>2240</v>
      </c>
    </row>
    <row r="11003" customFormat="false" ht="15" hidden="true" customHeight="false" outlineLevel="0" collapsed="false">
      <c r="A11003" s="444"/>
      <c r="B11003" s="444" t="s">
        <v>1661</v>
      </c>
      <c r="C11003" s="444" t="str">
        <f aca="false">IFERROR(VLOOKUP(B11003,'[1]#¡REF!'!$A$1:$C$15201,2,FALSE()),"")</f>
        <v/>
      </c>
      <c r="D11003" s="444" t="s">
        <v>991</v>
      </c>
      <c r="E11003" s="444" t="s">
        <v>1037</v>
      </c>
      <c r="F11003" s="446" t="s">
        <v>1131</v>
      </c>
      <c r="G11003" s="447" t="n">
        <v>68042.4615295907</v>
      </c>
      <c r="H11003" s="448" t="n">
        <v>7510.73605050522</v>
      </c>
      <c r="I11003" s="448" t="n">
        <v>149012.990749804</v>
      </c>
      <c r="J11003" s="389"/>
      <c r="K11003" s="331" t="s">
        <v>2240</v>
      </c>
    </row>
    <row r="11004" customFormat="false" ht="15" hidden="true" customHeight="false" outlineLevel="0" collapsed="false">
      <c r="A11004" s="444"/>
      <c r="B11004" s="444" t="s">
        <v>1661</v>
      </c>
      <c r="C11004" s="444" t="str">
        <f aca="false">IFERROR(VLOOKUP(B11004,'[1]#¡REF!'!$A$1:$C$15201,2,FALSE()),"")</f>
        <v/>
      </c>
      <c r="D11004" s="444" t="s">
        <v>991</v>
      </c>
      <c r="E11004" s="444" t="s">
        <v>1014</v>
      </c>
      <c r="F11004" s="446" t="s">
        <v>1132</v>
      </c>
      <c r="G11004" s="447" t="n">
        <v>19552.4314740203</v>
      </c>
      <c r="H11004" s="448" t="n">
        <v>2158.25748577736</v>
      </c>
      <c r="I11004" s="448" t="n">
        <v>42819.8249281045</v>
      </c>
      <c r="J11004" s="389"/>
      <c r="K11004" s="331" t="s">
        <v>2240</v>
      </c>
    </row>
    <row r="11005" customFormat="false" ht="15" hidden="true" customHeight="false" outlineLevel="0" collapsed="false">
      <c r="A11005" s="444"/>
      <c r="B11005" s="444" t="s">
        <v>1661</v>
      </c>
      <c r="C11005" s="444" t="str">
        <f aca="false">IFERROR(VLOOKUP(B11005,'[1]#¡REF!'!$A$1:$C$15201,2,FALSE()),"")</f>
        <v/>
      </c>
      <c r="D11005" s="444" t="s">
        <v>991</v>
      </c>
      <c r="E11005" s="444" t="s">
        <v>1002</v>
      </c>
      <c r="F11005" s="446" t="s">
        <v>1133</v>
      </c>
      <c r="G11005" s="447" t="n">
        <v>29182.7335433139</v>
      </c>
      <c r="H11005" s="448" t="n">
        <v>3221.27982951845</v>
      </c>
      <c r="I11005" s="448" t="n">
        <v>63910.1864598575</v>
      </c>
      <c r="J11005" s="389"/>
      <c r="K11005" s="331" t="s">
        <v>2240</v>
      </c>
    </row>
    <row r="11006" customFormat="false" ht="15" hidden="true" customHeight="false" outlineLevel="0" collapsed="false">
      <c r="A11006" s="444"/>
      <c r="B11006" s="444" t="s">
        <v>1661</v>
      </c>
      <c r="C11006" s="444" t="str">
        <f aca="false">IFERROR(VLOOKUP(B11006,'[1]#¡REF!'!$A$1:$C$15201,2,FALSE()),"")</f>
        <v/>
      </c>
      <c r="D11006" s="444" t="s">
        <v>1016</v>
      </c>
      <c r="E11006" s="444" t="s">
        <v>1017</v>
      </c>
      <c r="F11006" s="446" t="s">
        <v>1130</v>
      </c>
      <c r="G11006" s="447" t="n">
        <v>94.8438840157702</v>
      </c>
      <c r="H11006" s="448" t="n">
        <v>10.469159445935</v>
      </c>
      <c r="I11006" s="448" t="n">
        <v>207.708105994537</v>
      </c>
      <c r="J11006" s="389"/>
      <c r="K11006" s="331" t="s">
        <v>2240</v>
      </c>
    </row>
    <row r="11007" customFormat="false" ht="15" hidden="true" customHeight="false" outlineLevel="0" collapsed="false">
      <c r="A11007" s="444"/>
      <c r="B11007" s="444" t="s">
        <v>1661</v>
      </c>
      <c r="C11007" s="444" t="str">
        <f aca="false">IFERROR(VLOOKUP(B11007,'[1]#¡REF!'!$A$1:$C$15201,2,FALSE()),"")</f>
        <v/>
      </c>
      <c r="D11007" s="444" t="s">
        <v>1016</v>
      </c>
      <c r="E11007" s="444" t="s">
        <v>1040</v>
      </c>
      <c r="F11007" s="446" t="s">
        <v>1130</v>
      </c>
      <c r="G11007" s="447" t="n">
        <v>3793.75536063081</v>
      </c>
      <c r="H11007" s="448" t="n">
        <v>418.766377837398</v>
      </c>
      <c r="I11007" s="448" t="n">
        <v>8308.32423978147</v>
      </c>
      <c r="J11007" s="389"/>
      <c r="K11007" s="331" t="s">
        <v>2240</v>
      </c>
    </row>
    <row r="11008" customFormat="false" ht="15" hidden="true" customHeight="false" outlineLevel="0" collapsed="false">
      <c r="A11008" s="444"/>
      <c r="B11008" s="444" t="s">
        <v>1661</v>
      </c>
      <c r="C11008" s="444" t="str">
        <f aca="false">IFERROR(VLOOKUP(B11008,'[1]#¡REF!'!$A$1:$C$15201,2,FALSE()),"")</f>
        <v/>
      </c>
      <c r="D11008" s="444" t="s">
        <v>1016</v>
      </c>
      <c r="E11008" s="444" t="s">
        <v>1019</v>
      </c>
      <c r="F11008" s="354" t="s">
        <v>993</v>
      </c>
      <c r="G11008" s="447" t="n">
        <v>79.7661383517247</v>
      </c>
      <c r="H11008" s="448" t="n">
        <v>8.8048315340171</v>
      </c>
      <c r="I11008" s="448" t="n">
        <v>174.687842990277</v>
      </c>
      <c r="J11008" s="389"/>
      <c r="K11008" s="331" t="s">
        <v>2240</v>
      </c>
    </row>
    <row r="11009" customFormat="false" ht="15" hidden="true" customHeight="false" outlineLevel="0" collapsed="false">
      <c r="A11009" s="444"/>
      <c r="B11009" s="444" t="s">
        <v>1661</v>
      </c>
      <c r="C11009" s="444" t="str">
        <f aca="false">IFERROR(VLOOKUP(B11009,'[1]#¡REF!'!$A$1:$C$15201,2,FALSE()),"")</f>
        <v/>
      </c>
      <c r="D11009" s="444" t="s">
        <v>1016</v>
      </c>
      <c r="E11009" s="444" t="s">
        <v>1021</v>
      </c>
      <c r="F11009" s="354" t="s">
        <v>993</v>
      </c>
      <c r="G11009" s="447" t="n">
        <v>37.9375536063081</v>
      </c>
      <c r="H11009" s="448" t="n">
        <v>4.18766377837398</v>
      </c>
      <c r="I11009" s="448" t="n">
        <v>83.0832423978147</v>
      </c>
      <c r="J11009" s="389"/>
      <c r="K11009" s="331" t="s">
        <v>2240</v>
      </c>
    </row>
    <row r="11010" customFormat="false" ht="15" hidden="true" customHeight="false" outlineLevel="0" collapsed="false">
      <c r="A11010" s="444"/>
      <c r="B11010" s="444" t="s">
        <v>1661</v>
      </c>
      <c r="C11010" s="444" t="str">
        <f aca="false">IFERROR(VLOOKUP(B11010,'[1]#¡REF!'!$A$1:$C$15201,2,FALSE()),"")</f>
        <v/>
      </c>
      <c r="D11010" s="444" t="s">
        <v>1016</v>
      </c>
      <c r="E11010" s="444" t="s">
        <v>1022</v>
      </c>
      <c r="F11010" s="354" t="s">
        <v>993</v>
      </c>
      <c r="G11010" s="447" t="n">
        <v>98.7349151548787</v>
      </c>
      <c r="H11010" s="448" t="n">
        <v>10.8986634232041</v>
      </c>
      <c r="I11010" s="448" t="n">
        <v>216.229464189184</v>
      </c>
      <c r="J11010" s="389"/>
      <c r="K11010" s="331" t="s">
        <v>2240</v>
      </c>
    </row>
    <row r="11011" customFormat="false" ht="15" hidden="true" customHeight="false" outlineLevel="0" collapsed="false">
      <c r="A11011" s="444"/>
      <c r="B11011" s="444" t="s">
        <v>1661</v>
      </c>
      <c r="C11011" s="444" t="str">
        <f aca="false">IFERROR(VLOOKUP(B11011,'[1]#¡REF!'!$A$1:$C$15201,2,FALSE()),"")</f>
        <v/>
      </c>
      <c r="D11011" s="444" t="s">
        <v>1016</v>
      </c>
      <c r="E11011" s="444" t="s">
        <v>1023</v>
      </c>
      <c r="F11011" s="354" t="s">
        <v>993</v>
      </c>
      <c r="G11011" s="447" t="n">
        <v>3793.75536063081</v>
      </c>
      <c r="H11011" s="448" t="n">
        <v>418.766377837398</v>
      </c>
      <c r="I11011" s="448" t="n">
        <v>8308.32423978147</v>
      </c>
      <c r="J11011" s="389"/>
      <c r="K11011" s="331" t="s">
        <v>2240</v>
      </c>
    </row>
    <row r="11012" customFormat="false" ht="15" hidden="true" customHeight="false" outlineLevel="0" collapsed="false">
      <c r="A11012" s="444"/>
      <c r="B11012" s="444" t="s">
        <v>1661</v>
      </c>
      <c r="C11012" s="444" t="str">
        <f aca="false">IFERROR(VLOOKUP(B11012,'[1]#¡REF!'!$A$1:$C$15201,2,FALSE()),"")</f>
        <v/>
      </c>
      <c r="D11012" s="444" t="s">
        <v>1016</v>
      </c>
      <c r="E11012" s="444" t="s">
        <v>1042</v>
      </c>
      <c r="F11012" s="354" t="s">
        <v>993</v>
      </c>
      <c r="G11012" s="447" t="n">
        <v>36040.6759259927</v>
      </c>
      <c r="H11012" s="448" t="n">
        <v>3978.28058945528</v>
      </c>
      <c r="I11012" s="448" t="n">
        <v>78929.0802779239</v>
      </c>
      <c r="J11012" s="389"/>
      <c r="K11012" s="331" t="s">
        <v>2240</v>
      </c>
    </row>
    <row r="11013" customFormat="false" ht="15" hidden="true" customHeight="false" outlineLevel="0" collapsed="false">
      <c r="A11013" s="444"/>
      <c r="B11013" s="444" t="s">
        <v>1661</v>
      </c>
      <c r="C11013" s="444" t="str">
        <f aca="false">IFERROR(VLOOKUP(B11013,'[1]#¡REF!'!$A$1:$C$15201,2,FALSE()),"")</f>
        <v/>
      </c>
      <c r="D11013" s="444" t="s">
        <v>1016</v>
      </c>
      <c r="E11013" s="444" t="s">
        <v>1065</v>
      </c>
      <c r="F11013" s="354" t="s">
        <v>993</v>
      </c>
      <c r="G11013" s="447" t="n">
        <v>9.7275778477713</v>
      </c>
      <c r="H11013" s="448" t="n">
        <v>1.07375994317282</v>
      </c>
      <c r="I11013" s="448" t="n">
        <v>21.3033954866191</v>
      </c>
      <c r="J11013" s="389"/>
      <c r="K11013" s="331" t="s">
        <v>2240</v>
      </c>
    </row>
    <row r="11014" customFormat="false" ht="15" hidden="true" customHeight="false" outlineLevel="0" collapsed="false">
      <c r="A11014" s="444"/>
      <c r="B11014" s="444" t="s">
        <v>1661</v>
      </c>
      <c r="C11014" s="444" t="str">
        <f aca="false">IFERROR(VLOOKUP(B11014,'[1]#¡REF!'!$A$1:$C$15201,2,FALSE()),"")</f>
        <v/>
      </c>
      <c r="D11014" s="444" t="s">
        <v>1016</v>
      </c>
      <c r="E11014" s="444" t="s">
        <v>1026</v>
      </c>
      <c r="F11014" s="446" t="s">
        <v>1132</v>
      </c>
      <c r="G11014" s="447" t="n">
        <v>5856.9746221431</v>
      </c>
      <c r="H11014" s="448" t="n">
        <v>646.510861784353</v>
      </c>
      <c r="I11014" s="448" t="n">
        <v>12826.7744224934</v>
      </c>
      <c r="J11014" s="389"/>
      <c r="K11014" s="331" t="s">
        <v>2240</v>
      </c>
    </row>
    <row r="11015" customFormat="false" ht="15" hidden="true" customHeight="false" outlineLevel="0" collapsed="false">
      <c r="A11015" s="444"/>
      <c r="B11015" s="444" t="s">
        <v>1661</v>
      </c>
      <c r="C11015" s="444" t="str">
        <f aca="false">IFERROR(VLOOKUP(B11015,'[1]#¡REF!'!$A$1:$C$15201,2,FALSE()),"")</f>
        <v/>
      </c>
      <c r="D11015" s="444" t="s">
        <v>1016</v>
      </c>
      <c r="E11015" s="444" t="s">
        <v>1027</v>
      </c>
      <c r="F11015" s="446" t="s">
        <v>1133</v>
      </c>
      <c r="G11015" s="447" t="n">
        <v>2276.25321637848</v>
      </c>
      <c r="H11015" s="448" t="n">
        <v>251.259826702439</v>
      </c>
      <c r="I11015" s="448" t="n">
        <v>4984.99454386888</v>
      </c>
      <c r="J11015" s="389"/>
      <c r="K11015" s="331" t="s">
        <v>2240</v>
      </c>
    </row>
    <row r="11016" customFormat="false" ht="15" hidden="true" customHeight="false" outlineLevel="0" collapsed="false">
      <c r="A11016" s="449"/>
      <c r="B11016" s="449" t="s">
        <v>1661</v>
      </c>
      <c r="C11016" s="449" t="str">
        <f aca="false">IFERROR(VLOOKUP(B11016,'[1]#¡REF!'!$A$1:$C$15201,2,FALSE()),"")</f>
        <v/>
      </c>
      <c r="D11016" s="449" t="s">
        <v>1016</v>
      </c>
      <c r="E11016" s="449" t="s">
        <v>1028</v>
      </c>
      <c r="F11016" s="450" t="s">
        <v>1134</v>
      </c>
      <c r="G11016" s="447" t="n">
        <v>1138.12660818924</v>
      </c>
      <c r="H11016" s="448" t="n">
        <v>125.62991335122</v>
      </c>
      <c r="I11016" s="448" t="n">
        <v>2492.49727193444</v>
      </c>
      <c r="J11016" s="390"/>
      <c r="K11016" s="331" t="s">
        <v>2240</v>
      </c>
    </row>
    <row r="11017" customFormat="false" ht="15.75" hidden="true" customHeight="false" outlineLevel="0" collapsed="false">
      <c r="A11017" s="451"/>
      <c r="B11017" s="451" t="s">
        <v>1661</v>
      </c>
      <c r="C11017" s="451" t="str">
        <f aca="false">IFERROR(VLOOKUP(B11017,'[1]#¡REF!'!$A$1:$C$15201,2,FALSE()),"")</f>
        <v/>
      </c>
      <c r="D11017" s="451" t="s">
        <v>1016</v>
      </c>
      <c r="E11017" s="451" t="s">
        <v>621</v>
      </c>
      <c r="F11017" s="452" t="s">
        <v>1136</v>
      </c>
      <c r="G11017" s="453" t="n">
        <v>7587.51072126161</v>
      </c>
      <c r="H11017" s="454" t="n">
        <v>837.532755674797</v>
      </c>
      <c r="I11017" s="454" t="n">
        <v>16616.6484795629</v>
      </c>
      <c r="J11017" s="360"/>
      <c r="K11017" s="356" t="s">
        <v>2240</v>
      </c>
      <c r="L11017" s="379"/>
      <c r="M11017" s="379"/>
      <c r="N11017" s="379"/>
      <c r="O11017" s="379"/>
      <c r="P11017" s="101"/>
      <c r="Q11017" s="380"/>
      <c r="R11017" s="381"/>
      <c r="S11017" s="381"/>
      <c r="T11017" s="382"/>
    </row>
    <row r="11018" customFormat="false" ht="15" hidden="true" customHeight="false" outlineLevel="0" collapsed="false">
      <c r="A11018" s="439"/>
      <c r="B11018" s="439" t="s">
        <v>1662</v>
      </c>
      <c r="C11018" s="439" t="str">
        <f aca="false">IFERROR(VLOOKUP(B11018,'[1]#¡REF!'!$A$1:$C$15201,2,FALSE()),"")</f>
        <v/>
      </c>
      <c r="D11018" s="439" t="s">
        <v>991</v>
      </c>
      <c r="E11018" s="439" t="s">
        <v>997</v>
      </c>
      <c r="F11018" s="441" t="s">
        <v>1130</v>
      </c>
      <c r="G11018" s="447" t="n">
        <v>502.564337028755</v>
      </c>
      <c r="H11018" s="448" t="n">
        <v>2482.93147405698</v>
      </c>
      <c r="I11018" s="448" t="n">
        <v>49261.3563155586</v>
      </c>
      <c r="J11018" s="388"/>
      <c r="K11018" s="331" t="s">
        <v>2240</v>
      </c>
    </row>
    <row r="11019" customFormat="false" ht="15" hidden="true" customHeight="false" outlineLevel="0" collapsed="false">
      <c r="A11019" s="444"/>
      <c r="B11019" s="444" t="s">
        <v>1662</v>
      </c>
      <c r="C11019" s="444" t="str">
        <f aca="false">IFERROR(VLOOKUP(B11019,'[1]#¡REF!'!$A$1:$C$15201,2,FALSE()),"")</f>
        <v/>
      </c>
      <c r="D11019" s="444" t="s">
        <v>991</v>
      </c>
      <c r="E11019" s="444" t="s">
        <v>1032</v>
      </c>
      <c r="F11019" s="446" t="s">
        <v>1130</v>
      </c>
      <c r="G11019" s="447" t="n">
        <v>1765.10401297904</v>
      </c>
      <c r="H11019" s="448" t="n">
        <v>8720.53981132207</v>
      </c>
      <c r="I11019" s="448" t="n">
        <v>173015.495352206</v>
      </c>
      <c r="J11019" s="389"/>
      <c r="K11019" s="331" t="s">
        <v>2240</v>
      </c>
    </row>
    <row r="11020" customFormat="false" ht="15" hidden="true" customHeight="false" outlineLevel="0" collapsed="false">
      <c r="A11020" s="444"/>
      <c r="B11020" s="444" t="s">
        <v>1662</v>
      </c>
      <c r="C11020" s="444" t="str">
        <f aca="false">IFERROR(VLOOKUP(B11020,'[1]#¡REF!'!$A$1:$C$15201,2,FALSE()),"")</f>
        <v/>
      </c>
      <c r="D11020" s="444" t="s">
        <v>991</v>
      </c>
      <c r="E11020" s="444" t="s">
        <v>992</v>
      </c>
      <c r="F11020" s="354" t="s">
        <v>993</v>
      </c>
      <c r="G11020" s="447" t="n">
        <v>2200.98664285081</v>
      </c>
      <c r="H11020" s="448" t="n">
        <v>10874.0286702847</v>
      </c>
      <c r="I11020" s="448" t="n">
        <v>215740.710732237</v>
      </c>
      <c r="J11020" s="389"/>
      <c r="K11020" s="331" t="s">
        <v>2240</v>
      </c>
    </row>
    <row r="11021" customFormat="false" ht="15" hidden="true" customHeight="false" outlineLevel="0" collapsed="false">
      <c r="A11021" s="444"/>
      <c r="B11021" s="444" t="s">
        <v>1662</v>
      </c>
      <c r="C11021" s="444" t="str">
        <f aca="false">IFERROR(VLOOKUP(B11021,'[1]#¡REF!'!$A$1:$C$15201,2,FALSE()),"")</f>
        <v/>
      </c>
      <c r="D11021" s="444" t="s">
        <v>991</v>
      </c>
      <c r="E11021" s="444" t="s">
        <v>1008</v>
      </c>
      <c r="F11021" s="354" t="s">
        <v>993</v>
      </c>
      <c r="G11021" s="447" t="n">
        <v>784.49067243513</v>
      </c>
      <c r="H11021" s="448" t="n">
        <v>3875.7954716987</v>
      </c>
      <c r="I11021" s="448" t="n">
        <v>76895.7757120915</v>
      </c>
      <c r="J11021" s="389"/>
      <c r="K11021" s="331" t="s">
        <v>2240</v>
      </c>
    </row>
    <row r="11022" customFormat="false" ht="15" hidden="true" customHeight="false" outlineLevel="0" collapsed="false">
      <c r="A11022" s="444"/>
      <c r="B11022" s="444" t="s">
        <v>1662</v>
      </c>
      <c r="C11022" s="444" t="str">
        <f aca="false">IFERROR(VLOOKUP(B11022,'[1]#¡REF!'!$A$1:$C$15201,2,FALSE()),"")</f>
        <v/>
      </c>
      <c r="D11022" s="444" t="s">
        <v>991</v>
      </c>
      <c r="E11022" s="444" t="s">
        <v>1000</v>
      </c>
      <c r="F11022" s="354" t="s">
        <v>993</v>
      </c>
      <c r="G11022" s="447" t="n">
        <v>5365.91619945629</v>
      </c>
      <c r="H11022" s="448" t="n">
        <v>26510.4410264191</v>
      </c>
      <c r="I11022" s="448" t="n">
        <v>525967.105870705</v>
      </c>
      <c r="J11022" s="389"/>
      <c r="K11022" s="331" t="s">
        <v>2240</v>
      </c>
    </row>
    <row r="11023" customFormat="false" ht="15" hidden="true" customHeight="false" outlineLevel="0" collapsed="false">
      <c r="A11023" s="444"/>
      <c r="B11023" s="444" t="s">
        <v>1662</v>
      </c>
      <c r="C11023" s="444" t="str">
        <f aca="false">IFERROR(VLOOKUP(B11023,'[1]#¡REF!'!$A$1:$C$15201,2,FALSE()),"")</f>
        <v/>
      </c>
      <c r="D11023" s="444" t="s">
        <v>991</v>
      </c>
      <c r="E11023" s="444" t="s">
        <v>1075</v>
      </c>
      <c r="F11023" s="354" t="s">
        <v>993</v>
      </c>
      <c r="G11023" s="447" t="n">
        <v>200.53542814123</v>
      </c>
      <c r="H11023" s="448" t="n">
        <v>990.75021745298</v>
      </c>
      <c r="I11023" s="448" t="n">
        <v>19656.4826664034</v>
      </c>
      <c r="J11023" s="389"/>
      <c r="K11023" s="331" t="s">
        <v>2240</v>
      </c>
    </row>
    <row r="11024" customFormat="false" ht="15" hidden="true" customHeight="false" outlineLevel="0" collapsed="false">
      <c r="A11024" s="444"/>
      <c r="B11024" s="444" t="s">
        <v>1662</v>
      </c>
      <c r="C11024" s="444" t="str">
        <f aca="false">IFERROR(VLOOKUP(B11024,'[1]#¡REF!'!$A$1:$C$15201,2,FALSE()),"")</f>
        <v/>
      </c>
      <c r="D11024" s="444" t="s">
        <v>991</v>
      </c>
      <c r="E11024" s="444" t="s">
        <v>1033</v>
      </c>
      <c r="F11024" s="354" t="s">
        <v>993</v>
      </c>
      <c r="G11024" s="447" t="n">
        <v>245.153335135978</v>
      </c>
      <c r="H11024" s="448" t="n">
        <v>1211.18608490584</v>
      </c>
      <c r="I11024" s="448" t="n">
        <v>24029.9299100286</v>
      </c>
      <c r="J11024" s="389"/>
      <c r="K11024" s="331" t="s">
        <v>2240</v>
      </c>
    </row>
    <row r="11025" customFormat="false" ht="15" hidden="true" customHeight="false" outlineLevel="0" collapsed="false">
      <c r="A11025" s="444"/>
      <c r="B11025" s="444" t="s">
        <v>1662</v>
      </c>
      <c r="C11025" s="444" t="str">
        <f aca="false">IFERROR(VLOOKUP(B11025,'[1]#¡REF!'!$A$1:$C$15201,2,FALSE()),"")</f>
        <v/>
      </c>
      <c r="D11025" s="444" t="s">
        <v>991</v>
      </c>
      <c r="E11025" s="444" t="s">
        <v>1053</v>
      </c>
      <c r="F11025" s="354" t="s">
        <v>993</v>
      </c>
      <c r="G11025" s="447" t="n">
        <v>4903.06670271956</v>
      </c>
      <c r="H11025" s="448" t="n">
        <v>24223.7216981169</v>
      </c>
      <c r="I11025" s="448" t="n">
        <v>480598.598200572</v>
      </c>
      <c r="J11025" s="389"/>
      <c r="K11025" s="331" t="s">
        <v>2240</v>
      </c>
    </row>
    <row r="11026" customFormat="false" ht="15" hidden="true" customHeight="false" outlineLevel="0" collapsed="false">
      <c r="A11026" s="444"/>
      <c r="B11026" s="444" t="s">
        <v>1662</v>
      </c>
      <c r="C11026" s="444" t="str">
        <f aca="false">IFERROR(VLOOKUP(B11026,'[1]#¡REF!'!$A$1:$C$15201,2,FALSE()),"")</f>
        <v/>
      </c>
      <c r="D11026" s="444" t="s">
        <v>991</v>
      </c>
      <c r="E11026" s="444" t="s">
        <v>1034</v>
      </c>
      <c r="F11026" s="354" t="s">
        <v>993</v>
      </c>
      <c r="G11026" s="447" t="n">
        <v>8825.52006489521</v>
      </c>
      <c r="H11026" s="448" t="n">
        <v>43602.6990566104</v>
      </c>
      <c r="I11026" s="448" t="n">
        <v>865077.476761029</v>
      </c>
      <c r="J11026" s="389"/>
      <c r="K11026" s="331" t="s">
        <v>2240</v>
      </c>
    </row>
    <row r="11027" customFormat="false" ht="15" hidden="true" customHeight="false" outlineLevel="0" collapsed="false">
      <c r="A11027" s="444"/>
      <c r="B11027" s="444" t="s">
        <v>1662</v>
      </c>
      <c r="C11027" s="444" t="str">
        <f aca="false">IFERROR(VLOOKUP(B11027,'[1]#¡REF!'!$A$1:$C$15201,2,FALSE()),"")</f>
        <v/>
      </c>
      <c r="D11027" s="444" t="s">
        <v>991</v>
      </c>
      <c r="E11027" s="444" t="s">
        <v>1009</v>
      </c>
      <c r="F11027" s="354" t="s">
        <v>993</v>
      </c>
      <c r="G11027" s="447" t="n">
        <v>980.613340543913</v>
      </c>
      <c r="H11027" s="448" t="n">
        <v>4844.74433962337</v>
      </c>
      <c r="I11027" s="448" t="n">
        <v>96119.7196401143</v>
      </c>
      <c r="J11027" s="389"/>
      <c r="K11027" s="331" t="s">
        <v>2240</v>
      </c>
    </row>
    <row r="11028" customFormat="false" ht="15" hidden="true" customHeight="false" outlineLevel="0" collapsed="false">
      <c r="A11028" s="444"/>
      <c r="B11028" s="444" t="s">
        <v>1662</v>
      </c>
      <c r="C11028" s="444" t="str">
        <f aca="false">IFERROR(VLOOKUP(B11028,'[1]#¡REF!'!$A$1:$C$15201,2,FALSE()),"")</f>
        <v/>
      </c>
      <c r="D11028" s="444" t="s">
        <v>991</v>
      </c>
      <c r="E11028" s="444" t="s">
        <v>1010</v>
      </c>
      <c r="F11028" s="354" t="s">
        <v>993</v>
      </c>
      <c r="G11028" s="447" t="n">
        <v>76.9781472326971</v>
      </c>
      <c r="H11028" s="448" t="n">
        <v>380.312430660435</v>
      </c>
      <c r="I11028" s="448" t="n">
        <v>7545.39799174897</v>
      </c>
      <c r="J11028" s="389"/>
      <c r="K11028" s="331" t="s">
        <v>2240</v>
      </c>
    </row>
    <row r="11029" customFormat="false" ht="15" hidden="true" customHeight="false" outlineLevel="0" collapsed="false">
      <c r="A11029" s="444"/>
      <c r="B11029" s="444" t="s">
        <v>1662</v>
      </c>
      <c r="C11029" s="444" t="str">
        <f aca="false">IFERROR(VLOOKUP(B11029,'[1]#¡REF!'!$A$1:$C$15201,2,FALSE()),"")</f>
        <v/>
      </c>
      <c r="D11029" s="444" t="s">
        <v>991</v>
      </c>
      <c r="E11029" s="444" t="s">
        <v>1011</v>
      </c>
      <c r="F11029" s="354" t="s">
        <v>993</v>
      </c>
      <c r="G11029" s="447" t="n">
        <v>1765.10401297904</v>
      </c>
      <c r="H11029" s="448" t="n">
        <v>8720.53981132207</v>
      </c>
      <c r="I11029" s="448" t="n">
        <v>173015.495352206</v>
      </c>
      <c r="J11029" s="389"/>
      <c r="K11029" s="331" t="s">
        <v>2240</v>
      </c>
    </row>
    <row r="11030" customFormat="false" ht="15" hidden="true" customHeight="false" outlineLevel="0" collapsed="false">
      <c r="A11030" s="444"/>
      <c r="B11030" s="444" t="s">
        <v>1662</v>
      </c>
      <c r="C11030" s="444" t="str">
        <f aca="false">IFERROR(VLOOKUP(B11030,'[1]#¡REF!'!$A$1:$C$15201,2,FALSE()),"")</f>
        <v/>
      </c>
      <c r="D11030" s="444" t="s">
        <v>991</v>
      </c>
      <c r="E11030" s="444" t="s">
        <v>1001</v>
      </c>
      <c r="F11030" s="354" t="s">
        <v>993</v>
      </c>
      <c r="G11030" s="447" t="n">
        <v>1274.79734270709</v>
      </c>
      <c r="H11030" s="448" t="n">
        <v>6298.16764151038</v>
      </c>
      <c r="I11030" s="448" t="n">
        <v>124955.635532149</v>
      </c>
      <c r="J11030" s="389"/>
      <c r="K11030" s="331" t="s">
        <v>2240</v>
      </c>
    </row>
    <row r="11031" customFormat="false" ht="15" hidden="true" customHeight="false" outlineLevel="0" collapsed="false">
      <c r="A11031" s="444"/>
      <c r="B11031" s="444" t="s">
        <v>1662</v>
      </c>
      <c r="C11031" s="444" t="str">
        <f aca="false">IFERROR(VLOOKUP(B11031,'[1]#¡REF!'!$A$1:$C$15201,2,FALSE()),"")</f>
        <v/>
      </c>
      <c r="D11031" s="444" t="s">
        <v>991</v>
      </c>
      <c r="E11031" s="444" t="s">
        <v>1012</v>
      </c>
      <c r="F11031" s="354" t="s">
        <v>993</v>
      </c>
      <c r="G11031" s="447" t="n">
        <v>882.552006489521</v>
      </c>
      <c r="H11031" s="448" t="n">
        <v>4360.26990566104</v>
      </c>
      <c r="I11031" s="448" t="n">
        <v>86507.7476761029</v>
      </c>
      <c r="J11031" s="389"/>
      <c r="K11031" s="331" t="s">
        <v>2240</v>
      </c>
    </row>
    <row r="11032" customFormat="false" ht="15" hidden="true" customHeight="false" outlineLevel="0" collapsed="false">
      <c r="A11032" s="444"/>
      <c r="B11032" s="444" t="s">
        <v>1662</v>
      </c>
      <c r="C11032" s="444" t="str">
        <f aca="false">IFERROR(VLOOKUP(B11032,'[1]#¡REF!'!$A$1:$C$15201,2,FALSE()),"")</f>
        <v/>
      </c>
      <c r="D11032" s="444" t="s">
        <v>991</v>
      </c>
      <c r="E11032" s="444" t="s">
        <v>1035</v>
      </c>
      <c r="F11032" s="354" t="s">
        <v>993</v>
      </c>
      <c r="G11032" s="447" t="n">
        <v>941.879113592428</v>
      </c>
      <c r="H11032" s="448" t="n">
        <v>4653.37693820825</v>
      </c>
      <c r="I11032" s="448" t="n">
        <v>92322.9907143298</v>
      </c>
      <c r="J11032" s="389"/>
      <c r="K11032" s="331" t="s">
        <v>2240</v>
      </c>
    </row>
    <row r="11033" customFormat="false" ht="15" hidden="true" customHeight="false" outlineLevel="0" collapsed="false">
      <c r="A11033" s="444"/>
      <c r="B11033" s="444" t="s">
        <v>1662</v>
      </c>
      <c r="C11033" s="444" t="str">
        <f aca="false">IFERROR(VLOOKUP(B11033,'[1]#¡REF!'!$A$1:$C$15201,2,FALSE()),"")</f>
        <v/>
      </c>
      <c r="D11033" s="444" t="s">
        <v>991</v>
      </c>
      <c r="E11033" s="444" t="s">
        <v>1036</v>
      </c>
      <c r="F11033" s="354" t="s">
        <v>993</v>
      </c>
      <c r="G11033" s="447" t="n">
        <v>0.490306670271956</v>
      </c>
      <c r="H11033" s="448" t="n">
        <v>2.42237216981169</v>
      </c>
      <c r="I11033" s="448" t="n">
        <v>48.0598598200572</v>
      </c>
      <c r="J11033" s="389"/>
      <c r="K11033" s="331" t="s">
        <v>2240</v>
      </c>
    </row>
    <row r="11034" customFormat="false" ht="15" hidden="true" customHeight="false" outlineLevel="0" collapsed="false">
      <c r="A11034" s="444"/>
      <c r="B11034" s="444" t="s">
        <v>1662</v>
      </c>
      <c r="C11034" s="444" t="str">
        <f aca="false">IFERROR(VLOOKUP(B11034,'[1]#¡REF!'!$A$1:$C$15201,2,FALSE()),"")</f>
        <v/>
      </c>
      <c r="D11034" s="444" t="s">
        <v>991</v>
      </c>
      <c r="E11034" s="444" t="s">
        <v>995</v>
      </c>
      <c r="F11034" s="354" t="s">
        <v>993</v>
      </c>
      <c r="G11034" s="447" t="n">
        <v>5.88368004326348</v>
      </c>
      <c r="H11034" s="448" t="n">
        <v>29.0684660377402</v>
      </c>
      <c r="I11034" s="448" t="n">
        <v>576.718317840686</v>
      </c>
      <c r="J11034" s="389"/>
      <c r="K11034" s="331" t="s">
        <v>2240</v>
      </c>
    </row>
    <row r="11035" customFormat="false" ht="15" hidden="true" customHeight="false" outlineLevel="0" collapsed="false">
      <c r="A11035" s="444"/>
      <c r="B11035" s="444" t="s">
        <v>1662</v>
      </c>
      <c r="C11035" s="444" t="str">
        <f aca="false">IFERROR(VLOOKUP(B11035,'[1]#¡REF!'!$A$1:$C$15201,2,FALSE()),"")</f>
        <v/>
      </c>
      <c r="D11035" s="444" t="s">
        <v>991</v>
      </c>
      <c r="E11035" s="444" t="s">
        <v>1013</v>
      </c>
      <c r="F11035" s="354" t="s">
        <v>993</v>
      </c>
      <c r="G11035" s="447" t="n">
        <v>18.6316534703343</v>
      </c>
      <c r="H11035" s="448" t="n">
        <v>92.0501424528441</v>
      </c>
      <c r="I11035" s="448" t="n">
        <v>1826.27467316217</v>
      </c>
      <c r="J11035" s="389"/>
      <c r="K11035" s="331" t="s">
        <v>2240</v>
      </c>
    </row>
    <row r="11036" customFormat="false" ht="15" hidden="true" customHeight="false" outlineLevel="0" collapsed="false">
      <c r="A11036" s="444"/>
      <c r="B11036" s="444" t="s">
        <v>1662</v>
      </c>
      <c r="C11036" s="444" t="str">
        <f aca="false">IFERROR(VLOOKUP(B11036,'[1]#¡REF!'!$A$1:$C$15201,2,FALSE()),"")</f>
        <v/>
      </c>
      <c r="D11036" s="444" t="s">
        <v>991</v>
      </c>
      <c r="E11036" s="444" t="s">
        <v>1037</v>
      </c>
      <c r="F11036" s="446" t="s">
        <v>1131</v>
      </c>
      <c r="G11036" s="447" t="n">
        <v>304.480442238885</v>
      </c>
      <c r="H11036" s="448" t="n">
        <v>1504.29311745306</v>
      </c>
      <c r="I11036" s="448" t="n">
        <v>29845.1729482555</v>
      </c>
      <c r="J11036" s="389"/>
      <c r="K11036" s="331" t="s">
        <v>2240</v>
      </c>
    </row>
    <row r="11037" customFormat="false" ht="15" hidden="true" customHeight="false" outlineLevel="0" collapsed="false">
      <c r="A11037" s="444"/>
      <c r="B11037" s="444" t="s">
        <v>1662</v>
      </c>
      <c r="C11037" s="444" t="str">
        <f aca="false">IFERROR(VLOOKUP(B11037,'[1]#¡REF!'!$A$1:$C$15201,2,FALSE()),"")</f>
        <v/>
      </c>
      <c r="D11037" s="444" t="s">
        <v>991</v>
      </c>
      <c r="E11037" s="444" t="s">
        <v>1014</v>
      </c>
      <c r="F11037" s="446" t="s">
        <v>1132</v>
      </c>
      <c r="G11037" s="447" t="n">
        <v>1152.2206751391</v>
      </c>
      <c r="H11037" s="448" t="n">
        <v>5692.57459905746</v>
      </c>
      <c r="I11037" s="448" t="n">
        <v>112940.670577134</v>
      </c>
      <c r="J11037" s="389"/>
      <c r="K11037" s="331" t="s">
        <v>2240</v>
      </c>
    </row>
    <row r="11038" customFormat="false" ht="15" hidden="true" customHeight="false" outlineLevel="0" collapsed="false">
      <c r="A11038" s="449"/>
      <c r="B11038" s="449" t="s">
        <v>1662</v>
      </c>
      <c r="C11038" s="449" t="str">
        <f aca="false">IFERROR(VLOOKUP(B11038,'[1]#¡REF!'!$A$1:$C$15201,2,FALSE()),"")</f>
        <v/>
      </c>
      <c r="D11038" s="449" t="s">
        <v>991</v>
      </c>
      <c r="E11038" s="449" t="s">
        <v>1004</v>
      </c>
      <c r="F11038" s="450" t="s">
        <v>1134</v>
      </c>
      <c r="G11038" s="447" t="n">
        <v>78.449067243513</v>
      </c>
      <c r="H11038" s="448" t="n">
        <v>387.57954716987</v>
      </c>
      <c r="I11038" s="448" t="n">
        <v>7689.57757120915</v>
      </c>
      <c r="J11038" s="390"/>
      <c r="K11038" s="331" t="s">
        <v>2240</v>
      </c>
    </row>
    <row r="11039" customFormat="false" ht="15.75" hidden="true" customHeight="false" outlineLevel="0" collapsed="false">
      <c r="A11039" s="451"/>
      <c r="B11039" s="451" t="s">
        <v>1662</v>
      </c>
      <c r="C11039" s="451" t="str">
        <f aca="false">IFERROR(VLOOKUP(B11039,'[1]#¡REF!'!$A$1:$C$15201,2,FALSE()),"")</f>
        <v/>
      </c>
      <c r="D11039" s="451" t="s">
        <v>991</v>
      </c>
      <c r="E11039" s="451" t="s">
        <v>612</v>
      </c>
      <c r="F11039" s="452" t="s">
        <v>1136</v>
      </c>
      <c r="G11039" s="453" t="n">
        <v>2765.32962033383</v>
      </c>
      <c r="H11039" s="454" t="n">
        <v>13662.1790377379</v>
      </c>
      <c r="I11039" s="454" t="n">
        <v>271057.609385122</v>
      </c>
      <c r="J11039" s="360"/>
      <c r="K11039" s="356" t="s">
        <v>2240</v>
      </c>
      <c r="L11039" s="379"/>
      <c r="M11039" s="379"/>
      <c r="N11039" s="379"/>
      <c r="O11039" s="379"/>
      <c r="P11039" s="101"/>
      <c r="Q11039" s="380"/>
      <c r="R11039" s="381"/>
      <c r="S11039" s="381"/>
      <c r="T11039" s="382"/>
    </row>
    <row r="11040" customFormat="false" ht="15" hidden="true" customHeight="false" outlineLevel="0" collapsed="false">
      <c r="A11040" s="439"/>
      <c r="B11040" s="439" t="s">
        <v>1663</v>
      </c>
      <c r="C11040" s="439" t="str">
        <f aca="false">IFERROR(VLOOKUP(B11040,'[1]#¡REF!'!$A$1:$C$15201,2,FALSE()),"")</f>
        <v/>
      </c>
      <c r="D11040" s="439" t="s">
        <v>991</v>
      </c>
      <c r="E11040" s="439" t="s">
        <v>1000</v>
      </c>
      <c r="F11040" s="354" t="s">
        <v>993</v>
      </c>
      <c r="G11040" s="447" t="n">
        <v>11.6725274542568</v>
      </c>
      <c r="H11040" s="448" t="n">
        <v>81.2134992370881</v>
      </c>
      <c r="I11040" s="448" t="n">
        <v>1611.2756897856</v>
      </c>
      <c r="J11040" s="388"/>
      <c r="K11040" s="331" t="s">
        <v>2240</v>
      </c>
    </row>
    <row r="11041" customFormat="false" ht="15" hidden="true" customHeight="false" outlineLevel="0" collapsed="false">
      <c r="A11041" s="444"/>
      <c r="B11041" s="444" t="s">
        <v>1664</v>
      </c>
      <c r="C11041" s="444" t="str">
        <f aca="false">IFERROR(VLOOKUP(B11041,'[1]#¡REF!'!$A$1:$C$15201,2,FALSE()),"")</f>
        <v/>
      </c>
      <c r="D11041" s="444" t="s">
        <v>991</v>
      </c>
      <c r="E11041" s="444" t="s">
        <v>992</v>
      </c>
      <c r="F11041" s="354" t="s">
        <v>993</v>
      </c>
      <c r="G11041" s="447" t="n">
        <v>8.58151916082442</v>
      </c>
      <c r="H11041" s="448" t="n">
        <v>59.7073086828775</v>
      </c>
      <c r="I11041" s="448" t="n">
        <v>1184.5929049602</v>
      </c>
      <c r="J11041" s="389"/>
      <c r="K11041" s="331" t="s">
        <v>2240</v>
      </c>
    </row>
    <row r="11042" customFormat="false" ht="15" hidden="true" customHeight="false" outlineLevel="0" collapsed="false">
      <c r="A11042" s="444"/>
      <c r="B11042" s="444" t="s">
        <v>1664</v>
      </c>
      <c r="C11042" s="444" t="str">
        <f aca="false">IFERROR(VLOOKUP(B11042,'[1]#¡REF!'!$A$1:$C$15201,2,FALSE()),"")</f>
        <v/>
      </c>
      <c r="D11042" s="444" t="s">
        <v>991</v>
      </c>
      <c r="E11042" s="444" t="s">
        <v>1000</v>
      </c>
      <c r="F11042" s="354" t="s">
        <v>993</v>
      </c>
      <c r="G11042" s="447" t="n">
        <v>8.58151916082442</v>
      </c>
      <c r="H11042" s="448" t="n">
        <v>59.7073086828775</v>
      </c>
      <c r="I11042" s="448" t="n">
        <v>1184.5929049602</v>
      </c>
      <c r="J11042" s="389"/>
      <c r="K11042" s="331" t="s">
        <v>2240</v>
      </c>
    </row>
    <row r="11043" customFormat="false" ht="15" hidden="true" customHeight="false" outlineLevel="0" collapsed="false">
      <c r="A11043" s="444"/>
      <c r="B11043" s="444" t="s">
        <v>1665</v>
      </c>
      <c r="C11043" s="444" t="str">
        <f aca="false">IFERROR(VLOOKUP(B11043,'[1]#¡REF!'!$A$1:$C$15201,2,FALSE()),"")</f>
        <v/>
      </c>
      <c r="D11043" s="444" t="s">
        <v>991</v>
      </c>
      <c r="E11043" s="444" t="s">
        <v>1000</v>
      </c>
      <c r="F11043" s="354" t="s">
        <v>993</v>
      </c>
      <c r="G11043" s="447" t="n">
        <v>512.959202165246</v>
      </c>
      <c r="H11043" s="448" t="n">
        <v>29.7330207632779</v>
      </c>
      <c r="I11043" s="448" t="n">
        <v>589.903082490033</v>
      </c>
      <c r="J11043" s="389"/>
      <c r="K11043" s="331" t="s">
        <v>2240</v>
      </c>
    </row>
    <row r="11044" customFormat="false" ht="15" hidden="true" customHeight="false" outlineLevel="0" collapsed="false">
      <c r="A11044" s="444"/>
      <c r="B11044" s="444" t="s">
        <v>1665</v>
      </c>
      <c r="C11044" s="444" t="str">
        <f aca="false">IFERROR(VLOOKUP(B11044,'[1]#¡REF!'!$A$1:$C$15201,2,FALSE()),"")</f>
        <v/>
      </c>
      <c r="D11044" s="444" t="s">
        <v>991</v>
      </c>
      <c r="E11044" s="444" t="s">
        <v>1001</v>
      </c>
      <c r="F11044" s="354" t="s">
        <v>993</v>
      </c>
      <c r="G11044" s="447" t="n">
        <v>8099.35582366178</v>
      </c>
      <c r="H11044" s="448" t="n">
        <v>469.468748893861</v>
      </c>
      <c r="I11044" s="448" t="n">
        <v>9314.25919721105</v>
      </c>
      <c r="J11044" s="389"/>
      <c r="K11044" s="331" t="s">
        <v>2240</v>
      </c>
    </row>
    <row r="11045" customFormat="false" ht="15" hidden="true" customHeight="false" outlineLevel="0" collapsed="false">
      <c r="A11045" s="444"/>
      <c r="B11045" s="444" t="s">
        <v>1666</v>
      </c>
      <c r="C11045" s="444" t="str">
        <f aca="false">IFERROR(VLOOKUP(B11045,'[1]#¡REF!'!$A$1:$C$15201,2,FALSE()),"")</f>
        <v/>
      </c>
      <c r="D11045" s="444" t="s">
        <v>991</v>
      </c>
      <c r="E11045" s="444" t="s">
        <v>997</v>
      </c>
      <c r="F11045" s="446" t="s">
        <v>1130</v>
      </c>
      <c r="G11045" s="447" t="n">
        <v>4855.04677752965</v>
      </c>
      <c r="H11045" s="448" t="n">
        <v>1248.0212016719</v>
      </c>
      <c r="I11045" s="448" t="n">
        <v>24760.7385654012</v>
      </c>
      <c r="J11045" s="389"/>
      <c r="K11045" s="331" t="s">
        <v>2240</v>
      </c>
    </row>
    <row r="11046" customFormat="false" ht="15" hidden="true" customHeight="false" outlineLevel="0" collapsed="false">
      <c r="A11046" s="444"/>
      <c r="B11046" s="444" t="s">
        <v>1666</v>
      </c>
      <c r="C11046" s="444" t="str">
        <f aca="false">IFERROR(VLOOKUP(B11046,'[1]#¡REF!'!$A$1:$C$15201,2,FALSE()),"")</f>
        <v/>
      </c>
      <c r="D11046" s="444" t="s">
        <v>991</v>
      </c>
      <c r="E11046" s="444" t="s">
        <v>1032</v>
      </c>
      <c r="F11046" s="446" t="s">
        <v>1130</v>
      </c>
      <c r="G11046" s="447" t="n">
        <v>42.9288346644727</v>
      </c>
      <c r="H11046" s="448" t="n">
        <v>11.0351348358358</v>
      </c>
      <c r="I11046" s="448" t="n">
        <v>218.937056788811</v>
      </c>
      <c r="J11046" s="389"/>
      <c r="K11046" s="331" t="s">
        <v>2240</v>
      </c>
    </row>
    <row r="11047" customFormat="false" ht="15" hidden="true" customHeight="false" outlineLevel="0" collapsed="false">
      <c r="A11047" s="444"/>
      <c r="B11047" s="444" t="s">
        <v>1666</v>
      </c>
      <c r="C11047" s="444" t="str">
        <f aca="false">IFERROR(VLOOKUP(B11047,'[1]#¡REF!'!$A$1:$C$15201,2,FALSE()),"")</f>
        <v/>
      </c>
      <c r="D11047" s="444" t="s">
        <v>991</v>
      </c>
      <c r="E11047" s="444" t="s">
        <v>992</v>
      </c>
      <c r="F11047" s="354" t="s">
        <v>993</v>
      </c>
      <c r="G11047" s="447" t="n">
        <v>235.086475543541</v>
      </c>
      <c r="H11047" s="448" t="n">
        <v>60.4305002914815</v>
      </c>
      <c r="I11047" s="448" t="n">
        <v>1198.94102527206</v>
      </c>
      <c r="J11047" s="389"/>
      <c r="K11047" s="331" t="s">
        <v>2240</v>
      </c>
    </row>
    <row r="11048" customFormat="false" ht="15" hidden="true" customHeight="false" outlineLevel="0" collapsed="false">
      <c r="A11048" s="444"/>
      <c r="B11048" s="444" t="s">
        <v>1666</v>
      </c>
      <c r="C11048" s="444" t="str">
        <f aca="false">IFERROR(VLOOKUP(B11048,'[1]#¡REF!'!$A$1:$C$15201,2,FALSE()),"")</f>
        <v/>
      </c>
      <c r="D11048" s="444" t="s">
        <v>991</v>
      </c>
      <c r="E11048" s="444" t="s">
        <v>1000</v>
      </c>
      <c r="F11048" s="354" t="s">
        <v>993</v>
      </c>
      <c r="G11048" s="447" t="n">
        <v>51140.5074667197</v>
      </c>
      <c r="H11048" s="448" t="n">
        <v>13145.9984851478</v>
      </c>
      <c r="I11048" s="448" t="n">
        <v>260816.58808027</v>
      </c>
      <c r="J11048" s="389"/>
      <c r="K11048" s="331" t="s">
        <v>2240</v>
      </c>
    </row>
    <row r="11049" customFormat="false" ht="15" hidden="true" customHeight="false" outlineLevel="0" collapsed="false">
      <c r="A11049" s="444"/>
      <c r="B11049" s="444" t="s">
        <v>1666</v>
      </c>
      <c r="C11049" s="444" t="str">
        <f aca="false">IFERROR(VLOOKUP(B11049,'[1]#¡REF!'!$A$1:$C$15201,2,FALSE()),"")</f>
        <v/>
      </c>
      <c r="D11049" s="444" t="s">
        <v>991</v>
      </c>
      <c r="E11049" s="444" t="s">
        <v>1075</v>
      </c>
      <c r="F11049" s="354" t="s">
        <v>993</v>
      </c>
      <c r="G11049" s="447" t="n">
        <v>437.465267533198</v>
      </c>
      <c r="H11049" s="448" t="n">
        <v>112.453278803279</v>
      </c>
      <c r="I11049" s="448" t="n">
        <v>2231.07286441931</v>
      </c>
      <c r="J11049" s="389"/>
      <c r="K11049" s="331" t="s">
        <v>2240</v>
      </c>
    </row>
    <row r="11050" customFormat="false" ht="15" hidden="true" customHeight="false" outlineLevel="0" collapsed="false">
      <c r="A11050" s="444"/>
      <c r="B11050" s="444" t="s">
        <v>1666</v>
      </c>
      <c r="C11050" s="444" t="str">
        <f aca="false">IFERROR(VLOOKUP(B11050,'[1]#¡REF!'!$A$1:$C$15201,2,FALSE()),"")</f>
        <v/>
      </c>
      <c r="D11050" s="444" t="s">
        <v>991</v>
      </c>
      <c r="E11050" s="444" t="s">
        <v>1053</v>
      </c>
      <c r="F11050" s="354" t="s">
        <v>993</v>
      </c>
      <c r="G11050" s="447" t="n">
        <v>2555.28777764718</v>
      </c>
      <c r="H11050" s="448" t="n">
        <v>656.853264037842</v>
      </c>
      <c r="I11050" s="448" t="n">
        <v>13031.9676660006</v>
      </c>
      <c r="J11050" s="389"/>
      <c r="K11050" s="331" t="s">
        <v>2240</v>
      </c>
    </row>
    <row r="11051" customFormat="false" ht="15" hidden="true" customHeight="false" outlineLevel="0" collapsed="false">
      <c r="A11051" s="444"/>
      <c r="B11051" s="444" t="s">
        <v>1666</v>
      </c>
      <c r="C11051" s="444" t="str">
        <f aca="false">IFERROR(VLOOKUP(B11051,'[1]#¡REF!'!$A$1:$C$15201,2,FALSE()),"")</f>
        <v/>
      </c>
      <c r="D11051" s="444" t="s">
        <v>991</v>
      </c>
      <c r="E11051" s="444" t="s">
        <v>1034</v>
      </c>
      <c r="F11051" s="354" t="s">
        <v>993</v>
      </c>
      <c r="G11051" s="447" t="n">
        <v>32295.2601065717</v>
      </c>
      <c r="H11051" s="448" t="n">
        <v>8301.70566286868</v>
      </c>
      <c r="I11051" s="448" t="n">
        <v>164705.826543516</v>
      </c>
      <c r="J11051" s="389"/>
      <c r="K11051" s="331" t="s">
        <v>2240</v>
      </c>
    </row>
    <row r="11052" customFormat="false" ht="15" hidden="true" customHeight="false" outlineLevel="0" collapsed="false">
      <c r="A11052" s="444"/>
      <c r="B11052" s="444" t="s">
        <v>1666</v>
      </c>
      <c r="C11052" s="444" t="str">
        <f aca="false">IFERROR(VLOOKUP(B11052,'[1]#¡REF!'!$A$1:$C$15201,2,FALSE()),"")</f>
        <v/>
      </c>
      <c r="D11052" s="444" t="s">
        <v>991</v>
      </c>
      <c r="E11052" s="444" t="s">
        <v>1011</v>
      </c>
      <c r="F11052" s="354" t="s">
        <v>993</v>
      </c>
      <c r="G11052" s="447" t="n">
        <v>18142.543221295</v>
      </c>
      <c r="H11052" s="448" t="n">
        <v>4663.65817466868</v>
      </c>
      <c r="I11052" s="448" t="n">
        <v>92526.9704286045</v>
      </c>
      <c r="J11052" s="389"/>
      <c r="K11052" s="331" t="s">
        <v>2240</v>
      </c>
    </row>
    <row r="11053" customFormat="false" ht="15" hidden="true" customHeight="false" outlineLevel="0" collapsed="false">
      <c r="A11053" s="444"/>
      <c r="B11053" s="444" t="s">
        <v>1666</v>
      </c>
      <c r="C11053" s="444" t="str">
        <f aca="false">IFERROR(VLOOKUP(B11053,'[1]#¡REF!'!$A$1:$C$15201,2,FALSE()),"")</f>
        <v/>
      </c>
      <c r="D11053" s="444" t="s">
        <v>991</v>
      </c>
      <c r="E11053" s="444" t="s">
        <v>1036</v>
      </c>
      <c r="F11053" s="354" t="s">
        <v>993</v>
      </c>
      <c r="G11053" s="447" t="n">
        <v>51.1057555529437</v>
      </c>
      <c r="H11053" s="448" t="n">
        <v>13.1370652807569</v>
      </c>
      <c r="I11053" s="448" t="n">
        <v>260.639353320013</v>
      </c>
      <c r="J11053" s="389"/>
      <c r="K11053" s="331" t="s">
        <v>2240</v>
      </c>
    </row>
    <row r="11054" customFormat="false" ht="15" hidden="true" customHeight="false" outlineLevel="0" collapsed="false">
      <c r="A11054" s="444"/>
      <c r="B11054" s="444" t="s">
        <v>1666</v>
      </c>
      <c r="C11054" s="444" t="str">
        <f aca="false">IFERROR(VLOOKUP(B11054,'[1]#¡REF!'!$A$1:$C$15201,2,FALSE()),"")</f>
        <v/>
      </c>
      <c r="D11054" s="444" t="s">
        <v>991</v>
      </c>
      <c r="E11054" s="444" t="s">
        <v>1013</v>
      </c>
      <c r="F11054" s="354" t="s">
        <v>993</v>
      </c>
      <c r="G11054" s="447" t="n">
        <v>204.423022211775</v>
      </c>
      <c r="H11054" s="448" t="n">
        <v>52.5482611230274</v>
      </c>
      <c r="I11054" s="448" t="n">
        <v>1042.55741328005</v>
      </c>
      <c r="J11054" s="389"/>
      <c r="K11054" s="331" t="s">
        <v>2240</v>
      </c>
    </row>
    <row r="11055" customFormat="false" ht="15" hidden="true" customHeight="false" outlineLevel="0" collapsed="false">
      <c r="A11055" s="449"/>
      <c r="B11055" s="449" t="s">
        <v>1666</v>
      </c>
      <c r="C11055" s="449" t="str">
        <f aca="false">IFERROR(VLOOKUP(B11055,'[1]#¡REF!'!$A$1:$C$15201,2,FALSE()),"")</f>
        <v/>
      </c>
      <c r="D11055" s="449" t="s">
        <v>991</v>
      </c>
      <c r="E11055" s="449" t="s">
        <v>1014</v>
      </c>
      <c r="F11055" s="450" t="s">
        <v>1132</v>
      </c>
      <c r="G11055" s="447" t="n">
        <v>15599.5208249805</v>
      </c>
      <c r="H11055" s="448" t="n">
        <v>4009.95780629822</v>
      </c>
      <c r="I11055" s="448" t="n">
        <v>79557.5562074007</v>
      </c>
      <c r="J11055" s="390"/>
      <c r="K11055" s="331" t="s">
        <v>2240</v>
      </c>
    </row>
    <row r="11056" customFormat="false" ht="15.75" hidden="true" customHeight="false" outlineLevel="0" collapsed="false">
      <c r="A11056" s="455" t="s">
        <v>1029</v>
      </c>
      <c r="B11056" s="455" t="s">
        <v>1666</v>
      </c>
      <c r="C11056" s="455" t="str">
        <f aca="false">IFERROR(VLOOKUP(B11056,'[1]#¡REF!'!$A$1:$C$15201,2,FALSE()),"")</f>
        <v/>
      </c>
      <c r="D11056" s="455" t="s">
        <v>991</v>
      </c>
      <c r="E11056" s="455" t="s">
        <v>612</v>
      </c>
      <c r="F11056" s="456" t="s">
        <v>1136</v>
      </c>
      <c r="G11056" s="457" t="n">
        <v>5999.30464436006</v>
      </c>
      <c r="H11056" s="465" t="n">
        <v>1542.16009330805</v>
      </c>
      <c r="I11056" s="465" t="n">
        <v>30596.4536862363</v>
      </c>
      <c r="J11056" s="360" t="n">
        <v>4.4</v>
      </c>
      <c r="K11056" s="455" t="s">
        <v>2240</v>
      </c>
      <c r="L11056" s="458" t="s">
        <v>1658</v>
      </c>
      <c r="M11056" s="458"/>
      <c r="N11056" s="458"/>
      <c r="O11056" s="458" t="n">
        <v>3139303</v>
      </c>
      <c r="P11056" s="459" t="n">
        <v>2458</v>
      </c>
      <c r="Q11056" s="460" t="n">
        <v>44476</v>
      </c>
      <c r="R11056" s="461"/>
      <c r="S11056" s="461"/>
      <c r="T11056" s="462" t="n">
        <v>978</v>
      </c>
    </row>
    <row r="11057" customFormat="false" ht="15" hidden="true" customHeight="false" outlineLevel="0" collapsed="false">
      <c r="A11057" s="439"/>
      <c r="B11057" s="439" t="s">
        <v>1667</v>
      </c>
      <c r="C11057" s="439" t="str">
        <f aca="false">IFERROR(VLOOKUP(B11057,'[1]#¡REF!'!$A$1:$C$15201,2,FALSE()),"")</f>
        <v/>
      </c>
      <c r="D11057" s="439" t="s">
        <v>991</v>
      </c>
      <c r="E11057" s="439" t="s">
        <v>1032</v>
      </c>
      <c r="F11057" s="441" t="s">
        <v>1130</v>
      </c>
      <c r="G11057" s="447" t="n">
        <v>1917.13029563418</v>
      </c>
      <c r="H11057" s="448" t="n">
        <v>492.810752389165</v>
      </c>
      <c r="I11057" s="448" t="n">
        <v>9777.36450773433</v>
      </c>
      <c r="J11057" s="388"/>
      <c r="K11057" s="331" t="s">
        <v>2240</v>
      </c>
    </row>
    <row r="11058" customFormat="false" ht="15" hidden="true" customHeight="false" outlineLevel="0" collapsed="false">
      <c r="A11058" s="444"/>
      <c r="B11058" s="444" t="s">
        <v>1667</v>
      </c>
      <c r="C11058" s="444" t="str">
        <f aca="false">IFERROR(VLOOKUP(B11058,'[1]#¡REF!'!$A$1:$C$15201,2,FALSE()),"")</f>
        <v/>
      </c>
      <c r="D11058" s="444" t="s">
        <v>991</v>
      </c>
      <c r="E11058" s="444" t="s">
        <v>992</v>
      </c>
      <c r="F11058" s="354" t="s">
        <v>993</v>
      </c>
      <c r="G11058" s="447" t="n">
        <v>912.91918839723</v>
      </c>
      <c r="H11058" s="448" t="n">
        <v>234.671786851983</v>
      </c>
      <c r="I11058" s="448" t="n">
        <v>4655.88786082587</v>
      </c>
      <c r="J11058" s="389"/>
      <c r="K11058" s="331" t="s">
        <v>2240</v>
      </c>
    </row>
    <row r="11059" customFormat="false" ht="15" hidden="true" customHeight="false" outlineLevel="0" collapsed="false">
      <c r="A11059" s="444"/>
      <c r="B11059" s="444" t="s">
        <v>1667</v>
      </c>
      <c r="C11059" s="444" t="str">
        <f aca="false">IFERROR(VLOOKUP(B11059,'[1]#¡REF!'!$A$1:$C$15201,2,FALSE()),"")</f>
        <v/>
      </c>
      <c r="D11059" s="444" t="s">
        <v>991</v>
      </c>
      <c r="E11059" s="444" t="s">
        <v>1008</v>
      </c>
      <c r="F11059" s="354" t="s">
        <v>993</v>
      </c>
      <c r="G11059" s="447" t="n">
        <v>13693.7878259585</v>
      </c>
      <c r="H11059" s="448" t="n">
        <v>3520.07680277975</v>
      </c>
      <c r="I11059" s="448" t="n">
        <v>69838.3179123881</v>
      </c>
      <c r="J11059" s="389"/>
      <c r="K11059" s="331" t="s">
        <v>2240</v>
      </c>
    </row>
    <row r="11060" customFormat="false" ht="15" hidden="true" customHeight="false" outlineLevel="0" collapsed="false">
      <c r="A11060" s="444"/>
      <c r="B11060" s="444" t="s">
        <v>1667</v>
      </c>
      <c r="C11060" s="444" t="str">
        <f aca="false">IFERROR(VLOOKUP(B11060,'[1]#¡REF!'!$A$1:$C$15201,2,FALSE()),"")</f>
        <v/>
      </c>
      <c r="D11060" s="444" t="s">
        <v>991</v>
      </c>
      <c r="E11060" s="444" t="s">
        <v>1000</v>
      </c>
      <c r="F11060" s="354" t="s">
        <v>993</v>
      </c>
      <c r="G11060" s="447" t="n">
        <v>58520.8587338276</v>
      </c>
      <c r="H11060" s="448" t="n">
        <v>15043.1655525727</v>
      </c>
      <c r="I11060" s="448" t="n">
        <v>298456.379542521</v>
      </c>
      <c r="J11060" s="389"/>
      <c r="K11060" s="331" t="s">
        <v>2240</v>
      </c>
    </row>
    <row r="11061" customFormat="false" ht="15" hidden="true" customHeight="false" outlineLevel="0" collapsed="false">
      <c r="A11061" s="444"/>
      <c r="B11061" s="444" t="s">
        <v>1667</v>
      </c>
      <c r="C11061" s="444" t="str">
        <f aca="false">IFERROR(VLOOKUP(B11061,'[1]#¡REF!'!$A$1:$C$15201,2,FALSE()),"")</f>
        <v/>
      </c>
      <c r="D11061" s="444" t="s">
        <v>991</v>
      </c>
      <c r="E11061" s="444" t="s">
        <v>1075</v>
      </c>
      <c r="F11061" s="354" t="s">
        <v>993</v>
      </c>
      <c r="G11061" s="447" t="n">
        <v>1161.68966723548</v>
      </c>
      <c r="H11061" s="448" t="n">
        <v>298.619848769149</v>
      </c>
      <c r="I11061" s="448" t="n">
        <v>5924.61730290092</v>
      </c>
      <c r="J11061" s="389"/>
      <c r="K11061" s="331" t="s">
        <v>2240</v>
      </c>
    </row>
    <row r="11062" customFormat="false" ht="15" hidden="true" customHeight="false" outlineLevel="0" collapsed="false">
      <c r="A11062" s="444"/>
      <c r="B11062" s="444" t="s">
        <v>1667</v>
      </c>
      <c r="C11062" s="444" t="str">
        <f aca="false">IFERROR(VLOOKUP(B11062,'[1]#¡REF!'!$A$1:$C$15201,2,FALSE()),"")</f>
        <v/>
      </c>
      <c r="D11062" s="444" t="s">
        <v>991</v>
      </c>
      <c r="E11062" s="444" t="s">
        <v>1033</v>
      </c>
      <c r="F11062" s="354" t="s">
        <v>993</v>
      </c>
      <c r="G11062" s="447" t="n">
        <v>456.459594198615</v>
      </c>
      <c r="H11062" s="448" t="n">
        <v>117.335893425992</v>
      </c>
      <c r="I11062" s="448" t="n">
        <v>2327.94393041294</v>
      </c>
      <c r="J11062" s="389"/>
      <c r="K11062" s="331" t="s">
        <v>2240</v>
      </c>
    </row>
    <row r="11063" customFormat="false" ht="15" hidden="true" customHeight="false" outlineLevel="0" collapsed="false">
      <c r="A11063" s="444"/>
      <c r="B11063" s="444" t="s">
        <v>1667</v>
      </c>
      <c r="C11063" s="444" t="str">
        <f aca="false">IFERROR(VLOOKUP(B11063,'[1]#¡REF!'!$A$1:$C$15201,2,FALSE()),"")</f>
        <v/>
      </c>
      <c r="D11063" s="444" t="s">
        <v>991</v>
      </c>
      <c r="E11063" s="444" t="s">
        <v>1053</v>
      </c>
      <c r="F11063" s="354" t="s">
        <v>993</v>
      </c>
      <c r="G11063" s="447" t="n">
        <v>2282.29797099307</v>
      </c>
      <c r="H11063" s="448" t="n">
        <v>586.679467129959</v>
      </c>
      <c r="I11063" s="448" t="n">
        <v>11639.7196520647</v>
      </c>
      <c r="J11063" s="389"/>
      <c r="K11063" s="331" t="s">
        <v>2240</v>
      </c>
    </row>
    <row r="11064" customFormat="false" ht="15" hidden="true" customHeight="false" outlineLevel="0" collapsed="false">
      <c r="A11064" s="444"/>
      <c r="B11064" s="444" t="s">
        <v>1667</v>
      </c>
      <c r="C11064" s="444" t="str">
        <f aca="false">IFERROR(VLOOKUP(B11064,'[1]#¡REF!'!$A$1:$C$15201,2,FALSE()),"")</f>
        <v/>
      </c>
      <c r="D11064" s="444" t="s">
        <v>991</v>
      </c>
      <c r="E11064" s="444" t="s">
        <v>1009</v>
      </c>
      <c r="F11064" s="354" t="s">
        <v>993</v>
      </c>
      <c r="G11064" s="447" t="n">
        <v>392.555251010809</v>
      </c>
      <c r="H11064" s="448" t="n">
        <v>100.908868346353</v>
      </c>
      <c r="I11064" s="448" t="n">
        <v>2002.03178015512</v>
      </c>
      <c r="J11064" s="389"/>
      <c r="K11064" s="331" t="s">
        <v>2240</v>
      </c>
    </row>
    <row r="11065" customFormat="false" ht="15" hidden="true" customHeight="false" outlineLevel="0" collapsed="false">
      <c r="A11065" s="444"/>
      <c r="B11065" s="444" t="s">
        <v>1667</v>
      </c>
      <c r="C11065" s="444" t="str">
        <f aca="false">IFERROR(VLOOKUP(B11065,'[1]#¡REF!'!$A$1:$C$15201,2,FALSE()),"")</f>
        <v/>
      </c>
      <c r="D11065" s="444" t="s">
        <v>991</v>
      </c>
      <c r="E11065" s="444" t="s">
        <v>1010</v>
      </c>
      <c r="F11065" s="354" t="s">
        <v>993</v>
      </c>
      <c r="G11065" s="447" t="n">
        <v>2510.52776809238</v>
      </c>
      <c r="H11065" s="448" t="n">
        <v>645.347413842955</v>
      </c>
      <c r="I11065" s="448" t="n">
        <v>12803.6916172712</v>
      </c>
      <c r="J11065" s="389"/>
      <c r="K11065" s="331" t="s">
        <v>2240</v>
      </c>
    </row>
    <row r="11066" customFormat="false" ht="15" hidden="true" customHeight="false" outlineLevel="0" collapsed="false">
      <c r="A11066" s="444"/>
      <c r="B11066" s="444" t="s">
        <v>1667</v>
      </c>
      <c r="C11066" s="444" t="str">
        <f aca="false">IFERROR(VLOOKUP(B11066,'[1]#¡REF!'!$A$1:$C$15201,2,FALSE()),"")</f>
        <v/>
      </c>
      <c r="D11066" s="444" t="s">
        <v>991</v>
      </c>
      <c r="E11066" s="444" t="s">
        <v>1001</v>
      </c>
      <c r="F11066" s="354" t="s">
        <v>993</v>
      </c>
      <c r="G11066" s="447" t="n">
        <v>13693.7878259585</v>
      </c>
      <c r="H11066" s="448" t="n">
        <v>3520.07680277975</v>
      </c>
      <c r="I11066" s="448" t="n">
        <v>69838.3179123881</v>
      </c>
      <c r="J11066" s="389"/>
      <c r="K11066" s="331" t="s">
        <v>2240</v>
      </c>
    </row>
    <row r="11067" customFormat="false" ht="15" hidden="true" customHeight="false" outlineLevel="0" collapsed="false">
      <c r="A11067" s="444"/>
      <c r="B11067" s="444" t="s">
        <v>1667</v>
      </c>
      <c r="C11067" s="444" t="str">
        <f aca="false">IFERROR(VLOOKUP(B11067,'[1]#¡REF!'!$A$1:$C$15201,2,FALSE()),"")</f>
        <v/>
      </c>
      <c r="D11067" s="444" t="s">
        <v>991</v>
      </c>
      <c r="E11067" s="444" t="s">
        <v>1012</v>
      </c>
      <c r="F11067" s="354" t="s">
        <v>993</v>
      </c>
      <c r="G11067" s="447" t="n">
        <v>15976.0857969515</v>
      </c>
      <c r="H11067" s="448" t="n">
        <v>4106.75626990971</v>
      </c>
      <c r="I11067" s="448" t="n">
        <v>81478.0375644528</v>
      </c>
      <c r="J11067" s="389"/>
      <c r="K11067" s="331" t="s">
        <v>2240</v>
      </c>
    </row>
    <row r="11068" customFormat="false" ht="15" hidden="true" customHeight="false" outlineLevel="0" collapsed="false">
      <c r="A11068" s="444"/>
      <c r="B11068" s="444" t="s">
        <v>1667</v>
      </c>
      <c r="C11068" s="444" t="str">
        <f aca="false">IFERROR(VLOOKUP(B11068,'[1]#¡REF!'!$A$1:$C$15201,2,FALSE()),"")</f>
        <v/>
      </c>
      <c r="D11068" s="444" t="s">
        <v>991</v>
      </c>
      <c r="E11068" s="444" t="s">
        <v>1013</v>
      </c>
      <c r="F11068" s="354" t="s">
        <v>993</v>
      </c>
      <c r="G11068" s="447" t="n">
        <v>273.875756519169</v>
      </c>
      <c r="H11068" s="448" t="n">
        <v>70.4015360555951</v>
      </c>
      <c r="I11068" s="448" t="n">
        <v>1396.76635824776</v>
      </c>
      <c r="J11068" s="389"/>
      <c r="K11068" s="331" t="s">
        <v>2240</v>
      </c>
    </row>
    <row r="11069" customFormat="false" ht="15" hidden="true" customHeight="false" outlineLevel="0" collapsed="false">
      <c r="A11069" s="444"/>
      <c r="B11069" s="444" t="s">
        <v>1667</v>
      </c>
      <c r="C11069" s="444" t="str">
        <f aca="false">IFERROR(VLOOKUP(B11069,'[1]#¡REF!'!$A$1:$C$15201,2,FALSE()),"")</f>
        <v/>
      </c>
      <c r="D11069" s="444" t="s">
        <v>991</v>
      </c>
      <c r="E11069" s="444" t="s">
        <v>1037</v>
      </c>
      <c r="F11069" s="446" t="s">
        <v>1131</v>
      </c>
      <c r="G11069" s="447" t="n">
        <v>13973.141097608</v>
      </c>
      <c r="H11069" s="448" t="n">
        <v>3591.88636955646</v>
      </c>
      <c r="I11069" s="448" t="n">
        <v>71263.0195978008</v>
      </c>
      <c r="J11069" s="389"/>
      <c r="K11069" s="331" t="s">
        <v>2240</v>
      </c>
    </row>
    <row r="11070" customFormat="false" ht="15" hidden="true" customHeight="false" outlineLevel="0" collapsed="false">
      <c r="A11070" s="444"/>
      <c r="B11070" s="444" t="s">
        <v>1667</v>
      </c>
      <c r="C11070" s="444" t="str">
        <f aca="false">IFERROR(VLOOKUP(B11070,'[1]#¡REF!'!$A$1:$C$15201,2,FALSE()),"")</f>
        <v/>
      </c>
      <c r="D11070" s="444" t="s">
        <v>991</v>
      </c>
      <c r="E11070" s="444" t="s">
        <v>1014</v>
      </c>
      <c r="F11070" s="446" t="s">
        <v>1132</v>
      </c>
      <c r="G11070" s="447" t="n">
        <v>68576.6635940231</v>
      </c>
      <c r="H11070" s="448" t="n">
        <v>17628.0752847473</v>
      </c>
      <c r="I11070" s="448" t="n">
        <v>349740.984329518</v>
      </c>
      <c r="J11070" s="389"/>
      <c r="K11070" s="331" t="s">
        <v>2240</v>
      </c>
    </row>
    <row r="11071" customFormat="false" ht="15" hidden="true" customHeight="false" outlineLevel="0" collapsed="false">
      <c r="A11071" s="444"/>
      <c r="B11071" s="444" t="s">
        <v>1667</v>
      </c>
      <c r="C11071" s="444" t="str">
        <f aca="false">IFERROR(VLOOKUP(B11071,'[1]#¡REF!'!$A$1:$C$15201,2,FALSE()),"")</f>
        <v/>
      </c>
      <c r="D11071" s="444" t="s">
        <v>991</v>
      </c>
      <c r="E11071" s="444" t="s">
        <v>1002</v>
      </c>
      <c r="F11071" s="446" t="s">
        <v>1133</v>
      </c>
      <c r="G11071" s="447" t="n">
        <v>2738.75756519169</v>
      </c>
      <c r="H11071" s="448" t="n">
        <v>704.015360555951</v>
      </c>
      <c r="I11071" s="448" t="n">
        <v>13967.6635824776</v>
      </c>
      <c r="J11071" s="389"/>
      <c r="K11071" s="331" t="s">
        <v>2240</v>
      </c>
    </row>
    <row r="11072" customFormat="false" ht="15" hidden="true" customHeight="false" outlineLevel="0" collapsed="false">
      <c r="A11072" s="449"/>
      <c r="B11072" s="449" t="s">
        <v>1667</v>
      </c>
      <c r="C11072" s="449" t="str">
        <f aca="false">IFERROR(VLOOKUP(B11072,'[1]#¡REF!'!$A$1:$C$15201,2,FALSE()),"")</f>
        <v/>
      </c>
      <c r="D11072" s="449" t="s">
        <v>991</v>
      </c>
      <c r="E11072" s="449" t="s">
        <v>1004</v>
      </c>
      <c r="F11072" s="450" t="s">
        <v>1134</v>
      </c>
      <c r="G11072" s="447" t="n">
        <v>1562.91765053606</v>
      </c>
      <c r="H11072" s="448" t="n">
        <v>401.758099090596</v>
      </c>
      <c r="I11072" s="448" t="n">
        <v>7970.88001773389</v>
      </c>
      <c r="J11072" s="390"/>
      <c r="K11072" s="331" t="s">
        <v>2240</v>
      </c>
    </row>
    <row r="11073" customFormat="false" ht="15.75" hidden="true" customHeight="false" outlineLevel="0" collapsed="false">
      <c r="A11073" s="451"/>
      <c r="B11073" s="451" t="s">
        <v>1667</v>
      </c>
      <c r="C11073" s="451" t="str">
        <f aca="false">IFERROR(VLOOKUP(B11073,'[1]#¡REF!'!$A$1:$C$15201,2,FALSE()),"")</f>
        <v/>
      </c>
      <c r="D11073" s="451" t="s">
        <v>991</v>
      </c>
      <c r="E11073" s="451" t="s">
        <v>612</v>
      </c>
      <c r="F11073" s="452" t="s">
        <v>1136</v>
      </c>
      <c r="G11073" s="453" t="n">
        <v>1.82583837679446</v>
      </c>
      <c r="H11073" s="454" t="n">
        <v>0.469343573703967</v>
      </c>
      <c r="I11073" s="454" t="n">
        <v>9.31177572165174</v>
      </c>
      <c r="J11073" s="360"/>
      <c r="K11073" s="356" t="s">
        <v>2240</v>
      </c>
      <c r="L11073" s="379"/>
      <c r="M11073" s="379"/>
      <c r="N11073" s="379"/>
      <c r="O11073" s="379"/>
      <c r="P11073" s="101"/>
      <c r="Q11073" s="380"/>
      <c r="R11073" s="381"/>
      <c r="S11073" s="381"/>
      <c r="T11073" s="382"/>
    </row>
    <row r="11074" customFormat="false" ht="15" hidden="true" customHeight="false" outlineLevel="0" collapsed="false">
      <c r="A11074" s="439"/>
      <c r="B11074" s="439" t="s">
        <v>1668</v>
      </c>
      <c r="C11074" s="439" t="str">
        <f aca="false">IFERROR(VLOOKUP(B11074,'[1]#¡REF!'!$A$1:$C$15201,2,FALSE()),"")</f>
        <v/>
      </c>
      <c r="D11074" s="439" t="s">
        <v>991</v>
      </c>
      <c r="E11074" s="439" t="s">
        <v>992</v>
      </c>
      <c r="F11074" s="354" t="s">
        <v>993</v>
      </c>
      <c r="G11074" s="447" t="n">
        <v>4192.79170802931</v>
      </c>
      <c r="H11074" s="448" t="n">
        <v>414.207280073944</v>
      </c>
      <c r="I11074" s="448" t="n">
        <v>8217.87174773745</v>
      </c>
      <c r="J11074" s="388"/>
      <c r="K11074" s="331" t="s">
        <v>2240</v>
      </c>
    </row>
    <row r="11075" customFormat="false" ht="15" hidden="true" customHeight="false" outlineLevel="0" collapsed="false">
      <c r="A11075" s="444"/>
      <c r="B11075" s="444" t="s">
        <v>1668</v>
      </c>
      <c r="C11075" s="444" t="str">
        <f aca="false">IFERROR(VLOOKUP(B11075,'[1]#¡REF!'!$A$1:$C$15201,2,FALSE()),"")</f>
        <v/>
      </c>
      <c r="D11075" s="444" t="s">
        <v>991</v>
      </c>
      <c r="E11075" s="444" t="s">
        <v>1011</v>
      </c>
      <c r="F11075" s="354" t="s">
        <v>993</v>
      </c>
      <c r="G11075" s="447" t="n">
        <v>1110.67330014021</v>
      </c>
      <c r="H11075" s="448" t="n">
        <v>109.723782801045</v>
      </c>
      <c r="I11075" s="448" t="n">
        <v>2176.91966827482</v>
      </c>
      <c r="J11075" s="389"/>
      <c r="K11075" s="331" t="s">
        <v>2240</v>
      </c>
    </row>
    <row r="11076" customFormat="false" ht="15" hidden="true" customHeight="false" outlineLevel="0" collapsed="false">
      <c r="A11076" s="449"/>
      <c r="B11076" s="449" t="s">
        <v>1668</v>
      </c>
      <c r="C11076" s="449" t="str">
        <f aca="false">IFERROR(VLOOKUP(B11076,'[1]#¡REF!'!$A$1:$C$15201,2,FALSE()),"")</f>
        <v/>
      </c>
      <c r="D11076" s="449" t="s">
        <v>991</v>
      </c>
      <c r="E11076" s="449" t="s">
        <v>1014</v>
      </c>
      <c r="F11076" s="450" t="s">
        <v>1132</v>
      </c>
      <c r="G11076" s="447" t="n">
        <v>1779.0966862246</v>
      </c>
      <c r="H11076" s="448" t="n">
        <v>175.757550268583</v>
      </c>
      <c r="I11076" s="448" t="n">
        <v>3487.02950500021</v>
      </c>
      <c r="J11076" s="390"/>
      <c r="K11076" s="331" t="s">
        <v>2240</v>
      </c>
    </row>
    <row r="11077" customFormat="false" ht="15.75" hidden="true" customHeight="false" outlineLevel="0" collapsed="false">
      <c r="A11077" s="451"/>
      <c r="B11077" s="451" t="s">
        <v>1668</v>
      </c>
      <c r="C11077" s="451" t="str">
        <f aca="false">IFERROR(VLOOKUP(B11077,'[1]#¡REF!'!$A$1:$C$15201,2,FALSE()),"")</f>
        <v/>
      </c>
      <c r="D11077" s="451" t="s">
        <v>991</v>
      </c>
      <c r="E11077" s="451" t="s">
        <v>612</v>
      </c>
      <c r="F11077" s="452" t="s">
        <v>1136</v>
      </c>
      <c r="G11077" s="453" t="n">
        <v>86.8344580109622</v>
      </c>
      <c r="H11077" s="454" t="n">
        <v>8.5784048371726</v>
      </c>
      <c r="I11077" s="454" t="n">
        <v>170.195537701486</v>
      </c>
      <c r="J11077" s="360"/>
      <c r="K11077" s="356" t="s">
        <v>2240</v>
      </c>
      <c r="L11077" s="379"/>
      <c r="M11077" s="379"/>
      <c r="N11077" s="379"/>
      <c r="O11077" s="379"/>
      <c r="P11077" s="101"/>
      <c r="Q11077" s="380"/>
      <c r="R11077" s="381"/>
      <c r="S11077" s="381"/>
      <c r="T11077" s="382"/>
    </row>
    <row r="11078" customFormat="false" ht="15" hidden="true" customHeight="false" outlineLevel="0" collapsed="false">
      <c r="A11078" s="439"/>
      <c r="B11078" s="439" t="s">
        <v>1688</v>
      </c>
      <c r="C11078" s="439" t="str">
        <f aca="false">IFERROR(VLOOKUP(B11078,'[1]#¡REF!'!$A$1:$C$15201,2,FALSE()),"")</f>
        <v/>
      </c>
      <c r="D11078" s="439" t="s">
        <v>991</v>
      </c>
      <c r="E11078" s="439" t="s">
        <v>1032</v>
      </c>
      <c r="F11078" s="441" t="s">
        <v>1130</v>
      </c>
      <c r="G11078" s="447" t="n">
        <v>3.72786579683131</v>
      </c>
      <c r="H11078" s="448" t="n">
        <v>136.403447785227</v>
      </c>
      <c r="I11078" s="448" t="n">
        <v>2706.24417520969</v>
      </c>
      <c r="J11078" s="388"/>
      <c r="K11078" s="331" t="s">
        <v>2240</v>
      </c>
    </row>
    <row r="11079" customFormat="false" ht="15" hidden="true" customHeight="false" outlineLevel="0" collapsed="false">
      <c r="A11079" s="444"/>
      <c r="B11079" s="444" t="s">
        <v>1688</v>
      </c>
      <c r="C11079" s="444" t="str">
        <f aca="false">IFERROR(VLOOKUP(B11079,'[1]#¡REF!'!$A$1:$C$15201,2,FALSE()),"")</f>
        <v/>
      </c>
      <c r="D11079" s="444" t="s">
        <v>991</v>
      </c>
      <c r="E11079" s="444" t="s">
        <v>1000</v>
      </c>
      <c r="F11079" s="354" t="s">
        <v>993</v>
      </c>
      <c r="G11079" s="447" t="n">
        <v>11.9291705498602</v>
      </c>
      <c r="H11079" s="448" t="n">
        <v>436.491032912726</v>
      </c>
      <c r="I11079" s="448" t="n">
        <v>8659.98136067102</v>
      </c>
      <c r="J11079" s="389"/>
      <c r="K11079" s="331" t="s">
        <v>2240</v>
      </c>
    </row>
    <row r="11080" customFormat="false" ht="15" hidden="true" customHeight="false" outlineLevel="0" collapsed="false">
      <c r="A11080" s="444"/>
      <c r="B11080" s="444" t="s">
        <v>1688</v>
      </c>
      <c r="C11080" s="444" t="str">
        <f aca="false">IFERROR(VLOOKUP(B11080,'[1]#¡REF!'!$A$1:$C$15201,2,FALSE()),"")</f>
        <v/>
      </c>
      <c r="D11080" s="444" t="s">
        <v>991</v>
      </c>
      <c r="E11080" s="444" t="s">
        <v>1053</v>
      </c>
      <c r="F11080" s="354" t="s">
        <v>993</v>
      </c>
      <c r="G11080" s="447" t="n">
        <v>18.6393289841566</v>
      </c>
      <c r="H11080" s="448" t="n">
        <v>682.017238926135</v>
      </c>
      <c r="I11080" s="448" t="n">
        <v>13531.2208760485</v>
      </c>
      <c r="J11080" s="389"/>
      <c r="K11080" s="331" t="s">
        <v>2240</v>
      </c>
    </row>
    <row r="11081" customFormat="false" ht="15" hidden="true" customHeight="false" outlineLevel="0" collapsed="false">
      <c r="A11081" s="444"/>
      <c r="B11081" s="444" t="s">
        <v>1688</v>
      </c>
      <c r="C11081" s="444" t="str">
        <f aca="false">IFERROR(VLOOKUP(B11081,'[1]#¡REF!'!$A$1:$C$15201,2,FALSE()),"")</f>
        <v/>
      </c>
      <c r="D11081" s="444" t="s">
        <v>991</v>
      </c>
      <c r="E11081" s="444" t="s">
        <v>1035</v>
      </c>
      <c r="F11081" s="354" t="s">
        <v>993</v>
      </c>
      <c r="G11081" s="447" t="n">
        <v>1.11835973904939</v>
      </c>
      <c r="H11081" s="448" t="n">
        <v>40.9210343355681</v>
      </c>
      <c r="I11081" s="448" t="n">
        <v>811.873252562908</v>
      </c>
      <c r="J11081" s="389"/>
      <c r="K11081" s="331" t="s">
        <v>2240</v>
      </c>
    </row>
    <row r="11082" customFormat="false" ht="15" hidden="true" customHeight="false" outlineLevel="0" collapsed="false">
      <c r="A11082" s="444"/>
      <c r="B11082" s="444" t="s">
        <v>1688</v>
      </c>
      <c r="C11082" s="444" t="str">
        <f aca="false">IFERROR(VLOOKUP(B11082,'[1]#¡REF!'!$A$1:$C$15201,2,FALSE()),"")</f>
        <v/>
      </c>
      <c r="D11082" s="444" t="s">
        <v>991</v>
      </c>
      <c r="E11082" s="444" t="s">
        <v>1014</v>
      </c>
      <c r="F11082" s="446" t="s">
        <v>1132</v>
      </c>
      <c r="G11082" s="447" t="n">
        <v>4.47343895619758</v>
      </c>
      <c r="H11082" s="448" t="n">
        <v>163.684137342272</v>
      </c>
      <c r="I11082" s="448" t="n">
        <v>3247.49301025163</v>
      </c>
      <c r="J11082" s="389"/>
      <c r="K11082" s="331" t="s">
        <v>2240</v>
      </c>
    </row>
    <row r="11083" customFormat="false" ht="15" hidden="true" customHeight="false" outlineLevel="0" collapsed="false">
      <c r="A11083" s="444"/>
      <c r="B11083" s="444" t="s">
        <v>1688</v>
      </c>
      <c r="C11083" s="444" t="str">
        <f aca="false">IFERROR(VLOOKUP(B11083,'[1]#¡REF!'!$A$1:$C$15201,2,FALSE()),"")</f>
        <v/>
      </c>
      <c r="D11083" s="444" t="s">
        <v>991</v>
      </c>
      <c r="E11083" s="444" t="s">
        <v>1002</v>
      </c>
      <c r="F11083" s="446" t="s">
        <v>1133</v>
      </c>
      <c r="G11083" s="447" t="n">
        <v>0.372786579683131</v>
      </c>
      <c r="H11083" s="448" t="n">
        <v>13.6403447785227</v>
      </c>
      <c r="I11083" s="448" t="n">
        <v>270.624417520969</v>
      </c>
      <c r="J11083" s="389"/>
      <c r="K11083" s="331" t="s">
        <v>2240</v>
      </c>
    </row>
    <row r="11084" customFormat="false" ht="15" hidden="true" customHeight="false" outlineLevel="0" collapsed="false">
      <c r="A11084" s="444"/>
      <c r="B11084" s="444" t="s">
        <v>1688</v>
      </c>
      <c r="C11084" s="444" t="str">
        <f aca="false">IFERROR(VLOOKUP(B11084,'[1]#¡REF!'!$A$1:$C$15201,2,FALSE()),"")</f>
        <v/>
      </c>
      <c r="D11084" s="444" t="s">
        <v>991</v>
      </c>
      <c r="E11084" s="444" t="s">
        <v>1004</v>
      </c>
      <c r="F11084" s="446" t="s">
        <v>1134</v>
      </c>
      <c r="G11084" s="447" t="n">
        <v>5.9645852749301</v>
      </c>
      <c r="H11084" s="448" t="n">
        <v>218.245516456363</v>
      </c>
      <c r="I11084" s="448" t="n">
        <v>4329.99068033551</v>
      </c>
      <c r="J11084" s="389"/>
      <c r="K11084" s="331" t="s">
        <v>2240</v>
      </c>
    </row>
    <row r="11085" customFormat="false" ht="15" hidden="true" customHeight="false" outlineLevel="0" collapsed="false">
      <c r="A11085" s="444"/>
      <c r="B11085" s="444" t="s">
        <v>1054</v>
      </c>
      <c r="C11085" s="444" t="str">
        <f aca="false">IFERROR(VLOOKUP(B11085,'[1]#¡REF!'!$A$1:$C$15201,2,FALSE()),"")</f>
        <v/>
      </c>
      <c r="D11085" s="444" t="s">
        <v>991</v>
      </c>
      <c r="E11085" s="444" t="s">
        <v>997</v>
      </c>
      <c r="F11085" s="446" t="s">
        <v>1130</v>
      </c>
      <c r="G11085" s="447" t="n">
        <v>0.285140562248996</v>
      </c>
      <c r="H11085" s="448" t="n">
        <v>2.90041440189539</v>
      </c>
      <c r="I11085" s="448" t="n">
        <v>57.5442168674699</v>
      </c>
      <c r="J11085" s="389"/>
      <c r="K11085" s="331" t="s">
        <v>2240</v>
      </c>
    </row>
    <row r="11086" customFormat="false" ht="15" hidden="true" customHeight="false" outlineLevel="0" collapsed="false">
      <c r="A11086" s="444"/>
      <c r="B11086" s="444" t="s">
        <v>1054</v>
      </c>
      <c r="C11086" s="444" t="str">
        <f aca="false">IFERROR(VLOOKUP(B11086,'[1]#¡REF!'!$A$1:$C$15201,2,FALSE()),"")</f>
        <v/>
      </c>
      <c r="D11086" s="444" t="s">
        <v>991</v>
      </c>
      <c r="E11086" s="444" t="s">
        <v>1032</v>
      </c>
      <c r="F11086" s="446" t="s">
        <v>1130</v>
      </c>
      <c r="G11086" s="447" t="n">
        <v>6.8433734939759</v>
      </c>
      <c r="H11086" s="448" t="n">
        <v>69.6099456454894</v>
      </c>
      <c r="I11086" s="448" t="n">
        <v>1381.06120481928</v>
      </c>
      <c r="J11086" s="389"/>
      <c r="K11086" s="331" t="s">
        <v>2240</v>
      </c>
    </row>
    <row r="11087" customFormat="false" ht="15" hidden="true" customHeight="false" outlineLevel="0" collapsed="false">
      <c r="A11087" s="444"/>
      <c r="B11087" s="444" t="s">
        <v>1054</v>
      </c>
      <c r="C11087" s="444" t="str">
        <f aca="false">IFERROR(VLOOKUP(B11087,'[1]#¡REF!'!$A$1:$C$15201,2,FALSE()),"")</f>
        <v/>
      </c>
      <c r="D11087" s="444" t="s">
        <v>991</v>
      </c>
      <c r="E11087" s="444" t="s">
        <v>992</v>
      </c>
      <c r="F11087" s="354" t="s">
        <v>993</v>
      </c>
      <c r="G11087" s="447" t="n">
        <v>1.42570281124498</v>
      </c>
      <c r="H11087" s="448" t="n">
        <v>14.502072009477</v>
      </c>
      <c r="I11087" s="448" t="n">
        <v>287.721084337349</v>
      </c>
      <c r="J11087" s="389"/>
      <c r="K11087" s="331" t="s">
        <v>2240</v>
      </c>
    </row>
    <row r="11088" customFormat="false" ht="15" hidden="true" customHeight="false" outlineLevel="0" collapsed="false">
      <c r="A11088" s="444"/>
      <c r="B11088" s="444" t="s">
        <v>1054</v>
      </c>
      <c r="C11088" s="444" t="str">
        <f aca="false">IFERROR(VLOOKUP(B11088,'[1]#¡REF!'!$A$1:$C$15201,2,FALSE()),"")</f>
        <v/>
      </c>
      <c r="D11088" s="444" t="s">
        <v>991</v>
      </c>
      <c r="E11088" s="444" t="s">
        <v>1000</v>
      </c>
      <c r="F11088" s="354" t="s">
        <v>993</v>
      </c>
      <c r="G11088" s="447" t="n">
        <v>9.40963855421687</v>
      </c>
      <c r="H11088" s="448" t="n">
        <v>95.7136752625479</v>
      </c>
      <c r="I11088" s="448" t="n">
        <v>1898.95915662651</v>
      </c>
      <c r="J11088" s="389"/>
      <c r="K11088" s="331" t="s">
        <v>2240</v>
      </c>
    </row>
    <row r="11089" customFormat="false" ht="15" hidden="true" customHeight="false" outlineLevel="0" collapsed="false">
      <c r="A11089" s="444"/>
      <c r="B11089" s="444" t="s">
        <v>1054</v>
      </c>
      <c r="C11089" s="444" t="str">
        <f aca="false">IFERROR(VLOOKUP(B11089,'[1]#¡REF!'!$A$1:$C$15201,2,FALSE()),"")</f>
        <v/>
      </c>
      <c r="D11089" s="444" t="s">
        <v>991</v>
      </c>
      <c r="E11089" s="444" t="s">
        <v>1053</v>
      </c>
      <c r="F11089" s="354" t="s">
        <v>993</v>
      </c>
      <c r="G11089" s="447" t="n">
        <v>28.5140562248996</v>
      </c>
      <c r="H11089" s="448" t="n">
        <v>290.041440189539</v>
      </c>
      <c r="I11089" s="448" t="n">
        <v>5754.42168674699</v>
      </c>
      <c r="J11089" s="389"/>
      <c r="K11089" s="331" t="s">
        <v>2240</v>
      </c>
    </row>
    <row r="11090" customFormat="false" ht="15" hidden="true" customHeight="false" outlineLevel="0" collapsed="false">
      <c r="A11090" s="444"/>
      <c r="B11090" s="444" t="s">
        <v>1054</v>
      </c>
      <c r="C11090" s="444" t="str">
        <f aca="false">IFERROR(VLOOKUP(B11090,'[1]#¡REF!'!$A$1:$C$15201,2,FALSE()),"")</f>
        <v/>
      </c>
      <c r="D11090" s="444" t="s">
        <v>991</v>
      </c>
      <c r="E11090" s="444" t="s">
        <v>1002</v>
      </c>
      <c r="F11090" s="446" t="s">
        <v>1133</v>
      </c>
      <c r="G11090" s="447" t="n">
        <v>0.285140562248996</v>
      </c>
      <c r="H11090" s="448" t="n">
        <v>2.90041440189539</v>
      </c>
      <c r="I11090" s="448" t="n">
        <v>57.5442168674699</v>
      </c>
      <c r="J11090" s="389"/>
      <c r="K11090" s="331" t="s">
        <v>2240</v>
      </c>
    </row>
    <row r="11091" customFormat="false" ht="15" hidden="true" customHeight="false" outlineLevel="0" collapsed="false">
      <c r="A11091" s="444"/>
      <c r="B11091" s="444" t="s">
        <v>1689</v>
      </c>
      <c r="C11091" s="444" t="str">
        <f aca="false">IFERROR(VLOOKUP(B11091,'[1]#¡REF!'!$A$1:$C$15201,2,FALSE()),"")</f>
        <v/>
      </c>
      <c r="D11091" s="444" t="s">
        <v>991</v>
      </c>
      <c r="E11091" s="444" t="s">
        <v>1000</v>
      </c>
      <c r="F11091" s="354" t="s">
        <v>993</v>
      </c>
      <c r="G11091" s="447" t="n">
        <v>1.21532846715328</v>
      </c>
      <c r="H11091" s="448" t="n">
        <v>55.6429364807264</v>
      </c>
      <c r="I11091" s="448" t="n">
        <v>1103.95576642336</v>
      </c>
      <c r="J11091" s="389"/>
      <c r="K11091" s="331" t="s">
        <v>2240</v>
      </c>
    </row>
    <row r="11092" customFormat="false" ht="15" hidden="true" customHeight="false" outlineLevel="0" collapsed="false">
      <c r="A11092" s="444"/>
      <c r="B11092" s="444" t="s">
        <v>1689</v>
      </c>
      <c r="C11092" s="444" t="str">
        <f aca="false">IFERROR(VLOOKUP(B11092,'[1]#¡REF!'!$A$1:$C$15201,2,FALSE()),"")</f>
        <v/>
      </c>
      <c r="D11092" s="444" t="s">
        <v>991</v>
      </c>
      <c r="E11092" s="444" t="s">
        <v>1053</v>
      </c>
      <c r="F11092" s="354" t="s">
        <v>993</v>
      </c>
      <c r="G11092" s="447" t="n">
        <v>10.1277372262774</v>
      </c>
      <c r="H11092" s="448" t="n">
        <v>463.691137339387</v>
      </c>
      <c r="I11092" s="448" t="n">
        <v>9199.63138686132</v>
      </c>
      <c r="J11092" s="389"/>
      <c r="K11092" s="331" t="s">
        <v>2240</v>
      </c>
    </row>
    <row r="11093" customFormat="false" ht="15" hidden="true" customHeight="false" outlineLevel="0" collapsed="false">
      <c r="A11093" s="444"/>
      <c r="B11093" s="444" t="s">
        <v>1689</v>
      </c>
      <c r="C11093" s="444" t="str">
        <f aca="false">IFERROR(VLOOKUP(B11093,'[1]#¡REF!'!$A$1:$C$15201,2,FALSE()),"")</f>
        <v/>
      </c>
      <c r="D11093" s="444" t="s">
        <v>991</v>
      </c>
      <c r="E11093" s="444" t="s">
        <v>1002</v>
      </c>
      <c r="F11093" s="446" t="s">
        <v>1133</v>
      </c>
      <c r="G11093" s="447" t="n">
        <v>0.202554744525547</v>
      </c>
      <c r="H11093" s="448" t="n">
        <v>9.27382274678773</v>
      </c>
      <c r="I11093" s="448" t="n">
        <v>183.992627737226</v>
      </c>
      <c r="J11093" s="389"/>
      <c r="K11093" s="331" t="s">
        <v>2240</v>
      </c>
    </row>
    <row r="11094" customFormat="false" ht="15" hidden="true" customHeight="false" outlineLevel="0" collapsed="false">
      <c r="A11094" s="444"/>
      <c r="B11094" s="444" t="s">
        <v>1690</v>
      </c>
      <c r="C11094" s="444" t="str">
        <f aca="false">IFERROR(VLOOKUP(B11094,'[1]#¡REF!'!$A$1:$C$15201,2,FALSE()),"")</f>
        <v/>
      </c>
      <c r="D11094" s="444" t="s">
        <v>991</v>
      </c>
      <c r="E11094" s="444" t="s">
        <v>997</v>
      </c>
      <c r="F11094" s="446" t="s">
        <v>1130</v>
      </c>
      <c r="G11094" s="447" t="n">
        <v>7.32785485592316</v>
      </c>
      <c r="H11094" s="448" t="n">
        <v>111.67961996747</v>
      </c>
      <c r="I11094" s="448" t="n">
        <v>2215.72347278548</v>
      </c>
      <c r="J11094" s="389"/>
      <c r="K11094" s="331" t="s">
        <v>2240</v>
      </c>
    </row>
    <row r="11095" customFormat="false" ht="15" hidden="true" customHeight="false" outlineLevel="0" collapsed="false">
      <c r="A11095" s="444"/>
      <c r="B11095" s="444" t="s">
        <v>1690</v>
      </c>
      <c r="C11095" s="444" t="str">
        <f aca="false">IFERROR(VLOOKUP(B11095,'[1]#¡REF!'!$A$1:$C$15201,2,FALSE()),"")</f>
        <v/>
      </c>
      <c r="D11095" s="444" t="s">
        <v>991</v>
      </c>
      <c r="E11095" s="444" t="s">
        <v>1032</v>
      </c>
      <c r="F11095" s="446" t="s">
        <v>1130</v>
      </c>
      <c r="G11095" s="447" t="n">
        <v>1.99850586979723</v>
      </c>
      <c r="H11095" s="448" t="n">
        <v>30.4580781729462</v>
      </c>
      <c r="I11095" s="448" t="n">
        <v>604.288219850587</v>
      </c>
      <c r="J11095" s="389"/>
      <c r="K11095" s="331" t="s">
        <v>2240</v>
      </c>
    </row>
    <row r="11096" customFormat="false" ht="15" hidden="true" customHeight="false" outlineLevel="0" collapsed="false">
      <c r="A11096" s="444"/>
      <c r="B11096" s="444" t="s">
        <v>1690</v>
      </c>
      <c r="C11096" s="444" t="str">
        <f aca="false">IFERROR(VLOOKUP(B11096,'[1]#¡REF!'!$A$1:$C$15201,2,FALSE()),"")</f>
        <v/>
      </c>
      <c r="D11096" s="444" t="s">
        <v>991</v>
      </c>
      <c r="E11096" s="444" t="s">
        <v>992</v>
      </c>
      <c r="F11096" s="354" t="s">
        <v>993</v>
      </c>
      <c r="G11096" s="447" t="n">
        <v>19.9850586979723</v>
      </c>
      <c r="H11096" s="448" t="n">
        <v>304.580781729462</v>
      </c>
      <c r="I11096" s="448" t="n">
        <v>6042.88219850587</v>
      </c>
      <c r="J11096" s="389"/>
      <c r="K11096" s="331" t="s">
        <v>2240</v>
      </c>
    </row>
    <row r="11097" customFormat="false" ht="15" hidden="true" customHeight="false" outlineLevel="0" collapsed="false">
      <c r="A11097" s="444"/>
      <c r="B11097" s="444" t="s">
        <v>1690</v>
      </c>
      <c r="C11097" s="444" t="str">
        <f aca="false">IFERROR(VLOOKUP(B11097,'[1]#¡REF!'!$A$1:$C$15201,2,FALSE()),"")</f>
        <v/>
      </c>
      <c r="D11097" s="444" t="s">
        <v>991</v>
      </c>
      <c r="E11097" s="444" t="s">
        <v>1000</v>
      </c>
      <c r="F11097" s="354" t="s">
        <v>993</v>
      </c>
      <c r="G11097" s="447" t="n">
        <v>73.9447171824973</v>
      </c>
      <c r="H11097" s="448" t="n">
        <v>1126.94889239901</v>
      </c>
      <c r="I11097" s="448" t="n">
        <v>22358.6641344717</v>
      </c>
      <c r="J11097" s="389"/>
      <c r="K11097" s="331" t="s">
        <v>2240</v>
      </c>
    </row>
    <row r="11098" customFormat="false" ht="15" hidden="true" customHeight="false" outlineLevel="0" collapsed="false">
      <c r="A11098" s="444"/>
      <c r="B11098" s="444" t="s">
        <v>1690</v>
      </c>
      <c r="C11098" s="444" t="str">
        <f aca="false">IFERROR(VLOOKUP(B11098,'[1]#¡REF!'!$A$1:$C$15201,2,FALSE()),"")</f>
        <v/>
      </c>
      <c r="D11098" s="444" t="s">
        <v>991</v>
      </c>
      <c r="E11098" s="444" t="s">
        <v>1053</v>
      </c>
      <c r="F11098" s="354" t="s">
        <v>993</v>
      </c>
      <c r="G11098" s="447" t="n">
        <v>33.3084311632871</v>
      </c>
      <c r="H11098" s="448" t="n">
        <v>507.634636215771</v>
      </c>
      <c r="I11098" s="448" t="n">
        <v>10071.4703308431</v>
      </c>
      <c r="J11098" s="389"/>
      <c r="K11098" s="331" t="s">
        <v>2240</v>
      </c>
    </row>
    <row r="11099" customFormat="false" ht="15" hidden="true" customHeight="false" outlineLevel="0" collapsed="false">
      <c r="A11099" s="444"/>
      <c r="B11099" s="444" t="s">
        <v>1690</v>
      </c>
      <c r="C11099" s="444" t="str">
        <f aca="false">IFERROR(VLOOKUP(B11099,'[1]#¡REF!'!$A$1:$C$15201,2,FALSE()),"")</f>
        <v/>
      </c>
      <c r="D11099" s="444" t="s">
        <v>991</v>
      </c>
      <c r="E11099" s="444" t="s">
        <v>1036</v>
      </c>
      <c r="F11099" s="354" t="s">
        <v>993</v>
      </c>
      <c r="G11099" s="447" t="n">
        <v>1.66542155816435</v>
      </c>
      <c r="H11099" s="448" t="n">
        <v>25.3817318107885</v>
      </c>
      <c r="I11099" s="448" t="n">
        <v>503.573516542156</v>
      </c>
      <c r="J11099" s="389"/>
      <c r="K11099" s="331" t="s">
        <v>2240</v>
      </c>
    </row>
    <row r="11100" customFormat="false" ht="15" hidden="true" customHeight="false" outlineLevel="0" collapsed="false">
      <c r="A11100" s="444"/>
      <c r="B11100" s="444" t="s">
        <v>1690</v>
      </c>
      <c r="C11100" s="444" t="str">
        <f aca="false">IFERROR(VLOOKUP(B11100,'[1]#¡REF!'!$A$1:$C$15201,2,FALSE()),"")</f>
        <v/>
      </c>
      <c r="D11100" s="444" t="s">
        <v>991</v>
      </c>
      <c r="E11100" s="444" t="s">
        <v>1014</v>
      </c>
      <c r="F11100" s="446" t="s">
        <v>1132</v>
      </c>
      <c r="G11100" s="447" t="n">
        <v>15.9880469583778</v>
      </c>
      <c r="H11100" s="448" t="n">
        <v>243.66462538357</v>
      </c>
      <c r="I11100" s="448" t="n">
        <v>4834.30575880469</v>
      </c>
      <c r="J11100" s="389"/>
      <c r="K11100" s="331" t="s">
        <v>2240</v>
      </c>
    </row>
    <row r="11101" customFormat="false" ht="15" hidden="true" customHeight="false" outlineLevel="0" collapsed="false">
      <c r="A11101" s="444"/>
      <c r="B11101" s="444" t="s">
        <v>1690</v>
      </c>
      <c r="C11101" s="444" t="str">
        <f aca="false">IFERROR(VLOOKUP(B11101,'[1]#¡REF!'!$A$1:$C$15201,2,FALSE()),"")</f>
        <v/>
      </c>
      <c r="D11101" s="444" t="s">
        <v>991</v>
      </c>
      <c r="E11101" s="444" t="s">
        <v>1002</v>
      </c>
      <c r="F11101" s="446" t="s">
        <v>1133</v>
      </c>
      <c r="G11101" s="447" t="n">
        <v>0.999252934898612</v>
      </c>
      <c r="H11101" s="448" t="n">
        <v>15.2290390864731</v>
      </c>
      <c r="I11101" s="448" t="n">
        <v>302.144109925293</v>
      </c>
      <c r="J11101" s="389"/>
      <c r="K11101" s="331" t="s">
        <v>2240</v>
      </c>
    </row>
    <row r="11102" customFormat="false" ht="15" hidden="true" customHeight="false" outlineLevel="0" collapsed="false">
      <c r="A11102" s="449"/>
      <c r="B11102" s="449" t="s">
        <v>1690</v>
      </c>
      <c r="C11102" s="449" t="str">
        <f aca="false">IFERROR(VLOOKUP(B11102,'[1]#¡REF!'!$A$1:$C$15201,2,FALSE()),"")</f>
        <v/>
      </c>
      <c r="D11102" s="449" t="s">
        <v>991</v>
      </c>
      <c r="E11102" s="449" t="s">
        <v>1004</v>
      </c>
      <c r="F11102" s="450" t="s">
        <v>1134</v>
      </c>
      <c r="G11102" s="447" t="n">
        <v>47.9641408751334</v>
      </c>
      <c r="H11102" s="448" t="n">
        <v>730.99387615071</v>
      </c>
      <c r="I11102" s="448" t="n">
        <v>14502.9172764141</v>
      </c>
      <c r="J11102" s="390"/>
      <c r="K11102" s="331" t="s">
        <v>2240</v>
      </c>
    </row>
    <row r="11103" customFormat="false" ht="15.75" hidden="true" customHeight="false" outlineLevel="0" collapsed="false">
      <c r="A11103" s="451"/>
      <c r="B11103" s="451" t="s">
        <v>1690</v>
      </c>
      <c r="C11103" s="451" t="str">
        <f aca="false">IFERROR(VLOOKUP(B11103,'[1]#¡REF!'!$A$1:$C$15201,2,FALSE()),"")</f>
        <v/>
      </c>
      <c r="D11103" s="451" t="s">
        <v>991</v>
      </c>
      <c r="E11103" s="451" t="s">
        <v>612</v>
      </c>
      <c r="F11103" s="452" t="s">
        <v>1136</v>
      </c>
      <c r="G11103" s="453" t="n">
        <v>8.32710779082177</v>
      </c>
      <c r="H11103" s="454" t="n">
        <v>126.908659053943</v>
      </c>
      <c r="I11103" s="454" t="n">
        <v>2517.86758271078</v>
      </c>
      <c r="J11103" s="360"/>
      <c r="K11103" s="356" t="s">
        <v>2240</v>
      </c>
      <c r="L11103" s="379"/>
      <c r="M11103" s="379"/>
      <c r="N11103" s="379"/>
      <c r="O11103" s="379"/>
      <c r="P11103" s="101"/>
      <c r="Q11103" s="380"/>
      <c r="R11103" s="381"/>
      <c r="S11103" s="381"/>
      <c r="T11103" s="382"/>
    </row>
    <row r="11104" customFormat="false" ht="15" hidden="true" customHeight="false" outlineLevel="0" collapsed="false">
      <c r="A11104" s="439"/>
      <c r="B11104" s="439" t="s">
        <v>1692</v>
      </c>
      <c r="C11104" s="439" t="str">
        <f aca="false">IFERROR(VLOOKUP(B11104,'[1]#¡REF!'!$A$1:$C$15201,2,FALSE()),"")</f>
        <v/>
      </c>
      <c r="D11104" s="439" t="s">
        <v>991</v>
      </c>
      <c r="E11104" s="439" t="s">
        <v>992</v>
      </c>
      <c r="F11104" s="354" t="s">
        <v>993</v>
      </c>
      <c r="G11104" s="447" t="n">
        <v>8.62818125387958</v>
      </c>
      <c r="H11104" s="448" t="n">
        <v>394.678441396813</v>
      </c>
      <c r="I11104" s="448" t="n">
        <v>7830.41961514587</v>
      </c>
      <c r="J11104" s="388"/>
      <c r="K11104" s="331" t="s">
        <v>2240</v>
      </c>
    </row>
    <row r="11105" customFormat="false" ht="15" hidden="true" customHeight="false" outlineLevel="0" collapsed="false">
      <c r="A11105" s="444"/>
      <c r="B11105" s="444" t="s">
        <v>1692</v>
      </c>
      <c r="C11105" s="444" t="str">
        <f aca="false">IFERROR(VLOOKUP(B11105,'[1]#¡REF!'!$A$1:$C$15201,2,FALSE()),"")</f>
        <v/>
      </c>
      <c r="D11105" s="444" t="s">
        <v>991</v>
      </c>
      <c r="E11105" s="444" t="s">
        <v>1000</v>
      </c>
      <c r="F11105" s="354" t="s">
        <v>993</v>
      </c>
      <c r="G11105" s="447" t="n">
        <v>3.88268156424581</v>
      </c>
      <c r="H11105" s="448" t="n">
        <v>177.605298628566</v>
      </c>
      <c r="I11105" s="448" t="n">
        <v>3523.68882681564</v>
      </c>
      <c r="J11105" s="389"/>
      <c r="K11105" s="331" t="s">
        <v>2240</v>
      </c>
    </row>
    <row r="11106" customFormat="false" ht="15" hidden="true" customHeight="false" outlineLevel="0" collapsed="false">
      <c r="A11106" s="444"/>
      <c r="B11106" s="444" t="s">
        <v>1692</v>
      </c>
      <c r="C11106" s="444" t="str">
        <f aca="false">IFERROR(VLOOKUP(B11106,'[1]#¡REF!'!$A$1:$C$15201,2,FALSE()),"")</f>
        <v/>
      </c>
      <c r="D11106" s="444" t="s">
        <v>991</v>
      </c>
      <c r="E11106" s="444" t="s">
        <v>1014</v>
      </c>
      <c r="F11106" s="446" t="s">
        <v>1132</v>
      </c>
      <c r="G11106" s="447" t="n">
        <v>12.9422718808194</v>
      </c>
      <c r="H11106" s="448" t="n">
        <v>592.01766209522</v>
      </c>
      <c r="I11106" s="448" t="n">
        <v>11745.6294227188</v>
      </c>
      <c r="J11106" s="389"/>
      <c r="K11106" s="331" t="s">
        <v>2240</v>
      </c>
    </row>
    <row r="11107" customFormat="false" ht="15" hidden="true" customHeight="false" outlineLevel="0" collapsed="false">
      <c r="A11107" s="444"/>
      <c r="B11107" s="444" t="s">
        <v>1692</v>
      </c>
      <c r="C11107" s="444" t="str">
        <f aca="false">IFERROR(VLOOKUP(B11107,'[1]#¡REF!'!$A$1:$C$15201,2,FALSE()),"")</f>
        <v/>
      </c>
      <c r="D11107" s="444" t="s">
        <v>991</v>
      </c>
      <c r="E11107" s="444" t="s">
        <v>1002</v>
      </c>
      <c r="F11107" s="446" t="s">
        <v>1133</v>
      </c>
      <c r="G11107" s="447" t="n">
        <v>0.431409062693979</v>
      </c>
      <c r="H11107" s="448" t="n">
        <v>19.7339220698407</v>
      </c>
      <c r="I11107" s="448" t="n">
        <v>391.520980757294</v>
      </c>
      <c r="J11107" s="389"/>
      <c r="K11107" s="331" t="s">
        <v>2240</v>
      </c>
    </row>
    <row r="11108" customFormat="false" ht="15" hidden="true" customHeight="false" outlineLevel="0" collapsed="false">
      <c r="A11108" s="444"/>
      <c r="B11108" s="444" t="s">
        <v>1693</v>
      </c>
      <c r="C11108" s="444" t="str">
        <f aca="false">IFERROR(VLOOKUP(B11108,'[1]#¡REF!'!$A$1:$C$15201,2,FALSE()),"")</f>
        <v/>
      </c>
      <c r="D11108" s="444" t="s">
        <v>991</v>
      </c>
      <c r="E11108" s="444" t="s">
        <v>997</v>
      </c>
      <c r="F11108" s="446" t="s">
        <v>1130</v>
      </c>
      <c r="G11108" s="447" t="n">
        <v>0.385474860335195</v>
      </c>
      <c r="H11108" s="448" t="n">
        <v>17.0220971999437</v>
      </c>
      <c r="I11108" s="448" t="n">
        <v>337.718379888268</v>
      </c>
      <c r="J11108" s="389"/>
      <c r="K11108" s="331" t="s">
        <v>2240</v>
      </c>
    </row>
    <row r="11109" customFormat="false" ht="15" hidden="true" customHeight="false" outlineLevel="0" collapsed="false">
      <c r="A11109" s="444"/>
      <c r="B11109" s="444" t="s">
        <v>1693</v>
      </c>
      <c r="C11109" s="444" t="str">
        <f aca="false">IFERROR(VLOOKUP(B11109,'[1]#¡REF!'!$A$1:$C$15201,2,FALSE()),"")</f>
        <v/>
      </c>
      <c r="D11109" s="444" t="s">
        <v>991</v>
      </c>
      <c r="E11109" s="444" t="s">
        <v>992</v>
      </c>
      <c r="F11109" s="354" t="s">
        <v>993</v>
      </c>
      <c r="G11109" s="447" t="n">
        <v>3.85474860335196</v>
      </c>
      <c r="H11109" s="448" t="n">
        <v>170.220971999437</v>
      </c>
      <c r="I11109" s="448" t="n">
        <v>3377.18379888268</v>
      </c>
      <c r="J11109" s="389"/>
      <c r="K11109" s="331" t="s">
        <v>2240</v>
      </c>
    </row>
    <row r="11110" customFormat="false" ht="15" hidden="true" customHeight="false" outlineLevel="0" collapsed="false">
      <c r="A11110" s="444"/>
      <c r="B11110" s="444" t="s">
        <v>1693</v>
      </c>
      <c r="C11110" s="444" t="str">
        <f aca="false">IFERROR(VLOOKUP(B11110,'[1]#¡REF!'!$A$1:$C$15201,2,FALSE()),"")</f>
        <v/>
      </c>
      <c r="D11110" s="444" t="s">
        <v>991</v>
      </c>
      <c r="E11110" s="444" t="s">
        <v>1000</v>
      </c>
      <c r="F11110" s="354" t="s">
        <v>993</v>
      </c>
      <c r="G11110" s="447" t="n">
        <v>7.32402234636871</v>
      </c>
      <c r="H11110" s="448" t="n">
        <v>323.41984679893</v>
      </c>
      <c r="I11110" s="448" t="n">
        <v>6416.64921787709</v>
      </c>
      <c r="J11110" s="389"/>
      <c r="K11110" s="331" t="s">
        <v>2240</v>
      </c>
    </row>
    <row r="11111" customFormat="false" ht="15" hidden="true" customHeight="false" outlineLevel="0" collapsed="false">
      <c r="A11111" s="444"/>
      <c r="B11111" s="444" t="s">
        <v>1693</v>
      </c>
      <c r="C11111" s="444" t="str">
        <f aca="false">IFERROR(VLOOKUP(B11111,'[1]#¡REF!'!$A$1:$C$15201,2,FALSE()),"")</f>
        <v/>
      </c>
      <c r="D11111" s="444" t="s">
        <v>991</v>
      </c>
      <c r="E11111" s="444" t="s">
        <v>1002</v>
      </c>
      <c r="F11111" s="446" t="s">
        <v>1133</v>
      </c>
      <c r="G11111" s="447" t="n">
        <v>0.385474860335195</v>
      </c>
      <c r="H11111" s="448" t="n">
        <v>17.0220971999437</v>
      </c>
      <c r="I11111" s="448" t="n">
        <v>337.718379888268</v>
      </c>
      <c r="J11111" s="389"/>
      <c r="K11111" s="331" t="s">
        <v>2240</v>
      </c>
    </row>
    <row r="11112" customFormat="false" ht="15" hidden="true" customHeight="false" outlineLevel="0" collapsed="false">
      <c r="A11112" s="444"/>
      <c r="B11112" s="444" t="s">
        <v>1694</v>
      </c>
      <c r="C11112" s="444" t="str">
        <f aca="false">IFERROR(VLOOKUP(B11112,'[1]#¡REF!'!$A$1:$C$15201,2,FALSE()),"")</f>
        <v/>
      </c>
      <c r="D11112" s="444" t="s">
        <v>991</v>
      </c>
      <c r="E11112" s="444" t="s">
        <v>997</v>
      </c>
      <c r="F11112" s="446" t="s">
        <v>1130</v>
      </c>
      <c r="G11112" s="447" t="n">
        <v>0.530289727831431</v>
      </c>
      <c r="H11112" s="448" t="n">
        <v>11.7273155573931</v>
      </c>
      <c r="I11112" s="448" t="n">
        <v>232.669920983319</v>
      </c>
      <c r="J11112" s="389"/>
      <c r="K11112" s="331" t="s">
        <v>2240</v>
      </c>
    </row>
    <row r="11113" customFormat="false" ht="15" hidden="true" customHeight="false" outlineLevel="0" collapsed="false">
      <c r="A11113" s="444"/>
      <c r="B11113" s="444" t="s">
        <v>1694</v>
      </c>
      <c r="C11113" s="444" t="str">
        <f aca="false">IFERROR(VLOOKUP(B11113,'[1]#¡REF!'!$A$1:$C$15201,2,FALSE()),"")</f>
        <v/>
      </c>
      <c r="D11113" s="444" t="s">
        <v>991</v>
      </c>
      <c r="E11113" s="444" t="s">
        <v>1014</v>
      </c>
      <c r="F11113" s="446" t="s">
        <v>1132</v>
      </c>
      <c r="G11113" s="447" t="n">
        <v>5.30289727831431</v>
      </c>
      <c r="H11113" s="448" t="n">
        <v>117.273155573931</v>
      </c>
      <c r="I11113" s="448" t="n">
        <v>2326.69920983319</v>
      </c>
      <c r="J11113" s="389"/>
      <c r="K11113" s="331" t="s">
        <v>2240</v>
      </c>
    </row>
    <row r="11114" customFormat="false" ht="15" hidden="true" customHeight="false" outlineLevel="0" collapsed="false">
      <c r="A11114" s="444"/>
      <c r="B11114" s="444" t="s">
        <v>1694</v>
      </c>
      <c r="C11114" s="444" t="str">
        <f aca="false">IFERROR(VLOOKUP(B11114,'[1]#¡REF!'!$A$1:$C$15201,2,FALSE()),"")</f>
        <v/>
      </c>
      <c r="D11114" s="444" t="s">
        <v>991</v>
      </c>
      <c r="E11114" s="444" t="s">
        <v>1002</v>
      </c>
      <c r="F11114" s="446" t="s">
        <v>1133</v>
      </c>
      <c r="G11114" s="447" t="n">
        <v>0.530289727831431</v>
      </c>
      <c r="H11114" s="448" t="n">
        <v>11.7273155573931</v>
      </c>
      <c r="I11114" s="448" t="n">
        <v>232.669920983319</v>
      </c>
      <c r="J11114" s="389"/>
      <c r="K11114" s="331" t="s">
        <v>2240</v>
      </c>
    </row>
    <row r="11115" customFormat="false" ht="15" hidden="true" customHeight="false" outlineLevel="0" collapsed="false">
      <c r="A11115" s="444"/>
      <c r="B11115" s="444" t="s">
        <v>1695</v>
      </c>
      <c r="C11115" s="444" t="str">
        <f aca="false">IFERROR(VLOOKUP(B11115,'[1]#¡REF!'!$A$1:$C$15201,2,FALSE()),"")</f>
        <v/>
      </c>
      <c r="D11115" s="444" t="s">
        <v>991</v>
      </c>
      <c r="E11115" s="444" t="s">
        <v>1002</v>
      </c>
      <c r="F11115" s="446" t="s">
        <v>1133</v>
      </c>
      <c r="G11115" s="447" t="n">
        <v>0.27645788336933</v>
      </c>
      <c r="H11115" s="448" t="n">
        <v>6.5903997769819</v>
      </c>
      <c r="I11115" s="448" t="n">
        <v>130.753520518359</v>
      </c>
      <c r="J11115" s="389"/>
      <c r="K11115" s="331" t="s">
        <v>2240</v>
      </c>
    </row>
    <row r="11116" customFormat="false" ht="15" hidden="true" customHeight="false" outlineLevel="0" collapsed="false">
      <c r="A11116" s="444"/>
      <c r="B11116" s="444" t="s">
        <v>1696</v>
      </c>
      <c r="C11116" s="444" t="str">
        <f aca="false">IFERROR(VLOOKUP(B11116,'[1]#¡REF!'!$A$1:$C$15201,2,FALSE()),"")</f>
        <v/>
      </c>
      <c r="D11116" s="444" t="s">
        <v>991</v>
      </c>
      <c r="E11116" s="444" t="s">
        <v>997</v>
      </c>
      <c r="F11116" s="446" t="s">
        <v>1130</v>
      </c>
      <c r="G11116" s="447" t="n">
        <v>12.0809401008088</v>
      </c>
      <c r="H11116" s="448" t="n">
        <v>110.062001405059</v>
      </c>
      <c r="I11116" s="448" t="n">
        <v>2183.62992322119</v>
      </c>
      <c r="J11116" s="389"/>
      <c r="K11116" s="331" t="s">
        <v>2240</v>
      </c>
    </row>
    <row r="11117" customFormat="false" ht="15" hidden="true" customHeight="false" outlineLevel="0" collapsed="false">
      <c r="A11117" s="444"/>
      <c r="B11117" s="444" t="s">
        <v>1696</v>
      </c>
      <c r="C11117" s="444" t="str">
        <f aca="false">IFERROR(VLOOKUP(B11117,'[1]#¡REF!'!$A$1:$C$15201,2,FALSE()),"")</f>
        <v/>
      </c>
      <c r="D11117" s="444" t="s">
        <v>991</v>
      </c>
      <c r="E11117" s="444" t="s">
        <v>992</v>
      </c>
      <c r="F11117" s="354" t="s">
        <v>993</v>
      </c>
      <c r="G11117" s="447" t="n">
        <v>236.786425975853</v>
      </c>
      <c r="H11117" s="448" t="n">
        <v>2157.21522753915</v>
      </c>
      <c r="I11117" s="448" t="n">
        <v>42799.1464951354</v>
      </c>
      <c r="J11117" s="389"/>
      <c r="K11117" s="331" t="s">
        <v>2240</v>
      </c>
    </row>
    <row r="11118" customFormat="false" ht="15" hidden="true" customHeight="false" outlineLevel="0" collapsed="false">
      <c r="A11118" s="444"/>
      <c r="B11118" s="444" t="s">
        <v>1696</v>
      </c>
      <c r="C11118" s="444" t="str">
        <f aca="false">IFERROR(VLOOKUP(B11118,'[1]#¡REF!'!$A$1:$C$15201,2,FALSE()),"")</f>
        <v/>
      </c>
      <c r="D11118" s="444" t="s">
        <v>991</v>
      </c>
      <c r="E11118" s="444" t="s">
        <v>1000</v>
      </c>
      <c r="F11118" s="354" t="s">
        <v>993</v>
      </c>
      <c r="G11118" s="447" t="n">
        <v>166.716973391162</v>
      </c>
      <c r="H11118" s="448" t="n">
        <v>1518.85561938981</v>
      </c>
      <c r="I11118" s="448" t="n">
        <v>30134.0929404525</v>
      </c>
      <c r="J11118" s="389"/>
      <c r="K11118" s="331" t="s">
        <v>2240</v>
      </c>
    </row>
    <row r="11119" customFormat="false" ht="15" hidden="true" customHeight="false" outlineLevel="0" collapsed="false">
      <c r="A11119" s="444"/>
      <c r="B11119" s="444" t="s">
        <v>1696</v>
      </c>
      <c r="C11119" s="444" t="str">
        <f aca="false">IFERROR(VLOOKUP(B11119,'[1]#¡REF!'!$A$1:$C$15201,2,FALSE()),"")</f>
        <v/>
      </c>
      <c r="D11119" s="444" t="s">
        <v>991</v>
      </c>
      <c r="E11119" s="444" t="s">
        <v>1075</v>
      </c>
      <c r="F11119" s="354" t="s">
        <v>993</v>
      </c>
      <c r="G11119" s="447" t="n">
        <v>15.9468409330676</v>
      </c>
      <c r="H11119" s="448" t="n">
        <v>145.281841854678</v>
      </c>
      <c r="I11119" s="448" t="n">
        <v>2882.39149865198</v>
      </c>
      <c r="J11119" s="389"/>
      <c r="K11119" s="331" t="s">
        <v>2240</v>
      </c>
    </row>
    <row r="11120" customFormat="false" ht="15" hidden="true" customHeight="false" outlineLevel="0" collapsed="false">
      <c r="A11120" s="444"/>
      <c r="B11120" s="444" t="s">
        <v>1696</v>
      </c>
      <c r="C11120" s="444" t="str">
        <f aca="false">IFERROR(VLOOKUP(B11120,'[1]#¡REF!'!$A$1:$C$15201,2,FALSE()),"")</f>
        <v/>
      </c>
      <c r="D11120" s="444" t="s">
        <v>991</v>
      </c>
      <c r="E11120" s="444" t="s">
        <v>1033</v>
      </c>
      <c r="F11120" s="354" t="s">
        <v>993</v>
      </c>
      <c r="G11120" s="447" t="n">
        <v>48.3237604032353</v>
      </c>
      <c r="H11120" s="448" t="n">
        <v>440.248005620235</v>
      </c>
      <c r="I11120" s="448" t="n">
        <v>8734.51969288477</v>
      </c>
      <c r="J11120" s="389"/>
      <c r="K11120" s="331" t="s">
        <v>2240</v>
      </c>
    </row>
    <row r="11121" customFormat="false" ht="15" hidden="true" customHeight="false" outlineLevel="0" collapsed="false">
      <c r="A11121" s="444"/>
      <c r="B11121" s="444" t="s">
        <v>1696</v>
      </c>
      <c r="C11121" s="444" t="str">
        <f aca="false">IFERROR(VLOOKUP(B11121,'[1]#¡REF!'!$A$1:$C$15201,2,FALSE()),"")</f>
        <v/>
      </c>
      <c r="D11121" s="444" t="s">
        <v>991</v>
      </c>
      <c r="E11121" s="444" t="s">
        <v>1053</v>
      </c>
      <c r="F11121" s="354" t="s">
        <v>993</v>
      </c>
      <c r="G11121" s="447" t="n">
        <v>966.475208064705</v>
      </c>
      <c r="H11121" s="448" t="n">
        <v>8804.9601124047</v>
      </c>
      <c r="I11121" s="448" t="n">
        <v>174690.393857695</v>
      </c>
      <c r="J11121" s="389"/>
      <c r="K11121" s="331" t="s">
        <v>2240</v>
      </c>
    </row>
    <row r="11122" customFormat="false" ht="15" hidden="true" customHeight="false" outlineLevel="0" collapsed="false">
      <c r="A11122" s="444"/>
      <c r="B11122" s="444" t="s">
        <v>1696</v>
      </c>
      <c r="C11122" s="444" t="str">
        <f aca="false">IFERROR(VLOOKUP(B11122,'[1]#¡REF!'!$A$1:$C$15201,2,FALSE()),"")</f>
        <v/>
      </c>
      <c r="D11122" s="444" t="s">
        <v>991</v>
      </c>
      <c r="E11122" s="444" t="s">
        <v>1011</v>
      </c>
      <c r="F11122" s="354" t="s">
        <v>993</v>
      </c>
      <c r="G11122" s="447" t="n">
        <v>2.89942562419412</v>
      </c>
      <c r="H11122" s="448" t="n">
        <v>26.4148803372141</v>
      </c>
      <c r="I11122" s="448" t="n">
        <v>524.071181573086</v>
      </c>
      <c r="J11122" s="389"/>
      <c r="K11122" s="331" t="s">
        <v>2240</v>
      </c>
    </row>
    <row r="11123" customFormat="false" ht="15" hidden="true" customHeight="false" outlineLevel="0" collapsed="false">
      <c r="A11123" s="444"/>
      <c r="B11123" s="444" t="s">
        <v>1696</v>
      </c>
      <c r="C11123" s="444" t="str">
        <f aca="false">IFERROR(VLOOKUP(B11123,'[1]#¡REF!'!$A$1:$C$15201,2,FALSE()),"")</f>
        <v/>
      </c>
      <c r="D11123" s="444" t="s">
        <v>991</v>
      </c>
      <c r="E11123" s="444" t="s">
        <v>1014</v>
      </c>
      <c r="F11123" s="446" t="s">
        <v>1132</v>
      </c>
      <c r="G11123" s="447" t="n">
        <v>256.115930137147</v>
      </c>
      <c r="H11123" s="448" t="n">
        <v>2333.31442978724</v>
      </c>
      <c r="I11123" s="448" t="n">
        <v>46292.9543722893</v>
      </c>
      <c r="J11123" s="389"/>
      <c r="K11123" s="331" t="s">
        <v>2240</v>
      </c>
    </row>
    <row r="11124" customFormat="false" ht="15" hidden="true" customHeight="false" outlineLevel="0" collapsed="false">
      <c r="A11124" s="444"/>
      <c r="B11124" s="444" t="s">
        <v>1696</v>
      </c>
      <c r="C11124" s="444" t="str">
        <f aca="false">IFERROR(VLOOKUP(B11124,'[1]#¡REF!'!$A$1:$C$15201,2,FALSE()),"")</f>
        <v/>
      </c>
      <c r="D11124" s="444" t="s">
        <v>991</v>
      </c>
      <c r="E11124" s="444" t="s">
        <v>1002</v>
      </c>
      <c r="F11124" s="446" t="s">
        <v>1133</v>
      </c>
      <c r="G11124" s="447" t="n">
        <v>0.483237604032353</v>
      </c>
      <c r="H11124" s="448" t="n">
        <v>4.40248005620235</v>
      </c>
      <c r="I11124" s="448" t="n">
        <v>87.3451969288477</v>
      </c>
      <c r="J11124" s="389"/>
      <c r="K11124" s="331" t="s">
        <v>2240</v>
      </c>
    </row>
    <row r="11125" customFormat="false" ht="15" hidden="true" customHeight="false" outlineLevel="0" collapsed="false">
      <c r="A11125" s="449"/>
      <c r="B11125" s="449" t="s">
        <v>1696</v>
      </c>
      <c r="C11125" s="449" t="str">
        <f aca="false">IFERROR(VLOOKUP(B11125,'[1]#¡REF!'!$A$1:$C$15201,2,FALSE()),"")</f>
        <v/>
      </c>
      <c r="D11125" s="449" t="s">
        <v>991</v>
      </c>
      <c r="E11125" s="449" t="s">
        <v>1004</v>
      </c>
      <c r="F11125" s="450" t="s">
        <v>1134</v>
      </c>
      <c r="G11125" s="447" t="n">
        <v>293.80846325167</v>
      </c>
      <c r="H11125" s="448" t="n">
        <v>2676.70787417103</v>
      </c>
      <c r="I11125" s="448" t="n">
        <v>53105.8797327394</v>
      </c>
      <c r="J11125" s="390"/>
      <c r="K11125" s="331" t="s">
        <v>2240</v>
      </c>
    </row>
    <row r="11126" customFormat="false" ht="15.75" hidden="true" customHeight="false" outlineLevel="0" collapsed="false">
      <c r="A11126" s="451"/>
      <c r="B11126" s="451" t="s">
        <v>1696</v>
      </c>
      <c r="C11126" s="451" t="str">
        <f aca="false">IFERROR(VLOOKUP(B11126,'[1]#¡REF!'!$A$1:$C$15201,2,FALSE()),"")</f>
        <v/>
      </c>
      <c r="D11126" s="451" t="s">
        <v>991</v>
      </c>
      <c r="E11126" s="451" t="s">
        <v>612</v>
      </c>
      <c r="F11126" s="452" t="s">
        <v>1136</v>
      </c>
      <c r="G11126" s="453" t="n">
        <v>5.31561364435588</v>
      </c>
      <c r="H11126" s="454" t="n">
        <v>48.4272806182258</v>
      </c>
      <c r="I11126" s="454" t="n">
        <v>960.797166217325</v>
      </c>
      <c r="J11126" s="360"/>
      <c r="K11126" s="356" t="s">
        <v>2240</v>
      </c>
      <c r="L11126" s="379"/>
      <c r="M11126" s="379"/>
      <c r="N11126" s="379"/>
      <c r="O11126" s="379"/>
      <c r="P11126" s="101"/>
      <c r="Q11126" s="380"/>
      <c r="R11126" s="381"/>
      <c r="S11126" s="381"/>
      <c r="T11126" s="382"/>
    </row>
    <row r="11127" customFormat="false" ht="15" hidden="true" customHeight="false" outlineLevel="0" collapsed="false">
      <c r="A11127" s="439"/>
      <c r="B11127" s="439" t="s">
        <v>1697</v>
      </c>
      <c r="C11127" s="439" t="str">
        <f aca="false">IFERROR(VLOOKUP(B11127,'[1]#¡REF!'!$A$1:$C$15201,2,FALSE()),"")</f>
        <v/>
      </c>
      <c r="D11127" s="439" t="s">
        <v>991</v>
      </c>
      <c r="E11127" s="439" t="s">
        <v>997</v>
      </c>
      <c r="F11127" s="441" t="s">
        <v>1130</v>
      </c>
      <c r="G11127" s="447" t="n">
        <v>0.398021001615509</v>
      </c>
      <c r="H11127" s="448" t="n">
        <v>4.04781775640815</v>
      </c>
      <c r="I11127" s="448" t="n">
        <v>80.3086974959613</v>
      </c>
      <c r="J11127" s="388"/>
      <c r="K11127" s="331" t="s">
        <v>2240</v>
      </c>
    </row>
    <row r="11128" customFormat="false" ht="15" hidden="true" customHeight="false" outlineLevel="0" collapsed="false">
      <c r="A11128" s="444"/>
      <c r="B11128" s="444" t="s">
        <v>1697</v>
      </c>
      <c r="C11128" s="444" t="str">
        <f aca="false">IFERROR(VLOOKUP(B11128,'[1]#¡REF!'!$A$1:$C$15201,2,FALSE()),"")</f>
        <v/>
      </c>
      <c r="D11128" s="444" t="s">
        <v>991</v>
      </c>
      <c r="E11128" s="444" t="s">
        <v>1032</v>
      </c>
      <c r="F11128" s="446" t="s">
        <v>1130</v>
      </c>
      <c r="G11128" s="447" t="n">
        <v>3.98021001615509</v>
      </c>
      <c r="H11128" s="448" t="n">
        <v>40.4781775640815</v>
      </c>
      <c r="I11128" s="448" t="n">
        <v>803.086974959612</v>
      </c>
      <c r="J11128" s="389"/>
      <c r="K11128" s="331" t="s">
        <v>2240</v>
      </c>
    </row>
    <row r="11129" customFormat="false" ht="15" hidden="true" customHeight="false" outlineLevel="0" collapsed="false">
      <c r="A11129" s="444"/>
      <c r="B11129" s="444" t="s">
        <v>1697</v>
      </c>
      <c r="C11129" s="444" t="str">
        <f aca="false">IFERROR(VLOOKUP(B11129,'[1]#¡REF!'!$A$1:$C$15201,2,FALSE()),"")</f>
        <v/>
      </c>
      <c r="D11129" s="444" t="s">
        <v>991</v>
      </c>
      <c r="E11129" s="444" t="s">
        <v>992</v>
      </c>
      <c r="F11129" s="354" t="s">
        <v>993</v>
      </c>
      <c r="G11129" s="447" t="n">
        <v>11.9406300484653</v>
      </c>
      <c r="H11129" s="448" t="n">
        <v>121.434532692245</v>
      </c>
      <c r="I11129" s="448" t="n">
        <v>2409.26092487884</v>
      </c>
      <c r="J11129" s="389"/>
      <c r="K11129" s="331" t="s">
        <v>2240</v>
      </c>
    </row>
    <row r="11130" customFormat="false" ht="15" hidden="true" customHeight="false" outlineLevel="0" collapsed="false">
      <c r="A11130" s="444"/>
      <c r="B11130" s="444" t="s">
        <v>1697</v>
      </c>
      <c r="C11130" s="444" t="str">
        <f aca="false">IFERROR(VLOOKUP(B11130,'[1]#¡REF!'!$A$1:$C$15201,2,FALSE()),"")</f>
        <v/>
      </c>
      <c r="D11130" s="444" t="s">
        <v>991</v>
      </c>
      <c r="E11130" s="444" t="s">
        <v>1000</v>
      </c>
      <c r="F11130" s="354" t="s">
        <v>993</v>
      </c>
      <c r="G11130" s="447" t="n">
        <v>7.16437802907916</v>
      </c>
      <c r="H11130" s="448" t="n">
        <v>72.8607196153468</v>
      </c>
      <c r="I11130" s="448" t="n">
        <v>1445.5565549273</v>
      </c>
      <c r="J11130" s="389"/>
      <c r="K11130" s="331" t="s">
        <v>2240</v>
      </c>
    </row>
    <row r="11131" customFormat="false" ht="15" hidden="true" customHeight="false" outlineLevel="0" collapsed="false">
      <c r="A11131" s="444"/>
      <c r="B11131" s="444" t="s">
        <v>1697</v>
      </c>
      <c r="C11131" s="444" t="str">
        <f aca="false">IFERROR(VLOOKUP(B11131,'[1]#¡REF!'!$A$1:$C$15201,2,FALSE()),"")</f>
        <v/>
      </c>
      <c r="D11131" s="444" t="s">
        <v>991</v>
      </c>
      <c r="E11131" s="444" t="s">
        <v>1011</v>
      </c>
      <c r="F11131" s="354" t="s">
        <v>993</v>
      </c>
      <c r="G11131" s="447" t="n">
        <v>0.796042003231018</v>
      </c>
      <c r="H11131" s="448" t="n">
        <v>8.09563551281631</v>
      </c>
      <c r="I11131" s="448" t="n">
        <v>160.617394991923</v>
      </c>
      <c r="J11131" s="389"/>
      <c r="K11131" s="331" t="s">
        <v>2240</v>
      </c>
    </row>
    <row r="11132" customFormat="false" ht="15" hidden="true" customHeight="false" outlineLevel="0" collapsed="false">
      <c r="A11132" s="444"/>
      <c r="B11132" s="444" t="s">
        <v>1697</v>
      </c>
      <c r="C11132" s="444" t="str">
        <f aca="false">IFERROR(VLOOKUP(B11132,'[1]#¡REF!'!$A$1:$C$15201,2,FALSE()),"")</f>
        <v/>
      </c>
      <c r="D11132" s="444" t="s">
        <v>991</v>
      </c>
      <c r="E11132" s="444" t="s">
        <v>1014</v>
      </c>
      <c r="F11132" s="446" t="s">
        <v>1132</v>
      </c>
      <c r="G11132" s="447" t="n">
        <v>15.9208400646204</v>
      </c>
      <c r="H11132" s="448" t="n">
        <v>161.912710256326</v>
      </c>
      <c r="I11132" s="448" t="n">
        <v>3212.34789983845</v>
      </c>
      <c r="J11132" s="389"/>
      <c r="K11132" s="331" t="s">
        <v>2240</v>
      </c>
    </row>
    <row r="11133" customFormat="false" ht="15" hidden="true" customHeight="false" outlineLevel="0" collapsed="false">
      <c r="A11133" s="444"/>
      <c r="B11133" s="444" t="s">
        <v>1697</v>
      </c>
      <c r="C11133" s="444" t="str">
        <f aca="false">IFERROR(VLOOKUP(B11133,'[1]#¡REF!'!$A$1:$C$15201,2,FALSE()),"")</f>
        <v/>
      </c>
      <c r="D11133" s="444" t="s">
        <v>991</v>
      </c>
      <c r="E11133" s="444" t="s">
        <v>1002</v>
      </c>
      <c r="F11133" s="446" t="s">
        <v>1133</v>
      </c>
      <c r="G11133" s="447" t="n">
        <v>0.398021001615509</v>
      </c>
      <c r="H11133" s="448" t="n">
        <v>4.04781775640815</v>
      </c>
      <c r="I11133" s="448" t="n">
        <v>80.3086974959613</v>
      </c>
      <c r="J11133" s="389"/>
      <c r="K11133" s="331" t="s">
        <v>2240</v>
      </c>
    </row>
    <row r="11134" customFormat="false" ht="15" hidden="true" customHeight="false" outlineLevel="0" collapsed="false">
      <c r="A11134" s="444"/>
      <c r="B11134" s="444" t="s">
        <v>1697</v>
      </c>
      <c r="C11134" s="444" t="str">
        <f aca="false">IFERROR(VLOOKUP(B11134,'[1]#¡REF!'!$A$1:$C$15201,2,FALSE()),"")</f>
        <v/>
      </c>
      <c r="D11134" s="444" t="s">
        <v>991</v>
      </c>
      <c r="E11134" s="444" t="s">
        <v>1004</v>
      </c>
      <c r="F11134" s="446" t="s">
        <v>1134</v>
      </c>
      <c r="G11134" s="447" t="n">
        <v>12.7366720516963</v>
      </c>
      <c r="H11134" s="448" t="n">
        <v>129.530168205061</v>
      </c>
      <c r="I11134" s="448" t="n">
        <v>2569.87831987076</v>
      </c>
      <c r="J11134" s="389"/>
      <c r="K11134" s="331" t="s">
        <v>2240</v>
      </c>
    </row>
    <row r="11135" customFormat="false" ht="15" hidden="true" customHeight="false" outlineLevel="0" collapsed="false">
      <c r="A11135" s="444"/>
      <c r="B11135" s="444" t="s">
        <v>1698</v>
      </c>
      <c r="C11135" s="444" t="str">
        <f aca="false">IFERROR(VLOOKUP(B11135,'[1]#¡REF!'!$A$1:$C$15201,2,FALSE()),"")</f>
        <v/>
      </c>
      <c r="D11135" s="444" t="s">
        <v>991</v>
      </c>
      <c r="E11135" s="444" t="s">
        <v>997</v>
      </c>
      <c r="F11135" s="446" t="s">
        <v>1130</v>
      </c>
      <c r="G11135" s="447" t="n">
        <v>0.249158249158249</v>
      </c>
      <c r="H11135" s="448" t="n">
        <v>9.36001219588063</v>
      </c>
      <c r="I11135" s="448" t="n">
        <v>185.702626262626</v>
      </c>
      <c r="J11135" s="389"/>
      <c r="K11135" s="331" t="s">
        <v>2240</v>
      </c>
    </row>
    <row r="11136" customFormat="false" ht="15" hidden="true" customHeight="false" outlineLevel="0" collapsed="false">
      <c r="A11136" s="444"/>
      <c r="B11136" s="444" t="s">
        <v>1698</v>
      </c>
      <c r="C11136" s="444" t="str">
        <f aca="false">IFERROR(VLOOKUP(B11136,'[1]#¡REF!'!$A$1:$C$15201,2,FALSE()),"")</f>
        <v/>
      </c>
      <c r="D11136" s="444" t="s">
        <v>991</v>
      </c>
      <c r="E11136" s="444" t="s">
        <v>1032</v>
      </c>
      <c r="F11136" s="446" t="s">
        <v>1130</v>
      </c>
      <c r="G11136" s="447" t="n">
        <v>0.249158249158249</v>
      </c>
      <c r="H11136" s="448" t="n">
        <v>9.36001219588063</v>
      </c>
      <c r="I11136" s="448" t="n">
        <v>185.702626262626</v>
      </c>
      <c r="J11136" s="389"/>
      <c r="K11136" s="331" t="s">
        <v>2240</v>
      </c>
    </row>
    <row r="11137" customFormat="false" ht="15" hidden="true" customHeight="false" outlineLevel="0" collapsed="false">
      <c r="A11137" s="444"/>
      <c r="B11137" s="444" t="s">
        <v>1698</v>
      </c>
      <c r="C11137" s="444" t="str">
        <f aca="false">IFERROR(VLOOKUP(B11137,'[1]#¡REF!'!$A$1:$C$15201,2,FALSE()),"")</f>
        <v/>
      </c>
      <c r="D11137" s="444" t="s">
        <v>991</v>
      </c>
      <c r="E11137" s="444" t="s">
        <v>992</v>
      </c>
      <c r="F11137" s="354" t="s">
        <v>993</v>
      </c>
      <c r="G11137" s="447" t="n">
        <v>1.24579124579125</v>
      </c>
      <c r="H11137" s="448" t="n">
        <v>46.8000609794032</v>
      </c>
      <c r="I11137" s="448" t="n">
        <v>928.513131313131</v>
      </c>
      <c r="J11137" s="389"/>
      <c r="K11137" s="331" t="s">
        <v>2240</v>
      </c>
    </row>
    <row r="11138" customFormat="false" ht="15" hidden="true" customHeight="false" outlineLevel="0" collapsed="false">
      <c r="A11138" s="444"/>
      <c r="B11138" s="444" t="s">
        <v>1698</v>
      </c>
      <c r="C11138" s="444" t="str">
        <f aca="false">IFERROR(VLOOKUP(B11138,'[1]#¡REF!'!$A$1:$C$15201,2,FALSE()),"")</f>
        <v/>
      </c>
      <c r="D11138" s="444" t="s">
        <v>991</v>
      </c>
      <c r="E11138" s="444" t="s">
        <v>1014</v>
      </c>
      <c r="F11138" s="446" t="s">
        <v>1132</v>
      </c>
      <c r="G11138" s="447" t="n">
        <v>5.48148148148148</v>
      </c>
      <c r="H11138" s="448" t="n">
        <v>205.920268309374</v>
      </c>
      <c r="I11138" s="448" t="n">
        <v>4085.45777777778</v>
      </c>
      <c r="J11138" s="389"/>
      <c r="K11138" s="331" t="s">
        <v>2240</v>
      </c>
    </row>
    <row r="11139" customFormat="false" ht="15" hidden="true" customHeight="false" outlineLevel="0" collapsed="false">
      <c r="A11139" s="444"/>
      <c r="B11139" s="444" t="s">
        <v>1699</v>
      </c>
      <c r="C11139" s="444" t="str">
        <f aca="false">IFERROR(VLOOKUP(B11139,'[1]#¡REF!'!$A$1:$C$15201,2,FALSE()),"")</f>
        <v/>
      </c>
      <c r="D11139" s="444" t="s">
        <v>991</v>
      </c>
      <c r="E11139" s="444" t="s">
        <v>992</v>
      </c>
      <c r="F11139" s="354" t="s">
        <v>993</v>
      </c>
      <c r="G11139" s="447" t="n">
        <v>21.3103448275862</v>
      </c>
      <c r="H11139" s="448" t="n">
        <v>884.110857577652</v>
      </c>
      <c r="I11139" s="448" t="n">
        <v>17540.7579310345</v>
      </c>
      <c r="J11139" s="389"/>
      <c r="K11139" s="331" t="s">
        <v>2240</v>
      </c>
    </row>
    <row r="11140" customFormat="false" ht="15" hidden="true" customHeight="false" outlineLevel="0" collapsed="false">
      <c r="A11140" s="444"/>
      <c r="B11140" s="444" t="s">
        <v>1699</v>
      </c>
      <c r="C11140" s="444" t="str">
        <f aca="false">IFERROR(VLOOKUP(B11140,'[1]#¡REF!'!$A$1:$C$15201,2,FALSE()),"")</f>
        <v/>
      </c>
      <c r="D11140" s="444" t="s">
        <v>991</v>
      </c>
      <c r="E11140" s="444" t="s">
        <v>1000</v>
      </c>
      <c r="F11140" s="354" t="s">
        <v>993</v>
      </c>
      <c r="G11140" s="447" t="n">
        <v>35.5172413793103</v>
      </c>
      <c r="H11140" s="448" t="n">
        <v>1473.51809596275</v>
      </c>
      <c r="I11140" s="448" t="n">
        <v>29234.5965517241</v>
      </c>
      <c r="J11140" s="389"/>
      <c r="K11140" s="331" t="s">
        <v>2240</v>
      </c>
    </row>
    <row r="11141" customFormat="false" ht="15" hidden="true" customHeight="false" outlineLevel="0" collapsed="false">
      <c r="A11141" s="444"/>
      <c r="B11141" s="444" t="s">
        <v>1699</v>
      </c>
      <c r="C11141" s="444" t="str">
        <f aca="false">IFERROR(VLOOKUP(B11141,'[1]#¡REF!'!$A$1:$C$15201,2,FALSE()),"")</f>
        <v/>
      </c>
      <c r="D11141" s="444" t="s">
        <v>991</v>
      </c>
      <c r="E11141" s="444" t="s">
        <v>1014</v>
      </c>
      <c r="F11141" s="446" t="s">
        <v>1132</v>
      </c>
      <c r="G11141" s="447" t="n">
        <v>4.73563218390805</v>
      </c>
      <c r="H11141" s="448" t="n">
        <v>196.4690794617</v>
      </c>
      <c r="I11141" s="448" t="n">
        <v>3897.94620689655</v>
      </c>
      <c r="J11141" s="389"/>
      <c r="K11141" s="331" t="s">
        <v>2240</v>
      </c>
    </row>
    <row r="11142" customFormat="false" ht="15" hidden="true" customHeight="false" outlineLevel="0" collapsed="false">
      <c r="A11142" s="444"/>
      <c r="B11142" s="444" t="s">
        <v>1699</v>
      </c>
      <c r="C11142" s="444" t="str">
        <f aca="false">IFERROR(VLOOKUP(B11142,'[1]#¡REF!'!$A$1:$C$15201,2,FALSE()),"")</f>
        <v/>
      </c>
      <c r="D11142" s="444" t="s">
        <v>991</v>
      </c>
      <c r="E11142" s="444" t="s">
        <v>1004</v>
      </c>
      <c r="F11142" s="446" t="s">
        <v>1134</v>
      </c>
      <c r="G11142" s="447" t="n">
        <v>53.0390804597701</v>
      </c>
      <c r="H11142" s="448" t="n">
        <v>2200.45368997105</v>
      </c>
      <c r="I11142" s="448" t="n">
        <v>43656.9975172414</v>
      </c>
      <c r="J11142" s="389"/>
      <c r="K11142" s="331" t="s">
        <v>2240</v>
      </c>
    </row>
    <row r="11143" customFormat="false" ht="15" hidden="true" customHeight="false" outlineLevel="0" collapsed="false">
      <c r="A11143" s="444"/>
      <c r="B11143" s="444" t="s">
        <v>1700</v>
      </c>
      <c r="C11143" s="444" t="str">
        <f aca="false">IFERROR(VLOOKUP(B11143,'[1]#¡REF!'!$A$1:$C$15201,2,FALSE()),"")</f>
        <v/>
      </c>
      <c r="D11143" s="444" t="s">
        <v>991</v>
      </c>
      <c r="E11143" s="444" t="s">
        <v>997</v>
      </c>
      <c r="F11143" s="446" t="s">
        <v>1130</v>
      </c>
      <c r="G11143" s="447" t="n">
        <v>0.805607476635514</v>
      </c>
      <c r="H11143" s="448" t="n">
        <v>39.0947048435148</v>
      </c>
      <c r="I11143" s="448" t="n">
        <v>775.638878504673</v>
      </c>
      <c r="J11143" s="389"/>
      <c r="K11143" s="331" t="s">
        <v>2240</v>
      </c>
    </row>
    <row r="11144" customFormat="false" ht="15" hidden="true" customHeight="false" outlineLevel="0" collapsed="false">
      <c r="A11144" s="444"/>
      <c r="B11144" s="444" t="s">
        <v>1700</v>
      </c>
      <c r="C11144" s="444" t="str">
        <f aca="false">IFERROR(VLOOKUP(B11144,'[1]#¡REF!'!$A$1:$C$15201,2,FALSE()),"")</f>
        <v/>
      </c>
      <c r="D11144" s="444" t="s">
        <v>991</v>
      </c>
      <c r="E11144" s="444" t="s">
        <v>1075</v>
      </c>
      <c r="F11144" s="354" t="s">
        <v>993</v>
      </c>
      <c r="G11144" s="447" t="n">
        <v>6.84766355140187</v>
      </c>
      <c r="H11144" s="448" t="n">
        <v>332.304991169876</v>
      </c>
      <c r="I11144" s="448" t="n">
        <v>6592.93046728972</v>
      </c>
      <c r="J11144" s="389"/>
      <c r="K11144" s="331" t="s">
        <v>2240</v>
      </c>
    </row>
    <row r="11145" customFormat="false" ht="15" hidden="true" customHeight="false" outlineLevel="0" collapsed="false">
      <c r="A11145" s="444"/>
      <c r="B11145" s="444" t="s">
        <v>1700</v>
      </c>
      <c r="C11145" s="444" t="str">
        <f aca="false">IFERROR(VLOOKUP(B11145,'[1]#¡REF!'!$A$1:$C$15201,2,FALSE()),"")</f>
        <v/>
      </c>
      <c r="D11145" s="444" t="s">
        <v>991</v>
      </c>
      <c r="E11145" s="444" t="s">
        <v>1037</v>
      </c>
      <c r="F11145" s="446" t="s">
        <v>1131</v>
      </c>
      <c r="G11145" s="447" t="n">
        <v>5.6392523364486</v>
      </c>
      <c r="H11145" s="448" t="n">
        <v>273.662933904604</v>
      </c>
      <c r="I11145" s="448" t="n">
        <v>5429.47214953271</v>
      </c>
      <c r="J11145" s="389"/>
      <c r="K11145" s="331" t="s">
        <v>2240</v>
      </c>
    </row>
    <row r="11146" customFormat="false" ht="15" hidden="true" customHeight="false" outlineLevel="0" collapsed="false">
      <c r="A11146" s="444"/>
      <c r="B11146" s="444" t="s">
        <v>1700</v>
      </c>
      <c r="C11146" s="444" t="str">
        <f aca="false">IFERROR(VLOOKUP(B11146,'[1]#¡REF!'!$A$1:$C$15201,2,FALSE()),"")</f>
        <v/>
      </c>
      <c r="D11146" s="444" t="s">
        <v>991</v>
      </c>
      <c r="E11146" s="444" t="s">
        <v>1014</v>
      </c>
      <c r="F11146" s="446" t="s">
        <v>1132</v>
      </c>
      <c r="G11146" s="447" t="n">
        <v>7.25046728971963</v>
      </c>
      <c r="H11146" s="448" t="n">
        <v>351.852343591633</v>
      </c>
      <c r="I11146" s="448" t="n">
        <v>6980.74990654206</v>
      </c>
      <c r="J11146" s="389"/>
      <c r="K11146" s="331" t="s">
        <v>2240</v>
      </c>
    </row>
    <row r="11147" customFormat="false" ht="15" hidden="true" customHeight="false" outlineLevel="0" collapsed="false">
      <c r="A11147" s="444"/>
      <c r="B11147" s="444" t="s">
        <v>1701</v>
      </c>
      <c r="C11147" s="444" t="str">
        <f aca="false">IFERROR(VLOOKUP(B11147,'[1]#¡REF!'!$A$1:$C$15201,2,FALSE()),"")</f>
        <v/>
      </c>
      <c r="D11147" s="444" t="s">
        <v>991</v>
      </c>
      <c r="E11147" s="444" t="s">
        <v>997</v>
      </c>
      <c r="F11147" s="446" t="s">
        <v>1130</v>
      </c>
      <c r="G11147" s="447" t="n">
        <v>0.360808709175739</v>
      </c>
      <c r="H11147" s="448" t="n">
        <v>22.424699633729</v>
      </c>
      <c r="I11147" s="448" t="n">
        <v>444.90600311042</v>
      </c>
      <c r="J11147" s="389"/>
      <c r="K11147" s="331" t="s">
        <v>2240</v>
      </c>
    </row>
    <row r="11148" customFormat="false" ht="15" hidden="true" customHeight="false" outlineLevel="0" collapsed="false">
      <c r="A11148" s="444"/>
      <c r="B11148" s="444" t="s">
        <v>1701</v>
      </c>
      <c r="C11148" s="444" t="str">
        <f aca="false">IFERROR(VLOOKUP(B11148,'[1]#¡REF!'!$A$1:$C$15201,2,FALSE()),"")</f>
        <v/>
      </c>
      <c r="D11148" s="444" t="s">
        <v>991</v>
      </c>
      <c r="E11148" s="444" t="s">
        <v>1014</v>
      </c>
      <c r="F11148" s="446" t="s">
        <v>1132</v>
      </c>
      <c r="G11148" s="447" t="n">
        <v>1.44323483670295</v>
      </c>
      <c r="H11148" s="448" t="n">
        <v>89.6987985349162</v>
      </c>
      <c r="I11148" s="448" t="n">
        <v>1779.62401244168</v>
      </c>
      <c r="J11148" s="389"/>
      <c r="K11148" s="331" t="s">
        <v>2240</v>
      </c>
    </row>
    <row r="11149" customFormat="false" ht="15" hidden="true" customHeight="false" outlineLevel="0" collapsed="false">
      <c r="A11149" s="444"/>
      <c r="B11149" s="444" t="s">
        <v>1702</v>
      </c>
      <c r="C11149" s="444" t="str">
        <f aca="false">IFERROR(VLOOKUP(B11149,'[1]#¡REF!'!$A$1:$C$15201,2,FALSE()),"")</f>
        <v/>
      </c>
      <c r="D11149" s="444" t="s">
        <v>991</v>
      </c>
      <c r="E11149" s="444" t="s">
        <v>997</v>
      </c>
      <c r="F11149" s="446" t="s">
        <v>1130</v>
      </c>
      <c r="G11149" s="447" t="n">
        <v>0.442169341449917</v>
      </c>
      <c r="H11149" s="448" t="n">
        <v>18.0509408618291</v>
      </c>
      <c r="I11149" s="448" t="n">
        <v>358.130636413946</v>
      </c>
      <c r="J11149" s="389"/>
      <c r="K11149" s="331" t="s">
        <v>2240</v>
      </c>
    </row>
    <row r="11150" customFormat="false" ht="15" hidden="true" customHeight="false" outlineLevel="0" collapsed="false">
      <c r="A11150" s="449"/>
      <c r="B11150" s="449" t="s">
        <v>1702</v>
      </c>
      <c r="C11150" s="449" t="str">
        <f aca="false">IFERROR(VLOOKUP(B11150,'[1]#¡REF!'!$A$1:$C$15201,2,FALSE()),"")</f>
        <v/>
      </c>
      <c r="D11150" s="449" t="s">
        <v>991</v>
      </c>
      <c r="E11150" s="449" t="s">
        <v>1014</v>
      </c>
      <c r="F11150" s="450" t="s">
        <v>1132</v>
      </c>
      <c r="G11150" s="447" t="n">
        <v>9.72772551189817</v>
      </c>
      <c r="H11150" s="448" t="n">
        <v>397.120698960241</v>
      </c>
      <c r="I11150" s="448" t="n">
        <v>7878.87400110681</v>
      </c>
      <c r="J11150" s="390"/>
      <c r="K11150" s="331" t="s">
        <v>2240</v>
      </c>
    </row>
    <row r="11151" customFormat="false" ht="15.75" hidden="true" customHeight="false" outlineLevel="0" collapsed="false">
      <c r="A11151" s="451"/>
      <c r="B11151" s="451" t="s">
        <v>1702</v>
      </c>
      <c r="C11151" s="451" t="str">
        <f aca="false">IFERROR(VLOOKUP(B11151,'[1]#¡REF!'!$A$1:$C$15201,2,FALSE()),"")</f>
        <v/>
      </c>
      <c r="D11151" s="451" t="s">
        <v>991</v>
      </c>
      <c r="E11151" s="451" t="s">
        <v>612</v>
      </c>
      <c r="F11151" s="452" t="s">
        <v>1136</v>
      </c>
      <c r="G11151" s="453" t="n">
        <v>1.76867736579967</v>
      </c>
      <c r="H11151" s="454" t="n">
        <v>72.2037634473166</v>
      </c>
      <c r="I11151" s="454" t="n">
        <v>1432.52254565578</v>
      </c>
      <c r="J11151" s="360"/>
      <c r="K11151" s="356" t="s">
        <v>2240</v>
      </c>
      <c r="L11151" s="379"/>
      <c r="M11151" s="379"/>
      <c r="N11151" s="379"/>
      <c r="O11151" s="379"/>
      <c r="P11151" s="101"/>
      <c r="Q11151" s="380"/>
      <c r="R11151" s="381"/>
      <c r="S11151" s="381"/>
      <c r="T11151" s="382"/>
    </row>
    <row r="11152" customFormat="false" ht="15" hidden="true" customHeight="false" outlineLevel="0" collapsed="false">
      <c r="A11152" s="439"/>
      <c r="B11152" s="439" t="s">
        <v>1703</v>
      </c>
      <c r="C11152" s="439" t="str">
        <f aca="false">IFERROR(VLOOKUP(B11152,'[1]#¡REF!'!$A$1:$C$15201,2,FALSE()),"")</f>
        <v/>
      </c>
      <c r="D11152" s="439" t="s">
        <v>991</v>
      </c>
      <c r="E11152" s="439" t="s">
        <v>997</v>
      </c>
      <c r="F11152" s="441" t="s">
        <v>1130</v>
      </c>
      <c r="G11152" s="447" t="n">
        <v>0.467924528301887</v>
      </c>
      <c r="H11152" s="448" t="n">
        <v>26.4761814841988</v>
      </c>
      <c r="I11152" s="448" t="n">
        <v>525.287396226415</v>
      </c>
      <c r="J11152" s="388"/>
      <c r="K11152" s="331" t="s">
        <v>2240</v>
      </c>
    </row>
    <row r="11153" customFormat="false" ht="15" hidden="true" customHeight="false" outlineLevel="0" collapsed="false">
      <c r="A11153" s="444"/>
      <c r="B11153" s="444" t="s">
        <v>1703</v>
      </c>
      <c r="C11153" s="444" t="str">
        <f aca="false">IFERROR(VLOOKUP(B11153,'[1]#¡REF!'!$A$1:$C$15201,2,FALSE()),"")</f>
        <v/>
      </c>
      <c r="D11153" s="444" t="s">
        <v>991</v>
      </c>
      <c r="E11153" s="444" t="s">
        <v>992</v>
      </c>
      <c r="F11153" s="354" t="s">
        <v>993</v>
      </c>
      <c r="G11153" s="447" t="n">
        <v>84.2264150943396</v>
      </c>
      <c r="H11153" s="448" t="n">
        <v>4765.71266715578</v>
      </c>
      <c r="I11153" s="448" t="n">
        <v>94551.7313207547</v>
      </c>
      <c r="J11153" s="389"/>
      <c r="K11153" s="331" t="s">
        <v>2240</v>
      </c>
    </row>
    <row r="11154" customFormat="false" ht="15" hidden="true" customHeight="false" outlineLevel="0" collapsed="false">
      <c r="A11154" s="444"/>
      <c r="B11154" s="444" t="s">
        <v>1703</v>
      </c>
      <c r="C11154" s="444" t="str">
        <f aca="false">IFERROR(VLOOKUP(B11154,'[1]#¡REF!'!$A$1:$C$15201,2,FALSE()),"")</f>
        <v/>
      </c>
      <c r="D11154" s="444" t="s">
        <v>991</v>
      </c>
      <c r="E11154" s="444" t="s">
        <v>1037</v>
      </c>
      <c r="F11154" s="446" t="s">
        <v>1131</v>
      </c>
      <c r="G11154" s="447" t="n">
        <v>0.935849056603773</v>
      </c>
      <c r="H11154" s="448" t="n">
        <v>52.9523629683975</v>
      </c>
      <c r="I11154" s="448" t="n">
        <v>1050.57479245283</v>
      </c>
      <c r="J11154" s="389"/>
      <c r="K11154" s="331" t="s">
        <v>2240</v>
      </c>
    </row>
    <row r="11155" customFormat="false" ht="15" hidden="true" customHeight="false" outlineLevel="0" collapsed="false">
      <c r="A11155" s="449"/>
      <c r="B11155" s="449" t="s">
        <v>1703</v>
      </c>
      <c r="C11155" s="449" t="str">
        <f aca="false">IFERROR(VLOOKUP(B11155,'[1]#¡REF!'!$A$1:$C$15201,2,FALSE()),"")</f>
        <v/>
      </c>
      <c r="D11155" s="449" t="s">
        <v>991</v>
      </c>
      <c r="E11155" s="449" t="s">
        <v>1004</v>
      </c>
      <c r="F11155" s="450" t="s">
        <v>1134</v>
      </c>
      <c r="G11155" s="447" t="n">
        <v>7.48679245283019</v>
      </c>
      <c r="H11155" s="448" t="n">
        <v>423.61890374718</v>
      </c>
      <c r="I11155" s="448" t="n">
        <v>8404.59833962264</v>
      </c>
      <c r="J11155" s="390"/>
      <c r="K11155" s="331" t="s">
        <v>2240</v>
      </c>
    </row>
    <row r="11156" customFormat="false" ht="15.75" hidden="true" customHeight="false" outlineLevel="0" collapsed="false">
      <c r="A11156" s="451"/>
      <c r="B11156" s="451" t="s">
        <v>1703</v>
      </c>
      <c r="C11156" s="451" t="str">
        <f aca="false">IFERROR(VLOOKUP(B11156,'[1]#¡REF!'!$A$1:$C$15201,2,FALSE()),"")</f>
        <v/>
      </c>
      <c r="D11156" s="451" t="s">
        <v>991</v>
      </c>
      <c r="E11156" s="451" t="s">
        <v>612</v>
      </c>
      <c r="F11156" s="452" t="s">
        <v>1136</v>
      </c>
      <c r="G11156" s="453" t="n">
        <v>1.87169811320755</v>
      </c>
      <c r="H11156" s="454" t="n">
        <v>105.904725936795</v>
      </c>
      <c r="I11156" s="454" t="n">
        <v>2101.14958490566</v>
      </c>
      <c r="J11156" s="360"/>
      <c r="K11156" s="356" t="s">
        <v>2240</v>
      </c>
      <c r="L11156" s="379"/>
      <c r="M11156" s="379"/>
      <c r="N11156" s="379"/>
      <c r="O11156" s="379"/>
      <c r="P11156" s="101"/>
      <c r="Q11156" s="380"/>
      <c r="R11156" s="381"/>
      <c r="S11156" s="381"/>
      <c r="T11156" s="382"/>
    </row>
    <row r="11157" customFormat="false" ht="15" hidden="true" customHeight="false" outlineLevel="0" collapsed="false">
      <c r="A11157" s="439"/>
      <c r="B11157" s="439" t="s">
        <v>1704</v>
      </c>
      <c r="C11157" s="439" t="str">
        <f aca="false">IFERROR(VLOOKUP(B11157,'[1]#¡REF!'!$A$1:$C$15201,2,FALSE()),"")</f>
        <v/>
      </c>
      <c r="D11157" s="439" t="s">
        <v>991</v>
      </c>
      <c r="E11157" s="439" t="s">
        <v>997</v>
      </c>
      <c r="F11157" s="441" t="s">
        <v>1130</v>
      </c>
      <c r="G11157" s="447" t="n">
        <v>0.917378917378917</v>
      </c>
      <c r="H11157" s="448" t="n">
        <v>54.6025457441112</v>
      </c>
      <c r="I11157" s="448" t="n">
        <v>1083.31441595442</v>
      </c>
      <c r="J11157" s="388"/>
      <c r="K11157" s="331" t="s">
        <v>2240</v>
      </c>
    </row>
    <row r="11158" customFormat="false" ht="15" hidden="true" customHeight="false" outlineLevel="0" collapsed="false">
      <c r="A11158" s="444"/>
      <c r="B11158" s="444" t="s">
        <v>1704</v>
      </c>
      <c r="C11158" s="444" t="str">
        <f aca="false">IFERROR(VLOOKUP(B11158,'[1]#¡REF!'!$A$1:$C$15201,2,FALSE()),"")</f>
        <v/>
      </c>
      <c r="D11158" s="444" t="s">
        <v>991</v>
      </c>
      <c r="E11158" s="444" t="s">
        <v>1032</v>
      </c>
      <c r="F11158" s="446" t="s">
        <v>1130</v>
      </c>
      <c r="G11158" s="447" t="n">
        <v>0.917378917378917</v>
      </c>
      <c r="H11158" s="448" t="n">
        <v>54.6025457441112</v>
      </c>
      <c r="I11158" s="448" t="n">
        <v>1083.31441595442</v>
      </c>
      <c r="J11158" s="389"/>
      <c r="K11158" s="331" t="s">
        <v>2240</v>
      </c>
    </row>
    <row r="11159" customFormat="false" ht="15" hidden="true" customHeight="false" outlineLevel="0" collapsed="false">
      <c r="A11159" s="444"/>
      <c r="B11159" s="444" t="s">
        <v>1704</v>
      </c>
      <c r="C11159" s="444" t="str">
        <f aca="false">IFERROR(VLOOKUP(B11159,'[1]#¡REF!'!$A$1:$C$15201,2,FALSE()),"")</f>
        <v/>
      </c>
      <c r="D11159" s="444" t="s">
        <v>991</v>
      </c>
      <c r="E11159" s="444" t="s">
        <v>1037</v>
      </c>
      <c r="F11159" s="446" t="s">
        <v>1131</v>
      </c>
      <c r="G11159" s="447" t="n">
        <v>9.63247863247863</v>
      </c>
      <c r="H11159" s="448" t="n">
        <v>573.326730313168</v>
      </c>
      <c r="I11159" s="448" t="n">
        <v>11374.8013675214</v>
      </c>
      <c r="J11159" s="389"/>
      <c r="K11159" s="331" t="s">
        <v>2240</v>
      </c>
    </row>
    <row r="11160" customFormat="false" ht="15" hidden="true" customHeight="false" outlineLevel="0" collapsed="false">
      <c r="A11160" s="444"/>
      <c r="B11160" s="444" t="s">
        <v>1704</v>
      </c>
      <c r="C11160" s="444" t="str">
        <f aca="false">IFERROR(VLOOKUP(B11160,'[1]#¡REF!'!$A$1:$C$15201,2,FALSE()),"")</f>
        <v/>
      </c>
      <c r="D11160" s="444" t="s">
        <v>991</v>
      </c>
      <c r="E11160" s="444" t="s">
        <v>1004</v>
      </c>
      <c r="F11160" s="446" t="s">
        <v>1134</v>
      </c>
      <c r="G11160" s="447" t="n">
        <v>22.017094017094</v>
      </c>
      <c r="H11160" s="448" t="n">
        <v>1310.46109785867</v>
      </c>
      <c r="I11160" s="448" t="n">
        <v>25999.545982906</v>
      </c>
      <c r="J11160" s="389"/>
      <c r="K11160" s="331" t="s">
        <v>2240</v>
      </c>
    </row>
    <row r="11161" customFormat="false" ht="15" hidden="true" customHeight="false" outlineLevel="0" collapsed="false">
      <c r="A11161" s="444"/>
      <c r="B11161" s="444" t="s">
        <v>1712</v>
      </c>
      <c r="C11161" s="444" t="str">
        <f aca="false">IFERROR(VLOOKUP(B11161,'[1]#¡REF!'!$A$1:$C$15201,2,FALSE()),"")</f>
        <v/>
      </c>
      <c r="D11161" s="444" t="s">
        <v>991</v>
      </c>
      <c r="E11161" s="444" t="s">
        <v>1032</v>
      </c>
      <c r="F11161" s="446" t="s">
        <v>1130</v>
      </c>
      <c r="G11161" s="447" t="n">
        <v>1997.23766523086</v>
      </c>
      <c r="H11161" s="448" t="n">
        <v>2836.07748462782</v>
      </c>
      <c r="I11161" s="448" t="n">
        <v>56267.777295016</v>
      </c>
      <c r="J11161" s="389"/>
      <c r="K11161" s="331" t="s">
        <v>2240</v>
      </c>
    </row>
    <row r="11162" customFormat="false" ht="15" hidden="true" customHeight="false" outlineLevel="0" collapsed="false">
      <c r="A11162" s="444"/>
      <c r="B11162" s="444" t="s">
        <v>1712</v>
      </c>
      <c r="C11162" s="444" t="str">
        <f aca="false">IFERROR(VLOOKUP(B11162,'[1]#¡REF!'!$A$1:$C$15201,2,FALSE()),"")</f>
        <v/>
      </c>
      <c r="D11162" s="444" t="s">
        <v>991</v>
      </c>
      <c r="E11162" s="444" t="s">
        <v>992</v>
      </c>
      <c r="F11162" s="354" t="s">
        <v>993</v>
      </c>
      <c r="G11162" s="447" t="n">
        <v>649.10224120003</v>
      </c>
      <c r="H11162" s="448" t="n">
        <v>921.725182504042</v>
      </c>
      <c r="I11162" s="448" t="n">
        <v>18287.0276208802</v>
      </c>
      <c r="J11162" s="389"/>
      <c r="K11162" s="331" t="s">
        <v>2240</v>
      </c>
    </row>
    <row r="11163" customFormat="false" ht="15" hidden="true" customHeight="false" outlineLevel="0" collapsed="false">
      <c r="A11163" s="444"/>
      <c r="B11163" s="444" t="s">
        <v>1712</v>
      </c>
      <c r="C11163" s="444" t="str">
        <f aca="false">IFERROR(VLOOKUP(B11163,'[1]#¡REF!'!$A$1:$C$15201,2,FALSE()),"")</f>
        <v/>
      </c>
      <c r="D11163" s="444" t="s">
        <v>991</v>
      </c>
      <c r="E11163" s="444" t="s">
        <v>1008</v>
      </c>
      <c r="F11163" s="354" t="s">
        <v>993</v>
      </c>
      <c r="G11163" s="447" t="n">
        <v>142.659833230776</v>
      </c>
      <c r="H11163" s="448" t="n">
        <v>202.576963187702</v>
      </c>
      <c r="I11163" s="448" t="n">
        <v>4019.126949644</v>
      </c>
      <c r="J11163" s="389"/>
      <c r="K11163" s="331" t="s">
        <v>2240</v>
      </c>
    </row>
    <row r="11164" customFormat="false" ht="15" hidden="true" customHeight="false" outlineLevel="0" collapsed="false">
      <c r="A11164" s="444"/>
      <c r="B11164" s="444" t="s">
        <v>1712</v>
      </c>
      <c r="C11164" s="444" t="str">
        <f aca="false">IFERROR(VLOOKUP(B11164,'[1]#¡REF!'!$A$1:$C$15201,2,FALSE()),"")</f>
        <v/>
      </c>
      <c r="D11164" s="444" t="s">
        <v>991</v>
      </c>
      <c r="E11164" s="444" t="s">
        <v>1000</v>
      </c>
      <c r="F11164" s="354" t="s">
        <v>993</v>
      </c>
      <c r="G11164" s="447" t="n">
        <v>911.596334344657</v>
      </c>
      <c r="H11164" s="448" t="n">
        <v>1294.46679476941</v>
      </c>
      <c r="I11164" s="448" t="n">
        <v>25682.2212082252</v>
      </c>
      <c r="J11164" s="389"/>
      <c r="K11164" s="331" t="s">
        <v>2240</v>
      </c>
    </row>
    <row r="11165" customFormat="false" ht="15" hidden="true" customHeight="false" outlineLevel="0" collapsed="false">
      <c r="A11165" s="444"/>
      <c r="B11165" s="444" t="s">
        <v>1712</v>
      </c>
      <c r="C11165" s="444" t="str">
        <f aca="false">IFERROR(VLOOKUP(B11165,'[1]#¡REF!'!$A$1:$C$15201,2,FALSE()),"")</f>
        <v/>
      </c>
      <c r="D11165" s="444" t="s">
        <v>991</v>
      </c>
      <c r="E11165" s="444" t="s">
        <v>1034</v>
      </c>
      <c r="F11165" s="354" t="s">
        <v>993</v>
      </c>
      <c r="G11165" s="447" t="n">
        <v>3966.89442937044</v>
      </c>
      <c r="H11165" s="448" t="n">
        <v>5632.99008970602</v>
      </c>
      <c r="I11165" s="448" t="n">
        <v>111758.523379767</v>
      </c>
      <c r="J11165" s="389"/>
      <c r="K11165" s="331" t="s">
        <v>2240</v>
      </c>
    </row>
    <row r="11166" customFormat="false" ht="15" hidden="true" customHeight="false" outlineLevel="0" collapsed="false">
      <c r="A11166" s="444"/>
      <c r="B11166" s="444" t="s">
        <v>1712</v>
      </c>
      <c r="C11166" s="444" t="str">
        <f aca="false">IFERROR(VLOOKUP(B11166,'[1]#¡REF!'!$A$1:$C$15201,2,FALSE()),"")</f>
        <v/>
      </c>
      <c r="D11166" s="444" t="s">
        <v>991</v>
      </c>
      <c r="E11166" s="444" t="s">
        <v>1009</v>
      </c>
      <c r="F11166" s="354" t="s">
        <v>993</v>
      </c>
      <c r="G11166" s="447" t="n">
        <v>5.23086055179511</v>
      </c>
      <c r="H11166" s="448" t="n">
        <v>7.42782198354906</v>
      </c>
      <c r="I11166" s="448" t="n">
        <v>147.367988153613</v>
      </c>
      <c r="J11166" s="389"/>
      <c r="K11166" s="331" t="s">
        <v>2240</v>
      </c>
    </row>
    <row r="11167" customFormat="false" ht="15" hidden="true" customHeight="false" outlineLevel="0" collapsed="false">
      <c r="A11167" s="444"/>
      <c r="B11167" s="444" t="s">
        <v>1712</v>
      </c>
      <c r="C11167" s="444" t="str">
        <f aca="false">IFERROR(VLOOKUP(B11167,'[1]#¡REF!'!$A$1:$C$15201,2,FALSE()),"")</f>
        <v/>
      </c>
      <c r="D11167" s="444" t="s">
        <v>991</v>
      </c>
      <c r="E11167" s="444" t="s">
        <v>1010</v>
      </c>
      <c r="F11167" s="354" t="s">
        <v>993</v>
      </c>
      <c r="G11167" s="447" t="n">
        <v>6502.9107314362</v>
      </c>
      <c r="H11167" s="448" t="n">
        <v>9234.1332386394</v>
      </c>
      <c r="I11167" s="448" t="n">
        <v>183205.203454606</v>
      </c>
      <c r="J11167" s="389"/>
      <c r="K11167" s="331" t="s">
        <v>2240</v>
      </c>
    </row>
    <row r="11168" customFormat="false" ht="15" hidden="true" customHeight="false" outlineLevel="0" collapsed="false">
      <c r="A11168" s="444"/>
      <c r="B11168" s="444" t="s">
        <v>1712</v>
      </c>
      <c r="C11168" s="444" t="str">
        <f aca="false">IFERROR(VLOOKUP(B11168,'[1]#¡REF!'!$A$1:$C$15201,2,FALSE()),"")</f>
        <v/>
      </c>
      <c r="D11168" s="444" t="s">
        <v>991</v>
      </c>
      <c r="E11168" s="444" t="s">
        <v>1011</v>
      </c>
      <c r="F11168" s="354" t="s">
        <v>993</v>
      </c>
      <c r="G11168" s="447" t="n">
        <v>152.170488779494</v>
      </c>
      <c r="H11168" s="448" t="n">
        <v>216.082094066882</v>
      </c>
      <c r="I11168" s="448" t="n">
        <v>4287.06874628693</v>
      </c>
      <c r="J11168" s="389"/>
      <c r="K11168" s="331" t="s">
        <v>2240</v>
      </c>
    </row>
    <row r="11169" customFormat="false" ht="15" hidden="true" customHeight="false" outlineLevel="0" collapsed="false">
      <c r="A11169" s="444"/>
      <c r="B11169" s="444" t="s">
        <v>1712</v>
      </c>
      <c r="C11169" s="444" t="str">
        <f aca="false">IFERROR(VLOOKUP(B11169,'[1]#¡REF!'!$A$1:$C$15201,2,FALSE()),"")</f>
        <v/>
      </c>
      <c r="D11169" s="444" t="s">
        <v>991</v>
      </c>
      <c r="E11169" s="444" t="s">
        <v>1001</v>
      </c>
      <c r="F11169" s="354" t="s">
        <v>993</v>
      </c>
      <c r="G11169" s="447" t="n">
        <v>104.617211035902</v>
      </c>
      <c r="H11169" s="448" t="n">
        <v>148.556439670981</v>
      </c>
      <c r="I11169" s="448" t="n">
        <v>2947.35976307227</v>
      </c>
      <c r="J11169" s="389"/>
      <c r="K11169" s="331" t="s">
        <v>2240</v>
      </c>
    </row>
    <row r="11170" customFormat="false" ht="15" hidden="true" customHeight="false" outlineLevel="0" collapsed="false">
      <c r="A11170" s="444"/>
      <c r="B11170" s="444" t="s">
        <v>1712</v>
      </c>
      <c r="C11170" s="444" t="str">
        <f aca="false">IFERROR(VLOOKUP(B11170,'[1]#¡REF!'!$A$1:$C$15201,2,FALSE()),"")</f>
        <v/>
      </c>
      <c r="D11170" s="444" t="s">
        <v>991</v>
      </c>
      <c r="E11170" s="444" t="s">
        <v>1012</v>
      </c>
      <c r="F11170" s="354" t="s">
        <v>993</v>
      </c>
      <c r="G11170" s="447" t="n">
        <v>47.5532777435919</v>
      </c>
      <c r="H11170" s="448" t="n">
        <v>67.5256543959005</v>
      </c>
      <c r="I11170" s="448" t="n">
        <v>1339.70898321467</v>
      </c>
      <c r="J11170" s="389"/>
      <c r="K11170" s="331" t="s">
        <v>2240</v>
      </c>
    </row>
    <row r="11171" customFormat="false" ht="15" hidden="true" customHeight="false" outlineLevel="0" collapsed="false">
      <c r="A11171" s="444"/>
      <c r="B11171" s="444" t="s">
        <v>1712</v>
      </c>
      <c r="C11171" s="444" t="str">
        <f aca="false">IFERROR(VLOOKUP(B11171,'[1]#¡REF!'!$A$1:$C$15201,2,FALSE()),"")</f>
        <v/>
      </c>
      <c r="D11171" s="444" t="s">
        <v>991</v>
      </c>
      <c r="E11171" s="444" t="s">
        <v>1036</v>
      </c>
      <c r="F11171" s="354" t="s">
        <v>993</v>
      </c>
      <c r="G11171" s="447" t="n">
        <v>3.80426221948735</v>
      </c>
      <c r="H11171" s="448" t="n">
        <v>5.40205235167204</v>
      </c>
      <c r="I11171" s="448" t="n">
        <v>107.176718657173</v>
      </c>
      <c r="J11171" s="389"/>
      <c r="K11171" s="331" t="s">
        <v>2240</v>
      </c>
    </row>
    <row r="11172" customFormat="false" ht="15" hidden="true" customHeight="false" outlineLevel="0" collapsed="false">
      <c r="A11172" s="444"/>
      <c r="B11172" s="444" t="s">
        <v>1712</v>
      </c>
      <c r="C11172" s="444" t="str">
        <f aca="false">IFERROR(VLOOKUP(B11172,'[1]#¡REF!'!$A$1:$C$15201,2,FALSE()),"")</f>
        <v/>
      </c>
      <c r="D11172" s="444" t="s">
        <v>991</v>
      </c>
      <c r="E11172" s="444" t="s">
        <v>995</v>
      </c>
      <c r="F11172" s="354" t="s">
        <v>993</v>
      </c>
      <c r="G11172" s="447" t="n">
        <v>57.0639332923103</v>
      </c>
      <c r="H11172" s="448" t="n">
        <v>81.0307852750806</v>
      </c>
      <c r="I11172" s="448" t="n">
        <v>1607.6507798576</v>
      </c>
      <c r="J11172" s="389"/>
      <c r="K11172" s="331" t="s">
        <v>2240</v>
      </c>
    </row>
    <row r="11173" customFormat="false" ht="15" hidden="true" customHeight="false" outlineLevel="0" collapsed="false">
      <c r="A11173" s="444"/>
      <c r="B11173" s="444" t="s">
        <v>1712</v>
      </c>
      <c r="C11173" s="444" t="str">
        <f aca="false">IFERROR(VLOOKUP(B11173,'[1]#¡REF!'!$A$1:$C$15201,2,FALSE()),"")</f>
        <v/>
      </c>
      <c r="D11173" s="444" t="s">
        <v>991</v>
      </c>
      <c r="E11173" s="444" t="s">
        <v>1013</v>
      </c>
      <c r="F11173" s="354" t="s">
        <v>993</v>
      </c>
      <c r="G11173" s="447" t="n">
        <v>0.951065554871839</v>
      </c>
      <c r="H11173" s="448" t="n">
        <v>1.35051308791801</v>
      </c>
      <c r="I11173" s="448" t="n">
        <v>26.7941796642933</v>
      </c>
      <c r="J11173" s="389"/>
      <c r="K11173" s="331" t="s">
        <v>2240</v>
      </c>
    </row>
    <row r="11174" customFormat="false" ht="15" hidden="true" customHeight="false" outlineLevel="0" collapsed="false">
      <c r="A11174" s="444"/>
      <c r="B11174" s="444" t="s">
        <v>1712</v>
      </c>
      <c r="C11174" s="444" t="str">
        <f aca="false">IFERROR(VLOOKUP(B11174,'[1]#¡REF!'!$A$1:$C$15201,2,FALSE()),"")</f>
        <v/>
      </c>
      <c r="D11174" s="444" t="s">
        <v>991</v>
      </c>
      <c r="E11174" s="444" t="s">
        <v>1037</v>
      </c>
      <c r="F11174" s="446" t="s">
        <v>1131</v>
      </c>
      <c r="G11174" s="447" t="n">
        <v>407.056057485147</v>
      </c>
      <c r="H11174" s="448" t="n">
        <v>578.019601628909</v>
      </c>
      <c r="I11174" s="448" t="n">
        <v>11467.9088963175</v>
      </c>
      <c r="J11174" s="389"/>
      <c r="K11174" s="331" t="s">
        <v>2240</v>
      </c>
    </row>
    <row r="11175" customFormat="false" ht="15" hidden="true" customHeight="false" outlineLevel="0" collapsed="false">
      <c r="A11175" s="444"/>
      <c r="B11175" s="444" t="s">
        <v>1712</v>
      </c>
      <c r="C11175" s="444" t="str">
        <f aca="false">IFERROR(VLOOKUP(B11175,'[1]#¡REF!'!$A$1:$C$15201,2,FALSE()),"")</f>
        <v/>
      </c>
      <c r="D11175" s="444" t="s">
        <v>991</v>
      </c>
      <c r="E11175" s="444" t="s">
        <v>1014</v>
      </c>
      <c r="F11175" s="446" t="s">
        <v>1132</v>
      </c>
      <c r="G11175" s="447" t="n">
        <v>1426.59833230776</v>
      </c>
      <c r="H11175" s="448" t="n">
        <v>2025.76963187702</v>
      </c>
      <c r="I11175" s="448" t="n">
        <v>40191.26949644</v>
      </c>
      <c r="J11175" s="389"/>
      <c r="K11175" s="331" t="s">
        <v>2240</v>
      </c>
    </row>
    <row r="11176" customFormat="false" ht="15" hidden="true" customHeight="false" outlineLevel="0" collapsed="false">
      <c r="A11176" s="449"/>
      <c r="B11176" s="449" t="s">
        <v>1712</v>
      </c>
      <c r="C11176" s="449" t="str">
        <f aca="false">IFERROR(VLOOKUP(B11176,'[1]#¡REF!'!$A$1:$C$15201,2,FALSE()),"")</f>
        <v/>
      </c>
      <c r="D11176" s="449" t="s">
        <v>991</v>
      </c>
      <c r="E11176" s="449" t="s">
        <v>1004</v>
      </c>
      <c r="F11176" s="450" t="s">
        <v>1134</v>
      </c>
      <c r="G11176" s="447" t="n">
        <v>45.1756138564123</v>
      </c>
      <c r="H11176" s="448" t="n">
        <v>64.1493716761055</v>
      </c>
      <c r="I11176" s="448" t="n">
        <v>1272.72353405393</v>
      </c>
      <c r="J11176" s="390"/>
      <c r="K11176" s="331" t="s">
        <v>2240</v>
      </c>
    </row>
    <row r="11177" customFormat="false" ht="15.75" hidden="true" customHeight="false" outlineLevel="0" collapsed="false">
      <c r="A11177" s="509" t="s">
        <v>2241</v>
      </c>
      <c r="B11177" s="509" t="s">
        <v>1712</v>
      </c>
      <c r="C11177" s="510" t="str">
        <f aca="false">IFERROR(VLOOKUP(B11177,'[1]#¡REF!'!$A$1:$C$15201,2,FALSE()),"")</f>
        <v/>
      </c>
      <c r="D11177" s="509" t="s">
        <v>991</v>
      </c>
      <c r="E11177" s="509" t="s">
        <v>612</v>
      </c>
      <c r="F11177" s="511" t="s">
        <v>1136</v>
      </c>
      <c r="G11177" s="511" t="n">
        <v>2679.62720085141</v>
      </c>
      <c r="H11177" s="512" t="n">
        <v>3805.070625209</v>
      </c>
      <c r="I11177" s="512" t="n">
        <v>75492.6012041465</v>
      </c>
      <c r="J11177" s="513" t="n">
        <v>25.83</v>
      </c>
      <c r="K11177" s="509" t="s">
        <v>2240</v>
      </c>
      <c r="L11177" s="514" t="s">
        <v>2242</v>
      </c>
      <c r="M11177" s="514"/>
      <c r="N11177" s="514"/>
      <c r="O11177" s="514" t="n">
        <v>3139310</v>
      </c>
      <c r="P11177" s="515" t="n">
        <v>1991</v>
      </c>
      <c r="Q11177" s="516" t="n">
        <v>44413</v>
      </c>
      <c r="R11177" s="517"/>
      <c r="S11177" s="517"/>
      <c r="T11177" s="518" t="n">
        <v>469</v>
      </c>
    </row>
    <row r="11178" customFormat="false" ht="15" hidden="true" customHeight="false" outlineLevel="0" collapsed="false">
      <c r="A11178" s="439"/>
      <c r="B11178" s="439" t="s">
        <v>1712</v>
      </c>
      <c r="C11178" s="439" t="str">
        <f aca="false">IFERROR(VLOOKUP(B11178,'[1]#¡REF!'!$A$1:$C$15201,2,FALSE()),"")</f>
        <v/>
      </c>
      <c r="D11178" s="439" t="s">
        <v>1016</v>
      </c>
      <c r="E11178" s="439" t="s">
        <v>1017</v>
      </c>
      <c r="F11178" s="441" t="s">
        <v>1130</v>
      </c>
      <c r="G11178" s="447" t="n">
        <v>18.5457783200009</v>
      </c>
      <c r="H11178" s="448" t="n">
        <v>26.3350052144012</v>
      </c>
      <c r="I11178" s="448" t="n">
        <v>522.48650345372</v>
      </c>
      <c r="J11178" s="388"/>
      <c r="K11178" s="331" t="s">
        <v>2240</v>
      </c>
    </row>
    <row r="11179" customFormat="false" ht="15" hidden="true" customHeight="false" outlineLevel="0" collapsed="false">
      <c r="A11179" s="444"/>
      <c r="B11179" s="444" t="s">
        <v>1712</v>
      </c>
      <c r="C11179" s="444" t="str">
        <f aca="false">IFERROR(VLOOKUP(B11179,'[1]#¡REF!'!$A$1:$C$15201,2,FALSE()),"")</f>
        <v/>
      </c>
      <c r="D11179" s="444" t="s">
        <v>1016</v>
      </c>
      <c r="E11179" s="444" t="s">
        <v>1040</v>
      </c>
      <c r="F11179" s="446" t="s">
        <v>1130</v>
      </c>
      <c r="G11179" s="447" t="n">
        <v>296.732453120014</v>
      </c>
      <c r="H11179" s="448" t="n">
        <v>421.360083430419</v>
      </c>
      <c r="I11179" s="448" t="n">
        <v>8359.78405525952</v>
      </c>
      <c r="J11179" s="389"/>
      <c r="K11179" s="331" t="s">
        <v>2240</v>
      </c>
    </row>
    <row r="11180" customFormat="false" ht="15" hidden="true" customHeight="false" outlineLevel="0" collapsed="false">
      <c r="A11180" s="444"/>
      <c r="B11180" s="444" t="s">
        <v>1712</v>
      </c>
      <c r="C11180" s="444" t="str">
        <f aca="false">IFERROR(VLOOKUP(B11180,'[1]#¡REF!'!$A$1:$C$15201,2,FALSE()),"")</f>
        <v/>
      </c>
      <c r="D11180" s="444" t="s">
        <v>1016</v>
      </c>
      <c r="E11180" s="444" t="s">
        <v>1018</v>
      </c>
      <c r="F11180" s="354" t="s">
        <v>993</v>
      </c>
      <c r="G11180" s="447" t="n">
        <v>55.6373349600026</v>
      </c>
      <c r="H11180" s="448" t="n">
        <v>79.0050156432036</v>
      </c>
      <c r="I11180" s="448" t="n">
        <v>1567.45951036116</v>
      </c>
      <c r="J11180" s="389"/>
      <c r="K11180" s="331" t="s">
        <v>2240</v>
      </c>
    </row>
    <row r="11181" customFormat="false" ht="15" hidden="true" customHeight="false" outlineLevel="0" collapsed="false">
      <c r="A11181" s="444"/>
      <c r="B11181" s="444" t="s">
        <v>1712</v>
      </c>
      <c r="C11181" s="444" t="str">
        <f aca="false">IFERROR(VLOOKUP(B11181,'[1]#¡REF!'!$A$1:$C$15201,2,FALSE()),"")</f>
        <v/>
      </c>
      <c r="D11181" s="444" t="s">
        <v>1016</v>
      </c>
      <c r="E11181" s="444" t="s">
        <v>1019</v>
      </c>
      <c r="F11181" s="354" t="s">
        <v>993</v>
      </c>
      <c r="G11181" s="447" t="n">
        <v>0.475532777435919</v>
      </c>
      <c r="H11181" s="448" t="n">
        <v>0.675256543959005</v>
      </c>
      <c r="I11181" s="448" t="n">
        <v>13.3970898321467</v>
      </c>
      <c r="J11181" s="389"/>
      <c r="K11181" s="331" t="s">
        <v>2240</v>
      </c>
    </row>
    <row r="11182" customFormat="false" ht="15" hidden="true" customHeight="false" outlineLevel="0" collapsed="false">
      <c r="A11182" s="444"/>
      <c r="B11182" s="444" t="s">
        <v>1712</v>
      </c>
      <c r="C11182" s="444" t="str">
        <f aca="false">IFERROR(VLOOKUP(B11182,'[1]#¡REF!'!$A$1:$C$15201,2,FALSE()),"")</f>
        <v/>
      </c>
      <c r="D11182" s="444" t="s">
        <v>1016</v>
      </c>
      <c r="E11182" s="444" t="s">
        <v>1020</v>
      </c>
      <c r="F11182" s="354" t="s">
        <v>993</v>
      </c>
      <c r="G11182" s="447" t="n">
        <v>37.0915566400017</v>
      </c>
      <c r="H11182" s="448" t="n">
        <v>52.6700104288024</v>
      </c>
      <c r="I11182" s="448" t="n">
        <v>1044.97300690744</v>
      </c>
      <c r="J11182" s="389"/>
      <c r="K11182" s="331" t="s">
        <v>2240</v>
      </c>
    </row>
    <row r="11183" customFormat="false" ht="15" hidden="true" customHeight="false" outlineLevel="0" collapsed="false">
      <c r="A11183" s="444"/>
      <c r="B11183" s="444" t="s">
        <v>1712</v>
      </c>
      <c r="C11183" s="444" t="str">
        <f aca="false">IFERROR(VLOOKUP(B11183,'[1]#¡REF!'!$A$1:$C$15201,2,FALSE()),"")</f>
        <v/>
      </c>
      <c r="D11183" s="444" t="s">
        <v>1016</v>
      </c>
      <c r="E11183" s="444" t="s">
        <v>1022</v>
      </c>
      <c r="F11183" s="354" t="s">
        <v>993</v>
      </c>
      <c r="G11183" s="447" t="n">
        <v>48.0288105210279</v>
      </c>
      <c r="H11183" s="448" t="n">
        <v>68.2009109398595</v>
      </c>
      <c r="I11183" s="448" t="n">
        <v>1353.10607304681</v>
      </c>
      <c r="J11183" s="389"/>
      <c r="K11183" s="331" t="s">
        <v>2240</v>
      </c>
    </row>
    <row r="11184" customFormat="false" ht="15" hidden="true" customHeight="false" outlineLevel="0" collapsed="false">
      <c r="A11184" s="444"/>
      <c r="B11184" s="444" t="s">
        <v>1712</v>
      </c>
      <c r="C11184" s="444" t="str">
        <f aca="false">IFERROR(VLOOKUP(B11184,'[1]#¡REF!'!$A$1:$C$15201,2,FALSE()),"")</f>
        <v/>
      </c>
      <c r="D11184" s="444" t="s">
        <v>1016</v>
      </c>
      <c r="E11184" s="444" t="s">
        <v>1023</v>
      </c>
      <c r="F11184" s="354" t="s">
        <v>993</v>
      </c>
      <c r="G11184" s="447" t="n">
        <v>927.288916000043</v>
      </c>
      <c r="H11184" s="448" t="n">
        <v>1316.75026072006</v>
      </c>
      <c r="I11184" s="448" t="n">
        <v>26124.325172686</v>
      </c>
      <c r="J11184" s="389"/>
      <c r="K11184" s="331" t="s">
        <v>2240</v>
      </c>
    </row>
    <row r="11185" customFormat="false" ht="15" hidden="true" customHeight="false" outlineLevel="0" collapsed="false">
      <c r="A11185" s="444"/>
      <c r="B11185" s="444" t="s">
        <v>1712</v>
      </c>
      <c r="C11185" s="444" t="str">
        <f aca="false">IFERROR(VLOOKUP(B11185,'[1]#¡REF!'!$A$1:$C$15201,2,FALSE()),"")</f>
        <v/>
      </c>
      <c r="D11185" s="444" t="s">
        <v>1016</v>
      </c>
      <c r="E11185" s="444" t="s">
        <v>1042</v>
      </c>
      <c r="F11185" s="354" t="s">
        <v>993</v>
      </c>
      <c r="G11185" s="447" t="n">
        <v>37.0915566400017</v>
      </c>
      <c r="H11185" s="448" t="n">
        <v>52.6700104288024</v>
      </c>
      <c r="I11185" s="448" t="n">
        <v>1044.97300690744</v>
      </c>
      <c r="J11185" s="389"/>
      <c r="K11185" s="331" t="s">
        <v>2240</v>
      </c>
    </row>
    <row r="11186" customFormat="false" ht="15" hidden="true" customHeight="false" outlineLevel="0" collapsed="false">
      <c r="A11186" s="444"/>
      <c r="B11186" s="444" t="s">
        <v>1712</v>
      </c>
      <c r="C11186" s="444" t="str">
        <f aca="false">IFERROR(VLOOKUP(B11186,'[1]#¡REF!'!$A$1:$C$15201,2,FALSE()),"")</f>
        <v/>
      </c>
      <c r="D11186" s="444" t="s">
        <v>1016</v>
      </c>
      <c r="E11186" s="444" t="s">
        <v>1024</v>
      </c>
      <c r="F11186" s="354" t="s">
        <v>993</v>
      </c>
      <c r="G11186" s="447" t="n">
        <v>118.88319435898</v>
      </c>
      <c r="H11186" s="448" t="n">
        <v>168.814135989751</v>
      </c>
      <c r="I11186" s="448" t="n">
        <v>3349.27245803667</v>
      </c>
      <c r="J11186" s="389"/>
      <c r="K11186" s="331" t="s">
        <v>2240</v>
      </c>
    </row>
    <row r="11187" customFormat="false" ht="15" hidden="true" customHeight="false" outlineLevel="0" collapsed="false">
      <c r="A11187" s="444"/>
      <c r="B11187" s="444" t="s">
        <v>1712</v>
      </c>
      <c r="C11187" s="444" t="str">
        <f aca="false">IFERROR(VLOOKUP(B11187,'[1]#¡REF!'!$A$1:$C$15201,2,FALSE()),"")</f>
        <v/>
      </c>
      <c r="D11187" s="444" t="s">
        <v>1016</v>
      </c>
      <c r="E11187" s="444" t="s">
        <v>1025</v>
      </c>
      <c r="F11187" s="354" t="s">
        <v>993</v>
      </c>
      <c r="G11187" s="447" t="n">
        <v>28.0564338687192</v>
      </c>
      <c r="H11187" s="448" t="n">
        <v>39.8401360935813</v>
      </c>
      <c r="I11187" s="448" t="n">
        <v>790.428300096653</v>
      </c>
      <c r="J11187" s="389"/>
      <c r="K11187" s="331" t="s">
        <v>2240</v>
      </c>
    </row>
    <row r="11188" customFormat="false" ht="15" hidden="true" customHeight="false" outlineLevel="0" collapsed="false">
      <c r="A11188" s="444"/>
      <c r="B11188" s="444" t="s">
        <v>1712</v>
      </c>
      <c r="C11188" s="444" t="str">
        <f aca="false">IFERROR(VLOOKUP(B11188,'[1]#¡REF!'!$A$1:$C$15201,2,FALSE()),"")</f>
        <v/>
      </c>
      <c r="D11188" s="444" t="s">
        <v>1016</v>
      </c>
      <c r="E11188" s="444" t="s">
        <v>1065</v>
      </c>
      <c r="F11188" s="354" t="s">
        <v>993</v>
      </c>
      <c r="G11188" s="447" t="n">
        <v>37.0915566400017</v>
      </c>
      <c r="H11188" s="448" t="n">
        <v>52.6700104288024</v>
      </c>
      <c r="I11188" s="448" t="n">
        <v>1044.97300690744</v>
      </c>
      <c r="J11188" s="389"/>
      <c r="K11188" s="331" t="s">
        <v>2240</v>
      </c>
    </row>
    <row r="11189" customFormat="false" ht="15" hidden="true" customHeight="false" outlineLevel="0" collapsed="false">
      <c r="A11189" s="444"/>
      <c r="B11189" s="444" t="s">
        <v>1712</v>
      </c>
      <c r="C11189" s="444" t="str">
        <f aca="false">IFERROR(VLOOKUP(B11189,'[1]#¡REF!'!$A$1:$C$15201,2,FALSE()),"")</f>
        <v/>
      </c>
      <c r="D11189" s="444" t="s">
        <v>1016</v>
      </c>
      <c r="E11189" s="444" t="s">
        <v>1044</v>
      </c>
      <c r="F11189" s="354" t="s">
        <v>993</v>
      </c>
      <c r="G11189" s="447" t="n">
        <v>44.7000810789764</v>
      </c>
      <c r="H11189" s="448" t="n">
        <v>63.4741151321465</v>
      </c>
      <c r="I11189" s="448" t="n">
        <v>1259.32644422179</v>
      </c>
      <c r="J11189" s="389"/>
      <c r="K11189" s="331" t="s">
        <v>2240</v>
      </c>
    </row>
    <row r="11190" customFormat="false" ht="15" hidden="true" customHeight="false" outlineLevel="0" collapsed="false">
      <c r="A11190" s="444"/>
      <c r="B11190" s="444" t="s">
        <v>1712</v>
      </c>
      <c r="C11190" s="444" t="str">
        <f aca="false">IFERROR(VLOOKUP(B11190,'[1]#¡REF!'!$A$1:$C$15201,2,FALSE()),"")</f>
        <v/>
      </c>
      <c r="D11190" s="444" t="s">
        <v>1016</v>
      </c>
      <c r="E11190" s="444" t="s">
        <v>1093</v>
      </c>
      <c r="F11190" s="446" t="s">
        <v>1131</v>
      </c>
      <c r="G11190" s="447" t="n">
        <v>38095.4063331689</v>
      </c>
      <c r="H11190" s="448" t="n">
        <v>54095.4769930999</v>
      </c>
      <c r="I11190" s="448" t="n">
        <v>1073254.2635431</v>
      </c>
      <c r="J11190" s="389"/>
      <c r="K11190" s="331" t="s">
        <v>2240</v>
      </c>
    </row>
    <row r="11191" customFormat="false" ht="15" hidden="true" customHeight="false" outlineLevel="0" collapsed="false">
      <c r="A11191" s="444"/>
      <c r="B11191" s="444" t="s">
        <v>1712</v>
      </c>
      <c r="C11191" s="444" t="str">
        <f aca="false">IFERROR(VLOOKUP(B11191,'[1]#¡REF!'!$A$1:$C$15201,2,FALSE()),"")</f>
        <v/>
      </c>
      <c r="D11191" s="444" t="s">
        <v>1016</v>
      </c>
      <c r="E11191" s="444" t="s">
        <v>1026</v>
      </c>
      <c r="F11191" s="446" t="s">
        <v>1132</v>
      </c>
      <c r="G11191" s="447" t="n">
        <v>553.995685712846</v>
      </c>
      <c r="H11191" s="448" t="n">
        <v>786.673873712241</v>
      </c>
      <c r="I11191" s="448" t="n">
        <v>15607.6096544509</v>
      </c>
      <c r="J11191" s="389"/>
      <c r="K11191" s="331" t="s">
        <v>2240</v>
      </c>
    </row>
    <row r="11192" customFormat="false" ht="15" hidden="true" customHeight="false" outlineLevel="0" collapsed="false">
      <c r="A11192" s="444"/>
      <c r="B11192" s="444" t="s">
        <v>1712</v>
      </c>
      <c r="C11192" s="444" t="str">
        <f aca="false">IFERROR(VLOOKUP(B11192,'[1]#¡REF!'!$A$1:$C$15201,2,FALSE()),"")</f>
        <v/>
      </c>
      <c r="D11192" s="444" t="s">
        <v>1016</v>
      </c>
      <c r="E11192" s="444" t="s">
        <v>1027</v>
      </c>
      <c r="F11192" s="446" t="s">
        <v>1133</v>
      </c>
      <c r="G11192" s="447" t="n">
        <v>37.0915566400017</v>
      </c>
      <c r="H11192" s="448" t="n">
        <v>52.6700104288024</v>
      </c>
      <c r="I11192" s="448" t="n">
        <v>1044.97300690744</v>
      </c>
      <c r="J11192" s="389"/>
      <c r="K11192" s="331" t="s">
        <v>2240</v>
      </c>
    </row>
    <row r="11193" customFormat="false" ht="15" hidden="true" customHeight="false" outlineLevel="0" collapsed="false">
      <c r="A11193" s="449"/>
      <c r="B11193" s="449" t="s">
        <v>1712</v>
      </c>
      <c r="C11193" s="449" t="str">
        <f aca="false">IFERROR(VLOOKUP(B11193,'[1]#¡REF!'!$A$1:$C$15201,2,FALSE()),"")</f>
        <v/>
      </c>
      <c r="D11193" s="449" t="s">
        <v>1016</v>
      </c>
      <c r="E11193" s="449" t="s">
        <v>1028</v>
      </c>
      <c r="F11193" s="450" t="s">
        <v>1134</v>
      </c>
      <c r="G11193" s="447" t="n">
        <v>40.8958188594891</v>
      </c>
      <c r="H11193" s="448" t="n">
        <v>58.0720627804745</v>
      </c>
      <c r="I11193" s="448" t="n">
        <v>1152.14972556461</v>
      </c>
      <c r="J11193" s="390"/>
      <c r="K11193" s="331" t="s">
        <v>2240</v>
      </c>
    </row>
    <row r="11194" customFormat="false" ht="15.75" hidden="true" customHeight="false" outlineLevel="0" collapsed="false">
      <c r="A11194" s="451"/>
      <c r="B11194" s="451" t="s">
        <v>1712</v>
      </c>
      <c r="C11194" s="451" t="str">
        <f aca="false">IFERROR(VLOOKUP(B11194,'[1]#¡REF!'!$A$1:$C$15201,2,FALSE()),"")</f>
        <v/>
      </c>
      <c r="D11194" s="451" t="s">
        <v>1016</v>
      </c>
      <c r="E11194" s="451" t="s">
        <v>621</v>
      </c>
      <c r="F11194" s="452" t="s">
        <v>1136</v>
      </c>
      <c r="G11194" s="453" t="n">
        <v>1253.97993409852</v>
      </c>
      <c r="H11194" s="454" t="n">
        <v>1780.6515064199</v>
      </c>
      <c r="I11194" s="454" t="n">
        <v>35328.1258873708</v>
      </c>
      <c r="J11194" s="360"/>
      <c r="K11194" s="356" t="s">
        <v>2240</v>
      </c>
      <c r="L11194" s="379"/>
      <c r="M11194" s="379"/>
      <c r="N11194" s="379"/>
      <c r="O11194" s="379"/>
      <c r="P11194" s="101"/>
      <c r="Q11194" s="380"/>
      <c r="R11194" s="381"/>
      <c r="S11194" s="381"/>
      <c r="T11194" s="382"/>
    </row>
    <row r="11195" customFormat="false" ht="15" hidden="true" customHeight="false" outlineLevel="0" collapsed="false">
      <c r="A11195" s="439"/>
      <c r="B11195" s="439" t="s">
        <v>1713</v>
      </c>
      <c r="C11195" s="439" t="str">
        <f aca="false">IFERROR(VLOOKUP(B11195,'[1]#¡REF!'!$A$1:$C$15201,2,FALSE()),"")</f>
        <v/>
      </c>
      <c r="D11195" s="439" t="s">
        <v>991</v>
      </c>
      <c r="E11195" s="439" t="s">
        <v>997</v>
      </c>
      <c r="F11195" s="441" t="s">
        <v>1130</v>
      </c>
      <c r="G11195" s="447" t="n">
        <v>150.339367682707</v>
      </c>
      <c r="H11195" s="448" t="n">
        <v>213.481902109443</v>
      </c>
      <c r="I11195" s="448" t="n">
        <v>4235.48093785136</v>
      </c>
      <c r="J11195" s="388"/>
      <c r="K11195" s="331" t="s">
        <v>2240</v>
      </c>
    </row>
    <row r="11196" customFormat="false" ht="15" hidden="true" customHeight="false" outlineLevel="0" collapsed="false">
      <c r="A11196" s="444"/>
      <c r="B11196" s="444" t="s">
        <v>1713</v>
      </c>
      <c r="C11196" s="444" t="str">
        <f aca="false">IFERROR(VLOOKUP(B11196,'[1]#¡REF!'!$A$1:$C$15201,2,FALSE()),"")</f>
        <v/>
      </c>
      <c r="D11196" s="444" t="s">
        <v>991</v>
      </c>
      <c r="E11196" s="444" t="s">
        <v>1032</v>
      </c>
      <c r="F11196" s="446" t="s">
        <v>1130</v>
      </c>
      <c r="G11196" s="447" t="n">
        <v>4.8496570220228</v>
      </c>
      <c r="H11196" s="448" t="n">
        <v>6.88651297127237</v>
      </c>
      <c r="I11196" s="448" t="n">
        <v>136.628417350044</v>
      </c>
      <c r="J11196" s="389"/>
      <c r="K11196" s="331" t="s">
        <v>2240</v>
      </c>
    </row>
    <row r="11197" customFormat="false" ht="15" hidden="true" customHeight="false" outlineLevel="0" collapsed="false">
      <c r="A11197" s="444"/>
      <c r="B11197" s="444" t="s">
        <v>1713</v>
      </c>
      <c r="C11197" s="444" t="str">
        <f aca="false">IFERROR(VLOOKUP(B11197,'[1]#¡REF!'!$A$1:$C$15201,2,FALSE()),"")</f>
        <v/>
      </c>
      <c r="D11197" s="444" t="s">
        <v>991</v>
      </c>
      <c r="E11197" s="444" t="s">
        <v>1000</v>
      </c>
      <c r="F11197" s="354" t="s">
        <v>993</v>
      </c>
      <c r="G11197" s="447" t="n">
        <v>862.269018515653</v>
      </c>
      <c r="H11197" s="448" t="n">
        <v>1224.42200629223</v>
      </c>
      <c r="I11197" s="448" t="n">
        <v>24292.5326048378</v>
      </c>
      <c r="J11197" s="389"/>
      <c r="K11197" s="331" t="s">
        <v>2240</v>
      </c>
    </row>
    <row r="11198" customFormat="false" ht="15" hidden="true" customHeight="false" outlineLevel="0" collapsed="false">
      <c r="A11198" s="444"/>
      <c r="B11198" s="444" t="s">
        <v>1713</v>
      </c>
      <c r="C11198" s="444" t="str">
        <f aca="false">IFERROR(VLOOKUP(B11198,'[1]#¡REF!'!$A$1:$C$15201,2,FALSE()),"")</f>
        <v/>
      </c>
      <c r="D11198" s="444" t="s">
        <v>991</v>
      </c>
      <c r="E11198" s="444" t="s">
        <v>1075</v>
      </c>
      <c r="F11198" s="354" t="s">
        <v>993</v>
      </c>
      <c r="G11198" s="447" t="n">
        <v>135.305430914436</v>
      </c>
      <c r="H11198" s="448" t="n">
        <v>192.133711898499</v>
      </c>
      <c r="I11198" s="448" t="n">
        <v>3811.93284406622</v>
      </c>
      <c r="J11198" s="389"/>
      <c r="K11198" s="331" t="s">
        <v>2240</v>
      </c>
    </row>
    <row r="11199" customFormat="false" ht="15" hidden="true" customHeight="false" outlineLevel="0" collapsed="false">
      <c r="A11199" s="444"/>
      <c r="B11199" s="444" t="s">
        <v>1713</v>
      </c>
      <c r="C11199" s="444" t="str">
        <f aca="false">IFERROR(VLOOKUP(B11199,'[1]#¡REF!'!$A$1:$C$15201,2,FALSE()),"")</f>
        <v/>
      </c>
      <c r="D11199" s="444" t="s">
        <v>991</v>
      </c>
      <c r="E11199" s="444" t="s">
        <v>1033</v>
      </c>
      <c r="F11199" s="354" t="s">
        <v>993</v>
      </c>
      <c r="G11199" s="447" t="n">
        <v>121.24142555057</v>
      </c>
      <c r="H11199" s="448" t="n">
        <v>172.162824281809</v>
      </c>
      <c r="I11199" s="448" t="n">
        <v>3415.71043375109</v>
      </c>
      <c r="J11199" s="389"/>
      <c r="K11199" s="331" t="s">
        <v>2240</v>
      </c>
    </row>
    <row r="11200" customFormat="false" ht="15" hidden="true" customHeight="false" outlineLevel="0" collapsed="false">
      <c r="A11200" s="444"/>
      <c r="B11200" s="444" t="s">
        <v>1713</v>
      </c>
      <c r="C11200" s="444" t="str">
        <f aca="false">IFERROR(VLOOKUP(B11200,'[1]#¡REF!'!$A$1:$C$15201,2,FALSE()),"")</f>
        <v/>
      </c>
      <c r="D11200" s="444" t="s">
        <v>991</v>
      </c>
      <c r="E11200" s="444" t="s">
        <v>1009</v>
      </c>
      <c r="F11200" s="354" t="s">
        <v>993</v>
      </c>
      <c r="G11200" s="447" t="n">
        <v>19405.417607922</v>
      </c>
      <c r="H11200" s="448" t="n">
        <v>27555.6930032493</v>
      </c>
      <c r="I11200" s="448" t="n">
        <v>546704.949184465</v>
      </c>
      <c r="J11200" s="389"/>
      <c r="K11200" s="331" t="s">
        <v>2240</v>
      </c>
    </row>
    <row r="11201" customFormat="false" ht="15" hidden="true" customHeight="false" outlineLevel="0" collapsed="false">
      <c r="A11201" s="444"/>
      <c r="B11201" s="444" t="s">
        <v>1713</v>
      </c>
      <c r="C11201" s="444" t="str">
        <f aca="false">IFERROR(VLOOKUP(B11201,'[1]#¡REF!'!$A$1:$C$15201,2,FALSE()),"")</f>
        <v/>
      </c>
      <c r="D11201" s="444" t="s">
        <v>991</v>
      </c>
      <c r="E11201" s="444" t="s">
        <v>1046</v>
      </c>
      <c r="F11201" s="354" t="s">
        <v>993</v>
      </c>
      <c r="G11201" s="447" t="n">
        <v>2.4248285110114</v>
      </c>
      <c r="H11201" s="448" t="n">
        <v>3.44325648563619</v>
      </c>
      <c r="I11201" s="448" t="n">
        <v>68.3142086750219</v>
      </c>
      <c r="J11201" s="389"/>
      <c r="K11201" s="331" t="s">
        <v>2240</v>
      </c>
    </row>
    <row r="11202" customFormat="false" ht="15" hidden="true" customHeight="false" outlineLevel="0" collapsed="false">
      <c r="A11202" s="444"/>
      <c r="B11202" s="444" t="s">
        <v>1713</v>
      </c>
      <c r="C11202" s="444" t="str">
        <f aca="false">IFERROR(VLOOKUP(B11202,'[1]#¡REF!'!$A$1:$C$15201,2,FALSE()),"")</f>
        <v/>
      </c>
      <c r="D11202" s="444" t="s">
        <v>991</v>
      </c>
      <c r="E11202" s="444" t="s">
        <v>1012</v>
      </c>
      <c r="F11202" s="354" t="s">
        <v>993</v>
      </c>
      <c r="G11202" s="447" t="n">
        <v>48.496570220228</v>
      </c>
      <c r="H11202" s="448" t="n">
        <v>68.8651297127237</v>
      </c>
      <c r="I11202" s="448" t="n">
        <v>1366.28417350044</v>
      </c>
      <c r="J11202" s="389"/>
      <c r="K11202" s="331" t="s">
        <v>2240</v>
      </c>
    </row>
    <row r="11203" customFormat="false" ht="15" hidden="true" customHeight="false" outlineLevel="0" collapsed="false">
      <c r="A11203" s="444"/>
      <c r="B11203" s="444" t="s">
        <v>1713</v>
      </c>
      <c r="C11203" s="444" t="str">
        <f aca="false">IFERROR(VLOOKUP(B11203,'[1]#¡REF!'!$A$1:$C$15201,2,FALSE()),"")</f>
        <v/>
      </c>
      <c r="D11203" s="444" t="s">
        <v>991</v>
      </c>
      <c r="E11203" s="444" t="s">
        <v>1035</v>
      </c>
      <c r="F11203" s="354" t="s">
        <v>993</v>
      </c>
      <c r="G11203" s="447" t="n">
        <v>475.751353860436</v>
      </c>
      <c r="H11203" s="448" t="n">
        <v>675.566922481819</v>
      </c>
      <c r="I11203" s="448" t="n">
        <v>13403.2477420393</v>
      </c>
      <c r="J11203" s="389"/>
      <c r="K11203" s="331" t="s">
        <v>2240</v>
      </c>
    </row>
    <row r="11204" customFormat="false" ht="15" hidden="true" customHeight="false" outlineLevel="0" collapsed="false">
      <c r="A11204" s="444"/>
      <c r="B11204" s="444" t="s">
        <v>1713</v>
      </c>
      <c r="C11204" s="444" t="str">
        <f aca="false">IFERROR(VLOOKUP(B11204,'[1]#¡REF!'!$A$1:$C$15201,2,FALSE()),"")</f>
        <v/>
      </c>
      <c r="D11204" s="444" t="s">
        <v>991</v>
      </c>
      <c r="E11204" s="444" t="s">
        <v>1036</v>
      </c>
      <c r="F11204" s="354" t="s">
        <v>993</v>
      </c>
      <c r="G11204" s="447" t="n">
        <v>0.48496570220228</v>
      </c>
      <c r="H11204" s="448" t="n">
        <v>0.688651297127237</v>
      </c>
      <c r="I11204" s="448" t="n">
        <v>13.6628417350044</v>
      </c>
      <c r="J11204" s="389"/>
      <c r="K11204" s="331" t="s">
        <v>2240</v>
      </c>
    </row>
    <row r="11205" customFormat="false" ht="15" hidden="true" customHeight="false" outlineLevel="0" collapsed="false">
      <c r="A11205" s="444"/>
      <c r="B11205" s="444" t="s">
        <v>1713</v>
      </c>
      <c r="C11205" s="444" t="str">
        <f aca="false">IFERROR(VLOOKUP(B11205,'[1]#¡REF!'!$A$1:$C$15201,2,FALSE()),"")</f>
        <v/>
      </c>
      <c r="D11205" s="444" t="s">
        <v>991</v>
      </c>
      <c r="E11205" s="444" t="s">
        <v>1037</v>
      </c>
      <c r="F11205" s="446" t="s">
        <v>1131</v>
      </c>
      <c r="G11205" s="447" t="n">
        <v>47.5266388158234</v>
      </c>
      <c r="H11205" s="448" t="n">
        <v>67.4878271184692</v>
      </c>
      <c r="I11205" s="448" t="n">
        <v>1338.95849003043</v>
      </c>
      <c r="J11205" s="389"/>
      <c r="K11205" s="331" t="s">
        <v>2240</v>
      </c>
    </row>
    <row r="11206" customFormat="false" ht="15" hidden="true" customHeight="false" outlineLevel="0" collapsed="false">
      <c r="A11206" s="444"/>
      <c r="B11206" s="444" t="s">
        <v>1713</v>
      </c>
      <c r="C11206" s="444" t="str">
        <f aca="false">IFERROR(VLOOKUP(B11206,'[1]#¡REF!'!$A$1:$C$15201,2,FALSE()),"")</f>
        <v/>
      </c>
      <c r="D11206" s="444" t="s">
        <v>991</v>
      </c>
      <c r="E11206" s="444" t="s">
        <v>1014</v>
      </c>
      <c r="F11206" s="446" t="s">
        <v>1132</v>
      </c>
      <c r="G11206" s="447" t="n">
        <v>630.455412862964</v>
      </c>
      <c r="H11206" s="448" t="n">
        <v>895.246686265408</v>
      </c>
      <c r="I11206" s="448" t="n">
        <v>17761.6942555057</v>
      </c>
      <c r="J11206" s="389"/>
      <c r="K11206" s="331" t="s">
        <v>2240</v>
      </c>
    </row>
    <row r="11207" customFormat="false" ht="15" hidden="true" customHeight="false" outlineLevel="0" collapsed="false">
      <c r="A11207" s="449"/>
      <c r="B11207" s="449" t="s">
        <v>1713</v>
      </c>
      <c r="C11207" s="449" t="str">
        <f aca="false">IFERROR(VLOOKUP(B11207,'[1]#¡REF!'!$A$1:$C$15201,2,FALSE()),"")</f>
        <v/>
      </c>
      <c r="D11207" s="449" t="s">
        <v>991</v>
      </c>
      <c r="E11207" s="449" t="s">
        <v>1004</v>
      </c>
      <c r="F11207" s="450" t="s">
        <v>1134</v>
      </c>
      <c r="G11207" s="447" t="n">
        <v>34.4325648563619</v>
      </c>
      <c r="H11207" s="448" t="n">
        <v>48.8942420960338</v>
      </c>
      <c r="I11207" s="448" t="n">
        <v>970.061763185311</v>
      </c>
      <c r="J11207" s="390"/>
      <c r="K11207" s="331" t="s">
        <v>2240</v>
      </c>
    </row>
    <row r="11208" customFormat="false" ht="15.75" hidden="true" customHeight="false" outlineLevel="0" collapsed="false">
      <c r="A11208" s="509" t="s">
        <v>2241</v>
      </c>
      <c r="B11208" s="509" t="s">
        <v>1713</v>
      </c>
      <c r="C11208" s="510" t="str">
        <f aca="false">IFERROR(VLOOKUP(B11208,'[1]#¡REF!'!$A$1:$C$15201,2,FALSE()),"")</f>
        <v/>
      </c>
      <c r="D11208" s="509" t="s">
        <v>991</v>
      </c>
      <c r="E11208" s="509" t="s">
        <v>612</v>
      </c>
      <c r="F11208" s="511" t="s">
        <v>1136</v>
      </c>
      <c r="G11208" s="511" t="n">
        <v>543.161586466553</v>
      </c>
      <c r="H11208" s="512" t="n">
        <v>771.289452782505</v>
      </c>
      <c r="I11208" s="512" t="n">
        <v>15302.3827432049</v>
      </c>
      <c r="J11208" s="513" t="n">
        <v>25.83</v>
      </c>
      <c r="K11208" s="509" t="s">
        <v>2240</v>
      </c>
      <c r="L11208" s="514" t="s">
        <v>2242</v>
      </c>
      <c r="M11208" s="514"/>
      <c r="N11208" s="514"/>
      <c r="O11208" s="514" t="n">
        <v>3139310</v>
      </c>
      <c r="P11208" s="515" t="n">
        <v>1996</v>
      </c>
      <c r="Q11208" s="516" t="n">
        <v>44413</v>
      </c>
      <c r="R11208" s="517"/>
      <c r="S11208" s="517"/>
      <c r="T11208" s="518" t="n">
        <v>93</v>
      </c>
    </row>
    <row r="11209" customFormat="false" ht="15" hidden="true" customHeight="false" outlineLevel="0" collapsed="false">
      <c r="A11209" s="439"/>
      <c r="B11209" s="439" t="s">
        <v>1713</v>
      </c>
      <c r="C11209" s="439" t="str">
        <f aca="false">IFERROR(VLOOKUP(B11209,'[1]#¡REF!'!$A$1:$C$15201,2,FALSE()),"")</f>
        <v/>
      </c>
      <c r="D11209" s="439" t="s">
        <v>1016</v>
      </c>
      <c r="E11209" s="439" t="s">
        <v>1017</v>
      </c>
      <c r="F11209" s="441" t="s">
        <v>1130</v>
      </c>
      <c r="G11209" s="447" t="n">
        <v>98.4480375470628</v>
      </c>
      <c r="H11209" s="448" t="n">
        <v>139.796213316829</v>
      </c>
      <c r="I11209" s="448" t="n">
        <v>2773.55687220589</v>
      </c>
      <c r="J11209" s="388"/>
      <c r="K11209" s="331" t="s">
        <v>2240</v>
      </c>
    </row>
    <row r="11210" customFormat="false" ht="15" hidden="true" customHeight="false" outlineLevel="0" collapsed="false">
      <c r="A11210" s="444"/>
      <c r="B11210" s="444" t="s">
        <v>1713</v>
      </c>
      <c r="C11210" s="444" t="str">
        <f aca="false">IFERROR(VLOOKUP(B11210,'[1]#¡REF!'!$A$1:$C$15201,2,FALSE()),"")</f>
        <v/>
      </c>
      <c r="D11210" s="444" t="s">
        <v>1016</v>
      </c>
      <c r="E11210" s="444" t="s">
        <v>1040</v>
      </c>
      <c r="F11210" s="446" t="s">
        <v>1130</v>
      </c>
      <c r="G11210" s="447" t="n">
        <v>302.618598174223</v>
      </c>
      <c r="H11210" s="448" t="n">
        <v>429.718409407396</v>
      </c>
      <c r="I11210" s="448" t="n">
        <v>8525.61324264273</v>
      </c>
      <c r="J11210" s="389"/>
      <c r="K11210" s="331" t="s">
        <v>2240</v>
      </c>
    </row>
    <row r="11211" customFormat="false" ht="15" hidden="true" customHeight="false" outlineLevel="0" collapsed="false">
      <c r="A11211" s="444"/>
      <c r="B11211" s="444" t="s">
        <v>1713</v>
      </c>
      <c r="C11211" s="444" t="str">
        <f aca="false">IFERROR(VLOOKUP(B11211,'[1]#¡REF!'!$A$1:$C$15201,2,FALSE()),"")</f>
        <v/>
      </c>
      <c r="D11211" s="444" t="s">
        <v>1016</v>
      </c>
      <c r="E11211" s="444" t="s">
        <v>1019</v>
      </c>
      <c r="F11211" s="354" t="s">
        <v>993</v>
      </c>
      <c r="G11211" s="447" t="n">
        <v>0.48496570220228</v>
      </c>
      <c r="H11211" s="448" t="n">
        <v>0.688651297127237</v>
      </c>
      <c r="I11211" s="448" t="n">
        <v>13.6628417350044</v>
      </c>
      <c r="J11211" s="389"/>
      <c r="K11211" s="331" t="s">
        <v>2240</v>
      </c>
    </row>
    <row r="11212" customFormat="false" ht="15" hidden="true" customHeight="false" outlineLevel="0" collapsed="false">
      <c r="A11212" s="444"/>
      <c r="B11212" s="444" t="s">
        <v>1713</v>
      </c>
      <c r="C11212" s="444" t="str">
        <f aca="false">IFERROR(VLOOKUP(B11212,'[1]#¡REF!'!$A$1:$C$15201,2,FALSE()),"")</f>
        <v/>
      </c>
      <c r="D11212" s="444" t="s">
        <v>1016</v>
      </c>
      <c r="E11212" s="444" t="s">
        <v>1020</v>
      </c>
      <c r="F11212" s="354" t="s">
        <v>993</v>
      </c>
      <c r="G11212" s="447" t="n">
        <v>37.8273247717778</v>
      </c>
      <c r="H11212" s="448" t="n">
        <v>53.7148011759245</v>
      </c>
      <c r="I11212" s="448" t="n">
        <v>1065.70165533034</v>
      </c>
      <c r="J11212" s="389"/>
      <c r="K11212" s="331" t="s">
        <v>2240</v>
      </c>
    </row>
    <row r="11213" customFormat="false" ht="15" hidden="true" customHeight="false" outlineLevel="0" collapsed="false">
      <c r="A11213" s="444"/>
      <c r="B11213" s="444" t="s">
        <v>1713</v>
      </c>
      <c r="C11213" s="444" t="str">
        <f aca="false">IFERROR(VLOOKUP(B11213,'[1]#¡REF!'!$A$1:$C$15201,2,FALSE()),"")</f>
        <v/>
      </c>
      <c r="D11213" s="444" t="s">
        <v>1016</v>
      </c>
      <c r="E11213" s="444" t="s">
        <v>1022</v>
      </c>
      <c r="F11213" s="354" t="s">
        <v>993</v>
      </c>
      <c r="G11213" s="447" t="n">
        <v>24.7332508123163</v>
      </c>
      <c r="H11213" s="448" t="n">
        <v>35.1212161534891</v>
      </c>
      <c r="I11213" s="448" t="n">
        <v>696.804928485223</v>
      </c>
      <c r="J11213" s="389"/>
      <c r="K11213" s="331" t="s">
        <v>2240</v>
      </c>
    </row>
    <row r="11214" customFormat="false" ht="15" hidden="true" customHeight="false" outlineLevel="0" collapsed="false">
      <c r="A11214" s="444"/>
      <c r="B11214" s="444" t="s">
        <v>1713</v>
      </c>
      <c r="C11214" s="444" t="str">
        <f aca="false">IFERROR(VLOOKUP(B11214,'[1]#¡REF!'!$A$1:$C$15201,2,FALSE()),"")</f>
        <v/>
      </c>
      <c r="D11214" s="444" t="s">
        <v>1016</v>
      </c>
      <c r="E11214" s="444" t="s">
        <v>1042</v>
      </c>
      <c r="F11214" s="354" t="s">
        <v>993</v>
      </c>
      <c r="G11214" s="447" t="n">
        <v>189.136623858889</v>
      </c>
      <c r="H11214" s="448" t="n">
        <v>268.574005879622</v>
      </c>
      <c r="I11214" s="448" t="n">
        <v>5328.50827665171</v>
      </c>
      <c r="J11214" s="389"/>
      <c r="K11214" s="331" t="s">
        <v>2240</v>
      </c>
    </row>
    <row r="11215" customFormat="false" ht="15" hidden="true" customHeight="false" outlineLevel="0" collapsed="false">
      <c r="A11215" s="444"/>
      <c r="B11215" s="444" t="s">
        <v>1713</v>
      </c>
      <c r="C11215" s="444" t="str">
        <f aca="false">IFERROR(VLOOKUP(B11215,'[1]#¡REF!'!$A$1:$C$15201,2,FALSE()),"")</f>
        <v/>
      </c>
      <c r="D11215" s="444" t="s">
        <v>1016</v>
      </c>
      <c r="E11215" s="444" t="s">
        <v>1065</v>
      </c>
      <c r="F11215" s="354" t="s">
        <v>993</v>
      </c>
      <c r="G11215" s="447" t="n">
        <v>37.8273247717778</v>
      </c>
      <c r="H11215" s="448" t="n">
        <v>53.7148011759245</v>
      </c>
      <c r="I11215" s="448" t="n">
        <v>1065.70165533034</v>
      </c>
      <c r="J11215" s="389"/>
      <c r="K11215" s="331" t="s">
        <v>2240</v>
      </c>
    </row>
    <row r="11216" customFormat="false" ht="15" hidden="true" customHeight="false" outlineLevel="0" collapsed="false">
      <c r="A11216" s="444"/>
      <c r="B11216" s="444" t="s">
        <v>1713</v>
      </c>
      <c r="C11216" s="444" t="str">
        <f aca="false">IFERROR(VLOOKUP(B11216,'[1]#¡REF!'!$A$1:$C$15201,2,FALSE()),"")</f>
        <v/>
      </c>
      <c r="D11216" s="444" t="s">
        <v>1016</v>
      </c>
      <c r="E11216" s="444" t="s">
        <v>1093</v>
      </c>
      <c r="F11216" s="446" t="s">
        <v>1131</v>
      </c>
      <c r="G11216" s="447" t="n">
        <v>8889.42132136778</v>
      </c>
      <c r="H11216" s="448" t="n">
        <v>12622.9782763423</v>
      </c>
      <c r="I11216" s="448" t="n">
        <v>250439.88900263</v>
      </c>
      <c r="J11216" s="389"/>
      <c r="K11216" s="331" t="s">
        <v>2240</v>
      </c>
    </row>
    <row r="11217" customFormat="false" ht="15" hidden="true" customHeight="false" outlineLevel="0" collapsed="false">
      <c r="A11217" s="444"/>
      <c r="B11217" s="444" t="s">
        <v>1713</v>
      </c>
      <c r="C11217" s="444" t="str">
        <f aca="false">IFERROR(VLOOKUP(B11217,'[1]#¡REF!'!$A$1:$C$15201,2,FALSE()),"")</f>
        <v/>
      </c>
      <c r="D11217" s="444" t="s">
        <v>1016</v>
      </c>
      <c r="E11217" s="444" t="s">
        <v>1026</v>
      </c>
      <c r="F11217" s="446" t="s">
        <v>1132</v>
      </c>
      <c r="G11217" s="447" t="n">
        <v>293.404249832379</v>
      </c>
      <c r="H11217" s="448" t="n">
        <v>416.634034761978</v>
      </c>
      <c r="I11217" s="448" t="n">
        <v>8266.01924967765</v>
      </c>
      <c r="J11217" s="389"/>
      <c r="K11217" s="331" t="s">
        <v>2240</v>
      </c>
    </row>
    <row r="11218" customFormat="false" ht="15" hidden="true" customHeight="false" outlineLevel="0" collapsed="false">
      <c r="A11218" s="444"/>
      <c r="B11218" s="444" t="s">
        <v>1713</v>
      </c>
      <c r="C11218" s="444" t="str">
        <f aca="false">IFERROR(VLOOKUP(B11218,'[1]#¡REF!'!$A$1:$C$15201,2,FALSE()),"")</f>
        <v/>
      </c>
      <c r="D11218" s="444" t="s">
        <v>1016</v>
      </c>
      <c r="E11218" s="444" t="s">
        <v>1027</v>
      </c>
      <c r="F11218" s="446" t="s">
        <v>1133</v>
      </c>
      <c r="G11218" s="447" t="n">
        <v>37.8273247717778</v>
      </c>
      <c r="H11218" s="448" t="n">
        <v>53.7148011759245</v>
      </c>
      <c r="I11218" s="448" t="n">
        <v>1065.70165533034</v>
      </c>
      <c r="J11218" s="389"/>
      <c r="K11218" s="331" t="s">
        <v>2240</v>
      </c>
    </row>
    <row r="11219" customFormat="false" ht="15" hidden="true" customHeight="false" outlineLevel="0" collapsed="false">
      <c r="A11219" s="449"/>
      <c r="B11219" s="449" t="s">
        <v>1713</v>
      </c>
      <c r="C11219" s="449" t="str">
        <f aca="false">IFERROR(VLOOKUP(B11219,'[1]#¡REF!'!$A$1:$C$15201,2,FALSE()),"")</f>
        <v/>
      </c>
      <c r="D11219" s="449" t="s">
        <v>1016</v>
      </c>
      <c r="E11219" s="449" t="s">
        <v>1028</v>
      </c>
      <c r="F11219" s="450" t="s">
        <v>1134</v>
      </c>
      <c r="G11219" s="447" t="n">
        <v>41.707050389396</v>
      </c>
      <c r="H11219" s="448" t="n">
        <v>59.2240115529424</v>
      </c>
      <c r="I11219" s="448" t="n">
        <v>1175.00438921038</v>
      </c>
      <c r="J11219" s="390"/>
      <c r="K11219" s="331" t="s">
        <v>2240</v>
      </c>
    </row>
    <row r="11220" customFormat="false" ht="15.75" hidden="true" customHeight="false" outlineLevel="0" collapsed="false">
      <c r="A11220" s="451"/>
      <c r="B11220" s="451" t="s">
        <v>1713</v>
      </c>
      <c r="C11220" s="451" t="str">
        <f aca="false">IFERROR(VLOOKUP(B11220,'[1]#¡REF!'!$A$1:$C$15201,2,FALSE()),"")</f>
        <v/>
      </c>
      <c r="D11220" s="451" t="s">
        <v>1016</v>
      </c>
      <c r="E11220" s="451" t="s">
        <v>621</v>
      </c>
      <c r="F11220" s="452" t="s">
        <v>1136</v>
      </c>
      <c r="G11220" s="453" t="n">
        <v>254.122027953994</v>
      </c>
      <c r="H11220" s="454" t="n">
        <v>360.853279694672</v>
      </c>
      <c r="I11220" s="454" t="n">
        <v>7159.3290691423</v>
      </c>
      <c r="J11220" s="360"/>
      <c r="K11220" s="356" t="s">
        <v>2240</v>
      </c>
      <c r="L11220" s="379"/>
      <c r="M11220" s="379"/>
      <c r="N11220" s="379"/>
      <c r="O11220" s="379"/>
      <c r="P11220" s="101"/>
      <c r="Q11220" s="380"/>
      <c r="R11220" s="381"/>
      <c r="S11220" s="381"/>
      <c r="T11220" s="382"/>
    </row>
    <row r="11221" customFormat="false" ht="15" hidden="true" customHeight="false" outlineLevel="0" collapsed="false">
      <c r="A11221" s="439"/>
      <c r="B11221" s="439" t="s">
        <v>1715</v>
      </c>
      <c r="C11221" s="439" t="str">
        <f aca="false">IFERROR(VLOOKUP(B11221,'[1]#¡REF!'!$A$1:$C$15201,2,FALSE()),"")</f>
        <v/>
      </c>
      <c r="D11221" s="439" t="s">
        <v>991</v>
      </c>
      <c r="E11221" s="439" t="s">
        <v>997</v>
      </c>
      <c r="F11221" s="441" t="s">
        <v>1130</v>
      </c>
      <c r="G11221" s="447" t="n">
        <v>37.082967862535</v>
      </c>
      <c r="H11221" s="448" t="n">
        <v>52.6578143647998</v>
      </c>
      <c r="I11221" s="448" t="n">
        <v>1044.73103699763</v>
      </c>
      <c r="J11221" s="388"/>
      <c r="K11221" s="331" t="s">
        <v>2240</v>
      </c>
    </row>
    <row r="11222" customFormat="false" ht="15" hidden="true" customHeight="false" outlineLevel="0" collapsed="false">
      <c r="A11222" s="444"/>
      <c r="B11222" s="444" t="s">
        <v>1715</v>
      </c>
      <c r="C11222" s="444" t="str">
        <f aca="false">IFERROR(VLOOKUP(B11222,'[1]#¡REF!'!$A$1:$C$15201,2,FALSE()),"")</f>
        <v/>
      </c>
      <c r="D11222" s="444" t="s">
        <v>991</v>
      </c>
      <c r="E11222" s="444" t="s">
        <v>1032</v>
      </c>
      <c r="F11222" s="446" t="s">
        <v>1130</v>
      </c>
      <c r="G11222" s="447" t="n">
        <v>142.626799471289</v>
      </c>
      <c r="H11222" s="448" t="n">
        <v>202.53005524923</v>
      </c>
      <c r="I11222" s="448" t="n">
        <v>4018.19629614472</v>
      </c>
      <c r="J11222" s="389"/>
      <c r="K11222" s="331" t="s">
        <v>2240</v>
      </c>
    </row>
    <row r="11223" customFormat="false" ht="15" hidden="true" customHeight="false" outlineLevel="0" collapsed="false">
      <c r="A11223" s="444"/>
      <c r="B11223" s="444" t="s">
        <v>1715</v>
      </c>
      <c r="C11223" s="444" t="str">
        <f aca="false">IFERROR(VLOOKUP(B11223,'[1]#¡REF!'!$A$1:$C$15201,2,FALSE()),"")</f>
        <v/>
      </c>
      <c r="D11223" s="444" t="s">
        <v>991</v>
      </c>
      <c r="E11223" s="444" t="s">
        <v>992</v>
      </c>
      <c r="F11223" s="354" t="s">
        <v>993</v>
      </c>
      <c r="G11223" s="447" t="n">
        <v>68.9362864111229</v>
      </c>
      <c r="H11223" s="448" t="n">
        <v>97.8895267037944</v>
      </c>
      <c r="I11223" s="448" t="n">
        <v>1942.12820980328</v>
      </c>
      <c r="J11223" s="389"/>
      <c r="K11223" s="331" t="s">
        <v>2240</v>
      </c>
    </row>
    <row r="11224" customFormat="false" ht="15" hidden="true" customHeight="false" outlineLevel="0" collapsed="false">
      <c r="A11224" s="444"/>
      <c r="B11224" s="444" t="s">
        <v>1715</v>
      </c>
      <c r="C11224" s="444" t="str">
        <f aca="false">IFERROR(VLOOKUP(B11224,'[1]#¡REF!'!$A$1:$C$15201,2,FALSE()),"")</f>
        <v/>
      </c>
      <c r="D11224" s="444" t="s">
        <v>991</v>
      </c>
      <c r="E11224" s="444" t="s">
        <v>1008</v>
      </c>
      <c r="F11224" s="354" t="s">
        <v>993</v>
      </c>
      <c r="G11224" s="447" t="n">
        <v>142.626799471289</v>
      </c>
      <c r="H11224" s="448" t="n">
        <v>202.53005524923</v>
      </c>
      <c r="I11224" s="448" t="n">
        <v>4018.19629614472</v>
      </c>
      <c r="J11224" s="389"/>
      <c r="K11224" s="331" t="s">
        <v>2240</v>
      </c>
    </row>
    <row r="11225" customFormat="false" ht="15" hidden="true" customHeight="false" outlineLevel="0" collapsed="false">
      <c r="A11225" s="444"/>
      <c r="B11225" s="444" t="s">
        <v>1715</v>
      </c>
      <c r="C11225" s="444" t="str">
        <f aca="false">IFERROR(VLOOKUP(B11225,'[1]#¡REF!'!$A$1:$C$15201,2,FALSE()),"")</f>
        <v/>
      </c>
      <c r="D11225" s="444" t="s">
        <v>991</v>
      </c>
      <c r="E11225" s="444" t="s">
        <v>1000</v>
      </c>
      <c r="F11225" s="354" t="s">
        <v>993</v>
      </c>
      <c r="G11225" s="447" t="n">
        <v>406.486378493173</v>
      </c>
      <c r="H11225" s="448" t="n">
        <v>577.210657460305</v>
      </c>
      <c r="I11225" s="448" t="n">
        <v>11451.8594440125</v>
      </c>
      <c r="J11225" s="389"/>
      <c r="K11225" s="331" t="s">
        <v>2240</v>
      </c>
    </row>
    <row r="11226" customFormat="false" ht="15" hidden="true" customHeight="false" outlineLevel="0" collapsed="false">
      <c r="A11226" s="444"/>
      <c r="B11226" s="444" t="s">
        <v>1715</v>
      </c>
      <c r="C11226" s="444" t="str">
        <f aca="false">IFERROR(VLOOKUP(B11226,'[1]#¡REF!'!$A$1:$C$15201,2,FALSE()),"")</f>
        <v/>
      </c>
      <c r="D11226" s="444" t="s">
        <v>991</v>
      </c>
      <c r="E11226" s="444" t="s">
        <v>1075</v>
      </c>
      <c r="F11226" s="354" t="s">
        <v>993</v>
      </c>
      <c r="G11226" s="447" t="n">
        <v>9.98387596299021</v>
      </c>
      <c r="H11226" s="448" t="n">
        <v>14.1771038674461</v>
      </c>
      <c r="I11226" s="448" t="n">
        <v>281.27374073013</v>
      </c>
      <c r="J11226" s="389"/>
      <c r="K11226" s="331" t="s">
        <v>2240</v>
      </c>
    </row>
    <row r="11227" customFormat="false" ht="15" hidden="true" customHeight="false" outlineLevel="0" collapsed="false">
      <c r="A11227" s="444"/>
      <c r="B11227" s="444" t="s">
        <v>1715</v>
      </c>
      <c r="C11227" s="444" t="str">
        <f aca="false">IFERROR(VLOOKUP(B11227,'[1]#¡REF!'!$A$1:$C$15201,2,FALSE()),"")</f>
        <v/>
      </c>
      <c r="D11227" s="444" t="s">
        <v>991</v>
      </c>
      <c r="E11227" s="444" t="s">
        <v>1033</v>
      </c>
      <c r="F11227" s="354" t="s">
        <v>993</v>
      </c>
      <c r="G11227" s="447" t="n">
        <v>23.7711332452148</v>
      </c>
      <c r="H11227" s="448" t="n">
        <v>33.755009208205</v>
      </c>
      <c r="I11227" s="448" t="n">
        <v>669.699382690787</v>
      </c>
      <c r="J11227" s="389"/>
      <c r="K11227" s="331" t="s">
        <v>2240</v>
      </c>
    </row>
    <row r="11228" customFormat="false" ht="15" hidden="true" customHeight="false" outlineLevel="0" collapsed="false">
      <c r="A11228" s="444"/>
      <c r="B11228" s="444" t="s">
        <v>1715</v>
      </c>
      <c r="C11228" s="444" t="str">
        <f aca="false">IFERROR(VLOOKUP(B11228,'[1]#¡REF!'!$A$1:$C$15201,2,FALSE()),"")</f>
        <v/>
      </c>
      <c r="D11228" s="444" t="s">
        <v>991</v>
      </c>
      <c r="E11228" s="444" t="s">
        <v>1053</v>
      </c>
      <c r="F11228" s="354" t="s">
        <v>993</v>
      </c>
      <c r="G11228" s="447" t="n">
        <v>570.507197885155</v>
      </c>
      <c r="H11228" s="448" t="n">
        <v>810.12022099692</v>
      </c>
      <c r="I11228" s="448" t="n">
        <v>16072.7851845789</v>
      </c>
      <c r="J11228" s="389"/>
      <c r="K11228" s="331" t="s">
        <v>2240</v>
      </c>
    </row>
    <row r="11229" customFormat="false" ht="15" hidden="true" customHeight="false" outlineLevel="0" collapsed="false">
      <c r="A11229" s="444"/>
      <c r="B11229" s="444" t="s">
        <v>1715</v>
      </c>
      <c r="C11229" s="444" t="str">
        <f aca="false">IFERROR(VLOOKUP(B11229,'[1]#¡REF!'!$A$1:$C$15201,2,FALSE()),"")</f>
        <v/>
      </c>
      <c r="D11229" s="444" t="s">
        <v>991</v>
      </c>
      <c r="E11229" s="444" t="s">
        <v>1034</v>
      </c>
      <c r="F11229" s="354" t="s">
        <v>993</v>
      </c>
      <c r="G11229" s="447" t="n">
        <v>3724.93657952515</v>
      </c>
      <c r="H11229" s="448" t="n">
        <v>5289.40994292572</v>
      </c>
      <c r="I11229" s="448" t="n">
        <v>104941.893267646</v>
      </c>
      <c r="J11229" s="389"/>
      <c r="K11229" s="331" t="s">
        <v>2240</v>
      </c>
    </row>
    <row r="11230" customFormat="false" ht="15" hidden="true" customHeight="false" outlineLevel="0" collapsed="false">
      <c r="A11230" s="444"/>
      <c r="B11230" s="444" t="s">
        <v>1715</v>
      </c>
      <c r="C11230" s="444" t="str">
        <f aca="false">IFERROR(VLOOKUP(B11230,'[1]#¡REF!'!$A$1:$C$15201,2,FALSE()),"")</f>
        <v/>
      </c>
      <c r="D11230" s="444" t="s">
        <v>991</v>
      </c>
      <c r="E11230" s="444" t="s">
        <v>1009</v>
      </c>
      <c r="F11230" s="354" t="s">
        <v>993</v>
      </c>
      <c r="G11230" s="447" t="n">
        <v>2853.96225742049</v>
      </c>
      <c r="H11230" s="448" t="n">
        <v>4052.62640553709</v>
      </c>
      <c r="I11230" s="448" t="n">
        <v>80404.1078858559</v>
      </c>
      <c r="J11230" s="389"/>
      <c r="K11230" s="331" t="s">
        <v>2240</v>
      </c>
    </row>
    <row r="11231" customFormat="false" ht="15" hidden="true" customHeight="false" outlineLevel="0" collapsed="false">
      <c r="A11231" s="444"/>
      <c r="B11231" s="444" t="s">
        <v>1715</v>
      </c>
      <c r="C11231" s="444" t="str">
        <f aca="false">IFERROR(VLOOKUP(B11231,'[1]#¡REF!'!$A$1:$C$15201,2,FALSE()),"")</f>
        <v/>
      </c>
      <c r="D11231" s="444" t="s">
        <v>991</v>
      </c>
      <c r="E11231" s="444" t="s">
        <v>1010</v>
      </c>
      <c r="F11231" s="354" t="s">
        <v>993</v>
      </c>
      <c r="G11231" s="447" t="n">
        <v>4916.82120044022</v>
      </c>
      <c r="H11231" s="448" t="n">
        <v>6981.88610462512</v>
      </c>
      <c r="I11231" s="448" t="n">
        <v>138520.620315762</v>
      </c>
      <c r="J11231" s="389"/>
      <c r="K11231" s="331" t="s">
        <v>2240</v>
      </c>
    </row>
    <row r="11232" customFormat="false" ht="15" hidden="true" customHeight="false" outlineLevel="0" collapsed="false">
      <c r="A11232" s="444"/>
      <c r="B11232" s="444" t="s">
        <v>1715</v>
      </c>
      <c r="C11232" s="444" t="str">
        <f aca="false">IFERROR(VLOOKUP(B11232,'[1]#¡REF!'!$A$1:$C$15201,2,FALSE()),"")</f>
        <v/>
      </c>
      <c r="D11232" s="444" t="s">
        <v>991</v>
      </c>
      <c r="E11232" s="444" t="s">
        <v>1011</v>
      </c>
      <c r="F11232" s="354" t="s">
        <v>993</v>
      </c>
      <c r="G11232" s="447" t="n">
        <v>237.711332452148</v>
      </c>
      <c r="H11232" s="448" t="n">
        <v>337.55009208205</v>
      </c>
      <c r="I11232" s="448" t="n">
        <v>6696.99382690787</v>
      </c>
      <c r="J11232" s="389"/>
      <c r="K11232" s="331" t="s">
        <v>2240</v>
      </c>
    </row>
    <row r="11233" customFormat="false" ht="15" hidden="true" customHeight="false" outlineLevel="0" collapsed="false">
      <c r="A11233" s="444"/>
      <c r="B11233" s="444" t="s">
        <v>1715</v>
      </c>
      <c r="C11233" s="444" t="str">
        <f aca="false">IFERROR(VLOOKUP(B11233,'[1]#¡REF!'!$A$1:$C$15201,2,FALSE()),"")</f>
        <v/>
      </c>
      <c r="D11233" s="444" t="s">
        <v>991</v>
      </c>
      <c r="E11233" s="444" t="s">
        <v>1001</v>
      </c>
      <c r="F11233" s="354" t="s">
        <v>993</v>
      </c>
      <c r="G11233" s="447" t="n">
        <v>128.36411952416</v>
      </c>
      <c r="H11233" s="448" t="n">
        <v>182.277049724307</v>
      </c>
      <c r="I11233" s="448" t="n">
        <v>3616.37666653025</v>
      </c>
      <c r="J11233" s="389"/>
      <c r="K11233" s="331" t="s">
        <v>2240</v>
      </c>
    </row>
    <row r="11234" customFormat="false" ht="15" hidden="true" customHeight="false" outlineLevel="0" collapsed="false">
      <c r="A11234" s="444"/>
      <c r="B11234" s="444" t="s">
        <v>1715</v>
      </c>
      <c r="C11234" s="444" t="str">
        <f aca="false">IFERROR(VLOOKUP(B11234,'[1]#¡REF!'!$A$1:$C$15201,2,FALSE()),"")</f>
        <v/>
      </c>
      <c r="D11234" s="444" t="s">
        <v>991</v>
      </c>
      <c r="E11234" s="444" t="s">
        <v>1046</v>
      </c>
      <c r="F11234" s="354" t="s">
        <v>993</v>
      </c>
      <c r="G11234" s="447" t="n">
        <v>0.475422664904295</v>
      </c>
      <c r="H11234" s="448" t="n">
        <v>0.6751001841641</v>
      </c>
      <c r="I11234" s="448" t="n">
        <v>13.3939876538157</v>
      </c>
      <c r="J11234" s="389"/>
      <c r="K11234" s="331" t="s">
        <v>2240</v>
      </c>
    </row>
    <row r="11235" customFormat="false" ht="15" hidden="true" customHeight="false" outlineLevel="0" collapsed="false">
      <c r="A11235" s="444"/>
      <c r="B11235" s="444" t="s">
        <v>1715</v>
      </c>
      <c r="C11235" s="444" t="str">
        <f aca="false">IFERROR(VLOOKUP(B11235,'[1]#¡REF!'!$A$1:$C$15201,2,FALSE()),"")</f>
        <v/>
      </c>
      <c r="D11235" s="444" t="s">
        <v>991</v>
      </c>
      <c r="E11235" s="444" t="s">
        <v>1012</v>
      </c>
      <c r="F11235" s="354" t="s">
        <v>993</v>
      </c>
      <c r="G11235" s="447" t="n">
        <v>47.5422664904295</v>
      </c>
      <c r="H11235" s="448" t="n">
        <v>67.51001841641</v>
      </c>
      <c r="I11235" s="448" t="n">
        <v>1339.39876538157</v>
      </c>
      <c r="J11235" s="389"/>
      <c r="K11235" s="331" t="s">
        <v>2240</v>
      </c>
    </row>
    <row r="11236" customFormat="false" ht="15" hidden="true" customHeight="false" outlineLevel="0" collapsed="false">
      <c r="A11236" s="444"/>
      <c r="B11236" s="444" t="s">
        <v>1715</v>
      </c>
      <c r="C11236" s="444" t="str">
        <f aca="false">IFERROR(VLOOKUP(B11236,'[1]#¡REF!'!$A$1:$C$15201,2,FALSE()),"")</f>
        <v/>
      </c>
      <c r="D11236" s="444" t="s">
        <v>991</v>
      </c>
      <c r="E11236" s="444" t="s">
        <v>1035</v>
      </c>
      <c r="F11236" s="354" t="s">
        <v>993</v>
      </c>
      <c r="G11236" s="447" t="n">
        <v>192.54617928624</v>
      </c>
      <c r="H11236" s="448" t="n">
        <v>273.41557458646</v>
      </c>
      <c r="I11236" s="448" t="n">
        <v>5424.56499979537</v>
      </c>
      <c r="J11236" s="389"/>
      <c r="K11236" s="331" t="s">
        <v>2240</v>
      </c>
    </row>
    <row r="11237" customFormat="false" ht="15" hidden="true" customHeight="false" outlineLevel="0" collapsed="false">
      <c r="A11237" s="444"/>
      <c r="B11237" s="444" t="s">
        <v>1715</v>
      </c>
      <c r="C11237" s="444" t="str">
        <f aca="false">IFERROR(VLOOKUP(B11237,'[1]#¡REF!'!$A$1:$C$15201,2,FALSE()),"")</f>
        <v/>
      </c>
      <c r="D11237" s="444" t="s">
        <v>991</v>
      </c>
      <c r="E11237" s="444" t="s">
        <v>1036</v>
      </c>
      <c r="F11237" s="354" t="s">
        <v>993</v>
      </c>
      <c r="G11237" s="447" t="n">
        <v>0.475422664904295</v>
      </c>
      <c r="H11237" s="448" t="n">
        <v>0.6751001841641</v>
      </c>
      <c r="I11237" s="448" t="n">
        <v>13.3939876538157</v>
      </c>
      <c r="J11237" s="389"/>
      <c r="K11237" s="331" t="s">
        <v>2240</v>
      </c>
    </row>
    <row r="11238" customFormat="false" ht="15" hidden="true" customHeight="false" outlineLevel="0" collapsed="false">
      <c r="A11238" s="444"/>
      <c r="B11238" s="444" t="s">
        <v>1715</v>
      </c>
      <c r="C11238" s="444" t="str">
        <f aca="false">IFERROR(VLOOKUP(B11238,'[1]#¡REF!'!$A$1:$C$15201,2,FALSE()),"")</f>
        <v/>
      </c>
      <c r="D11238" s="444" t="s">
        <v>991</v>
      </c>
      <c r="E11238" s="444" t="s">
        <v>1013</v>
      </c>
      <c r="F11238" s="354" t="s">
        <v>993</v>
      </c>
      <c r="G11238" s="447" t="n">
        <v>9.50845329808591</v>
      </c>
      <c r="H11238" s="448" t="n">
        <v>13.502003683282</v>
      </c>
      <c r="I11238" s="448" t="n">
        <v>267.879753076315</v>
      </c>
      <c r="J11238" s="389"/>
      <c r="K11238" s="331" t="s">
        <v>2240</v>
      </c>
    </row>
    <row r="11239" customFormat="false" ht="15" hidden="true" customHeight="false" outlineLevel="0" collapsed="false">
      <c r="A11239" s="444"/>
      <c r="B11239" s="444" t="s">
        <v>1715</v>
      </c>
      <c r="C11239" s="444" t="str">
        <f aca="false">IFERROR(VLOOKUP(B11239,'[1]#¡REF!'!$A$1:$C$15201,2,FALSE()),"")</f>
        <v/>
      </c>
      <c r="D11239" s="444" t="s">
        <v>991</v>
      </c>
      <c r="E11239" s="444" t="s">
        <v>1014</v>
      </c>
      <c r="F11239" s="446" t="s">
        <v>1132</v>
      </c>
      <c r="G11239" s="447" t="n">
        <v>332.795865433007</v>
      </c>
      <c r="H11239" s="448" t="n">
        <v>472.57012891487</v>
      </c>
      <c r="I11239" s="448" t="n">
        <v>9375.79135767102</v>
      </c>
      <c r="J11239" s="389"/>
      <c r="K11239" s="331" t="s">
        <v>2240</v>
      </c>
    </row>
    <row r="11240" customFormat="false" ht="15" hidden="true" customHeight="false" outlineLevel="0" collapsed="false">
      <c r="A11240" s="444"/>
      <c r="B11240" s="444" t="s">
        <v>1715</v>
      </c>
      <c r="C11240" s="444" t="str">
        <f aca="false">IFERROR(VLOOKUP(B11240,'[1]#¡REF!'!$A$1:$C$15201,2,FALSE()),"")</f>
        <v/>
      </c>
      <c r="D11240" s="444" t="s">
        <v>991</v>
      </c>
      <c r="E11240" s="444" t="s">
        <v>1002</v>
      </c>
      <c r="F11240" s="446" t="s">
        <v>1133</v>
      </c>
      <c r="G11240" s="447" t="n">
        <v>95.0845329808591</v>
      </c>
      <c r="H11240" s="448" t="n">
        <v>135.02003683282</v>
      </c>
      <c r="I11240" s="448" t="n">
        <v>2678.79753076315</v>
      </c>
      <c r="J11240" s="389"/>
      <c r="K11240" s="331" t="s">
        <v>2240</v>
      </c>
    </row>
    <row r="11241" customFormat="false" ht="15" hidden="true" customHeight="false" outlineLevel="0" collapsed="false">
      <c r="A11241" s="449"/>
      <c r="B11241" s="449" t="s">
        <v>1715</v>
      </c>
      <c r="C11241" s="449" t="str">
        <f aca="false">IFERROR(VLOOKUP(B11241,'[1]#¡REF!'!$A$1:$C$15201,2,FALSE()),"")</f>
        <v/>
      </c>
      <c r="D11241" s="449" t="s">
        <v>991</v>
      </c>
      <c r="E11241" s="449" t="s">
        <v>1004</v>
      </c>
      <c r="F11241" s="450" t="s">
        <v>1134</v>
      </c>
      <c r="G11241" s="447" t="n">
        <v>47.5422664904295</v>
      </c>
      <c r="H11241" s="448" t="n">
        <v>67.51001841641</v>
      </c>
      <c r="I11241" s="448" t="n">
        <v>1339.39876538157</v>
      </c>
      <c r="J11241" s="390"/>
      <c r="K11241" s="331" t="s">
        <v>2240</v>
      </c>
    </row>
    <row r="11242" customFormat="false" ht="15.75" hidden="true" customHeight="false" outlineLevel="0" collapsed="false">
      <c r="A11242" s="509" t="s">
        <v>2241</v>
      </c>
      <c r="B11242" s="509" t="s">
        <v>1715</v>
      </c>
      <c r="C11242" s="510" t="str">
        <f aca="false">IFERROR(VLOOKUP(B11242,'[1]#¡REF!'!$A$1:$C$15201,2,FALSE()),"")</f>
        <v/>
      </c>
      <c r="D11242" s="509" t="s">
        <v>991</v>
      </c>
      <c r="E11242" s="509" t="s">
        <v>612</v>
      </c>
      <c r="F11242" s="511" t="s">
        <v>1136</v>
      </c>
      <c r="G11242" s="511" t="n">
        <v>677.952720153525</v>
      </c>
      <c r="H11242" s="512" t="n">
        <v>962.692862618006</v>
      </c>
      <c r="I11242" s="512" t="n">
        <v>19099.8263943412</v>
      </c>
      <c r="J11242" s="513" t="n">
        <v>25.83</v>
      </c>
      <c r="K11242" s="509" t="s">
        <v>2240</v>
      </c>
      <c r="L11242" s="514" t="s">
        <v>2242</v>
      </c>
      <c r="M11242" s="514"/>
      <c r="N11242" s="514"/>
      <c r="O11242" s="514" t="n">
        <v>3139310</v>
      </c>
      <c r="P11242" s="515" t="n">
        <v>2035</v>
      </c>
      <c r="Q11242" s="516" t="n">
        <v>44413</v>
      </c>
      <c r="R11242" s="517"/>
      <c r="S11242" s="517"/>
      <c r="T11242" s="518" t="n">
        <v>105</v>
      </c>
    </row>
    <row r="11243" customFormat="false" ht="15" hidden="true" customHeight="false" outlineLevel="0" collapsed="false">
      <c r="A11243" s="439"/>
      <c r="B11243" s="439" t="s">
        <v>1715</v>
      </c>
      <c r="C11243" s="439" t="str">
        <f aca="false">IFERROR(VLOOKUP(B11243,'[1]#¡REF!'!$A$1:$C$15201,2,FALSE()),"")</f>
        <v/>
      </c>
      <c r="D11243" s="439" t="s">
        <v>1016</v>
      </c>
      <c r="E11243" s="439" t="s">
        <v>1017</v>
      </c>
      <c r="F11243" s="441" t="s">
        <v>1130</v>
      </c>
      <c r="G11243" s="447" t="n">
        <v>27.5745145644491</v>
      </c>
      <c r="H11243" s="448" t="n">
        <v>39.1558106815178</v>
      </c>
      <c r="I11243" s="448" t="n">
        <v>776.851283921313</v>
      </c>
      <c r="J11243" s="388"/>
      <c r="K11243" s="331" t="s">
        <v>2240</v>
      </c>
    </row>
    <row r="11244" customFormat="false" ht="15" hidden="true" customHeight="false" outlineLevel="0" collapsed="false">
      <c r="A11244" s="444"/>
      <c r="B11244" s="444" t="s">
        <v>1715</v>
      </c>
      <c r="C11244" s="444" t="str">
        <f aca="false">IFERROR(VLOOKUP(B11244,'[1]#¡REF!'!$A$1:$C$15201,2,FALSE()),"")</f>
        <v/>
      </c>
      <c r="D11244" s="444" t="s">
        <v>1016</v>
      </c>
      <c r="E11244" s="444" t="s">
        <v>1040</v>
      </c>
      <c r="F11244" s="446" t="s">
        <v>1130</v>
      </c>
      <c r="G11244" s="447" t="n">
        <v>18.5414839312675</v>
      </c>
      <c r="H11244" s="448" t="n">
        <v>26.3289071823999</v>
      </c>
      <c r="I11244" s="448" t="n">
        <v>522.365518498814</v>
      </c>
      <c r="J11244" s="389"/>
      <c r="K11244" s="331" t="s">
        <v>2240</v>
      </c>
    </row>
    <row r="11245" customFormat="false" ht="15" hidden="true" customHeight="false" outlineLevel="0" collapsed="false">
      <c r="A11245" s="444"/>
      <c r="B11245" s="444" t="s">
        <v>1715</v>
      </c>
      <c r="C11245" s="444" t="str">
        <f aca="false">IFERROR(VLOOKUP(B11245,'[1]#¡REF!'!$A$1:$C$15201,2,FALSE()),"")</f>
        <v/>
      </c>
      <c r="D11245" s="444" t="s">
        <v>1016</v>
      </c>
      <c r="E11245" s="444" t="s">
        <v>1018</v>
      </c>
      <c r="F11245" s="354" t="s">
        <v>993</v>
      </c>
      <c r="G11245" s="447" t="n">
        <v>55.6244517938026</v>
      </c>
      <c r="H11245" s="448" t="n">
        <v>78.9867215471997</v>
      </c>
      <c r="I11245" s="448" t="n">
        <v>1567.09655549644</v>
      </c>
      <c r="J11245" s="389"/>
      <c r="K11245" s="331" t="s">
        <v>2240</v>
      </c>
    </row>
    <row r="11246" customFormat="false" ht="15" hidden="true" customHeight="false" outlineLevel="0" collapsed="false">
      <c r="A11246" s="444"/>
      <c r="B11246" s="444" t="s">
        <v>1715</v>
      </c>
      <c r="C11246" s="444" t="str">
        <f aca="false">IFERROR(VLOOKUP(B11246,'[1]#¡REF!'!$A$1:$C$15201,2,FALSE()),"")</f>
        <v/>
      </c>
      <c r="D11246" s="444" t="s">
        <v>1016</v>
      </c>
      <c r="E11246" s="444" t="s">
        <v>1019</v>
      </c>
      <c r="F11246" s="354" t="s">
        <v>993</v>
      </c>
      <c r="G11246" s="447" t="n">
        <v>0.475422664904295</v>
      </c>
      <c r="H11246" s="448" t="n">
        <v>0.6751001841641</v>
      </c>
      <c r="I11246" s="448" t="n">
        <v>13.3939876538157</v>
      </c>
      <c r="J11246" s="389"/>
      <c r="K11246" s="331" t="s">
        <v>2240</v>
      </c>
    </row>
    <row r="11247" customFormat="false" ht="15" hidden="true" customHeight="false" outlineLevel="0" collapsed="false">
      <c r="A11247" s="444"/>
      <c r="B11247" s="444" t="s">
        <v>1715</v>
      </c>
      <c r="C11247" s="444" t="str">
        <f aca="false">IFERROR(VLOOKUP(B11247,'[1]#¡REF!'!$A$1:$C$15201,2,FALSE()),"")</f>
        <v/>
      </c>
      <c r="D11247" s="444" t="s">
        <v>1016</v>
      </c>
      <c r="E11247" s="444" t="s">
        <v>1020</v>
      </c>
      <c r="F11247" s="354" t="s">
        <v>993</v>
      </c>
      <c r="G11247" s="447" t="n">
        <v>37.082967862535</v>
      </c>
      <c r="H11247" s="448" t="n">
        <v>52.6578143647998</v>
      </c>
      <c r="I11247" s="448" t="n">
        <v>1044.73103699763</v>
      </c>
      <c r="J11247" s="389"/>
      <c r="K11247" s="331" t="s">
        <v>2240</v>
      </c>
    </row>
    <row r="11248" customFormat="false" ht="15" hidden="true" customHeight="false" outlineLevel="0" collapsed="false">
      <c r="A11248" s="444"/>
      <c r="B11248" s="444" t="s">
        <v>1715</v>
      </c>
      <c r="C11248" s="444" t="str">
        <f aca="false">IFERROR(VLOOKUP(B11248,'[1]#¡REF!'!$A$1:$C$15201,2,FALSE()),"")</f>
        <v/>
      </c>
      <c r="D11248" s="444" t="s">
        <v>1016</v>
      </c>
      <c r="E11248" s="444" t="s">
        <v>1022</v>
      </c>
      <c r="F11248" s="354" t="s">
        <v>993</v>
      </c>
      <c r="G11248" s="447" t="n">
        <v>155.938634088609</v>
      </c>
      <c r="H11248" s="448" t="n">
        <v>221.432860405825</v>
      </c>
      <c r="I11248" s="448" t="n">
        <v>4393.22795045156</v>
      </c>
      <c r="J11248" s="389"/>
      <c r="K11248" s="331" t="s">
        <v>2240</v>
      </c>
    </row>
    <row r="11249" customFormat="false" ht="15" hidden="true" customHeight="false" outlineLevel="0" collapsed="false">
      <c r="A11249" s="444"/>
      <c r="B11249" s="444" t="s">
        <v>1715</v>
      </c>
      <c r="C11249" s="444" t="str">
        <f aca="false">IFERROR(VLOOKUP(B11249,'[1]#¡REF!'!$A$1:$C$15201,2,FALSE()),"")</f>
        <v/>
      </c>
      <c r="D11249" s="444" t="s">
        <v>1016</v>
      </c>
      <c r="E11249" s="444" t="s">
        <v>1023</v>
      </c>
      <c r="F11249" s="354" t="s">
        <v>993</v>
      </c>
      <c r="G11249" s="447" t="n">
        <v>871.449744769574</v>
      </c>
      <c r="H11249" s="448" t="n">
        <v>1237.45863757279</v>
      </c>
      <c r="I11249" s="448" t="n">
        <v>24551.1793694443</v>
      </c>
      <c r="J11249" s="389"/>
      <c r="K11249" s="331" t="s">
        <v>2240</v>
      </c>
    </row>
    <row r="11250" customFormat="false" ht="15" hidden="true" customHeight="false" outlineLevel="0" collapsed="false">
      <c r="A11250" s="444"/>
      <c r="B11250" s="444" t="s">
        <v>1715</v>
      </c>
      <c r="C11250" s="444" t="str">
        <f aca="false">IFERROR(VLOOKUP(B11250,'[1]#¡REF!'!$A$1:$C$15201,2,FALSE()),"")</f>
        <v/>
      </c>
      <c r="D11250" s="444" t="s">
        <v>1016</v>
      </c>
      <c r="E11250" s="444" t="s">
        <v>1042</v>
      </c>
      <c r="F11250" s="354" t="s">
        <v>993</v>
      </c>
      <c r="G11250" s="447" t="n">
        <v>37.082967862535</v>
      </c>
      <c r="H11250" s="448" t="n">
        <v>52.6578143647998</v>
      </c>
      <c r="I11250" s="448" t="n">
        <v>1044.73103699763</v>
      </c>
      <c r="J11250" s="389"/>
      <c r="K11250" s="331" t="s">
        <v>2240</v>
      </c>
    </row>
    <row r="11251" customFormat="false" ht="15" hidden="true" customHeight="false" outlineLevel="0" collapsed="false">
      <c r="A11251" s="444"/>
      <c r="B11251" s="444" t="s">
        <v>1715</v>
      </c>
      <c r="C11251" s="444" t="str">
        <f aca="false">IFERROR(VLOOKUP(B11251,'[1]#¡REF!'!$A$1:$C$15201,2,FALSE()),"")</f>
        <v/>
      </c>
      <c r="D11251" s="444" t="s">
        <v>1016</v>
      </c>
      <c r="E11251" s="444" t="s">
        <v>1024</v>
      </c>
      <c r="F11251" s="354" t="s">
        <v>993</v>
      </c>
      <c r="G11251" s="447" t="n">
        <v>185.414839312675</v>
      </c>
      <c r="H11251" s="448" t="n">
        <v>263.289071823999</v>
      </c>
      <c r="I11251" s="448" t="n">
        <v>5223.65518498814</v>
      </c>
      <c r="J11251" s="389"/>
      <c r="K11251" s="331" t="s">
        <v>2240</v>
      </c>
    </row>
    <row r="11252" customFormat="false" ht="15" hidden="true" customHeight="false" outlineLevel="0" collapsed="false">
      <c r="A11252" s="444"/>
      <c r="B11252" s="444" t="s">
        <v>1715</v>
      </c>
      <c r="C11252" s="444" t="str">
        <f aca="false">IFERROR(VLOOKUP(B11252,'[1]#¡REF!'!$A$1:$C$15201,2,FALSE()),"")</f>
        <v/>
      </c>
      <c r="D11252" s="444" t="s">
        <v>1016</v>
      </c>
      <c r="E11252" s="444" t="s">
        <v>1025</v>
      </c>
      <c r="F11252" s="354" t="s">
        <v>993</v>
      </c>
      <c r="G11252" s="447" t="n">
        <v>48.0176891553338</v>
      </c>
      <c r="H11252" s="448" t="n">
        <v>68.1851186005741</v>
      </c>
      <c r="I11252" s="448" t="n">
        <v>1352.79275303539</v>
      </c>
      <c r="J11252" s="389"/>
      <c r="K11252" s="331" t="s">
        <v>2240</v>
      </c>
    </row>
    <row r="11253" customFormat="false" ht="15" hidden="true" customHeight="false" outlineLevel="0" collapsed="false">
      <c r="A11253" s="444"/>
      <c r="B11253" s="444" t="s">
        <v>1715</v>
      </c>
      <c r="C11253" s="444" t="str">
        <f aca="false">IFERROR(VLOOKUP(B11253,'[1]#¡REF!'!$A$1:$C$15201,2,FALSE()),"")</f>
        <v/>
      </c>
      <c r="D11253" s="444" t="s">
        <v>1016</v>
      </c>
      <c r="E11253" s="444" t="s">
        <v>1065</v>
      </c>
      <c r="F11253" s="354" t="s">
        <v>993</v>
      </c>
      <c r="G11253" s="447" t="n">
        <v>37.082967862535</v>
      </c>
      <c r="H11253" s="448" t="n">
        <v>52.6578143647998</v>
      </c>
      <c r="I11253" s="448" t="n">
        <v>1044.73103699763</v>
      </c>
      <c r="J11253" s="389"/>
      <c r="K11253" s="331" t="s">
        <v>2240</v>
      </c>
    </row>
    <row r="11254" customFormat="false" ht="15" hidden="true" customHeight="false" outlineLevel="0" collapsed="false">
      <c r="A11254" s="444"/>
      <c r="B11254" s="444" t="s">
        <v>1715</v>
      </c>
      <c r="C11254" s="444" t="str">
        <f aca="false">IFERROR(VLOOKUP(B11254,'[1]#¡REF!'!$A$1:$C$15201,2,FALSE()),"")</f>
        <v/>
      </c>
      <c r="D11254" s="444" t="s">
        <v>1016</v>
      </c>
      <c r="E11254" s="444" t="s">
        <v>1093</v>
      </c>
      <c r="F11254" s="446" t="s">
        <v>1131</v>
      </c>
      <c r="G11254" s="447" t="n">
        <v>3708.2967862535</v>
      </c>
      <c r="H11254" s="448" t="n">
        <v>5265.78143647998</v>
      </c>
      <c r="I11254" s="448" t="n">
        <v>104473.103699763</v>
      </c>
      <c r="J11254" s="389"/>
      <c r="K11254" s="331" t="s">
        <v>2240</v>
      </c>
    </row>
    <row r="11255" customFormat="false" ht="15" hidden="true" customHeight="false" outlineLevel="0" collapsed="false">
      <c r="A11255" s="444"/>
      <c r="B11255" s="444" t="s">
        <v>1715</v>
      </c>
      <c r="C11255" s="444" t="str">
        <f aca="false">IFERROR(VLOOKUP(B11255,'[1]#¡REF!'!$A$1:$C$15201,2,FALSE()),"")</f>
        <v/>
      </c>
      <c r="D11255" s="444" t="s">
        <v>1016</v>
      </c>
      <c r="E11255" s="444" t="s">
        <v>1026</v>
      </c>
      <c r="F11255" s="446" t="s">
        <v>1132</v>
      </c>
      <c r="G11255" s="447" t="n">
        <v>165.922510051599</v>
      </c>
      <c r="H11255" s="448" t="n">
        <v>235.609964273271</v>
      </c>
      <c r="I11255" s="448" t="n">
        <v>4674.50169118169</v>
      </c>
      <c r="J11255" s="389"/>
      <c r="K11255" s="331" t="s">
        <v>2240</v>
      </c>
    </row>
    <row r="11256" customFormat="false" ht="15" hidden="true" customHeight="false" outlineLevel="0" collapsed="false">
      <c r="A11256" s="444"/>
      <c r="B11256" s="444" t="s">
        <v>1715</v>
      </c>
      <c r="C11256" s="444" t="str">
        <f aca="false">IFERROR(VLOOKUP(B11256,'[1]#¡REF!'!$A$1:$C$15201,2,FALSE()),"")</f>
        <v/>
      </c>
      <c r="D11256" s="444" t="s">
        <v>1016</v>
      </c>
      <c r="E11256" s="444" t="s">
        <v>1027</v>
      </c>
      <c r="F11256" s="446" t="s">
        <v>1133</v>
      </c>
      <c r="G11256" s="447" t="n">
        <v>37.082967862535</v>
      </c>
      <c r="H11256" s="448" t="n">
        <v>52.6578143647998</v>
      </c>
      <c r="I11256" s="448" t="n">
        <v>1044.73103699763</v>
      </c>
      <c r="J11256" s="389"/>
      <c r="K11256" s="331" t="s">
        <v>2240</v>
      </c>
    </row>
    <row r="11257" customFormat="false" ht="15" hidden="true" customHeight="false" outlineLevel="0" collapsed="false">
      <c r="A11257" s="449"/>
      <c r="B11257" s="449" t="s">
        <v>1715</v>
      </c>
      <c r="C11257" s="449" t="str">
        <f aca="false">IFERROR(VLOOKUP(B11257,'[1]#¡REF!'!$A$1:$C$15201,2,FALSE()),"")</f>
        <v/>
      </c>
      <c r="D11257" s="449" t="s">
        <v>1016</v>
      </c>
      <c r="E11257" s="449" t="s">
        <v>1028</v>
      </c>
      <c r="F11257" s="450" t="s">
        <v>1134</v>
      </c>
      <c r="G11257" s="447" t="n">
        <v>74.1659357250701</v>
      </c>
      <c r="H11257" s="448" t="n">
        <v>105.3156287296</v>
      </c>
      <c r="I11257" s="448" t="n">
        <v>2089.46207399526</v>
      </c>
      <c r="J11257" s="390"/>
      <c r="K11257" s="331" t="s">
        <v>2240</v>
      </c>
    </row>
    <row r="11258" customFormat="false" ht="15.75" hidden="true" customHeight="false" outlineLevel="0" collapsed="false">
      <c r="A11258" s="451"/>
      <c r="B11258" s="451" t="s">
        <v>1715</v>
      </c>
      <c r="C11258" s="451" t="str">
        <f aca="false">IFERROR(VLOOKUP(B11258,'[1]#¡REF!'!$A$1:$C$15201,2,FALSE()),"")</f>
        <v/>
      </c>
      <c r="D11258" s="451" t="s">
        <v>1016</v>
      </c>
      <c r="E11258" s="451" t="s">
        <v>621</v>
      </c>
      <c r="F11258" s="452" t="s">
        <v>1136</v>
      </c>
      <c r="G11258" s="453" t="n">
        <v>317.582340156069</v>
      </c>
      <c r="H11258" s="454" t="n">
        <v>450.966923021619</v>
      </c>
      <c r="I11258" s="454" t="n">
        <v>8947.18375274891</v>
      </c>
      <c r="J11258" s="360"/>
      <c r="K11258" s="356" t="s">
        <v>2240</v>
      </c>
      <c r="L11258" s="379"/>
      <c r="M11258" s="379"/>
      <c r="N11258" s="379"/>
      <c r="O11258" s="379"/>
      <c r="P11258" s="101"/>
      <c r="Q11258" s="380"/>
      <c r="R11258" s="381"/>
      <c r="S11258" s="381"/>
      <c r="T11258" s="382"/>
    </row>
    <row r="11259" customFormat="false" ht="15" hidden="true" customHeight="false" outlineLevel="0" collapsed="false">
      <c r="A11259" s="439"/>
      <c r="B11259" s="439" t="s">
        <v>1716</v>
      </c>
      <c r="C11259" s="439" t="str">
        <f aca="false">IFERROR(VLOOKUP(B11259,'[1]#¡REF!'!$A$1:$C$15201,2,FALSE()),"")</f>
        <v/>
      </c>
      <c r="D11259" s="439" t="s">
        <v>991</v>
      </c>
      <c r="E11259" s="439" t="s">
        <v>997</v>
      </c>
      <c r="F11259" s="441" t="s">
        <v>1130</v>
      </c>
      <c r="G11259" s="447" t="n">
        <v>75.6365183532107</v>
      </c>
      <c r="H11259" s="448" t="n">
        <v>107.403856061559</v>
      </c>
      <c r="I11259" s="448" t="n">
        <v>2130.89250426134</v>
      </c>
      <c r="J11259" s="388"/>
      <c r="K11259" s="331" t="s">
        <v>2240</v>
      </c>
    </row>
    <row r="11260" customFormat="false" ht="15" hidden="true" customHeight="false" outlineLevel="0" collapsed="false">
      <c r="A11260" s="444"/>
      <c r="B11260" s="444" t="s">
        <v>1716</v>
      </c>
      <c r="C11260" s="444" t="str">
        <f aca="false">IFERROR(VLOOKUP(B11260,'[1]#¡REF!'!$A$1:$C$15201,2,FALSE()),"")</f>
        <v/>
      </c>
      <c r="D11260" s="444" t="s">
        <v>991</v>
      </c>
      <c r="E11260" s="444" t="s">
        <v>1032</v>
      </c>
      <c r="F11260" s="446" t="s">
        <v>1130</v>
      </c>
      <c r="G11260" s="447" t="n">
        <v>0.9759550755253</v>
      </c>
      <c r="H11260" s="448" t="n">
        <v>1.38585620724593</v>
      </c>
      <c r="I11260" s="448" t="n">
        <v>27.4953871517592</v>
      </c>
      <c r="J11260" s="389"/>
      <c r="K11260" s="331" t="s">
        <v>2240</v>
      </c>
    </row>
    <row r="11261" customFormat="false" ht="15" hidden="true" customHeight="false" outlineLevel="0" collapsed="false">
      <c r="A11261" s="444"/>
      <c r="B11261" s="444" t="s">
        <v>1716</v>
      </c>
      <c r="C11261" s="444" t="str">
        <f aca="false">IFERROR(VLOOKUP(B11261,'[1]#¡REF!'!$A$1:$C$15201,2,FALSE()),"")</f>
        <v/>
      </c>
      <c r="D11261" s="444" t="s">
        <v>991</v>
      </c>
      <c r="E11261" s="444" t="s">
        <v>992</v>
      </c>
      <c r="F11261" s="354" t="s">
        <v>993</v>
      </c>
      <c r="G11261" s="447" t="n">
        <v>34.1584276433855</v>
      </c>
      <c r="H11261" s="448" t="n">
        <v>48.5049672536074</v>
      </c>
      <c r="I11261" s="448" t="n">
        <v>962.338550311571</v>
      </c>
      <c r="J11261" s="389"/>
      <c r="K11261" s="331" t="s">
        <v>2240</v>
      </c>
    </row>
    <row r="11262" customFormat="false" ht="15" hidden="true" customHeight="false" outlineLevel="0" collapsed="false">
      <c r="A11262" s="444"/>
      <c r="B11262" s="444" t="s">
        <v>1716</v>
      </c>
      <c r="C11262" s="444" t="str">
        <f aca="false">IFERROR(VLOOKUP(B11262,'[1]#¡REF!'!$A$1:$C$15201,2,FALSE()),"")</f>
        <v/>
      </c>
      <c r="D11262" s="444" t="s">
        <v>991</v>
      </c>
      <c r="E11262" s="444" t="s">
        <v>1000</v>
      </c>
      <c r="F11262" s="354" t="s">
        <v>993</v>
      </c>
      <c r="G11262" s="447" t="n">
        <v>146.393261328795</v>
      </c>
      <c r="H11262" s="448" t="n">
        <v>207.878431086889</v>
      </c>
      <c r="I11262" s="448" t="n">
        <v>4124.30807276388</v>
      </c>
      <c r="J11262" s="389"/>
      <c r="K11262" s="331" t="s">
        <v>2240</v>
      </c>
    </row>
    <row r="11263" customFormat="false" ht="15" hidden="true" customHeight="false" outlineLevel="0" collapsed="false">
      <c r="A11263" s="444"/>
      <c r="B11263" s="444" t="s">
        <v>1716</v>
      </c>
      <c r="C11263" s="444" t="str">
        <f aca="false">IFERROR(VLOOKUP(B11263,'[1]#¡REF!'!$A$1:$C$15201,2,FALSE()),"")</f>
        <v/>
      </c>
      <c r="D11263" s="444" t="s">
        <v>991</v>
      </c>
      <c r="E11263" s="444" t="s">
        <v>1053</v>
      </c>
      <c r="F11263" s="354" t="s">
        <v>993</v>
      </c>
      <c r="G11263" s="447" t="n">
        <v>585.57304531518</v>
      </c>
      <c r="H11263" s="448" t="n">
        <v>831.513724347556</v>
      </c>
      <c r="I11263" s="448" t="n">
        <v>16497.2322910555</v>
      </c>
      <c r="J11263" s="389"/>
      <c r="K11263" s="331" t="s">
        <v>2240</v>
      </c>
    </row>
    <row r="11264" customFormat="false" ht="15" hidden="true" customHeight="false" outlineLevel="0" collapsed="false">
      <c r="A11264" s="444"/>
      <c r="B11264" s="444" t="s">
        <v>1716</v>
      </c>
      <c r="C11264" s="444" t="str">
        <f aca="false">IFERROR(VLOOKUP(B11264,'[1]#¡REF!'!$A$1:$C$15201,2,FALSE()),"")</f>
        <v/>
      </c>
      <c r="D11264" s="444" t="s">
        <v>991</v>
      </c>
      <c r="E11264" s="444" t="s">
        <v>1034</v>
      </c>
      <c r="F11264" s="354" t="s">
        <v>993</v>
      </c>
      <c r="G11264" s="447" t="n">
        <v>279.123151600236</v>
      </c>
      <c r="H11264" s="448" t="n">
        <v>396.354875272335</v>
      </c>
      <c r="I11264" s="448" t="n">
        <v>7863.68072540312</v>
      </c>
      <c r="J11264" s="389"/>
      <c r="K11264" s="331" t="s">
        <v>2240</v>
      </c>
    </row>
    <row r="11265" customFormat="false" ht="15" hidden="true" customHeight="false" outlineLevel="0" collapsed="false">
      <c r="A11265" s="444"/>
      <c r="B11265" s="444" t="s">
        <v>1716</v>
      </c>
      <c r="C11265" s="444" t="str">
        <f aca="false">IFERROR(VLOOKUP(B11265,'[1]#¡REF!'!$A$1:$C$15201,2,FALSE()),"")</f>
        <v/>
      </c>
      <c r="D11265" s="444" t="s">
        <v>991</v>
      </c>
      <c r="E11265" s="444" t="s">
        <v>1009</v>
      </c>
      <c r="F11265" s="354" t="s">
        <v>993</v>
      </c>
      <c r="G11265" s="447" t="n">
        <v>3662.27142090869</v>
      </c>
      <c r="H11265" s="448" t="n">
        <v>5200.42541769034</v>
      </c>
      <c r="I11265" s="448" t="n">
        <v>103176.440286976</v>
      </c>
      <c r="J11265" s="389"/>
      <c r="K11265" s="331" t="s">
        <v>2240</v>
      </c>
    </row>
    <row r="11266" customFormat="false" ht="15" hidden="true" customHeight="false" outlineLevel="0" collapsed="false">
      <c r="A11266" s="444"/>
      <c r="B11266" s="444" t="s">
        <v>1716</v>
      </c>
      <c r="C11266" s="444" t="str">
        <f aca="false">IFERROR(VLOOKUP(B11266,'[1]#¡REF!'!$A$1:$C$15201,2,FALSE()),"")</f>
        <v/>
      </c>
      <c r="D11266" s="444" t="s">
        <v>991</v>
      </c>
      <c r="E11266" s="444" t="s">
        <v>1010</v>
      </c>
      <c r="F11266" s="354" t="s">
        <v>993</v>
      </c>
      <c r="G11266" s="447" t="n">
        <v>3210.40422094047</v>
      </c>
      <c r="H11266" s="448" t="n">
        <v>4558.77399373547</v>
      </c>
      <c r="I11266" s="448" t="n">
        <v>90446.0760357118</v>
      </c>
      <c r="J11266" s="389"/>
      <c r="K11266" s="331" t="s">
        <v>2240</v>
      </c>
    </row>
    <row r="11267" customFormat="false" ht="15" hidden="true" customHeight="false" outlineLevel="0" collapsed="false">
      <c r="A11267" s="444"/>
      <c r="B11267" s="444" t="s">
        <v>1716</v>
      </c>
      <c r="C11267" s="444" t="str">
        <f aca="false">IFERROR(VLOOKUP(B11267,'[1]#¡REF!'!$A$1:$C$15201,2,FALSE()),"")</f>
        <v/>
      </c>
      <c r="D11267" s="444" t="s">
        <v>991</v>
      </c>
      <c r="E11267" s="444" t="s">
        <v>1011</v>
      </c>
      <c r="F11267" s="354" t="s">
        <v>993</v>
      </c>
      <c r="G11267" s="447" t="n">
        <v>780.76406042024</v>
      </c>
      <c r="H11267" s="448" t="n">
        <v>1108.68496579674</v>
      </c>
      <c r="I11267" s="448" t="n">
        <v>21996.3097214073</v>
      </c>
      <c r="J11267" s="389"/>
      <c r="K11267" s="331" t="s">
        <v>2240</v>
      </c>
    </row>
    <row r="11268" customFormat="false" ht="15" hidden="true" customHeight="false" outlineLevel="0" collapsed="false">
      <c r="A11268" s="444"/>
      <c r="B11268" s="444" t="s">
        <v>1716</v>
      </c>
      <c r="C11268" s="444" t="str">
        <f aca="false">IFERROR(VLOOKUP(B11268,'[1]#¡REF!'!$A$1:$C$15201,2,FALSE()),"")</f>
        <v/>
      </c>
      <c r="D11268" s="444" t="s">
        <v>991</v>
      </c>
      <c r="E11268" s="444" t="s">
        <v>1001</v>
      </c>
      <c r="F11268" s="354" t="s">
        <v>993</v>
      </c>
      <c r="G11268" s="447" t="n">
        <v>116.138653987511</v>
      </c>
      <c r="H11268" s="448" t="n">
        <v>164.916888662265</v>
      </c>
      <c r="I11268" s="448" t="n">
        <v>3271.95107105934</v>
      </c>
      <c r="J11268" s="389"/>
      <c r="K11268" s="331" t="s">
        <v>2240</v>
      </c>
    </row>
    <row r="11269" customFormat="false" ht="15" hidden="true" customHeight="false" outlineLevel="0" collapsed="false">
      <c r="A11269" s="444"/>
      <c r="B11269" s="444" t="s">
        <v>1716</v>
      </c>
      <c r="C11269" s="444" t="str">
        <f aca="false">IFERROR(VLOOKUP(B11269,'[1]#¡REF!'!$A$1:$C$15201,2,FALSE()),"")</f>
        <v/>
      </c>
      <c r="D11269" s="444" t="s">
        <v>991</v>
      </c>
      <c r="E11269" s="444" t="s">
        <v>1012</v>
      </c>
      <c r="F11269" s="354" t="s">
        <v>993</v>
      </c>
      <c r="G11269" s="447" t="n">
        <v>48.797753776265</v>
      </c>
      <c r="H11269" s="448" t="n">
        <v>69.2928103622963</v>
      </c>
      <c r="I11269" s="448" t="n">
        <v>1374.76935758796</v>
      </c>
      <c r="J11269" s="389"/>
      <c r="K11269" s="331" t="s">
        <v>2240</v>
      </c>
    </row>
    <row r="11270" customFormat="false" ht="15" hidden="true" customHeight="false" outlineLevel="0" collapsed="false">
      <c r="A11270" s="444"/>
      <c r="B11270" s="444" t="s">
        <v>1716</v>
      </c>
      <c r="C11270" s="444" t="str">
        <f aca="false">IFERROR(VLOOKUP(B11270,'[1]#¡REF!'!$A$1:$C$15201,2,FALSE()),"")</f>
        <v/>
      </c>
      <c r="D11270" s="444" t="s">
        <v>991</v>
      </c>
      <c r="E11270" s="444" t="s">
        <v>1013</v>
      </c>
      <c r="F11270" s="354" t="s">
        <v>993</v>
      </c>
      <c r="G11270" s="447" t="n">
        <v>4.8797753776265</v>
      </c>
      <c r="H11270" s="448" t="n">
        <v>6.92928103622963</v>
      </c>
      <c r="I11270" s="448" t="n">
        <v>137.476935758796</v>
      </c>
      <c r="J11270" s="389"/>
      <c r="K11270" s="331" t="s">
        <v>2240</v>
      </c>
    </row>
    <row r="11271" customFormat="false" ht="15" hidden="true" customHeight="false" outlineLevel="0" collapsed="false">
      <c r="A11271" s="444"/>
      <c r="B11271" s="444" t="s">
        <v>1716</v>
      </c>
      <c r="C11271" s="444" t="str">
        <f aca="false">IFERROR(VLOOKUP(B11271,'[1]#¡REF!'!$A$1:$C$15201,2,FALSE()),"")</f>
        <v/>
      </c>
      <c r="D11271" s="444" t="s">
        <v>991</v>
      </c>
      <c r="E11271" s="444" t="s">
        <v>1037</v>
      </c>
      <c r="F11271" s="446" t="s">
        <v>1131</v>
      </c>
      <c r="G11271" s="447" t="n">
        <v>45.8698885496891</v>
      </c>
      <c r="H11271" s="448" t="n">
        <v>65.1352417405585</v>
      </c>
      <c r="I11271" s="448" t="n">
        <v>1292.28319613268</v>
      </c>
      <c r="J11271" s="389"/>
      <c r="K11271" s="331" t="s">
        <v>2240</v>
      </c>
    </row>
    <row r="11272" customFormat="false" ht="15" hidden="true" customHeight="false" outlineLevel="0" collapsed="false">
      <c r="A11272" s="444"/>
      <c r="B11272" s="444" t="s">
        <v>1716</v>
      </c>
      <c r="C11272" s="444" t="str">
        <f aca="false">IFERROR(VLOOKUP(B11272,'[1]#¡REF!'!$A$1:$C$15201,2,FALSE()),"")</f>
        <v/>
      </c>
      <c r="D11272" s="444" t="s">
        <v>991</v>
      </c>
      <c r="E11272" s="444" t="s">
        <v>1014</v>
      </c>
      <c r="F11272" s="446" t="s">
        <v>1132</v>
      </c>
      <c r="G11272" s="447" t="n">
        <v>341.584276433855</v>
      </c>
      <c r="H11272" s="448" t="n">
        <v>485.049672536074</v>
      </c>
      <c r="I11272" s="448" t="n">
        <v>9623.38550311571</v>
      </c>
      <c r="J11272" s="389"/>
      <c r="K11272" s="331" t="s">
        <v>2240</v>
      </c>
    </row>
    <row r="11273" customFormat="false" ht="15" hidden="true" customHeight="false" outlineLevel="0" collapsed="false">
      <c r="A11273" s="444"/>
      <c r="B11273" s="444" t="s">
        <v>1716</v>
      </c>
      <c r="C11273" s="444" t="str">
        <f aca="false">IFERROR(VLOOKUP(B11273,'[1]#¡REF!'!$A$1:$C$15201,2,FALSE()),"")</f>
        <v/>
      </c>
      <c r="D11273" s="444" t="s">
        <v>991</v>
      </c>
      <c r="E11273" s="444" t="s">
        <v>1002</v>
      </c>
      <c r="F11273" s="446" t="s">
        <v>1133</v>
      </c>
      <c r="G11273" s="447" t="n">
        <v>97.59550755253</v>
      </c>
      <c r="H11273" s="448" t="n">
        <v>138.585620724593</v>
      </c>
      <c r="I11273" s="448" t="n">
        <v>2749.53871517592</v>
      </c>
      <c r="J11273" s="389"/>
      <c r="K11273" s="331" t="s">
        <v>2240</v>
      </c>
    </row>
    <row r="11274" customFormat="false" ht="15" hidden="true" customHeight="false" outlineLevel="0" collapsed="false">
      <c r="A11274" s="449"/>
      <c r="B11274" s="449" t="s">
        <v>1716</v>
      </c>
      <c r="C11274" s="449" t="str">
        <f aca="false">IFERROR(VLOOKUP(B11274,'[1]#¡REF!'!$A$1:$C$15201,2,FALSE()),"")</f>
        <v/>
      </c>
      <c r="D11274" s="449" t="s">
        <v>991</v>
      </c>
      <c r="E11274" s="449" t="s">
        <v>1004</v>
      </c>
      <c r="F11274" s="450" t="s">
        <v>1134</v>
      </c>
      <c r="G11274" s="447" t="n">
        <v>55.6294393049421</v>
      </c>
      <c r="H11274" s="448" t="n">
        <v>78.9938038130178</v>
      </c>
      <c r="I11274" s="448" t="n">
        <v>1567.23706765027</v>
      </c>
      <c r="J11274" s="390"/>
      <c r="K11274" s="331" t="s">
        <v>2240</v>
      </c>
    </row>
    <row r="11275" customFormat="false" ht="15.75" hidden="true" customHeight="false" outlineLevel="0" collapsed="false">
      <c r="A11275" s="509" t="s">
        <v>2241</v>
      </c>
      <c r="B11275" s="509" t="s">
        <v>1716</v>
      </c>
      <c r="C11275" s="510" t="str">
        <f aca="false">IFERROR(VLOOKUP(B11275,'[1]#¡REF!'!$A$1:$C$15201,2,FALSE()),"")</f>
        <v/>
      </c>
      <c r="D11275" s="509" t="s">
        <v>991</v>
      </c>
      <c r="E11275" s="509" t="s">
        <v>612</v>
      </c>
      <c r="F11275" s="511" t="s">
        <v>1136</v>
      </c>
      <c r="G11275" s="511" t="n">
        <v>286.442814666675</v>
      </c>
      <c r="H11275" s="512" t="n">
        <v>406.748796826679</v>
      </c>
      <c r="I11275" s="512" t="n">
        <v>8069.89612904132</v>
      </c>
      <c r="J11275" s="513" t="n">
        <v>25.83</v>
      </c>
      <c r="K11275" s="509" t="s">
        <v>2240</v>
      </c>
      <c r="L11275" s="514" t="s">
        <v>2242</v>
      </c>
      <c r="M11275" s="514"/>
      <c r="N11275" s="514"/>
      <c r="O11275" s="514" t="n">
        <v>3139310</v>
      </c>
      <c r="P11275" s="515" t="n">
        <v>1997</v>
      </c>
      <c r="Q11275" s="516" t="n">
        <v>44413</v>
      </c>
      <c r="R11275" s="517"/>
      <c r="S11275" s="517"/>
      <c r="T11275" s="518" t="n">
        <v>48</v>
      </c>
    </row>
    <row r="11276" customFormat="false" ht="15" hidden="true" customHeight="false" outlineLevel="0" collapsed="false">
      <c r="A11276" s="439"/>
      <c r="B11276" s="439" t="s">
        <v>1716</v>
      </c>
      <c r="C11276" s="439" t="str">
        <f aca="false">IFERROR(VLOOKUP(B11276,'[1]#¡REF!'!$A$1:$C$15201,2,FALSE()),"")</f>
        <v/>
      </c>
      <c r="D11276" s="439" t="s">
        <v>1016</v>
      </c>
      <c r="E11276" s="439" t="s">
        <v>1017</v>
      </c>
      <c r="F11276" s="441" t="s">
        <v>1130</v>
      </c>
      <c r="G11276" s="447" t="n">
        <v>51.2376414650782</v>
      </c>
      <c r="H11276" s="448" t="n">
        <v>72.7574508804111</v>
      </c>
      <c r="I11276" s="448" t="n">
        <v>1443.50782546736</v>
      </c>
      <c r="J11276" s="388"/>
      <c r="K11276" s="331" t="s">
        <v>2240</v>
      </c>
    </row>
    <row r="11277" customFormat="false" ht="15" hidden="true" customHeight="false" outlineLevel="0" collapsed="false">
      <c r="A11277" s="444"/>
      <c r="B11277" s="444" t="s">
        <v>1716</v>
      </c>
      <c r="C11277" s="444" t="str">
        <f aca="false">IFERROR(VLOOKUP(B11277,'[1]#¡REF!'!$A$1:$C$15201,2,FALSE()),"")</f>
        <v/>
      </c>
      <c r="D11277" s="444" t="s">
        <v>1016</v>
      </c>
      <c r="E11277" s="444" t="s">
        <v>1040</v>
      </c>
      <c r="F11277" s="446" t="s">
        <v>1130</v>
      </c>
      <c r="G11277" s="447" t="n">
        <v>114.18674383646</v>
      </c>
      <c r="H11277" s="448" t="n">
        <v>162.145176247773</v>
      </c>
      <c r="I11277" s="448" t="n">
        <v>3216.96029675582</v>
      </c>
      <c r="J11277" s="389"/>
      <c r="K11277" s="331" t="s">
        <v>2240</v>
      </c>
    </row>
    <row r="11278" customFormat="false" ht="15" hidden="true" customHeight="false" outlineLevel="0" collapsed="false">
      <c r="A11278" s="444"/>
      <c r="B11278" s="444" t="s">
        <v>1716</v>
      </c>
      <c r="C11278" s="444" t="str">
        <f aca="false">IFERROR(VLOOKUP(B11278,'[1]#¡REF!'!$A$1:$C$15201,2,FALSE()),"")</f>
        <v/>
      </c>
      <c r="D11278" s="444" t="s">
        <v>1016</v>
      </c>
      <c r="E11278" s="444" t="s">
        <v>1019</v>
      </c>
      <c r="F11278" s="354" t="s">
        <v>993</v>
      </c>
      <c r="G11278" s="447" t="n">
        <v>0.48797753776265</v>
      </c>
      <c r="H11278" s="448" t="n">
        <v>0.692928103622963</v>
      </c>
      <c r="I11278" s="448" t="n">
        <v>13.7476935758796</v>
      </c>
      <c r="J11278" s="389"/>
      <c r="K11278" s="331" t="s">
        <v>2240</v>
      </c>
    </row>
    <row r="11279" customFormat="false" ht="15" hidden="true" customHeight="false" outlineLevel="0" collapsed="false">
      <c r="A11279" s="444"/>
      <c r="B11279" s="444" t="s">
        <v>1716</v>
      </c>
      <c r="C11279" s="444" t="str">
        <f aca="false">IFERROR(VLOOKUP(B11279,'[1]#¡REF!'!$A$1:$C$15201,2,FALSE()),"")</f>
        <v/>
      </c>
      <c r="D11279" s="444" t="s">
        <v>1016</v>
      </c>
      <c r="E11279" s="444" t="s">
        <v>1022</v>
      </c>
      <c r="F11279" s="354" t="s">
        <v>993</v>
      </c>
      <c r="G11279" s="447" t="n">
        <v>160.056632386149</v>
      </c>
      <c r="H11279" s="448" t="n">
        <v>227.280417988332</v>
      </c>
      <c r="I11279" s="448" t="n">
        <v>4509.2434928885</v>
      </c>
      <c r="J11279" s="389"/>
      <c r="K11279" s="331" t="s">
        <v>2240</v>
      </c>
    </row>
    <row r="11280" customFormat="false" ht="15" hidden="true" customHeight="false" outlineLevel="0" collapsed="false">
      <c r="A11280" s="444"/>
      <c r="B11280" s="444" t="s">
        <v>1716</v>
      </c>
      <c r="C11280" s="444" t="str">
        <f aca="false">IFERROR(VLOOKUP(B11280,'[1]#¡REF!'!$A$1:$C$15201,2,FALSE()),"")</f>
        <v/>
      </c>
      <c r="D11280" s="444" t="s">
        <v>1016</v>
      </c>
      <c r="E11280" s="444" t="s">
        <v>1023</v>
      </c>
      <c r="F11280" s="354" t="s">
        <v>993</v>
      </c>
      <c r="G11280" s="447" t="n">
        <v>114.18674383646</v>
      </c>
      <c r="H11280" s="448" t="n">
        <v>162.145176247773</v>
      </c>
      <c r="I11280" s="448" t="n">
        <v>3216.96029675582</v>
      </c>
      <c r="J11280" s="389"/>
      <c r="K11280" s="331" t="s">
        <v>2240</v>
      </c>
    </row>
    <row r="11281" customFormat="false" ht="15" hidden="true" customHeight="false" outlineLevel="0" collapsed="false">
      <c r="A11281" s="444"/>
      <c r="B11281" s="444" t="s">
        <v>1716</v>
      </c>
      <c r="C11281" s="444" t="str">
        <f aca="false">IFERROR(VLOOKUP(B11281,'[1]#¡REF!'!$A$1:$C$15201,2,FALSE()),"")</f>
        <v/>
      </c>
      <c r="D11281" s="444" t="s">
        <v>1016</v>
      </c>
      <c r="E11281" s="444" t="s">
        <v>1042</v>
      </c>
      <c r="F11281" s="354" t="s">
        <v>993</v>
      </c>
      <c r="G11281" s="447" t="n">
        <v>38.0622479454867</v>
      </c>
      <c r="H11281" s="448" t="n">
        <v>54.0483920825911</v>
      </c>
      <c r="I11281" s="448" t="n">
        <v>1072.32009891861</v>
      </c>
      <c r="J11281" s="389"/>
      <c r="K11281" s="331" t="s">
        <v>2240</v>
      </c>
    </row>
    <row r="11282" customFormat="false" ht="15" hidden="true" customHeight="false" outlineLevel="0" collapsed="false">
      <c r="A11282" s="444"/>
      <c r="B11282" s="444" t="s">
        <v>1716</v>
      </c>
      <c r="C11282" s="444" t="str">
        <f aca="false">IFERROR(VLOOKUP(B11282,'[1]#¡REF!'!$A$1:$C$15201,2,FALSE()),"")</f>
        <v/>
      </c>
      <c r="D11282" s="444" t="s">
        <v>1016</v>
      </c>
      <c r="E11282" s="444" t="s">
        <v>1024</v>
      </c>
      <c r="F11282" s="354" t="s">
        <v>993</v>
      </c>
      <c r="G11282" s="447" t="n">
        <v>182.503599123231</v>
      </c>
      <c r="H11282" s="448" t="n">
        <v>259.155110754988</v>
      </c>
      <c r="I11282" s="448" t="n">
        <v>5141.63739737896</v>
      </c>
      <c r="J11282" s="389"/>
      <c r="K11282" s="331" t="s">
        <v>2240</v>
      </c>
    </row>
    <row r="11283" customFormat="false" ht="15" hidden="true" customHeight="false" outlineLevel="0" collapsed="false">
      <c r="A11283" s="444"/>
      <c r="B11283" s="444" t="s">
        <v>1716</v>
      </c>
      <c r="C11283" s="444" t="str">
        <f aca="false">IFERROR(VLOOKUP(B11283,'[1]#¡REF!'!$A$1:$C$15201,2,FALSE()),"")</f>
        <v/>
      </c>
      <c r="D11283" s="444" t="s">
        <v>1016</v>
      </c>
      <c r="E11283" s="444" t="s">
        <v>1025</v>
      </c>
      <c r="F11283" s="354" t="s">
        <v>993</v>
      </c>
      <c r="G11283" s="447" t="n">
        <v>49.2857313140276</v>
      </c>
      <c r="H11283" s="448" t="n">
        <v>69.9857384659193</v>
      </c>
      <c r="I11283" s="448" t="n">
        <v>1388.51705116384</v>
      </c>
      <c r="J11283" s="389"/>
      <c r="K11283" s="331" t="s">
        <v>2240</v>
      </c>
    </row>
    <row r="11284" customFormat="false" ht="15" hidden="true" customHeight="false" outlineLevel="0" collapsed="false">
      <c r="A11284" s="444"/>
      <c r="B11284" s="444" t="s">
        <v>1716</v>
      </c>
      <c r="C11284" s="444" t="str">
        <f aca="false">IFERROR(VLOOKUP(B11284,'[1]#¡REF!'!$A$1:$C$15201,2,FALSE()),"")</f>
        <v/>
      </c>
      <c r="D11284" s="444" t="s">
        <v>1016</v>
      </c>
      <c r="E11284" s="444" t="s">
        <v>1065</v>
      </c>
      <c r="F11284" s="354" t="s">
        <v>993</v>
      </c>
      <c r="G11284" s="447" t="n">
        <v>38.0622479454867</v>
      </c>
      <c r="H11284" s="448" t="n">
        <v>54.0483920825911</v>
      </c>
      <c r="I11284" s="448" t="n">
        <v>1072.32009891861</v>
      </c>
      <c r="J11284" s="389"/>
      <c r="K11284" s="331" t="s">
        <v>2240</v>
      </c>
    </row>
    <row r="11285" customFormat="false" ht="15" hidden="true" customHeight="false" outlineLevel="0" collapsed="false">
      <c r="A11285" s="444"/>
      <c r="B11285" s="444" t="s">
        <v>1716</v>
      </c>
      <c r="C11285" s="444" t="str">
        <f aca="false">IFERROR(VLOOKUP(B11285,'[1]#¡REF!'!$A$1:$C$15201,2,FALSE()),"")</f>
        <v/>
      </c>
      <c r="D11285" s="444" t="s">
        <v>1016</v>
      </c>
      <c r="E11285" s="444" t="s">
        <v>1093</v>
      </c>
      <c r="F11285" s="446" t="s">
        <v>1131</v>
      </c>
      <c r="G11285" s="447" t="n">
        <v>4704.10346403195</v>
      </c>
      <c r="H11285" s="448" t="n">
        <v>6679.82691892536</v>
      </c>
      <c r="I11285" s="448" t="n">
        <v>132527.766071479</v>
      </c>
      <c r="J11285" s="389"/>
      <c r="K11285" s="331" t="s">
        <v>2240</v>
      </c>
    </row>
    <row r="11286" customFormat="false" ht="15" hidden="true" customHeight="false" outlineLevel="0" collapsed="false">
      <c r="A11286" s="444"/>
      <c r="B11286" s="444" t="s">
        <v>1716</v>
      </c>
      <c r="C11286" s="444" t="str">
        <f aca="false">IFERROR(VLOOKUP(B11286,'[1]#¡REF!'!$A$1:$C$15201,2,FALSE()),"")</f>
        <v/>
      </c>
      <c r="D11286" s="444" t="s">
        <v>1016</v>
      </c>
      <c r="E11286" s="444" t="s">
        <v>1026</v>
      </c>
      <c r="F11286" s="446" t="s">
        <v>1132</v>
      </c>
      <c r="G11286" s="447" t="n">
        <v>84.9080915707011</v>
      </c>
      <c r="H11286" s="448" t="n">
        <v>120.569490030396</v>
      </c>
      <c r="I11286" s="448" t="n">
        <v>2392.09868220305</v>
      </c>
      <c r="J11286" s="389"/>
      <c r="K11286" s="331" t="s">
        <v>2240</v>
      </c>
    </row>
    <row r="11287" customFormat="false" ht="15" hidden="true" customHeight="false" outlineLevel="0" collapsed="false">
      <c r="A11287" s="444"/>
      <c r="B11287" s="444" t="s">
        <v>1716</v>
      </c>
      <c r="C11287" s="444" t="str">
        <f aca="false">IFERROR(VLOOKUP(B11287,'[1]#¡REF!'!$A$1:$C$15201,2,FALSE()),"")</f>
        <v/>
      </c>
      <c r="D11287" s="444" t="s">
        <v>1016</v>
      </c>
      <c r="E11287" s="444" t="s">
        <v>1027</v>
      </c>
      <c r="F11287" s="446" t="s">
        <v>1133</v>
      </c>
      <c r="G11287" s="447" t="n">
        <v>38.0622479454867</v>
      </c>
      <c r="H11287" s="448" t="n">
        <v>54.0483920825911</v>
      </c>
      <c r="I11287" s="448" t="n">
        <v>1072.32009891861</v>
      </c>
      <c r="J11287" s="389"/>
      <c r="K11287" s="331" t="s">
        <v>2240</v>
      </c>
    </row>
    <row r="11288" customFormat="false" ht="15" hidden="true" customHeight="false" outlineLevel="0" collapsed="false">
      <c r="A11288" s="449"/>
      <c r="B11288" s="449" t="s">
        <v>1716</v>
      </c>
      <c r="C11288" s="449" t="str">
        <f aca="false">IFERROR(VLOOKUP(B11288,'[1]#¡REF!'!$A$1:$C$15201,2,FALSE()),"")</f>
        <v/>
      </c>
      <c r="D11288" s="449" t="s">
        <v>1016</v>
      </c>
      <c r="E11288" s="449" t="s">
        <v>1028</v>
      </c>
      <c r="F11288" s="450" t="s">
        <v>1134</v>
      </c>
      <c r="G11288" s="447" t="n">
        <v>11.2234833685409</v>
      </c>
      <c r="H11288" s="448" t="n">
        <v>15.9373463833281</v>
      </c>
      <c r="I11288" s="448" t="n">
        <v>316.19695224523</v>
      </c>
      <c r="J11288" s="390"/>
      <c r="K11288" s="331" t="s">
        <v>2240</v>
      </c>
    </row>
    <row r="11289" customFormat="false" ht="15.75" hidden="true" customHeight="false" outlineLevel="0" collapsed="false">
      <c r="A11289" s="451"/>
      <c r="B11289" s="451" t="s">
        <v>1716</v>
      </c>
      <c r="C11289" s="451" t="str">
        <f aca="false">IFERROR(VLOOKUP(B11289,'[1]#¡REF!'!$A$1:$C$15201,2,FALSE()),"")</f>
        <v/>
      </c>
      <c r="D11289" s="451" t="s">
        <v>1016</v>
      </c>
      <c r="E11289" s="451" t="s">
        <v>621</v>
      </c>
      <c r="F11289" s="452" t="s">
        <v>1136</v>
      </c>
      <c r="G11289" s="453" t="n">
        <v>134.193822884729</v>
      </c>
      <c r="H11289" s="454" t="n">
        <v>190.555228496315</v>
      </c>
      <c r="I11289" s="454" t="n">
        <v>3780.61573336689</v>
      </c>
      <c r="J11289" s="360"/>
      <c r="K11289" s="356" t="s">
        <v>2240</v>
      </c>
      <c r="L11289" s="379"/>
      <c r="M11289" s="379"/>
      <c r="N11289" s="379"/>
      <c r="O11289" s="379"/>
      <c r="P11289" s="101"/>
      <c r="Q11289" s="380"/>
      <c r="R11289" s="381"/>
      <c r="S11289" s="381"/>
      <c r="T11289" s="382"/>
    </row>
    <row r="11290" customFormat="false" ht="15" hidden="true" customHeight="false" outlineLevel="0" collapsed="false">
      <c r="A11290" s="439"/>
      <c r="B11290" s="439" t="s">
        <v>1717</v>
      </c>
      <c r="C11290" s="439" t="str">
        <f aca="false">IFERROR(VLOOKUP(B11290,'[1]#¡REF!'!$A$1:$C$15201,2,FALSE()),"")</f>
        <v/>
      </c>
      <c r="D11290" s="439" t="s">
        <v>991</v>
      </c>
      <c r="E11290" s="439" t="s">
        <v>997</v>
      </c>
      <c r="F11290" s="441" t="s">
        <v>1130</v>
      </c>
      <c r="G11290" s="447" t="n">
        <v>24.121563860933</v>
      </c>
      <c r="H11290" s="448" t="n">
        <v>34.2526206825248</v>
      </c>
      <c r="I11290" s="448" t="n">
        <v>679.571994341293</v>
      </c>
      <c r="J11290" s="388"/>
      <c r="K11290" s="331" t="s">
        <v>2240</v>
      </c>
    </row>
    <row r="11291" customFormat="false" ht="15" hidden="true" customHeight="false" outlineLevel="0" collapsed="false">
      <c r="A11291" s="444"/>
      <c r="B11291" s="444" t="s">
        <v>1717</v>
      </c>
      <c r="C11291" s="444" t="str">
        <f aca="false">IFERROR(VLOOKUP(B11291,'[1]#¡REF!'!$A$1:$C$15201,2,FALSE()),"")</f>
        <v/>
      </c>
      <c r="D11291" s="444" t="s">
        <v>991</v>
      </c>
      <c r="E11291" s="444" t="s">
        <v>1032</v>
      </c>
      <c r="F11291" s="446" t="s">
        <v>1130</v>
      </c>
      <c r="G11291" s="447" t="n">
        <v>86.8376298993587</v>
      </c>
      <c r="H11291" s="448" t="n">
        <v>123.309434457089</v>
      </c>
      <c r="I11291" s="448" t="n">
        <v>2446.45917962865</v>
      </c>
      <c r="J11291" s="389"/>
      <c r="K11291" s="331" t="s">
        <v>2240</v>
      </c>
    </row>
    <row r="11292" customFormat="false" ht="15" hidden="true" customHeight="false" outlineLevel="0" collapsed="false">
      <c r="A11292" s="444"/>
      <c r="B11292" s="444" t="s">
        <v>1717</v>
      </c>
      <c r="C11292" s="444" t="str">
        <f aca="false">IFERROR(VLOOKUP(B11292,'[1]#¡REF!'!$A$1:$C$15201,2,FALSE()),"")</f>
        <v/>
      </c>
      <c r="D11292" s="444" t="s">
        <v>991</v>
      </c>
      <c r="E11292" s="444" t="s">
        <v>992</v>
      </c>
      <c r="F11292" s="354" t="s">
        <v>993</v>
      </c>
      <c r="G11292" s="447" t="n">
        <v>62.7160660384258</v>
      </c>
      <c r="H11292" s="448" t="n">
        <v>89.0568137745646</v>
      </c>
      <c r="I11292" s="448" t="n">
        <v>1766.88718528736</v>
      </c>
      <c r="J11292" s="389"/>
      <c r="K11292" s="331" t="s">
        <v>2240</v>
      </c>
    </row>
    <row r="11293" customFormat="false" ht="15" hidden="true" customHeight="false" outlineLevel="0" collapsed="false">
      <c r="A11293" s="444"/>
      <c r="B11293" s="444" t="s">
        <v>1717</v>
      </c>
      <c r="C11293" s="444" t="str">
        <f aca="false">IFERROR(VLOOKUP(B11293,'[1]#¡REF!'!$A$1:$C$15201,2,FALSE()),"")</f>
        <v/>
      </c>
      <c r="D11293" s="444" t="s">
        <v>991</v>
      </c>
      <c r="E11293" s="444" t="s">
        <v>1008</v>
      </c>
      <c r="F11293" s="354" t="s">
        <v>993</v>
      </c>
      <c r="G11293" s="447" t="n">
        <v>144.729383165598</v>
      </c>
      <c r="H11293" s="448" t="n">
        <v>205.515724095149</v>
      </c>
      <c r="I11293" s="448" t="n">
        <v>4077.43196604776</v>
      </c>
      <c r="J11293" s="389"/>
      <c r="K11293" s="331" t="s">
        <v>2240</v>
      </c>
    </row>
    <row r="11294" customFormat="false" ht="15" hidden="true" customHeight="false" outlineLevel="0" collapsed="false">
      <c r="A11294" s="444"/>
      <c r="B11294" s="444" t="s">
        <v>1717</v>
      </c>
      <c r="C11294" s="444" t="str">
        <f aca="false">IFERROR(VLOOKUP(B11294,'[1]#¡REF!'!$A$1:$C$15201,2,FALSE()),"")</f>
        <v/>
      </c>
      <c r="D11294" s="444" t="s">
        <v>991</v>
      </c>
      <c r="E11294" s="444" t="s">
        <v>1000</v>
      </c>
      <c r="F11294" s="354" t="s">
        <v>993</v>
      </c>
      <c r="G11294" s="447" t="n">
        <v>315.027624023785</v>
      </c>
      <c r="H11294" s="448" t="n">
        <v>447.339226113774</v>
      </c>
      <c r="I11294" s="448" t="n">
        <v>8875.21024609728</v>
      </c>
      <c r="J11294" s="389"/>
      <c r="K11294" s="331" t="s">
        <v>2240</v>
      </c>
    </row>
    <row r="11295" customFormat="false" ht="15" hidden="true" customHeight="false" outlineLevel="0" collapsed="false">
      <c r="A11295" s="444"/>
      <c r="B11295" s="444" t="s">
        <v>1717</v>
      </c>
      <c r="C11295" s="444" t="str">
        <f aca="false">IFERROR(VLOOKUP(B11295,'[1]#¡REF!'!$A$1:$C$15201,2,FALSE()),"")</f>
        <v/>
      </c>
      <c r="D11295" s="444" t="s">
        <v>991</v>
      </c>
      <c r="E11295" s="444" t="s">
        <v>1075</v>
      </c>
      <c r="F11295" s="354" t="s">
        <v>993</v>
      </c>
      <c r="G11295" s="447" t="n">
        <v>61.2687722067698</v>
      </c>
      <c r="H11295" s="448" t="n">
        <v>87.0016565336131</v>
      </c>
      <c r="I11295" s="448" t="n">
        <v>1726.11286562688</v>
      </c>
      <c r="J11295" s="389"/>
      <c r="K11295" s="331" t="s">
        <v>2240</v>
      </c>
    </row>
    <row r="11296" customFormat="false" ht="15" hidden="true" customHeight="false" outlineLevel="0" collapsed="false">
      <c r="A11296" s="444"/>
      <c r="B11296" s="444" t="s">
        <v>1717</v>
      </c>
      <c r="C11296" s="444" t="str">
        <f aca="false">IFERROR(VLOOKUP(B11296,'[1]#¡REF!'!$A$1:$C$15201,2,FALSE()),"")</f>
        <v/>
      </c>
      <c r="D11296" s="444" t="s">
        <v>991</v>
      </c>
      <c r="E11296" s="444" t="s">
        <v>1053</v>
      </c>
      <c r="F11296" s="354" t="s">
        <v>993</v>
      </c>
      <c r="G11296" s="447" t="n">
        <v>578.917532662392</v>
      </c>
      <c r="H11296" s="448" t="n">
        <v>822.062896380596</v>
      </c>
      <c r="I11296" s="448" t="n">
        <v>16309.727864191</v>
      </c>
      <c r="J11296" s="389"/>
      <c r="K11296" s="331" t="s">
        <v>2240</v>
      </c>
    </row>
    <row r="11297" customFormat="false" ht="15" hidden="true" customHeight="false" outlineLevel="0" collapsed="false">
      <c r="A11297" s="444"/>
      <c r="B11297" s="444" t="s">
        <v>1717</v>
      </c>
      <c r="C11297" s="444" t="str">
        <f aca="false">IFERROR(VLOOKUP(B11297,'[1]#¡REF!'!$A$1:$C$15201,2,FALSE()),"")</f>
        <v/>
      </c>
      <c r="D11297" s="444" t="s">
        <v>991</v>
      </c>
      <c r="E11297" s="444" t="s">
        <v>1034</v>
      </c>
      <c r="F11297" s="354" t="s">
        <v>993</v>
      </c>
      <c r="G11297" s="447" t="n">
        <v>1463.69649508141</v>
      </c>
      <c r="H11297" s="448" t="n">
        <v>2078.44902301561</v>
      </c>
      <c r="I11297" s="448" t="n">
        <v>41236.4286166296</v>
      </c>
      <c r="J11297" s="389"/>
      <c r="K11297" s="331" t="s">
        <v>2240</v>
      </c>
    </row>
    <row r="11298" customFormat="false" ht="15" hidden="true" customHeight="false" outlineLevel="0" collapsed="false">
      <c r="A11298" s="444"/>
      <c r="B11298" s="444" t="s">
        <v>1717</v>
      </c>
      <c r="C11298" s="444" t="str">
        <f aca="false">IFERROR(VLOOKUP(B11298,'[1]#¡REF!'!$A$1:$C$15201,2,FALSE()),"")</f>
        <v/>
      </c>
      <c r="D11298" s="444" t="s">
        <v>991</v>
      </c>
      <c r="E11298" s="444" t="s">
        <v>1009</v>
      </c>
      <c r="F11298" s="354" t="s">
        <v>993</v>
      </c>
      <c r="G11298" s="447" t="n">
        <v>3860.89751158093</v>
      </c>
      <c r="H11298" s="448" t="n">
        <v>5482.47446644492</v>
      </c>
      <c r="I11298" s="448" t="n">
        <v>108772.293414267</v>
      </c>
      <c r="J11298" s="389"/>
      <c r="K11298" s="331" t="s">
        <v>2240</v>
      </c>
    </row>
    <row r="11299" customFormat="false" ht="15" hidden="true" customHeight="false" outlineLevel="0" collapsed="false">
      <c r="A11299" s="444"/>
      <c r="B11299" s="444" t="s">
        <v>1717</v>
      </c>
      <c r="C11299" s="444" t="str">
        <f aca="false">IFERROR(VLOOKUP(B11299,'[1]#¡REF!'!$A$1:$C$15201,2,FALSE()),"")</f>
        <v/>
      </c>
      <c r="D11299" s="444" t="s">
        <v>991</v>
      </c>
      <c r="E11299" s="444" t="s">
        <v>1010</v>
      </c>
      <c r="F11299" s="354" t="s">
        <v>993</v>
      </c>
      <c r="G11299" s="447" t="n">
        <v>6755.96760617011</v>
      </c>
      <c r="H11299" s="448" t="n">
        <v>9593.47400076155</v>
      </c>
      <c r="I11299" s="448" t="n">
        <v>190334.524175109</v>
      </c>
      <c r="J11299" s="389"/>
      <c r="K11299" s="331" t="s">
        <v>2240</v>
      </c>
    </row>
    <row r="11300" customFormat="false" ht="15" hidden="true" customHeight="false" outlineLevel="0" collapsed="false">
      <c r="A11300" s="444"/>
      <c r="B11300" s="444" t="s">
        <v>1717</v>
      </c>
      <c r="C11300" s="444" t="str">
        <f aca="false">IFERROR(VLOOKUP(B11300,'[1]#¡REF!'!$A$1:$C$15201,2,FALSE()),"")</f>
        <v/>
      </c>
      <c r="D11300" s="444" t="s">
        <v>991</v>
      </c>
      <c r="E11300" s="444" t="s">
        <v>1001</v>
      </c>
      <c r="F11300" s="354" t="s">
        <v>993</v>
      </c>
      <c r="G11300" s="447" t="n">
        <v>5.78917532662392</v>
      </c>
      <c r="H11300" s="448" t="n">
        <v>8.22062896380596</v>
      </c>
      <c r="I11300" s="448" t="n">
        <v>163.09727864191</v>
      </c>
      <c r="J11300" s="389"/>
      <c r="K11300" s="331" t="s">
        <v>2240</v>
      </c>
    </row>
    <row r="11301" customFormat="false" ht="15" hidden="true" customHeight="false" outlineLevel="0" collapsed="false">
      <c r="A11301" s="444"/>
      <c r="B11301" s="444" t="s">
        <v>1717</v>
      </c>
      <c r="C11301" s="444" t="str">
        <f aca="false">IFERROR(VLOOKUP(B11301,'[1]#¡REF!'!$A$1:$C$15201,2,FALSE()),"")</f>
        <v/>
      </c>
      <c r="D11301" s="444" t="s">
        <v>991</v>
      </c>
      <c r="E11301" s="444" t="s">
        <v>1046</v>
      </c>
      <c r="F11301" s="354" t="s">
        <v>993</v>
      </c>
      <c r="G11301" s="447" t="n">
        <v>0.964862554437319</v>
      </c>
      <c r="H11301" s="448" t="n">
        <v>1.37010482730099</v>
      </c>
      <c r="I11301" s="448" t="n">
        <v>27.1828797736517</v>
      </c>
      <c r="J11301" s="389"/>
      <c r="K11301" s="331" t="s">
        <v>2240</v>
      </c>
    </row>
    <row r="11302" customFormat="false" ht="15" hidden="true" customHeight="false" outlineLevel="0" collapsed="false">
      <c r="A11302" s="444"/>
      <c r="B11302" s="444" t="s">
        <v>1717</v>
      </c>
      <c r="C11302" s="444" t="str">
        <f aca="false">IFERROR(VLOOKUP(B11302,'[1]#¡REF!'!$A$1:$C$15201,2,FALSE()),"")</f>
        <v/>
      </c>
      <c r="D11302" s="444" t="s">
        <v>991</v>
      </c>
      <c r="E11302" s="444" t="s">
        <v>1012</v>
      </c>
      <c r="F11302" s="354" t="s">
        <v>993</v>
      </c>
      <c r="G11302" s="447" t="n">
        <v>48.243127721866</v>
      </c>
      <c r="H11302" s="448" t="n">
        <v>68.5052413650497</v>
      </c>
      <c r="I11302" s="448" t="n">
        <v>1359.14398868259</v>
      </c>
      <c r="J11302" s="389"/>
      <c r="K11302" s="331" t="s">
        <v>2240</v>
      </c>
    </row>
    <row r="11303" customFormat="false" ht="15" hidden="true" customHeight="false" outlineLevel="0" collapsed="false">
      <c r="A11303" s="444"/>
      <c r="B11303" s="444" t="s">
        <v>1717</v>
      </c>
      <c r="C11303" s="444" t="str">
        <f aca="false">IFERROR(VLOOKUP(B11303,'[1]#¡REF!'!$A$1:$C$15201,2,FALSE()),"")</f>
        <v/>
      </c>
      <c r="D11303" s="444" t="s">
        <v>991</v>
      </c>
      <c r="E11303" s="444" t="s">
        <v>1035</v>
      </c>
      <c r="F11303" s="354" t="s">
        <v>993</v>
      </c>
      <c r="G11303" s="447" t="n">
        <v>186.218473006403</v>
      </c>
      <c r="H11303" s="448" t="n">
        <v>264.430231669092</v>
      </c>
      <c r="I11303" s="448" t="n">
        <v>5246.29579631478</v>
      </c>
      <c r="J11303" s="389"/>
      <c r="K11303" s="331" t="s">
        <v>2240</v>
      </c>
    </row>
    <row r="11304" customFormat="false" ht="15" hidden="true" customHeight="false" outlineLevel="0" collapsed="false">
      <c r="A11304" s="444"/>
      <c r="B11304" s="444" t="s">
        <v>1717</v>
      </c>
      <c r="C11304" s="444" t="str">
        <f aca="false">IFERROR(VLOOKUP(B11304,'[1]#¡REF!'!$A$1:$C$15201,2,FALSE()),"")</f>
        <v/>
      </c>
      <c r="D11304" s="444" t="s">
        <v>991</v>
      </c>
      <c r="E11304" s="444" t="s">
        <v>995</v>
      </c>
      <c r="F11304" s="354" t="s">
        <v>993</v>
      </c>
      <c r="G11304" s="447" t="n">
        <v>57.8917532662392</v>
      </c>
      <c r="H11304" s="448" t="n">
        <v>82.2062896380596</v>
      </c>
      <c r="I11304" s="448" t="n">
        <v>1630.9727864191</v>
      </c>
      <c r="J11304" s="389"/>
      <c r="K11304" s="331" t="s">
        <v>2240</v>
      </c>
    </row>
    <row r="11305" customFormat="false" ht="15" hidden="true" customHeight="false" outlineLevel="0" collapsed="false">
      <c r="A11305" s="444"/>
      <c r="B11305" s="444" t="s">
        <v>1717</v>
      </c>
      <c r="C11305" s="444" t="str">
        <f aca="false">IFERROR(VLOOKUP(B11305,'[1]#¡REF!'!$A$1:$C$15201,2,FALSE()),"")</f>
        <v/>
      </c>
      <c r="D11305" s="444" t="s">
        <v>991</v>
      </c>
      <c r="E11305" s="444" t="s">
        <v>1037</v>
      </c>
      <c r="F11305" s="446" t="s">
        <v>1131</v>
      </c>
      <c r="G11305" s="447" t="n">
        <v>66.0930849789564</v>
      </c>
      <c r="H11305" s="448" t="n">
        <v>93.852180670118</v>
      </c>
      <c r="I11305" s="448" t="n">
        <v>1862.02726449514</v>
      </c>
      <c r="J11305" s="389"/>
      <c r="K11305" s="331" t="s">
        <v>2240</v>
      </c>
    </row>
    <row r="11306" customFormat="false" ht="15" hidden="true" customHeight="false" outlineLevel="0" collapsed="false">
      <c r="A11306" s="444"/>
      <c r="B11306" s="444" t="s">
        <v>1717</v>
      </c>
      <c r="C11306" s="444" t="str">
        <f aca="false">IFERROR(VLOOKUP(B11306,'[1]#¡REF!'!$A$1:$C$15201,2,FALSE()),"")</f>
        <v/>
      </c>
      <c r="D11306" s="444" t="s">
        <v>991</v>
      </c>
      <c r="E11306" s="444" t="s">
        <v>1014</v>
      </c>
      <c r="F11306" s="446" t="s">
        <v>1132</v>
      </c>
      <c r="G11306" s="447" t="n">
        <v>434.188149496794</v>
      </c>
      <c r="H11306" s="448" t="n">
        <v>616.547172285447</v>
      </c>
      <c r="I11306" s="448" t="n">
        <v>12232.2958981433</v>
      </c>
      <c r="J11306" s="389"/>
      <c r="K11306" s="331" t="s">
        <v>2240</v>
      </c>
    </row>
    <row r="11307" customFormat="false" ht="15" hidden="true" customHeight="false" outlineLevel="0" collapsed="false">
      <c r="A11307" s="444"/>
      <c r="B11307" s="444" t="s">
        <v>1717</v>
      </c>
      <c r="C11307" s="444" t="str">
        <f aca="false">IFERROR(VLOOKUP(B11307,'[1]#¡REF!'!$A$1:$C$15201,2,FALSE()),"")</f>
        <v/>
      </c>
      <c r="D11307" s="444" t="s">
        <v>991</v>
      </c>
      <c r="E11307" s="444" t="s">
        <v>1002</v>
      </c>
      <c r="F11307" s="446" t="s">
        <v>1133</v>
      </c>
      <c r="G11307" s="447" t="n">
        <v>96.4862554437319</v>
      </c>
      <c r="H11307" s="448" t="n">
        <v>137.010482730099</v>
      </c>
      <c r="I11307" s="448" t="n">
        <v>2718.28797736517</v>
      </c>
      <c r="J11307" s="389"/>
      <c r="K11307" s="331" t="s">
        <v>2240</v>
      </c>
    </row>
    <row r="11308" customFormat="false" ht="15" hidden="true" customHeight="false" outlineLevel="0" collapsed="false">
      <c r="A11308" s="449"/>
      <c r="B11308" s="449" t="s">
        <v>1717</v>
      </c>
      <c r="C11308" s="449" t="str">
        <f aca="false">IFERROR(VLOOKUP(B11308,'[1]#¡REF!'!$A$1:$C$15201,2,FALSE()),"")</f>
        <v/>
      </c>
      <c r="D11308" s="449" t="s">
        <v>991</v>
      </c>
      <c r="E11308" s="449" t="s">
        <v>1004</v>
      </c>
      <c r="F11308" s="450" t="s">
        <v>1134</v>
      </c>
      <c r="G11308" s="447" t="n">
        <v>54.5147343257085</v>
      </c>
      <c r="H11308" s="448" t="n">
        <v>77.4109227425061</v>
      </c>
      <c r="I11308" s="448" t="n">
        <v>1535.83270721132</v>
      </c>
      <c r="J11308" s="390"/>
      <c r="K11308" s="331" t="s">
        <v>2240</v>
      </c>
    </row>
    <row r="11309" customFormat="false" ht="15.75" hidden="true" customHeight="false" outlineLevel="0" collapsed="false">
      <c r="A11309" s="509" t="s">
        <v>2241</v>
      </c>
      <c r="B11309" s="509" t="s">
        <v>1717</v>
      </c>
      <c r="C11309" s="510" t="str">
        <f aca="false">IFERROR(VLOOKUP(B11309,'[1]#¡REF!'!$A$1:$C$15201,2,FALSE()),"")</f>
        <v/>
      </c>
      <c r="D11309" s="509" t="s">
        <v>991</v>
      </c>
      <c r="E11309" s="509" t="s">
        <v>612</v>
      </c>
      <c r="F11309" s="511" t="s">
        <v>1136</v>
      </c>
      <c r="G11309" s="511" t="n">
        <v>201.6562738774</v>
      </c>
      <c r="H11309" s="512" t="n">
        <v>286.351908905908</v>
      </c>
      <c r="I11309" s="512" t="n">
        <v>5681.22187269321</v>
      </c>
      <c r="J11309" s="513" t="n">
        <v>25.83</v>
      </c>
      <c r="K11309" s="509" t="s">
        <v>2240</v>
      </c>
      <c r="L11309" s="514" t="s">
        <v>2242</v>
      </c>
      <c r="M11309" s="514"/>
      <c r="N11309" s="514"/>
      <c r="O11309" s="514" t="n">
        <v>3139310</v>
      </c>
      <c r="P11309" s="515" t="n">
        <v>1998</v>
      </c>
      <c r="Q11309" s="516" t="n">
        <v>44413</v>
      </c>
      <c r="R11309" s="517"/>
      <c r="S11309" s="517"/>
      <c r="T11309" s="518" t="n">
        <v>34</v>
      </c>
    </row>
    <row r="11310" customFormat="false" ht="15" hidden="true" customHeight="false" outlineLevel="0" collapsed="false">
      <c r="A11310" s="439"/>
      <c r="B11310" s="439" t="s">
        <v>1717</v>
      </c>
      <c r="C11310" s="439" t="str">
        <f aca="false">IFERROR(VLOOKUP(B11310,'[1]#¡REF!'!$A$1:$C$15201,2,FALSE()),"")</f>
        <v/>
      </c>
      <c r="D11310" s="439" t="s">
        <v>1016</v>
      </c>
      <c r="E11310" s="439" t="s">
        <v>1017</v>
      </c>
      <c r="F11310" s="441" t="s">
        <v>1130</v>
      </c>
      <c r="G11310" s="447" t="n">
        <v>19.779682365965</v>
      </c>
      <c r="H11310" s="448" t="n">
        <v>28.0871489596704</v>
      </c>
      <c r="I11310" s="448" t="n">
        <v>557.24903535986</v>
      </c>
      <c r="J11310" s="388"/>
      <c r="K11310" s="331" t="s">
        <v>2240</v>
      </c>
    </row>
    <row r="11311" customFormat="false" ht="15" hidden="true" customHeight="false" outlineLevel="0" collapsed="false">
      <c r="A11311" s="444"/>
      <c r="B11311" s="444" t="s">
        <v>1717</v>
      </c>
      <c r="C11311" s="444" t="str">
        <f aca="false">IFERROR(VLOOKUP(B11311,'[1]#¡REF!'!$A$1:$C$15201,2,FALSE()),"")</f>
        <v/>
      </c>
      <c r="D11311" s="444" t="s">
        <v>1016</v>
      </c>
      <c r="E11311" s="444" t="s">
        <v>1040</v>
      </c>
      <c r="F11311" s="446" t="s">
        <v>1130</v>
      </c>
      <c r="G11311" s="447" t="n">
        <v>225.777837738333</v>
      </c>
      <c r="H11311" s="448" t="n">
        <v>320.604529588432</v>
      </c>
      <c r="I11311" s="448" t="n">
        <v>6360.7938670345</v>
      </c>
      <c r="J11311" s="389"/>
      <c r="K11311" s="331" t="s">
        <v>2240</v>
      </c>
    </row>
    <row r="11312" customFormat="false" ht="15" hidden="true" customHeight="false" outlineLevel="0" collapsed="false">
      <c r="A11312" s="444"/>
      <c r="B11312" s="444" t="s">
        <v>1717</v>
      </c>
      <c r="C11312" s="444" t="str">
        <f aca="false">IFERROR(VLOOKUP(B11312,'[1]#¡REF!'!$A$1:$C$15201,2,FALSE()),"")</f>
        <v/>
      </c>
      <c r="D11312" s="444" t="s">
        <v>1016</v>
      </c>
      <c r="E11312" s="444" t="s">
        <v>1018</v>
      </c>
      <c r="F11312" s="354" t="s">
        <v>993</v>
      </c>
      <c r="G11312" s="447" t="n">
        <v>56.4444594345832</v>
      </c>
      <c r="H11312" s="448" t="n">
        <v>80.1511323971081</v>
      </c>
      <c r="I11312" s="448" t="n">
        <v>1590.19846675862</v>
      </c>
      <c r="J11312" s="389"/>
      <c r="K11312" s="331" t="s">
        <v>2240</v>
      </c>
    </row>
    <row r="11313" customFormat="false" ht="15" hidden="true" customHeight="false" outlineLevel="0" collapsed="false">
      <c r="A11313" s="444"/>
      <c r="B11313" s="444" t="s">
        <v>1717</v>
      </c>
      <c r="C11313" s="444" t="str">
        <f aca="false">IFERROR(VLOOKUP(B11313,'[1]#¡REF!'!$A$1:$C$15201,2,FALSE()),"")</f>
        <v/>
      </c>
      <c r="D11313" s="444" t="s">
        <v>1016</v>
      </c>
      <c r="E11313" s="444" t="s">
        <v>1019</v>
      </c>
      <c r="F11313" s="354" t="s">
        <v>993</v>
      </c>
      <c r="G11313" s="447" t="n">
        <v>0.48243127721866</v>
      </c>
      <c r="H11313" s="448" t="n">
        <v>0.685052413650497</v>
      </c>
      <c r="I11313" s="448" t="n">
        <v>13.5914398868259</v>
      </c>
      <c r="J11313" s="389"/>
      <c r="K11313" s="331" t="s">
        <v>2240</v>
      </c>
    </row>
    <row r="11314" customFormat="false" ht="15" hidden="true" customHeight="false" outlineLevel="0" collapsed="false">
      <c r="A11314" s="444"/>
      <c r="B11314" s="444" t="s">
        <v>1717</v>
      </c>
      <c r="C11314" s="444" t="str">
        <f aca="false">IFERROR(VLOOKUP(B11314,'[1]#¡REF!'!$A$1:$C$15201,2,FALSE()),"")</f>
        <v/>
      </c>
      <c r="D11314" s="444" t="s">
        <v>1016</v>
      </c>
      <c r="E11314" s="444" t="s">
        <v>1020</v>
      </c>
      <c r="F11314" s="354" t="s">
        <v>993</v>
      </c>
      <c r="G11314" s="447" t="n">
        <v>37.6296396230555</v>
      </c>
      <c r="H11314" s="448" t="n">
        <v>53.4340882647387</v>
      </c>
      <c r="I11314" s="448" t="n">
        <v>1060.13231117242</v>
      </c>
      <c r="J11314" s="389"/>
      <c r="K11314" s="331" t="s">
        <v>2240</v>
      </c>
    </row>
    <row r="11315" customFormat="false" ht="15" hidden="true" customHeight="false" outlineLevel="0" collapsed="false">
      <c r="A11315" s="444"/>
      <c r="B11315" s="444" t="s">
        <v>1717</v>
      </c>
      <c r="C11315" s="444" t="str">
        <f aca="false">IFERROR(VLOOKUP(B11315,'[1]#¡REF!'!$A$1:$C$15201,2,FALSE()),"")</f>
        <v/>
      </c>
      <c r="D11315" s="444" t="s">
        <v>1016</v>
      </c>
      <c r="E11315" s="444" t="s">
        <v>1022</v>
      </c>
      <c r="F11315" s="354" t="s">
        <v>993</v>
      </c>
      <c r="G11315" s="447" t="n">
        <v>158.23745892772</v>
      </c>
      <c r="H11315" s="448" t="n">
        <v>224.697191677363</v>
      </c>
      <c r="I11315" s="448" t="n">
        <v>4457.99228287888</v>
      </c>
      <c r="J11315" s="389"/>
      <c r="K11315" s="331" t="s">
        <v>2240</v>
      </c>
    </row>
    <row r="11316" customFormat="false" ht="15" hidden="true" customHeight="false" outlineLevel="0" collapsed="false">
      <c r="A11316" s="444"/>
      <c r="B11316" s="444" t="s">
        <v>1717</v>
      </c>
      <c r="C11316" s="444" t="str">
        <f aca="false">IFERROR(VLOOKUP(B11316,'[1]#¡REF!'!$A$1:$C$15201,2,FALSE()),"")</f>
        <v/>
      </c>
      <c r="D11316" s="444" t="s">
        <v>1016</v>
      </c>
      <c r="E11316" s="444" t="s">
        <v>1023</v>
      </c>
      <c r="F11316" s="354" t="s">
        <v>993</v>
      </c>
      <c r="G11316" s="447" t="n">
        <v>376.296396230554</v>
      </c>
      <c r="H11316" s="448" t="n">
        <v>534.340882647387</v>
      </c>
      <c r="I11316" s="448" t="n">
        <v>10601.3231117242</v>
      </c>
      <c r="J11316" s="389"/>
      <c r="K11316" s="331" t="s">
        <v>2240</v>
      </c>
    </row>
    <row r="11317" customFormat="false" ht="15" hidden="true" customHeight="false" outlineLevel="0" collapsed="false">
      <c r="A11317" s="444"/>
      <c r="B11317" s="444" t="s">
        <v>1717</v>
      </c>
      <c r="C11317" s="444" t="str">
        <f aca="false">IFERROR(VLOOKUP(B11317,'[1]#¡REF!'!$A$1:$C$15201,2,FALSE()),"")</f>
        <v/>
      </c>
      <c r="D11317" s="444" t="s">
        <v>1016</v>
      </c>
      <c r="E11317" s="444" t="s">
        <v>1042</v>
      </c>
      <c r="F11317" s="354" t="s">
        <v>993</v>
      </c>
      <c r="G11317" s="447" t="n">
        <v>37.6296396230555</v>
      </c>
      <c r="H11317" s="448" t="n">
        <v>53.4340882647387</v>
      </c>
      <c r="I11317" s="448" t="n">
        <v>1060.13231117242</v>
      </c>
      <c r="J11317" s="389"/>
      <c r="K11317" s="331" t="s">
        <v>2240</v>
      </c>
    </row>
    <row r="11318" customFormat="false" ht="15" hidden="true" customHeight="false" outlineLevel="0" collapsed="false">
      <c r="A11318" s="444"/>
      <c r="B11318" s="444" t="s">
        <v>1717</v>
      </c>
      <c r="C11318" s="444" t="str">
        <f aca="false">IFERROR(VLOOKUP(B11318,'[1]#¡REF!'!$A$1:$C$15201,2,FALSE()),"")</f>
        <v/>
      </c>
      <c r="D11318" s="444" t="s">
        <v>1016</v>
      </c>
      <c r="E11318" s="444" t="s">
        <v>1024</v>
      </c>
      <c r="F11318" s="354" t="s">
        <v>993</v>
      </c>
      <c r="G11318" s="447" t="n">
        <v>150.518558492222</v>
      </c>
      <c r="H11318" s="448" t="n">
        <v>213.736353058955</v>
      </c>
      <c r="I11318" s="448" t="n">
        <v>4240.52924468967</v>
      </c>
      <c r="J11318" s="389"/>
      <c r="K11318" s="331" t="s">
        <v>2240</v>
      </c>
    </row>
    <row r="11319" customFormat="false" ht="15" hidden="true" customHeight="false" outlineLevel="0" collapsed="false">
      <c r="A11319" s="444"/>
      <c r="B11319" s="444" t="s">
        <v>1717</v>
      </c>
      <c r="C11319" s="444" t="str">
        <f aca="false">IFERROR(VLOOKUP(B11319,'[1]#¡REF!'!$A$1:$C$15201,2,FALSE()),"")</f>
        <v/>
      </c>
      <c r="D11319" s="444" t="s">
        <v>1016</v>
      </c>
      <c r="E11319" s="444" t="s">
        <v>1025</v>
      </c>
      <c r="F11319" s="354" t="s">
        <v>993</v>
      </c>
      <c r="G11319" s="447" t="n">
        <v>48.7255589990846</v>
      </c>
      <c r="H11319" s="448" t="n">
        <v>69.1902937787002</v>
      </c>
      <c r="I11319" s="448" t="n">
        <v>1372.73542856941</v>
      </c>
      <c r="J11319" s="389"/>
      <c r="K11319" s="331" t="s">
        <v>2240</v>
      </c>
    </row>
    <row r="11320" customFormat="false" ht="15" hidden="true" customHeight="false" outlineLevel="0" collapsed="false">
      <c r="A11320" s="444"/>
      <c r="B11320" s="444" t="s">
        <v>1717</v>
      </c>
      <c r="C11320" s="444" t="str">
        <f aca="false">IFERROR(VLOOKUP(B11320,'[1]#¡REF!'!$A$1:$C$15201,2,FALSE()),"")</f>
        <v/>
      </c>
      <c r="D11320" s="444" t="s">
        <v>1016</v>
      </c>
      <c r="E11320" s="444" t="s">
        <v>1065</v>
      </c>
      <c r="F11320" s="354" t="s">
        <v>993</v>
      </c>
      <c r="G11320" s="447" t="n">
        <v>37.6296396230555</v>
      </c>
      <c r="H11320" s="448" t="n">
        <v>53.4340882647387</v>
      </c>
      <c r="I11320" s="448" t="n">
        <v>1060.13231117242</v>
      </c>
      <c r="J11320" s="389"/>
      <c r="K11320" s="331" t="s">
        <v>2240</v>
      </c>
    </row>
    <row r="11321" customFormat="false" ht="15" hidden="true" customHeight="false" outlineLevel="0" collapsed="false">
      <c r="A11321" s="444"/>
      <c r="B11321" s="444" t="s">
        <v>1717</v>
      </c>
      <c r="C11321" s="444" t="str">
        <f aca="false">IFERROR(VLOOKUP(B11321,'[1]#¡REF!'!$A$1:$C$15201,2,FALSE()),"")</f>
        <v/>
      </c>
      <c r="D11321" s="444" t="s">
        <v>1016</v>
      </c>
      <c r="E11321" s="444" t="s">
        <v>1044</v>
      </c>
      <c r="F11321" s="354" t="s">
        <v>993</v>
      </c>
      <c r="G11321" s="447" t="n">
        <v>45.348540058554</v>
      </c>
      <c r="H11321" s="448" t="n">
        <v>64.3949268831467</v>
      </c>
      <c r="I11321" s="448" t="n">
        <v>1277.59534936163</v>
      </c>
      <c r="J11321" s="389"/>
      <c r="K11321" s="331" t="s">
        <v>2240</v>
      </c>
    </row>
    <row r="11322" customFormat="false" ht="15" hidden="true" customHeight="false" outlineLevel="0" collapsed="false">
      <c r="A11322" s="444"/>
      <c r="B11322" s="444" t="s">
        <v>1717</v>
      </c>
      <c r="C11322" s="444" t="str">
        <f aca="false">IFERROR(VLOOKUP(B11322,'[1]#¡REF!'!$A$1:$C$15201,2,FALSE()),"")</f>
        <v/>
      </c>
      <c r="D11322" s="444" t="s">
        <v>1016</v>
      </c>
      <c r="E11322" s="444" t="s">
        <v>1093</v>
      </c>
      <c r="F11322" s="446" t="s">
        <v>1131</v>
      </c>
      <c r="G11322" s="447" t="n">
        <v>6193.45273693315</v>
      </c>
      <c r="H11322" s="448" t="n">
        <v>8794.70288644508</v>
      </c>
      <c r="I11322" s="448" t="n">
        <v>174486.90526707</v>
      </c>
      <c r="J11322" s="389"/>
      <c r="K11322" s="331" t="s">
        <v>2240</v>
      </c>
    </row>
    <row r="11323" customFormat="false" ht="15" hidden="true" customHeight="false" outlineLevel="0" collapsed="false">
      <c r="A11323" s="444"/>
      <c r="B11323" s="444" t="s">
        <v>1717</v>
      </c>
      <c r="C11323" s="444" t="str">
        <f aca="false">IFERROR(VLOOKUP(B11323,'[1]#¡REF!'!$A$1:$C$15201,2,FALSE()),"")</f>
        <v/>
      </c>
      <c r="D11323" s="444" t="s">
        <v>1016</v>
      </c>
      <c r="E11323" s="444" t="s">
        <v>1026</v>
      </c>
      <c r="F11323" s="446" t="s">
        <v>1132</v>
      </c>
      <c r="G11323" s="447" t="n">
        <v>206.480586649586</v>
      </c>
      <c r="H11323" s="448" t="n">
        <v>293.202433042413</v>
      </c>
      <c r="I11323" s="448" t="n">
        <v>5817.13627156147</v>
      </c>
      <c r="J11323" s="389"/>
      <c r="K11323" s="331" t="s">
        <v>2240</v>
      </c>
    </row>
    <row r="11324" customFormat="false" ht="15" hidden="true" customHeight="false" outlineLevel="0" collapsed="false">
      <c r="A11324" s="444"/>
      <c r="B11324" s="444" t="s">
        <v>1717</v>
      </c>
      <c r="C11324" s="444" t="str">
        <f aca="false">IFERROR(VLOOKUP(B11324,'[1]#¡REF!'!$A$1:$C$15201,2,FALSE()),"")</f>
        <v/>
      </c>
      <c r="D11324" s="444" t="s">
        <v>1016</v>
      </c>
      <c r="E11324" s="444" t="s">
        <v>1027</v>
      </c>
      <c r="F11324" s="446" t="s">
        <v>1133</v>
      </c>
      <c r="G11324" s="447" t="n">
        <v>37.6296396230555</v>
      </c>
      <c r="H11324" s="448" t="n">
        <v>53.4340882647387</v>
      </c>
      <c r="I11324" s="448" t="n">
        <v>1060.13231117242</v>
      </c>
      <c r="J11324" s="389"/>
      <c r="K11324" s="331" t="s">
        <v>2240</v>
      </c>
    </row>
    <row r="11325" customFormat="false" ht="15" hidden="true" customHeight="false" outlineLevel="0" collapsed="false">
      <c r="A11325" s="449"/>
      <c r="B11325" s="449" t="s">
        <v>1717</v>
      </c>
      <c r="C11325" s="449" t="str">
        <f aca="false">IFERROR(VLOOKUP(B11325,'[1]#¡REF!'!$A$1:$C$15201,2,FALSE()),"")</f>
        <v/>
      </c>
      <c r="D11325" s="449" t="s">
        <v>1016</v>
      </c>
      <c r="E11325" s="449" t="s">
        <v>1028</v>
      </c>
      <c r="F11325" s="450" t="s">
        <v>1134</v>
      </c>
      <c r="G11325" s="447" t="n">
        <v>18.8148198115277</v>
      </c>
      <c r="H11325" s="448" t="n">
        <v>26.7170441323694</v>
      </c>
      <c r="I11325" s="448" t="n">
        <v>530.066155586208</v>
      </c>
      <c r="J11325" s="390"/>
      <c r="K11325" s="331" t="s">
        <v>2240</v>
      </c>
    </row>
    <row r="11326" customFormat="false" ht="15.75" hidden="true" customHeight="false" outlineLevel="0" collapsed="false">
      <c r="A11326" s="451"/>
      <c r="B11326" s="451" t="s">
        <v>1717</v>
      </c>
      <c r="C11326" s="451" t="str">
        <f aca="false">IFERROR(VLOOKUP(B11326,'[1]#¡REF!'!$A$1:$C$15201,2,FALSE()),"")</f>
        <v/>
      </c>
      <c r="D11326" s="451" t="s">
        <v>1016</v>
      </c>
      <c r="E11326" s="451" t="s">
        <v>621</v>
      </c>
      <c r="F11326" s="452" t="s">
        <v>1136</v>
      </c>
      <c r="G11326" s="453" t="n">
        <v>94.5565303348573</v>
      </c>
      <c r="H11326" s="454" t="n">
        <v>134.270273075497</v>
      </c>
      <c r="I11326" s="454" t="n">
        <v>2663.92221781787</v>
      </c>
      <c r="J11326" s="360"/>
      <c r="K11326" s="356" t="s">
        <v>2240</v>
      </c>
      <c r="L11326" s="379"/>
      <c r="M11326" s="379"/>
      <c r="N11326" s="379"/>
      <c r="O11326" s="379"/>
      <c r="P11326" s="101"/>
      <c r="Q11326" s="380"/>
      <c r="R11326" s="381"/>
      <c r="S11326" s="381"/>
      <c r="T11326" s="382"/>
    </row>
    <row r="11327" customFormat="false" ht="15" hidden="true" customHeight="false" outlineLevel="0" collapsed="false">
      <c r="A11327" s="439"/>
      <c r="B11327" s="439" t="s">
        <v>1718</v>
      </c>
      <c r="C11327" s="439" t="str">
        <f aca="false">IFERROR(VLOOKUP(B11327,'[1]#¡REF!'!$A$1:$C$15201,2,FALSE()),"")</f>
        <v/>
      </c>
      <c r="D11327" s="439" t="s">
        <v>991</v>
      </c>
      <c r="E11327" s="439" t="s">
        <v>992</v>
      </c>
      <c r="F11327" s="354" t="s">
        <v>993</v>
      </c>
      <c r="G11327" s="447" t="n">
        <v>57.1367534793126</v>
      </c>
      <c r="H11327" s="448" t="n">
        <v>145.698721372247</v>
      </c>
      <c r="I11327" s="448" t="n">
        <v>2890.66263202538</v>
      </c>
      <c r="J11327" s="388"/>
      <c r="K11327" s="331" t="s">
        <v>2240</v>
      </c>
    </row>
    <row r="11328" customFormat="false" ht="15" hidden="true" customHeight="false" outlineLevel="0" collapsed="false">
      <c r="A11328" s="444"/>
      <c r="B11328" s="444" t="s">
        <v>1718</v>
      </c>
      <c r="C11328" s="444" t="str">
        <f aca="false">IFERROR(VLOOKUP(B11328,'[1]#¡REF!'!$A$1:$C$15201,2,FALSE()),"")</f>
        <v/>
      </c>
      <c r="D11328" s="444" t="s">
        <v>991</v>
      </c>
      <c r="E11328" s="444" t="s">
        <v>1008</v>
      </c>
      <c r="F11328" s="354" t="s">
        <v>993</v>
      </c>
      <c r="G11328" s="447" t="n">
        <v>35.7104709245704</v>
      </c>
      <c r="H11328" s="448" t="n">
        <v>91.0617008576545</v>
      </c>
      <c r="I11328" s="448" t="n">
        <v>1806.66414501586</v>
      </c>
      <c r="J11328" s="389"/>
      <c r="K11328" s="331" t="s">
        <v>2240</v>
      </c>
    </row>
    <row r="11329" customFormat="false" ht="15" hidden="true" customHeight="false" outlineLevel="0" collapsed="false">
      <c r="A11329" s="444"/>
      <c r="B11329" s="444" t="s">
        <v>1718</v>
      </c>
      <c r="C11329" s="444" t="str">
        <f aca="false">IFERROR(VLOOKUP(B11329,'[1]#¡REF!'!$A$1:$C$15201,2,FALSE()),"")</f>
        <v/>
      </c>
      <c r="D11329" s="444" t="s">
        <v>991</v>
      </c>
      <c r="E11329" s="444" t="s">
        <v>1009</v>
      </c>
      <c r="F11329" s="354" t="s">
        <v>993</v>
      </c>
      <c r="G11329" s="447" t="n">
        <v>9.5227922465521</v>
      </c>
      <c r="H11329" s="448" t="n">
        <v>24.2831202287079</v>
      </c>
      <c r="I11329" s="448" t="n">
        <v>481.777105337564</v>
      </c>
      <c r="J11329" s="389"/>
      <c r="K11329" s="331" t="s">
        <v>2240</v>
      </c>
    </row>
    <row r="11330" customFormat="false" ht="15" hidden="true" customHeight="false" outlineLevel="0" collapsed="false">
      <c r="A11330" s="444"/>
      <c r="B11330" s="444" t="s">
        <v>1718</v>
      </c>
      <c r="C11330" s="444" t="str">
        <f aca="false">IFERROR(VLOOKUP(B11330,'[1]#¡REF!'!$A$1:$C$15201,2,FALSE()),"")</f>
        <v/>
      </c>
      <c r="D11330" s="444" t="s">
        <v>991</v>
      </c>
      <c r="E11330" s="444" t="s">
        <v>1010</v>
      </c>
      <c r="F11330" s="354" t="s">
        <v>993</v>
      </c>
      <c r="G11330" s="447" t="n">
        <v>47.6139612327605</v>
      </c>
      <c r="H11330" s="448" t="n">
        <v>121.415601143539</v>
      </c>
      <c r="I11330" s="448" t="n">
        <v>2408.88552668782</v>
      </c>
      <c r="J11330" s="389"/>
      <c r="K11330" s="331" t="s">
        <v>2240</v>
      </c>
    </row>
    <row r="11331" customFormat="false" ht="15" hidden="true" customHeight="false" outlineLevel="0" collapsed="false">
      <c r="A11331" s="444"/>
      <c r="B11331" s="444" t="s">
        <v>1718</v>
      </c>
      <c r="C11331" s="444" t="str">
        <f aca="false">IFERROR(VLOOKUP(B11331,'[1]#¡REF!'!$A$1:$C$15201,2,FALSE()),"")</f>
        <v/>
      </c>
      <c r="D11331" s="444" t="s">
        <v>991</v>
      </c>
      <c r="E11331" s="444" t="s">
        <v>1012</v>
      </c>
      <c r="F11331" s="354" t="s">
        <v>993</v>
      </c>
      <c r="G11331" s="447" t="n">
        <v>47.6139612327605</v>
      </c>
      <c r="H11331" s="448" t="n">
        <v>121.415601143539</v>
      </c>
      <c r="I11331" s="448" t="n">
        <v>2408.88552668782</v>
      </c>
      <c r="J11331" s="389"/>
      <c r="K11331" s="331" t="s">
        <v>2240</v>
      </c>
    </row>
    <row r="11332" customFormat="false" ht="15" hidden="true" customHeight="false" outlineLevel="0" collapsed="false">
      <c r="A11332" s="444"/>
      <c r="B11332" s="444" t="s">
        <v>1718</v>
      </c>
      <c r="C11332" s="444" t="str">
        <f aca="false">IFERROR(VLOOKUP(B11332,'[1]#¡REF!'!$A$1:$C$15201,2,FALSE()),"")</f>
        <v/>
      </c>
      <c r="D11332" s="444" t="s">
        <v>991</v>
      </c>
      <c r="E11332" s="444" t="s">
        <v>1037</v>
      </c>
      <c r="F11332" s="446" t="s">
        <v>1131</v>
      </c>
      <c r="G11332" s="447" t="n">
        <v>57.1367534793126</v>
      </c>
      <c r="H11332" s="448" t="n">
        <v>145.698721372247</v>
      </c>
      <c r="I11332" s="448" t="n">
        <v>2890.66263202538</v>
      </c>
      <c r="J11332" s="389"/>
      <c r="K11332" s="331" t="s">
        <v>2240</v>
      </c>
    </row>
    <row r="11333" customFormat="false" ht="15" hidden="true" customHeight="false" outlineLevel="0" collapsed="false">
      <c r="A11333" s="444"/>
      <c r="B11333" s="444" t="s">
        <v>1718</v>
      </c>
      <c r="C11333" s="444" t="str">
        <f aca="false">IFERROR(VLOOKUP(B11333,'[1]#¡REF!'!$A$1:$C$15201,2,FALSE()),"")</f>
        <v/>
      </c>
      <c r="D11333" s="444" t="s">
        <v>991</v>
      </c>
      <c r="E11333" s="444" t="s">
        <v>1014</v>
      </c>
      <c r="F11333" s="446" t="s">
        <v>1132</v>
      </c>
      <c r="G11333" s="447" t="n">
        <v>29.5206559643115</v>
      </c>
      <c r="H11333" s="448" t="n">
        <v>75.2776727089944</v>
      </c>
      <c r="I11333" s="448" t="n">
        <v>1493.50902654645</v>
      </c>
      <c r="J11333" s="389"/>
      <c r="K11333" s="331" t="s">
        <v>2240</v>
      </c>
    </row>
    <row r="11334" customFormat="false" ht="15" hidden="true" customHeight="false" outlineLevel="0" collapsed="false">
      <c r="A11334" s="444"/>
      <c r="B11334" s="444" t="s">
        <v>1718</v>
      </c>
      <c r="C11334" s="444" t="str">
        <f aca="false">IFERROR(VLOOKUP(B11334,'[1]#¡REF!'!$A$1:$C$15201,2,FALSE()),"")</f>
        <v/>
      </c>
      <c r="D11334" s="444" t="s">
        <v>1016</v>
      </c>
      <c r="E11334" s="444" t="s">
        <v>1017</v>
      </c>
      <c r="F11334" s="446" t="s">
        <v>1130</v>
      </c>
      <c r="G11334" s="447" t="n">
        <v>1.90455844931042</v>
      </c>
      <c r="H11334" s="448" t="n">
        <v>4.85662404574157</v>
      </c>
      <c r="I11334" s="448" t="n">
        <v>96.3554210675128</v>
      </c>
      <c r="J11334" s="389"/>
      <c r="K11334" s="331" t="s">
        <v>2240</v>
      </c>
    </row>
    <row r="11335" customFormat="false" ht="15" hidden="true" customHeight="false" outlineLevel="0" collapsed="false">
      <c r="A11335" s="444"/>
      <c r="B11335" s="444" t="s">
        <v>1718</v>
      </c>
      <c r="C11335" s="444" t="str">
        <f aca="false">IFERROR(VLOOKUP(B11335,'[1]#¡REF!'!$A$1:$C$15201,2,FALSE()),"")</f>
        <v/>
      </c>
      <c r="D11335" s="444" t="s">
        <v>1016</v>
      </c>
      <c r="E11335" s="444" t="s">
        <v>1040</v>
      </c>
      <c r="F11335" s="446" t="s">
        <v>1130</v>
      </c>
      <c r="G11335" s="447" t="n">
        <v>160.459049354403</v>
      </c>
      <c r="H11335" s="448" t="n">
        <v>409.170575853727</v>
      </c>
      <c r="I11335" s="448" t="n">
        <v>8117.94422493795</v>
      </c>
      <c r="J11335" s="389"/>
      <c r="K11335" s="331" t="s">
        <v>2240</v>
      </c>
    </row>
    <row r="11336" customFormat="false" ht="15" hidden="true" customHeight="false" outlineLevel="0" collapsed="false">
      <c r="A11336" s="444"/>
      <c r="B11336" s="444" t="s">
        <v>1718</v>
      </c>
      <c r="C11336" s="444" t="str">
        <f aca="false">IFERROR(VLOOKUP(B11336,'[1]#¡REF!'!$A$1:$C$15201,2,FALSE()),"")</f>
        <v/>
      </c>
      <c r="D11336" s="444" t="s">
        <v>1016</v>
      </c>
      <c r="E11336" s="444" t="s">
        <v>1019</v>
      </c>
      <c r="F11336" s="354" t="s">
        <v>993</v>
      </c>
      <c r="G11336" s="447" t="n">
        <v>5.71367534793126</v>
      </c>
      <c r="H11336" s="448" t="n">
        <v>14.5698721372247</v>
      </c>
      <c r="I11336" s="448" t="n">
        <v>289.066263202538</v>
      </c>
      <c r="J11336" s="389"/>
      <c r="K11336" s="331" t="s">
        <v>2240</v>
      </c>
    </row>
    <row r="11337" customFormat="false" ht="15" hidden="true" customHeight="false" outlineLevel="0" collapsed="false">
      <c r="A11337" s="444"/>
      <c r="B11337" s="444" t="s">
        <v>1718</v>
      </c>
      <c r="C11337" s="444" t="str">
        <f aca="false">IFERROR(VLOOKUP(B11337,'[1]#¡REF!'!$A$1:$C$15201,2,FALSE()),"")</f>
        <v/>
      </c>
      <c r="D11337" s="444" t="s">
        <v>1016</v>
      </c>
      <c r="E11337" s="444" t="s">
        <v>1020</v>
      </c>
      <c r="F11337" s="354" t="s">
        <v>993</v>
      </c>
      <c r="G11337" s="447" t="n">
        <v>4456.66677138638</v>
      </c>
      <c r="H11337" s="448" t="n">
        <v>11364.5002670353</v>
      </c>
      <c r="I11337" s="448" t="n">
        <v>225471.68529798</v>
      </c>
      <c r="J11337" s="389"/>
      <c r="K11337" s="331" t="s">
        <v>2240</v>
      </c>
    </row>
    <row r="11338" customFormat="false" ht="15" hidden="true" customHeight="false" outlineLevel="0" collapsed="false">
      <c r="A11338" s="444"/>
      <c r="B11338" s="444" t="s">
        <v>1718</v>
      </c>
      <c r="C11338" s="444" t="str">
        <f aca="false">IFERROR(VLOOKUP(B11338,'[1]#¡REF!'!$A$1:$C$15201,2,FALSE()),"")</f>
        <v/>
      </c>
      <c r="D11338" s="444" t="s">
        <v>1016</v>
      </c>
      <c r="E11338" s="444" t="s">
        <v>1022</v>
      </c>
      <c r="F11338" s="354" t="s">
        <v>993</v>
      </c>
      <c r="G11338" s="447" t="n">
        <v>4.76139612327605</v>
      </c>
      <c r="H11338" s="448" t="n">
        <v>12.1415601143539</v>
      </c>
      <c r="I11338" s="448" t="n">
        <v>240.888552668782</v>
      </c>
      <c r="J11338" s="389"/>
      <c r="K11338" s="331" t="s">
        <v>2240</v>
      </c>
    </row>
    <row r="11339" customFormat="false" ht="15" hidden="true" customHeight="false" outlineLevel="0" collapsed="false">
      <c r="A11339" s="444"/>
      <c r="B11339" s="444" t="s">
        <v>1718</v>
      </c>
      <c r="C11339" s="444" t="str">
        <f aca="false">IFERROR(VLOOKUP(B11339,'[1]#¡REF!'!$A$1:$C$15201,2,FALSE()),"")</f>
        <v/>
      </c>
      <c r="D11339" s="444" t="s">
        <v>1016</v>
      </c>
      <c r="E11339" s="444" t="s">
        <v>1023</v>
      </c>
      <c r="F11339" s="354" t="s">
        <v>993</v>
      </c>
      <c r="G11339" s="447" t="n">
        <v>557.083346423298</v>
      </c>
      <c r="H11339" s="448" t="n">
        <v>1420.56253337941</v>
      </c>
      <c r="I11339" s="448" t="n">
        <v>28183.9606622475</v>
      </c>
      <c r="J11339" s="389"/>
      <c r="K11339" s="331" t="s">
        <v>2240</v>
      </c>
    </row>
    <row r="11340" customFormat="false" ht="15" hidden="true" customHeight="false" outlineLevel="0" collapsed="false">
      <c r="A11340" s="444"/>
      <c r="B11340" s="444" t="s">
        <v>1718</v>
      </c>
      <c r="C11340" s="444" t="str">
        <f aca="false">IFERROR(VLOOKUP(B11340,'[1]#¡REF!'!$A$1:$C$15201,2,FALSE()),"")</f>
        <v/>
      </c>
      <c r="D11340" s="444" t="s">
        <v>1016</v>
      </c>
      <c r="E11340" s="444" t="s">
        <v>1025</v>
      </c>
      <c r="F11340" s="354" t="s">
        <v>993</v>
      </c>
      <c r="G11340" s="447" t="n">
        <v>18.5694448807766</v>
      </c>
      <c r="H11340" s="448" t="n">
        <v>47.3520844459803</v>
      </c>
      <c r="I11340" s="448" t="n">
        <v>939.46535540825</v>
      </c>
      <c r="J11340" s="389"/>
      <c r="K11340" s="331" t="s">
        <v>2240</v>
      </c>
    </row>
    <row r="11341" customFormat="false" ht="15" hidden="true" customHeight="false" outlineLevel="0" collapsed="false">
      <c r="A11341" s="444"/>
      <c r="B11341" s="444" t="s">
        <v>1718</v>
      </c>
      <c r="C11341" s="444" t="str">
        <f aca="false">IFERROR(VLOOKUP(B11341,'[1]#¡REF!'!$A$1:$C$15201,2,FALSE()),"")</f>
        <v/>
      </c>
      <c r="D11341" s="444" t="s">
        <v>1016</v>
      </c>
      <c r="E11341" s="444" t="s">
        <v>1065</v>
      </c>
      <c r="F11341" s="354" t="s">
        <v>993</v>
      </c>
      <c r="G11341" s="447" t="n">
        <v>37.1388897615532</v>
      </c>
      <c r="H11341" s="448" t="n">
        <v>94.7041688919606</v>
      </c>
      <c r="I11341" s="448" t="n">
        <v>1878.9307108165</v>
      </c>
      <c r="J11341" s="389"/>
      <c r="K11341" s="331" t="s">
        <v>2240</v>
      </c>
    </row>
    <row r="11342" customFormat="false" ht="15" hidden="true" customHeight="false" outlineLevel="0" collapsed="false">
      <c r="A11342" s="444"/>
      <c r="B11342" s="444" t="s">
        <v>1718</v>
      </c>
      <c r="C11342" s="444" t="str">
        <f aca="false">IFERROR(VLOOKUP(B11342,'[1]#¡REF!'!$A$1:$C$15201,2,FALSE()),"")</f>
        <v/>
      </c>
      <c r="D11342" s="444" t="s">
        <v>1016</v>
      </c>
      <c r="E11342" s="444" t="s">
        <v>1093</v>
      </c>
      <c r="F11342" s="446" t="s">
        <v>1131</v>
      </c>
      <c r="G11342" s="447" t="n">
        <v>37.1388897615532</v>
      </c>
      <c r="H11342" s="448" t="n">
        <v>94.7041688919606</v>
      </c>
      <c r="I11342" s="448" t="n">
        <v>1878.9307108165</v>
      </c>
      <c r="J11342" s="389"/>
      <c r="K11342" s="331" t="s">
        <v>2240</v>
      </c>
    </row>
    <row r="11343" customFormat="false" ht="15" hidden="true" customHeight="false" outlineLevel="0" collapsed="false">
      <c r="A11343" s="444"/>
      <c r="B11343" s="444" t="s">
        <v>1718</v>
      </c>
      <c r="C11343" s="444" t="str">
        <f aca="false">IFERROR(VLOOKUP(B11343,'[1]#¡REF!'!$A$1:$C$15201,2,FALSE()),"")</f>
        <v/>
      </c>
      <c r="D11343" s="444" t="s">
        <v>1016</v>
      </c>
      <c r="E11343" s="444" t="s">
        <v>1026</v>
      </c>
      <c r="F11343" s="446" t="s">
        <v>1132</v>
      </c>
      <c r="G11343" s="447" t="n">
        <v>19.5217241054318</v>
      </c>
      <c r="H11343" s="448" t="n">
        <v>49.7803964688511</v>
      </c>
      <c r="I11343" s="448" t="n">
        <v>987.643065942006</v>
      </c>
      <c r="J11343" s="389"/>
      <c r="K11343" s="331" t="s">
        <v>2240</v>
      </c>
    </row>
    <row r="11344" customFormat="false" ht="15" hidden="true" customHeight="false" outlineLevel="0" collapsed="false">
      <c r="A11344" s="444"/>
      <c r="B11344" s="444" t="s">
        <v>1718</v>
      </c>
      <c r="C11344" s="444" t="str">
        <f aca="false">IFERROR(VLOOKUP(B11344,'[1]#¡REF!'!$A$1:$C$15201,2,FALSE()),"")</f>
        <v/>
      </c>
      <c r="D11344" s="444" t="s">
        <v>1016</v>
      </c>
      <c r="E11344" s="444" t="s">
        <v>1027</v>
      </c>
      <c r="F11344" s="446" t="s">
        <v>1133</v>
      </c>
      <c r="G11344" s="447" t="n">
        <v>3.80911689862084</v>
      </c>
      <c r="H11344" s="448" t="n">
        <v>9.71324809148314</v>
      </c>
      <c r="I11344" s="448" t="n">
        <v>192.710842135026</v>
      </c>
      <c r="J11344" s="389"/>
      <c r="K11344" s="331" t="s">
        <v>2240</v>
      </c>
    </row>
    <row r="11345" customFormat="false" ht="15" hidden="true" customHeight="false" outlineLevel="0" collapsed="false">
      <c r="A11345" s="449"/>
      <c r="B11345" s="449" t="s">
        <v>1718</v>
      </c>
      <c r="C11345" s="449" t="str">
        <f aca="false">IFERROR(VLOOKUP(B11345,'[1]#¡REF!'!$A$1:$C$15201,2,FALSE()),"")</f>
        <v/>
      </c>
      <c r="D11345" s="449" t="s">
        <v>1016</v>
      </c>
      <c r="E11345" s="449" t="s">
        <v>1028</v>
      </c>
      <c r="F11345" s="450" t="s">
        <v>1134</v>
      </c>
      <c r="G11345" s="447" t="n">
        <v>3.80911689862084</v>
      </c>
      <c r="H11345" s="448" t="n">
        <v>9.71324809148314</v>
      </c>
      <c r="I11345" s="448" t="n">
        <v>192.710842135026</v>
      </c>
      <c r="J11345" s="390"/>
      <c r="K11345" s="331" t="s">
        <v>2240</v>
      </c>
    </row>
    <row r="11346" customFormat="false" ht="15.75" hidden="true" customHeight="false" outlineLevel="0" collapsed="false">
      <c r="A11346" s="451"/>
      <c r="B11346" s="451" t="s">
        <v>1718</v>
      </c>
      <c r="C11346" s="451" t="str">
        <f aca="false">IFERROR(VLOOKUP(B11346,'[1]#¡REF!'!$A$1:$C$15201,2,FALSE()),"")</f>
        <v/>
      </c>
      <c r="D11346" s="451" t="s">
        <v>1016</v>
      </c>
      <c r="E11346" s="451" t="s">
        <v>621</v>
      </c>
      <c r="F11346" s="452" t="s">
        <v>1136</v>
      </c>
      <c r="G11346" s="453" t="n">
        <v>10.9512110835349</v>
      </c>
      <c r="H11346" s="454" t="n">
        <v>27.925588263014</v>
      </c>
      <c r="I11346" s="454" t="n">
        <v>554.043671138199</v>
      </c>
      <c r="J11346" s="360"/>
      <c r="K11346" s="356" t="s">
        <v>2240</v>
      </c>
      <c r="L11346" s="379"/>
      <c r="M11346" s="379"/>
      <c r="N11346" s="379"/>
      <c r="O11346" s="379"/>
      <c r="P11346" s="101"/>
      <c r="Q11346" s="380"/>
      <c r="R11346" s="381"/>
      <c r="S11346" s="381"/>
      <c r="T11346" s="382"/>
    </row>
    <row r="11347" customFormat="false" ht="15" hidden="true" customHeight="false" outlineLevel="0" collapsed="false">
      <c r="A11347" s="439"/>
      <c r="B11347" s="439" t="s">
        <v>1719</v>
      </c>
      <c r="C11347" s="439" t="str">
        <f aca="false">IFERROR(VLOOKUP(B11347,'[1]#¡REF!'!$A$1:$C$15201,2,FALSE()),"")</f>
        <v/>
      </c>
      <c r="D11347" s="439" t="s">
        <v>991</v>
      </c>
      <c r="E11347" s="439" t="s">
        <v>997</v>
      </c>
      <c r="F11347" s="441" t="s">
        <v>1130</v>
      </c>
      <c r="G11347" s="447" t="n">
        <v>477.378701276376</v>
      </c>
      <c r="H11347" s="448" t="n">
        <v>253.010711676479</v>
      </c>
      <c r="I11347" s="448" t="n">
        <v>5019.73251966135</v>
      </c>
      <c r="J11347" s="388"/>
      <c r="K11347" s="331" t="s">
        <v>2240</v>
      </c>
    </row>
    <row r="11348" customFormat="false" ht="15" hidden="true" customHeight="false" outlineLevel="0" collapsed="false">
      <c r="A11348" s="444"/>
      <c r="B11348" s="444" t="s">
        <v>1719</v>
      </c>
      <c r="C11348" s="444" t="str">
        <f aca="false">IFERROR(VLOOKUP(B11348,'[1]#¡REF!'!$A$1:$C$15201,2,FALSE()),"")</f>
        <v/>
      </c>
      <c r="D11348" s="444" t="s">
        <v>991</v>
      </c>
      <c r="E11348" s="444" t="s">
        <v>992</v>
      </c>
      <c r="F11348" s="354" t="s">
        <v>993</v>
      </c>
      <c r="G11348" s="447" t="n">
        <v>9.54757402552753</v>
      </c>
      <c r="H11348" s="448" t="n">
        <v>5.06021423352959</v>
      </c>
      <c r="I11348" s="448" t="n">
        <v>100.394650393227</v>
      </c>
      <c r="J11348" s="389"/>
      <c r="K11348" s="331" t="s">
        <v>2240</v>
      </c>
    </row>
    <row r="11349" customFormat="false" ht="15" hidden="true" customHeight="false" outlineLevel="0" collapsed="false">
      <c r="A11349" s="444"/>
      <c r="B11349" s="444" t="s">
        <v>1719</v>
      </c>
      <c r="C11349" s="444" t="str">
        <f aca="false">IFERROR(VLOOKUP(B11349,'[1]#¡REF!'!$A$1:$C$15201,2,FALSE()),"")</f>
        <v/>
      </c>
      <c r="D11349" s="444" t="s">
        <v>991</v>
      </c>
      <c r="E11349" s="444" t="s">
        <v>1008</v>
      </c>
      <c r="F11349" s="354" t="s">
        <v>993</v>
      </c>
      <c r="G11349" s="447" t="n">
        <v>572.854441531652</v>
      </c>
      <c r="H11349" s="448" t="n">
        <v>303.612854011775</v>
      </c>
      <c r="I11349" s="448" t="n">
        <v>6023.67902359362</v>
      </c>
      <c r="J11349" s="389"/>
      <c r="K11349" s="331" t="s">
        <v>2240</v>
      </c>
    </row>
    <row r="11350" customFormat="false" ht="15" hidden="true" customHeight="false" outlineLevel="0" collapsed="false">
      <c r="A11350" s="444"/>
      <c r="B11350" s="444" t="s">
        <v>1719</v>
      </c>
      <c r="C11350" s="444" t="str">
        <f aca="false">IFERROR(VLOOKUP(B11350,'[1]#¡REF!'!$A$1:$C$15201,2,FALSE()),"")</f>
        <v/>
      </c>
      <c r="D11350" s="444" t="s">
        <v>991</v>
      </c>
      <c r="E11350" s="444" t="s">
        <v>1011</v>
      </c>
      <c r="F11350" s="354" t="s">
        <v>993</v>
      </c>
      <c r="G11350" s="447" t="n">
        <v>916.567106450643</v>
      </c>
      <c r="H11350" s="448" t="n">
        <v>485.780566418841</v>
      </c>
      <c r="I11350" s="448" t="n">
        <v>9637.8864377498</v>
      </c>
      <c r="J11350" s="389"/>
      <c r="K11350" s="331" t="s">
        <v>2240</v>
      </c>
    </row>
    <row r="11351" customFormat="false" ht="15" hidden="true" customHeight="false" outlineLevel="0" collapsed="false">
      <c r="A11351" s="444"/>
      <c r="B11351" s="444" t="s">
        <v>1719</v>
      </c>
      <c r="C11351" s="444" t="str">
        <f aca="false">IFERROR(VLOOKUP(B11351,'[1]#¡REF!'!$A$1:$C$15201,2,FALSE()),"")</f>
        <v/>
      </c>
      <c r="D11351" s="444" t="s">
        <v>991</v>
      </c>
      <c r="E11351" s="444" t="s">
        <v>1014</v>
      </c>
      <c r="F11351" s="446" t="s">
        <v>1132</v>
      </c>
      <c r="G11351" s="447" t="n">
        <v>2.67332072714771</v>
      </c>
      <c r="H11351" s="448" t="n">
        <v>1.41685998538829</v>
      </c>
      <c r="I11351" s="448" t="n">
        <v>28.1105021101036</v>
      </c>
      <c r="J11351" s="389"/>
      <c r="K11351" s="331" t="s">
        <v>2240</v>
      </c>
    </row>
    <row r="11352" customFormat="false" ht="15" hidden="true" customHeight="false" outlineLevel="0" collapsed="false">
      <c r="A11352" s="444"/>
      <c r="B11352" s="444" t="s">
        <v>1720</v>
      </c>
      <c r="C11352" s="444" t="str">
        <f aca="false">IFERROR(VLOOKUP(B11352,'[1]#¡REF!'!$A$1:$C$15201,2,FALSE()),"")</f>
        <v/>
      </c>
      <c r="D11352" s="444" t="s">
        <v>991</v>
      </c>
      <c r="E11352" s="444" t="s">
        <v>997</v>
      </c>
      <c r="F11352" s="446" t="s">
        <v>1130</v>
      </c>
      <c r="G11352" s="447" t="n">
        <v>3104.18057763186</v>
      </c>
      <c r="H11352" s="448" t="n">
        <v>1645.21570614489</v>
      </c>
      <c r="I11352" s="448" t="n">
        <v>32641.0796099146</v>
      </c>
      <c r="J11352" s="389"/>
      <c r="K11352" s="331" t="s">
        <v>2240</v>
      </c>
    </row>
    <row r="11353" customFormat="false" ht="15" hidden="true" customHeight="false" outlineLevel="0" collapsed="false">
      <c r="A11353" s="444"/>
      <c r="B11353" s="444" t="s">
        <v>1720</v>
      </c>
      <c r="C11353" s="444" t="str">
        <f aca="false">IFERROR(VLOOKUP(B11353,'[1]#¡REF!'!$A$1:$C$15201,2,FALSE()),"")</f>
        <v/>
      </c>
      <c r="D11353" s="444" t="s">
        <v>991</v>
      </c>
      <c r="E11353" s="444" t="s">
        <v>992</v>
      </c>
      <c r="F11353" s="354" t="s">
        <v>993</v>
      </c>
      <c r="G11353" s="447" t="n">
        <v>70.7570572842557</v>
      </c>
      <c r="H11353" s="448" t="n">
        <v>37.5012403606555</v>
      </c>
      <c r="I11353" s="448" t="n">
        <v>744.024608755405</v>
      </c>
      <c r="J11353" s="389"/>
      <c r="K11353" s="331" t="s">
        <v>2240</v>
      </c>
    </row>
    <row r="11354" customFormat="false" ht="15" hidden="true" customHeight="false" outlineLevel="0" collapsed="false">
      <c r="A11354" s="444"/>
      <c r="B11354" s="444" t="s">
        <v>1720</v>
      </c>
      <c r="C11354" s="444" t="str">
        <f aca="false">IFERROR(VLOOKUP(B11354,'[1]#¡REF!'!$A$1:$C$15201,2,FALSE()),"")</f>
        <v/>
      </c>
      <c r="D11354" s="444" t="s">
        <v>991</v>
      </c>
      <c r="E11354" s="444" t="s">
        <v>1008</v>
      </c>
      <c r="F11354" s="354" t="s">
        <v>993</v>
      </c>
      <c r="G11354" s="447" t="n">
        <v>5477.9657252327</v>
      </c>
      <c r="H11354" s="448" t="n">
        <v>2903.32183437333</v>
      </c>
      <c r="I11354" s="448" t="n">
        <v>57601.9051939669</v>
      </c>
      <c r="J11354" s="389"/>
      <c r="K11354" s="331" t="s">
        <v>2240</v>
      </c>
    </row>
    <row r="11355" customFormat="false" ht="15" hidden="true" customHeight="false" outlineLevel="0" collapsed="false">
      <c r="A11355" s="444"/>
      <c r="B11355" s="444" t="s">
        <v>1720</v>
      </c>
      <c r="C11355" s="444" t="str">
        <f aca="false">IFERROR(VLOOKUP(B11355,'[1]#¡REF!'!$A$1:$C$15201,2,FALSE()),"")</f>
        <v/>
      </c>
      <c r="D11355" s="444" t="s">
        <v>991</v>
      </c>
      <c r="E11355" s="444" t="s">
        <v>1033</v>
      </c>
      <c r="F11355" s="354" t="s">
        <v>993</v>
      </c>
      <c r="G11355" s="447" t="n">
        <v>456.497143769392</v>
      </c>
      <c r="H11355" s="448" t="n">
        <v>241.943486197778</v>
      </c>
      <c r="I11355" s="448" t="n">
        <v>4800.15876616391</v>
      </c>
      <c r="J11355" s="389"/>
      <c r="K11355" s="331" t="s">
        <v>2240</v>
      </c>
    </row>
    <row r="11356" customFormat="false" ht="15" hidden="true" customHeight="false" outlineLevel="0" collapsed="false">
      <c r="A11356" s="444"/>
      <c r="B11356" s="444" t="s">
        <v>1720</v>
      </c>
      <c r="C11356" s="444" t="str">
        <f aca="false">IFERROR(VLOOKUP(B11356,'[1]#¡REF!'!$A$1:$C$15201,2,FALSE()),"")</f>
        <v/>
      </c>
      <c r="D11356" s="444" t="s">
        <v>991</v>
      </c>
      <c r="E11356" s="444" t="s">
        <v>1053</v>
      </c>
      <c r="F11356" s="354" t="s">
        <v>993</v>
      </c>
      <c r="G11356" s="447" t="n">
        <v>10955.9314504654</v>
      </c>
      <c r="H11356" s="448" t="n">
        <v>5806.64366874666</v>
      </c>
      <c r="I11356" s="448" t="n">
        <v>115203.810387934</v>
      </c>
      <c r="J11356" s="389"/>
      <c r="K11356" s="331" t="s">
        <v>2240</v>
      </c>
    </row>
    <row r="11357" customFormat="false" ht="15" hidden="true" customHeight="false" outlineLevel="0" collapsed="false">
      <c r="A11357" s="444"/>
      <c r="B11357" s="444" t="s">
        <v>1720</v>
      </c>
      <c r="C11357" s="444" t="str">
        <f aca="false">IFERROR(VLOOKUP(B11357,'[1]#¡REF!'!$A$1:$C$15201,2,FALSE()),"")</f>
        <v/>
      </c>
      <c r="D11357" s="444" t="s">
        <v>991</v>
      </c>
      <c r="E11357" s="444" t="s">
        <v>1036</v>
      </c>
      <c r="F11357" s="354" t="s">
        <v>993</v>
      </c>
      <c r="G11357" s="447" t="n">
        <v>91.2994287538783</v>
      </c>
      <c r="H11357" s="448" t="n">
        <v>48.3886972395555</v>
      </c>
      <c r="I11357" s="448" t="n">
        <v>960.031753232781</v>
      </c>
      <c r="J11357" s="389"/>
      <c r="K11357" s="331" t="s">
        <v>2240</v>
      </c>
    </row>
    <row r="11358" customFormat="false" ht="15" hidden="true" customHeight="false" outlineLevel="0" collapsed="false">
      <c r="A11358" s="444"/>
      <c r="B11358" s="444" t="s">
        <v>1720</v>
      </c>
      <c r="C11358" s="444" t="str">
        <f aca="false">IFERROR(VLOOKUP(B11358,'[1]#¡REF!'!$A$1:$C$15201,2,FALSE()),"")</f>
        <v/>
      </c>
      <c r="D11358" s="444" t="s">
        <v>991</v>
      </c>
      <c r="E11358" s="444" t="s">
        <v>1014</v>
      </c>
      <c r="F11358" s="446" t="s">
        <v>1132</v>
      </c>
      <c r="G11358" s="447" t="n">
        <v>502.146858146331</v>
      </c>
      <c r="H11358" s="448" t="n">
        <v>266.137834817555</v>
      </c>
      <c r="I11358" s="448" t="n">
        <v>5280.1746427803</v>
      </c>
      <c r="J11358" s="389"/>
      <c r="K11358" s="331" t="s">
        <v>2240</v>
      </c>
    </row>
    <row r="11359" customFormat="false" ht="15" hidden="true" customHeight="false" outlineLevel="0" collapsed="false">
      <c r="A11359" s="444"/>
      <c r="B11359" s="444" t="s">
        <v>1720</v>
      </c>
      <c r="C11359" s="444" t="str">
        <f aca="false">IFERROR(VLOOKUP(B11359,'[1]#¡REF!'!$A$1:$C$15201,2,FALSE()),"")</f>
        <v/>
      </c>
      <c r="D11359" s="444" t="s">
        <v>991</v>
      </c>
      <c r="E11359" s="444" t="s">
        <v>1002</v>
      </c>
      <c r="F11359" s="446" t="s">
        <v>1133</v>
      </c>
      <c r="G11359" s="447" t="n">
        <v>21.9118629009308</v>
      </c>
      <c r="H11359" s="448" t="n">
        <v>11.6132873374933</v>
      </c>
      <c r="I11359" s="448" t="n">
        <v>230.407620775867</v>
      </c>
      <c r="J11359" s="389"/>
      <c r="K11359" s="331" t="s">
        <v>2240</v>
      </c>
    </row>
    <row r="11360" customFormat="false" ht="15" hidden="true" customHeight="false" outlineLevel="0" collapsed="false">
      <c r="A11360" s="444"/>
      <c r="B11360" s="444" t="s">
        <v>1721</v>
      </c>
      <c r="C11360" s="444" t="str">
        <f aca="false">IFERROR(VLOOKUP(B11360,'[1]#¡REF!'!$A$1:$C$15201,2,FALSE()),"")</f>
        <v/>
      </c>
      <c r="D11360" s="444" t="s">
        <v>991</v>
      </c>
      <c r="E11360" s="444" t="s">
        <v>997</v>
      </c>
      <c r="F11360" s="446" t="s">
        <v>1130</v>
      </c>
      <c r="G11360" s="447" t="n">
        <v>1503.88598471348</v>
      </c>
      <c r="H11360" s="448" t="n">
        <v>797.059571898143</v>
      </c>
      <c r="I11360" s="448" t="n">
        <v>15813.6619064592</v>
      </c>
      <c r="J11360" s="389"/>
      <c r="K11360" s="331" t="s">
        <v>2240</v>
      </c>
    </row>
    <row r="11361" customFormat="false" ht="15" hidden="true" customHeight="false" outlineLevel="0" collapsed="false">
      <c r="A11361" s="444"/>
      <c r="B11361" s="444" t="s">
        <v>1721</v>
      </c>
      <c r="C11361" s="444" t="str">
        <f aca="false">IFERROR(VLOOKUP(B11361,'[1]#¡REF!'!$A$1:$C$15201,2,FALSE()),"")</f>
        <v/>
      </c>
      <c r="D11361" s="444" t="s">
        <v>991</v>
      </c>
      <c r="E11361" s="444" t="s">
        <v>992</v>
      </c>
      <c r="F11361" s="354" t="s">
        <v>993</v>
      </c>
      <c r="G11361" s="447" t="n">
        <v>55.528097897113</v>
      </c>
      <c r="H11361" s="448" t="n">
        <v>29.4298918854699</v>
      </c>
      <c r="I11361" s="448" t="n">
        <v>583.889055007723</v>
      </c>
      <c r="J11361" s="389"/>
      <c r="K11361" s="331" t="s">
        <v>2240</v>
      </c>
    </row>
    <row r="11362" customFormat="false" ht="15" hidden="true" customHeight="false" outlineLevel="0" collapsed="false">
      <c r="A11362" s="444"/>
      <c r="B11362" s="444" t="s">
        <v>1721</v>
      </c>
      <c r="C11362" s="444" t="str">
        <f aca="false">IFERROR(VLOOKUP(B11362,'[1]#¡REF!'!$A$1:$C$15201,2,FALSE()),"")</f>
        <v/>
      </c>
      <c r="D11362" s="444" t="s">
        <v>991</v>
      </c>
      <c r="E11362" s="444" t="s">
        <v>1008</v>
      </c>
      <c r="F11362" s="354" t="s">
        <v>993</v>
      </c>
      <c r="G11362" s="447" t="n">
        <v>6478.27808799651</v>
      </c>
      <c r="H11362" s="448" t="n">
        <v>3433.48738663815</v>
      </c>
      <c r="I11362" s="448" t="n">
        <v>68120.389750901</v>
      </c>
      <c r="J11362" s="389"/>
      <c r="K11362" s="331" t="s">
        <v>2240</v>
      </c>
    </row>
    <row r="11363" customFormat="false" ht="15" hidden="true" customHeight="false" outlineLevel="0" collapsed="false">
      <c r="A11363" s="444"/>
      <c r="B11363" s="444" t="s">
        <v>1721</v>
      </c>
      <c r="C11363" s="444" t="str">
        <f aca="false">IFERROR(VLOOKUP(B11363,'[1]#¡REF!'!$A$1:$C$15201,2,FALSE()),"")</f>
        <v/>
      </c>
      <c r="D11363" s="444" t="s">
        <v>991</v>
      </c>
      <c r="E11363" s="444" t="s">
        <v>1053</v>
      </c>
      <c r="F11363" s="354" t="s">
        <v>993</v>
      </c>
      <c r="G11363" s="447" t="n">
        <v>5552.8097897113</v>
      </c>
      <c r="H11363" s="448" t="n">
        <v>2942.98918854699</v>
      </c>
      <c r="I11363" s="448" t="n">
        <v>58388.9055007723</v>
      </c>
      <c r="J11363" s="389"/>
      <c r="K11363" s="331" t="s">
        <v>2240</v>
      </c>
    </row>
    <row r="11364" customFormat="false" ht="15" hidden="true" customHeight="false" outlineLevel="0" collapsed="false">
      <c r="A11364" s="444"/>
      <c r="B11364" s="444" t="s">
        <v>1721</v>
      </c>
      <c r="C11364" s="444" t="str">
        <f aca="false">IFERROR(VLOOKUP(B11364,'[1]#¡REF!'!$A$1:$C$15201,2,FALSE()),"")</f>
        <v/>
      </c>
      <c r="D11364" s="444" t="s">
        <v>991</v>
      </c>
      <c r="E11364" s="444" t="s">
        <v>1035</v>
      </c>
      <c r="F11364" s="354" t="s">
        <v>993</v>
      </c>
      <c r="G11364" s="447" t="n">
        <v>1461.7771771415</v>
      </c>
      <c r="H11364" s="448" t="n">
        <v>774.741903884995</v>
      </c>
      <c r="I11364" s="448" t="n">
        <v>15370.8793730783</v>
      </c>
      <c r="J11364" s="389"/>
      <c r="K11364" s="331" t="s">
        <v>2240</v>
      </c>
    </row>
    <row r="11365" customFormat="false" ht="15" hidden="true" customHeight="false" outlineLevel="0" collapsed="false">
      <c r="A11365" s="444"/>
      <c r="B11365" s="444" t="s">
        <v>1721</v>
      </c>
      <c r="C11365" s="444" t="str">
        <f aca="false">IFERROR(VLOOKUP(B11365,'[1]#¡REF!'!$A$1:$C$15201,2,FALSE()),"")</f>
        <v/>
      </c>
      <c r="D11365" s="444" t="s">
        <v>991</v>
      </c>
      <c r="E11365" s="444" t="s">
        <v>1036</v>
      </c>
      <c r="F11365" s="354" t="s">
        <v>993</v>
      </c>
      <c r="G11365" s="447" t="n">
        <v>92.5468298285217</v>
      </c>
      <c r="H11365" s="448" t="n">
        <v>49.0498198091165</v>
      </c>
      <c r="I11365" s="448" t="n">
        <v>973.148425012871</v>
      </c>
      <c r="J11365" s="389"/>
      <c r="K11365" s="331" t="s">
        <v>2240</v>
      </c>
    </row>
    <row r="11366" customFormat="false" ht="15" hidden="true" customHeight="false" outlineLevel="0" collapsed="false">
      <c r="A11366" s="444"/>
      <c r="B11366" s="444" t="s">
        <v>1721</v>
      </c>
      <c r="C11366" s="444" t="str">
        <f aca="false">IFERROR(VLOOKUP(B11366,'[1]#¡REF!'!$A$1:$C$15201,2,FALSE()),"")</f>
        <v/>
      </c>
      <c r="D11366" s="444" t="s">
        <v>991</v>
      </c>
      <c r="E11366" s="444" t="s">
        <v>1014</v>
      </c>
      <c r="F11366" s="446" t="s">
        <v>1132</v>
      </c>
      <c r="G11366" s="447" t="n">
        <v>462.734149142608</v>
      </c>
      <c r="H11366" s="448" t="n">
        <v>245.249099045582</v>
      </c>
      <c r="I11366" s="448" t="n">
        <v>4865.74212506435</v>
      </c>
      <c r="J11366" s="389"/>
      <c r="K11366" s="331" t="s">
        <v>2240</v>
      </c>
    </row>
    <row r="11367" customFormat="false" ht="15" hidden="true" customHeight="false" outlineLevel="0" collapsed="false">
      <c r="A11367" s="444"/>
      <c r="B11367" s="444" t="s">
        <v>1722</v>
      </c>
      <c r="C11367" s="444" t="str">
        <f aca="false">IFERROR(VLOOKUP(B11367,'[1]#¡REF!'!$A$1:$C$15201,2,FALSE()),"")</f>
        <v/>
      </c>
      <c r="D11367" s="444" t="s">
        <v>991</v>
      </c>
      <c r="E11367" s="444" t="s">
        <v>997</v>
      </c>
      <c r="F11367" s="446" t="s">
        <v>1130</v>
      </c>
      <c r="G11367" s="447" t="n">
        <v>1174.87746800753</v>
      </c>
      <c r="H11367" s="448" t="n">
        <v>622.685058043992</v>
      </c>
      <c r="I11367" s="448" t="n">
        <v>12354.0715515928</v>
      </c>
      <c r="J11367" s="389"/>
      <c r="K11367" s="331" t="s">
        <v>2240</v>
      </c>
    </row>
    <row r="11368" customFormat="false" ht="15" hidden="true" customHeight="false" outlineLevel="0" collapsed="false">
      <c r="A11368" s="444"/>
      <c r="B11368" s="444" t="s">
        <v>1722</v>
      </c>
      <c r="C11368" s="444" t="str">
        <f aca="false">IFERROR(VLOOKUP(B11368,'[1]#¡REF!'!$A$1:$C$15201,2,FALSE()),"")</f>
        <v/>
      </c>
      <c r="D11368" s="444" t="s">
        <v>991</v>
      </c>
      <c r="E11368" s="444" t="s">
        <v>992</v>
      </c>
      <c r="F11368" s="354" t="s">
        <v>993</v>
      </c>
      <c r="G11368" s="447" t="n">
        <v>36.1500759386933</v>
      </c>
      <c r="H11368" s="448" t="n">
        <v>19.1595402475074</v>
      </c>
      <c r="I11368" s="448" t="n">
        <v>380.125278510548</v>
      </c>
      <c r="J11368" s="389"/>
      <c r="K11368" s="331" t="s">
        <v>2240</v>
      </c>
    </row>
    <row r="11369" customFormat="false" ht="15" hidden="true" customHeight="false" outlineLevel="0" collapsed="false">
      <c r="A11369" s="444"/>
      <c r="B11369" s="444" t="s">
        <v>1722</v>
      </c>
      <c r="C11369" s="444" t="str">
        <f aca="false">IFERROR(VLOOKUP(B11369,'[1]#¡REF!'!$A$1:$C$15201,2,FALSE()),"")</f>
        <v/>
      </c>
      <c r="D11369" s="444" t="s">
        <v>991</v>
      </c>
      <c r="E11369" s="444" t="s">
        <v>1008</v>
      </c>
      <c r="F11369" s="354" t="s">
        <v>993</v>
      </c>
      <c r="G11369" s="447" t="n">
        <v>5422.51139080399</v>
      </c>
      <c r="H11369" s="448" t="n">
        <v>2873.93103712612</v>
      </c>
      <c r="I11369" s="448" t="n">
        <v>57018.7917765821</v>
      </c>
      <c r="J11369" s="389"/>
      <c r="K11369" s="331" t="s">
        <v>2240</v>
      </c>
    </row>
    <row r="11370" customFormat="false" ht="15" hidden="true" customHeight="false" outlineLevel="0" collapsed="false">
      <c r="A11370" s="444"/>
      <c r="B11370" s="444" t="s">
        <v>1722</v>
      </c>
      <c r="C11370" s="444" t="str">
        <f aca="false">IFERROR(VLOOKUP(B11370,'[1]#¡REF!'!$A$1:$C$15201,2,FALSE()),"")</f>
        <v/>
      </c>
      <c r="D11370" s="444" t="s">
        <v>991</v>
      </c>
      <c r="E11370" s="444" t="s">
        <v>1053</v>
      </c>
      <c r="F11370" s="354" t="s">
        <v>993</v>
      </c>
      <c r="G11370" s="447" t="n">
        <v>271.1255695402</v>
      </c>
      <c r="H11370" s="448" t="n">
        <v>143.696551856306</v>
      </c>
      <c r="I11370" s="448" t="n">
        <v>2850.93958882911</v>
      </c>
      <c r="J11370" s="389"/>
      <c r="K11370" s="331" t="s">
        <v>2240</v>
      </c>
    </row>
    <row r="11371" customFormat="false" ht="15" hidden="true" customHeight="false" outlineLevel="0" collapsed="false">
      <c r="A11371" s="444"/>
      <c r="B11371" s="444" t="s">
        <v>1722</v>
      </c>
      <c r="C11371" s="444" t="str">
        <f aca="false">IFERROR(VLOOKUP(B11371,'[1]#¡REF!'!$A$1:$C$15201,2,FALSE()),"")</f>
        <v/>
      </c>
      <c r="D11371" s="444" t="s">
        <v>991</v>
      </c>
      <c r="E11371" s="444" t="s">
        <v>1035</v>
      </c>
      <c r="F11371" s="354" t="s">
        <v>993</v>
      </c>
      <c r="G11371" s="447" t="n">
        <v>1281.52019202668</v>
      </c>
      <c r="H11371" s="448" t="n">
        <v>679.205701774139</v>
      </c>
      <c r="I11371" s="448" t="n">
        <v>13475.4411231989</v>
      </c>
      <c r="J11371" s="389"/>
      <c r="K11371" s="331" t="s">
        <v>2240</v>
      </c>
    </row>
    <row r="11372" customFormat="false" ht="15" hidden="true" customHeight="false" outlineLevel="0" collapsed="false">
      <c r="A11372" s="444"/>
      <c r="B11372" s="444" t="s">
        <v>1722</v>
      </c>
      <c r="C11372" s="444" t="str">
        <f aca="false">IFERROR(VLOOKUP(B11372,'[1]#¡REF!'!$A$1:$C$15201,2,FALSE()),"")</f>
        <v/>
      </c>
      <c r="D11372" s="444" t="s">
        <v>991</v>
      </c>
      <c r="E11372" s="444" t="s">
        <v>1036</v>
      </c>
      <c r="F11372" s="354" t="s">
        <v>993</v>
      </c>
      <c r="G11372" s="447" t="n">
        <v>67.7813923850499</v>
      </c>
      <c r="H11372" s="448" t="n">
        <v>35.9241379640764</v>
      </c>
      <c r="I11372" s="448" t="n">
        <v>712.734897207277</v>
      </c>
      <c r="J11372" s="389"/>
      <c r="K11372" s="331" t="s">
        <v>2240</v>
      </c>
    </row>
    <row r="11373" customFormat="false" ht="15" hidden="true" customHeight="false" outlineLevel="0" collapsed="false">
      <c r="A11373" s="449"/>
      <c r="B11373" s="449" t="s">
        <v>1722</v>
      </c>
      <c r="C11373" s="449" t="str">
        <f aca="false">IFERROR(VLOOKUP(B11373,'[1]#¡REF!'!$A$1:$C$15201,2,FALSE()),"")</f>
        <v/>
      </c>
      <c r="D11373" s="449" t="s">
        <v>991</v>
      </c>
      <c r="E11373" s="449" t="s">
        <v>1014</v>
      </c>
      <c r="F11373" s="450" t="s">
        <v>1132</v>
      </c>
      <c r="G11373" s="447" t="n">
        <v>406.688354310299</v>
      </c>
      <c r="H11373" s="448" t="n">
        <v>215.544827784459</v>
      </c>
      <c r="I11373" s="448" t="n">
        <v>4276.40938324366</v>
      </c>
      <c r="J11373" s="390"/>
      <c r="K11373" s="331" t="s">
        <v>2240</v>
      </c>
    </row>
    <row r="11374" customFormat="false" ht="15.75" hidden="true" customHeight="false" outlineLevel="0" collapsed="false">
      <c r="A11374" s="509" t="s">
        <v>2241</v>
      </c>
      <c r="B11374" s="509" t="s">
        <v>1722</v>
      </c>
      <c r="C11374" s="509" t="str">
        <f aca="false">IFERROR(VLOOKUP(B11374,'[1]#¡REF!'!$A$1:$C$15201,2,FALSE()),"")</f>
        <v/>
      </c>
      <c r="D11374" s="509" t="s">
        <v>991</v>
      </c>
      <c r="E11374" s="509" t="s">
        <v>612</v>
      </c>
      <c r="F11374" s="511" t="s">
        <v>1136</v>
      </c>
      <c r="G11374" s="453" t="n">
        <v>1431.54300717225</v>
      </c>
      <c r="H11374" s="454" t="n">
        <v>758.717793801295</v>
      </c>
      <c r="I11374" s="454" t="n">
        <v>15052.9610290177</v>
      </c>
      <c r="J11374" s="519" t="n">
        <v>9.66</v>
      </c>
      <c r="K11374" s="509" t="s">
        <v>2240</v>
      </c>
      <c r="L11374" s="514" t="s">
        <v>2242</v>
      </c>
      <c r="M11374" s="514"/>
      <c r="N11374" s="514"/>
      <c r="O11374" s="514" t="n">
        <v>3139310</v>
      </c>
      <c r="P11374" s="515" t="n">
        <v>2383</v>
      </c>
      <c r="Q11374" s="520" t="n">
        <v>44470</v>
      </c>
      <c r="R11374" s="521"/>
      <c r="S11374" s="521"/>
      <c r="T11374" s="518" t="n">
        <v>264</v>
      </c>
    </row>
    <row r="11375" customFormat="false" ht="15" hidden="true" customHeight="false" outlineLevel="0" collapsed="false">
      <c r="A11375" s="439"/>
      <c r="B11375" s="439" t="s">
        <v>1723</v>
      </c>
      <c r="C11375" s="439" t="str">
        <f aca="false">IFERROR(VLOOKUP(B11375,'[1]#¡REF!'!$A$1:$C$15201,2,FALSE()),"")</f>
        <v/>
      </c>
      <c r="D11375" s="439" t="s">
        <v>991</v>
      </c>
      <c r="E11375" s="439" t="s">
        <v>997</v>
      </c>
      <c r="F11375" s="441" t="s">
        <v>1130</v>
      </c>
      <c r="G11375" s="447" t="n">
        <v>1095.33616276733</v>
      </c>
      <c r="H11375" s="448" t="n">
        <v>580.528166266684</v>
      </c>
      <c r="I11375" s="448" t="n">
        <v>11517.678818731</v>
      </c>
      <c r="J11375" s="388"/>
      <c r="K11375" s="331" t="s">
        <v>2240</v>
      </c>
    </row>
    <row r="11376" customFormat="false" ht="15" hidden="true" customHeight="false" outlineLevel="0" collapsed="false">
      <c r="A11376" s="444"/>
      <c r="B11376" s="444" t="s">
        <v>1723</v>
      </c>
      <c r="C11376" s="444" t="str">
        <f aca="false">IFERROR(VLOOKUP(B11376,'[1]#¡REF!'!$A$1:$C$15201,2,FALSE()),"")</f>
        <v/>
      </c>
      <c r="D11376" s="444" t="s">
        <v>991</v>
      </c>
      <c r="E11376" s="444" t="s">
        <v>992</v>
      </c>
      <c r="F11376" s="354" t="s">
        <v>993</v>
      </c>
      <c r="G11376" s="447" t="n">
        <v>38.7931557646762</v>
      </c>
      <c r="H11376" s="448" t="n">
        <v>20.5603725552784</v>
      </c>
      <c r="I11376" s="448" t="n">
        <v>407.917791496724</v>
      </c>
      <c r="J11376" s="389"/>
      <c r="K11376" s="331" t="s">
        <v>2240</v>
      </c>
    </row>
    <row r="11377" customFormat="false" ht="15" hidden="true" customHeight="false" outlineLevel="0" collapsed="false">
      <c r="A11377" s="444"/>
      <c r="B11377" s="444" t="s">
        <v>1723</v>
      </c>
      <c r="C11377" s="444" t="str">
        <f aca="false">IFERROR(VLOOKUP(B11377,'[1]#¡REF!'!$A$1:$C$15201,2,FALSE()),"")</f>
        <v/>
      </c>
      <c r="D11377" s="444" t="s">
        <v>991</v>
      </c>
      <c r="E11377" s="444" t="s">
        <v>1008</v>
      </c>
      <c r="F11377" s="354" t="s">
        <v>993</v>
      </c>
      <c r="G11377" s="447" t="n">
        <v>1825.56027127888</v>
      </c>
      <c r="H11377" s="448" t="n">
        <v>967.546943777807</v>
      </c>
      <c r="I11377" s="448" t="n">
        <v>19196.1313645517</v>
      </c>
      <c r="J11377" s="389"/>
      <c r="K11377" s="331" t="s">
        <v>2240</v>
      </c>
    </row>
    <row r="11378" customFormat="false" ht="15" hidden="true" customHeight="false" outlineLevel="0" collapsed="false">
      <c r="A11378" s="444"/>
      <c r="B11378" s="444" t="s">
        <v>1723</v>
      </c>
      <c r="C11378" s="444" t="str">
        <f aca="false">IFERROR(VLOOKUP(B11378,'[1]#¡REF!'!$A$1:$C$15201,2,FALSE()),"")</f>
        <v/>
      </c>
      <c r="D11378" s="444" t="s">
        <v>991</v>
      </c>
      <c r="E11378" s="444" t="s">
        <v>1053</v>
      </c>
      <c r="F11378" s="354" t="s">
        <v>993</v>
      </c>
      <c r="G11378" s="447" t="n">
        <v>273.834040691832</v>
      </c>
      <c r="H11378" s="448" t="n">
        <v>145.132041566671</v>
      </c>
      <c r="I11378" s="448" t="n">
        <v>2879.41970468275</v>
      </c>
      <c r="J11378" s="389"/>
      <c r="K11378" s="331" t="s">
        <v>2240</v>
      </c>
    </row>
    <row r="11379" customFormat="false" ht="15" hidden="true" customHeight="false" outlineLevel="0" collapsed="false">
      <c r="A11379" s="444"/>
      <c r="B11379" s="444" t="s">
        <v>1723</v>
      </c>
      <c r="C11379" s="444" t="str">
        <f aca="false">IFERROR(VLOOKUP(B11379,'[1]#¡REF!'!$A$1:$C$15201,2,FALSE()),"")</f>
        <v/>
      </c>
      <c r="D11379" s="444" t="s">
        <v>991</v>
      </c>
      <c r="E11379" s="444" t="s">
        <v>1036</v>
      </c>
      <c r="F11379" s="354" t="s">
        <v>993</v>
      </c>
      <c r="G11379" s="447" t="n">
        <v>45.639006781972</v>
      </c>
      <c r="H11379" s="448" t="n">
        <v>24.1886735944452</v>
      </c>
      <c r="I11379" s="448" t="n">
        <v>479.903284113792</v>
      </c>
      <c r="J11379" s="389"/>
      <c r="K11379" s="331" t="s">
        <v>2240</v>
      </c>
    </row>
    <row r="11380" customFormat="false" ht="15" hidden="true" customHeight="false" outlineLevel="0" collapsed="false">
      <c r="A11380" s="444"/>
      <c r="B11380" s="444" t="s">
        <v>1723</v>
      </c>
      <c r="C11380" s="444" t="str">
        <f aca="false">IFERROR(VLOOKUP(B11380,'[1]#¡REF!'!$A$1:$C$15201,2,FALSE()),"")</f>
        <v/>
      </c>
      <c r="D11380" s="444" t="s">
        <v>991</v>
      </c>
      <c r="E11380" s="444" t="s">
        <v>1014</v>
      </c>
      <c r="F11380" s="446" t="s">
        <v>1132</v>
      </c>
      <c r="G11380" s="447" t="n">
        <v>365.112054255776</v>
      </c>
      <c r="H11380" s="448" t="n">
        <v>193.509388755561</v>
      </c>
      <c r="I11380" s="448" t="n">
        <v>3839.22627291034</v>
      </c>
      <c r="J11380" s="389"/>
      <c r="K11380" s="331" t="s">
        <v>2240</v>
      </c>
    </row>
    <row r="11381" customFormat="false" ht="15" hidden="true" customHeight="false" outlineLevel="0" collapsed="false">
      <c r="A11381" s="449"/>
      <c r="B11381" s="449" t="s">
        <v>1723</v>
      </c>
      <c r="C11381" s="449" t="str">
        <f aca="false">IFERROR(VLOOKUP(B11381,'[1]#¡REF!'!$A$1:$C$15201,2,FALSE()),"")</f>
        <v/>
      </c>
      <c r="D11381" s="449" t="s">
        <v>991</v>
      </c>
      <c r="E11381" s="449" t="s">
        <v>1002</v>
      </c>
      <c r="F11381" s="450" t="s">
        <v>1133</v>
      </c>
      <c r="G11381" s="447" t="n">
        <v>912.78013563944</v>
      </c>
      <c r="H11381" s="448" t="n">
        <v>483.773471888904</v>
      </c>
      <c r="I11381" s="448" t="n">
        <v>9598.06568227585</v>
      </c>
      <c r="J11381" s="390"/>
      <c r="K11381" s="331" t="s">
        <v>2240</v>
      </c>
    </row>
    <row r="11382" customFormat="false" ht="15.75" hidden="true" customHeight="false" outlineLevel="0" collapsed="false">
      <c r="A11382" s="509" t="s">
        <v>2241</v>
      </c>
      <c r="B11382" s="509" t="s">
        <v>1723</v>
      </c>
      <c r="C11382" s="509" t="str">
        <f aca="false">IFERROR(VLOOKUP(B11382,'[1]#¡REF!'!$A$1:$C$15201,2,FALSE()),"")</f>
        <v/>
      </c>
      <c r="D11382" s="509" t="s">
        <v>991</v>
      </c>
      <c r="E11382" s="509" t="s">
        <v>612</v>
      </c>
      <c r="F11382" s="511" t="s">
        <v>1136</v>
      </c>
      <c r="G11382" s="522" t="n">
        <v>1445.84373485287</v>
      </c>
      <c r="H11382" s="454" t="n">
        <v>766.297179472023</v>
      </c>
      <c r="I11382" s="454" t="n">
        <v>15203.3360407249</v>
      </c>
      <c r="J11382" s="519" t="n">
        <v>9.66</v>
      </c>
      <c r="K11382" s="356" t="s">
        <v>2240</v>
      </c>
      <c r="L11382" s="514" t="s">
        <v>2242</v>
      </c>
      <c r="M11382" s="514"/>
      <c r="N11382" s="514"/>
      <c r="O11382" s="514" t="n">
        <v>3139310</v>
      </c>
      <c r="P11382" s="515" t="n">
        <v>2388</v>
      </c>
      <c r="Q11382" s="520" t="n">
        <v>44470</v>
      </c>
      <c r="R11382" s="521"/>
      <c r="S11382" s="521"/>
      <c r="T11382" s="518" t="n">
        <v>264</v>
      </c>
    </row>
    <row r="11383" customFormat="false" ht="15" hidden="true" customHeight="false" outlineLevel="0" collapsed="false">
      <c r="A11383" s="439"/>
      <c r="B11383" s="439" t="s">
        <v>1724</v>
      </c>
      <c r="C11383" s="439" t="str">
        <f aca="false">IFERROR(VLOOKUP(B11383,'[1]#¡REF!'!$A$1:$C$15201,2,FALSE()),"")</f>
        <v/>
      </c>
      <c r="D11383" s="439" t="s">
        <v>991</v>
      </c>
      <c r="E11383" s="439" t="s">
        <v>997</v>
      </c>
      <c r="F11383" s="441" t="s">
        <v>1130</v>
      </c>
      <c r="G11383" s="447" t="n">
        <v>47.2497772946204</v>
      </c>
      <c r="H11383" s="448" t="n">
        <v>120.486932101282</v>
      </c>
      <c r="I11383" s="448" t="n">
        <v>2390.46073288943</v>
      </c>
      <c r="J11383" s="388"/>
      <c r="K11383" s="331" t="s">
        <v>2240</v>
      </c>
    </row>
    <row r="11384" customFormat="false" ht="15" hidden="true" customHeight="false" outlineLevel="0" collapsed="false">
      <c r="A11384" s="444"/>
      <c r="B11384" s="444" t="s">
        <v>1724</v>
      </c>
      <c r="C11384" s="444" t="str">
        <f aca="false">IFERROR(VLOOKUP(B11384,'[1]#¡REF!'!$A$1:$C$15201,2,FALSE()),"")</f>
        <v/>
      </c>
      <c r="D11384" s="444" t="s">
        <v>991</v>
      </c>
      <c r="E11384" s="444" t="s">
        <v>1032</v>
      </c>
      <c r="F11384" s="446" t="s">
        <v>1130</v>
      </c>
      <c r="G11384" s="447" t="n">
        <v>255.14879739095</v>
      </c>
      <c r="H11384" s="448" t="n">
        <v>650.629433346922</v>
      </c>
      <c r="I11384" s="448" t="n">
        <v>12908.4879576029</v>
      </c>
      <c r="J11384" s="389"/>
      <c r="K11384" s="331" t="s">
        <v>2240</v>
      </c>
    </row>
    <row r="11385" customFormat="false" ht="15" hidden="true" customHeight="false" outlineLevel="0" collapsed="false">
      <c r="A11385" s="444"/>
      <c r="B11385" s="444" t="s">
        <v>1724</v>
      </c>
      <c r="C11385" s="444" t="str">
        <f aca="false">IFERROR(VLOOKUP(B11385,'[1]#¡REF!'!$A$1:$C$15201,2,FALSE()),"")</f>
        <v/>
      </c>
      <c r="D11385" s="444" t="s">
        <v>991</v>
      </c>
      <c r="E11385" s="444" t="s">
        <v>1008</v>
      </c>
      <c r="F11385" s="354" t="s">
        <v>993</v>
      </c>
      <c r="G11385" s="447" t="n">
        <v>472.497772946204</v>
      </c>
      <c r="H11385" s="448" t="n">
        <v>1204.86932101282</v>
      </c>
      <c r="I11385" s="448" t="n">
        <v>23904.6073288943</v>
      </c>
      <c r="J11385" s="389"/>
      <c r="K11385" s="331" t="s">
        <v>2240</v>
      </c>
    </row>
    <row r="11386" customFormat="false" ht="15" hidden="true" customHeight="false" outlineLevel="0" collapsed="false">
      <c r="A11386" s="444"/>
      <c r="B11386" s="444" t="s">
        <v>1724</v>
      </c>
      <c r="C11386" s="444" t="str">
        <f aca="false">IFERROR(VLOOKUP(B11386,'[1]#¡REF!'!$A$1:$C$15201,2,FALSE()),"")</f>
        <v/>
      </c>
      <c r="D11386" s="444" t="s">
        <v>991</v>
      </c>
      <c r="E11386" s="444" t="s">
        <v>1033</v>
      </c>
      <c r="F11386" s="354" t="s">
        <v>993</v>
      </c>
      <c r="G11386" s="447" t="n">
        <v>9.44995545892407</v>
      </c>
      <c r="H11386" s="448" t="n">
        <v>24.0973864202564</v>
      </c>
      <c r="I11386" s="448" t="n">
        <v>478.092146577886</v>
      </c>
      <c r="J11386" s="389"/>
      <c r="K11386" s="331" t="s">
        <v>2240</v>
      </c>
    </row>
    <row r="11387" customFormat="false" ht="15" hidden="true" customHeight="false" outlineLevel="0" collapsed="false">
      <c r="A11387" s="444"/>
      <c r="B11387" s="444" t="s">
        <v>1724</v>
      </c>
      <c r="C11387" s="444" t="str">
        <f aca="false">IFERROR(VLOOKUP(B11387,'[1]#¡REF!'!$A$1:$C$15201,2,FALSE()),"")</f>
        <v/>
      </c>
      <c r="D11387" s="444" t="s">
        <v>991</v>
      </c>
      <c r="E11387" s="444" t="s">
        <v>1034</v>
      </c>
      <c r="F11387" s="354" t="s">
        <v>993</v>
      </c>
      <c r="G11387" s="447" t="n">
        <v>771.116365448204</v>
      </c>
      <c r="H11387" s="448" t="n">
        <v>1966.34673189292</v>
      </c>
      <c r="I11387" s="448" t="n">
        <v>39012.3191607555</v>
      </c>
      <c r="J11387" s="389"/>
      <c r="K11387" s="331" t="s">
        <v>2240</v>
      </c>
    </row>
    <row r="11388" customFormat="false" ht="15" hidden="true" customHeight="false" outlineLevel="0" collapsed="false">
      <c r="A11388" s="444"/>
      <c r="B11388" s="444" t="s">
        <v>1724</v>
      </c>
      <c r="C11388" s="444" t="str">
        <f aca="false">IFERROR(VLOOKUP(B11388,'[1]#¡REF!'!$A$1:$C$15201,2,FALSE()),"")</f>
        <v/>
      </c>
      <c r="D11388" s="444" t="s">
        <v>991</v>
      </c>
      <c r="E11388" s="444" t="s">
        <v>1009</v>
      </c>
      <c r="F11388" s="354" t="s">
        <v>993</v>
      </c>
      <c r="G11388" s="447" t="n">
        <v>1748.24175990095</v>
      </c>
      <c r="H11388" s="448" t="n">
        <v>4458.01648774743</v>
      </c>
      <c r="I11388" s="448" t="n">
        <v>88447.047116909</v>
      </c>
      <c r="J11388" s="389"/>
      <c r="K11388" s="331" t="s">
        <v>2240</v>
      </c>
    </row>
    <row r="11389" customFormat="false" ht="15" hidden="true" customHeight="false" outlineLevel="0" collapsed="false">
      <c r="A11389" s="444"/>
      <c r="B11389" s="444" t="s">
        <v>1724</v>
      </c>
      <c r="C11389" s="444" t="str">
        <f aca="false">IFERROR(VLOOKUP(B11389,'[1]#¡REF!'!$A$1:$C$15201,2,FALSE()),"")</f>
        <v/>
      </c>
      <c r="D11389" s="444" t="s">
        <v>991</v>
      </c>
      <c r="E11389" s="444" t="s">
        <v>1011</v>
      </c>
      <c r="F11389" s="354" t="s">
        <v>993</v>
      </c>
      <c r="G11389" s="447" t="n">
        <v>1275.74398695475</v>
      </c>
      <c r="H11389" s="448" t="n">
        <v>3253.14716673461</v>
      </c>
      <c r="I11389" s="448" t="n">
        <v>64542.4397880147</v>
      </c>
      <c r="J11389" s="389"/>
      <c r="K11389" s="331" t="s">
        <v>2240</v>
      </c>
    </row>
    <row r="11390" customFormat="false" ht="15" hidden="true" customHeight="false" outlineLevel="0" collapsed="false">
      <c r="A11390" s="444"/>
      <c r="B11390" s="444" t="s">
        <v>1724</v>
      </c>
      <c r="C11390" s="444" t="str">
        <f aca="false">IFERROR(VLOOKUP(B11390,'[1]#¡REF!'!$A$1:$C$15201,2,FALSE()),"")</f>
        <v/>
      </c>
      <c r="D11390" s="444" t="s">
        <v>991</v>
      </c>
      <c r="E11390" s="444" t="s">
        <v>1012</v>
      </c>
      <c r="F11390" s="354" t="s">
        <v>993</v>
      </c>
      <c r="G11390" s="447" t="n">
        <v>4.72497772946203</v>
      </c>
      <c r="H11390" s="448" t="n">
        <v>12.0486932101282</v>
      </c>
      <c r="I11390" s="448" t="n">
        <v>239.046073288943</v>
      </c>
      <c r="J11390" s="389"/>
      <c r="K11390" s="331" t="s">
        <v>2240</v>
      </c>
    </row>
    <row r="11391" customFormat="false" ht="15" hidden="true" customHeight="false" outlineLevel="0" collapsed="false">
      <c r="A11391" s="444"/>
      <c r="B11391" s="444" t="s">
        <v>1724</v>
      </c>
      <c r="C11391" s="444" t="str">
        <f aca="false">IFERROR(VLOOKUP(B11391,'[1]#¡REF!'!$A$1:$C$15201,2,FALSE()),"")</f>
        <v/>
      </c>
      <c r="D11391" s="444" t="s">
        <v>991</v>
      </c>
      <c r="E11391" s="444" t="s">
        <v>1037</v>
      </c>
      <c r="F11391" s="446" t="s">
        <v>1131</v>
      </c>
      <c r="G11391" s="447" t="n">
        <v>153.08927843457</v>
      </c>
      <c r="H11391" s="448" t="n">
        <v>390.377660008153</v>
      </c>
      <c r="I11391" s="448" t="n">
        <v>7745.09277456176</v>
      </c>
      <c r="J11391" s="389"/>
      <c r="K11391" s="331" t="s">
        <v>2240</v>
      </c>
    </row>
    <row r="11392" customFormat="false" ht="15" hidden="true" customHeight="false" outlineLevel="0" collapsed="false">
      <c r="A11392" s="444"/>
      <c r="B11392" s="444" t="s">
        <v>1724</v>
      </c>
      <c r="C11392" s="444" t="str">
        <f aca="false">IFERROR(VLOOKUP(B11392,'[1]#¡REF!'!$A$1:$C$15201,2,FALSE()),"")</f>
        <v/>
      </c>
      <c r="D11392" s="444" t="s">
        <v>991</v>
      </c>
      <c r="E11392" s="444" t="s">
        <v>1014</v>
      </c>
      <c r="F11392" s="446" t="s">
        <v>1132</v>
      </c>
      <c r="G11392" s="447" t="n">
        <v>2871.84146396702</v>
      </c>
      <c r="H11392" s="448" t="n">
        <v>7323.19573311591</v>
      </c>
      <c r="I11392" s="448" t="n">
        <v>145292.20334502</v>
      </c>
      <c r="J11392" s="389"/>
      <c r="K11392" s="331" t="s">
        <v>2240</v>
      </c>
    </row>
    <row r="11393" customFormat="false" ht="15" hidden="true" customHeight="false" outlineLevel="0" collapsed="false">
      <c r="A11393" s="444"/>
      <c r="B11393" s="444" t="s">
        <v>1724</v>
      </c>
      <c r="C11393" s="444" t="str">
        <f aca="false">IFERROR(VLOOKUP(B11393,'[1]#¡REF!'!$A$1:$C$15201,2,FALSE()),"")</f>
        <v/>
      </c>
      <c r="D11393" s="444" t="s">
        <v>991</v>
      </c>
      <c r="E11393" s="444" t="s">
        <v>1002</v>
      </c>
      <c r="F11393" s="446" t="s">
        <v>1133</v>
      </c>
      <c r="G11393" s="447" t="n">
        <v>47.2497772946204</v>
      </c>
      <c r="H11393" s="448" t="n">
        <v>120.486932101282</v>
      </c>
      <c r="I11393" s="448" t="n">
        <v>2390.46073288943</v>
      </c>
      <c r="J11393" s="389"/>
      <c r="K11393" s="331" t="s">
        <v>2240</v>
      </c>
    </row>
    <row r="11394" customFormat="false" ht="15" hidden="true" customHeight="false" outlineLevel="0" collapsed="false">
      <c r="A11394" s="444"/>
      <c r="B11394" s="444" t="s">
        <v>1724</v>
      </c>
      <c r="C11394" s="444" t="str">
        <f aca="false">IFERROR(VLOOKUP(B11394,'[1]#¡REF!'!$A$1:$C$15201,2,FALSE()),"")</f>
        <v/>
      </c>
      <c r="D11394" s="444" t="s">
        <v>991</v>
      </c>
      <c r="E11394" s="444" t="s">
        <v>1004</v>
      </c>
      <c r="F11394" s="446" t="s">
        <v>1134</v>
      </c>
      <c r="G11394" s="447" t="n">
        <v>14.1749331883861</v>
      </c>
      <c r="H11394" s="448" t="n">
        <v>36.1460796303846</v>
      </c>
      <c r="I11394" s="448" t="n">
        <v>717.13821986683</v>
      </c>
      <c r="J11394" s="389"/>
      <c r="K11394" s="331" t="s">
        <v>2240</v>
      </c>
    </row>
    <row r="11395" customFormat="false" ht="15" hidden="true" customHeight="false" outlineLevel="0" collapsed="false">
      <c r="A11395" s="444"/>
      <c r="B11395" s="444" t="s">
        <v>1724</v>
      </c>
      <c r="C11395" s="444" t="str">
        <f aca="false">IFERROR(VLOOKUP(B11395,'[1]#¡REF!'!$A$1:$C$15201,2,FALSE()),"")</f>
        <v/>
      </c>
      <c r="D11395" s="444" t="s">
        <v>1016</v>
      </c>
      <c r="E11395" s="444" t="s">
        <v>1017</v>
      </c>
      <c r="F11395" s="446" t="s">
        <v>1130</v>
      </c>
      <c r="G11395" s="447" t="n">
        <v>33.0748441062342</v>
      </c>
      <c r="H11395" s="448" t="n">
        <v>84.3408524708973</v>
      </c>
      <c r="I11395" s="448" t="n">
        <v>1673.3225130226</v>
      </c>
      <c r="J11395" s="389"/>
      <c r="K11395" s="331" t="s">
        <v>2240</v>
      </c>
    </row>
    <row r="11396" customFormat="false" ht="15" hidden="true" customHeight="false" outlineLevel="0" collapsed="false">
      <c r="A11396" s="444"/>
      <c r="B11396" s="444" t="s">
        <v>1724</v>
      </c>
      <c r="C11396" s="444" t="str">
        <f aca="false">IFERROR(VLOOKUP(B11396,'[1]#¡REF!'!$A$1:$C$15201,2,FALSE()),"")</f>
        <v/>
      </c>
      <c r="D11396" s="444" t="s">
        <v>1016</v>
      </c>
      <c r="E11396" s="444" t="s">
        <v>1040</v>
      </c>
      <c r="F11396" s="446" t="s">
        <v>1130</v>
      </c>
      <c r="G11396" s="447" t="n">
        <v>73.7096525796077</v>
      </c>
      <c r="H11396" s="448" t="n">
        <v>187.959614078</v>
      </c>
      <c r="I11396" s="448" t="n">
        <v>3729.11874330751</v>
      </c>
      <c r="J11396" s="389"/>
      <c r="K11396" s="331" t="s">
        <v>2240</v>
      </c>
    </row>
    <row r="11397" customFormat="false" ht="15" hidden="true" customHeight="false" outlineLevel="0" collapsed="false">
      <c r="A11397" s="444"/>
      <c r="B11397" s="444" t="s">
        <v>1724</v>
      </c>
      <c r="C11397" s="444" t="str">
        <f aca="false">IFERROR(VLOOKUP(B11397,'[1]#¡REF!'!$A$1:$C$15201,2,FALSE()),"")</f>
        <v/>
      </c>
      <c r="D11397" s="444" t="s">
        <v>1016</v>
      </c>
      <c r="E11397" s="444" t="s">
        <v>1019</v>
      </c>
      <c r="F11397" s="354" t="s">
        <v>993</v>
      </c>
      <c r="G11397" s="447" t="n">
        <v>18.4274131449019</v>
      </c>
      <c r="H11397" s="448" t="n">
        <v>46.9899035194999</v>
      </c>
      <c r="I11397" s="448" t="n">
        <v>932.279685826879</v>
      </c>
      <c r="J11397" s="389"/>
      <c r="K11397" s="331" t="s">
        <v>2240</v>
      </c>
    </row>
    <row r="11398" customFormat="false" ht="15" hidden="true" customHeight="false" outlineLevel="0" collapsed="false">
      <c r="A11398" s="444"/>
      <c r="B11398" s="444" t="s">
        <v>1724</v>
      </c>
      <c r="C11398" s="444" t="str">
        <f aca="false">IFERROR(VLOOKUP(B11398,'[1]#¡REF!'!$A$1:$C$15201,2,FALSE()),"")</f>
        <v/>
      </c>
      <c r="D11398" s="444" t="s">
        <v>1016</v>
      </c>
      <c r="E11398" s="444" t="s">
        <v>1020</v>
      </c>
      <c r="F11398" s="354" t="s">
        <v>993</v>
      </c>
      <c r="G11398" s="447" t="n">
        <v>9213.70657245097</v>
      </c>
      <c r="H11398" s="448" t="n">
        <v>23494.95175975</v>
      </c>
      <c r="I11398" s="448" t="n">
        <v>466139.842913439</v>
      </c>
      <c r="J11398" s="389"/>
      <c r="K11398" s="331" t="s">
        <v>2240</v>
      </c>
    </row>
    <row r="11399" customFormat="false" ht="15" hidden="true" customHeight="false" outlineLevel="0" collapsed="false">
      <c r="A11399" s="444"/>
      <c r="B11399" s="444" t="s">
        <v>1724</v>
      </c>
      <c r="C11399" s="444" t="str">
        <f aca="false">IFERROR(VLOOKUP(B11399,'[1]#¡REF!'!$A$1:$C$15201,2,FALSE()),"")</f>
        <v/>
      </c>
      <c r="D11399" s="444" t="s">
        <v>1016</v>
      </c>
      <c r="E11399" s="444" t="s">
        <v>1022</v>
      </c>
      <c r="F11399" s="354" t="s">
        <v>993</v>
      </c>
      <c r="G11399" s="447" t="n">
        <v>4.72497772946203</v>
      </c>
      <c r="H11399" s="448" t="n">
        <v>12.0486932101282</v>
      </c>
      <c r="I11399" s="448" t="n">
        <v>239.046073288943</v>
      </c>
      <c r="J11399" s="389"/>
      <c r="K11399" s="331" t="s">
        <v>2240</v>
      </c>
    </row>
    <row r="11400" customFormat="false" ht="15" hidden="true" customHeight="false" outlineLevel="0" collapsed="false">
      <c r="A11400" s="444"/>
      <c r="B11400" s="444" t="s">
        <v>1724</v>
      </c>
      <c r="C11400" s="444" t="str">
        <f aca="false">IFERROR(VLOOKUP(B11400,'[1]#¡REF!'!$A$1:$C$15201,2,FALSE()),"")</f>
        <v/>
      </c>
      <c r="D11400" s="444" t="s">
        <v>1016</v>
      </c>
      <c r="E11400" s="444" t="s">
        <v>1023</v>
      </c>
      <c r="F11400" s="354" t="s">
        <v>993</v>
      </c>
      <c r="G11400" s="447" t="n">
        <v>368.548262898039</v>
      </c>
      <c r="H11400" s="448" t="n">
        <v>939.798070389999</v>
      </c>
      <c r="I11400" s="448" t="n">
        <v>18645.5937165376</v>
      </c>
      <c r="J11400" s="389"/>
      <c r="K11400" s="331" t="s">
        <v>2240</v>
      </c>
    </row>
    <row r="11401" customFormat="false" ht="15" hidden="true" customHeight="false" outlineLevel="0" collapsed="false">
      <c r="A11401" s="444"/>
      <c r="B11401" s="444" t="s">
        <v>1724</v>
      </c>
      <c r="C11401" s="444" t="str">
        <f aca="false">IFERROR(VLOOKUP(B11401,'[1]#¡REF!'!$A$1:$C$15201,2,FALSE()),"")</f>
        <v/>
      </c>
      <c r="D11401" s="444" t="s">
        <v>1016</v>
      </c>
      <c r="E11401" s="444" t="s">
        <v>1042</v>
      </c>
      <c r="F11401" s="354" t="s">
        <v>993</v>
      </c>
      <c r="G11401" s="447" t="n">
        <v>1289.91892014314</v>
      </c>
      <c r="H11401" s="448" t="n">
        <v>3289.293246365</v>
      </c>
      <c r="I11401" s="448" t="n">
        <v>65259.5780078815</v>
      </c>
      <c r="J11401" s="389"/>
      <c r="K11401" s="331" t="s">
        <v>2240</v>
      </c>
    </row>
    <row r="11402" customFormat="false" ht="15" hidden="true" customHeight="false" outlineLevel="0" collapsed="false">
      <c r="A11402" s="444"/>
      <c r="B11402" s="444" t="s">
        <v>1724</v>
      </c>
      <c r="C11402" s="444" t="str">
        <f aca="false">IFERROR(VLOOKUP(B11402,'[1]#¡REF!'!$A$1:$C$15201,2,FALSE()),"")</f>
        <v/>
      </c>
      <c r="D11402" s="444" t="s">
        <v>1016</v>
      </c>
      <c r="E11402" s="444" t="s">
        <v>1024</v>
      </c>
      <c r="F11402" s="354" t="s">
        <v>993</v>
      </c>
      <c r="G11402" s="447" t="n">
        <v>173.406682671257</v>
      </c>
      <c r="H11402" s="448" t="n">
        <v>442.187040811705</v>
      </c>
      <c r="I11402" s="448" t="n">
        <v>8772.99088970422</v>
      </c>
      <c r="J11402" s="389"/>
      <c r="K11402" s="331" t="s">
        <v>2240</v>
      </c>
    </row>
    <row r="11403" customFormat="false" ht="15" hidden="true" customHeight="false" outlineLevel="0" collapsed="false">
      <c r="A11403" s="444"/>
      <c r="B11403" s="444" t="s">
        <v>1724</v>
      </c>
      <c r="C11403" s="444" t="str">
        <f aca="false">IFERROR(VLOOKUP(B11403,'[1]#¡REF!'!$A$1:$C$15201,2,FALSE()),"")</f>
        <v/>
      </c>
      <c r="D11403" s="444" t="s">
        <v>1016</v>
      </c>
      <c r="E11403" s="444" t="s">
        <v>1025</v>
      </c>
      <c r="F11403" s="354" t="s">
        <v>993</v>
      </c>
      <c r="G11403" s="447" t="n">
        <v>294.838610318431</v>
      </c>
      <c r="H11403" s="448" t="n">
        <v>751.838456311999</v>
      </c>
      <c r="I11403" s="448" t="n">
        <v>14916.4749732301</v>
      </c>
      <c r="J11403" s="389"/>
      <c r="K11403" s="331" t="s">
        <v>2240</v>
      </c>
    </row>
    <row r="11404" customFormat="false" ht="15" hidden="true" customHeight="false" outlineLevel="0" collapsed="false">
      <c r="A11404" s="444"/>
      <c r="B11404" s="444" t="s">
        <v>1724</v>
      </c>
      <c r="C11404" s="444" t="str">
        <f aca="false">IFERROR(VLOOKUP(B11404,'[1]#¡REF!'!$A$1:$C$15201,2,FALSE()),"")</f>
        <v/>
      </c>
      <c r="D11404" s="444" t="s">
        <v>1016</v>
      </c>
      <c r="E11404" s="444" t="s">
        <v>1065</v>
      </c>
      <c r="F11404" s="354" t="s">
        <v>993</v>
      </c>
      <c r="G11404" s="447" t="n">
        <v>3.77998218356963</v>
      </c>
      <c r="H11404" s="448" t="n">
        <v>9.63895456810255</v>
      </c>
      <c r="I11404" s="448" t="n">
        <v>191.236858631155</v>
      </c>
      <c r="J11404" s="389"/>
      <c r="K11404" s="331" t="s">
        <v>2240</v>
      </c>
    </row>
    <row r="11405" customFormat="false" ht="15" hidden="true" customHeight="false" outlineLevel="0" collapsed="false">
      <c r="A11405" s="444"/>
      <c r="B11405" s="444" t="s">
        <v>1724</v>
      </c>
      <c r="C11405" s="444" t="str">
        <f aca="false">IFERROR(VLOOKUP(B11405,'[1]#¡REF!'!$A$1:$C$15201,2,FALSE()),"")</f>
        <v/>
      </c>
      <c r="D11405" s="444" t="s">
        <v>1016</v>
      </c>
      <c r="E11405" s="444" t="s">
        <v>1093</v>
      </c>
      <c r="F11405" s="446" t="s">
        <v>1131</v>
      </c>
      <c r="G11405" s="447" t="n">
        <v>73.7096525796077</v>
      </c>
      <c r="H11405" s="448" t="n">
        <v>187.959614078</v>
      </c>
      <c r="I11405" s="448" t="n">
        <v>3729.11874330751</v>
      </c>
      <c r="J11405" s="389"/>
      <c r="K11405" s="331" t="s">
        <v>2240</v>
      </c>
    </row>
    <row r="11406" customFormat="false" ht="15" hidden="true" customHeight="false" outlineLevel="0" collapsed="false">
      <c r="A11406" s="444"/>
      <c r="B11406" s="444" t="s">
        <v>1724</v>
      </c>
      <c r="C11406" s="444" t="str">
        <f aca="false">IFERROR(VLOOKUP(B11406,'[1]#¡REF!'!$A$1:$C$15201,2,FALSE()),"")</f>
        <v/>
      </c>
      <c r="D11406" s="444" t="s">
        <v>1016</v>
      </c>
      <c r="E11406" s="444" t="s">
        <v>1026</v>
      </c>
      <c r="F11406" s="446" t="s">
        <v>1132</v>
      </c>
      <c r="G11406" s="447" t="n">
        <v>1607.43742356298</v>
      </c>
      <c r="H11406" s="448" t="n">
        <v>4098.96543008561</v>
      </c>
      <c r="I11406" s="448" t="n">
        <v>81323.4741328985</v>
      </c>
      <c r="J11406" s="389"/>
      <c r="K11406" s="331" t="s">
        <v>2240</v>
      </c>
    </row>
    <row r="11407" customFormat="false" ht="15" hidden="true" customHeight="false" outlineLevel="0" collapsed="false">
      <c r="A11407" s="444"/>
      <c r="B11407" s="444" t="s">
        <v>1724</v>
      </c>
      <c r="C11407" s="444" t="str">
        <f aca="false">IFERROR(VLOOKUP(B11407,'[1]#¡REF!'!$A$1:$C$15201,2,FALSE()),"")</f>
        <v/>
      </c>
      <c r="D11407" s="444" t="s">
        <v>1016</v>
      </c>
      <c r="E11407" s="444" t="s">
        <v>1027</v>
      </c>
      <c r="F11407" s="446" t="s">
        <v>1133</v>
      </c>
      <c r="G11407" s="447" t="n">
        <v>10.8674487777627</v>
      </c>
      <c r="H11407" s="448" t="n">
        <v>27.7119943832948</v>
      </c>
      <c r="I11407" s="448" t="n">
        <v>549.805968564569</v>
      </c>
      <c r="J11407" s="389"/>
      <c r="K11407" s="331" t="s">
        <v>2240</v>
      </c>
    </row>
    <row r="11408" customFormat="false" ht="15" hidden="true" customHeight="false" outlineLevel="0" collapsed="false">
      <c r="A11408" s="444"/>
      <c r="B11408" s="444" t="s">
        <v>1724</v>
      </c>
      <c r="C11408" s="444" t="str">
        <f aca="false">IFERROR(VLOOKUP(B11408,'[1]#¡REF!'!$A$1:$C$15201,2,FALSE()),"")</f>
        <v/>
      </c>
      <c r="D11408" s="444" t="s">
        <v>1016</v>
      </c>
      <c r="E11408" s="444" t="s">
        <v>1028</v>
      </c>
      <c r="F11408" s="446" t="s">
        <v>1134</v>
      </c>
      <c r="G11408" s="447" t="n">
        <v>10.8674487777627</v>
      </c>
      <c r="H11408" s="448" t="n">
        <v>27.7119943832948</v>
      </c>
      <c r="I11408" s="448" t="n">
        <v>549.805968564569</v>
      </c>
      <c r="J11408" s="389"/>
      <c r="K11408" s="331" t="s">
        <v>2240</v>
      </c>
    </row>
    <row r="11409" customFormat="false" ht="15" hidden="true" customHeight="false" outlineLevel="0" collapsed="false">
      <c r="A11409" s="444"/>
      <c r="B11409" s="444" t="s">
        <v>1725</v>
      </c>
      <c r="C11409" s="444" t="str">
        <f aca="false">IFERROR(VLOOKUP(B11409,'[1]#¡REF!'!$A$1:$C$15201,2,FALSE()),"")</f>
        <v/>
      </c>
      <c r="D11409" s="444" t="s">
        <v>991</v>
      </c>
      <c r="E11409" s="444" t="s">
        <v>997</v>
      </c>
      <c r="F11409" s="446" t="s">
        <v>1130</v>
      </c>
      <c r="G11409" s="447" t="n">
        <v>66.8562066306862</v>
      </c>
      <c r="H11409" s="448" t="n">
        <v>170.48332690825</v>
      </c>
      <c r="I11409" s="448" t="n">
        <v>3382.38920585968</v>
      </c>
      <c r="J11409" s="389"/>
      <c r="K11409" s="331" t="s">
        <v>2240</v>
      </c>
    </row>
    <row r="11410" customFormat="false" ht="15" hidden="true" customHeight="false" outlineLevel="0" collapsed="false">
      <c r="A11410" s="444"/>
      <c r="B11410" s="444" t="s">
        <v>1725</v>
      </c>
      <c r="C11410" s="444" t="str">
        <f aca="false">IFERROR(VLOOKUP(B11410,'[1]#¡REF!'!$A$1:$C$15201,2,FALSE()),"")</f>
        <v/>
      </c>
      <c r="D11410" s="444" t="s">
        <v>991</v>
      </c>
      <c r="E11410" s="444" t="s">
        <v>1032</v>
      </c>
      <c r="F11410" s="446" t="s">
        <v>1130</v>
      </c>
      <c r="G11410" s="447" t="n">
        <v>106.969930609098</v>
      </c>
      <c r="H11410" s="448" t="n">
        <v>272.7733230532</v>
      </c>
      <c r="I11410" s="448" t="n">
        <v>5411.82272937548</v>
      </c>
      <c r="J11410" s="389"/>
      <c r="K11410" s="331" t="s">
        <v>2240</v>
      </c>
    </row>
    <row r="11411" customFormat="false" ht="15" hidden="true" customHeight="false" outlineLevel="0" collapsed="false">
      <c r="A11411" s="444"/>
      <c r="B11411" s="444" t="s">
        <v>1725</v>
      </c>
      <c r="C11411" s="444" t="str">
        <f aca="false">IFERROR(VLOOKUP(B11411,'[1]#¡REF!'!$A$1:$C$15201,2,FALSE()),"")</f>
        <v/>
      </c>
      <c r="D11411" s="444" t="s">
        <v>991</v>
      </c>
      <c r="E11411" s="444" t="s">
        <v>1008</v>
      </c>
      <c r="F11411" s="354" t="s">
        <v>993</v>
      </c>
      <c r="G11411" s="447" t="n">
        <v>445.708044204575</v>
      </c>
      <c r="H11411" s="448" t="n">
        <v>1136.55551272167</v>
      </c>
      <c r="I11411" s="448" t="n">
        <v>22549.2613723978</v>
      </c>
      <c r="J11411" s="389"/>
      <c r="K11411" s="331" t="s">
        <v>2240</v>
      </c>
    </row>
    <row r="11412" customFormat="false" ht="15" hidden="true" customHeight="false" outlineLevel="0" collapsed="false">
      <c r="A11412" s="444"/>
      <c r="B11412" s="444" t="s">
        <v>1725</v>
      </c>
      <c r="C11412" s="444" t="str">
        <f aca="false">IFERROR(VLOOKUP(B11412,'[1]#¡REF!'!$A$1:$C$15201,2,FALSE()),"")</f>
        <v/>
      </c>
      <c r="D11412" s="444" t="s">
        <v>991</v>
      </c>
      <c r="E11412" s="444" t="s">
        <v>1033</v>
      </c>
      <c r="F11412" s="354" t="s">
        <v>993</v>
      </c>
      <c r="G11412" s="447" t="n">
        <v>8.91416088409149</v>
      </c>
      <c r="H11412" s="448" t="n">
        <v>22.7311102544333</v>
      </c>
      <c r="I11412" s="448" t="n">
        <v>450.985227447957</v>
      </c>
      <c r="J11412" s="389"/>
      <c r="K11412" s="331" t="s">
        <v>2240</v>
      </c>
    </row>
    <row r="11413" customFormat="false" ht="15" hidden="true" customHeight="false" outlineLevel="0" collapsed="false">
      <c r="A11413" s="444"/>
      <c r="B11413" s="444" t="s">
        <v>1725</v>
      </c>
      <c r="C11413" s="444" t="str">
        <f aca="false">IFERROR(VLOOKUP(B11413,'[1]#¡REF!'!$A$1:$C$15201,2,FALSE()),"")</f>
        <v/>
      </c>
      <c r="D11413" s="444" t="s">
        <v>991</v>
      </c>
      <c r="E11413" s="444" t="s">
        <v>1034</v>
      </c>
      <c r="F11413" s="354" t="s">
        <v>993</v>
      </c>
      <c r="G11413" s="447" t="n">
        <v>280.350359804677</v>
      </c>
      <c r="H11413" s="448" t="n">
        <v>714.893417501928</v>
      </c>
      <c r="I11413" s="448" t="n">
        <v>14183.4854032382</v>
      </c>
      <c r="J11413" s="389"/>
      <c r="K11413" s="331" t="s">
        <v>2240</v>
      </c>
    </row>
    <row r="11414" customFormat="false" ht="15" hidden="true" customHeight="false" outlineLevel="0" collapsed="false">
      <c r="A11414" s="444"/>
      <c r="B11414" s="444" t="s">
        <v>1725</v>
      </c>
      <c r="C11414" s="444" t="str">
        <f aca="false">IFERROR(VLOOKUP(B11414,'[1]#¡REF!'!$A$1:$C$15201,2,FALSE()),"")</f>
        <v/>
      </c>
      <c r="D11414" s="444" t="s">
        <v>991</v>
      </c>
      <c r="E11414" s="444" t="s">
        <v>1009</v>
      </c>
      <c r="F11414" s="354" t="s">
        <v>993</v>
      </c>
      <c r="G11414" s="447" t="n">
        <v>3614.6922384991</v>
      </c>
      <c r="H11414" s="448" t="n">
        <v>9217.46520817271</v>
      </c>
      <c r="I11414" s="448" t="n">
        <v>182874.509730146</v>
      </c>
      <c r="J11414" s="389"/>
      <c r="K11414" s="331" t="s">
        <v>2240</v>
      </c>
    </row>
    <row r="11415" customFormat="false" ht="15" hidden="true" customHeight="false" outlineLevel="0" collapsed="false">
      <c r="A11415" s="444"/>
      <c r="B11415" s="444" t="s">
        <v>1725</v>
      </c>
      <c r="C11415" s="444" t="str">
        <f aca="false">IFERROR(VLOOKUP(B11415,'[1]#¡REF!'!$A$1:$C$15201,2,FALSE()),"")</f>
        <v/>
      </c>
      <c r="D11415" s="444" t="s">
        <v>991</v>
      </c>
      <c r="E11415" s="444" t="s">
        <v>1011</v>
      </c>
      <c r="F11415" s="354" t="s">
        <v>993</v>
      </c>
      <c r="G11415" s="447" t="n">
        <v>1247.98252377281</v>
      </c>
      <c r="H11415" s="448" t="n">
        <v>3182.35543562066</v>
      </c>
      <c r="I11415" s="448" t="n">
        <v>63137.931842714</v>
      </c>
      <c r="J11415" s="389"/>
      <c r="K11415" s="331" t="s">
        <v>2240</v>
      </c>
    </row>
    <row r="11416" customFormat="false" ht="15" hidden="true" customHeight="false" outlineLevel="0" collapsed="false">
      <c r="A11416" s="444"/>
      <c r="B11416" s="444" t="s">
        <v>1725</v>
      </c>
      <c r="C11416" s="444" t="str">
        <f aca="false">IFERROR(VLOOKUP(B11416,'[1]#¡REF!'!$A$1:$C$15201,2,FALSE()),"")</f>
        <v/>
      </c>
      <c r="D11416" s="444" t="s">
        <v>991</v>
      </c>
      <c r="E11416" s="444" t="s">
        <v>1012</v>
      </c>
      <c r="F11416" s="354" t="s">
        <v>993</v>
      </c>
      <c r="G11416" s="447" t="n">
        <v>44.5708044204575</v>
      </c>
      <c r="H11416" s="448" t="n">
        <v>113.655551272167</v>
      </c>
      <c r="I11416" s="448" t="n">
        <v>2254.92613723978</v>
      </c>
      <c r="J11416" s="389"/>
      <c r="K11416" s="331" t="s">
        <v>2240</v>
      </c>
    </row>
    <row r="11417" customFormat="false" ht="15" hidden="true" customHeight="false" outlineLevel="0" collapsed="false">
      <c r="A11417" s="444"/>
      <c r="B11417" s="444" t="s">
        <v>1725</v>
      </c>
      <c r="C11417" s="444" t="str">
        <f aca="false">IFERROR(VLOOKUP(B11417,'[1]#¡REF!'!$A$1:$C$15201,2,FALSE()),"")</f>
        <v/>
      </c>
      <c r="D11417" s="444" t="s">
        <v>991</v>
      </c>
      <c r="E11417" s="444" t="s">
        <v>1036</v>
      </c>
      <c r="F11417" s="354" t="s">
        <v>993</v>
      </c>
      <c r="G11417" s="447" t="n">
        <v>8.91416088409149</v>
      </c>
      <c r="H11417" s="448" t="n">
        <v>22.7311102544333</v>
      </c>
      <c r="I11417" s="448" t="n">
        <v>450.985227447957</v>
      </c>
      <c r="J11417" s="389"/>
      <c r="K11417" s="331" t="s">
        <v>2240</v>
      </c>
    </row>
    <row r="11418" customFormat="false" ht="15" hidden="true" customHeight="false" outlineLevel="0" collapsed="false">
      <c r="A11418" s="444"/>
      <c r="B11418" s="444" t="s">
        <v>1725</v>
      </c>
      <c r="C11418" s="444" t="str">
        <f aca="false">IFERROR(VLOOKUP(B11418,'[1]#¡REF!'!$A$1:$C$15201,2,FALSE()),"")</f>
        <v/>
      </c>
      <c r="D11418" s="444" t="s">
        <v>991</v>
      </c>
      <c r="E11418" s="444" t="s">
        <v>1037</v>
      </c>
      <c r="F11418" s="446" t="s">
        <v>1131</v>
      </c>
      <c r="G11418" s="447" t="n">
        <v>128.363916730918</v>
      </c>
      <c r="H11418" s="448" t="n">
        <v>327.32798766384</v>
      </c>
      <c r="I11418" s="448" t="n">
        <v>6494.18727525058</v>
      </c>
      <c r="J11418" s="389"/>
      <c r="K11418" s="331" t="s">
        <v>2240</v>
      </c>
    </row>
    <row r="11419" customFormat="false" ht="15" hidden="true" customHeight="false" outlineLevel="0" collapsed="false">
      <c r="A11419" s="444"/>
      <c r="B11419" s="444" t="s">
        <v>1725</v>
      </c>
      <c r="C11419" s="444" t="str">
        <f aca="false">IFERROR(VLOOKUP(B11419,'[1]#¡REF!'!$A$1:$C$15201,2,FALSE()),"")</f>
        <v/>
      </c>
      <c r="D11419" s="444" t="s">
        <v>991</v>
      </c>
      <c r="E11419" s="444" t="s">
        <v>1014</v>
      </c>
      <c r="F11419" s="446" t="s">
        <v>1132</v>
      </c>
      <c r="G11419" s="447" t="n">
        <v>2742.88730403495</v>
      </c>
      <c r="H11419" s="448" t="n">
        <v>6994.36262528913</v>
      </c>
      <c r="I11419" s="448" t="n">
        <v>138768.154485736</v>
      </c>
      <c r="J11419" s="389"/>
      <c r="K11419" s="331" t="s">
        <v>2240</v>
      </c>
    </row>
    <row r="11420" customFormat="false" ht="15" hidden="true" customHeight="false" outlineLevel="0" collapsed="false">
      <c r="A11420" s="444"/>
      <c r="B11420" s="444" t="s">
        <v>1725</v>
      </c>
      <c r="C11420" s="444" t="str">
        <f aca="false">IFERROR(VLOOKUP(B11420,'[1]#¡REF!'!$A$1:$C$15201,2,FALSE()),"")</f>
        <v/>
      </c>
      <c r="D11420" s="444" t="s">
        <v>991</v>
      </c>
      <c r="E11420" s="444" t="s">
        <v>1002</v>
      </c>
      <c r="F11420" s="446" t="s">
        <v>1133</v>
      </c>
      <c r="G11420" s="447" t="n">
        <v>66.8562066306862</v>
      </c>
      <c r="H11420" s="448" t="n">
        <v>170.48332690825</v>
      </c>
      <c r="I11420" s="448" t="n">
        <v>3382.38920585968</v>
      </c>
      <c r="J11420" s="389"/>
      <c r="K11420" s="331" t="s">
        <v>2240</v>
      </c>
    </row>
    <row r="11421" customFormat="false" ht="15" hidden="true" customHeight="false" outlineLevel="0" collapsed="false">
      <c r="A11421" s="444"/>
      <c r="B11421" s="444" t="s">
        <v>1725</v>
      </c>
      <c r="C11421" s="444" t="str">
        <f aca="false">IFERROR(VLOOKUP(B11421,'[1]#¡REF!'!$A$1:$C$15201,2,FALSE()),"")</f>
        <v/>
      </c>
      <c r="D11421" s="444" t="s">
        <v>991</v>
      </c>
      <c r="E11421" s="444" t="s">
        <v>1004</v>
      </c>
      <c r="F11421" s="446" t="s">
        <v>1134</v>
      </c>
      <c r="G11421" s="447" t="n">
        <v>7.13132870727319</v>
      </c>
      <c r="H11421" s="448" t="n">
        <v>18.1848882035466</v>
      </c>
      <c r="I11421" s="448" t="n">
        <v>360.788181958365</v>
      </c>
      <c r="J11421" s="389"/>
      <c r="K11421" s="331" t="s">
        <v>2240</v>
      </c>
    </row>
    <row r="11422" customFormat="false" ht="15" hidden="true" customHeight="false" outlineLevel="0" collapsed="false">
      <c r="A11422" s="444"/>
      <c r="B11422" s="444" t="s">
        <v>1725</v>
      </c>
      <c r="C11422" s="444" t="str">
        <f aca="false">IFERROR(VLOOKUP(B11422,'[1]#¡REF!'!$A$1:$C$15201,2,FALSE()),"")</f>
        <v/>
      </c>
      <c r="D11422" s="444" t="s">
        <v>1016</v>
      </c>
      <c r="E11422" s="444" t="s">
        <v>1017</v>
      </c>
      <c r="F11422" s="446" t="s">
        <v>1130</v>
      </c>
      <c r="G11422" s="447" t="n">
        <v>48.5821768182986</v>
      </c>
      <c r="H11422" s="448" t="n">
        <v>123.884550886662</v>
      </c>
      <c r="I11422" s="448" t="n">
        <v>2457.86948959136</v>
      </c>
      <c r="J11422" s="389"/>
      <c r="K11422" s="331" t="s">
        <v>2240</v>
      </c>
    </row>
    <row r="11423" customFormat="false" ht="15" hidden="true" customHeight="false" outlineLevel="0" collapsed="false">
      <c r="A11423" s="444"/>
      <c r="B11423" s="444" t="s">
        <v>1725</v>
      </c>
      <c r="C11423" s="444" t="str">
        <f aca="false">IFERROR(VLOOKUP(B11423,'[1]#¡REF!'!$A$1:$C$15201,2,FALSE()),"")</f>
        <v/>
      </c>
      <c r="D11423" s="444" t="s">
        <v>1016</v>
      </c>
      <c r="E11423" s="444" t="s">
        <v>1040</v>
      </c>
      <c r="F11423" s="446" t="s">
        <v>1130</v>
      </c>
      <c r="G11423" s="447" t="n">
        <v>34.7652274479568</v>
      </c>
      <c r="H11423" s="448" t="n">
        <v>88.6513299922899</v>
      </c>
      <c r="I11423" s="448" t="n">
        <v>1758.84238704703</v>
      </c>
      <c r="J11423" s="389"/>
      <c r="K11423" s="331" t="s">
        <v>2240</v>
      </c>
    </row>
    <row r="11424" customFormat="false" ht="15" hidden="true" customHeight="false" outlineLevel="0" collapsed="false">
      <c r="A11424" s="444"/>
      <c r="B11424" s="444" t="s">
        <v>1725</v>
      </c>
      <c r="C11424" s="444" t="str">
        <f aca="false">IFERROR(VLOOKUP(B11424,'[1]#¡REF!'!$A$1:$C$15201,2,FALSE()),"")</f>
        <v/>
      </c>
      <c r="D11424" s="444" t="s">
        <v>1016</v>
      </c>
      <c r="E11424" s="444" t="s">
        <v>1091</v>
      </c>
      <c r="F11424" s="354" t="s">
        <v>993</v>
      </c>
      <c r="G11424" s="447" t="n">
        <v>86.9130686198921</v>
      </c>
      <c r="H11424" s="448" t="n">
        <v>221.628324980725</v>
      </c>
      <c r="I11424" s="448" t="n">
        <v>4397.10596761758</v>
      </c>
      <c r="J11424" s="389"/>
      <c r="K11424" s="331" t="s">
        <v>2240</v>
      </c>
    </row>
    <row r="11425" customFormat="false" ht="15" hidden="true" customHeight="false" outlineLevel="0" collapsed="false">
      <c r="A11425" s="444"/>
      <c r="B11425" s="444" t="s">
        <v>1725</v>
      </c>
      <c r="C11425" s="444" t="str">
        <f aca="false">IFERROR(VLOOKUP(B11425,'[1]#¡REF!'!$A$1:$C$15201,2,FALSE()),"")</f>
        <v/>
      </c>
      <c r="D11425" s="444" t="s">
        <v>1016</v>
      </c>
      <c r="E11425" s="444" t="s">
        <v>1019</v>
      </c>
      <c r="F11425" s="354" t="s">
        <v>993</v>
      </c>
      <c r="G11425" s="447" t="n">
        <v>17.3826137239784</v>
      </c>
      <c r="H11425" s="448" t="n">
        <v>44.3256649961449</v>
      </c>
      <c r="I11425" s="448" t="n">
        <v>879.421193523516</v>
      </c>
      <c r="J11425" s="389"/>
      <c r="K11425" s="331" t="s">
        <v>2240</v>
      </c>
    </row>
    <row r="11426" customFormat="false" ht="15" hidden="true" customHeight="false" outlineLevel="0" collapsed="false">
      <c r="A11426" s="444"/>
      <c r="B11426" s="444" t="s">
        <v>1725</v>
      </c>
      <c r="C11426" s="444" t="str">
        <f aca="false">IFERROR(VLOOKUP(B11426,'[1]#¡REF!'!$A$1:$C$15201,2,FALSE()),"")</f>
        <v/>
      </c>
      <c r="D11426" s="444" t="s">
        <v>1016</v>
      </c>
      <c r="E11426" s="444" t="s">
        <v>1020</v>
      </c>
      <c r="F11426" s="354" t="s">
        <v>993</v>
      </c>
      <c r="G11426" s="447" t="n">
        <v>5214.78411719352</v>
      </c>
      <c r="H11426" s="448" t="n">
        <v>13297.6994988435</v>
      </c>
      <c r="I11426" s="448" t="n">
        <v>263826.358057055</v>
      </c>
      <c r="J11426" s="389"/>
      <c r="K11426" s="331" t="s">
        <v>2240</v>
      </c>
    </row>
    <row r="11427" customFormat="false" ht="15" hidden="true" customHeight="false" outlineLevel="0" collapsed="false">
      <c r="A11427" s="444"/>
      <c r="B11427" s="444" t="s">
        <v>1725</v>
      </c>
      <c r="C11427" s="444" t="str">
        <f aca="false">IFERROR(VLOOKUP(B11427,'[1]#¡REF!'!$A$1:$C$15201,2,FALSE()),"")</f>
        <v/>
      </c>
      <c r="D11427" s="444" t="s">
        <v>1016</v>
      </c>
      <c r="E11427" s="444" t="s">
        <v>1022</v>
      </c>
      <c r="F11427" s="354" t="s">
        <v>993</v>
      </c>
      <c r="G11427" s="447" t="n">
        <v>4.45708044204575</v>
      </c>
      <c r="H11427" s="448" t="n">
        <v>11.3655551272167</v>
      </c>
      <c r="I11427" s="448" t="n">
        <v>225.492613723978</v>
      </c>
      <c r="J11427" s="389"/>
      <c r="K11427" s="331" t="s">
        <v>2240</v>
      </c>
    </row>
    <row r="11428" customFormat="false" ht="15" hidden="true" customHeight="false" outlineLevel="0" collapsed="false">
      <c r="A11428" s="444"/>
      <c r="B11428" s="444" t="s">
        <v>1725</v>
      </c>
      <c r="C11428" s="444" t="str">
        <f aca="false">IFERROR(VLOOKUP(B11428,'[1]#¡REF!'!$A$1:$C$15201,2,FALSE()),"")</f>
        <v/>
      </c>
      <c r="D11428" s="444" t="s">
        <v>1016</v>
      </c>
      <c r="E11428" s="444" t="s">
        <v>1023</v>
      </c>
      <c r="F11428" s="354" t="s">
        <v>993</v>
      </c>
      <c r="G11428" s="447" t="n">
        <v>104.29568234387</v>
      </c>
      <c r="H11428" s="448" t="n">
        <v>265.95398997687</v>
      </c>
      <c r="I11428" s="448" t="n">
        <v>5276.52716114109</v>
      </c>
      <c r="J11428" s="389"/>
      <c r="K11428" s="331" t="s">
        <v>2240</v>
      </c>
    </row>
    <row r="11429" customFormat="false" ht="15" hidden="true" customHeight="false" outlineLevel="0" collapsed="false">
      <c r="A11429" s="444"/>
      <c r="B11429" s="444" t="s">
        <v>1725</v>
      </c>
      <c r="C11429" s="444" t="str">
        <f aca="false">IFERROR(VLOOKUP(B11429,'[1]#¡REF!'!$A$1:$C$15201,2,FALSE()),"")</f>
        <v/>
      </c>
      <c r="D11429" s="444" t="s">
        <v>1016</v>
      </c>
      <c r="E11429" s="444" t="s">
        <v>1042</v>
      </c>
      <c r="F11429" s="354" t="s">
        <v>993</v>
      </c>
      <c r="G11429" s="447" t="n">
        <v>1216.78296067849</v>
      </c>
      <c r="H11429" s="448" t="n">
        <v>3102.79654973015</v>
      </c>
      <c r="I11429" s="448" t="n">
        <v>61559.4835466461</v>
      </c>
      <c r="J11429" s="389"/>
      <c r="K11429" s="331" t="s">
        <v>2240</v>
      </c>
    </row>
    <row r="11430" customFormat="false" ht="15" hidden="true" customHeight="false" outlineLevel="0" collapsed="false">
      <c r="A11430" s="444"/>
      <c r="B11430" s="444" t="s">
        <v>1725</v>
      </c>
      <c r="C11430" s="444" t="str">
        <f aca="false">IFERROR(VLOOKUP(B11430,'[1]#¡REF!'!$A$1:$C$15201,2,FALSE()),"")</f>
        <v/>
      </c>
      <c r="D11430" s="444" t="s">
        <v>1016</v>
      </c>
      <c r="E11430" s="444" t="s">
        <v>1024</v>
      </c>
      <c r="F11430" s="354" t="s">
        <v>993</v>
      </c>
      <c r="G11430" s="447" t="n">
        <v>163.574852223079</v>
      </c>
      <c r="H11430" s="448" t="n">
        <v>417.115873168851</v>
      </c>
      <c r="I11430" s="448" t="n">
        <v>8275.57892367001</v>
      </c>
      <c r="J11430" s="389"/>
      <c r="K11430" s="331" t="s">
        <v>2240</v>
      </c>
    </row>
    <row r="11431" customFormat="false" ht="15" hidden="true" customHeight="false" outlineLevel="0" collapsed="false">
      <c r="A11431" s="444"/>
      <c r="B11431" s="444" t="s">
        <v>1725</v>
      </c>
      <c r="C11431" s="444" t="str">
        <f aca="false">IFERROR(VLOOKUP(B11431,'[1]#¡REF!'!$A$1:$C$15201,2,FALSE()),"")</f>
        <v/>
      </c>
      <c r="D11431" s="444" t="s">
        <v>1016</v>
      </c>
      <c r="E11431" s="444" t="s">
        <v>1025</v>
      </c>
      <c r="F11431" s="354" t="s">
        <v>993</v>
      </c>
      <c r="G11431" s="447" t="n">
        <v>278.121819583655</v>
      </c>
      <c r="H11431" s="448" t="n">
        <v>709.210639938319</v>
      </c>
      <c r="I11431" s="448" t="n">
        <v>14070.7390963763</v>
      </c>
      <c r="J11431" s="389"/>
      <c r="K11431" s="331" t="s">
        <v>2240</v>
      </c>
    </row>
    <row r="11432" customFormat="false" ht="15" hidden="true" customHeight="false" outlineLevel="0" collapsed="false">
      <c r="A11432" s="444"/>
      <c r="B11432" s="444" t="s">
        <v>1725</v>
      </c>
      <c r="C11432" s="444" t="str">
        <f aca="false">IFERROR(VLOOKUP(B11432,'[1]#¡REF!'!$A$1:$C$15201,2,FALSE()),"")</f>
        <v/>
      </c>
      <c r="D11432" s="444" t="s">
        <v>1016</v>
      </c>
      <c r="E11432" s="444" t="s">
        <v>1065</v>
      </c>
      <c r="F11432" s="354" t="s">
        <v>993</v>
      </c>
      <c r="G11432" s="447" t="n">
        <v>34.7652274479568</v>
      </c>
      <c r="H11432" s="448" t="n">
        <v>88.6513299922899</v>
      </c>
      <c r="I11432" s="448" t="n">
        <v>1758.84238704703</v>
      </c>
      <c r="J11432" s="389"/>
      <c r="K11432" s="331" t="s">
        <v>2240</v>
      </c>
    </row>
    <row r="11433" customFormat="false" ht="15" hidden="true" customHeight="false" outlineLevel="0" collapsed="false">
      <c r="A11433" s="444"/>
      <c r="B11433" s="444" t="s">
        <v>1725</v>
      </c>
      <c r="C11433" s="444" t="str">
        <f aca="false">IFERROR(VLOOKUP(B11433,'[1]#¡REF!'!$A$1:$C$15201,2,FALSE()),"")</f>
        <v/>
      </c>
      <c r="D11433" s="444" t="s">
        <v>1016</v>
      </c>
      <c r="E11433" s="444" t="s">
        <v>1093</v>
      </c>
      <c r="F11433" s="446" t="s">
        <v>1131</v>
      </c>
      <c r="G11433" s="447" t="n">
        <v>139.060909791827</v>
      </c>
      <c r="H11433" s="448" t="n">
        <v>354.60531996916</v>
      </c>
      <c r="I11433" s="448" t="n">
        <v>7035.36954818813</v>
      </c>
      <c r="J11433" s="389"/>
      <c r="K11433" s="331" t="s">
        <v>2240</v>
      </c>
    </row>
    <row r="11434" customFormat="false" ht="15" hidden="true" customHeight="false" outlineLevel="0" collapsed="false">
      <c r="A11434" s="444"/>
      <c r="B11434" s="444" t="s">
        <v>1725</v>
      </c>
      <c r="C11434" s="444" t="str">
        <f aca="false">IFERROR(VLOOKUP(B11434,'[1]#¡REF!'!$A$1:$C$15201,2,FALSE()),"")</f>
        <v/>
      </c>
      <c r="D11434" s="444" t="s">
        <v>1016</v>
      </c>
      <c r="E11434" s="444" t="s">
        <v>1026</v>
      </c>
      <c r="F11434" s="446" t="s">
        <v>1132</v>
      </c>
      <c r="G11434" s="447" t="n">
        <v>2045.799922899</v>
      </c>
      <c r="H11434" s="448" t="n">
        <v>5216.78980339244</v>
      </c>
      <c r="I11434" s="448" t="n">
        <v>103501.109699306</v>
      </c>
      <c r="J11434" s="389"/>
      <c r="K11434" s="331" t="s">
        <v>2240</v>
      </c>
    </row>
    <row r="11435" customFormat="false" ht="15" hidden="true" customHeight="false" outlineLevel="0" collapsed="false">
      <c r="A11435" s="444"/>
      <c r="B11435" s="444" t="s">
        <v>1725</v>
      </c>
      <c r="C11435" s="444" t="str">
        <f aca="false">IFERROR(VLOOKUP(B11435,'[1]#¡REF!'!$A$1:$C$15201,2,FALSE()),"")</f>
        <v/>
      </c>
      <c r="D11435" s="444" t="s">
        <v>1016</v>
      </c>
      <c r="E11435" s="444" t="s">
        <v>1027</v>
      </c>
      <c r="F11435" s="446" t="s">
        <v>1133</v>
      </c>
      <c r="G11435" s="447" t="n">
        <v>3.5656643536366</v>
      </c>
      <c r="H11435" s="448" t="n">
        <v>9.09244410177332</v>
      </c>
      <c r="I11435" s="448" t="n">
        <v>180.394090979183</v>
      </c>
      <c r="J11435" s="389"/>
      <c r="K11435" s="331" t="s">
        <v>2240</v>
      </c>
    </row>
    <row r="11436" customFormat="false" ht="15" hidden="true" customHeight="false" outlineLevel="0" collapsed="false">
      <c r="A11436" s="444"/>
      <c r="B11436" s="444" t="s">
        <v>1725</v>
      </c>
      <c r="C11436" s="444" t="str">
        <f aca="false">IFERROR(VLOOKUP(B11436,'[1]#¡REF!'!$A$1:$C$15201,2,FALSE()),"")</f>
        <v/>
      </c>
      <c r="D11436" s="444" t="s">
        <v>1016</v>
      </c>
      <c r="E11436" s="444" t="s">
        <v>1028</v>
      </c>
      <c r="F11436" s="446" t="s">
        <v>1134</v>
      </c>
      <c r="G11436" s="447" t="n">
        <v>3.5656643536366</v>
      </c>
      <c r="H11436" s="448" t="n">
        <v>9.09244410177332</v>
      </c>
      <c r="I11436" s="448" t="n">
        <v>180.394090979183</v>
      </c>
      <c r="J11436" s="389"/>
      <c r="K11436" s="331" t="s">
        <v>2240</v>
      </c>
    </row>
    <row r="11437" customFormat="false" ht="15" hidden="true" customHeight="false" outlineLevel="0" collapsed="false">
      <c r="A11437" s="444"/>
      <c r="B11437" s="444" t="s">
        <v>1726</v>
      </c>
      <c r="C11437" s="444" t="str">
        <f aca="false">IFERROR(VLOOKUP(B11437,'[1]#¡REF!'!$A$1:$C$15201,2,FALSE()),"")</f>
        <v/>
      </c>
      <c r="D11437" s="444" t="s">
        <v>991</v>
      </c>
      <c r="E11437" s="444" t="s">
        <v>997</v>
      </c>
      <c r="F11437" s="446" t="s">
        <v>1130</v>
      </c>
      <c r="G11437" s="447" t="n">
        <v>37.1556812054619</v>
      </c>
      <c r="H11437" s="448" t="n">
        <v>94.7469870739278</v>
      </c>
      <c r="I11437" s="448" t="n">
        <v>1879.78022354673</v>
      </c>
      <c r="J11437" s="389"/>
      <c r="K11437" s="331" t="s">
        <v>2240</v>
      </c>
    </row>
    <row r="11438" customFormat="false" ht="15" hidden="true" customHeight="false" outlineLevel="0" collapsed="false">
      <c r="A11438" s="444"/>
      <c r="B11438" s="444" t="s">
        <v>1726</v>
      </c>
      <c r="C11438" s="444" t="str">
        <f aca="false">IFERROR(VLOOKUP(B11438,'[1]#¡REF!'!$A$1:$C$15201,2,FALSE()),"")</f>
        <v/>
      </c>
      <c r="D11438" s="444" t="s">
        <v>991</v>
      </c>
      <c r="E11438" s="444" t="s">
        <v>1032</v>
      </c>
      <c r="F11438" s="446" t="s">
        <v>1130</v>
      </c>
      <c r="G11438" s="447" t="n">
        <v>78.6826190233311</v>
      </c>
      <c r="H11438" s="448" t="n">
        <v>200.640678509494</v>
      </c>
      <c r="I11438" s="448" t="n">
        <v>3980.71106162836</v>
      </c>
      <c r="J11438" s="389"/>
      <c r="K11438" s="331" t="s">
        <v>2240</v>
      </c>
    </row>
    <row r="11439" customFormat="false" ht="15" hidden="true" customHeight="false" outlineLevel="0" collapsed="false">
      <c r="A11439" s="444"/>
      <c r="B11439" s="444" t="s">
        <v>1726</v>
      </c>
      <c r="C11439" s="444" t="str">
        <f aca="false">IFERROR(VLOOKUP(B11439,'[1]#¡REF!'!$A$1:$C$15201,2,FALSE()),"")</f>
        <v/>
      </c>
      <c r="D11439" s="444" t="s">
        <v>991</v>
      </c>
      <c r="E11439" s="444" t="s">
        <v>1034</v>
      </c>
      <c r="F11439" s="354" t="s">
        <v>993</v>
      </c>
      <c r="G11439" s="447" t="n">
        <v>73.4371110884423</v>
      </c>
      <c r="H11439" s="448" t="n">
        <v>187.264633275528</v>
      </c>
      <c r="I11439" s="448" t="n">
        <v>3715.33032418647</v>
      </c>
      <c r="J11439" s="389"/>
      <c r="K11439" s="331" t="s">
        <v>2240</v>
      </c>
    </row>
    <row r="11440" customFormat="false" ht="15" hidden="true" customHeight="false" outlineLevel="0" collapsed="false">
      <c r="A11440" s="444"/>
      <c r="B11440" s="444" t="s">
        <v>1726</v>
      </c>
      <c r="C11440" s="444" t="str">
        <f aca="false">IFERROR(VLOOKUP(B11440,'[1]#¡REF!'!$A$1:$C$15201,2,FALSE()),"")</f>
        <v/>
      </c>
      <c r="D11440" s="444" t="s">
        <v>991</v>
      </c>
      <c r="E11440" s="444" t="s">
        <v>1009</v>
      </c>
      <c r="F11440" s="354" t="s">
        <v>993</v>
      </c>
      <c r="G11440" s="447" t="n">
        <v>122.395185147404</v>
      </c>
      <c r="H11440" s="448" t="n">
        <v>312.10772212588</v>
      </c>
      <c r="I11440" s="448" t="n">
        <v>6192.21720697746</v>
      </c>
      <c r="J11440" s="389"/>
      <c r="K11440" s="331" t="s">
        <v>2240</v>
      </c>
    </row>
    <row r="11441" customFormat="false" ht="15" hidden="true" customHeight="false" outlineLevel="0" collapsed="false">
      <c r="A11441" s="444"/>
      <c r="B11441" s="444" t="s">
        <v>1726</v>
      </c>
      <c r="C11441" s="444" t="str">
        <f aca="false">IFERROR(VLOOKUP(B11441,'[1]#¡REF!'!$A$1:$C$15201,2,FALSE()),"")</f>
        <v/>
      </c>
      <c r="D11441" s="444" t="s">
        <v>991</v>
      </c>
      <c r="E11441" s="444" t="s">
        <v>1011</v>
      </c>
      <c r="F11441" s="354" t="s">
        <v>993</v>
      </c>
      <c r="G11441" s="447" t="n">
        <v>253.532883519622</v>
      </c>
      <c r="H11441" s="448" t="n">
        <v>646.508852975037</v>
      </c>
      <c r="I11441" s="448" t="n">
        <v>12826.7356430247</v>
      </c>
      <c r="J11441" s="389"/>
      <c r="K11441" s="331" t="s">
        <v>2240</v>
      </c>
    </row>
    <row r="11442" customFormat="false" ht="15" hidden="true" customHeight="false" outlineLevel="0" collapsed="false">
      <c r="A11442" s="444"/>
      <c r="B11442" s="444" t="s">
        <v>1726</v>
      </c>
      <c r="C11442" s="444" t="str">
        <f aca="false">IFERROR(VLOOKUP(B11442,'[1]#¡REF!'!$A$1:$C$15201,2,FALSE()),"")</f>
        <v/>
      </c>
      <c r="D11442" s="444" t="s">
        <v>991</v>
      </c>
      <c r="E11442" s="444" t="s">
        <v>1001</v>
      </c>
      <c r="F11442" s="354" t="s">
        <v>993</v>
      </c>
      <c r="G11442" s="447" t="n">
        <v>227.305343845179</v>
      </c>
      <c r="H11442" s="448" t="n">
        <v>579.628626805205</v>
      </c>
      <c r="I11442" s="448" t="n">
        <v>11499.8319558153</v>
      </c>
      <c r="J11442" s="389"/>
      <c r="K11442" s="331" t="s">
        <v>2240</v>
      </c>
    </row>
    <row r="11443" customFormat="false" ht="15" hidden="true" customHeight="false" outlineLevel="0" collapsed="false">
      <c r="A11443" s="444"/>
      <c r="B11443" s="444" t="s">
        <v>1726</v>
      </c>
      <c r="C11443" s="444" t="str">
        <f aca="false">IFERROR(VLOOKUP(B11443,'[1]#¡REF!'!$A$1:$C$15201,2,FALSE()),"")</f>
        <v/>
      </c>
      <c r="D11443" s="444" t="s">
        <v>991</v>
      </c>
      <c r="E11443" s="444" t="s">
        <v>1012</v>
      </c>
      <c r="F11443" s="354" t="s">
        <v>993</v>
      </c>
      <c r="G11443" s="447" t="n">
        <v>43.7125661240728</v>
      </c>
      <c r="H11443" s="448" t="n">
        <v>111.467043616386</v>
      </c>
      <c r="I11443" s="448" t="n">
        <v>2211.50614534909</v>
      </c>
      <c r="J11443" s="389"/>
      <c r="K11443" s="331" t="s">
        <v>2240</v>
      </c>
    </row>
    <row r="11444" customFormat="false" ht="15" hidden="true" customHeight="false" outlineLevel="0" collapsed="false">
      <c r="A11444" s="444"/>
      <c r="B11444" s="444" t="s">
        <v>1726</v>
      </c>
      <c r="C11444" s="444" t="str">
        <f aca="false">IFERROR(VLOOKUP(B11444,'[1]#¡REF!'!$A$1:$C$15201,2,FALSE()),"")</f>
        <v/>
      </c>
      <c r="D11444" s="444" t="s">
        <v>991</v>
      </c>
      <c r="E11444" s="444" t="s">
        <v>1036</v>
      </c>
      <c r="F11444" s="354" t="s">
        <v>993</v>
      </c>
      <c r="G11444" s="447" t="n">
        <v>6.55688491861092</v>
      </c>
      <c r="H11444" s="448" t="n">
        <v>16.7200565424578</v>
      </c>
      <c r="I11444" s="448" t="n">
        <v>331.725921802364</v>
      </c>
      <c r="J11444" s="389"/>
      <c r="K11444" s="331" t="s">
        <v>2240</v>
      </c>
    </row>
    <row r="11445" customFormat="false" ht="15" hidden="true" customHeight="false" outlineLevel="0" collapsed="false">
      <c r="A11445" s="444"/>
      <c r="B11445" s="444" t="s">
        <v>1726</v>
      </c>
      <c r="C11445" s="444" t="str">
        <f aca="false">IFERROR(VLOOKUP(B11445,'[1]#¡REF!'!$A$1:$C$15201,2,FALSE()),"")</f>
        <v/>
      </c>
      <c r="D11445" s="444" t="s">
        <v>991</v>
      </c>
      <c r="E11445" s="444" t="s">
        <v>1037</v>
      </c>
      <c r="F11445" s="446" t="s">
        <v>1131</v>
      </c>
      <c r="G11445" s="447" t="n">
        <v>57.7005872837761</v>
      </c>
      <c r="H11445" s="448" t="n">
        <v>147.136497573629</v>
      </c>
      <c r="I11445" s="448" t="n">
        <v>2919.1881118608</v>
      </c>
      <c r="J11445" s="389"/>
      <c r="K11445" s="331" t="s">
        <v>2240</v>
      </c>
    </row>
    <row r="11446" customFormat="false" ht="15" hidden="true" customHeight="false" outlineLevel="0" collapsed="false">
      <c r="A11446" s="444"/>
      <c r="B11446" s="444" t="s">
        <v>1726</v>
      </c>
      <c r="C11446" s="444" t="str">
        <f aca="false">IFERROR(VLOOKUP(B11446,'[1]#¡REF!'!$A$1:$C$15201,2,FALSE()),"")</f>
        <v/>
      </c>
      <c r="D11446" s="444" t="s">
        <v>991</v>
      </c>
      <c r="E11446" s="444" t="s">
        <v>1014</v>
      </c>
      <c r="F11446" s="446" t="s">
        <v>1132</v>
      </c>
      <c r="G11446" s="447" t="n">
        <v>477.778347736116</v>
      </c>
      <c r="H11446" s="448" t="n">
        <v>1218.3347867271</v>
      </c>
      <c r="I11446" s="448" t="n">
        <v>24171.7621686656</v>
      </c>
      <c r="J11446" s="389"/>
      <c r="K11446" s="331" t="s">
        <v>2240</v>
      </c>
    </row>
    <row r="11447" customFormat="false" ht="15" hidden="true" customHeight="false" outlineLevel="0" collapsed="false">
      <c r="A11447" s="444"/>
      <c r="B11447" s="444" t="s">
        <v>1726</v>
      </c>
      <c r="C11447" s="444" t="str">
        <f aca="false">IFERROR(VLOOKUP(B11447,'[1]#¡REF!'!$A$1:$C$15201,2,FALSE()),"")</f>
        <v/>
      </c>
      <c r="D11447" s="444" t="s">
        <v>991</v>
      </c>
      <c r="E11447" s="444" t="s">
        <v>1002</v>
      </c>
      <c r="F11447" s="446" t="s">
        <v>1133</v>
      </c>
      <c r="G11447" s="447" t="n">
        <v>43.7125661240728</v>
      </c>
      <c r="H11447" s="448" t="n">
        <v>111.467043616386</v>
      </c>
      <c r="I11447" s="448" t="n">
        <v>2211.50614534909</v>
      </c>
      <c r="J11447" s="389"/>
      <c r="K11447" s="331" t="s">
        <v>2240</v>
      </c>
    </row>
    <row r="11448" customFormat="false" ht="15" hidden="true" customHeight="false" outlineLevel="0" collapsed="false">
      <c r="A11448" s="444"/>
      <c r="B11448" s="444" t="s">
        <v>1726</v>
      </c>
      <c r="C11448" s="444" t="str">
        <f aca="false">IFERROR(VLOOKUP(B11448,'[1]#¡REF!'!$A$1:$C$15201,2,FALSE()),"")</f>
        <v/>
      </c>
      <c r="D11448" s="444" t="s">
        <v>1016</v>
      </c>
      <c r="E11448" s="444" t="s">
        <v>1017</v>
      </c>
      <c r="F11448" s="446" t="s">
        <v>1130</v>
      </c>
      <c r="G11448" s="447" t="n">
        <v>17.0479007883884</v>
      </c>
      <c r="H11448" s="448" t="n">
        <v>43.4721470103904</v>
      </c>
      <c r="I11448" s="448" t="n">
        <v>862.487396686145</v>
      </c>
      <c r="J11448" s="389"/>
      <c r="K11448" s="331" t="s">
        <v>2240</v>
      </c>
    </row>
    <row r="11449" customFormat="false" ht="15" hidden="true" customHeight="false" outlineLevel="0" collapsed="false">
      <c r="A11449" s="444"/>
      <c r="B11449" s="444" t="s">
        <v>1726</v>
      </c>
      <c r="C11449" s="444" t="str">
        <f aca="false">IFERROR(VLOOKUP(B11449,'[1]#¡REF!'!$A$1:$C$15201,2,FALSE()),"")</f>
        <v/>
      </c>
      <c r="D11449" s="444" t="s">
        <v>1016</v>
      </c>
      <c r="E11449" s="444" t="s">
        <v>1040</v>
      </c>
      <c r="F11449" s="446" t="s">
        <v>1130</v>
      </c>
      <c r="G11449" s="447" t="n">
        <v>34.0958015767768</v>
      </c>
      <c r="H11449" s="448" t="n">
        <v>86.9442940207808</v>
      </c>
      <c r="I11449" s="448" t="n">
        <v>1724.97479337229</v>
      </c>
      <c r="J11449" s="389"/>
      <c r="K11449" s="331" t="s">
        <v>2240</v>
      </c>
    </row>
    <row r="11450" customFormat="false" ht="15" hidden="true" customHeight="false" outlineLevel="0" collapsed="false">
      <c r="A11450" s="444"/>
      <c r="B11450" s="444" t="s">
        <v>1726</v>
      </c>
      <c r="C11450" s="444" t="str">
        <f aca="false">IFERROR(VLOOKUP(B11450,'[1]#¡REF!'!$A$1:$C$15201,2,FALSE()),"")</f>
        <v/>
      </c>
      <c r="D11450" s="444" t="s">
        <v>1016</v>
      </c>
      <c r="E11450" s="444" t="s">
        <v>1091</v>
      </c>
      <c r="F11450" s="354" t="s">
        <v>993</v>
      </c>
      <c r="G11450" s="447" t="n">
        <v>85.239503941942</v>
      </c>
      <c r="H11450" s="448" t="n">
        <v>217.360735051952</v>
      </c>
      <c r="I11450" s="448" t="n">
        <v>4312.43698343073</v>
      </c>
      <c r="J11450" s="389"/>
      <c r="K11450" s="331" t="s">
        <v>2240</v>
      </c>
    </row>
    <row r="11451" customFormat="false" ht="15" hidden="true" customHeight="false" outlineLevel="0" collapsed="false">
      <c r="A11451" s="444"/>
      <c r="B11451" s="444" t="s">
        <v>1726</v>
      </c>
      <c r="C11451" s="444" t="str">
        <f aca="false">IFERROR(VLOOKUP(B11451,'[1]#¡REF!'!$A$1:$C$15201,2,FALSE()),"")</f>
        <v/>
      </c>
      <c r="D11451" s="444" t="s">
        <v>1016</v>
      </c>
      <c r="E11451" s="444" t="s">
        <v>1019</v>
      </c>
      <c r="F11451" s="354" t="s">
        <v>993</v>
      </c>
      <c r="G11451" s="447" t="n">
        <v>58.1377129450168</v>
      </c>
      <c r="H11451" s="448" t="n">
        <v>148.251168009793</v>
      </c>
      <c r="I11451" s="448" t="n">
        <v>2941.30317331429</v>
      </c>
      <c r="J11451" s="389"/>
      <c r="K11451" s="331" t="s">
        <v>2240</v>
      </c>
    </row>
    <row r="11452" customFormat="false" ht="15" hidden="true" customHeight="false" outlineLevel="0" collapsed="false">
      <c r="A11452" s="444"/>
      <c r="B11452" s="444" t="s">
        <v>1726</v>
      </c>
      <c r="C11452" s="444" t="str">
        <f aca="false">IFERROR(VLOOKUP(B11452,'[1]#¡REF!'!$A$1:$C$15201,2,FALSE()),"")</f>
        <v/>
      </c>
      <c r="D11452" s="444" t="s">
        <v>1016</v>
      </c>
      <c r="E11452" s="444" t="s">
        <v>1020</v>
      </c>
      <c r="F11452" s="354" t="s">
        <v>993</v>
      </c>
      <c r="G11452" s="447" t="n">
        <v>2727.66412614214</v>
      </c>
      <c r="H11452" s="448" t="n">
        <v>6955.54352166246</v>
      </c>
      <c r="I11452" s="448" t="n">
        <v>137997.983469783</v>
      </c>
      <c r="J11452" s="389"/>
      <c r="K11452" s="331" t="s">
        <v>2240</v>
      </c>
    </row>
    <row r="11453" customFormat="false" ht="15" hidden="true" customHeight="false" outlineLevel="0" collapsed="false">
      <c r="A11453" s="444"/>
      <c r="B11453" s="444" t="s">
        <v>1726</v>
      </c>
      <c r="C11453" s="444" t="str">
        <f aca="false">IFERROR(VLOOKUP(B11453,'[1]#¡REF!'!$A$1:$C$15201,2,FALSE()),"")</f>
        <v/>
      </c>
      <c r="D11453" s="444" t="s">
        <v>1016</v>
      </c>
      <c r="E11453" s="444" t="s">
        <v>1041</v>
      </c>
      <c r="F11453" s="354" t="s">
        <v>993</v>
      </c>
      <c r="G11453" s="447" t="n">
        <v>6.99401057985165</v>
      </c>
      <c r="H11453" s="448" t="n">
        <v>17.8347269786217</v>
      </c>
      <c r="I11453" s="448" t="n">
        <v>353.840983255855</v>
      </c>
      <c r="J11453" s="389"/>
      <c r="K11453" s="331" t="s">
        <v>2240</v>
      </c>
    </row>
    <row r="11454" customFormat="false" ht="15" hidden="true" customHeight="false" outlineLevel="0" collapsed="false">
      <c r="A11454" s="444"/>
      <c r="B11454" s="444" t="s">
        <v>1726</v>
      </c>
      <c r="C11454" s="444" t="str">
        <f aca="false">IFERROR(VLOOKUP(B11454,'[1]#¡REF!'!$A$1:$C$15201,2,FALSE()),"")</f>
        <v/>
      </c>
      <c r="D11454" s="444" t="s">
        <v>1016</v>
      </c>
      <c r="E11454" s="444" t="s">
        <v>1022</v>
      </c>
      <c r="F11454" s="354" t="s">
        <v>993</v>
      </c>
      <c r="G11454" s="447" t="n">
        <v>4.37125661240728</v>
      </c>
      <c r="H11454" s="448" t="n">
        <v>11.1467043616386</v>
      </c>
      <c r="I11454" s="448" t="n">
        <v>221.150614534909</v>
      </c>
      <c r="J11454" s="389"/>
      <c r="K11454" s="331" t="s">
        <v>2240</v>
      </c>
    </row>
    <row r="11455" customFormat="false" ht="15" hidden="true" customHeight="false" outlineLevel="0" collapsed="false">
      <c r="A11455" s="444"/>
      <c r="B11455" s="444" t="s">
        <v>1726</v>
      </c>
      <c r="C11455" s="444" t="str">
        <f aca="false">IFERROR(VLOOKUP(B11455,'[1]#¡REF!'!$A$1:$C$15201,2,FALSE()),"")</f>
        <v/>
      </c>
      <c r="D11455" s="444" t="s">
        <v>1016</v>
      </c>
      <c r="E11455" s="444" t="s">
        <v>1023</v>
      </c>
      <c r="F11455" s="354" t="s">
        <v>993</v>
      </c>
      <c r="G11455" s="447" t="n">
        <v>34.0958015767768</v>
      </c>
      <c r="H11455" s="448" t="n">
        <v>86.9442940207808</v>
      </c>
      <c r="I11455" s="448" t="n">
        <v>1724.97479337229</v>
      </c>
      <c r="J11455" s="389"/>
      <c r="K11455" s="331" t="s">
        <v>2240</v>
      </c>
    </row>
    <row r="11456" customFormat="false" ht="15" hidden="true" customHeight="false" outlineLevel="0" collapsed="false">
      <c r="A11456" s="444"/>
      <c r="B11456" s="444" t="s">
        <v>1726</v>
      </c>
      <c r="C11456" s="444" t="str">
        <f aca="false">IFERROR(VLOOKUP(B11456,'[1]#¡REF!'!$A$1:$C$15201,2,FALSE()),"")</f>
        <v/>
      </c>
      <c r="D11456" s="444" t="s">
        <v>1016</v>
      </c>
      <c r="E11456" s="444" t="s">
        <v>1042</v>
      </c>
      <c r="F11456" s="354" t="s">
        <v>993</v>
      </c>
      <c r="G11456" s="447" t="n">
        <v>1193.35305518719</v>
      </c>
      <c r="H11456" s="448" t="n">
        <v>3043.05029072733</v>
      </c>
      <c r="I11456" s="448" t="n">
        <v>60374.1177680302</v>
      </c>
      <c r="J11456" s="389"/>
      <c r="K11456" s="331" t="s">
        <v>2240</v>
      </c>
    </row>
    <row r="11457" customFormat="false" ht="15" hidden="true" customHeight="false" outlineLevel="0" collapsed="false">
      <c r="A11457" s="444"/>
      <c r="B11457" s="444" t="s">
        <v>1726</v>
      </c>
      <c r="C11457" s="444" t="str">
        <f aca="false">IFERROR(VLOOKUP(B11457,'[1]#¡REF!'!$A$1:$C$15201,2,FALSE()),"")</f>
        <v/>
      </c>
      <c r="D11457" s="444" t="s">
        <v>1016</v>
      </c>
      <c r="E11457" s="444" t="s">
        <v>1024</v>
      </c>
      <c r="F11457" s="354" t="s">
        <v>993</v>
      </c>
      <c r="G11457" s="447" t="n">
        <v>109.281415310182</v>
      </c>
      <c r="H11457" s="448" t="n">
        <v>278.667609040964</v>
      </c>
      <c r="I11457" s="448" t="n">
        <v>5528.76536337273</v>
      </c>
      <c r="J11457" s="389"/>
      <c r="K11457" s="331" t="s">
        <v>2240</v>
      </c>
    </row>
    <row r="11458" customFormat="false" ht="15" hidden="true" customHeight="false" outlineLevel="0" collapsed="false">
      <c r="A11458" s="444"/>
      <c r="B11458" s="444" t="s">
        <v>1726</v>
      </c>
      <c r="C11458" s="444" t="str">
        <f aca="false">IFERROR(VLOOKUP(B11458,'[1]#¡REF!'!$A$1:$C$15201,2,FALSE()),"")</f>
        <v/>
      </c>
      <c r="D11458" s="444" t="s">
        <v>1016</v>
      </c>
      <c r="E11458" s="444" t="s">
        <v>1025</v>
      </c>
      <c r="F11458" s="354" t="s">
        <v>993</v>
      </c>
      <c r="G11458" s="447" t="n">
        <v>272.766412614214</v>
      </c>
      <c r="H11458" s="448" t="n">
        <v>695.554352166246</v>
      </c>
      <c r="I11458" s="448" t="n">
        <v>13799.7983469783</v>
      </c>
      <c r="J11458" s="389"/>
      <c r="K11458" s="331" t="s">
        <v>2240</v>
      </c>
    </row>
    <row r="11459" customFormat="false" ht="15" hidden="true" customHeight="false" outlineLevel="0" collapsed="false">
      <c r="A11459" s="444"/>
      <c r="B11459" s="444" t="s">
        <v>1726</v>
      </c>
      <c r="C11459" s="444" t="str">
        <f aca="false">IFERROR(VLOOKUP(B11459,'[1]#¡REF!'!$A$1:$C$15201,2,FALSE()),"")</f>
        <v/>
      </c>
      <c r="D11459" s="444" t="s">
        <v>1016</v>
      </c>
      <c r="E11459" s="444" t="s">
        <v>1065</v>
      </c>
      <c r="F11459" s="354" t="s">
        <v>993</v>
      </c>
      <c r="G11459" s="447" t="n">
        <v>34.0958015767768</v>
      </c>
      <c r="H11459" s="448" t="n">
        <v>86.9442940207808</v>
      </c>
      <c r="I11459" s="448" t="n">
        <v>1724.97479337229</v>
      </c>
      <c r="J11459" s="389"/>
      <c r="K11459" s="331" t="s">
        <v>2240</v>
      </c>
    </row>
    <row r="11460" customFormat="false" ht="15" hidden="true" customHeight="false" outlineLevel="0" collapsed="false">
      <c r="A11460" s="444"/>
      <c r="B11460" s="444" t="s">
        <v>1726</v>
      </c>
      <c r="C11460" s="444" t="str">
        <f aca="false">IFERROR(VLOOKUP(B11460,'[1]#¡REF!'!$A$1:$C$15201,2,FALSE()),"")</f>
        <v/>
      </c>
      <c r="D11460" s="444" t="s">
        <v>1016</v>
      </c>
      <c r="E11460" s="444" t="s">
        <v>1093</v>
      </c>
      <c r="F11460" s="446" t="s">
        <v>1131</v>
      </c>
      <c r="G11460" s="447" t="n">
        <v>136.383206307107</v>
      </c>
      <c r="H11460" s="448" t="n">
        <v>347.777176083123</v>
      </c>
      <c r="I11460" s="448" t="n">
        <v>6899.89917348916</v>
      </c>
      <c r="J11460" s="389"/>
      <c r="K11460" s="331" t="s">
        <v>2240</v>
      </c>
    </row>
    <row r="11461" customFormat="false" ht="15" hidden="true" customHeight="false" outlineLevel="0" collapsed="false">
      <c r="A11461" s="444"/>
      <c r="B11461" s="444" t="s">
        <v>1726</v>
      </c>
      <c r="C11461" s="444" t="str">
        <f aca="false">IFERROR(VLOOKUP(B11461,'[1]#¡REF!'!$A$1:$C$15201,2,FALSE()),"")</f>
        <v/>
      </c>
      <c r="D11461" s="444" t="s">
        <v>1016</v>
      </c>
      <c r="E11461" s="444" t="s">
        <v>1026</v>
      </c>
      <c r="F11461" s="446" t="s">
        <v>1132</v>
      </c>
      <c r="G11461" s="447" t="n">
        <v>286.317308112677</v>
      </c>
      <c r="H11461" s="448" t="n">
        <v>730.109135687326</v>
      </c>
      <c r="I11461" s="448" t="n">
        <v>14485.3652520365</v>
      </c>
      <c r="J11461" s="389"/>
      <c r="K11461" s="331" t="s">
        <v>2240</v>
      </c>
    </row>
    <row r="11462" customFormat="false" ht="15" hidden="true" customHeight="false" outlineLevel="0" collapsed="false">
      <c r="A11462" s="444"/>
      <c r="B11462" s="444" t="s">
        <v>1726</v>
      </c>
      <c r="C11462" s="444" t="str">
        <f aca="false">IFERROR(VLOOKUP(B11462,'[1]#¡REF!'!$A$1:$C$15201,2,FALSE()),"")</f>
        <v/>
      </c>
      <c r="D11462" s="444" t="s">
        <v>1016</v>
      </c>
      <c r="E11462" s="444" t="s">
        <v>1027</v>
      </c>
      <c r="F11462" s="446" t="s">
        <v>1133</v>
      </c>
      <c r="G11462" s="447" t="n">
        <v>3.49700528992582</v>
      </c>
      <c r="H11462" s="448" t="n">
        <v>8.91736348931085</v>
      </c>
      <c r="I11462" s="448" t="n">
        <v>176.920491627927</v>
      </c>
      <c r="J11462" s="389"/>
      <c r="K11462" s="331" t="s">
        <v>2240</v>
      </c>
    </row>
    <row r="11463" customFormat="false" ht="15" hidden="true" customHeight="false" outlineLevel="0" collapsed="false">
      <c r="A11463" s="444"/>
      <c r="B11463" s="444" t="s">
        <v>1726</v>
      </c>
      <c r="C11463" s="444" t="str">
        <f aca="false">IFERROR(VLOOKUP(B11463,'[1]#¡REF!'!$A$1:$C$15201,2,FALSE()),"")</f>
        <v/>
      </c>
      <c r="D11463" s="444" t="s">
        <v>1016</v>
      </c>
      <c r="E11463" s="444" t="s">
        <v>1028</v>
      </c>
      <c r="F11463" s="446" t="s">
        <v>1134</v>
      </c>
      <c r="G11463" s="447" t="n">
        <v>3.49700528992582</v>
      </c>
      <c r="H11463" s="448" t="n">
        <v>8.91736348931085</v>
      </c>
      <c r="I11463" s="448" t="n">
        <v>176.920491627927</v>
      </c>
      <c r="J11463" s="389"/>
      <c r="K11463" s="331" t="s">
        <v>2240</v>
      </c>
    </row>
    <row r="11464" customFormat="false" ht="15" hidden="true" customHeight="false" outlineLevel="0" collapsed="false">
      <c r="A11464" s="444"/>
      <c r="B11464" s="444" t="s">
        <v>1727</v>
      </c>
      <c r="C11464" s="444" t="str">
        <f aca="false">IFERROR(VLOOKUP(B11464,'[1]#¡REF!'!$A$1:$C$15201,2,FALSE()),"")</f>
        <v/>
      </c>
      <c r="D11464" s="444" t="s">
        <v>991</v>
      </c>
      <c r="E11464" s="444" t="s">
        <v>997</v>
      </c>
      <c r="F11464" s="446" t="s">
        <v>1130</v>
      </c>
      <c r="G11464" s="447" t="n">
        <v>6.58550418782563</v>
      </c>
      <c r="H11464" s="448" t="n">
        <v>51.1693675394051</v>
      </c>
      <c r="I11464" s="448" t="n">
        <v>1015.2002519818</v>
      </c>
      <c r="J11464" s="389"/>
      <c r="K11464" s="331" t="s">
        <v>2240</v>
      </c>
    </row>
    <row r="11465" customFormat="false" ht="15" hidden="true" customHeight="false" outlineLevel="0" collapsed="false">
      <c r="A11465" s="444"/>
      <c r="B11465" s="444" t="s">
        <v>1727</v>
      </c>
      <c r="C11465" s="444" t="str">
        <f aca="false">IFERROR(VLOOKUP(B11465,'[1]#¡REF!'!$A$1:$C$15201,2,FALSE()),"")</f>
        <v/>
      </c>
      <c r="D11465" s="444" t="s">
        <v>991</v>
      </c>
      <c r="E11465" s="444" t="s">
        <v>1032</v>
      </c>
      <c r="F11465" s="446" t="s">
        <v>1130</v>
      </c>
      <c r="G11465" s="447" t="n">
        <v>9.87825628173844</v>
      </c>
      <c r="H11465" s="448" t="n">
        <v>76.7540513091077</v>
      </c>
      <c r="I11465" s="448" t="n">
        <v>1522.8003779727</v>
      </c>
      <c r="J11465" s="389"/>
      <c r="K11465" s="331" t="s">
        <v>2240</v>
      </c>
    </row>
    <row r="11466" customFormat="false" ht="15" hidden="true" customHeight="false" outlineLevel="0" collapsed="false">
      <c r="A11466" s="444"/>
      <c r="B11466" s="444" t="s">
        <v>1727</v>
      </c>
      <c r="C11466" s="444" t="str">
        <f aca="false">IFERROR(VLOOKUP(B11466,'[1]#¡REF!'!$A$1:$C$15201,2,FALSE()),"")</f>
        <v/>
      </c>
      <c r="D11466" s="444" t="s">
        <v>991</v>
      </c>
      <c r="E11466" s="444" t="s">
        <v>1000</v>
      </c>
      <c r="F11466" s="354" t="s">
        <v>993</v>
      </c>
      <c r="G11466" s="447" t="n">
        <v>85.1999604299941</v>
      </c>
      <c r="H11466" s="448" t="n">
        <v>662.003692541054</v>
      </c>
      <c r="I11466" s="448" t="n">
        <v>13134.1532600145</v>
      </c>
      <c r="J11466" s="389"/>
      <c r="K11466" s="331" t="s">
        <v>2240</v>
      </c>
    </row>
    <row r="11467" customFormat="false" ht="15" hidden="true" customHeight="false" outlineLevel="0" collapsed="false">
      <c r="A11467" s="444"/>
      <c r="B11467" s="444" t="s">
        <v>1727</v>
      </c>
      <c r="C11467" s="444" t="str">
        <f aca="false">IFERROR(VLOOKUP(B11467,'[1]#¡REF!'!$A$1:$C$15201,2,FALSE()),"")</f>
        <v/>
      </c>
      <c r="D11467" s="444" t="s">
        <v>991</v>
      </c>
      <c r="E11467" s="444" t="s">
        <v>1053</v>
      </c>
      <c r="F11467" s="354" t="s">
        <v>993</v>
      </c>
      <c r="G11467" s="447" t="n">
        <v>82.3188023478204</v>
      </c>
      <c r="H11467" s="448" t="n">
        <v>639.617094242564</v>
      </c>
      <c r="I11467" s="448" t="n">
        <v>12690.0031497725</v>
      </c>
      <c r="J11467" s="389"/>
      <c r="K11467" s="331" t="s">
        <v>2240</v>
      </c>
    </row>
    <row r="11468" customFormat="false" ht="15" hidden="true" customHeight="false" outlineLevel="0" collapsed="false">
      <c r="A11468" s="444"/>
      <c r="B11468" s="444" t="s">
        <v>1727</v>
      </c>
      <c r="C11468" s="444" t="str">
        <f aca="false">IFERROR(VLOOKUP(B11468,'[1]#¡REF!'!$A$1:$C$15201,2,FALSE()),"")</f>
        <v/>
      </c>
      <c r="D11468" s="444" t="s">
        <v>991</v>
      </c>
      <c r="E11468" s="444" t="s">
        <v>1034</v>
      </c>
      <c r="F11468" s="354" t="s">
        <v>993</v>
      </c>
      <c r="G11468" s="447" t="n">
        <v>48.1564993734749</v>
      </c>
      <c r="H11468" s="448" t="n">
        <v>374.1760001319</v>
      </c>
      <c r="I11468" s="448" t="n">
        <v>7423.6518426169</v>
      </c>
      <c r="J11468" s="389"/>
      <c r="K11468" s="331" t="s">
        <v>2240</v>
      </c>
    </row>
    <row r="11469" customFormat="false" ht="15" hidden="true" customHeight="false" outlineLevel="0" collapsed="false">
      <c r="A11469" s="444"/>
      <c r="B11469" s="444" t="s">
        <v>1727</v>
      </c>
      <c r="C11469" s="444" t="str">
        <f aca="false">IFERROR(VLOOKUP(B11469,'[1]#¡REF!'!$A$1:$C$15201,2,FALSE()),"")</f>
        <v/>
      </c>
      <c r="D11469" s="444" t="s">
        <v>991</v>
      </c>
      <c r="E11469" s="444" t="s">
        <v>1009</v>
      </c>
      <c r="F11469" s="354" t="s">
        <v>993</v>
      </c>
      <c r="G11469" s="447" t="n">
        <v>329.275209391281</v>
      </c>
      <c r="H11469" s="448" t="n">
        <v>2558.46837697026</v>
      </c>
      <c r="I11469" s="448" t="n">
        <v>50760.0125990899</v>
      </c>
      <c r="J11469" s="389"/>
      <c r="K11469" s="331" t="s">
        <v>2240</v>
      </c>
    </row>
    <row r="11470" customFormat="false" ht="15" hidden="true" customHeight="false" outlineLevel="0" collapsed="false">
      <c r="A11470" s="444"/>
      <c r="B11470" s="444" t="s">
        <v>1727</v>
      </c>
      <c r="C11470" s="444" t="str">
        <f aca="false">IFERROR(VLOOKUP(B11470,'[1]#¡REF!'!$A$1:$C$15201,2,FALSE()),"")</f>
        <v/>
      </c>
      <c r="D11470" s="444" t="s">
        <v>991</v>
      </c>
      <c r="E11470" s="444" t="s">
        <v>1046</v>
      </c>
      <c r="F11470" s="354" t="s">
        <v>993</v>
      </c>
      <c r="G11470" s="447" t="n">
        <v>1.23478203521731</v>
      </c>
      <c r="H11470" s="448" t="n">
        <v>9.59425641363846</v>
      </c>
      <c r="I11470" s="448" t="n">
        <v>190.350047246587</v>
      </c>
      <c r="J11470" s="389"/>
      <c r="K11470" s="331" t="s">
        <v>2240</v>
      </c>
    </row>
    <row r="11471" customFormat="false" ht="15" hidden="true" customHeight="false" outlineLevel="0" collapsed="false">
      <c r="A11471" s="444"/>
      <c r="B11471" s="444" t="s">
        <v>1727</v>
      </c>
      <c r="C11471" s="444" t="str">
        <f aca="false">IFERROR(VLOOKUP(B11471,'[1]#¡REF!'!$A$1:$C$15201,2,FALSE()),"")</f>
        <v/>
      </c>
      <c r="D11471" s="444" t="s">
        <v>991</v>
      </c>
      <c r="E11471" s="444" t="s">
        <v>1012</v>
      </c>
      <c r="F11471" s="354" t="s">
        <v>993</v>
      </c>
      <c r="G11471" s="447" t="n">
        <v>16.4637604695641</v>
      </c>
      <c r="H11471" s="448" t="n">
        <v>127.923418848513</v>
      </c>
      <c r="I11471" s="448" t="n">
        <v>2538.00062995449</v>
      </c>
      <c r="J11471" s="389"/>
      <c r="K11471" s="331" t="s">
        <v>2240</v>
      </c>
    </row>
    <row r="11472" customFormat="false" ht="15" hidden="true" customHeight="false" outlineLevel="0" collapsed="false">
      <c r="A11472" s="449"/>
      <c r="B11472" s="449" t="s">
        <v>1727</v>
      </c>
      <c r="C11472" s="449" t="str">
        <f aca="false">IFERROR(VLOOKUP(B11472,'[1]#¡REF!'!$A$1:$C$15201,2,FALSE()),"")</f>
        <v/>
      </c>
      <c r="D11472" s="449" t="s">
        <v>991</v>
      </c>
      <c r="E11472" s="449" t="s">
        <v>1014</v>
      </c>
      <c r="F11472" s="450" t="s">
        <v>1132</v>
      </c>
      <c r="G11472" s="447" t="n">
        <v>53.5072215260832</v>
      </c>
      <c r="H11472" s="448" t="n">
        <v>415.751111257667</v>
      </c>
      <c r="I11472" s="448" t="n">
        <v>8248.50204735211</v>
      </c>
      <c r="J11472" s="390"/>
      <c r="K11472" s="331" t="s">
        <v>2240</v>
      </c>
    </row>
    <row r="11473" customFormat="false" ht="15.75" hidden="true" customHeight="false" outlineLevel="0" collapsed="false">
      <c r="A11473" s="451"/>
      <c r="B11473" s="451" t="s">
        <v>1727</v>
      </c>
      <c r="C11473" s="451" t="str">
        <f aca="false">IFERROR(VLOOKUP(B11473,'[1]#¡REF!'!$A$1:$C$15201,2,FALSE()),"")</f>
        <v/>
      </c>
      <c r="D11473" s="451" t="s">
        <v>991</v>
      </c>
      <c r="E11473" s="451" t="s">
        <v>612</v>
      </c>
      <c r="F11473" s="452" t="s">
        <v>1136</v>
      </c>
      <c r="G11473" s="453" t="n">
        <v>15.6405724460859</v>
      </c>
      <c r="H11473" s="454" t="n">
        <v>121.527247906087</v>
      </c>
      <c r="I11473" s="454" t="n">
        <v>2411.10059845677</v>
      </c>
      <c r="J11473" s="360"/>
      <c r="K11473" s="356" t="s">
        <v>2240</v>
      </c>
      <c r="L11473" s="379"/>
      <c r="M11473" s="379"/>
      <c r="N11473" s="379"/>
      <c r="O11473" s="379"/>
      <c r="P11473" s="101"/>
      <c r="Q11473" s="380"/>
      <c r="R11473" s="381"/>
      <c r="S11473" s="381"/>
      <c r="T11473" s="382"/>
    </row>
    <row r="11474" customFormat="false" ht="15" hidden="true" customHeight="false" outlineLevel="0" collapsed="false">
      <c r="A11474" s="439"/>
      <c r="B11474" s="439" t="s">
        <v>1729</v>
      </c>
      <c r="C11474" s="439" t="str">
        <f aca="false">IFERROR(VLOOKUP(B11474,'[1]#¡REF!'!$A$1:$C$15201,2,FALSE()),"")</f>
        <v/>
      </c>
      <c r="D11474" s="439" t="s">
        <v>991</v>
      </c>
      <c r="E11474" s="439" t="s">
        <v>997</v>
      </c>
      <c r="F11474" s="441" t="s">
        <v>1130</v>
      </c>
      <c r="G11474" s="447" t="n">
        <v>2.89799068529607</v>
      </c>
      <c r="H11474" s="448" t="n">
        <v>22.5173876247505</v>
      </c>
      <c r="I11474" s="448" t="n">
        <v>446.74497047505</v>
      </c>
      <c r="J11474" s="388"/>
      <c r="K11474" s="331" t="s">
        <v>2240</v>
      </c>
    </row>
    <row r="11475" customFormat="false" ht="15" hidden="true" customHeight="false" outlineLevel="0" collapsed="false">
      <c r="A11475" s="444"/>
      <c r="B11475" s="444" t="s">
        <v>1729</v>
      </c>
      <c r="C11475" s="444" t="str">
        <f aca="false">IFERROR(VLOOKUP(B11475,'[1]#¡REF!'!$A$1:$C$15201,2,FALSE()),"")</f>
        <v/>
      </c>
      <c r="D11475" s="444" t="s">
        <v>991</v>
      </c>
      <c r="E11475" s="444" t="s">
        <v>1032</v>
      </c>
      <c r="F11475" s="446" t="s">
        <v>1130</v>
      </c>
      <c r="G11475" s="447" t="n">
        <v>2.48399201596806</v>
      </c>
      <c r="H11475" s="448" t="n">
        <v>19.3006179640719</v>
      </c>
      <c r="I11475" s="448" t="n">
        <v>382.924260407186</v>
      </c>
      <c r="J11475" s="389"/>
      <c r="K11475" s="331" t="s">
        <v>2240</v>
      </c>
    </row>
    <row r="11476" customFormat="false" ht="15" hidden="true" customHeight="false" outlineLevel="0" collapsed="false">
      <c r="A11476" s="444"/>
      <c r="B11476" s="444" t="s">
        <v>1729</v>
      </c>
      <c r="C11476" s="444" t="str">
        <f aca="false">IFERROR(VLOOKUP(B11476,'[1]#¡REF!'!$A$1:$C$15201,2,FALSE()),"")</f>
        <v/>
      </c>
      <c r="D11476" s="444" t="s">
        <v>991</v>
      </c>
      <c r="E11476" s="444" t="s">
        <v>992</v>
      </c>
      <c r="F11476" s="354" t="s">
        <v>993</v>
      </c>
      <c r="G11476" s="447" t="n">
        <v>3932.9873586161</v>
      </c>
      <c r="H11476" s="448" t="n">
        <v>30559.3117764471</v>
      </c>
      <c r="I11476" s="448" t="n">
        <v>606296.745644711</v>
      </c>
      <c r="J11476" s="389"/>
      <c r="K11476" s="331" t="s">
        <v>2240</v>
      </c>
    </row>
    <row r="11477" customFormat="false" ht="15" hidden="true" customHeight="false" outlineLevel="0" collapsed="false">
      <c r="A11477" s="444"/>
      <c r="B11477" s="444" t="s">
        <v>1729</v>
      </c>
      <c r="C11477" s="444" t="str">
        <f aca="false">IFERROR(VLOOKUP(B11477,'[1]#¡REF!'!$A$1:$C$15201,2,FALSE()),"")</f>
        <v/>
      </c>
      <c r="D11477" s="444" t="s">
        <v>991</v>
      </c>
      <c r="E11477" s="444" t="s">
        <v>1000</v>
      </c>
      <c r="F11477" s="354" t="s">
        <v>993</v>
      </c>
      <c r="G11477" s="447" t="n">
        <v>66.2397870924817</v>
      </c>
      <c r="H11477" s="448" t="n">
        <v>514.683145708583</v>
      </c>
      <c r="I11477" s="448" t="n">
        <v>10211.3136108583</v>
      </c>
      <c r="J11477" s="389"/>
      <c r="K11477" s="331" t="s">
        <v>2240</v>
      </c>
    </row>
    <row r="11478" customFormat="false" ht="15" hidden="true" customHeight="false" outlineLevel="0" collapsed="false">
      <c r="A11478" s="444"/>
      <c r="B11478" s="444" t="s">
        <v>1729</v>
      </c>
      <c r="C11478" s="444" t="str">
        <f aca="false">IFERROR(VLOOKUP(B11478,'[1]#¡REF!'!$A$1:$C$15201,2,FALSE()),"")</f>
        <v/>
      </c>
      <c r="D11478" s="444" t="s">
        <v>991</v>
      </c>
      <c r="E11478" s="444" t="s">
        <v>1009</v>
      </c>
      <c r="F11478" s="354" t="s">
        <v>993</v>
      </c>
      <c r="G11478" s="447" t="n">
        <v>207.827332002661</v>
      </c>
      <c r="H11478" s="448" t="n">
        <v>1614.81836966068</v>
      </c>
      <c r="I11478" s="448" t="n">
        <v>32037.9964540679</v>
      </c>
      <c r="J11478" s="389"/>
      <c r="K11478" s="331" t="s">
        <v>2240</v>
      </c>
    </row>
    <row r="11479" customFormat="false" ht="15" hidden="true" customHeight="false" outlineLevel="0" collapsed="false">
      <c r="A11479" s="444"/>
      <c r="B11479" s="444" t="s">
        <v>1729</v>
      </c>
      <c r="C11479" s="444" t="str">
        <f aca="false">IFERROR(VLOOKUP(B11479,'[1]#¡REF!'!$A$1:$C$15201,2,FALSE()),"")</f>
        <v/>
      </c>
      <c r="D11479" s="444" t="s">
        <v>991</v>
      </c>
      <c r="E11479" s="444" t="s">
        <v>1011</v>
      </c>
      <c r="F11479" s="354" t="s">
        <v>993</v>
      </c>
      <c r="G11479" s="447" t="n">
        <v>53.8198270126414</v>
      </c>
      <c r="H11479" s="448" t="n">
        <v>418.180055888224</v>
      </c>
      <c r="I11479" s="448" t="n">
        <v>8296.69230882235</v>
      </c>
      <c r="J11479" s="389"/>
      <c r="K11479" s="331" t="s">
        <v>2240</v>
      </c>
    </row>
    <row r="11480" customFormat="false" ht="15" hidden="true" customHeight="false" outlineLevel="0" collapsed="false">
      <c r="A11480" s="444"/>
      <c r="B11480" s="444" t="s">
        <v>1729</v>
      </c>
      <c r="C11480" s="444" t="str">
        <f aca="false">IFERROR(VLOOKUP(B11480,'[1]#¡REF!'!$A$1:$C$15201,2,FALSE()),"")</f>
        <v/>
      </c>
      <c r="D11480" s="444" t="s">
        <v>991</v>
      </c>
      <c r="E11480" s="444" t="s">
        <v>1012</v>
      </c>
      <c r="F11480" s="354" t="s">
        <v>993</v>
      </c>
      <c r="G11480" s="447" t="n">
        <v>206.999334664005</v>
      </c>
      <c r="H11480" s="448" t="n">
        <v>1608.38483033932</v>
      </c>
      <c r="I11480" s="448" t="n">
        <v>31910.3550339321</v>
      </c>
      <c r="J11480" s="389"/>
      <c r="K11480" s="331" t="s">
        <v>2240</v>
      </c>
    </row>
    <row r="11481" customFormat="false" ht="15" hidden="true" customHeight="false" outlineLevel="0" collapsed="false">
      <c r="A11481" s="449"/>
      <c r="B11481" s="449" t="s">
        <v>1729</v>
      </c>
      <c r="C11481" s="449" t="str">
        <f aca="false">IFERROR(VLOOKUP(B11481,'[1]#¡REF!'!$A$1:$C$15201,2,FALSE()),"")</f>
        <v/>
      </c>
      <c r="D11481" s="449" t="s">
        <v>991</v>
      </c>
      <c r="E11481" s="449" t="s">
        <v>1014</v>
      </c>
      <c r="F11481" s="450" t="s">
        <v>1132</v>
      </c>
      <c r="G11481" s="447" t="n">
        <v>62.0998003992016</v>
      </c>
      <c r="H11481" s="448" t="n">
        <v>482.515449101796</v>
      </c>
      <c r="I11481" s="448" t="n">
        <v>9573.10651017964</v>
      </c>
      <c r="J11481" s="390"/>
      <c r="K11481" s="331" t="s">
        <v>2240</v>
      </c>
    </row>
    <row r="11482" customFormat="false" ht="15.75" hidden="true" customHeight="false" outlineLevel="0" collapsed="false">
      <c r="A11482" s="451"/>
      <c r="B11482" s="451" t="s">
        <v>1729</v>
      </c>
      <c r="C11482" s="451" t="str">
        <f aca="false">IFERROR(VLOOKUP(B11482,'[1]#¡REF!'!$A$1:$C$15201,2,FALSE()),"")</f>
        <v/>
      </c>
      <c r="D11482" s="451" t="s">
        <v>991</v>
      </c>
      <c r="E11482" s="451" t="s">
        <v>612</v>
      </c>
      <c r="F11482" s="452" t="s">
        <v>1136</v>
      </c>
      <c r="G11482" s="453" t="n">
        <v>13.2479574184963</v>
      </c>
      <c r="H11482" s="454" t="n">
        <v>102.936629141717</v>
      </c>
      <c r="I11482" s="454" t="n">
        <v>2042.26272217166</v>
      </c>
      <c r="J11482" s="360"/>
      <c r="K11482" s="356" t="s">
        <v>2240</v>
      </c>
      <c r="L11482" s="379"/>
      <c r="M11482" s="379"/>
      <c r="N11482" s="379"/>
      <c r="O11482" s="379"/>
      <c r="P11482" s="101"/>
      <c r="Q11482" s="380"/>
      <c r="R11482" s="381"/>
      <c r="S11482" s="381"/>
      <c r="T11482" s="382"/>
    </row>
    <row r="11483" customFormat="false" ht="15" hidden="true" customHeight="false" outlineLevel="0" collapsed="false">
      <c r="A11483" s="439"/>
      <c r="B11483" s="439" t="s">
        <v>1730</v>
      </c>
      <c r="C11483" s="439" t="str">
        <f aca="false">IFERROR(VLOOKUP(B11483,'[1]#¡REF!'!$A$1:$C$15201,2,FALSE()),"")</f>
        <v/>
      </c>
      <c r="D11483" s="439" t="s">
        <v>991</v>
      </c>
      <c r="E11483" s="439" t="s">
        <v>997</v>
      </c>
      <c r="F11483" s="441" t="s">
        <v>1130</v>
      </c>
      <c r="G11483" s="447" t="n">
        <v>16.5439725270388</v>
      </c>
      <c r="H11483" s="448" t="n">
        <v>128.546666535091</v>
      </c>
      <c r="I11483" s="448" t="n">
        <v>2550.36586405621</v>
      </c>
      <c r="J11483" s="388"/>
      <c r="K11483" s="331" t="s">
        <v>2240</v>
      </c>
    </row>
    <row r="11484" customFormat="false" ht="15" hidden="true" customHeight="false" outlineLevel="0" collapsed="false">
      <c r="A11484" s="444"/>
      <c r="B11484" s="444" t="s">
        <v>1730</v>
      </c>
      <c r="C11484" s="444" t="str">
        <f aca="false">IFERROR(VLOOKUP(B11484,'[1]#¡REF!'!$A$1:$C$15201,2,FALSE()),"")</f>
        <v/>
      </c>
      <c r="D11484" s="444" t="s">
        <v>991</v>
      </c>
      <c r="E11484" s="444" t="s">
        <v>1032</v>
      </c>
      <c r="F11484" s="446" t="s">
        <v>1130</v>
      </c>
      <c r="G11484" s="447" t="n">
        <v>2.83610957606379</v>
      </c>
      <c r="H11484" s="448" t="n">
        <v>22.0365714060156</v>
      </c>
      <c r="I11484" s="448" t="n">
        <v>437.20557669535</v>
      </c>
      <c r="J11484" s="389"/>
      <c r="K11484" s="331" t="s">
        <v>2240</v>
      </c>
    </row>
    <row r="11485" customFormat="false" ht="15" hidden="true" customHeight="false" outlineLevel="0" collapsed="false">
      <c r="A11485" s="444"/>
      <c r="B11485" s="444" t="s">
        <v>1730</v>
      </c>
      <c r="C11485" s="444" t="str">
        <f aca="false">IFERROR(VLOOKUP(B11485,'[1]#¡REF!'!$A$1:$C$15201,2,FALSE()),"")</f>
        <v/>
      </c>
      <c r="D11485" s="444" t="s">
        <v>991</v>
      </c>
      <c r="E11485" s="444" t="s">
        <v>992</v>
      </c>
      <c r="F11485" s="354" t="s">
        <v>993</v>
      </c>
      <c r="G11485" s="447" t="n">
        <v>9253.28017683745</v>
      </c>
      <c r="H11485" s="448" t="n">
        <v>71897.986974027</v>
      </c>
      <c r="I11485" s="448" t="n">
        <v>1426456.0615647</v>
      </c>
      <c r="J11485" s="389"/>
      <c r="K11485" s="331" t="s">
        <v>2240</v>
      </c>
    </row>
    <row r="11486" customFormat="false" ht="15" hidden="true" customHeight="false" outlineLevel="0" collapsed="false">
      <c r="A11486" s="444"/>
      <c r="B11486" s="444" t="s">
        <v>1730</v>
      </c>
      <c r="C11486" s="444" t="str">
        <f aca="false">IFERROR(VLOOKUP(B11486,'[1]#¡REF!'!$A$1:$C$15201,2,FALSE()),"")</f>
        <v/>
      </c>
      <c r="D11486" s="444" t="s">
        <v>991</v>
      </c>
      <c r="E11486" s="444" t="s">
        <v>1008</v>
      </c>
      <c r="F11486" s="354" t="s">
        <v>993</v>
      </c>
      <c r="G11486" s="447" t="n">
        <v>118.171232335991</v>
      </c>
      <c r="H11486" s="448" t="n">
        <v>918.190475250651</v>
      </c>
      <c r="I11486" s="448" t="n">
        <v>18216.8990289729</v>
      </c>
      <c r="J11486" s="389"/>
      <c r="K11486" s="331" t="s">
        <v>2240</v>
      </c>
    </row>
    <row r="11487" customFormat="false" ht="15" hidden="true" customHeight="false" outlineLevel="0" collapsed="false">
      <c r="A11487" s="444"/>
      <c r="B11487" s="444" t="s">
        <v>1730</v>
      </c>
      <c r="C11487" s="444" t="str">
        <f aca="false">IFERROR(VLOOKUP(B11487,'[1]#¡REF!'!$A$1:$C$15201,2,FALSE()),"")</f>
        <v/>
      </c>
      <c r="D11487" s="444" t="s">
        <v>991</v>
      </c>
      <c r="E11487" s="444" t="s">
        <v>1000</v>
      </c>
      <c r="F11487" s="354" t="s">
        <v>993</v>
      </c>
      <c r="G11487" s="447" t="n">
        <v>170.166574563827</v>
      </c>
      <c r="H11487" s="448" t="n">
        <v>1322.19428436094</v>
      </c>
      <c r="I11487" s="448" t="n">
        <v>26232.334601721</v>
      </c>
      <c r="J11487" s="389"/>
      <c r="K11487" s="331" t="s">
        <v>2240</v>
      </c>
    </row>
    <row r="11488" customFormat="false" ht="15" hidden="true" customHeight="false" outlineLevel="0" collapsed="false">
      <c r="A11488" s="444"/>
      <c r="B11488" s="444" t="s">
        <v>1730</v>
      </c>
      <c r="C11488" s="444" t="str">
        <f aca="false">IFERROR(VLOOKUP(B11488,'[1]#¡REF!'!$A$1:$C$15201,2,FALSE()),"")</f>
        <v/>
      </c>
      <c r="D11488" s="444" t="s">
        <v>991</v>
      </c>
      <c r="E11488" s="444" t="s">
        <v>1053</v>
      </c>
      <c r="F11488" s="354" t="s">
        <v>993</v>
      </c>
      <c r="G11488" s="447" t="n">
        <v>189.073971737586</v>
      </c>
      <c r="H11488" s="448" t="n">
        <v>1469.10476040104</v>
      </c>
      <c r="I11488" s="448" t="n">
        <v>29147.0384463567</v>
      </c>
      <c r="J11488" s="389"/>
      <c r="K11488" s="331" t="s">
        <v>2240</v>
      </c>
    </row>
    <row r="11489" customFormat="false" ht="15" hidden="true" customHeight="false" outlineLevel="0" collapsed="false">
      <c r="A11489" s="444"/>
      <c r="B11489" s="444" t="s">
        <v>1730</v>
      </c>
      <c r="C11489" s="444" t="str">
        <f aca="false">IFERROR(VLOOKUP(B11489,'[1]#¡REF!'!$A$1:$C$15201,2,FALSE()),"")</f>
        <v/>
      </c>
      <c r="D11489" s="444" t="s">
        <v>991</v>
      </c>
      <c r="E11489" s="444" t="s">
        <v>1009</v>
      </c>
      <c r="F11489" s="354" t="s">
        <v>993</v>
      </c>
      <c r="G11489" s="447" t="n">
        <v>378.620628404516</v>
      </c>
      <c r="H11489" s="448" t="n">
        <v>2941.88228270309</v>
      </c>
      <c r="I11489" s="448" t="n">
        <v>58366.9444888292</v>
      </c>
      <c r="J11489" s="389"/>
      <c r="K11489" s="331" t="s">
        <v>2240</v>
      </c>
    </row>
    <row r="11490" customFormat="false" ht="15" hidden="true" customHeight="false" outlineLevel="0" collapsed="false">
      <c r="A11490" s="444"/>
      <c r="B11490" s="444" t="s">
        <v>1730</v>
      </c>
      <c r="C11490" s="444" t="str">
        <f aca="false">IFERROR(VLOOKUP(B11490,'[1]#¡REF!'!$A$1:$C$15201,2,FALSE()),"")</f>
        <v/>
      </c>
      <c r="D11490" s="444" t="s">
        <v>991</v>
      </c>
      <c r="E11490" s="444" t="s">
        <v>1011</v>
      </c>
      <c r="F11490" s="354" t="s">
        <v>993</v>
      </c>
      <c r="G11490" s="447" t="n">
        <v>94.5369858687929</v>
      </c>
      <c r="H11490" s="448" t="n">
        <v>734.552380200521</v>
      </c>
      <c r="I11490" s="448" t="n">
        <v>14573.5192231783</v>
      </c>
      <c r="J11490" s="389"/>
      <c r="K11490" s="331" t="s">
        <v>2240</v>
      </c>
    </row>
    <row r="11491" customFormat="false" ht="15" hidden="true" customHeight="false" outlineLevel="0" collapsed="false">
      <c r="A11491" s="444"/>
      <c r="B11491" s="444" t="s">
        <v>1730</v>
      </c>
      <c r="C11491" s="444" t="str">
        <f aca="false">IFERROR(VLOOKUP(B11491,'[1]#¡REF!'!$A$1:$C$15201,2,FALSE()),"")</f>
        <v/>
      </c>
      <c r="D11491" s="444" t="s">
        <v>991</v>
      </c>
      <c r="E11491" s="444" t="s">
        <v>1012</v>
      </c>
      <c r="F11491" s="354" t="s">
        <v>993</v>
      </c>
      <c r="G11491" s="447" t="n">
        <v>1.41805478803189</v>
      </c>
      <c r="H11491" s="448" t="n">
        <v>11.0182857030078</v>
      </c>
      <c r="I11491" s="448" t="n">
        <v>218.602788347675</v>
      </c>
      <c r="J11491" s="389"/>
      <c r="K11491" s="331" t="s">
        <v>2240</v>
      </c>
    </row>
    <row r="11492" customFormat="false" ht="15" hidden="true" customHeight="false" outlineLevel="0" collapsed="false">
      <c r="A11492" s="444"/>
      <c r="B11492" s="444" t="s">
        <v>1730</v>
      </c>
      <c r="C11492" s="444" t="str">
        <f aca="false">IFERROR(VLOOKUP(B11492,'[1]#¡REF!'!$A$1:$C$15201,2,FALSE()),"")</f>
        <v/>
      </c>
      <c r="D11492" s="444" t="s">
        <v>991</v>
      </c>
      <c r="E11492" s="444" t="s">
        <v>1035</v>
      </c>
      <c r="F11492" s="354" t="s">
        <v>993</v>
      </c>
      <c r="G11492" s="447" t="n">
        <v>1.41805478803189</v>
      </c>
      <c r="H11492" s="448" t="n">
        <v>11.0182857030078</v>
      </c>
      <c r="I11492" s="448" t="n">
        <v>218.602788347675</v>
      </c>
      <c r="J11492" s="389"/>
      <c r="K11492" s="331" t="s">
        <v>2240</v>
      </c>
    </row>
    <row r="11493" customFormat="false" ht="15" hidden="true" customHeight="false" outlineLevel="0" collapsed="false">
      <c r="A11493" s="444"/>
      <c r="B11493" s="444" t="s">
        <v>1730</v>
      </c>
      <c r="C11493" s="444" t="str">
        <f aca="false">IFERROR(VLOOKUP(B11493,'[1]#¡REF!'!$A$1:$C$15201,2,FALSE()),"")</f>
        <v/>
      </c>
      <c r="D11493" s="444" t="s">
        <v>991</v>
      </c>
      <c r="E11493" s="444" t="s">
        <v>1036</v>
      </c>
      <c r="F11493" s="354" t="s">
        <v>993</v>
      </c>
      <c r="G11493" s="447" t="n">
        <v>0.945369858687929</v>
      </c>
      <c r="H11493" s="448" t="n">
        <v>7.34552380200521</v>
      </c>
      <c r="I11493" s="448" t="n">
        <v>145.735192231783</v>
      </c>
      <c r="J11493" s="389"/>
      <c r="K11493" s="331" t="s">
        <v>2240</v>
      </c>
    </row>
    <row r="11494" customFormat="false" ht="15" hidden="true" customHeight="false" outlineLevel="0" collapsed="false">
      <c r="A11494" s="449"/>
      <c r="B11494" s="449" t="s">
        <v>1730</v>
      </c>
      <c r="C11494" s="449" t="str">
        <f aca="false">IFERROR(VLOOKUP(B11494,'[1]#¡REF!'!$A$1:$C$15201,2,FALSE()),"")</f>
        <v/>
      </c>
      <c r="D11494" s="449" t="s">
        <v>991</v>
      </c>
      <c r="E11494" s="449" t="s">
        <v>1014</v>
      </c>
      <c r="F11494" s="450" t="s">
        <v>1132</v>
      </c>
      <c r="G11494" s="447" t="n">
        <v>182.45638272677</v>
      </c>
      <c r="H11494" s="448" t="n">
        <v>1417.68609378701</v>
      </c>
      <c r="I11494" s="448" t="n">
        <v>28126.8921007342</v>
      </c>
      <c r="J11494" s="390"/>
      <c r="K11494" s="331" t="s">
        <v>2240</v>
      </c>
    </row>
    <row r="11495" customFormat="false" ht="15.75" hidden="true" customHeight="false" outlineLevel="0" collapsed="false">
      <c r="A11495" s="451"/>
      <c r="B11495" s="451" t="s">
        <v>1730</v>
      </c>
      <c r="C11495" s="451" t="str">
        <f aca="false">IFERROR(VLOOKUP(B11495,'[1]#¡REF!'!$A$1:$C$15201,2,FALSE()),"")</f>
        <v/>
      </c>
      <c r="D11495" s="451" t="s">
        <v>991</v>
      </c>
      <c r="E11495" s="451" t="s">
        <v>612</v>
      </c>
      <c r="F11495" s="452" t="s">
        <v>1136</v>
      </c>
      <c r="G11495" s="453" t="n">
        <v>15.1259177390069</v>
      </c>
      <c r="H11495" s="454" t="n">
        <v>117.528380832083</v>
      </c>
      <c r="I11495" s="454" t="n">
        <v>2331.76307570853</v>
      </c>
      <c r="J11495" s="360"/>
      <c r="K11495" s="356" t="s">
        <v>2240</v>
      </c>
      <c r="L11495" s="379"/>
      <c r="M11495" s="379"/>
      <c r="N11495" s="379"/>
      <c r="O11495" s="379"/>
      <c r="P11495" s="101"/>
      <c r="Q11495" s="380"/>
      <c r="R11495" s="381"/>
      <c r="S11495" s="381"/>
      <c r="T11495" s="382"/>
    </row>
    <row r="11496" customFormat="false" ht="15" hidden="true" customHeight="false" outlineLevel="0" collapsed="false">
      <c r="A11496" s="439"/>
      <c r="B11496" s="439" t="s">
        <v>1731</v>
      </c>
      <c r="C11496" s="439" t="str">
        <f aca="false">IFERROR(VLOOKUP(B11496,'[1]#¡REF!'!$A$1:$C$15201,2,FALSE()),"")</f>
        <v/>
      </c>
      <c r="D11496" s="439" t="s">
        <v>991</v>
      </c>
      <c r="E11496" s="439" t="s">
        <v>997</v>
      </c>
      <c r="F11496" s="441" t="s">
        <v>1130</v>
      </c>
      <c r="G11496" s="447" t="n">
        <v>13.9214889292973</v>
      </c>
      <c r="H11496" s="448" t="n">
        <v>108.16996898064</v>
      </c>
      <c r="I11496" s="448" t="n">
        <v>2146.09218457589</v>
      </c>
      <c r="J11496" s="388"/>
      <c r="K11496" s="331" t="s">
        <v>2240</v>
      </c>
    </row>
    <row r="11497" customFormat="false" ht="15" hidden="true" customHeight="false" outlineLevel="0" collapsed="false">
      <c r="A11497" s="444"/>
      <c r="B11497" s="444" t="s">
        <v>1731</v>
      </c>
      <c r="C11497" s="444" t="str">
        <f aca="false">IFERROR(VLOOKUP(B11497,'[1]#¡REF!'!$A$1:$C$15201,2,FALSE()),"")</f>
        <v/>
      </c>
      <c r="D11497" s="444" t="s">
        <v>991</v>
      </c>
      <c r="E11497" s="444" t="s">
        <v>1032</v>
      </c>
      <c r="F11497" s="446" t="s">
        <v>1130</v>
      </c>
      <c r="G11497" s="447" t="n">
        <v>15.1870788319606</v>
      </c>
      <c r="H11497" s="448" t="n">
        <v>118.003602524334</v>
      </c>
      <c r="I11497" s="448" t="n">
        <v>2341.19147408279</v>
      </c>
      <c r="J11497" s="389"/>
      <c r="K11497" s="331" t="s">
        <v>2240</v>
      </c>
    </row>
    <row r="11498" customFormat="false" ht="15" hidden="true" customHeight="false" outlineLevel="0" collapsed="false">
      <c r="A11498" s="444"/>
      <c r="B11498" s="444" t="s">
        <v>1731</v>
      </c>
      <c r="C11498" s="444" t="str">
        <f aca="false">IFERROR(VLOOKUP(B11498,'[1]#¡REF!'!$A$1:$C$15201,2,FALSE()),"")</f>
        <v/>
      </c>
      <c r="D11498" s="444" t="s">
        <v>991</v>
      </c>
      <c r="E11498" s="444" t="s">
        <v>992</v>
      </c>
      <c r="F11498" s="354" t="s">
        <v>993</v>
      </c>
      <c r="G11498" s="447" t="n">
        <v>88.5912931864371</v>
      </c>
      <c r="H11498" s="448" t="n">
        <v>688.354348058616</v>
      </c>
      <c r="I11498" s="448" t="n">
        <v>13656.9502654829</v>
      </c>
      <c r="J11498" s="389"/>
      <c r="K11498" s="331" t="s">
        <v>2240</v>
      </c>
    </row>
    <row r="11499" customFormat="false" ht="15" hidden="true" customHeight="false" outlineLevel="0" collapsed="false">
      <c r="A11499" s="444"/>
      <c r="B11499" s="444" t="s">
        <v>1731</v>
      </c>
      <c r="C11499" s="444" t="str">
        <f aca="false">IFERROR(VLOOKUP(B11499,'[1]#¡REF!'!$A$1:$C$15201,2,FALSE()),"")</f>
        <v/>
      </c>
      <c r="D11499" s="444" t="s">
        <v>991</v>
      </c>
      <c r="E11499" s="444" t="s">
        <v>1008</v>
      </c>
      <c r="F11499" s="354" t="s">
        <v>993</v>
      </c>
      <c r="G11499" s="447" t="n">
        <v>105.465825221949</v>
      </c>
      <c r="H11499" s="448" t="n">
        <v>819.469461974543</v>
      </c>
      <c r="I11499" s="448" t="n">
        <v>16258.2741255749</v>
      </c>
      <c r="J11499" s="389"/>
      <c r="K11499" s="331" t="s">
        <v>2240</v>
      </c>
    </row>
    <row r="11500" customFormat="false" ht="15" hidden="true" customHeight="false" outlineLevel="0" collapsed="false">
      <c r="A11500" s="444"/>
      <c r="B11500" s="444" t="s">
        <v>1731</v>
      </c>
      <c r="C11500" s="444" t="str">
        <f aca="false">IFERROR(VLOOKUP(B11500,'[1]#¡REF!'!$A$1:$C$15201,2,FALSE()),"")</f>
        <v/>
      </c>
      <c r="D11500" s="444" t="s">
        <v>991</v>
      </c>
      <c r="E11500" s="444" t="s">
        <v>1000</v>
      </c>
      <c r="F11500" s="354" t="s">
        <v>993</v>
      </c>
      <c r="G11500" s="447" t="n">
        <v>141.324205797411</v>
      </c>
      <c r="H11500" s="448" t="n">
        <v>1098.08907904589</v>
      </c>
      <c r="I11500" s="448" t="n">
        <v>21786.0873282704</v>
      </c>
      <c r="J11500" s="389"/>
      <c r="K11500" s="331" t="s">
        <v>2240</v>
      </c>
    </row>
    <row r="11501" customFormat="false" ht="15" hidden="true" customHeight="false" outlineLevel="0" collapsed="false">
      <c r="A11501" s="444"/>
      <c r="B11501" s="444" t="s">
        <v>1731</v>
      </c>
      <c r="C11501" s="444" t="str">
        <f aca="false">IFERROR(VLOOKUP(B11501,'[1]#¡REF!'!$A$1:$C$15201,2,FALSE()),"")</f>
        <v/>
      </c>
      <c r="D11501" s="444" t="s">
        <v>991</v>
      </c>
      <c r="E11501" s="444" t="s">
        <v>1034</v>
      </c>
      <c r="F11501" s="354" t="s">
        <v>993</v>
      </c>
      <c r="G11501" s="447" t="n">
        <v>70.8730345491496</v>
      </c>
      <c r="H11501" s="448" t="n">
        <v>550.683478446893</v>
      </c>
      <c r="I11501" s="448" t="n">
        <v>10925.5602123864</v>
      </c>
      <c r="J11501" s="389"/>
      <c r="K11501" s="331" t="s">
        <v>2240</v>
      </c>
    </row>
    <row r="11502" customFormat="false" ht="15" hidden="true" customHeight="false" outlineLevel="0" collapsed="false">
      <c r="A11502" s="444"/>
      <c r="B11502" s="444" t="s">
        <v>1731</v>
      </c>
      <c r="C11502" s="444" t="str">
        <f aca="false">IFERROR(VLOOKUP(B11502,'[1]#¡REF!'!$A$1:$C$15201,2,FALSE()),"")</f>
        <v/>
      </c>
      <c r="D11502" s="444" t="s">
        <v>991</v>
      </c>
      <c r="E11502" s="444" t="s">
        <v>1009</v>
      </c>
      <c r="F11502" s="354" t="s">
        <v>993</v>
      </c>
      <c r="G11502" s="447" t="n">
        <v>3379.96876671302</v>
      </c>
      <c r="H11502" s="448" t="n">
        <v>26262.3573173601</v>
      </c>
      <c r="I11502" s="448" t="n">
        <v>521045.169176425</v>
      </c>
      <c r="J11502" s="389"/>
      <c r="K11502" s="331" t="s">
        <v>2240</v>
      </c>
    </row>
    <row r="11503" customFormat="false" ht="15" hidden="true" customHeight="false" outlineLevel="0" collapsed="false">
      <c r="A11503" s="444"/>
      <c r="B11503" s="444" t="s">
        <v>1731</v>
      </c>
      <c r="C11503" s="444" t="str">
        <f aca="false">IFERROR(VLOOKUP(B11503,'[1]#¡REF!'!$A$1:$C$15201,2,FALSE()),"")</f>
        <v/>
      </c>
      <c r="D11503" s="444" t="s">
        <v>991</v>
      </c>
      <c r="E11503" s="444" t="s">
        <v>1011</v>
      </c>
      <c r="F11503" s="354" t="s">
        <v>993</v>
      </c>
      <c r="G11503" s="447" t="n">
        <v>71.7167611509252</v>
      </c>
      <c r="H11503" s="448" t="n">
        <v>557.239234142689</v>
      </c>
      <c r="I11503" s="448" t="n">
        <v>11055.626405391</v>
      </c>
      <c r="J11503" s="389"/>
      <c r="K11503" s="331" t="s">
        <v>2240</v>
      </c>
    </row>
    <row r="11504" customFormat="false" ht="15" hidden="true" customHeight="false" outlineLevel="0" collapsed="false">
      <c r="A11504" s="444"/>
      <c r="B11504" s="444" t="s">
        <v>1731</v>
      </c>
      <c r="C11504" s="444" t="str">
        <f aca="false">IFERROR(VLOOKUP(B11504,'[1]#¡REF!'!$A$1:$C$15201,2,FALSE()),"")</f>
        <v/>
      </c>
      <c r="D11504" s="444" t="s">
        <v>991</v>
      </c>
      <c r="E11504" s="444" t="s">
        <v>1012</v>
      </c>
      <c r="F11504" s="354" t="s">
        <v>993</v>
      </c>
      <c r="G11504" s="447" t="n">
        <v>2.53117980532677</v>
      </c>
      <c r="H11504" s="448" t="n">
        <v>19.667267087389</v>
      </c>
      <c r="I11504" s="448" t="n">
        <v>390.198579013798</v>
      </c>
      <c r="J11504" s="389"/>
      <c r="K11504" s="331" t="s">
        <v>2240</v>
      </c>
    </row>
    <row r="11505" customFormat="false" ht="15" hidden="true" customHeight="false" outlineLevel="0" collapsed="false">
      <c r="A11505" s="444"/>
      <c r="B11505" s="444" t="s">
        <v>1731</v>
      </c>
      <c r="C11505" s="444" t="str">
        <f aca="false">IFERROR(VLOOKUP(B11505,'[1]#¡REF!'!$A$1:$C$15201,2,FALSE()),"")</f>
        <v/>
      </c>
      <c r="D11505" s="444" t="s">
        <v>991</v>
      </c>
      <c r="E11505" s="444" t="s">
        <v>1035</v>
      </c>
      <c r="F11505" s="354" t="s">
        <v>993</v>
      </c>
      <c r="G11505" s="447" t="n">
        <v>25.7336613541555</v>
      </c>
      <c r="H11505" s="448" t="n">
        <v>199.950548721788</v>
      </c>
      <c r="I11505" s="448" t="n">
        <v>3967.01888664028</v>
      </c>
      <c r="J11505" s="389"/>
      <c r="K11505" s="331" t="s">
        <v>2240</v>
      </c>
    </row>
    <row r="11506" customFormat="false" ht="15" hidden="true" customHeight="false" outlineLevel="0" collapsed="false">
      <c r="A11506" s="449"/>
      <c r="B11506" s="449" t="s">
        <v>1731</v>
      </c>
      <c r="C11506" s="449" t="str">
        <f aca="false">IFERROR(VLOOKUP(B11506,'[1]#¡REF!'!$A$1:$C$15201,2,FALSE()),"")</f>
        <v/>
      </c>
      <c r="D11506" s="449" t="s">
        <v>991</v>
      </c>
      <c r="E11506" s="449" t="s">
        <v>1014</v>
      </c>
      <c r="F11506" s="450" t="s">
        <v>1132</v>
      </c>
      <c r="G11506" s="447" t="n">
        <v>81.8414803722323</v>
      </c>
      <c r="H11506" s="448" t="n">
        <v>635.908302492245</v>
      </c>
      <c r="I11506" s="448" t="n">
        <v>12616.4207214461</v>
      </c>
      <c r="J11506" s="390"/>
      <c r="K11506" s="331" t="s">
        <v>2240</v>
      </c>
    </row>
    <row r="11507" customFormat="false" ht="15.75" hidden="true" customHeight="false" outlineLevel="0" collapsed="false">
      <c r="A11507" s="451"/>
      <c r="B11507" s="451" t="s">
        <v>1731</v>
      </c>
      <c r="C11507" s="451" t="str">
        <f aca="false">IFERROR(VLOOKUP(B11507,'[1]#¡REF!'!$A$1:$C$15201,2,FALSE()),"")</f>
        <v/>
      </c>
      <c r="D11507" s="451" t="s">
        <v>991</v>
      </c>
      <c r="E11507" s="451" t="s">
        <v>612</v>
      </c>
      <c r="F11507" s="452" t="s">
        <v>1136</v>
      </c>
      <c r="G11507" s="453" t="n">
        <v>20.671301743502</v>
      </c>
      <c r="H11507" s="454" t="n">
        <v>160.61601454701</v>
      </c>
      <c r="I11507" s="454" t="n">
        <v>3186.62172861269</v>
      </c>
      <c r="J11507" s="360"/>
      <c r="K11507" s="356" t="s">
        <v>2240</v>
      </c>
      <c r="L11507" s="379"/>
      <c r="M11507" s="379"/>
      <c r="N11507" s="379"/>
      <c r="O11507" s="379"/>
      <c r="P11507" s="101"/>
      <c r="Q11507" s="380"/>
      <c r="R11507" s="381"/>
      <c r="S11507" s="381"/>
      <c r="T11507" s="382"/>
    </row>
    <row r="11508" customFormat="false" ht="15" hidden="true" customHeight="false" outlineLevel="0" collapsed="false">
      <c r="A11508" s="439"/>
      <c r="B11508" s="439" t="s">
        <v>1732</v>
      </c>
      <c r="C11508" s="439" t="str">
        <f aca="false">IFERROR(VLOOKUP(B11508,'[1]#¡REF!'!$A$1:$C$15201,2,FALSE()),"")</f>
        <v/>
      </c>
      <c r="D11508" s="439" t="s">
        <v>991</v>
      </c>
      <c r="E11508" s="439" t="s">
        <v>992</v>
      </c>
      <c r="F11508" s="354" t="s">
        <v>993</v>
      </c>
      <c r="G11508" s="447" t="n">
        <v>33.2859917842244</v>
      </c>
      <c r="H11508" s="448" t="n">
        <v>258.632156163424</v>
      </c>
      <c r="I11508" s="448" t="n">
        <v>5131.26197828233</v>
      </c>
      <c r="J11508" s="388"/>
      <c r="K11508" s="331" t="s">
        <v>2240</v>
      </c>
    </row>
    <row r="11509" customFormat="false" ht="15" hidden="true" customHeight="false" outlineLevel="0" collapsed="false">
      <c r="A11509" s="444"/>
      <c r="B11509" s="444" t="s">
        <v>1732</v>
      </c>
      <c r="C11509" s="444" t="str">
        <f aca="false">IFERROR(VLOOKUP(B11509,'[1]#¡REF!'!$A$1:$C$15201,2,FALSE()),"")</f>
        <v/>
      </c>
      <c r="D11509" s="444" t="s">
        <v>991</v>
      </c>
      <c r="E11509" s="444" t="s">
        <v>1008</v>
      </c>
      <c r="F11509" s="354" t="s">
        <v>993</v>
      </c>
      <c r="G11509" s="447" t="n">
        <v>41.6074897302805</v>
      </c>
      <c r="H11509" s="448" t="n">
        <v>323.29019520428</v>
      </c>
      <c r="I11509" s="448" t="n">
        <v>6414.07747285291</v>
      </c>
      <c r="J11509" s="389"/>
      <c r="K11509" s="331" t="s">
        <v>2240</v>
      </c>
    </row>
    <row r="11510" customFormat="false" ht="15" hidden="true" customHeight="false" outlineLevel="0" collapsed="false">
      <c r="A11510" s="444"/>
      <c r="B11510" s="444" t="s">
        <v>1732</v>
      </c>
      <c r="C11510" s="444" t="str">
        <f aca="false">IFERROR(VLOOKUP(B11510,'[1]#¡REF!'!$A$1:$C$15201,2,FALSE()),"")</f>
        <v/>
      </c>
      <c r="D11510" s="444" t="s">
        <v>991</v>
      </c>
      <c r="E11510" s="444" t="s">
        <v>1000</v>
      </c>
      <c r="F11510" s="354" t="s">
        <v>993</v>
      </c>
      <c r="G11510" s="447" t="n">
        <v>30.7895424004076</v>
      </c>
      <c r="H11510" s="448" t="n">
        <v>239.234744451167</v>
      </c>
      <c r="I11510" s="448" t="n">
        <v>4746.41732991115</v>
      </c>
      <c r="J11510" s="389"/>
      <c r="K11510" s="331" t="s">
        <v>2240</v>
      </c>
    </row>
    <row r="11511" customFormat="false" ht="15" hidden="true" customHeight="false" outlineLevel="0" collapsed="false">
      <c r="A11511" s="444"/>
      <c r="B11511" s="444" t="s">
        <v>1732</v>
      </c>
      <c r="C11511" s="444" t="str">
        <f aca="false">IFERROR(VLOOKUP(B11511,'[1]#¡REF!'!$A$1:$C$15201,2,FALSE()),"")</f>
        <v/>
      </c>
      <c r="D11511" s="444" t="s">
        <v>991</v>
      </c>
      <c r="E11511" s="444" t="s">
        <v>1053</v>
      </c>
      <c r="F11511" s="354" t="s">
        <v>993</v>
      </c>
      <c r="G11511" s="447" t="n">
        <v>133.143967136898</v>
      </c>
      <c r="H11511" s="448" t="n">
        <v>1034.5286246537</v>
      </c>
      <c r="I11511" s="448" t="n">
        <v>20525.0479131293</v>
      </c>
      <c r="J11511" s="389"/>
      <c r="K11511" s="331" t="s">
        <v>2240</v>
      </c>
    </row>
    <row r="11512" customFormat="false" ht="15" hidden="true" customHeight="false" outlineLevel="0" collapsed="false">
      <c r="A11512" s="444"/>
      <c r="B11512" s="444" t="s">
        <v>1732</v>
      </c>
      <c r="C11512" s="444" t="str">
        <f aca="false">IFERROR(VLOOKUP(B11512,'[1]#¡REF!'!$A$1:$C$15201,2,FALSE()),"")</f>
        <v/>
      </c>
      <c r="D11512" s="444" t="s">
        <v>991</v>
      </c>
      <c r="E11512" s="444" t="s">
        <v>1009</v>
      </c>
      <c r="F11512" s="354" t="s">
        <v>993</v>
      </c>
      <c r="G11512" s="447" t="n">
        <v>83.2149794605611</v>
      </c>
      <c r="H11512" s="448" t="n">
        <v>646.58039040856</v>
      </c>
      <c r="I11512" s="448" t="n">
        <v>12828.1549457058</v>
      </c>
      <c r="J11512" s="389"/>
      <c r="K11512" s="331" t="s">
        <v>2240</v>
      </c>
    </row>
    <row r="11513" customFormat="false" ht="15" hidden="true" customHeight="false" outlineLevel="0" collapsed="false">
      <c r="A11513" s="449"/>
      <c r="B11513" s="449" t="s">
        <v>1732</v>
      </c>
      <c r="C11513" s="449" t="str">
        <f aca="false">IFERROR(VLOOKUP(B11513,'[1]#¡REF!'!$A$1:$C$15201,2,FALSE()),"")</f>
        <v/>
      </c>
      <c r="D11513" s="449" t="s">
        <v>991</v>
      </c>
      <c r="E11513" s="449" t="s">
        <v>1014</v>
      </c>
      <c r="F11513" s="450" t="s">
        <v>1132</v>
      </c>
      <c r="G11513" s="447" t="n">
        <v>12.4822469190842</v>
      </c>
      <c r="H11513" s="448" t="n">
        <v>96.987058561284</v>
      </c>
      <c r="I11513" s="448" t="n">
        <v>1924.22324185587</v>
      </c>
      <c r="J11513" s="390"/>
      <c r="K11513" s="331" t="s">
        <v>2240</v>
      </c>
    </row>
    <row r="11514" customFormat="false" ht="15.75" hidden="true" customHeight="false" outlineLevel="0" collapsed="false">
      <c r="A11514" s="451"/>
      <c r="B11514" s="451" t="s">
        <v>1732</v>
      </c>
      <c r="C11514" s="451" t="str">
        <f aca="false">IFERROR(VLOOKUP(B11514,'[1]#¡REF!'!$A$1:$C$15201,2,FALSE()),"")</f>
        <v/>
      </c>
      <c r="D11514" s="451" t="s">
        <v>991</v>
      </c>
      <c r="E11514" s="451" t="s">
        <v>612</v>
      </c>
      <c r="F11514" s="452" t="s">
        <v>1136</v>
      </c>
      <c r="G11514" s="453" t="n">
        <v>7.07327325414769</v>
      </c>
      <c r="H11514" s="454" t="n">
        <v>54.9593331847276</v>
      </c>
      <c r="I11514" s="454" t="n">
        <v>1090.393170385</v>
      </c>
      <c r="J11514" s="360"/>
      <c r="K11514" s="356" t="s">
        <v>2240</v>
      </c>
      <c r="L11514" s="379"/>
      <c r="M11514" s="379"/>
      <c r="N11514" s="379"/>
      <c r="O11514" s="379"/>
      <c r="P11514" s="101"/>
      <c r="Q11514" s="380"/>
      <c r="R11514" s="381"/>
      <c r="S11514" s="381"/>
      <c r="T11514" s="382"/>
    </row>
    <row r="11515" customFormat="false" ht="15" hidden="true" customHeight="false" outlineLevel="0" collapsed="false">
      <c r="A11515" s="439"/>
      <c r="B11515" s="439" t="s">
        <v>1733</v>
      </c>
      <c r="C11515" s="439" t="str">
        <f aca="false">IFERROR(VLOOKUP(B11515,'[1]#¡REF!'!$A$1:$C$15201,2,FALSE()),"")</f>
        <v/>
      </c>
      <c r="D11515" s="439" t="s">
        <v>991</v>
      </c>
      <c r="E11515" s="439" t="s">
        <v>997</v>
      </c>
      <c r="F11515" s="441" t="s">
        <v>1130</v>
      </c>
      <c r="G11515" s="447" t="n">
        <v>0.410812883435583</v>
      </c>
      <c r="H11515" s="448" t="n">
        <v>3.19201610429448</v>
      </c>
      <c r="I11515" s="448" t="n">
        <v>63.3295995092024</v>
      </c>
      <c r="J11515" s="388"/>
      <c r="K11515" s="331" t="s">
        <v>2240</v>
      </c>
    </row>
    <row r="11516" customFormat="false" ht="15" hidden="true" customHeight="false" outlineLevel="0" collapsed="false">
      <c r="A11516" s="444"/>
      <c r="B11516" s="444" t="s">
        <v>1733</v>
      </c>
      <c r="C11516" s="444" t="str">
        <f aca="false">IFERROR(VLOOKUP(B11516,'[1]#¡REF!'!$A$1:$C$15201,2,FALSE()),"")</f>
        <v/>
      </c>
      <c r="D11516" s="444" t="s">
        <v>991</v>
      </c>
      <c r="E11516" s="444" t="s">
        <v>1000</v>
      </c>
      <c r="F11516" s="354" t="s">
        <v>993</v>
      </c>
      <c r="G11516" s="447" t="n">
        <v>69.4273773006135</v>
      </c>
      <c r="H11516" s="448" t="n">
        <v>539.450721625767</v>
      </c>
      <c r="I11516" s="448" t="n">
        <v>10702.7023170552</v>
      </c>
      <c r="J11516" s="389"/>
      <c r="K11516" s="331" t="s">
        <v>2240</v>
      </c>
    </row>
    <row r="11517" customFormat="false" ht="15" hidden="true" customHeight="false" outlineLevel="0" collapsed="false">
      <c r="A11517" s="444"/>
      <c r="B11517" s="444" t="s">
        <v>1733</v>
      </c>
      <c r="C11517" s="444" t="str">
        <f aca="false">IFERROR(VLOOKUP(B11517,'[1]#¡REF!'!$A$1:$C$15201,2,FALSE()),"")</f>
        <v/>
      </c>
      <c r="D11517" s="444" t="s">
        <v>991</v>
      </c>
      <c r="E11517" s="444" t="s">
        <v>1009</v>
      </c>
      <c r="F11517" s="354" t="s">
        <v>993</v>
      </c>
      <c r="G11517" s="447" t="n">
        <v>123.243865030675</v>
      </c>
      <c r="H11517" s="448" t="n">
        <v>957.604831288343</v>
      </c>
      <c r="I11517" s="448" t="n">
        <v>18998.8798527607</v>
      </c>
      <c r="J11517" s="389"/>
      <c r="K11517" s="331" t="s">
        <v>2240</v>
      </c>
    </row>
    <row r="11518" customFormat="false" ht="15" hidden="true" customHeight="false" outlineLevel="0" collapsed="false">
      <c r="A11518" s="444"/>
      <c r="B11518" s="444" t="s">
        <v>1733</v>
      </c>
      <c r="C11518" s="444" t="str">
        <f aca="false">IFERROR(VLOOKUP(B11518,'[1]#¡REF!'!$A$1:$C$15201,2,FALSE()),"")</f>
        <v/>
      </c>
      <c r="D11518" s="444" t="s">
        <v>991</v>
      </c>
      <c r="E11518" s="444" t="s">
        <v>1011</v>
      </c>
      <c r="F11518" s="354" t="s">
        <v>993</v>
      </c>
      <c r="G11518" s="447" t="n">
        <v>8.21625766871166</v>
      </c>
      <c r="H11518" s="448" t="n">
        <v>63.8403220858896</v>
      </c>
      <c r="I11518" s="448" t="n">
        <v>1266.59199018405</v>
      </c>
      <c r="J11518" s="389"/>
      <c r="K11518" s="331" t="s">
        <v>2240</v>
      </c>
    </row>
    <row r="11519" customFormat="false" ht="15" hidden="true" customHeight="false" outlineLevel="0" collapsed="false">
      <c r="A11519" s="449"/>
      <c r="B11519" s="449" t="s">
        <v>1733</v>
      </c>
      <c r="C11519" s="449" t="str">
        <f aca="false">IFERROR(VLOOKUP(B11519,'[1]#¡REF!'!$A$1:$C$15201,2,FALSE()),"")</f>
        <v/>
      </c>
      <c r="D11519" s="449" t="s">
        <v>991</v>
      </c>
      <c r="E11519" s="449" t="s">
        <v>1014</v>
      </c>
      <c r="F11519" s="450" t="s">
        <v>1132</v>
      </c>
      <c r="G11519" s="447" t="n">
        <v>7.39463190184049</v>
      </c>
      <c r="H11519" s="448" t="n">
        <v>57.4562898773006</v>
      </c>
      <c r="I11519" s="448" t="n">
        <v>1139.93279116564</v>
      </c>
      <c r="J11519" s="390"/>
      <c r="K11519" s="331" t="s">
        <v>2240</v>
      </c>
    </row>
    <row r="11520" customFormat="false" ht="15.75" hidden="true" customHeight="false" outlineLevel="0" collapsed="false">
      <c r="A11520" s="451"/>
      <c r="B11520" s="451" t="s">
        <v>1733</v>
      </c>
      <c r="C11520" s="451" t="str">
        <f aca="false">IFERROR(VLOOKUP(B11520,'[1]#¡REF!'!$A$1:$C$15201,2,FALSE()),"")</f>
        <v/>
      </c>
      <c r="D11520" s="451" t="s">
        <v>991</v>
      </c>
      <c r="E11520" s="451" t="s">
        <v>612</v>
      </c>
      <c r="F11520" s="452" t="s">
        <v>1136</v>
      </c>
      <c r="G11520" s="453" t="n">
        <v>15.6108895705521</v>
      </c>
      <c r="H11520" s="454" t="n">
        <v>121.29661196319</v>
      </c>
      <c r="I11520" s="454" t="n">
        <v>2406.52478134969</v>
      </c>
      <c r="J11520" s="360"/>
      <c r="K11520" s="356" t="s">
        <v>2240</v>
      </c>
      <c r="L11520" s="379"/>
      <c r="M11520" s="379"/>
      <c r="N11520" s="379"/>
      <c r="O11520" s="379"/>
      <c r="P11520" s="101"/>
      <c r="Q11520" s="380"/>
      <c r="R11520" s="381"/>
      <c r="S11520" s="381"/>
      <c r="T11520" s="382"/>
    </row>
    <row r="11521" customFormat="false" ht="15" hidden="true" customHeight="false" outlineLevel="0" collapsed="false">
      <c r="A11521" s="439"/>
      <c r="B11521" s="439" t="s">
        <v>1064</v>
      </c>
      <c r="C11521" s="439" t="str">
        <f aca="false">IFERROR(VLOOKUP(B11521,'[1]#¡REF!'!$A$1:$C$15201,2,FALSE()),"")</f>
        <v/>
      </c>
      <c r="D11521" s="439" t="s">
        <v>991</v>
      </c>
      <c r="E11521" s="439" t="s">
        <v>1053</v>
      </c>
      <c r="F11521" s="354" t="s">
        <v>993</v>
      </c>
      <c r="G11521" s="447" t="n">
        <v>43.7865593268653</v>
      </c>
      <c r="H11521" s="448" t="n">
        <v>2.62719355961192</v>
      </c>
      <c r="I11521" s="448" t="n">
        <v>52.1235202227004</v>
      </c>
      <c r="J11521" s="388"/>
      <c r="K11521" s="331" t="s">
        <v>2240</v>
      </c>
    </row>
    <row r="11522" customFormat="false" ht="15" hidden="true" customHeight="false" outlineLevel="0" collapsed="false">
      <c r="A11522" s="444"/>
      <c r="B11522" s="444" t="s">
        <v>1064</v>
      </c>
      <c r="C11522" s="444" t="str">
        <f aca="false">IFERROR(VLOOKUP(B11522,'[1]#¡REF!'!$A$1:$C$15201,2,FALSE()),"")</f>
        <v/>
      </c>
      <c r="D11522" s="444" t="s">
        <v>991</v>
      </c>
      <c r="E11522" s="444" t="s">
        <v>1009</v>
      </c>
      <c r="F11522" s="354" t="s">
        <v>993</v>
      </c>
      <c r="G11522" s="447" t="n">
        <v>60863.3174643427</v>
      </c>
      <c r="H11522" s="448" t="n">
        <v>3651.79904786056</v>
      </c>
      <c r="I11522" s="448" t="n">
        <v>72451.6931095536</v>
      </c>
      <c r="J11522" s="389"/>
      <c r="K11522" s="331" t="s">
        <v>2240</v>
      </c>
    </row>
    <row r="11523" customFormat="false" ht="15" hidden="true" customHeight="false" outlineLevel="0" collapsed="false">
      <c r="A11523" s="444"/>
      <c r="B11523" s="444" t="s">
        <v>1064</v>
      </c>
      <c r="C11523" s="444" t="str">
        <f aca="false">IFERROR(VLOOKUP(B11523,'[1]#¡REF!'!$A$1:$C$15201,2,FALSE()),"")</f>
        <v/>
      </c>
      <c r="D11523" s="444" t="s">
        <v>991</v>
      </c>
      <c r="E11523" s="444" t="s">
        <v>1012</v>
      </c>
      <c r="F11523" s="354" t="s">
        <v>993</v>
      </c>
      <c r="G11523" s="447" t="n">
        <v>10.9466398317163</v>
      </c>
      <c r="H11523" s="448" t="n">
        <v>0.656798389902979</v>
      </c>
      <c r="I11523" s="448" t="n">
        <v>13.0308800556751</v>
      </c>
      <c r="J11523" s="389"/>
      <c r="K11523" s="331" t="s">
        <v>2240</v>
      </c>
    </row>
    <row r="11524" customFormat="false" ht="15" hidden="true" customHeight="false" outlineLevel="0" collapsed="false">
      <c r="A11524" s="444"/>
      <c r="B11524" s="444" t="s">
        <v>1064</v>
      </c>
      <c r="C11524" s="444" t="str">
        <f aca="false">IFERROR(VLOOKUP(B11524,'[1]#¡REF!'!$A$1:$C$15201,2,FALSE()),"")</f>
        <v/>
      </c>
      <c r="D11524" s="444" t="s">
        <v>991</v>
      </c>
      <c r="E11524" s="444" t="s">
        <v>1013</v>
      </c>
      <c r="F11524" s="354" t="s">
        <v>993</v>
      </c>
      <c r="G11524" s="447" t="n">
        <v>43.7865593268653</v>
      </c>
      <c r="H11524" s="448" t="n">
        <v>2.62719355961192</v>
      </c>
      <c r="I11524" s="448" t="n">
        <v>52.1235202227004</v>
      </c>
      <c r="J11524" s="389"/>
      <c r="K11524" s="331" t="s">
        <v>2240</v>
      </c>
    </row>
    <row r="11525" customFormat="false" ht="15" hidden="true" customHeight="false" outlineLevel="0" collapsed="false">
      <c r="A11525" s="444"/>
      <c r="B11525" s="444" t="s">
        <v>1064</v>
      </c>
      <c r="C11525" s="444" t="str">
        <f aca="false">IFERROR(VLOOKUP(B11525,'[1]#¡REF!'!$A$1:$C$15201,2,FALSE()),"")</f>
        <v/>
      </c>
      <c r="D11525" s="444" t="s">
        <v>991</v>
      </c>
      <c r="E11525" s="444" t="s">
        <v>1037</v>
      </c>
      <c r="F11525" s="446" t="s">
        <v>1131</v>
      </c>
      <c r="G11525" s="447" t="n">
        <v>97158.8722215679</v>
      </c>
      <c r="H11525" s="448" t="n">
        <v>5829.53233329407</v>
      </c>
      <c r="I11525" s="448" t="n">
        <v>115657.921492554</v>
      </c>
      <c r="J11525" s="389"/>
      <c r="K11525" s="331" t="s">
        <v>2240</v>
      </c>
    </row>
    <row r="11526" customFormat="false" ht="15" hidden="true" customHeight="false" outlineLevel="0" collapsed="false">
      <c r="A11526" s="444"/>
      <c r="B11526" s="444" t="s">
        <v>1064</v>
      </c>
      <c r="C11526" s="444" t="str">
        <f aca="false">IFERROR(VLOOKUP(B11526,'[1]#¡REF!'!$A$1:$C$15201,2,FALSE()),"")</f>
        <v/>
      </c>
      <c r="D11526" s="444" t="s">
        <v>991</v>
      </c>
      <c r="E11526" s="444" t="s">
        <v>1014</v>
      </c>
      <c r="F11526" s="446" t="s">
        <v>1132</v>
      </c>
      <c r="G11526" s="447" t="n">
        <v>3940.79033941787</v>
      </c>
      <c r="H11526" s="448" t="n">
        <v>236.447420365072</v>
      </c>
      <c r="I11526" s="448" t="n">
        <v>4691.11682004304</v>
      </c>
      <c r="J11526" s="389"/>
      <c r="K11526" s="331" t="s">
        <v>2240</v>
      </c>
    </row>
    <row r="11527" customFormat="false" ht="15" hidden="true" customHeight="false" outlineLevel="0" collapsed="false">
      <c r="A11527" s="444"/>
      <c r="B11527" s="444" t="s">
        <v>1064</v>
      </c>
      <c r="C11527" s="444" t="str">
        <f aca="false">IFERROR(VLOOKUP(B11527,'[1]#¡REF!'!$A$1:$C$15201,2,FALSE()),"")</f>
        <v/>
      </c>
      <c r="D11527" s="444" t="s">
        <v>991</v>
      </c>
      <c r="E11527" s="444" t="s">
        <v>1002</v>
      </c>
      <c r="F11527" s="446" t="s">
        <v>1133</v>
      </c>
      <c r="G11527" s="447" t="n">
        <v>17514.6237307461</v>
      </c>
      <c r="H11527" s="448" t="n">
        <v>1050.87742384477</v>
      </c>
      <c r="I11527" s="448" t="n">
        <v>20849.4080890802</v>
      </c>
      <c r="J11527" s="389"/>
      <c r="K11527" s="331" t="s">
        <v>2240</v>
      </c>
    </row>
    <row r="11528" customFormat="false" ht="15" hidden="true" customHeight="false" outlineLevel="0" collapsed="false">
      <c r="A11528" s="444"/>
      <c r="B11528" s="444" t="s">
        <v>1064</v>
      </c>
      <c r="C11528" s="444" t="str">
        <f aca="false">IFERROR(VLOOKUP(B11528,'[1]#¡REF!'!$A$1:$C$15201,2,FALSE()),"")</f>
        <v/>
      </c>
      <c r="D11528" s="444" t="s">
        <v>991</v>
      </c>
      <c r="E11528" s="444" t="s">
        <v>1004</v>
      </c>
      <c r="F11528" s="446" t="s">
        <v>1134</v>
      </c>
      <c r="G11528" s="447" t="n">
        <v>9.63304305191036</v>
      </c>
      <c r="H11528" s="448" t="n">
        <v>0.577982583114622</v>
      </c>
      <c r="I11528" s="448" t="n">
        <v>11.4671744489941</v>
      </c>
      <c r="J11528" s="389"/>
      <c r="K11528" s="331" t="s">
        <v>2240</v>
      </c>
    </row>
    <row r="11529" customFormat="false" ht="15" hidden="true" customHeight="false" outlineLevel="0" collapsed="false">
      <c r="A11529" s="444"/>
      <c r="B11529" s="444" t="s">
        <v>1064</v>
      </c>
      <c r="C11529" s="444" t="str">
        <f aca="false">IFERROR(VLOOKUP(B11529,'[1]#¡REF!'!$A$1:$C$15201,2,FALSE()),"")</f>
        <v/>
      </c>
      <c r="D11529" s="444" t="s">
        <v>1016</v>
      </c>
      <c r="E11529" s="444" t="s">
        <v>1017</v>
      </c>
      <c r="F11529" s="446" t="s">
        <v>1130</v>
      </c>
      <c r="G11529" s="447" t="n">
        <v>187.844339512252</v>
      </c>
      <c r="H11529" s="448" t="n">
        <v>11.2706603707351</v>
      </c>
      <c r="I11529" s="448" t="n">
        <v>223.609901755385</v>
      </c>
      <c r="J11529" s="389"/>
      <c r="K11529" s="331" t="s">
        <v>2240</v>
      </c>
    </row>
    <row r="11530" customFormat="false" ht="15" hidden="true" customHeight="false" outlineLevel="0" collapsed="false">
      <c r="A11530" s="444"/>
      <c r="B11530" s="444" t="s">
        <v>1064</v>
      </c>
      <c r="C11530" s="444" t="str">
        <f aca="false">IFERROR(VLOOKUP(B11530,'[1]#¡REF!'!$A$1:$C$15201,2,FALSE()),"")</f>
        <v/>
      </c>
      <c r="D11530" s="444" t="s">
        <v>1016</v>
      </c>
      <c r="E11530" s="444" t="s">
        <v>1040</v>
      </c>
      <c r="F11530" s="446" t="s">
        <v>1130</v>
      </c>
      <c r="G11530" s="447" t="n">
        <v>2732.28130199639</v>
      </c>
      <c r="H11530" s="448" t="n">
        <v>163.936878119784</v>
      </c>
      <c r="I11530" s="448" t="n">
        <v>3252.50766189651</v>
      </c>
      <c r="J11530" s="389"/>
      <c r="K11530" s="331" t="s">
        <v>2240</v>
      </c>
    </row>
    <row r="11531" customFormat="false" ht="15" hidden="true" customHeight="false" outlineLevel="0" collapsed="false">
      <c r="A11531" s="444"/>
      <c r="B11531" s="444" t="s">
        <v>1064</v>
      </c>
      <c r="C11531" s="444" t="str">
        <f aca="false">IFERROR(VLOOKUP(B11531,'[1]#¡REF!'!$A$1:$C$15201,2,FALSE()),"")</f>
        <v/>
      </c>
      <c r="D11531" s="444" t="s">
        <v>1016</v>
      </c>
      <c r="E11531" s="444" t="s">
        <v>1019</v>
      </c>
      <c r="F11531" s="354" t="s">
        <v>993</v>
      </c>
      <c r="G11531" s="447" t="n">
        <v>97.2061617056409</v>
      </c>
      <c r="H11531" s="448" t="n">
        <v>5.83236970233845</v>
      </c>
      <c r="I11531" s="448" t="n">
        <v>115.714214894395</v>
      </c>
      <c r="J11531" s="389"/>
      <c r="K11531" s="331" t="s">
        <v>2240</v>
      </c>
    </row>
    <row r="11532" customFormat="false" ht="15" hidden="true" customHeight="false" outlineLevel="0" collapsed="false">
      <c r="A11532" s="444"/>
      <c r="B11532" s="444" t="s">
        <v>1064</v>
      </c>
      <c r="C11532" s="444" t="str">
        <f aca="false">IFERROR(VLOOKUP(B11532,'[1]#¡REF!'!$A$1:$C$15201,2,FALSE()),"")</f>
        <v/>
      </c>
      <c r="D11532" s="444" t="s">
        <v>1016</v>
      </c>
      <c r="E11532" s="444" t="s">
        <v>1020</v>
      </c>
      <c r="F11532" s="354" t="s">
        <v>993</v>
      </c>
      <c r="G11532" s="447" t="n">
        <v>2732.28130199639</v>
      </c>
      <c r="H11532" s="448" t="n">
        <v>163.936878119784</v>
      </c>
      <c r="I11532" s="448" t="n">
        <v>3252.50766189651</v>
      </c>
      <c r="J11532" s="389"/>
      <c r="K11532" s="331" t="s">
        <v>2240</v>
      </c>
    </row>
    <row r="11533" customFormat="false" ht="15" hidden="true" customHeight="false" outlineLevel="0" collapsed="false">
      <c r="A11533" s="444"/>
      <c r="B11533" s="444" t="s">
        <v>1064</v>
      </c>
      <c r="C11533" s="444" t="str">
        <f aca="false">IFERROR(VLOOKUP(B11533,'[1]#¡REF!'!$A$1:$C$15201,2,FALSE()),"")</f>
        <v/>
      </c>
      <c r="D11533" s="444" t="s">
        <v>1016</v>
      </c>
      <c r="E11533" s="444" t="s">
        <v>1021</v>
      </c>
      <c r="F11533" s="354" t="s">
        <v>993</v>
      </c>
      <c r="G11533" s="447" t="n">
        <v>170.767581374775</v>
      </c>
      <c r="H11533" s="448" t="n">
        <v>10.2460548824865</v>
      </c>
      <c r="I11533" s="448" t="n">
        <v>203.281728868532</v>
      </c>
      <c r="J11533" s="389"/>
      <c r="K11533" s="331" t="s">
        <v>2240</v>
      </c>
    </row>
    <row r="11534" customFormat="false" ht="15" hidden="true" customHeight="false" outlineLevel="0" collapsed="false">
      <c r="A11534" s="444"/>
      <c r="B11534" s="444" t="s">
        <v>1064</v>
      </c>
      <c r="C11534" s="444" t="str">
        <f aca="false">IFERROR(VLOOKUP(B11534,'[1]#¡REF!'!$A$1:$C$15201,2,FALSE()),"")</f>
        <v/>
      </c>
      <c r="D11534" s="444" t="s">
        <v>1016</v>
      </c>
      <c r="E11534" s="444" t="s">
        <v>1041</v>
      </c>
      <c r="F11534" s="354" t="s">
        <v>993</v>
      </c>
      <c r="G11534" s="447" t="n">
        <v>8.75731186537305</v>
      </c>
      <c r="H11534" s="448" t="n">
        <v>0.525438711922383</v>
      </c>
      <c r="I11534" s="448" t="n">
        <v>10.4247040445401</v>
      </c>
      <c r="J11534" s="389"/>
      <c r="K11534" s="331" t="s">
        <v>2240</v>
      </c>
    </row>
    <row r="11535" customFormat="false" ht="15" hidden="true" customHeight="false" outlineLevel="0" collapsed="false">
      <c r="A11535" s="444"/>
      <c r="B11535" s="444" t="s">
        <v>1064</v>
      </c>
      <c r="C11535" s="444" t="str">
        <f aca="false">IFERROR(VLOOKUP(B11535,'[1]#¡REF!'!$A$1:$C$15201,2,FALSE()),"")</f>
        <v/>
      </c>
      <c r="D11535" s="444" t="s">
        <v>1016</v>
      </c>
      <c r="E11535" s="444" t="s">
        <v>1022</v>
      </c>
      <c r="F11535" s="354" t="s">
        <v>993</v>
      </c>
      <c r="G11535" s="447" t="n">
        <v>11.8223710182536</v>
      </c>
      <c r="H11535" s="448" t="n">
        <v>0.709342261095217</v>
      </c>
      <c r="I11535" s="448" t="n">
        <v>14.0733504601291</v>
      </c>
      <c r="J11535" s="389"/>
      <c r="K11535" s="331" t="s">
        <v>2240</v>
      </c>
    </row>
    <row r="11536" customFormat="false" ht="15" hidden="true" customHeight="false" outlineLevel="0" collapsed="false">
      <c r="A11536" s="444"/>
      <c r="B11536" s="444" t="s">
        <v>1064</v>
      </c>
      <c r="C11536" s="444" t="str">
        <f aca="false">IFERROR(VLOOKUP(B11536,'[1]#¡REF!'!$A$1:$C$15201,2,FALSE()),"")</f>
        <v/>
      </c>
      <c r="D11536" s="444" t="s">
        <v>1016</v>
      </c>
      <c r="E11536" s="444" t="s">
        <v>1023</v>
      </c>
      <c r="F11536" s="354" t="s">
        <v>993</v>
      </c>
      <c r="G11536" s="447" t="n">
        <v>6830.70325499098</v>
      </c>
      <c r="H11536" s="448" t="n">
        <v>409.842195299459</v>
      </c>
      <c r="I11536" s="448" t="n">
        <v>8131.26915474127</v>
      </c>
      <c r="J11536" s="389"/>
      <c r="K11536" s="331" t="s">
        <v>2240</v>
      </c>
    </row>
    <row r="11537" customFormat="false" ht="15" hidden="true" customHeight="false" outlineLevel="0" collapsed="false">
      <c r="A11537" s="444"/>
      <c r="B11537" s="444" t="s">
        <v>1064</v>
      </c>
      <c r="C11537" s="444" t="str">
        <f aca="false">IFERROR(VLOOKUP(B11537,'[1]#¡REF!'!$A$1:$C$15201,2,FALSE()),"")</f>
        <v/>
      </c>
      <c r="D11537" s="444" t="s">
        <v>1016</v>
      </c>
      <c r="E11537" s="444" t="s">
        <v>1042</v>
      </c>
      <c r="F11537" s="354" t="s">
        <v>993</v>
      </c>
      <c r="G11537" s="447" t="n">
        <v>119537.306962342</v>
      </c>
      <c r="H11537" s="448" t="n">
        <v>7172.23841774053</v>
      </c>
      <c r="I11537" s="448" t="n">
        <v>142297.210207972</v>
      </c>
      <c r="J11537" s="389"/>
      <c r="K11537" s="331" t="s">
        <v>2240</v>
      </c>
    </row>
    <row r="11538" customFormat="false" ht="15" hidden="true" customHeight="false" outlineLevel="0" collapsed="false">
      <c r="A11538" s="444"/>
      <c r="B11538" s="444" t="s">
        <v>1064</v>
      </c>
      <c r="C11538" s="444" t="str">
        <f aca="false">IFERROR(VLOOKUP(B11538,'[1]#¡REF!'!$A$1:$C$15201,2,FALSE()),"")</f>
        <v/>
      </c>
      <c r="D11538" s="444" t="s">
        <v>1016</v>
      </c>
      <c r="E11538" s="444" t="s">
        <v>1065</v>
      </c>
      <c r="F11538" s="354" t="s">
        <v>993</v>
      </c>
      <c r="G11538" s="447" t="n">
        <v>8.75731186537305</v>
      </c>
      <c r="H11538" s="448" t="n">
        <v>0.525438711922383</v>
      </c>
      <c r="I11538" s="448" t="n">
        <v>10.4247040445401</v>
      </c>
      <c r="J11538" s="389"/>
      <c r="K11538" s="331" t="s">
        <v>2240</v>
      </c>
    </row>
    <row r="11539" customFormat="false" ht="15" hidden="true" customHeight="false" outlineLevel="0" collapsed="false">
      <c r="A11539" s="444"/>
      <c r="B11539" s="444" t="s">
        <v>1064</v>
      </c>
      <c r="C11539" s="444" t="str">
        <f aca="false">IFERROR(VLOOKUP(B11539,'[1]#¡REF!'!$A$1:$C$15201,2,FALSE()),"")</f>
        <v/>
      </c>
      <c r="D11539" s="444" t="s">
        <v>1016</v>
      </c>
      <c r="E11539" s="444" t="s">
        <v>1043</v>
      </c>
      <c r="F11539" s="354" t="s">
        <v>993</v>
      </c>
      <c r="G11539" s="447" t="n">
        <v>1707.67581374775</v>
      </c>
      <c r="H11539" s="448" t="n">
        <v>102.460548824865</v>
      </c>
      <c r="I11539" s="448" t="n">
        <v>2032.81728868532</v>
      </c>
      <c r="J11539" s="389"/>
      <c r="K11539" s="331" t="s">
        <v>2240</v>
      </c>
    </row>
    <row r="11540" customFormat="false" ht="15" hidden="true" customHeight="false" outlineLevel="0" collapsed="false">
      <c r="A11540" s="444"/>
      <c r="B11540" s="444" t="s">
        <v>1064</v>
      </c>
      <c r="C11540" s="444" t="str">
        <f aca="false">IFERROR(VLOOKUP(B11540,'[1]#¡REF!'!$A$1:$C$15201,2,FALSE()),"")</f>
        <v/>
      </c>
      <c r="D11540" s="444" t="s">
        <v>1016</v>
      </c>
      <c r="E11540" s="444" t="s">
        <v>1026</v>
      </c>
      <c r="F11540" s="446" t="s">
        <v>1132</v>
      </c>
      <c r="G11540" s="447" t="n">
        <v>2136.78409515103</v>
      </c>
      <c r="H11540" s="448" t="n">
        <v>128.207045709062</v>
      </c>
      <c r="I11540" s="448" t="n">
        <v>2543.62778686778</v>
      </c>
      <c r="J11540" s="389"/>
      <c r="K11540" s="331" t="s">
        <v>2240</v>
      </c>
    </row>
    <row r="11541" customFormat="false" ht="15" hidden="true" customHeight="false" outlineLevel="0" collapsed="false">
      <c r="A11541" s="444"/>
      <c r="B11541" s="444" t="s">
        <v>1064</v>
      </c>
      <c r="C11541" s="444" t="str">
        <f aca="false">IFERROR(VLOOKUP(B11541,'[1]#¡REF!'!$A$1:$C$15201,2,FALSE()),"")</f>
        <v/>
      </c>
      <c r="D11541" s="444" t="s">
        <v>1016</v>
      </c>
      <c r="E11541" s="444" t="s">
        <v>1027</v>
      </c>
      <c r="F11541" s="446" t="s">
        <v>1133</v>
      </c>
      <c r="G11541" s="447" t="n">
        <v>3415.35162749549</v>
      </c>
      <c r="H11541" s="448" t="n">
        <v>204.921097649729</v>
      </c>
      <c r="I11541" s="448" t="n">
        <v>4065.63457737063</v>
      </c>
      <c r="J11541" s="389"/>
      <c r="K11541" s="331" t="s">
        <v>2240</v>
      </c>
    </row>
    <row r="11542" customFormat="false" ht="15" hidden="true" customHeight="false" outlineLevel="0" collapsed="false">
      <c r="A11542" s="449"/>
      <c r="B11542" s="449" t="s">
        <v>1064</v>
      </c>
      <c r="C11542" s="449" t="str">
        <f aca="false">IFERROR(VLOOKUP(B11542,'[1]#¡REF!'!$A$1:$C$15201,2,FALSE()),"")</f>
        <v/>
      </c>
      <c r="D11542" s="449" t="s">
        <v>1016</v>
      </c>
      <c r="E11542" s="449" t="s">
        <v>1028</v>
      </c>
      <c r="F11542" s="450" t="s">
        <v>1134</v>
      </c>
      <c r="G11542" s="447" t="n">
        <v>3688.57975769513</v>
      </c>
      <c r="H11542" s="448" t="n">
        <v>221.314785461708</v>
      </c>
      <c r="I11542" s="448" t="n">
        <v>4390.88534356028</v>
      </c>
      <c r="J11542" s="390"/>
      <c r="K11542" s="331" t="s">
        <v>2240</v>
      </c>
    </row>
    <row r="11543" customFormat="false" ht="15.75" hidden="true" customHeight="false" outlineLevel="0" collapsed="false">
      <c r="A11543" s="451"/>
      <c r="B11543" s="451" t="s">
        <v>1064</v>
      </c>
      <c r="C11543" s="451" t="str">
        <f aca="false">IFERROR(VLOOKUP(B11543,'[1]#¡REF!'!$A$1:$C$15201,2,FALSE()),"")</f>
        <v/>
      </c>
      <c r="D11543" s="451" t="s">
        <v>1016</v>
      </c>
      <c r="E11543" s="451" t="s">
        <v>621</v>
      </c>
      <c r="F11543" s="452" t="s">
        <v>1136</v>
      </c>
      <c r="G11543" s="453" t="n">
        <v>10246.0548824865</v>
      </c>
      <c r="H11543" s="454" t="n">
        <v>614.763292949188</v>
      </c>
      <c r="I11543" s="454" t="n">
        <v>12196.9037321119</v>
      </c>
      <c r="J11543" s="360"/>
      <c r="K11543" s="356" t="s">
        <v>2240</v>
      </c>
      <c r="L11543" s="379"/>
      <c r="M11543" s="379"/>
      <c r="N11543" s="379"/>
      <c r="O11543" s="379"/>
      <c r="P11543" s="101"/>
      <c r="Q11543" s="380"/>
      <c r="R11543" s="381"/>
      <c r="S11543" s="381"/>
      <c r="T11543" s="382"/>
    </row>
    <row r="11544" customFormat="false" ht="15" hidden="true" customHeight="false" outlineLevel="0" collapsed="false">
      <c r="A11544" s="439"/>
      <c r="B11544" s="439" t="s">
        <v>1734</v>
      </c>
      <c r="C11544" s="439" t="str">
        <f aca="false">IFERROR(VLOOKUP(B11544,'[1]#¡REF!'!$A$1:$C$15201,2,FALSE()),"")</f>
        <v/>
      </c>
      <c r="D11544" s="439" t="s">
        <v>991</v>
      </c>
      <c r="E11544" s="439" t="s">
        <v>1032</v>
      </c>
      <c r="F11544" s="441" t="s">
        <v>1130</v>
      </c>
      <c r="G11544" s="447" t="n">
        <v>431.753977815629</v>
      </c>
      <c r="H11544" s="448" t="n">
        <v>1688.15805325911</v>
      </c>
      <c r="I11544" s="448" t="n">
        <v>33493.0557766607</v>
      </c>
      <c r="J11544" s="388"/>
      <c r="K11544" s="331" t="s">
        <v>2240</v>
      </c>
    </row>
    <row r="11545" customFormat="false" ht="15" hidden="true" customHeight="false" outlineLevel="0" collapsed="false">
      <c r="A11545" s="444"/>
      <c r="B11545" s="444" t="s">
        <v>1734</v>
      </c>
      <c r="C11545" s="444" t="str">
        <f aca="false">IFERROR(VLOOKUP(B11545,'[1]#¡REF!'!$A$1:$C$15201,2,FALSE()),"")</f>
        <v/>
      </c>
      <c r="D11545" s="444" t="s">
        <v>991</v>
      </c>
      <c r="E11545" s="444" t="s">
        <v>1075</v>
      </c>
      <c r="F11545" s="354" t="s">
        <v>993</v>
      </c>
      <c r="G11545" s="447" t="n">
        <v>38.8578580034066</v>
      </c>
      <c r="H11545" s="448" t="n">
        <v>151.93422479332</v>
      </c>
      <c r="I11545" s="448" t="n">
        <v>3014.37501989946</v>
      </c>
      <c r="J11545" s="389"/>
      <c r="K11545" s="331" t="s">
        <v>2240</v>
      </c>
    </row>
    <row r="11546" customFormat="false" ht="15" hidden="true" customHeight="false" outlineLevel="0" collapsed="false">
      <c r="A11546" s="444"/>
      <c r="B11546" s="444" t="s">
        <v>1734</v>
      </c>
      <c r="C11546" s="444" t="str">
        <f aca="false">IFERROR(VLOOKUP(B11546,'[1]#¡REF!'!$A$1:$C$15201,2,FALSE()),"")</f>
        <v/>
      </c>
      <c r="D11546" s="444" t="s">
        <v>991</v>
      </c>
      <c r="E11546" s="444" t="s">
        <v>1033</v>
      </c>
      <c r="F11546" s="354" t="s">
        <v>993</v>
      </c>
      <c r="G11546" s="447" t="n">
        <v>191.890656806946</v>
      </c>
      <c r="H11546" s="448" t="n">
        <v>750.292468115159</v>
      </c>
      <c r="I11546" s="448" t="n">
        <v>14885.8025674048</v>
      </c>
      <c r="J11546" s="389"/>
      <c r="K11546" s="331" t="s">
        <v>2240</v>
      </c>
    </row>
    <row r="11547" customFormat="false" ht="15" hidden="true" customHeight="false" outlineLevel="0" collapsed="false">
      <c r="A11547" s="444"/>
      <c r="B11547" s="444" t="s">
        <v>1734</v>
      </c>
      <c r="C11547" s="444" t="str">
        <f aca="false">IFERROR(VLOOKUP(B11547,'[1]#¡REF!'!$A$1:$C$15201,2,FALSE()),"")</f>
        <v/>
      </c>
      <c r="D11547" s="444" t="s">
        <v>991</v>
      </c>
      <c r="E11547" s="444" t="s">
        <v>1053</v>
      </c>
      <c r="F11547" s="354" t="s">
        <v>993</v>
      </c>
      <c r="G11547" s="447" t="n">
        <v>2398.63321008683</v>
      </c>
      <c r="H11547" s="448" t="n">
        <v>9378.65585143949</v>
      </c>
      <c r="I11547" s="448" t="n">
        <v>186072.53209256</v>
      </c>
      <c r="J11547" s="389"/>
      <c r="K11547" s="331" t="s">
        <v>2240</v>
      </c>
    </row>
    <row r="11548" customFormat="false" ht="15" hidden="true" customHeight="false" outlineLevel="0" collapsed="false">
      <c r="A11548" s="444"/>
      <c r="B11548" s="444" t="s">
        <v>1734</v>
      </c>
      <c r="C11548" s="444" t="str">
        <f aca="false">IFERROR(VLOOKUP(B11548,'[1]#¡REF!'!$A$1:$C$15201,2,FALSE()),"")</f>
        <v/>
      </c>
      <c r="D11548" s="444" t="s">
        <v>991</v>
      </c>
      <c r="E11548" s="444" t="s">
        <v>1034</v>
      </c>
      <c r="F11548" s="354" t="s">
        <v>993</v>
      </c>
      <c r="G11548" s="447" t="n">
        <v>4797.26642017365</v>
      </c>
      <c r="H11548" s="448" t="n">
        <v>18757.311702879</v>
      </c>
      <c r="I11548" s="448" t="n">
        <v>372145.064185119</v>
      </c>
      <c r="J11548" s="389"/>
      <c r="K11548" s="331" t="s">
        <v>2240</v>
      </c>
    </row>
    <row r="11549" customFormat="false" ht="15" hidden="true" customHeight="false" outlineLevel="0" collapsed="false">
      <c r="A11549" s="444"/>
      <c r="B11549" s="444" t="s">
        <v>1734</v>
      </c>
      <c r="C11549" s="444" t="str">
        <f aca="false">IFERROR(VLOOKUP(B11549,'[1]#¡REF!'!$A$1:$C$15201,2,FALSE()),"")</f>
        <v/>
      </c>
      <c r="D11549" s="444" t="s">
        <v>991</v>
      </c>
      <c r="E11549" s="444" t="s">
        <v>1010</v>
      </c>
      <c r="F11549" s="354" t="s">
        <v>993</v>
      </c>
      <c r="G11549" s="447" t="n">
        <v>441.348510655976</v>
      </c>
      <c r="H11549" s="448" t="n">
        <v>1725.67267666487</v>
      </c>
      <c r="I11549" s="448" t="n">
        <v>34237.345905031</v>
      </c>
      <c r="J11549" s="389"/>
      <c r="K11549" s="331" t="s">
        <v>2240</v>
      </c>
    </row>
    <row r="11550" customFormat="false" ht="15" hidden="true" customHeight="false" outlineLevel="0" collapsed="false">
      <c r="A11550" s="444"/>
      <c r="B11550" s="444" t="s">
        <v>1734</v>
      </c>
      <c r="C11550" s="444" t="str">
        <f aca="false">IFERROR(VLOOKUP(B11550,'[1]#¡REF!'!$A$1:$C$15201,2,FALSE()),"")</f>
        <v/>
      </c>
      <c r="D11550" s="444" t="s">
        <v>991</v>
      </c>
      <c r="E11550" s="444" t="s">
        <v>1011</v>
      </c>
      <c r="F11550" s="354" t="s">
        <v>993</v>
      </c>
      <c r="G11550" s="447" t="n">
        <v>1439.1799260521</v>
      </c>
      <c r="H11550" s="448" t="n">
        <v>5627.1935108637</v>
      </c>
      <c r="I11550" s="448" t="n">
        <v>111643.519255536</v>
      </c>
      <c r="J11550" s="389"/>
      <c r="K11550" s="331" t="s">
        <v>2240</v>
      </c>
    </row>
    <row r="11551" customFormat="false" ht="15" hidden="true" customHeight="false" outlineLevel="0" collapsed="false">
      <c r="A11551" s="444"/>
      <c r="B11551" s="444" t="s">
        <v>1734</v>
      </c>
      <c r="C11551" s="444" t="str">
        <f aca="false">IFERROR(VLOOKUP(B11551,'[1]#¡REF!'!$A$1:$C$15201,2,FALSE()),"")</f>
        <v/>
      </c>
      <c r="D11551" s="444" t="s">
        <v>991</v>
      </c>
      <c r="E11551" s="444" t="s">
        <v>1012</v>
      </c>
      <c r="F11551" s="354" t="s">
        <v>993</v>
      </c>
      <c r="G11551" s="447" t="n">
        <v>1535.12525445557</v>
      </c>
      <c r="H11551" s="448" t="n">
        <v>6002.33974492128</v>
      </c>
      <c r="I11551" s="448" t="n">
        <v>119086.420539238</v>
      </c>
      <c r="J11551" s="389"/>
      <c r="K11551" s="331" t="s">
        <v>2240</v>
      </c>
    </row>
    <row r="11552" customFormat="false" ht="15" hidden="true" customHeight="false" outlineLevel="0" collapsed="false">
      <c r="A11552" s="444"/>
      <c r="B11552" s="444" t="s">
        <v>1734</v>
      </c>
      <c r="C11552" s="444" t="str">
        <f aca="false">IFERROR(VLOOKUP(B11552,'[1]#¡REF!'!$A$1:$C$15201,2,FALSE()),"")</f>
        <v/>
      </c>
      <c r="D11552" s="444" t="s">
        <v>991</v>
      </c>
      <c r="E11552" s="444" t="s">
        <v>1035</v>
      </c>
      <c r="F11552" s="354" t="s">
        <v>993</v>
      </c>
      <c r="G11552" s="447" t="n">
        <v>237.944414440613</v>
      </c>
      <c r="H11552" s="448" t="n">
        <v>930.362660462798</v>
      </c>
      <c r="I11552" s="448" t="n">
        <v>18458.3951835819</v>
      </c>
      <c r="J11552" s="389"/>
      <c r="K11552" s="331" t="s">
        <v>2240</v>
      </c>
    </row>
    <row r="11553" customFormat="false" ht="15" hidden="true" customHeight="false" outlineLevel="0" collapsed="false">
      <c r="A11553" s="444"/>
      <c r="B11553" s="444" t="s">
        <v>1734</v>
      </c>
      <c r="C11553" s="444" t="str">
        <f aca="false">IFERROR(VLOOKUP(B11553,'[1]#¡REF!'!$A$1:$C$15201,2,FALSE()),"")</f>
        <v/>
      </c>
      <c r="D11553" s="444" t="s">
        <v>991</v>
      </c>
      <c r="E11553" s="444" t="s">
        <v>995</v>
      </c>
      <c r="F11553" s="354" t="s">
        <v>993</v>
      </c>
      <c r="G11553" s="447" t="n">
        <v>5.75671970420838</v>
      </c>
      <c r="H11553" s="448" t="n">
        <v>22.5087740434548</v>
      </c>
      <c r="I11553" s="448" t="n">
        <v>446.574077022143</v>
      </c>
      <c r="J11553" s="389"/>
      <c r="K11553" s="331" t="s">
        <v>2240</v>
      </c>
    </row>
    <row r="11554" customFormat="false" ht="15" hidden="true" customHeight="false" outlineLevel="0" collapsed="false">
      <c r="A11554" s="444"/>
      <c r="B11554" s="444" t="s">
        <v>1734</v>
      </c>
      <c r="C11554" s="444" t="str">
        <f aca="false">IFERROR(VLOOKUP(B11554,'[1]#¡REF!'!$A$1:$C$15201,2,FALSE()),"")</f>
        <v/>
      </c>
      <c r="D11554" s="444" t="s">
        <v>991</v>
      </c>
      <c r="E11554" s="444" t="s">
        <v>1037</v>
      </c>
      <c r="F11554" s="446" t="s">
        <v>1131</v>
      </c>
      <c r="G11554" s="447" t="n">
        <v>368.430061069337</v>
      </c>
      <c r="H11554" s="448" t="n">
        <v>1440.56153878111</v>
      </c>
      <c r="I11554" s="448" t="n">
        <v>28580.7409294171</v>
      </c>
      <c r="J11554" s="389"/>
      <c r="K11554" s="331" t="s">
        <v>2240</v>
      </c>
    </row>
    <row r="11555" customFormat="false" ht="15" hidden="true" customHeight="false" outlineLevel="0" collapsed="false">
      <c r="A11555" s="444"/>
      <c r="B11555" s="444" t="s">
        <v>1734</v>
      </c>
      <c r="C11555" s="444" t="str">
        <f aca="false">IFERROR(VLOOKUP(B11555,'[1]#¡REF!'!$A$1:$C$15201,2,FALSE()),"")</f>
        <v/>
      </c>
      <c r="D11555" s="444" t="s">
        <v>991</v>
      </c>
      <c r="E11555" s="444" t="s">
        <v>1014</v>
      </c>
      <c r="F11555" s="446" t="s">
        <v>1132</v>
      </c>
      <c r="G11555" s="447" t="n">
        <v>1199.31660504341</v>
      </c>
      <c r="H11555" s="448" t="n">
        <v>4689.32792571975</v>
      </c>
      <c r="I11555" s="448" t="n">
        <v>93036.2660462798</v>
      </c>
      <c r="J11555" s="389"/>
      <c r="K11555" s="331" t="s">
        <v>2240</v>
      </c>
    </row>
    <row r="11556" customFormat="false" ht="15" hidden="true" customHeight="false" outlineLevel="0" collapsed="false">
      <c r="A11556" s="449"/>
      <c r="B11556" s="449" t="s">
        <v>1734</v>
      </c>
      <c r="C11556" s="449" t="str">
        <f aca="false">IFERROR(VLOOKUP(B11556,'[1]#¡REF!'!$A$1:$C$15201,2,FALSE()),"")</f>
        <v/>
      </c>
      <c r="D11556" s="449" t="s">
        <v>991</v>
      </c>
      <c r="E11556" s="449" t="s">
        <v>1004</v>
      </c>
      <c r="F11556" s="450" t="s">
        <v>1134</v>
      </c>
      <c r="G11556" s="447" t="n">
        <v>67.1617298824311</v>
      </c>
      <c r="H11556" s="448" t="n">
        <v>262.602363840306</v>
      </c>
      <c r="I11556" s="448" t="n">
        <v>5210.03089859167</v>
      </c>
      <c r="J11556" s="390"/>
      <c r="K11556" s="331" t="s">
        <v>2240</v>
      </c>
    </row>
    <row r="11557" customFormat="false" ht="15.75" hidden="true" customHeight="false" outlineLevel="0" collapsed="false">
      <c r="A11557" s="451"/>
      <c r="B11557" s="451" t="s">
        <v>1734</v>
      </c>
      <c r="C11557" s="451" t="str">
        <f aca="false">IFERROR(VLOOKUP(B11557,'[1]#¡REF!'!$A$1:$C$15201,2,FALSE()),"")</f>
        <v/>
      </c>
      <c r="D11557" s="451" t="s">
        <v>991</v>
      </c>
      <c r="E11557" s="451" t="s">
        <v>612</v>
      </c>
      <c r="F11557" s="452" t="s">
        <v>1136</v>
      </c>
      <c r="G11557" s="453" t="n">
        <v>473.969922313157</v>
      </c>
      <c r="H11557" s="454" t="n">
        <v>1853.22239624444</v>
      </c>
      <c r="I11557" s="454" t="n">
        <v>36767.9323414898</v>
      </c>
      <c r="J11557" s="360"/>
      <c r="K11557" s="356" t="s">
        <v>2240</v>
      </c>
      <c r="L11557" s="379"/>
      <c r="M11557" s="379"/>
      <c r="N11557" s="379"/>
      <c r="O11557" s="379"/>
      <c r="P11557" s="101"/>
      <c r="Q11557" s="380"/>
      <c r="R11557" s="381"/>
      <c r="S11557" s="381"/>
      <c r="T11557" s="382"/>
    </row>
    <row r="11558" customFormat="false" ht="15" hidden="true" customHeight="false" outlineLevel="0" collapsed="false">
      <c r="A11558" s="439"/>
      <c r="B11558" s="439" t="s">
        <v>1735</v>
      </c>
      <c r="C11558" s="439" t="str">
        <f aca="false">IFERROR(VLOOKUP(B11558,'[1]#¡REF!'!$A$1:$C$15201,2,FALSE()),"")</f>
        <v/>
      </c>
      <c r="D11558" s="439" t="s">
        <v>991</v>
      </c>
      <c r="E11558" s="439" t="s">
        <v>1075</v>
      </c>
      <c r="F11558" s="354" t="s">
        <v>993</v>
      </c>
      <c r="G11558" s="447" t="n">
        <v>27.1236359765077</v>
      </c>
      <c r="H11558" s="448" t="n">
        <v>1.62741815859046</v>
      </c>
      <c r="I11558" s="448" t="n">
        <v>32.2879762664348</v>
      </c>
      <c r="J11558" s="388"/>
      <c r="K11558" s="331" t="s">
        <v>2240</v>
      </c>
    </row>
    <row r="11559" customFormat="false" ht="15" hidden="true" customHeight="false" outlineLevel="0" collapsed="false">
      <c r="A11559" s="444"/>
      <c r="B11559" s="444" t="s">
        <v>1735</v>
      </c>
      <c r="C11559" s="444" t="str">
        <f aca="false">IFERROR(VLOOKUP(B11559,'[1]#¡REF!'!$A$1:$C$15201,2,FALSE()),"")</f>
        <v/>
      </c>
      <c r="D11559" s="444" t="s">
        <v>991</v>
      </c>
      <c r="E11559" s="444" t="s">
        <v>1011</v>
      </c>
      <c r="F11559" s="354" t="s">
        <v>993</v>
      </c>
      <c r="G11559" s="447" t="n">
        <v>1627.41815859046</v>
      </c>
      <c r="H11559" s="448" t="n">
        <v>97.6450895154279</v>
      </c>
      <c r="I11559" s="448" t="n">
        <v>1937.27857598609</v>
      </c>
      <c r="J11559" s="389"/>
      <c r="K11559" s="331" t="s">
        <v>2240</v>
      </c>
    </row>
    <row r="11560" customFormat="false" ht="15" hidden="true" customHeight="false" outlineLevel="0" collapsed="false">
      <c r="A11560" s="444"/>
      <c r="B11560" s="444" t="s">
        <v>1735</v>
      </c>
      <c r="C11560" s="444" t="str">
        <f aca="false">IFERROR(VLOOKUP(B11560,'[1]#¡REF!'!$A$1:$C$15201,2,FALSE()),"")</f>
        <v/>
      </c>
      <c r="D11560" s="444" t="s">
        <v>991</v>
      </c>
      <c r="E11560" s="444" t="s">
        <v>1001</v>
      </c>
      <c r="F11560" s="354" t="s">
        <v>993</v>
      </c>
      <c r="G11560" s="447" t="n">
        <v>1333.57876884496</v>
      </c>
      <c r="H11560" s="448" t="n">
        <v>80.0147261306979</v>
      </c>
      <c r="I11560" s="448" t="n">
        <v>1587.49216643305</v>
      </c>
      <c r="J11560" s="389"/>
      <c r="K11560" s="331" t="s">
        <v>2240</v>
      </c>
    </row>
    <row r="11561" customFormat="false" ht="15" hidden="true" customHeight="false" outlineLevel="0" collapsed="false">
      <c r="A11561" s="444"/>
      <c r="B11561" s="444" t="s">
        <v>1735</v>
      </c>
      <c r="C11561" s="444" t="str">
        <f aca="false">IFERROR(VLOOKUP(B11561,'[1]#¡REF!'!$A$1:$C$15201,2,FALSE()),"")</f>
        <v/>
      </c>
      <c r="D11561" s="444" t="s">
        <v>991</v>
      </c>
      <c r="E11561" s="444" t="s">
        <v>1036</v>
      </c>
      <c r="F11561" s="354" t="s">
        <v>993</v>
      </c>
      <c r="G11561" s="447" t="n">
        <v>904.121199216925</v>
      </c>
      <c r="H11561" s="448" t="n">
        <v>54.2472719530155</v>
      </c>
      <c r="I11561" s="448" t="n">
        <v>1076.26587554783</v>
      </c>
      <c r="J11561" s="389"/>
      <c r="K11561" s="331" t="s">
        <v>2240</v>
      </c>
    </row>
    <row r="11562" customFormat="false" ht="15" hidden="true" customHeight="false" outlineLevel="0" collapsed="false">
      <c r="A11562" s="444"/>
      <c r="B11562" s="444" t="s">
        <v>1735</v>
      </c>
      <c r="C11562" s="444" t="str">
        <f aca="false">IFERROR(VLOOKUP(B11562,'[1]#¡REF!'!$A$1:$C$15201,2,FALSE()),"")</f>
        <v/>
      </c>
      <c r="D11562" s="444" t="s">
        <v>991</v>
      </c>
      <c r="E11562" s="444" t="s">
        <v>995</v>
      </c>
      <c r="F11562" s="354" t="s">
        <v>993</v>
      </c>
      <c r="G11562" s="447" t="n">
        <v>54.2472719530155</v>
      </c>
      <c r="H11562" s="448" t="n">
        <v>3.25483631718093</v>
      </c>
      <c r="I11562" s="448" t="n">
        <v>64.5759525328697</v>
      </c>
      <c r="J11562" s="389"/>
      <c r="K11562" s="331" t="s">
        <v>2240</v>
      </c>
    </row>
    <row r="11563" customFormat="false" ht="15" hidden="true" customHeight="false" outlineLevel="0" collapsed="false">
      <c r="A11563" s="444"/>
      <c r="B11563" s="444" t="s">
        <v>1735</v>
      </c>
      <c r="C11563" s="444" t="str">
        <f aca="false">IFERROR(VLOOKUP(B11563,'[1]#¡REF!'!$A$1:$C$15201,2,FALSE()),"")</f>
        <v/>
      </c>
      <c r="D11563" s="444" t="s">
        <v>991</v>
      </c>
      <c r="E11563" s="444" t="s">
        <v>1004</v>
      </c>
      <c r="F11563" s="446" t="s">
        <v>1134</v>
      </c>
      <c r="G11563" s="447" t="n">
        <v>135.618179882539</v>
      </c>
      <c r="H11563" s="448" t="n">
        <v>8.13709079295233</v>
      </c>
      <c r="I11563" s="448" t="n">
        <v>161.439881332174</v>
      </c>
      <c r="J11563" s="389"/>
      <c r="K11563" s="331" t="s">
        <v>2240</v>
      </c>
    </row>
    <row r="11564" customFormat="false" ht="15" hidden="true" customHeight="false" outlineLevel="0" collapsed="false">
      <c r="A11564" s="444"/>
      <c r="B11564" s="444" t="s">
        <v>1735</v>
      </c>
      <c r="C11564" s="444" t="str">
        <f aca="false">IFERROR(VLOOKUP(B11564,'[1]#¡REF!'!$A$1:$C$15201,2,FALSE()),"")</f>
        <v/>
      </c>
      <c r="D11564" s="444" t="s">
        <v>1016</v>
      </c>
      <c r="E11564" s="444" t="s">
        <v>1017</v>
      </c>
      <c r="F11564" s="446" t="s">
        <v>1130</v>
      </c>
      <c r="G11564" s="447" t="n">
        <v>88.1518169236502</v>
      </c>
      <c r="H11564" s="448" t="n">
        <v>5.28910901541901</v>
      </c>
      <c r="I11564" s="448" t="n">
        <v>104.935922865913</v>
      </c>
      <c r="J11564" s="389"/>
      <c r="K11564" s="331" t="s">
        <v>2240</v>
      </c>
    </row>
    <row r="11565" customFormat="false" ht="15" hidden="true" customHeight="false" outlineLevel="0" collapsed="false">
      <c r="A11565" s="444"/>
      <c r="B11565" s="444" t="s">
        <v>1735</v>
      </c>
      <c r="C11565" s="444" t="str">
        <f aca="false">IFERROR(VLOOKUP(B11565,'[1]#¡REF!'!$A$1:$C$15201,2,FALSE()),"")</f>
        <v/>
      </c>
      <c r="D11565" s="444" t="s">
        <v>1016</v>
      </c>
      <c r="E11565" s="444" t="s">
        <v>1019</v>
      </c>
      <c r="F11565" s="354" t="s">
        <v>993</v>
      </c>
      <c r="G11565" s="447" t="n">
        <v>56.5075749510578</v>
      </c>
      <c r="H11565" s="448" t="n">
        <v>3.39045449706347</v>
      </c>
      <c r="I11565" s="448" t="n">
        <v>67.2666172217392</v>
      </c>
      <c r="J11565" s="389"/>
      <c r="K11565" s="331" t="s">
        <v>2240</v>
      </c>
    </row>
    <row r="11566" customFormat="false" ht="15" hidden="true" customHeight="false" outlineLevel="0" collapsed="false">
      <c r="A11566" s="444"/>
      <c r="B11566" s="444" t="s">
        <v>1735</v>
      </c>
      <c r="C11566" s="444" t="str">
        <f aca="false">IFERROR(VLOOKUP(B11566,'[1]#¡REF!'!$A$1:$C$15201,2,FALSE()),"")</f>
        <v/>
      </c>
      <c r="D11566" s="444" t="s">
        <v>1016</v>
      </c>
      <c r="E11566" s="444" t="s">
        <v>1021</v>
      </c>
      <c r="F11566" s="354" t="s">
        <v>993</v>
      </c>
      <c r="G11566" s="447" t="n">
        <v>176.3036338473</v>
      </c>
      <c r="H11566" s="448" t="n">
        <v>10.578218030838</v>
      </c>
      <c r="I11566" s="448" t="n">
        <v>209.871845731826</v>
      </c>
      <c r="J11566" s="389"/>
      <c r="K11566" s="331" t="s">
        <v>2240</v>
      </c>
    </row>
    <row r="11567" customFormat="false" ht="15" hidden="true" customHeight="false" outlineLevel="0" collapsed="false">
      <c r="A11567" s="444"/>
      <c r="B11567" s="444" t="s">
        <v>1735</v>
      </c>
      <c r="C11567" s="444" t="str">
        <f aca="false">IFERROR(VLOOKUP(B11567,'[1]#¡REF!'!$A$1:$C$15201,2,FALSE()),"")</f>
        <v/>
      </c>
      <c r="D11567" s="444" t="s">
        <v>1016</v>
      </c>
      <c r="E11567" s="444" t="s">
        <v>1022</v>
      </c>
      <c r="F11567" s="354" t="s">
        <v>993</v>
      </c>
      <c r="G11567" s="447" t="n">
        <v>91.7683017205179</v>
      </c>
      <c r="H11567" s="448" t="n">
        <v>5.50609810323107</v>
      </c>
      <c r="I11567" s="448" t="n">
        <v>109.240986368104</v>
      </c>
      <c r="J11567" s="389"/>
      <c r="K11567" s="331" t="s">
        <v>2240</v>
      </c>
    </row>
    <row r="11568" customFormat="false" ht="15" hidden="true" customHeight="false" outlineLevel="0" collapsed="false">
      <c r="A11568" s="444"/>
      <c r="B11568" s="444" t="s">
        <v>1735</v>
      </c>
      <c r="C11568" s="444" t="str">
        <f aca="false">IFERROR(VLOOKUP(B11568,'[1]#¡REF!'!$A$1:$C$15201,2,FALSE()),"")</f>
        <v/>
      </c>
      <c r="D11568" s="444" t="s">
        <v>1016</v>
      </c>
      <c r="E11568" s="444" t="s">
        <v>1023</v>
      </c>
      <c r="F11568" s="354" t="s">
        <v>993</v>
      </c>
      <c r="G11568" s="447" t="n">
        <v>3526.07267694601</v>
      </c>
      <c r="H11568" s="448" t="n">
        <v>211.56436061676</v>
      </c>
      <c r="I11568" s="448" t="n">
        <v>4197.43691463653</v>
      </c>
      <c r="J11568" s="389"/>
      <c r="K11568" s="331" t="s">
        <v>2240</v>
      </c>
    </row>
    <row r="11569" customFormat="false" ht="15" hidden="true" customHeight="false" outlineLevel="0" collapsed="false">
      <c r="A11569" s="444"/>
      <c r="B11569" s="444" t="s">
        <v>1735</v>
      </c>
      <c r="C11569" s="444" t="str">
        <f aca="false">IFERROR(VLOOKUP(B11569,'[1]#¡REF!'!$A$1:$C$15201,2,FALSE()),"")</f>
        <v/>
      </c>
      <c r="D11569" s="444" t="s">
        <v>1016</v>
      </c>
      <c r="E11569" s="444" t="s">
        <v>1042</v>
      </c>
      <c r="F11569" s="354" t="s">
        <v>993</v>
      </c>
      <c r="G11569" s="447" t="n">
        <v>105782.18030838</v>
      </c>
      <c r="H11569" s="448" t="n">
        <v>6346.93081850281</v>
      </c>
      <c r="I11569" s="448" t="n">
        <v>125923.107439096</v>
      </c>
      <c r="J11569" s="389"/>
      <c r="K11569" s="331" t="s">
        <v>2240</v>
      </c>
    </row>
    <row r="11570" customFormat="false" ht="15" hidden="true" customHeight="false" outlineLevel="0" collapsed="false">
      <c r="A11570" s="444"/>
      <c r="B11570" s="444" t="s">
        <v>1735</v>
      </c>
      <c r="C11570" s="444" t="str">
        <f aca="false">IFERROR(VLOOKUP(B11570,'[1]#¡REF!'!$A$1:$C$15201,2,FALSE()),"")</f>
        <v/>
      </c>
      <c r="D11570" s="444" t="s">
        <v>1016</v>
      </c>
      <c r="E11570" s="444" t="s">
        <v>1024</v>
      </c>
      <c r="F11570" s="354" t="s">
        <v>993</v>
      </c>
      <c r="G11570" s="447" t="n">
        <v>126938.616370056</v>
      </c>
      <c r="H11570" s="448" t="n">
        <v>7616.31698220338</v>
      </c>
      <c r="I11570" s="448" t="n">
        <v>151107.728926915</v>
      </c>
      <c r="J11570" s="389"/>
      <c r="K11570" s="331" t="s">
        <v>2240</v>
      </c>
    </row>
    <row r="11571" customFormat="false" ht="15" hidden="true" customHeight="false" outlineLevel="0" collapsed="false">
      <c r="A11571" s="444"/>
      <c r="B11571" s="444" t="s">
        <v>1735</v>
      </c>
      <c r="C11571" s="444" t="str">
        <f aca="false">IFERROR(VLOOKUP(B11571,'[1]#¡REF!'!$A$1:$C$15201,2,FALSE()),"")</f>
        <v/>
      </c>
      <c r="D11571" s="444" t="s">
        <v>1016</v>
      </c>
      <c r="E11571" s="444" t="s">
        <v>1025</v>
      </c>
      <c r="F11571" s="354" t="s">
        <v>993</v>
      </c>
      <c r="G11571" s="447" t="n">
        <v>105782.18030838</v>
      </c>
      <c r="H11571" s="448" t="n">
        <v>6346.93081850281</v>
      </c>
      <c r="I11571" s="448" t="n">
        <v>125923.107439096</v>
      </c>
      <c r="J11571" s="389"/>
      <c r="K11571" s="331" t="s">
        <v>2240</v>
      </c>
    </row>
    <row r="11572" customFormat="false" ht="15" hidden="true" customHeight="false" outlineLevel="0" collapsed="false">
      <c r="A11572" s="444"/>
      <c r="B11572" s="444" t="s">
        <v>1735</v>
      </c>
      <c r="C11572" s="444" t="str">
        <f aca="false">IFERROR(VLOOKUP(B11572,'[1]#¡REF!'!$A$1:$C$15201,2,FALSE()),"")</f>
        <v/>
      </c>
      <c r="D11572" s="444" t="s">
        <v>1016</v>
      </c>
      <c r="E11572" s="444" t="s">
        <v>1044</v>
      </c>
      <c r="F11572" s="354" t="s">
        <v>993</v>
      </c>
      <c r="G11572" s="447" t="n">
        <v>42.4936963631955</v>
      </c>
      <c r="H11572" s="448" t="n">
        <v>2.54962178179173</v>
      </c>
      <c r="I11572" s="448" t="n">
        <v>50.5844961507479</v>
      </c>
      <c r="J11572" s="389"/>
      <c r="K11572" s="331" t="s">
        <v>2240</v>
      </c>
    </row>
    <row r="11573" customFormat="false" ht="15" hidden="true" customHeight="false" outlineLevel="0" collapsed="false">
      <c r="A11573" s="444"/>
      <c r="B11573" s="444" t="s">
        <v>1735</v>
      </c>
      <c r="C11573" s="444" t="str">
        <f aca="false">IFERROR(VLOOKUP(B11573,'[1]#¡REF!'!$A$1:$C$15201,2,FALSE()),"")</f>
        <v/>
      </c>
      <c r="D11573" s="444" t="s">
        <v>1016</v>
      </c>
      <c r="E11573" s="444" t="s">
        <v>1026</v>
      </c>
      <c r="F11573" s="446" t="s">
        <v>1132</v>
      </c>
      <c r="G11573" s="447" t="n">
        <v>634.693081850281</v>
      </c>
      <c r="H11573" s="448" t="n">
        <v>38.0815849110169</v>
      </c>
      <c r="I11573" s="448" t="n">
        <v>755.538644634575</v>
      </c>
      <c r="J11573" s="389"/>
      <c r="K11573" s="331" t="s">
        <v>2240</v>
      </c>
    </row>
    <row r="11574" customFormat="false" ht="15" hidden="true" customHeight="false" outlineLevel="0" collapsed="false">
      <c r="A11574" s="444"/>
      <c r="B11574" s="444" t="s">
        <v>1735</v>
      </c>
      <c r="C11574" s="444" t="str">
        <f aca="false">IFERROR(VLOOKUP(B11574,'[1]#¡REF!'!$A$1:$C$15201,2,FALSE()),"")</f>
        <v/>
      </c>
      <c r="D11574" s="444" t="s">
        <v>1016</v>
      </c>
      <c r="E11574" s="444" t="s">
        <v>1027</v>
      </c>
      <c r="F11574" s="446" t="s">
        <v>1133</v>
      </c>
      <c r="G11574" s="447" t="n">
        <v>1057.8218030838</v>
      </c>
      <c r="H11574" s="448" t="n">
        <v>63.4693081850281</v>
      </c>
      <c r="I11574" s="448" t="n">
        <v>1259.23107439096</v>
      </c>
      <c r="J11574" s="389"/>
      <c r="K11574" s="331" t="s">
        <v>2240</v>
      </c>
    </row>
    <row r="11575" customFormat="false" ht="15" hidden="true" customHeight="false" outlineLevel="0" collapsed="false">
      <c r="A11575" s="449"/>
      <c r="B11575" s="449" t="s">
        <v>1735</v>
      </c>
      <c r="C11575" s="449" t="str">
        <f aca="false">IFERROR(VLOOKUP(B11575,'[1]#¡REF!'!$A$1:$C$15201,2,FALSE()),"")</f>
        <v/>
      </c>
      <c r="D11575" s="449" t="s">
        <v>1016</v>
      </c>
      <c r="E11575" s="449" t="s">
        <v>1028</v>
      </c>
      <c r="F11575" s="450" t="s">
        <v>1134</v>
      </c>
      <c r="G11575" s="447" t="n">
        <v>7052.14535389201</v>
      </c>
      <c r="H11575" s="448" t="n">
        <v>423.128721233521</v>
      </c>
      <c r="I11575" s="448" t="n">
        <v>8394.87382927305</v>
      </c>
      <c r="J11575" s="390"/>
      <c r="K11575" s="331" t="s">
        <v>2240</v>
      </c>
    </row>
    <row r="11576" customFormat="false" ht="15.75" hidden="true" customHeight="false" outlineLevel="0" collapsed="false">
      <c r="A11576" s="451"/>
      <c r="B11576" s="451" t="s">
        <v>1735</v>
      </c>
      <c r="C11576" s="451" t="str">
        <f aca="false">IFERROR(VLOOKUP(B11576,'[1]#¡REF!'!$A$1:$C$15201,2,FALSE()),"")</f>
        <v/>
      </c>
      <c r="D11576" s="451" t="s">
        <v>1016</v>
      </c>
      <c r="E11576" s="451" t="s">
        <v>621</v>
      </c>
      <c r="F11576" s="452" t="s">
        <v>1136</v>
      </c>
      <c r="G11576" s="453" t="n">
        <v>7052.14535389201</v>
      </c>
      <c r="H11576" s="454" t="n">
        <v>423.128721233521</v>
      </c>
      <c r="I11576" s="454" t="n">
        <v>8394.87382927305</v>
      </c>
      <c r="J11576" s="360"/>
      <c r="K11576" s="356" t="s">
        <v>2240</v>
      </c>
      <c r="L11576" s="379"/>
      <c r="M11576" s="379"/>
      <c r="N11576" s="379"/>
      <c r="O11576" s="379"/>
      <c r="P11576" s="101"/>
      <c r="Q11576" s="380"/>
      <c r="R11576" s="381"/>
      <c r="S11576" s="381"/>
      <c r="T11576" s="382"/>
    </row>
    <row r="11577" customFormat="false" ht="15" hidden="true" customHeight="false" outlineLevel="0" collapsed="false">
      <c r="A11577" s="439"/>
      <c r="B11577" s="439" t="s">
        <v>2006</v>
      </c>
      <c r="C11577" s="439" t="str">
        <f aca="false">IFERROR(VLOOKUP(B11577,'[1]#¡REF!'!$A$1:$C$15201,2,FALSE()),"")</f>
        <v/>
      </c>
      <c r="D11577" s="439" t="s">
        <v>991</v>
      </c>
      <c r="E11577" s="439" t="s">
        <v>997</v>
      </c>
      <c r="F11577" s="441" t="s">
        <v>1130</v>
      </c>
      <c r="G11577" s="447" t="n">
        <v>2.41832061068702</v>
      </c>
      <c r="H11577" s="448" t="n">
        <v>94.8508329612888</v>
      </c>
      <c r="I11577" s="448" t="n">
        <v>1881.84036641221</v>
      </c>
      <c r="J11577" s="448"/>
      <c r="K11577" s="331" t="s">
        <v>2240</v>
      </c>
    </row>
    <row r="11578" customFormat="false" ht="15" hidden="true" customHeight="false" outlineLevel="0" collapsed="false">
      <c r="A11578" s="444"/>
      <c r="B11578" s="444" t="s">
        <v>2006</v>
      </c>
      <c r="C11578" s="444" t="str">
        <f aca="false">IFERROR(VLOOKUP(B11578,'[1]#¡REF!'!$A$1:$C$15201,2,FALSE()),"")</f>
        <v/>
      </c>
      <c r="D11578" s="444" t="s">
        <v>991</v>
      </c>
      <c r="E11578" s="444" t="s">
        <v>1000</v>
      </c>
      <c r="F11578" s="354" t="s">
        <v>993</v>
      </c>
      <c r="G11578" s="447" t="n">
        <v>10.8824427480916</v>
      </c>
      <c r="H11578" s="448" t="n">
        <v>426.8287483258</v>
      </c>
      <c r="I11578" s="448" t="n">
        <v>8468.28164885496</v>
      </c>
      <c r="J11578" s="448"/>
      <c r="K11578" s="331" t="s">
        <v>2240</v>
      </c>
    </row>
    <row r="11579" customFormat="false" ht="15" hidden="true" customHeight="false" outlineLevel="0" collapsed="false">
      <c r="A11579" s="444"/>
      <c r="B11579" s="444" t="s">
        <v>2006</v>
      </c>
      <c r="C11579" s="444" t="str">
        <f aca="false">IFERROR(VLOOKUP(B11579,'[1]#¡REF!'!$A$1:$C$15201,2,FALSE()),"")</f>
        <v/>
      </c>
      <c r="D11579" s="444" t="s">
        <v>991</v>
      </c>
      <c r="E11579" s="444" t="s">
        <v>1014</v>
      </c>
      <c r="F11579" s="446" t="s">
        <v>1132</v>
      </c>
      <c r="G11579" s="447" t="n">
        <v>5.23969465648855</v>
      </c>
      <c r="H11579" s="448" t="n">
        <v>205.510138082792</v>
      </c>
      <c r="I11579" s="448" t="n">
        <v>4077.32079389313</v>
      </c>
      <c r="J11579" s="448"/>
      <c r="K11579" s="331" t="s">
        <v>2240</v>
      </c>
    </row>
    <row r="11580" customFormat="false" ht="15" hidden="true" customHeight="false" outlineLevel="0" collapsed="false">
      <c r="A11580" s="444"/>
      <c r="B11580" s="444" t="s">
        <v>2006</v>
      </c>
      <c r="C11580" s="444" t="str">
        <f aca="false">IFERROR(VLOOKUP(B11580,'[1]#¡REF!'!$A$1:$C$15201,2,FALSE()),"")</f>
        <v/>
      </c>
      <c r="D11580" s="444" t="s">
        <v>991</v>
      </c>
      <c r="E11580" s="444" t="s">
        <v>1002</v>
      </c>
      <c r="F11580" s="446" t="s">
        <v>1133</v>
      </c>
      <c r="G11580" s="447" t="n">
        <v>1.61221374045802</v>
      </c>
      <c r="H11580" s="448" t="n">
        <v>63.2338886408592</v>
      </c>
      <c r="I11580" s="448" t="n">
        <v>1254.56024427481</v>
      </c>
      <c r="J11580" s="448"/>
      <c r="K11580" s="331" t="s">
        <v>2240</v>
      </c>
    </row>
    <row r="11581" customFormat="false" ht="15" hidden="true" customHeight="false" outlineLevel="0" collapsed="false">
      <c r="A11581" s="449"/>
      <c r="B11581" s="449" t="s">
        <v>2006</v>
      </c>
      <c r="C11581" s="449" t="str">
        <f aca="false">IFERROR(VLOOKUP(B11581,'[1]#¡REF!'!$A$1:$C$15201,2,FALSE()),"")</f>
        <v/>
      </c>
      <c r="D11581" s="449" t="s">
        <v>991</v>
      </c>
      <c r="E11581" s="449" t="s">
        <v>1004</v>
      </c>
      <c r="F11581" s="450" t="s">
        <v>1134</v>
      </c>
      <c r="G11581" s="447" t="n">
        <v>6.44885496183206</v>
      </c>
      <c r="H11581" s="448" t="n">
        <v>252.935554563437</v>
      </c>
      <c r="I11581" s="448" t="n">
        <v>5018.24097709924</v>
      </c>
      <c r="J11581" s="448"/>
      <c r="K11581" s="331" t="s">
        <v>2240</v>
      </c>
    </row>
    <row r="11582" customFormat="false" ht="15.75" hidden="true" customHeight="false" outlineLevel="0" collapsed="false">
      <c r="A11582" s="451"/>
      <c r="B11582" s="451" t="s">
        <v>2006</v>
      </c>
      <c r="C11582" s="451" t="str">
        <f aca="false">IFERROR(VLOOKUP(B11582,'[1]#¡REF!'!$A$1:$C$15201,2,FALSE()),"")</f>
        <v/>
      </c>
      <c r="D11582" s="451" t="s">
        <v>991</v>
      </c>
      <c r="E11582" s="451" t="s">
        <v>612</v>
      </c>
      <c r="F11582" s="452" t="s">
        <v>1136</v>
      </c>
      <c r="G11582" s="453" t="n">
        <v>1.61221374045802</v>
      </c>
      <c r="H11582" s="454" t="n">
        <v>63.2338886408592</v>
      </c>
      <c r="I11582" s="454" t="n">
        <v>1254.56024427481</v>
      </c>
      <c r="J11582" s="360"/>
      <c r="K11582" s="356" t="s">
        <v>2240</v>
      </c>
      <c r="L11582" s="379"/>
      <c r="M11582" s="379"/>
      <c r="N11582" s="379"/>
      <c r="O11582" s="379"/>
      <c r="P11582" s="101"/>
      <c r="Q11582" s="380"/>
      <c r="R11582" s="381"/>
      <c r="S11582" s="381"/>
      <c r="T11582" s="382"/>
    </row>
    <row r="11583" customFormat="false" ht="15" hidden="true" customHeight="false" outlineLevel="0" collapsed="false">
      <c r="A11583" s="439"/>
      <c r="B11583" s="439" t="s">
        <v>2008</v>
      </c>
      <c r="C11583" s="439" t="str">
        <f aca="false">IFERROR(VLOOKUP(B11583,'[1]#¡REF!'!$A$1:$C$15201,2,FALSE()),"")</f>
        <v/>
      </c>
      <c r="D11583" s="439" t="s">
        <v>991</v>
      </c>
      <c r="E11583" s="439" t="s">
        <v>997</v>
      </c>
      <c r="F11583" s="441" t="s">
        <v>1130</v>
      </c>
      <c r="G11583" s="447" t="n">
        <v>22.1009345128328</v>
      </c>
      <c r="H11583" s="448" t="n">
        <v>186.56576744023</v>
      </c>
      <c r="I11583" s="448" t="n">
        <v>3701.46451220925</v>
      </c>
      <c r="J11583" s="448"/>
      <c r="K11583" s="331" t="s">
        <v>2240</v>
      </c>
    </row>
    <row r="11584" customFormat="false" ht="15" hidden="true" customHeight="false" outlineLevel="0" collapsed="false">
      <c r="A11584" s="444"/>
      <c r="B11584" s="444" t="s">
        <v>2008</v>
      </c>
      <c r="C11584" s="444" t="str">
        <f aca="false">IFERROR(VLOOKUP(B11584,'[1]#¡REF!'!$A$1:$C$15201,2,FALSE()),"")</f>
        <v/>
      </c>
      <c r="D11584" s="444" t="s">
        <v>991</v>
      </c>
      <c r="E11584" s="444" t="s">
        <v>1032</v>
      </c>
      <c r="F11584" s="446" t="s">
        <v>1130</v>
      </c>
      <c r="G11584" s="447" t="n">
        <v>48.2202207552717</v>
      </c>
      <c r="H11584" s="448" t="n">
        <v>407.052583505956</v>
      </c>
      <c r="I11584" s="448" t="n">
        <v>8075.9225720929</v>
      </c>
      <c r="J11584" s="448"/>
      <c r="K11584" s="331" t="s">
        <v>2240</v>
      </c>
    </row>
    <row r="11585" customFormat="false" ht="15" hidden="true" customHeight="false" outlineLevel="0" collapsed="false">
      <c r="A11585" s="444"/>
      <c r="B11585" s="444" t="s">
        <v>2008</v>
      </c>
      <c r="C11585" s="444" t="str">
        <f aca="false">IFERROR(VLOOKUP(B11585,'[1]#¡REF!'!$A$1:$C$15201,2,FALSE()),"")</f>
        <v/>
      </c>
      <c r="D11585" s="444" t="s">
        <v>991</v>
      </c>
      <c r="E11585" s="444" t="s">
        <v>992</v>
      </c>
      <c r="F11585" s="354" t="s">
        <v>993</v>
      </c>
      <c r="G11585" s="447" t="n">
        <v>205.940526142306</v>
      </c>
      <c r="H11585" s="448" t="n">
        <v>1738.45374205669</v>
      </c>
      <c r="I11585" s="448" t="n">
        <v>34490.9193183134</v>
      </c>
      <c r="J11585" s="448"/>
      <c r="K11585" s="331" t="s">
        <v>2240</v>
      </c>
    </row>
    <row r="11586" customFormat="false" ht="15" hidden="true" customHeight="false" outlineLevel="0" collapsed="false">
      <c r="A11586" s="444"/>
      <c r="B11586" s="444" t="s">
        <v>2008</v>
      </c>
      <c r="C11586" s="444" t="str">
        <f aca="false">IFERROR(VLOOKUP(B11586,'[1]#¡REF!'!$A$1:$C$15201,2,FALSE()),"")</f>
        <v/>
      </c>
      <c r="D11586" s="444" t="s">
        <v>991</v>
      </c>
      <c r="E11586" s="444" t="s">
        <v>1000</v>
      </c>
      <c r="F11586" s="354" t="s">
        <v>993</v>
      </c>
      <c r="G11586" s="447" t="n">
        <v>120.048257921978</v>
      </c>
      <c r="H11586" s="448" t="n">
        <v>1013.3913276867</v>
      </c>
      <c r="I11586" s="448" t="n">
        <v>20105.6822367729</v>
      </c>
      <c r="J11586" s="448"/>
      <c r="K11586" s="331" t="s">
        <v>2240</v>
      </c>
    </row>
    <row r="11587" customFormat="false" ht="15" hidden="true" customHeight="false" outlineLevel="0" collapsed="false">
      <c r="A11587" s="444"/>
      <c r="B11587" s="444" t="s">
        <v>2008</v>
      </c>
      <c r="C11587" s="444" t="str">
        <f aca="false">IFERROR(VLOOKUP(B11587,'[1]#¡REF!'!$A$1:$C$15201,2,FALSE()),"")</f>
        <v/>
      </c>
      <c r="D11587" s="444" t="s">
        <v>991</v>
      </c>
      <c r="E11587" s="444" t="s">
        <v>1053</v>
      </c>
      <c r="F11587" s="354" t="s">
        <v>993</v>
      </c>
      <c r="G11587" s="447" t="n">
        <v>25.1146983100373</v>
      </c>
      <c r="H11587" s="448" t="n">
        <v>212.006553909352</v>
      </c>
      <c r="I11587" s="448" t="n">
        <v>4206.20967296505</v>
      </c>
      <c r="J11587" s="448"/>
      <c r="K11587" s="331" t="s">
        <v>2240</v>
      </c>
    </row>
    <row r="11588" customFormat="false" ht="15" hidden="true" customHeight="false" outlineLevel="0" collapsed="false">
      <c r="A11588" s="444"/>
      <c r="B11588" s="444" t="s">
        <v>2008</v>
      </c>
      <c r="C11588" s="444" t="str">
        <f aca="false">IFERROR(VLOOKUP(B11588,'[1]#¡REF!'!$A$1:$C$15201,2,FALSE()),"")</f>
        <v/>
      </c>
      <c r="D11588" s="444" t="s">
        <v>991</v>
      </c>
      <c r="E11588" s="444" t="s">
        <v>1035</v>
      </c>
      <c r="F11588" s="354" t="s">
        <v>993</v>
      </c>
      <c r="G11588" s="447" t="n">
        <v>1.50688189860224</v>
      </c>
      <c r="H11588" s="448" t="n">
        <v>12.7203932345611</v>
      </c>
      <c r="I11588" s="448" t="n">
        <v>252.372580377903</v>
      </c>
      <c r="J11588" s="448"/>
      <c r="K11588" s="331" t="s">
        <v>2240</v>
      </c>
    </row>
    <row r="11589" customFormat="false" ht="15" hidden="true" customHeight="false" outlineLevel="0" collapsed="false">
      <c r="A11589" s="444"/>
      <c r="B11589" s="444" t="s">
        <v>2008</v>
      </c>
      <c r="C11589" s="444" t="str">
        <f aca="false">IFERROR(VLOOKUP(B11589,'[1]#¡REF!'!$A$1:$C$15201,2,FALSE()),"")</f>
        <v/>
      </c>
      <c r="D11589" s="444" t="s">
        <v>991</v>
      </c>
      <c r="E11589" s="444" t="s">
        <v>1037</v>
      </c>
      <c r="F11589" s="446" t="s">
        <v>1131</v>
      </c>
      <c r="G11589" s="447" t="n">
        <v>71.8280371667068</v>
      </c>
      <c r="H11589" s="448" t="n">
        <v>606.338744180747</v>
      </c>
      <c r="I11589" s="448" t="n">
        <v>12029.7596646801</v>
      </c>
      <c r="J11589" s="448"/>
      <c r="K11589" s="331" t="s">
        <v>2240</v>
      </c>
    </row>
    <row r="11590" customFormat="false" ht="15" hidden="true" customHeight="false" outlineLevel="0" collapsed="false">
      <c r="A11590" s="444"/>
      <c r="B11590" s="444" t="s">
        <v>2008</v>
      </c>
      <c r="C11590" s="444" t="str">
        <f aca="false">IFERROR(VLOOKUP(B11590,'[1]#¡REF!'!$A$1:$C$15201,2,FALSE()),"")</f>
        <v/>
      </c>
      <c r="D11590" s="444" t="s">
        <v>991</v>
      </c>
      <c r="E11590" s="444" t="s">
        <v>1014</v>
      </c>
      <c r="F11590" s="446" t="s">
        <v>1132</v>
      </c>
      <c r="G11590" s="447" t="n">
        <v>92.4220897809374</v>
      </c>
      <c r="H11590" s="448" t="n">
        <v>780.184118386415</v>
      </c>
      <c r="I11590" s="448" t="n">
        <v>15478.8515965114</v>
      </c>
      <c r="J11590" s="448"/>
      <c r="K11590" s="331" t="s">
        <v>2240</v>
      </c>
    </row>
    <row r="11591" customFormat="false" ht="15" hidden="true" customHeight="false" outlineLevel="0" collapsed="false">
      <c r="A11591" s="444"/>
      <c r="B11591" s="444" t="s">
        <v>2008</v>
      </c>
      <c r="C11591" s="444" t="str">
        <f aca="false">IFERROR(VLOOKUP(B11591,'[1]#¡REF!'!$A$1:$C$15201,2,FALSE()),"")</f>
        <v/>
      </c>
      <c r="D11591" s="444" t="s">
        <v>991</v>
      </c>
      <c r="E11591" s="444" t="s">
        <v>1002</v>
      </c>
      <c r="F11591" s="446" t="s">
        <v>1133</v>
      </c>
      <c r="G11591" s="447" t="n">
        <v>108.495496699361</v>
      </c>
      <c r="H11591" s="448" t="n">
        <v>915.8683128884</v>
      </c>
      <c r="I11591" s="448" t="n">
        <v>18170.825787209</v>
      </c>
      <c r="J11591" s="448"/>
      <c r="K11591" s="331" t="s">
        <v>2240</v>
      </c>
    </row>
    <row r="11592" customFormat="false" ht="15" hidden="true" customHeight="false" outlineLevel="0" collapsed="false">
      <c r="A11592" s="449"/>
      <c r="B11592" s="449" t="s">
        <v>2008</v>
      </c>
      <c r="C11592" s="449" t="str">
        <f aca="false">IFERROR(VLOOKUP(B11592,'[1]#¡REF!'!$A$1:$C$15201,2,FALSE()),"")</f>
        <v/>
      </c>
      <c r="D11592" s="449" t="s">
        <v>991</v>
      </c>
      <c r="E11592" s="449" t="s">
        <v>1004</v>
      </c>
      <c r="F11592" s="450" t="s">
        <v>1134</v>
      </c>
      <c r="G11592" s="447" t="n">
        <v>357.633303934932</v>
      </c>
      <c r="H11592" s="448" t="n">
        <v>3018.97332766917</v>
      </c>
      <c r="I11592" s="448" t="n">
        <v>59896.4257430223</v>
      </c>
      <c r="J11592" s="448"/>
      <c r="K11592" s="331" t="s">
        <v>2240</v>
      </c>
    </row>
    <row r="11593" customFormat="false" ht="15.75" hidden="true" customHeight="false" outlineLevel="0" collapsed="false">
      <c r="A11593" s="451"/>
      <c r="B11593" s="451" t="s">
        <v>2008</v>
      </c>
      <c r="C11593" s="451" t="str">
        <f aca="false">IFERROR(VLOOKUP(B11593,'[1]#¡REF!'!$A$1:$C$15201,2,FALSE()),"")</f>
        <v/>
      </c>
      <c r="D11593" s="451" t="s">
        <v>991</v>
      </c>
      <c r="E11593" s="451" t="s">
        <v>612</v>
      </c>
      <c r="F11593" s="452" t="s">
        <v>1136</v>
      </c>
      <c r="G11593" s="453" t="n">
        <v>42.6949871270635</v>
      </c>
      <c r="H11593" s="454" t="n">
        <v>360.411141645898</v>
      </c>
      <c r="I11593" s="454" t="n">
        <v>7150.55644404059</v>
      </c>
      <c r="J11593" s="360"/>
      <c r="K11593" s="356" t="s">
        <v>2240</v>
      </c>
      <c r="L11593" s="379"/>
      <c r="M11593" s="379"/>
      <c r="N11593" s="379"/>
      <c r="O11593" s="379"/>
      <c r="P11593" s="101"/>
      <c r="Q11593" s="380"/>
      <c r="R11593" s="381"/>
      <c r="S11593" s="381"/>
      <c r="T11593" s="382"/>
    </row>
    <row r="11594" customFormat="false" ht="15" hidden="true" customHeight="false" outlineLevel="0" collapsed="false">
      <c r="A11594" s="439"/>
      <c r="B11594" s="439" t="s">
        <v>1057</v>
      </c>
      <c r="C11594" s="439" t="str">
        <f aca="false">IFERROR(VLOOKUP(B11594,'[1]#¡REF!'!$A$1:$C$15201,2,FALSE()),"")</f>
        <v/>
      </c>
      <c r="D11594" s="439" t="s">
        <v>991</v>
      </c>
      <c r="E11594" s="439" t="s">
        <v>997</v>
      </c>
      <c r="F11594" s="441" t="s">
        <v>1130</v>
      </c>
      <c r="G11594" s="447" t="n">
        <v>89.5482828068688</v>
      </c>
      <c r="H11594" s="448" t="n">
        <v>707.720359602196</v>
      </c>
      <c r="I11594" s="448" t="n">
        <v>14041.170744117</v>
      </c>
      <c r="J11594" s="448"/>
      <c r="K11594" s="331" t="s">
        <v>2240</v>
      </c>
    </row>
    <row r="11595" customFormat="false" ht="15" hidden="true" customHeight="false" outlineLevel="0" collapsed="false">
      <c r="A11595" s="444"/>
      <c r="B11595" s="444" t="s">
        <v>1057</v>
      </c>
      <c r="C11595" s="444" t="str">
        <f aca="false">IFERROR(VLOOKUP(B11595,'[1]#¡REF!'!$A$1:$C$15201,2,FALSE()),"")</f>
        <v/>
      </c>
      <c r="D11595" s="444" t="s">
        <v>991</v>
      </c>
      <c r="E11595" s="444" t="s">
        <v>1032</v>
      </c>
      <c r="F11595" s="446" t="s">
        <v>1130</v>
      </c>
      <c r="G11595" s="447" t="n">
        <v>11.9397710409158</v>
      </c>
      <c r="H11595" s="448" t="n">
        <v>94.3627146136261</v>
      </c>
      <c r="I11595" s="448" t="n">
        <v>1872.1560992156</v>
      </c>
      <c r="J11595" s="448"/>
      <c r="K11595" s="331" t="s">
        <v>2240</v>
      </c>
    </row>
    <row r="11596" customFormat="false" ht="15" hidden="true" customHeight="false" outlineLevel="0" collapsed="false">
      <c r="A11596" s="444"/>
      <c r="B11596" s="444" t="s">
        <v>1057</v>
      </c>
      <c r="C11596" s="444" t="str">
        <f aca="false">IFERROR(VLOOKUP(B11596,'[1]#¡REF!'!$A$1:$C$15201,2,FALSE()),"")</f>
        <v/>
      </c>
      <c r="D11596" s="444" t="s">
        <v>991</v>
      </c>
      <c r="E11596" s="444" t="s">
        <v>992</v>
      </c>
      <c r="F11596" s="354" t="s">
        <v>993</v>
      </c>
      <c r="G11596" s="447" t="n">
        <v>696.486644053424</v>
      </c>
      <c r="H11596" s="448" t="n">
        <v>5504.49168579485</v>
      </c>
      <c r="I11596" s="448" t="n">
        <v>109209.105787577</v>
      </c>
      <c r="J11596" s="448"/>
      <c r="K11596" s="331" t="s">
        <v>2240</v>
      </c>
    </row>
    <row r="11597" customFormat="false" ht="15" hidden="true" customHeight="false" outlineLevel="0" collapsed="false">
      <c r="A11597" s="444"/>
      <c r="B11597" s="444" t="s">
        <v>1057</v>
      </c>
      <c r="C11597" s="444" t="str">
        <f aca="false">IFERROR(VLOOKUP(B11597,'[1]#¡REF!'!$A$1:$C$15201,2,FALSE()),"")</f>
        <v/>
      </c>
      <c r="D11597" s="444" t="s">
        <v>991</v>
      </c>
      <c r="E11597" s="444" t="s">
        <v>1000</v>
      </c>
      <c r="F11597" s="354" t="s">
        <v>993</v>
      </c>
      <c r="G11597" s="447" t="n">
        <v>701.461548653805</v>
      </c>
      <c r="H11597" s="448" t="n">
        <v>5543.80948355053</v>
      </c>
      <c r="I11597" s="448" t="n">
        <v>109989.170828917</v>
      </c>
      <c r="J11597" s="448"/>
      <c r="K11597" s="331" t="s">
        <v>2240</v>
      </c>
    </row>
    <row r="11598" customFormat="false" ht="15" hidden="true" customHeight="false" outlineLevel="0" collapsed="false">
      <c r="A11598" s="444"/>
      <c r="B11598" s="444" t="s">
        <v>1057</v>
      </c>
      <c r="C11598" s="444" t="str">
        <f aca="false">IFERROR(VLOOKUP(B11598,'[1]#¡REF!'!$A$1:$C$15201,2,FALSE()),"")</f>
        <v/>
      </c>
      <c r="D11598" s="444" t="s">
        <v>991</v>
      </c>
      <c r="E11598" s="444" t="s">
        <v>1075</v>
      </c>
      <c r="F11598" s="354" t="s">
        <v>993</v>
      </c>
      <c r="G11598" s="447" t="n">
        <v>151.734590311639</v>
      </c>
      <c r="H11598" s="448" t="n">
        <v>1199.19283154816</v>
      </c>
      <c r="I11598" s="448" t="n">
        <v>23791.983760865</v>
      </c>
      <c r="J11598" s="448"/>
      <c r="K11598" s="331" t="s">
        <v>2240</v>
      </c>
    </row>
    <row r="11599" customFormat="false" ht="15" hidden="true" customHeight="false" outlineLevel="0" collapsed="false">
      <c r="A11599" s="444"/>
      <c r="B11599" s="444" t="s">
        <v>1057</v>
      </c>
      <c r="C11599" s="444" t="str">
        <f aca="false">IFERROR(VLOOKUP(B11599,'[1]#¡REF!'!$A$1:$C$15201,2,FALSE()),"")</f>
        <v/>
      </c>
      <c r="D11599" s="444" t="s">
        <v>991</v>
      </c>
      <c r="E11599" s="444" t="s">
        <v>1053</v>
      </c>
      <c r="F11599" s="354" t="s">
        <v>993</v>
      </c>
      <c r="G11599" s="447" t="n">
        <v>746.23569005724</v>
      </c>
      <c r="H11599" s="448" t="n">
        <v>5897.66966335163</v>
      </c>
      <c r="I11599" s="448" t="n">
        <v>117009.756200975</v>
      </c>
      <c r="J11599" s="448"/>
      <c r="K11599" s="331" t="s">
        <v>2240</v>
      </c>
    </row>
    <row r="11600" customFormat="false" ht="15" hidden="true" customHeight="false" outlineLevel="0" collapsed="false">
      <c r="A11600" s="444"/>
      <c r="B11600" s="444" t="s">
        <v>1057</v>
      </c>
      <c r="C11600" s="444" t="str">
        <f aca="false">IFERROR(VLOOKUP(B11600,'[1]#¡REF!'!$A$1:$C$15201,2,FALSE()),"")</f>
        <v/>
      </c>
      <c r="D11600" s="444" t="s">
        <v>991</v>
      </c>
      <c r="E11600" s="444" t="s">
        <v>1037</v>
      </c>
      <c r="F11600" s="446" t="s">
        <v>1131</v>
      </c>
      <c r="G11600" s="447" t="n">
        <v>113.925315348739</v>
      </c>
      <c r="H11600" s="448" t="n">
        <v>900.377568605015</v>
      </c>
      <c r="I11600" s="448" t="n">
        <v>17863.4894466822</v>
      </c>
      <c r="J11600" s="448"/>
      <c r="K11600" s="331" t="s">
        <v>2240</v>
      </c>
    </row>
    <row r="11601" customFormat="false" ht="15" hidden="true" customHeight="false" outlineLevel="0" collapsed="false">
      <c r="A11601" s="444"/>
      <c r="B11601" s="444" t="s">
        <v>1057</v>
      </c>
      <c r="C11601" s="444" t="str">
        <f aca="false">IFERROR(VLOOKUP(B11601,'[1]#¡REF!'!$A$1:$C$15201,2,FALSE()),"")</f>
        <v/>
      </c>
      <c r="D11601" s="444" t="s">
        <v>991</v>
      </c>
      <c r="E11601" s="444" t="s">
        <v>1014</v>
      </c>
      <c r="F11601" s="446" t="s">
        <v>1132</v>
      </c>
      <c r="G11601" s="447" t="n">
        <v>706.436453254187</v>
      </c>
      <c r="H11601" s="448" t="n">
        <v>5583.12728130621</v>
      </c>
      <c r="I11601" s="448" t="n">
        <v>110769.235870257</v>
      </c>
      <c r="J11601" s="448"/>
      <c r="K11601" s="331" t="s">
        <v>2240</v>
      </c>
    </row>
    <row r="11602" customFormat="false" ht="15" hidden="true" customHeight="false" outlineLevel="0" collapsed="false">
      <c r="A11602" s="444"/>
      <c r="B11602" s="444" t="s">
        <v>1057</v>
      </c>
      <c r="C11602" s="444" t="str">
        <f aca="false">IFERROR(VLOOKUP(B11602,'[1]#¡REF!'!$A$1:$C$15201,2,FALSE()),"")</f>
        <v/>
      </c>
      <c r="D11602" s="444" t="s">
        <v>991</v>
      </c>
      <c r="E11602" s="444" t="s">
        <v>1002</v>
      </c>
      <c r="F11602" s="446" t="s">
        <v>1133</v>
      </c>
      <c r="G11602" s="447" t="n">
        <v>198.996184015264</v>
      </c>
      <c r="H11602" s="448" t="n">
        <v>1572.7119102271</v>
      </c>
      <c r="I11602" s="448" t="n">
        <v>31202.6016535934</v>
      </c>
      <c r="J11602" s="448"/>
      <c r="K11602" s="331" t="s">
        <v>2240</v>
      </c>
    </row>
    <row r="11603" customFormat="false" ht="15" hidden="true" customHeight="false" outlineLevel="0" collapsed="false">
      <c r="A11603" s="449"/>
      <c r="B11603" s="449" t="s">
        <v>1057</v>
      </c>
      <c r="C11603" s="449" t="str">
        <f aca="false">IFERROR(VLOOKUP(B11603,'[1]#¡REF!'!$A$1:$C$15201,2,FALSE()),"")</f>
        <v/>
      </c>
      <c r="D11603" s="449" t="s">
        <v>991</v>
      </c>
      <c r="E11603" s="449" t="s">
        <v>1004</v>
      </c>
      <c r="F11603" s="450" t="s">
        <v>1134</v>
      </c>
      <c r="G11603" s="447" t="n">
        <v>390.032520669917</v>
      </c>
      <c r="H11603" s="448" t="n">
        <v>3082.51534404512</v>
      </c>
      <c r="I11603" s="448" t="n">
        <v>61157.099241043</v>
      </c>
      <c r="J11603" s="448"/>
      <c r="K11603" s="331" t="s">
        <v>2240</v>
      </c>
    </row>
    <row r="11604" customFormat="false" ht="15.75" hidden="true" customHeight="false" outlineLevel="0" collapsed="false">
      <c r="A11604" s="451"/>
      <c r="B11604" s="451" t="s">
        <v>1057</v>
      </c>
      <c r="C11604" s="451" t="str">
        <f aca="false">IFERROR(VLOOKUP(B11604,'[1]#¡REF!'!$A$1:$C$15201,2,FALSE()),"")</f>
        <v/>
      </c>
      <c r="D11604" s="451" t="s">
        <v>991</v>
      </c>
      <c r="E11604" s="451" t="s">
        <v>612</v>
      </c>
      <c r="F11604" s="452" t="s">
        <v>1136</v>
      </c>
      <c r="G11604" s="453" t="n">
        <v>111.935353508586</v>
      </c>
      <c r="H11604" s="454" t="n">
        <v>884.650449502745</v>
      </c>
      <c r="I11604" s="454" t="n">
        <v>17551.4634301463</v>
      </c>
      <c r="J11604" s="360"/>
      <c r="K11604" s="356" t="s">
        <v>2240</v>
      </c>
      <c r="L11604" s="379"/>
      <c r="M11604" s="379"/>
      <c r="N11604" s="379"/>
      <c r="O11604" s="379"/>
      <c r="P11604" s="101"/>
      <c r="Q11604" s="380"/>
      <c r="R11604" s="381"/>
      <c r="S11604" s="381"/>
      <c r="T11604" s="382"/>
    </row>
    <row r="11605" customFormat="false" ht="15" hidden="true" customHeight="false" outlineLevel="0" collapsed="false">
      <c r="A11605" s="439"/>
      <c r="B11605" s="439" t="s">
        <v>2011</v>
      </c>
      <c r="C11605" s="439" t="str">
        <f aca="false">IFERROR(VLOOKUP(B11605,'[1]#¡REF!'!$A$1:$C$15201,2,FALSE()),"")</f>
        <v/>
      </c>
      <c r="D11605" s="439" t="s">
        <v>991</v>
      </c>
      <c r="E11605" s="439" t="s">
        <v>997</v>
      </c>
      <c r="F11605" s="441" t="s">
        <v>1130</v>
      </c>
      <c r="G11605" s="447" t="n">
        <v>2.97190068867797</v>
      </c>
      <c r="H11605" s="448" t="n">
        <v>25.6611063578418</v>
      </c>
      <c r="I11605" s="448" t="n">
        <v>509.116306977423</v>
      </c>
      <c r="J11605" s="448"/>
      <c r="K11605" s="331" t="s">
        <v>2240</v>
      </c>
    </row>
    <row r="11606" customFormat="false" ht="15" hidden="true" customHeight="false" outlineLevel="0" collapsed="false">
      <c r="A11606" s="444"/>
      <c r="B11606" s="444" t="s">
        <v>2011</v>
      </c>
      <c r="C11606" s="444" t="str">
        <f aca="false">IFERROR(VLOOKUP(B11606,'[1]#¡REF!'!$A$1:$C$15201,2,FALSE()),"")</f>
        <v/>
      </c>
      <c r="D11606" s="444" t="s">
        <v>991</v>
      </c>
      <c r="E11606" s="444" t="s">
        <v>1032</v>
      </c>
      <c r="F11606" s="446" t="s">
        <v>1130</v>
      </c>
      <c r="G11606" s="447" t="n">
        <v>5.94380137735593</v>
      </c>
      <c r="H11606" s="448" t="n">
        <v>51.3222127156836</v>
      </c>
      <c r="I11606" s="448" t="n">
        <v>1018.23261395485</v>
      </c>
      <c r="J11606" s="448"/>
      <c r="K11606" s="331" t="s">
        <v>2240</v>
      </c>
    </row>
    <row r="11607" customFormat="false" ht="15" hidden="true" customHeight="false" outlineLevel="0" collapsed="false">
      <c r="A11607" s="444"/>
      <c r="B11607" s="444" t="s">
        <v>2011</v>
      </c>
      <c r="C11607" s="444" t="str">
        <f aca="false">IFERROR(VLOOKUP(B11607,'[1]#¡REF!'!$A$1:$C$15201,2,FALSE()),"")</f>
        <v/>
      </c>
      <c r="D11607" s="444" t="s">
        <v>991</v>
      </c>
      <c r="E11607" s="444" t="s">
        <v>992</v>
      </c>
      <c r="F11607" s="354" t="s">
        <v>993</v>
      </c>
      <c r="G11607" s="447" t="n">
        <v>111.446275825424</v>
      </c>
      <c r="H11607" s="448" t="n">
        <v>962.291488419067</v>
      </c>
      <c r="I11607" s="448" t="n">
        <v>19091.8615116533</v>
      </c>
      <c r="J11607" s="448"/>
      <c r="K11607" s="331" t="s">
        <v>2240</v>
      </c>
    </row>
    <row r="11608" customFormat="false" ht="15" hidden="true" customHeight="false" outlineLevel="0" collapsed="false">
      <c r="A11608" s="444"/>
      <c r="B11608" s="444" t="s">
        <v>2011</v>
      </c>
      <c r="C11608" s="444" t="str">
        <f aca="false">IFERROR(VLOOKUP(B11608,'[1]#¡REF!'!$A$1:$C$15201,2,FALSE()),"")</f>
        <v/>
      </c>
      <c r="D11608" s="444" t="s">
        <v>991</v>
      </c>
      <c r="E11608" s="444" t="s">
        <v>1000</v>
      </c>
      <c r="F11608" s="354" t="s">
        <v>993</v>
      </c>
      <c r="G11608" s="447" t="n">
        <v>170.884289598983</v>
      </c>
      <c r="H11608" s="448" t="n">
        <v>1475.5136155759</v>
      </c>
      <c r="I11608" s="448" t="n">
        <v>29274.1876512018</v>
      </c>
      <c r="J11608" s="448"/>
      <c r="K11608" s="331" t="s">
        <v>2240</v>
      </c>
    </row>
    <row r="11609" customFormat="false" ht="15" hidden="true" customHeight="false" outlineLevel="0" collapsed="false">
      <c r="A11609" s="444"/>
      <c r="B11609" s="444" t="s">
        <v>2011</v>
      </c>
      <c r="C11609" s="444" t="str">
        <f aca="false">IFERROR(VLOOKUP(B11609,'[1]#¡REF!'!$A$1:$C$15201,2,FALSE()),"")</f>
        <v/>
      </c>
      <c r="D11609" s="444" t="s">
        <v>991</v>
      </c>
      <c r="E11609" s="444" t="s">
        <v>1075</v>
      </c>
      <c r="F11609" s="354" t="s">
        <v>993</v>
      </c>
      <c r="G11609" s="447" t="n">
        <v>2.47658390723164</v>
      </c>
      <c r="H11609" s="448" t="n">
        <v>21.3842552982015</v>
      </c>
      <c r="I11609" s="448" t="n">
        <v>424.263589147852</v>
      </c>
      <c r="J11609" s="448"/>
      <c r="K11609" s="331" t="s">
        <v>2240</v>
      </c>
    </row>
    <row r="11610" customFormat="false" ht="15" hidden="true" customHeight="false" outlineLevel="0" collapsed="false">
      <c r="A11610" s="444"/>
      <c r="B11610" s="444" t="s">
        <v>2011</v>
      </c>
      <c r="C11610" s="444" t="str">
        <f aca="false">IFERROR(VLOOKUP(B11610,'[1]#¡REF!'!$A$1:$C$15201,2,FALSE()),"")</f>
        <v/>
      </c>
      <c r="D11610" s="444" t="s">
        <v>991</v>
      </c>
      <c r="E11610" s="444" t="s">
        <v>1053</v>
      </c>
      <c r="F11610" s="354" t="s">
        <v>993</v>
      </c>
      <c r="G11610" s="447" t="n">
        <v>49.5316781446328</v>
      </c>
      <c r="H11610" s="448" t="n">
        <v>427.68510596403</v>
      </c>
      <c r="I11610" s="448" t="n">
        <v>8485.27178295704</v>
      </c>
      <c r="J11610" s="448"/>
      <c r="K11610" s="331" t="s">
        <v>2240</v>
      </c>
    </row>
    <row r="11611" customFormat="false" ht="15" hidden="true" customHeight="false" outlineLevel="0" collapsed="false">
      <c r="A11611" s="444"/>
      <c r="B11611" s="444" t="s">
        <v>2011</v>
      </c>
      <c r="C11611" s="444" t="str">
        <f aca="false">IFERROR(VLOOKUP(B11611,'[1]#¡REF!'!$A$1:$C$15201,2,FALSE()),"")</f>
        <v/>
      </c>
      <c r="D11611" s="444" t="s">
        <v>991</v>
      </c>
      <c r="E11611" s="444" t="s">
        <v>1037</v>
      </c>
      <c r="F11611" s="446" t="s">
        <v>1131</v>
      </c>
      <c r="G11611" s="447" t="n">
        <v>10.8969691918192</v>
      </c>
      <c r="H11611" s="448" t="n">
        <v>94.0907233120865</v>
      </c>
      <c r="I11611" s="448" t="n">
        <v>1866.75979225055</v>
      </c>
      <c r="J11611" s="448"/>
      <c r="K11611" s="331" t="s">
        <v>2240</v>
      </c>
    </row>
    <row r="11612" customFormat="false" ht="15" hidden="true" customHeight="false" outlineLevel="0" collapsed="false">
      <c r="A11612" s="444"/>
      <c r="B11612" s="444" t="s">
        <v>2011</v>
      </c>
      <c r="C11612" s="444" t="str">
        <f aca="false">IFERROR(VLOOKUP(B11612,'[1]#¡REF!'!$A$1:$C$15201,2,FALSE()),"")</f>
        <v/>
      </c>
      <c r="D11612" s="444" t="s">
        <v>991</v>
      </c>
      <c r="E11612" s="444" t="s">
        <v>1014</v>
      </c>
      <c r="F11612" s="446" t="s">
        <v>1132</v>
      </c>
      <c r="G11612" s="447" t="n">
        <v>7.42975172169492</v>
      </c>
      <c r="H11612" s="448" t="n">
        <v>64.1527658946044</v>
      </c>
      <c r="I11612" s="448" t="n">
        <v>1272.79076744356</v>
      </c>
      <c r="J11612" s="448"/>
      <c r="K11612" s="331" t="s">
        <v>2240</v>
      </c>
    </row>
    <row r="11613" customFormat="false" ht="15" hidden="true" customHeight="false" outlineLevel="0" collapsed="false">
      <c r="A11613" s="444"/>
      <c r="B11613" s="444" t="s">
        <v>2011</v>
      </c>
      <c r="C11613" s="444" t="str">
        <f aca="false">IFERROR(VLOOKUP(B11613,'[1]#¡REF!'!$A$1:$C$15201,2,FALSE()),"")</f>
        <v/>
      </c>
      <c r="D11613" s="444" t="s">
        <v>991</v>
      </c>
      <c r="E11613" s="444" t="s">
        <v>1002</v>
      </c>
      <c r="F11613" s="446" t="s">
        <v>1133</v>
      </c>
      <c r="G11613" s="447" t="n">
        <v>3.96253425157062</v>
      </c>
      <c r="H11613" s="448" t="n">
        <v>34.2148084771224</v>
      </c>
      <c r="I11613" s="448" t="n">
        <v>678.821742636563</v>
      </c>
      <c r="J11613" s="448"/>
      <c r="K11613" s="331" t="s">
        <v>2240</v>
      </c>
    </row>
    <row r="11614" customFormat="false" ht="15" hidden="true" customHeight="false" outlineLevel="0" collapsed="false">
      <c r="A11614" s="449"/>
      <c r="B11614" s="449" t="s">
        <v>2011</v>
      </c>
      <c r="C11614" s="449" t="str">
        <f aca="false">IFERROR(VLOOKUP(B11614,'[1]#¡REF!'!$A$1:$C$15201,2,FALSE()),"")</f>
        <v/>
      </c>
      <c r="D11614" s="449" t="s">
        <v>991</v>
      </c>
      <c r="E11614" s="449" t="s">
        <v>1004</v>
      </c>
      <c r="F11614" s="450" t="s">
        <v>1134</v>
      </c>
      <c r="G11614" s="447" t="n">
        <v>158.501370062825</v>
      </c>
      <c r="H11614" s="448" t="n">
        <v>1368.59233908489</v>
      </c>
      <c r="I11614" s="448" t="n">
        <v>27152.8697054625</v>
      </c>
      <c r="J11614" s="448"/>
      <c r="K11614" s="331" t="s">
        <v>2240</v>
      </c>
    </row>
    <row r="11615" customFormat="false" ht="15.75" hidden="true" customHeight="false" outlineLevel="0" collapsed="false">
      <c r="A11615" s="451"/>
      <c r="B11615" s="451" t="s">
        <v>2011</v>
      </c>
      <c r="C11615" s="451" t="str">
        <f aca="false">IFERROR(VLOOKUP(B11615,'[1]#¡REF!'!$A$1:$C$15201,2,FALSE()),"")</f>
        <v/>
      </c>
      <c r="D11615" s="451" t="s">
        <v>991</v>
      </c>
      <c r="E11615" s="451" t="s">
        <v>612</v>
      </c>
      <c r="F11615" s="452" t="s">
        <v>1136</v>
      </c>
      <c r="G11615" s="453" t="n">
        <v>9.41101884748023</v>
      </c>
      <c r="H11615" s="454" t="n">
        <v>81.2601701331656</v>
      </c>
      <c r="I11615" s="454" t="n">
        <v>1612.20163876184</v>
      </c>
      <c r="J11615" s="360"/>
      <c r="K11615" s="356" t="s">
        <v>2240</v>
      </c>
      <c r="L11615" s="379"/>
      <c r="M11615" s="379"/>
      <c r="N11615" s="379"/>
      <c r="O11615" s="379"/>
      <c r="P11615" s="101"/>
      <c r="Q11615" s="380"/>
      <c r="R11615" s="381"/>
      <c r="S11615" s="381"/>
      <c r="T11615" s="382"/>
    </row>
    <row r="11616" customFormat="false" ht="15" hidden="true" customHeight="false" outlineLevel="0" collapsed="false">
      <c r="A11616" s="439"/>
      <c r="B11616" s="439" t="s">
        <v>2012</v>
      </c>
      <c r="C11616" s="439" t="str">
        <f aca="false">IFERROR(VLOOKUP(B11616,'[1]#¡REF!'!$A$1:$C$15201,2,FALSE()),"")</f>
        <v/>
      </c>
      <c r="D11616" s="439" t="s">
        <v>991</v>
      </c>
      <c r="E11616" s="439" t="s">
        <v>997</v>
      </c>
      <c r="F11616" s="441" t="s">
        <v>1130</v>
      </c>
      <c r="G11616" s="447" t="n">
        <v>4.58230793177461</v>
      </c>
      <c r="H11616" s="448" t="n">
        <v>42.1461503165498</v>
      </c>
      <c r="I11616" s="448" t="n">
        <v>836.179551390232</v>
      </c>
      <c r="J11616" s="448"/>
      <c r="K11616" s="331" t="s">
        <v>2240</v>
      </c>
    </row>
    <row r="11617" customFormat="false" ht="15" hidden="true" customHeight="false" outlineLevel="0" collapsed="false">
      <c r="A11617" s="444"/>
      <c r="B11617" s="444" t="s">
        <v>2012</v>
      </c>
      <c r="C11617" s="444" t="str">
        <f aca="false">IFERROR(VLOOKUP(B11617,'[1]#¡REF!'!$A$1:$C$15201,2,FALSE()),"")</f>
        <v/>
      </c>
      <c r="D11617" s="444" t="s">
        <v>991</v>
      </c>
      <c r="E11617" s="444" t="s">
        <v>992</v>
      </c>
      <c r="F11617" s="354" t="s">
        <v>993</v>
      </c>
      <c r="G11617" s="447" t="n">
        <v>103.101928464929</v>
      </c>
      <c r="H11617" s="448" t="n">
        <v>948.28838212237</v>
      </c>
      <c r="I11617" s="448" t="n">
        <v>18814.0399062802</v>
      </c>
      <c r="J11617" s="448"/>
      <c r="K11617" s="331" t="s">
        <v>2240</v>
      </c>
    </row>
    <row r="11618" customFormat="false" ht="15" hidden="true" customHeight="false" outlineLevel="0" collapsed="false">
      <c r="A11618" s="444"/>
      <c r="B11618" s="444" t="s">
        <v>2012</v>
      </c>
      <c r="C11618" s="444" t="str">
        <f aca="false">IFERROR(VLOOKUP(B11618,'[1]#¡REF!'!$A$1:$C$15201,2,FALSE()),"")</f>
        <v/>
      </c>
      <c r="D11618" s="444" t="s">
        <v>991</v>
      </c>
      <c r="E11618" s="444" t="s">
        <v>1000</v>
      </c>
      <c r="F11618" s="354" t="s">
        <v>993</v>
      </c>
      <c r="G11618" s="447" t="n">
        <v>170.30911146429</v>
      </c>
      <c r="H11618" s="448" t="n">
        <v>1566.43192009843</v>
      </c>
      <c r="I11618" s="448" t="n">
        <v>31078.0066600036</v>
      </c>
      <c r="J11618" s="448"/>
      <c r="K11618" s="331" t="s">
        <v>2240</v>
      </c>
    </row>
    <row r="11619" customFormat="false" ht="15" hidden="true" customHeight="false" outlineLevel="0" collapsed="false">
      <c r="A11619" s="444"/>
      <c r="B11619" s="444" t="s">
        <v>2012</v>
      </c>
      <c r="C11619" s="444" t="str">
        <f aca="false">IFERROR(VLOOKUP(B11619,'[1]#¡REF!'!$A$1:$C$15201,2,FALSE()),"")</f>
        <v/>
      </c>
      <c r="D11619" s="444" t="s">
        <v>991</v>
      </c>
      <c r="E11619" s="444" t="s">
        <v>1053</v>
      </c>
      <c r="F11619" s="354" t="s">
        <v>993</v>
      </c>
      <c r="G11619" s="447" t="n">
        <v>572.788491471827</v>
      </c>
      <c r="H11619" s="448" t="n">
        <v>5268.26878956872</v>
      </c>
      <c r="I11619" s="448" t="n">
        <v>104522.443923779</v>
      </c>
      <c r="J11619" s="448"/>
      <c r="K11619" s="331" t="s">
        <v>2240</v>
      </c>
    </row>
    <row r="11620" customFormat="false" ht="15" hidden="true" customHeight="false" outlineLevel="0" collapsed="false">
      <c r="A11620" s="444"/>
      <c r="B11620" s="444" t="s">
        <v>2012</v>
      </c>
      <c r="C11620" s="444" t="str">
        <f aca="false">IFERROR(VLOOKUP(B11620,'[1]#¡REF!'!$A$1:$C$15201,2,FALSE()),"")</f>
        <v/>
      </c>
      <c r="D11620" s="444" t="s">
        <v>991</v>
      </c>
      <c r="E11620" s="444" t="s">
        <v>1037</v>
      </c>
      <c r="F11620" s="446" t="s">
        <v>1131</v>
      </c>
      <c r="G11620" s="447" t="n">
        <v>6.10974390903282</v>
      </c>
      <c r="H11620" s="448" t="n">
        <v>56.194867088733</v>
      </c>
      <c r="I11620" s="448" t="n">
        <v>1114.90606852031</v>
      </c>
      <c r="J11620" s="448"/>
      <c r="K11620" s="331" t="s">
        <v>2240</v>
      </c>
    </row>
    <row r="11621" customFormat="false" ht="15" hidden="true" customHeight="false" outlineLevel="0" collapsed="false">
      <c r="A11621" s="444"/>
      <c r="B11621" s="444" t="s">
        <v>2012</v>
      </c>
      <c r="C11621" s="444" t="str">
        <f aca="false">IFERROR(VLOOKUP(B11621,'[1]#¡REF!'!$A$1:$C$15201,2,FALSE()),"")</f>
        <v/>
      </c>
      <c r="D11621" s="444" t="s">
        <v>991</v>
      </c>
      <c r="E11621" s="444" t="s">
        <v>1014</v>
      </c>
      <c r="F11621" s="446" t="s">
        <v>1132</v>
      </c>
      <c r="G11621" s="447" t="n">
        <v>244.389756361313</v>
      </c>
      <c r="H11621" s="448" t="n">
        <v>2247.79468354932</v>
      </c>
      <c r="I11621" s="448" t="n">
        <v>44596.2427408124</v>
      </c>
      <c r="J11621" s="448"/>
      <c r="K11621" s="331" t="s">
        <v>2240</v>
      </c>
    </row>
    <row r="11622" customFormat="false" ht="15" hidden="true" customHeight="false" outlineLevel="0" collapsed="false">
      <c r="A11622" s="444"/>
      <c r="B11622" s="444" t="s">
        <v>2012</v>
      </c>
      <c r="C11622" s="444" t="str">
        <f aca="false">IFERROR(VLOOKUP(B11622,'[1]#¡REF!'!$A$1:$C$15201,2,FALSE()),"")</f>
        <v/>
      </c>
      <c r="D11622" s="444" t="s">
        <v>991</v>
      </c>
      <c r="E11622" s="444" t="s">
        <v>1002</v>
      </c>
      <c r="F11622" s="446" t="s">
        <v>1133</v>
      </c>
      <c r="G11622" s="447" t="n">
        <v>1.90929497157276</v>
      </c>
      <c r="H11622" s="448" t="n">
        <v>17.5608959652291</v>
      </c>
      <c r="I11622" s="448" t="n">
        <v>348.408146412596</v>
      </c>
      <c r="J11622" s="448"/>
      <c r="K11622" s="331" t="s">
        <v>2240</v>
      </c>
    </row>
    <row r="11623" customFormat="false" ht="15" hidden="true" customHeight="false" outlineLevel="0" collapsed="false">
      <c r="A11623" s="444"/>
      <c r="B11623" s="444" t="s">
        <v>2012</v>
      </c>
      <c r="C11623" s="444" t="str">
        <f aca="false">IFERROR(VLOOKUP(B11623,'[1]#¡REF!'!$A$1:$C$15201,2,FALSE()),"")</f>
        <v/>
      </c>
      <c r="D11623" s="444" t="s">
        <v>991</v>
      </c>
      <c r="E11623" s="444" t="s">
        <v>1004</v>
      </c>
      <c r="F11623" s="446" t="s">
        <v>1134</v>
      </c>
      <c r="G11623" s="447" t="n">
        <v>171.072829452919</v>
      </c>
      <c r="H11623" s="448" t="n">
        <v>1573.45627848452</v>
      </c>
      <c r="I11623" s="448" t="n">
        <v>31217.3699185686</v>
      </c>
      <c r="J11623" s="448"/>
      <c r="K11623" s="331" t="s">
        <v>2240</v>
      </c>
    </row>
    <row r="11624" customFormat="false" ht="15" hidden="true" customHeight="false" outlineLevel="0" collapsed="false">
      <c r="A11624" s="444"/>
      <c r="B11624" s="444" t="s">
        <v>2013</v>
      </c>
      <c r="C11624" s="444" t="str">
        <f aca="false">IFERROR(VLOOKUP(B11624,'[1]#¡REF!'!$A$1:$C$15201,2,FALSE()),"")</f>
        <v/>
      </c>
      <c r="D11624" s="444" t="s">
        <v>991</v>
      </c>
      <c r="E11624" s="444" t="s">
        <v>997</v>
      </c>
      <c r="F11624" s="446" t="s">
        <v>1130</v>
      </c>
      <c r="G11624" s="447" t="n">
        <v>0.402447634737585</v>
      </c>
      <c r="H11624" s="448" t="n">
        <v>3.89911748526216</v>
      </c>
      <c r="I11624" s="448" t="n">
        <v>77.3584843492587</v>
      </c>
      <c r="J11624" s="448"/>
      <c r="K11624" s="331" t="s">
        <v>2240</v>
      </c>
    </row>
    <row r="11625" customFormat="false" ht="15" hidden="true" customHeight="false" outlineLevel="0" collapsed="false">
      <c r="A11625" s="444"/>
      <c r="B11625" s="444" t="s">
        <v>2013</v>
      </c>
      <c r="C11625" s="444" t="str">
        <f aca="false">IFERROR(VLOOKUP(B11625,'[1]#¡REF!'!$A$1:$C$15201,2,FALSE()),"")</f>
        <v/>
      </c>
      <c r="D11625" s="444" t="s">
        <v>991</v>
      </c>
      <c r="E11625" s="444" t="s">
        <v>1032</v>
      </c>
      <c r="F11625" s="446" t="s">
        <v>1130</v>
      </c>
      <c r="G11625" s="447" t="n">
        <v>2.41468580842551</v>
      </c>
      <c r="H11625" s="448" t="n">
        <v>23.3947049115729</v>
      </c>
      <c r="I11625" s="448" t="n">
        <v>464.150906095552</v>
      </c>
      <c r="J11625" s="448"/>
      <c r="K11625" s="331" t="s">
        <v>2240</v>
      </c>
    </row>
    <row r="11626" customFormat="false" ht="15" hidden="true" customHeight="false" outlineLevel="0" collapsed="false">
      <c r="A11626" s="444"/>
      <c r="B11626" s="444" t="s">
        <v>2013</v>
      </c>
      <c r="C11626" s="444" t="str">
        <f aca="false">IFERROR(VLOOKUP(B11626,'[1]#¡REF!'!$A$1:$C$15201,2,FALSE()),"")</f>
        <v/>
      </c>
      <c r="D11626" s="444" t="s">
        <v>991</v>
      </c>
      <c r="E11626" s="444" t="s">
        <v>1000</v>
      </c>
      <c r="F11626" s="354" t="s">
        <v>993</v>
      </c>
      <c r="G11626" s="447" t="n">
        <v>89.3433749117439</v>
      </c>
      <c r="H11626" s="448" t="n">
        <v>865.604081728199</v>
      </c>
      <c r="I11626" s="448" t="n">
        <v>17173.5835255354</v>
      </c>
      <c r="J11626" s="448"/>
      <c r="K11626" s="331" t="s">
        <v>2240</v>
      </c>
    </row>
    <row r="11627" customFormat="false" ht="15" hidden="true" customHeight="false" outlineLevel="0" collapsed="false">
      <c r="A11627" s="444"/>
      <c r="B11627" s="444" t="s">
        <v>2013</v>
      </c>
      <c r="C11627" s="444" t="str">
        <f aca="false">IFERROR(VLOOKUP(B11627,'[1]#¡REF!'!$A$1:$C$15201,2,FALSE()),"")</f>
        <v/>
      </c>
      <c r="D11627" s="444" t="s">
        <v>991</v>
      </c>
      <c r="E11627" s="444" t="s">
        <v>1002</v>
      </c>
      <c r="F11627" s="446" t="s">
        <v>1133</v>
      </c>
      <c r="G11627" s="447" t="n">
        <v>0.402447634737585</v>
      </c>
      <c r="H11627" s="448" t="n">
        <v>3.89911748526216</v>
      </c>
      <c r="I11627" s="448" t="n">
        <v>77.3584843492587</v>
      </c>
      <c r="J11627" s="448"/>
      <c r="K11627" s="331" t="s">
        <v>2240</v>
      </c>
    </row>
    <row r="11628" customFormat="false" ht="15" hidden="true" customHeight="false" outlineLevel="0" collapsed="false">
      <c r="A11628" s="444"/>
      <c r="B11628" s="444" t="s">
        <v>2013</v>
      </c>
      <c r="C11628" s="444" t="str">
        <f aca="false">IFERROR(VLOOKUP(B11628,'[1]#¡REF!'!$A$1:$C$15201,2,FALSE()),"")</f>
        <v/>
      </c>
      <c r="D11628" s="444" t="s">
        <v>991</v>
      </c>
      <c r="E11628" s="444" t="s">
        <v>1004</v>
      </c>
      <c r="F11628" s="446" t="s">
        <v>1134</v>
      </c>
      <c r="G11628" s="447" t="n">
        <v>6.43916215580137</v>
      </c>
      <c r="H11628" s="448" t="n">
        <v>62.3858797641945</v>
      </c>
      <c r="I11628" s="448" t="n">
        <v>1237.73574958814</v>
      </c>
      <c r="J11628" s="448"/>
      <c r="K11628" s="331" t="s">
        <v>2240</v>
      </c>
    </row>
    <row r="11629" customFormat="false" ht="15" hidden="true" customHeight="false" outlineLevel="0" collapsed="false">
      <c r="A11629" s="444"/>
      <c r="B11629" s="444" t="s">
        <v>2014</v>
      </c>
      <c r="C11629" s="444" t="str">
        <f aca="false">IFERROR(VLOOKUP(B11629,'[1]#¡REF!'!$A$1:$C$15201,2,FALSE()),"")</f>
        <v/>
      </c>
      <c r="D11629" s="444" t="s">
        <v>991</v>
      </c>
      <c r="E11629" s="444" t="s">
        <v>992</v>
      </c>
      <c r="F11629" s="354" t="s">
        <v>993</v>
      </c>
      <c r="G11629" s="447" t="n">
        <v>39.4200487913063</v>
      </c>
      <c r="H11629" s="448" t="n">
        <v>377.272152170746</v>
      </c>
      <c r="I11629" s="448" t="n">
        <v>7485.07886449323</v>
      </c>
      <c r="J11629" s="448"/>
      <c r="K11629" s="331" t="s">
        <v>2240</v>
      </c>
    </row>
    <row r="11630" customFormat="false" ht="15" hidden="true" customHeight="false" outlineLevel="0" collapsed="false">
      <c r="A11630" s="444"/>
      <c r="B11630" s="444" t="s">
        <v>2014</v>
      </c>
      <c r="C11630" s="444" t="str">
        <f aca="false">IFERROR(VLOOKUP(B11630,'[1]#¡REF!'!$A$1:$C$15201,2,FALSE()),"")</f>
        <v/>
      </c>
      <c r="D11630" s="444" t="s">
        <v>991</v>
      </c>
      <c r="E11630" s="444" t="s">
        <v>1014</v>
      </c>
      <c r="F11630" s="446" t="s">
        <v>1132</v>
      </c>
      <c r="G11630" s="447" t="n">
        <v>9.12885340430251</v>
      </c>
      <c r="H11630" s="448" t="n">
        <v>87.3682878711201</v>
      </c>
      <c r="I11630" s="448" t="n">
        <v>1733.38668440896</v>
      </c>
      <c r="J11630" s="448"/>
      <c r="K11630" s="331" t="s">
        <v>2240</v>
      </c>
    </row>
    <row r="11631" customFormat="false" ht="15" hidden="true" customHeight="false" outlineLevel="0" collapsed="false">
      <c r="A11631" s="449"/>
      <c r="B11631" s="449" t="s">
        <v>2014</v>
      </c>
      <c r="C11631" s="449" t="str">
        <f aca="false">IFERROR(VLOOKUP(B11631,'[1]#¡REF!'!$A$1:$C$15201,2,FALSE()),"")</f>
        <v/>
      </c>
      <c r="D11631" s="449" t="s">
        <v>991</v>
      </c>
      <c r="E11631" s="449" t="s">
        <v>1002</v>
      </c>
      <c r="F11631" s="450" t="s">
        <v>1133</v>
      </c>
      <c r="G11631" s="447" t="n">
        <v>0.41494788201375</v>
      </c>
      <c r="H11631" s="448" t="n">
        <v>3.97128581232364</v>
      </c>
      <c r="I11631" s="448" t="n">
        <v>78.7903038367709</v>
      </c>
      <c r="J11631" s="448"/>
      <c r="K11631" s="331" t="s">
        <v>2240</v>
      </c>
    </row>
    <row r="11632" customFormat="false" ht="15.75" hidden="true" customHeight="false" outlineLevel="0" collapsed="false">
      <c r="A11632" s="451"/>
      <c r="B11632" s="451" t="s">
        <v>2014</v>
      </c>
      <c r="C11632" s="451" t="str">
        <f aca="false">IFERROR(VLOOKUP(B11632,'[1]#¡REF!'!$A$1:$C$15201,2,FALSE()),"")</f>
        <v/>
      </c>
      <c r="D11632" s="451" t="s">
        <v>991</v>
      </c>
      <c r="E11632" s="451" t="s">
        <v>612</v>
      </c>
      <c r="F11632" s="452" t="s">
        <v>1136</v>
      </c>
      <c r="G11632" s="453" t="n">
        <v>1.659791528055</v>
      </c>
      <c r="H11632" s="454" t="n">
        <v>15.8851432492946</v>
      </c>
      <c r="I11632" s="454" t="n">
        <v>315.161215347083</v>
      </c>
      <c r="J11632" s="360"/>
      <c r="K11632" s="356" t="s">
        <v>2240</v>
      </c>
      <c r="L11632" s="379"/>
      <c r="M11632" s="379"/>
      <c r="N11632" s="379"/>
      <c r="O11632" s="379"/>
      <c r="P11632" s="101"/>
      <c r="Q11632" s="380"/>
      <c r="R11632" s="381"/>
      <c r="S11632" s="381"/>
      <c r="T11632" s="382"/>
    </row>
    <row r="11633" customFormat="false" ht="15" hidden="true" customHeight="false" outlineLevel="0" collapsed="false">
      <c r="A11633" s="439"/>
      <c r="B11633" s="439" t="s">
        <v>2015</v>
      </c>
      <c r="C11633" s="439" t="str">
        <f aca="false">IFERROR(VLOOKUP(B11633,'[1]#¡REF!'!$A$1:$C$15201,2,FALSE()),"")</f>
        <v/>
      </c>
      <c r="D11633" s="439" t="s">
        <v>991</v>
      </c>
      <c r="E11633" s="439" t="s">
        <v>997</v>
      </c>
      <c r="F11633" s="441" t="s">
        <v>1130</v>
      </c>
      <c r="G11633" s="447" t="n">
        <v>0.439798949051862</v>
      </c>
      <c r="H11633" s="448" t="n">
        <v>9.49491430533748</v>
      </c>
      <c r="I11633" s="448" t="n">
        <v>188.379083847384</v>
      </c>
      <c r="J11633" s="448"/>
      <c r="K11633" s="331" t="s">
        <v>2240</v>
      </c>
    </row>
    <row r="11634" customFormat="false" ht="15" hidden="true" customHeight="false" outlineLevel="0" collapsed="false">
      <c r="A11634" s="444"/>
      <c r="B11634" s="444" t="s">
        <v>2015</v>
      </c>
      <c r="C11634" s="444" t="str">
        <f aca="false">IFERROR(VLOOKUP(B11634,'[1]#¡REF!'!$A$1:$C$15201,2,FALSE()),"")</f>
        <v/>
      </c>
      <c r="D11634" s="444" t="s">
        <v>991</v>
      </c>
      <c r="E11634" s="444" t="s">
        <v>992</v>
      </c>
      <c r="F11634" s="354" t="s">
        <v>993</v>
      </c>
      <c r="G11634" s="447" t="n">
        <v>17.5919579620745</v>
      </c>
      <c r="H11634" s="448" t="n">
        <v>379.796572213499</v>
      </c>
      <c r="I11634" s="448" t="n">
        <v>7535.16335389536</v>
      </c>
      <c r="J11634" s="448"/>
      <c r="K11634" s="331" t="s">
        <v>2240</v>
      </c>
    </row>
    <row r="11635" customFormat="false" ht="15" hidden="true" customHeight="false" outlineLevel="0" collapsed="false">
      <c r="A11635" s="444"/>
      <c r="B11635" s="444" t="s">
        <v>2015</v>
      </c>
      <c r="C11635" s="444" t="str">
        <f aca="false">IFERROR(VLOOKUP(B11635,'[1]#¡REF!'!$A$1:$C$15201,2,FALSE()),"")</f>
        <v/>
      </c>
      <c r="D11635" s="444" t="s">
        <v>991</v>
      </c>
      <c r="E11635" s="444" t="s">
        <v>1000</v>
      </c>
      <c r="F11635" s="354" t="s">
        <v>993</v>
      </c>
      <c r="G11635" s="447" t="n">
        <v>4.39798949051862</v>
      </c>
      <c r="H11635" s="448" t="n">
        <v>94.9491430533748</v>
      </c>
      <c r="I11635" s="448" t="n">
        <v>1883.79083847384</v>
      </c>
      <c r="J11635" s="448"/>
      <c r="K11635" s="331" t="s">
        <v>2240</v>
      </c>
    </row>
    <row r="11636" customFormat="false" ht="15" hidden="true" customHeight="false" outlineLevel="0" collapsed="false">
      <c r="A11636" s="444"/>
      <c r="B11636" s="444" t="s">
        <v>2015</v>
      </c>
      <c r="C11636" s="444" t="str">
        <f aca="false">IFERROR(VLOOKUP(B11636,'[1]#¡REF!'!$A$1:$C$15201,2,FALSE()),"")</f>
        <v/>
      </c>
      <c r="D11636" s="444" t="s">
        <v>991</v>
      </c>
      <c r="E11636" s="444" t="s">
        <v>1053</v>
      </c>
      <c r="F11636" s="354" t="s">
        <v>993</v>
      </c>
      <c r="G11636" s="447" t="n">
        <v>8.79597898103724</v>
      </c>
      <c r="H11636" s="448" t="n">
        <v>189.89828610675</v>
      </c>
      <c r="I11636" s="448" t="n">
        <v>3767.58167694768</v>
      </c>
      <c r="J11636" s="448"/>
      <c r="K11636" s="331" t="s">
        <v>2240</v>
      </c>
    </row>
    <row r="11637" customFormat="false" ht="15" hidden="true" customHeight="false" outlineLevel="0" collapsed="false">
      <c r="A11637" s="444"/>
      <c r="B11637" s="444" t="s">
        <v>2015</v>
      </c>
      <c r="C11637" s="444" t="str">
        <f aca="false">IFERROR(VLOOKUP(B11637,'[1]#¡REF!'!$A$1:$C$15201,2,FALSE()),"")</f>
        <v/>
      </c>
      <c r="D11637" s="444" t="s">
        <v>991</v>
      </c>
      <c r="E11637" s="444" t="s">
        <v>1014</v>
      </c>
      <c r="F11637" s="446" t="s">
        <v>1132</v>
      </c>
      <c r="G11637" s="447" t="n">
        <v>4.39798949051862</v>
      </c>
      <c r="H11637" s="448" t="n">
        <v>94.9491430533748</v>
      </c>
      <c r="I11637" s="448" t="n">
        <v>1883.79083847384</v>
      </c>
      <c r="J11637" s="448"/>
      <c r="K11637" s="331" t="s">
        <v>2240</v>
      </c>
    </row>
    <row r="11638" customFormat="false" ht="15" hidden="true" customHeight="false" outlineLevel="0" collapsed="false">
      <c r="A11638" s="444"/>
      <c r="B11638" s="444" t="s">
        <v>2015</v>
      </c>
      <c r="C11638" s="444" t="str">
        <f aca="false">IFERROR(VLOOKUP(B11638,'[1]#¡REF!'!$A$1:$C$15201,2,FALSE()),"")</f>
        <v/>
      </c>
      <c r="D11638" s="444" t="s">
        <v>991</v>
      </c>
      <c r="E11638" s="444" t="s">
        <v>1002</v>
      </c>
      <c r="F11638" s="446" t="s">
        <v>1133</v>
      </c>
      <c r="G11638" s="447" t="n">
        <v>0.439798949051862</v>
      </c>
      <c r="H11638" s="448" t="n">
        <v>9.49491430533748</v>
      </c>
      <c r="I11638" s="448" t="n">
        <v>188.379083847384</v>
      </c>
      <c r="J11638" s="448"/>
      <c r="K11638" s="331" t="s">
        <v>2240</v>
      </c>
    </row>
    <row r="11639" customFormat="false" ht="15" hidden="true" customHeight="false" outlineLevel="0" collapsed="false">
      <c r="A11639" s="449"/>
      <c r="B11639" s="449" t="s">
        <v>2015</v>
      </c>
      <c r="C11639" s="449" t="str">
        <f aca="false">IFERROR(VLOOKUP(B11639,'[1]#¡REF!'!$A$1:$C$15201,2,FALSE()),"")</f>
        <v/>
      </c>
      <c r="D11639" s="449" t="s">
        <v>991</v>
      </c>
      <c r="E11639" s="449" t="s">
        <v>1004</v>
      </c>
      <c r="F11639" s="450" t="s">
        <v>1134</v>
      </c>
      <c r="G11639" s="447" t="n">
        <v>21.1103495544894</v>
      </c>
      <c r="H11639" s="448" t="n">
        <v>455.755886656199</v>
      </c>
      <c r="I11639" s="448" t="n">
        <v>9042.19602467444</v>
      </c>
      <c r="J11639" s="448"/>
      <c r="K11639" s="331" t="s">
        <v>2240</v>
      </c>
    </row>
    <row r="11640" customFormat="false" ht="15.75" hidden="true" customHeight="false" outlineLevel="0" collapsed="false">
      <c r="A11640" s="451"/>
      <c r="B11640" s="451" t="s">
        <v>2015</v>
      </c>
      <c r="C11640" s="451" t="str">
        <f aca="false">IFERROR(VLOOKUP(B11640,'[1]#¡REF!'!$A$1:$C$15201,2,FALSE()),"")</f>
        <v/>
      </c>
      <c r="D11640" s="451" t="s">
        <v>991</v>
      </c>
      <c r="E11640" s="451" t="s">
        <v>612</v>
      </c>
      <c r="F11640" s="452" t="s">
        <v>1136</v>
      </c>
      <c r="G11640" s="453" t="n">
        <v>1.75919579620745</v>
      </c>
      <c r="H11640" s="454" t="n">
        <v>37.9796572213499</v>
      </c>
      <c r="I11640" s="454" t="n">
        <v>753.516335389536</v>
      </c>
      <c r="J11640" s="360"/>
      <c r="K11640" s="356" t="s">
        <v>2240</v>
      </c>
      <c r="L11640" s="379"/>
      <c r="M11640" s="379"/>
      <c r="N11640" s="379"/>
      <c r="O11640" s="379"/>
      <c r="P11640" s="101"/>
      <c r="Q11640" s="380"/>
      <c r="R11640" s="381"/>
      <c r="S11640" s="381"/>
      <c r="T11640" s="382"/>
    </row>
    <row r="11641" customFormat="false" ht="15" hidden="true" customHeight="false" outlineLevel="0" collapsed="false">
      <c r="A11641" s="439"/>
      <c r="B11641" s="439" t="s">
        <v>2016</v>
      </c>
      <c r="C11641" s="439" t="str">
        <f aca="false">IFERROR(VLOOKUP(B11641,'[1]#¡REF!'!$A$1:$C$15201,2,FALSE()),"")</f>
        <v/>
      </c>
      <c r="D11641" s="439" t="s">
        <v>991</v>
      </c>
      <c r="E11641" s="439" t="s">
        <v>1075</v>
      </c>
      <c r="F11641" s="354" t="s">
        <v>993</v>
      </c>
      <c r="G11641" s="447" t="n">
        <v>5.90860780191544</v>
      </c>
      <c r="H11641" s="448" t="n">
        <v>62.5436910120556</v>
      </c>
      <c r="I11641" s="448" t="n">
        <v>1240.86672448026</v>
      </c>
      <c r="J11641" s="448"/>
      <c r="K11641" s="331" t="s">
        <v>2240</v>
      </c>
    </row>
    <row r="11642" customFormat="false" ht="15" hidden="true" customHeight="false" outlineLevel="0" collapsed="false">
      <c r="A11642" s="444"/>
      <c r="B11642" s="444" t="s">
        <v>2016</v>
      </c>
      <c r="C11642" s="444" t="str">
        <f aca="false">IFERROR(VLOOKUP(B11642,'[1]#¡REF!'!$A$1:$C$15201,2,FALSE()),"")</f>
        <v/>
      </c>
      <c r="D11642" s="444" t="s">
        <v>991</v>
      </c>
      <c r="E11642" s="444" t="s">
        <v>1053</v>
      </c>
      <c r="F11642" s="354" t="s">
        <v>993</v>
      </c>
      <c r="G11642" s="447" t="n">
        <v>113.627073113758</v>
      </c>
      <c r="H11642" s="448" t="n">
        <v>1202.76328869338</v>
      </c>
      <c r="I11642" s="448" t="n">
        <v>23862.8216246204</v>
      </c>
      <c r="J11642" s="448"/>
      <c r="K11642" s="331" t="s">
        <v>2240</v>
      </c>
    </row>
    <row r="11643" customFormat="false" ht="15" hidden="true" customHeight="false" outlineLevel="0" collapsed="false">
      <c r="A11643" s="444"/>
      <c r="B11643" s="444" t="s">
        <v>2016</v>
      </c>
      <c r="C11643" s="444" t="str">
        <f aca="false">IFERROR(VLOOKUP(B11643,'[1]#¡REF!'!$A$1:$C$15201,2,FALSE()),"")</f>
        <v/>
      </c>
      <c r="D11643" s="444" t="s">
        <v>991</v>
      </c>
      <c r="E11643" s="444" t="s">
        <v>1002</v>
      </c>
      <c r="F11643" s="446" t="s">
        <v>1133</v>
      </c>
      <c r="G11643" s="447" t="n">
        <v>36.3606633964027</v>
      </c>
      <c r="H11643" s="448" t="n">
        <v>384.88425238188</v>
      </c>
      <c r="I11643" s="448" t="n">
        <v>7636.10291987853</v>
      </c>
      <c r="J11643" s="448"/>
      <c r="K11643" s="331" t="s">
        <v>2240</v>
      </c>
    </row>
    <row r="11644" customFormat="false" ht="15" hidden="true" customHeight="false" outlineLevel="0" collapsed="false">
      <c r="A11644" s="444"/>
      <c r="B11644" s="444" t="s">
        <v>2017</v>
      </c>
      <c r="C11644" s="444" t="str">
        <f aca="false">IFERROR(VLOOKUP(B11644,'[1]#¡REF!'!$A$1:$C$15201,2,FALSE()),"")</f>
        <v/>
      </c>
      <c r="D11644" s="444" t="s">
        <v>991</v>
      </c>
      <c r="E11644" s="444" t="s">
        <v>997</v>
      </c>
      <c r="F11644" s="446" t="s">
        <v>1130</v>
      </c>
      <c r="G11644" s="447" t="n">
        <v>0.712299465240642</v>
      </c>
      <c r="H11644" s="448" t="n">
        <v>31.3077900873849</v>
      </c>
      <c r="I11644" s="448" t="n">
        <v>621.146502673797</v>
      </c>
      <c r="J11644" s="448"/>
      <c r="K11644" s="331" t="s">
        <v>2240</v>
      </c>
    </row>
    <row r="11645" customFormat="false" ht="15" hidden="true" customHeight="false" outlineLevel="0" collapsed="false">
      <c r="A11645" s="444"/>
      <c r="B11645" s="444" t="s">
        <v>2018</v>
      </c>
      <c r="C11645" s="444" t="str">
        <f aca="false">IFERROR(VLOOKUP(B11645,'[1]#¡REF!'!$A$1:$C$15201,2,FALSE()),"")</f>
        <v/>
      </c>
      <c r="D11645" s="444" t="s">
        <v>991</v>
      </c>
      <c r="E11645" s="444" t="s">
        <v>997</v>
      </c>
      <c r="F11645" s="446" t="s">
        <v>1130</v>
      </c>
      <c r="G11645" s="447" t="n">
        <v>0.471900089206066</v>
      </c>
      <c r="H11645" s="448" t="n">
        <v>19.4608854193979</v>
      </c>
      <c r="I11645" s="448" t="n">
        <v>386.103933987511</v>
      </c>
      <c r="J11645" s="448"/>
      <c r="K11645" s="331" t="s">
        <v>2240</v>
      </c>
    </row>
    <row r="11646" customFormat="false" ht="15" hidden="true" customHeight="false" outlineLevel="0" collapsed="false">
      <c r="A11646" s="444"/>
      <c r="B11646" s="444" t="s">
        <v>2018</v>
      </c>
      <c r="C11646" s="444" t="str">
        <f aca="false">IFERROR(VLOOKUP(B11646,'[1]#¡REF!'!$A$1:$C$15201,2,FALSE()),"")</f>
        <v/>
      </c>
      <c r="D11646" s="444" t="s">
        <v>991</v>
      </c>
      <c r="E11646" s="444" t="s">
        <v>1032</v>
      </c>
      <c r="F11646" s="446" t="s">
        <v>1130</v>
      </c>
      <c r="G11646" s="447" t="n">
        <v>0.943800178412132</v>
      </c>
      <c r="H11646" s="448" t="n">
        <v>38.9217708387959</v>
      </c>
      <c r="I11646" s="448" t="n">
        <v>772.207867975023</v>
      </c>
      <c r="J11646" s="448"/>
      <c r="K11646" s="331" t="s">
        <v>2240</v>
      </c>
    </row>
    <row r="11647" customFormat="false" ht="15" hidden="true" customHeight="false" outlineLevel="0" collapsed="false">
      <c r="A11647" s="444"/>
      <c r="B11647" s="444" t="s">
        <v>2018</v>
      </c>
      <c r="C11647" s="444" t="str">
        <f aca="false">IFERROR(VLOOKUP(B11647,'[1]#¡REF!'!$A$1:$C$15201,2,FALSE()),"")</f>
        <v/>
      </c>
      <c r="D11647" s="444" t="s">
        <v>991</v>
      </c>
      <c r="E11647" s="444" t="s">
        <v>1014</v>
      </c>
      <c r="F11647" s="446" t="s">
        <v>1132</v>
      </c>
      <c r="G11647" s="447" t="n">
        <v>14.157002676182</v>
      </c>
      <c r="H11647" s="448" t="n">
        <v>583.826562581938</v>
      </c>
      <c r="I11647" s="448" t="n">
        <v>11583.1180196253</v>
      </c>
      <c r="J11647" s="448"/>
      <c r="K11647" s="331" t="s">
        <v>2240</v>
      </c>
    </row>
    <row r="11648" customFormat="false" ht="15" hidden="true" customHeight="false" outlineLevel="0" collapsed="false">
      <c r="A11648" s="449"/>
      <c r="B11648" s="449" t="s">
        <v>2018</v>
      </c>
      <c r="C11648" s="449" t="str">
        <f aca="false">IFERROR(VLOOKUP(B11648,'[1]#¡REF!'!$A$1:$C$15201,2,FALSE()),"")</f>
        <v/>
      </c>
      <c r="D11648" s="449" t="s">
        <v>991</v>
      </c>
      <c r="E11648" s="449" t="s">
        <v>1004</v>
      </c>
      <c r="F11648" s="450" t="s">
        <v>1134</v>
      </c>
      <c r="G11648" s="447" t="n">
        <v>30.2016057091882</v>
      </c>
      <c r="H11648" s="448" t="n">
        <v>1245.49666684147</v>
      </c>
      <c r="I11648" s="448" t="n">
        <v>24710.6517752007</v>
      </c>
      <c r="J11648" s="448"/>
      <c r="K11648" s="331" t="s">
        <v>2240</v>
      </c>
    </row>
    <row r="11649" customFormat="false" ht="15.75" hidden="true" customHeight="false" outlineLevel="0" collapsed="false">
      <c r="A11649" s="451"/>
      <c r="B11649" s="451" t="s">
        <v>2018</v>
      </c>
      <c r="C11649" s="451" t="str">
        <f aca="false">IFERROR(VLOOKUP(B11649,'[1]#¡REF!'!$A$1:$C$15201,2,FALSE()),"")</f>
        <v/>
      </c>
      <c r="D11649" s="451" t="s">
        <v>991</v>
      </c>
      <c r="E11649" s="451" t="s">
        <v>612</v>
      </c>
      <c r="F11649" s="452" t="s">
        <v>1136</v>
      </c>
      <c r="G11649" s="453" t="n">
        <v>1.88760035682426</v>
      </c>
      <c r="H11649" s="454" t="n">
        <v>77.8435416775917</v>
      </c>
      <c r="I11649" s="454" t="n">
        <v>1544.41573595005</v>
      </c>
      <c r="J11649" s="360"/>
      <c r="K11649" s="356" t="s">
        <v>2240</v>
      </c>
      <c r="L11649" s="379"/>
      <c r="M11649" s="379"/>
      <c r="N11649" s="379"/>
      <c r="O11649" s="379"/>
      <c r="P11649" s="101"/>
      <c r="Q11649" s="380"/>
      <c r="R11649" s="381"/>
      <c r="S11649" s="381"/>
      <c r="T11649" s="382"/>
    </row>
    <row r="11650" customFormat="false" ht="15" hidden="true" customHeight="false" outlineLevel="0" collapsed="false">
      <c r="A11650" s="439"/>
      <c r="B11650" s="439" t="s">
        <v>2019</v>
      </c>
      <c r="C11650" s="439" t="str">
        <f aca="false">IFERROR(VLOOKUP(B11650,'[1]#¡REF!'!$A$1:$C$15201,2,FALSE()),"")</f>
        <v/>
      </c>
      <c r="D11650" s="439" t="s">
        <v>991</v>
      </c>
      <c r="E11650" s="439" t="s">
        <v>997</v>
      </c>
      <c r="F11650" s="441" t="s">
        <v>1130</v>
      </c>
      <c r="G11650" s="447" t="n">
        <v>0.43230563002681</v>
      </c>
      <c r="H11650" s="448" t="n">
        <v>41.7774182347081</v>
      </c>
      <c r="I11650" s="448" t="n">
        <v>828.863907506702</v>
      </c>
      <c r="J11650" s="448"/>
      <c r="K11650" s="331" t="s">
        <v>2240</v>
      </c>
    </row>
    <row r="11651" customFormat="false" ht="15" hidden="true" customHeight="false" outlineLevel="0" collapsed="false">
      <c r="A11651" s="444"/>
      <c r="B11651" s="444" t="s">
        <v>2019</v>
      </c>
      <c r="C11651" s="444" t="str">
        <f aca="false">IFERROR(VLOOKUP(B11651,'[1]#¡REF!'!$A$1:$C$15201,2,FALSE()),"")</f>
        <v/>
      </c>
      <c r="D11651" s="444" t="s">
        <v>991</v>
      </c>
      <c r="E11651" s="444" t="s">
        <v>1032</v>
      </c>
      <c r="F11651" s="446" t="s">
        <v>1130</v>
      </c>
      <c r="G11651" s="447" t="n">
        <v>5.18766756032172</v>
      </c>
      <c r="H11651" s="448" t="n">
        <v>501.329018816497</v>
      </c>
      <c r="I11651" s="448" t="n">
        <v>9946.36689008043</v>
      </c>
      <c r="J11651" s="448"/>
      <c r="K11651" s="331" t="s">
        <v>2240</v>
      </c>
    </row>
    <row r="11652" customFormat="false" ht="15" hidden="true" customHeight="false" outlineLevel="0" collapsed="false">
      <c r="A11652" s="444"/>
      <c r="B11652" s="444" t="s">
        <v>2019</v>
      </c>
      <c r="C11652" s="444" t="str">
        <f aca="false">IFERROR(VLOOKUP(B11652,'[1]#¡REF!'!$A$1:$C$15201,2,FALSE()),"")</f>
        <v/>
      </c>
      <c r="D11652" s="444" t="s">
        <v>991</v>
      </c>
      <c r="E11652" s="444" t="s">
        <v>1000</v>
      </c>
      <c r="F11652" s="354" t="s">
        <v>993</v>
      </c>
      <c r="G11652" s="447" t="n">
        <v>0.43230563002681</v>
      </c>
      <c r="H11652" s="448" t="n">
        <v>41.7774182347081</v>
      </c>
      <c r="I11652" s="448" t="n">
        <v>828.863907506702</v>
      </c>
      <c r="J11652" s="448"/>
      <c r="K11652" s="331" t="s">
        <v>2240</v>
      </c>
    </row>
    <row r="11653" customFormat="false" ht="15" hidden="true" customHeight="false" outlineLevel="0" collapsed="false">
      <c r="A11653" s="444"/>
      <c r="B11653" s="444" t="s">
        <v>2019</v>
      </c>
      <c r="C11653" s="444" t="str">
        <f aca="false">IFERROR(VLOOKUP(B11653,'[1]#¡REF!'!$A$1:$C$15201,2,FALSE()),"")</f>
        <v/>
      </c>
      <c r="D11653" s="444" t="s">
        <v>991</v>
      </c>
      <c r="E11653" s="444" t="s">
        <v>1014</v>
      </c>
      <c r="F11653" s="446" t="s">
        <v>1132</v>
      </c>
      <c r="G11653" s="447" t="n">
        <v>2.59383378016086</v>
      </c>
      <c r="H11653" s="448" t="n">
        <v>250.664509408249</v>
      </c>
      <c r="I11653" s="448" t="n">
        <v>4973.18344504022</v>
      </c>
      <c r="J11653" s="448"/>
      <c r="K11653" s="331" t="s">
        <v>2240</v>
      </c>
    </row>
    <row r="11654" customFormat="false" ht="15" hidden="true" customHeight="false" outlineLevel="0" collapsed="false">
      <c r="A11654" s="444"/>
      <c r="B11654" s="444" t="s">
        <v>2019</v>
      </c>
      <c r="C11654" s="444" t="str">
        <f aca="false">IFERROR(VLOOKUP(B11654,'[1]#¡REF!'!$A$1:$C$15201,2,FALSE()),"")</f>
        <v/>
      </c>
      <c r="D11654" s="444" t="s">
        <v>991</v>
      </c>
      <c r="E11654" s="444" t="s">
        <v>1002</v>
      </c>
      <c r="F11654" s="446" t="s">
        <v>1133</v>
      </c>
      <c r="G11654" s="447" t="n">
        <v>4.3230563002681</v>
      </c>
      <c r="H11654" s="448" t="n">
        <v>417.774182347081</v>
      </c>
      <c r="I11654" s="448" t="n">
        <v>8288.63907506702</v>
      </c>
      <c r="J11654" s="448"/>
      <c r="K11654" s="331" t="s">
        <v>2240</v>
      </c>
    </row>
    <row r="11655" customFormat="false" ht="15" hidden="true" customHeight="false" outlineLevel="0" collapsed="false">
      <c r="A11655" s="444"/>
      <c r="B11655" s="444" t="s">
        <v>2019</v>
      </c>
      <c r="C11655" s="444" t="str">
        <f aca="false">IFERROR(VLOOKUP(B11655,'[1]#¡REF!'!$A$1:$C$15201,2,FALSE()),"")</f>
        <v/>
      </c>
      <c r="D11655" s="444" t="s">
        <v>991</v>
      </c>
      <c r="E11655" s="444" t="s">
        <v>1004</v>
      </c>
      <c r="F11655" s="446" t="s">
        <v>1134</v>
      </c>
      <c r="G11655" s="447" t="n">
        <v>6.48458445040215</v>
      </c>
      <c r="H11655" s="448" t="n">
        <v>626.661273520621</v>
      </c>
      <c r="I11655" s="448" t="n">
        <v>12432.9586126005</v>
      </c>
      <c r="J11655" s="448"/>
      <c r="K11655" s="331" t="s">
        <v>2240</v>
      </c>
    </row>
    <row r="11656" customFormat="false" ht="15" hidden="true" customHeight="false" outlineLevel="0" collapsed="false">
      <c r="A11656" s="444"/>
      <c r="B11656" s="444" t="s">
        <v>2020</v>
      </c>
      <c r="C11656" s="444" t="str">
        <f aca="false">IFERROR(VLOOKUP(B11656,'[1]#¡REF!'!$A$1:$C$15201,2,FALSE()),"")</f>
        <v/>
      </c>
      <c r="D11656" s="444" t="s">
        <v>991</v>
      </c>
      <c r="E11656" s="444" t="s">
        <v>1032</v>
      </c>
      <c r="F11656" s="446" t="s">
        <v>1130</v>
      </c>
      <c r="G11656" s="447" t="n">
        <v>4.33856502242152</v>
      </c>
      <c r="H11656" s="448" t="n">
        <v>328.119315075191</v>
      </c>
      <c r="I11656" s="448" t="n">
        <v>6509.88665919282</v>
      </c>
      <c r="J11656" s="448"/>
      <c r="K11656" s="331" t="s">
        <v>2240</v>
      </c>
    </row>
    <row r="11657" customFormat="false" ht="15" hidden="true" customHeight="false" outlineLevel="0" collapsed="false">
      <c r="A11657" s="444"/>
      <c r="B11657" s="444" t="s">
        <v>2020</v>
      </c>
      <c r="C11657" s="444" t="str">
        <f aca="false">IFERROR(VLOOKUP(B11657,'[1]#¡REF!'!$A$1:$C$15201,2,FALSE()),"")</f>
        <v/>
      </c>
      <c r="D11657" s="444" t="s">
        <v>991</v>
      </c>
      <c r="E11657" s="444" t="s">
        <v>992</v>
      </c>
      <c r="F11657" s="354" t="s">
        <v>993</v>
      </c>
      <c r="G11657" s="447" t="n">
        <v>2.16928251121076</v>
      </c>
      <c r="H11657" s="448" t="n">
        <v>164.059657537595</v>
      </c>
      <c r="I11657" s="448" t="n">
        <v>3254.94332959641</v>
      </c>
      <c r="J11657" s="448"/>
      <c r="K11657" s="331" t="s">
        <v>2240</v>
      </c>
    </row>
    <row r="11658" customFormat="false" ht="15" hidden="true" customHeight="false" outlineLevel="0" collapsed="false">
      <c r="A11658" s="444"/>
      <c r="B11658" s="444" t="s">
        <v>2020</v>
      </c>
      <c r="C11658" s="444" t="str">
        <f aca="false">IFERROR(VLOOKUP(B11658,'[1]#¡REF!'!$A$1:$C$15201,2,FALSE()),"")</f>
        <v/>
      </c>
      <c r="D11658" s="444" t="s">
        <v>991</v>
      </c>
      <c r="E11658" s="444" t="s">
        <v>1014</v>
      </c>
      <c r="F11658" s="446" t="s">
        <v>1132</v>
      </c>
      <c r="G11658" s="447" t="n">
        <v>4.33856502242152</v>
      </c>
      <c r="H11658" s="448" t="n">
        <v>328.119315075191</v>
      </c>
      <c r="I11658" s="448" t="n">
        <v>6509.88665919282</v>
      </c>
      <c r="J11658" s="448"/>
      <c r="K11658" s="331" t="s">
        <v>2240</v>
      </c>
    </row>
    <row r="11659" customFormat="false" ht="15" hidden="true" customHeight="false" outlineLevel="0" collapsed="false">
      <c r="A11659" s="444"/>
      <c r="B11659" s="444" t="s">
        <v>2020</v>
      </c>
      <c r="C11659" s="444" t="str">
        <f aca="false">IFERROR(VLOOKUP(B11659,'[1]#¡REF!'!$A$1:$C$15201,2,FALSE()),"")</f>
        <v/>
      </c>
      <c r="D11659" s="444" t="s">
        <v>991</v>
      </c>
      <c r="E11659" s="444" t="s">
        <v>1002</v>
      </c>
      <c r="F11659" s="446" t="s">
        <v>1133</v>
      </c>
      <c r="G11659" s="447" t="n">
        <v>4.33856502242152</v>
      </c>
      <c r="H11659" s="448" t="n">
        <v>328.119315075191</v>
      </c>
      <c r="I11659" s="448" t="n">
        <v>6509.88665919282</v>
      </c>
      <c r="J11659" s="448"/>
      <c r="K11659" s="331" t="s">
        <v>2240</v>
      </c>
    </row>
    <row r="11660" customFormat="false" ht="15" hidden="true" customHeight="false" outlineLevel="0" collapsed="false">
      <c r="A11660" s="444"/>
      <c r="B11660" s="444" t="s">
        <v>2021</v>
      </c>
      <c r="C11660" s="444" t="str">
        <f aca="false">IFERROR(VLOOKUP(B11660,'[1]#¡REF!'!$A$1:$C$15201,2,FALSE()),"")</f>
        <v/>
      </c>
      <c r="D11660" s="444" t="s">
        <v>991</v>
      </c>
      <c r="E11660" s="444" t="s">
        <v>1000</v>
      </c>
      <c r="F11660" s="354" t="s">
        <v>993</v>
      </c>
      <c r="G11660" s="447" t="n">
        <v>56.0041300980898</v>
      </c>
      <c r="H11660" s="448" t="n">
        <v>613.956619405938</v>
      </c>
      <c r="I11660" s="448" t="n">
        <v>12180.8982963345</v>
      </c>
      <c r="J11660" s="448"/>
      <c r="K11660" s="331" t="s">
        <v>2240</v>
      </c>
    </row>
    <row r="11661" customFormat="false" ht="15" hidden="true" customHeight="false" outlineLevel="0" collapsed="false">
      <c r="A11661" s="444"/>
      <c r="B11661" s="444" t="s">
        <v>2021</v>
      </c>
      <c r="C11661" s="444" t="str">
        <f aca="false">IFERROR(VLOOKUP(B11661,'[1]#¡REF!'!$A$1:$C$15201,2,FALSE()),"")</f>
        <v/>
      </c>
      <c r="D11661" s="444" t="s">
        <v>991</v>
      </c>
      <c r="E11661" s="444" t="s">
        <v>1014</v>
      </c>
      <c r="F11661" s="446" t="s">
        <v>1132</v>
      </c>
      <c r="G11661" s="447" t="n">
        <v>9.80072276716572</v>
      </c>
      <c r="H11661" s="448" t="n">
        <v>107.442408396039</v>
      </c>
      <c r="I11661" s="448" t="n">
        <v>2131.65720185854</v>
      </c>
      <c r="J11661" s="448"/>
      <c r="K11661" s="331" t="s">
        <v>2240</v>
      </c>
    </row>
    <row r="11662" customFormat="false" ht="15" hidden="true" customHeight="false" outlineLevel="0" collapsed="false">
      <c r="A11662" s="444"/>
      <c r="B11662" s="444" t="s">
        <v>2021</v>
      </c>
      <c r="C11662" s="444" t="str">
        <f aca="false">IFERROR(VLOOKUP(B11662,'[1]#¡REF!'!$A$1:$C$15201,2,FALSE()),"")</f>
        <v/>
      </c>
      <c r="D11662" s="444" t="s">
        <v>991</v>
      </c>
      <c r="E11662" s="444" t="s">
        <v>1002</v>
      </c>
      <c r="F11662" s="446" t="s">
        <v>1133</v>
      </c>
      <c r="G11662" s="447" t="n">
        <v>0.350025813113061</v>
      </c>
      <c r="H11662" s="448" t="n">
        <v>3.83722887128711</v>
      </c>
      <c r="I11662" s="448" t="n">
        <v>76.1306143520909</v>
      </c>
      <c r="J11662" s="448"/>
      <c r="K11662" s="331" t="s">
        <v>2240</v>
      </c>
    </row>
    <row r="11663" customFormat="false" ht="15" hidden="true" customHeight="false" outlineLevel="0" collapsed="false">
      <c r="A11663" s="444"/>
      <c r="B11663" s="444" t="s">
        <v>2021</v>
      </c>
      <c r="C11663" s="444" t="str">
        <f aca="false">IFERROR(VLOOKUP(B11663,'[1]#¡REF!'!$A$1:$C$15201,2,FALSE()),"")</f>
        <v/>
      </c>
      <c r="D11663" s="444" t="s">
        <v>991</v>
      </c>
      <c r="E11663" s="444" t="s">
        <v>1004</v>
      </c>
      <c r="F11663" s="446" t="s">
        <v>1134</v>
      </c>
      <c r="G11663" s="447" t="n">
        <v>11.200826019618</v>
      </c>
      <c r="H11663" s="448" t="n">
        <v>122.791323881188</v>
      </c>
      <c r="I11663" s="448" t="n">
        <v>2436.17965926691</v>
      </c>
      <c r="J11663" s="448"/>
      <c r="K11663" s="331" t="s">
        <v>2240</v>
      </c>
    </row>
    <row r="11664" customFormat="false" ht="15" hidden="true" customHeight="false" outlineLevel="0" collapsed="false">
      <c r="A11664" s="444"/>
      <c r="B11664" s="444" t="s">
        <v>2022</v>
      </c>
      <c r="C11664" s="444" t="str">
        <f aca="false">IFERROR(VLOOKUP(B11664,'[1]#¡REF!'!$A$1:$C$15201,2,FALSE()),"")</f>
        <v/>
      </c>
      <c r="D11664" s="444" t="s">
        <v>991</v>
      </c>
      <c r="E11664" s="444" t="s">
        <v>997</v>
      </c>
      <c r="F11664" s="446" t="s">
        <v>1130</v>
      </c>
      <c r="G11664" s="447" t="n">
        <v>0.356648731744812</v>
      </c>
      <c r="H11664" s="448" t="n">
        <v>4.21740756292132</v>
      </c>
      <c r="I11664" s="448" t="n">
        <v>83.6733589546503</v>
      </c>
      <c r="J11664" s="448"/>
      <c r="K11664" s="331" t="s">
        <v>2240</v>
      </c>
    </row>
    <row r="11665" customFormat="false" ht="15" hidden="true" customHeight="false" outlineLevel="0" collapsed="false">
      <c r="A11665" s="444"/>
      <c r="B11665" s="444" t="s">
        <v>2022</v>
      </c>
      <c r="C11665" s="444" t="str">
        <f aca="false">IFERROR(VLOOKUP(B11665,'[1]#¡REF!'!$A$1:$C$15201,2,FALSE()),"")</f>
        <v/>
      </c>
      <c r="D11665" s="444" t="s">
        <v>991</v>
      </c>
      <c r="E11665" s="444" t="s">
        <v>1014</v>
      </c>
      <c r="F11665" s="446" t="s">
        <v>1132</v>
      </c>
      <c r="G11665" s="447" t="n">
        <v>4.99308224442736</v>
      </c>
      <c r="H11665" s="448" t="n">
        <v>59.0437058808985</v>
      </c>
      <c r="I11665" s="448" t="n">
        <v>1171.4270253651</v>
      </c>
      <c r="J11665" s="448"/>
      <c r="K11665" s="331" t="s">
        <v>2240</v>
      </c>
    </row>
    <row r="11666" customFormat="false" ht="15" hidden="true" customHeight="false" outlineLevel="0" collapsed="false">
      <c r="A11666" s="444"/>
      <c r="B11666" s="444" t="s">
        <v>2022</v>
      </c>
      <c r="C11666" s="444" t="str">
        <f aca="false">IFERROR(VLOOKUP(B11666,'[1]#¡REF!'!$A$1:$C$15201,2,FALSE()),"")</f>
        <v/>
      </c>
      <c r="D11666" s="444" t="s">
        <v>991</v>
      </c>
      <c r="E11666" s="444" t="s">
        <v>1002</v>
      </c>
      <c r="F11666" s="446" t="s">
        <v>1133</v>
      </c>
      <c r="G11666" s="447" t="n">
        <v>0.713297463489623</v>
      </c>
      <c r="H11666" s="448" t="n">
        <v>8.43481512584264</v>
      </c>
      <c r="I11666" s="448" t="n">
        <v>167.346717909301</v>
      </c>
      <c r="J11666" s="448"/>
      <c r="K11666" s="331" t="s">
        <v>2240</v>
      </c>
    </row>
    <row r="11667" customFormat="false" ht="15" hidden="true" customHeight="false" outlineLevel="0" collapsed="false">
      <c r="A11667" s="444"/>
      <c r="B11667" s="444" t="s">
        <v>2033</v>
      </c>
      <c r="C11667" s="444" t="str">
        <f aca="false">IFERROR(VLOOKUP(B11667,'[1]#¡REF!'!$A$1:$C$15201,2,FALSE()),"")</f>
        <v/>
      </c>
      <c r="D11667" s="444" t="s">
        <v>991</v>
      </c>
      <c r="E11667" s="444" t="s">
        <v>997</v>
      </c>
      <c r="F11667" s="446" t="s">
        <v>1130</v>
      </c>
      <c r="G11667" s="447" t="n">
        <v>0.460749967561957</v>
      </c>
      <c r="H11667" s="448" t="n">
        <v>8.7911752041856</v>
      </c>
      <c r="I11667" s="448" t="n">
        <v>174.416900220579</v>
      </c>
      <c r="J11667" s="448"/>
      <c r="K11667" s="331" t="s">
        <v>2240</v>
      </c>
    </row>
    <row r="11668" customFormat="false" ht="15" hidden="true" customHeight="false" outlineLevel="0" collapsed="false">
      <c r="A11668" s="444"/>
      <c r="B11668" s="444" t="s">
        <v>2033</v>
      </c>
      <c r="C11668" s="444" t="str">
        <f aca="false">IFERROR(VLOOKUP(B11668,'[1]#¡REF!'!$A$1:$C$15201,2,FALSE()),"")</f>
        <v/>
      </c>
      <c r="D11668" s="444" t="s">
        <v>991</v>
      </c>
      <c r="E11668" s="444" t="s">
        <v>1032</v>
      </c>
      <c r="F11668" s="446" t="s">
        <v>1130</v>
      </c>
      <c r="G11668" s="447" t="n">
        <v>4.60749967561957</v>
      </c>
      <c r="H11668" s="448" t="n">
        <v>87.911752041856</v>
      </c>
      <c r="I11668" s="448" t="n">
        <v>1744.16900220579</v>
      </c>
      <c r="J11668" s="448"/>
      <c r="K11668" s="331" t="s">
        <v>2240</v>
      </c>
    </row>
    <row r="11669" customFormat="false" ht="15" hidden="true" customHeight="false" outlineLevel="0" collapsed="false">
      <c r="A11669" s="444"/>
      <c r="B11669" s="444" t="s">
        <v>2033</v>
      </c>
      <c r="C11669" s="444" t="str">
        <f aca="false">IFERROR(VLOOKUP(B11669,'[1]#¡REF!'!$A$1:$C$15201,2,FALSE()),"")</f>
        <v/>
      </c>
      <c r="D11669" s="444" t="s">
        <v>991</v>
      </c>
      <c r="E11669" s="444" t="s">
        <v>1075</v>
      </c>
      <c r="F11669" s="354" t="s">
        <v>993</v>
      </c>
      <c r="G11669" s="447" t="n">
        <v>4.14674970805761</v>
      </c>
      <c r="H11669" s="448" t="n">
        <v>79.1205768376704</v>
      </c>
      <c r="I11669" s="448" t="n">
        <v>1569.75210198521</v>
      </c>
      <c r="J11669" s="448"/>
      <c r="K11669" s="331" t="s">
        <v>2240</v>
      </c>
    </row>
    <row r="11670" customFormat="false" ht="15" hidden="true" customHeight="false" outlineLevel="0" collapsed="false">
      <c r="A11670" s="444"/>
      <c r="B11670" s="444" t="s">
        <v>2033</v>
      </c>
      <c r="C11670" s="444" t="str">
        <f aca="false">IFERROR(VLOOKUP(B11670,'[1]#¡REF!'!$A$1:$C$15201,2,FALSE()),"")</f>
        <v/>
      </c>
      <c r="D11670" s="444" t="s">
        <v>991</v>
      </c>
      <c r="E11670" s="444" t="s">
        <v>1014</v>
      </c>
      <c r="F11670" s="446" t="s">
        <v>1132</v>
      </c>
      <c r="G11670" s="447" t="n">
        <v>1.84299987024783</v>
      </c>
      <c r="H11670" s="448" t="n">
        <v>35.1647008167424</v>
      </c>
      <c r="I11670" s="448" t="n">
        <v>697.667600882315</v>
      </c>
      <c r="J11670" s="448"/>
      <c r="K11670" s="331" t="s">
        <v>2240</v>
      </c>
    </row>
    <row r="11671" customFormat="false" ht="15" hidden="true" customHeight="false" outlineLevel="0" collapsed="false">
      <c r="A11671" s="444"/>
      <c r="B11671" s="444" t="s">
        <v>2033</v>
      </c>
      <c r="C11671" s="444" t="str">
        <f aca="false">IFERROR(VLOOKUP(B11671,'[1]#¡REF!'!$A$1:$C$15201,2,FALSE()),"")</f>
        <v/>
      </c>
      <c r="D11671" s="444" t="s">
        <v>991</v>
      </c>
      <c r="E11671" s="444" t="s">
        <v>1002</v>
      </c>
      <c r="F11671" s="446" t="s">
        <v>1133</v>
      </c>
      <c r="G11671" s="447" t="n">
        <v>0.460749967561957</v>
      </c>
      <c r="H11671" s="448" t="n">
        <v>8.7911752041856</v>
      </c>
      <c r="I11671" s="448" t="n">
        <v>174.416900220579</v>
      </c>
      <c r="J11671" s="448"/>
      <c r="K11671" s="331" t="s">
        <v>2240</v>
      </c>
    </row>
    <row r="11672" customFormat="false" ht="15" hidden="true" customHeight="false" outlineLevel="0" collapsed="false">
      <c r="A11672" s="444"/>
      <c r="B11672" s="444" t="s">
        <v>2034</v>
      </c>
      <c r="C11672" s="444" t="str">
        <f aca="false">IFERROR(VLOOKUP(B11672,'[1]#¡REF!'!$A$1:$C$15201,2,FALSE()),"")</f>
        <v/>
      </c>
      <c r="D11672" s="444" t="s">
        <v>991</v>
      </c>
      <c r="E11672" s="444" t="s">
        <v>1053</v>
      </c>
      <c r="F11672" s="354" t="s">
        <v>993</v>
      </c>
      <c r="G11672" s="447" t="n">
        <v>38.1630012936611</v>
      </c>
      <c r="H11672" s="448" t="n">
        <v>2175.75292042401</v>
      </c>
      <c r="I11672" s="448" t="n">
        <v>43166.9340232859</v>
      </c>
      <c r="J11672" s="448"/>
      <c r="K11672" s="331" t="s">
        <v>2240</v>
      </c>
    </row>
    <row r="11673" customFormat="false" ht="15" hidden="true" customHeight="false" outlineLevel="0" collapsed="false">
      <c r="A11673" s="444"/>
      <c r="B11673" s="444" t="s">
        <v>2034</v>
      </c>
      <c r="C11673" s="444" t="str">
        <f aca="false">IFERROR(VLOOKUP(B11673,'[1]#¡REF!'!$A$1:$C$15201,2,FALSE()),"")</f>
        <v/>
      </c>
      <c r="D11673" s="444" t="s">
        <v>991</v>
      </c>
      <c r="E11673" s="444" t="s">
        <v>1002</v>
      </c>
      <c r="F11673" s="446" t="s">
        <v>1133</v>
      </c>
      <c r="G11673" s="447" t="n">
        <v>0.381630012936611</v>
      </c>
      <c r="H11673" s="448" t="n">
        <v>21.7575292042401</v>
      </c>
      <c r="I11673" s="448" t="n">
        <v>431.669340232859</v>
      </c>
      <c r="J11673" s="448"/>
      <c r="K11673" s="331" t="s">
        <v>2240</v>
      </c>
    </row>
    <row r="11674" customFormat="false" ht="15" hidden="true" customHeight="false" outlineLevel="0" collapsed="false">
      <c r="A11674" s="444"/>
      <c r="B11674" s="444" t="s">
        <v>2035</v>
      </c>
      <c r="C11674" s="444" t="str">
        <f aca="false">IFERROR(VLOOKUP(B11674,'[1]#¡REF!'!$A$1:$C$15201,2,FALSE()),"")</f>
        <v/>
      </c>
      <c r="D11674" s="444" t="s">
        <v>991</v>
      </c>
      <c r="E11674" s="444" t="s">
        <v>1000</v>
      </c>
      <c r="F11674" s="354" t="s">
        <v>993</v>
      </c>
      <c r="G11674" s="447" t="n">
        <v>5.31026392961877</v>
      </c>
      <c r="H11674" s="448" t="n">
        <v>141.39114304771</v>
      </c>
      <c r="I11674" s="448" t="n">
        <v>2805.20002346041</v>
      </c>
      <c r="J11674" s="448"/>
      <c r="K11674" s="331" t="s">
        <v>2240</v>
      </c>
    </row>
    <row r="11675" customFormat="false" ht="15" hidden="true" customHeight="false" outlineLevel="0" collapsed="false">
      <c r="A11675" s="444"/>
      <c r="B11675" s="444" t="s">
        <v>2035</v>
      </c>
      <c r="C11675" s="444" t="str">
        <f aca="false">IFERROR(VLOOKUP(B11675,'[1]#¡REF!'!$A$1:$C$15201,2,FALSE()),"")</f>
        <v/>
      </c>
      <c r="D11675" s="444" t="s">
        <v>991</v>
      </c>
      <c r="E11675" s="444" t="s">
        <v>1002</v>
      </c>
      <c r="F11675" s="446" t="s">
        <v>1133</v>
      </c>
      <c r="G11675" s="447" t="n">
        <v>0.295014662756598</v>
      </c>
      <c r="H11675" s="448" t="n">
        <v>7.85506350265056</v>
      </c>
      <c r="I11675" s="448" t="n">
        <v>155.844445747801</v>
      </c>
      <c r="J11675" s="448"/>
      <c r="K11675" s="331" t="s">
        <v>2240</v>
      </c>
    </row>
    <row r="11676" customFormat="false" ht="15" hidden="true" customHeight="false" outlineLevel="0" collapsed="false">
      <c r="A11676" s="444"/>
      <c r="B11676" s="444" t="s">
        <v>2036</v>
      </c>
      <c r="C11676" s="444" t="str">
        <f aca="false">IFERROR(VLOOKUP(B11676,'[1]#¡REF!'!$A$1:$C$15201,2,FALSE()),"")</f>
        <v/>
      </c>
      <c r="D11676" s="444" t="s">
        <v>991</v>
      </c>
      <c r="E11676" s="444" t="s">
        <v>997</v>
      </c>
      <c r="F11676" s="446" t="s">
        <v>1130</v>
      </c>
      <c r="G11676" s="447" t="n">
        <v>0.37308868501529</v>
      </c>
      <c r="H11676" s="448" t="n">
        <v>13.8952981931991</v>
      </c>
      <c r="I11676" s="448" t="n">
        <v>275.682691131498</v>
      </c>
      <c r="J11676" s="448"/>
      <c r="K11676" s="331" t="s">
        <v>2240</v>
      </c>
    </row>
    <row r="11677" customFormat="false" ht="15" hidden="true" customHeight="false" outlineLevel="0" collapsed="false">
      <c r="A11677" s="444"/>
      <c r="B11677" s="444" t="s">
        <v>2036</v>
      </c>
      <c r="C11677" s="444" t="str">
        <f aca="false">IFERROR(VLOOKUP(B11677,'[1]#¡REF!'!$A$1:$C$15201,2,FALSE()),"")</f>
        <v/>
      </c>
      <c r="D11677" s="444" t="s">
        <v>991</v>
      </c>
      <c r="E11677" s="444" t="s">
        <v>1014</v>
      </c>
      <c r="F11677" s="446" t="s">
        <v>1132</v>
      </c>
      <c r="G11677" s="447" t="n">
        <v>12.6850152905199</v>
      </c>
      <c r="H11677" s="448" t="n">
        <v>472.440138568768</v>
      </c>
      <c r="I11677" s="448" t="n">
        <v>9373.21149847095</v>
      </c>
      <c r="J11677" s="448"/>
      <c r="K11677" s="331" t="s">
        <v>2240</v>
      </c>
    </row>
    <row r="11678" customFormat="false" ht="15" hidden="true" customHeight="false" outlineLevel="0" collapsed="false">
      <c r="A11678" s="444"/>
      <c r="B11678" s="444" t="s">
        <v>2036</v>
      </c>
      <c r="C11678" s="444" t="str">
        <f aca="false">IFERROR(VLOOKUP(B11678,'[1]#¡REF!'!$A$1:$C$15201,2,FALSE()),"")</f>
        <v/>
      </c>
      <c r="D11678" s="444" t="s">
        <v>991</v>
      </c>
      <c r="E11678" s="444" t="s">
        <v>1002</v>
      </c>
      <c r="F11678" s="446" t="s">
        <v>1133</v>
      </c>
      <c r="G11678" s="447" t="n">
        <v>37.308868501529</v>
      </c>
      <c r="H11678" s="448" t="n">
        <v>1389.5298193199</v>
      </c>
      <c r="I11678" s="448" t="n">
        <v>27568.2691131498</v>
      </c>
      <c r="J11678" s="448"/>
      <c r="K11678" s="331" t="s">
        <v>2240</v>
      </c>
    </row>
    <row r="11679" customFormat="false" ht="15" hidden="true" customHeight="false" outlineLevel="0" collapsed="false">
      <c r="A11679" s="444"/>
      <c r="B11679" s="444" t="s">
        <v>2036</v>
      </c>
      <c r="C11679" s="444" t="str">
        <f aca="false">IFERROR(VLOOKUP(B11679,'[1]#¡REF!'!$A$1:$C$15201,2,FALSE()),"")</f>
        <v/>
      </c>
      <c r="D11679" s="444" t="s">
        <v>991</v>
      </c>
      <c r="E11679" s="444" t="s">
        <v>1004</v>
      </c>
      <c r="F11679" s="446" t="s">
        <v>1134</v>
      </c>
      <c r="G11679" s="447" t="n">
        <v>5.96941896024465</v>
      </c>
      <c r="H11679" s="448" t="n">
        <v>222.324771091185</v>
      </c>
      <c r="I11679" s="448" t="n">
        <v>4410.92305810398</v>
      </c>
      <c r="J11679" s="448"/>
      <c r="K11679" s="331" t="s">
        <v>2240</v>
      </c>
    </row>
    <row r="11680" customFormat="false" ht="15" hidden="true" customHeight="false" outlineLevel="0" collapsed="false">
      <c r="A11680" s="444"/>
      <c r="B11680" s="444" t="s">
        <v>2037</v>
      </c>
      <c r="C11680" s="444" t="str">
        <f aca="false">IFERROR(VLOOKUP(B11680,'[1]#¡REF!'!$A$1:$C$15201,2,FALSE()),"")</f>
        <v/>
      </c>
      <c r="D11680" s="444" t="s">
        <v>991</v>
      </c>
      <c r="E11680" s="444" t="s">
        <v>1000</v>
      </c>
      <c r="F11680" s="354" t="s">
        <v>993</v>
      </c>
      <c r="G11680" s="447" t="n">
        <v>54.6176470588235</v>
      </c>
      <c r="H11680" s="448" t="n">
        <v>1471.34558835756</v>
      </c>
      <c r="I11680" s="448" t="n">
        <v>29191.4938235294</v>
      </c>
      <c r="J11680" s="448"/>
      <c r="K11680" s="331" t="s">
        <v>2240</v>
      </c>
    </row>
    <row r="11681" customFormat="false" ht="15" hidden="true" customHeight="false" outlineLevel="0" collapsed="false">
      <c r="A11681" s="444"/>
      <c r="B11681" s="444" t="s">
        <v>2037</v>
      </c>
      <c r="C11681" s="444" t="str">
        <f aca="false">IFERROR(VLOOKUP(B11681,'[1]#¡REF!'!$A$1:$C$15201,2,FALSE()),"")</f>
        <v/>
      </c>
      <c r="D11681" s="444" t="s">
        <v>991</v>
      </c>
      <c r="E11681" s="444" t="s">
        <v>1053</v>
      </c>
      <c r="F11681" s="354" t="s">
        <v>993</v>
      </c>
      <c r="G11681" s="447" t="n">
        <v>45.8971824023727</v>
      </c>
      <c r="H11681" s="448" t="n">
        <v>1236.42486416601</v>
      </c>
      <c r="I11681" s="448" t="n">
        <v>24530.6670785961</v>
      </c>
      <c r="J11681" s="448"/>
      <c r="K11681" s="331" t="s">
        <v>2240</v>
      </c>
    </row>
    <row r="11682" customFormat="false" ht="15" hidden="true" customHeight="false" outlineLevel="0" collapsed="false">
      <c r="A11682" s="444"/>
      <c r="B11682" s="444" t="s">
        <v>2037</v>
      </c>
      <c r="C11682" s="444" t="str">
        <f aca="false">IFERROR(VLOOKUP(B11682,'[1]#¡REF!'!$A$1:$C$15201,2,FALSE()),"")</f>
        <v/>
      </c>
      <c r="D11682" s="444" t="s">
        <v>991</v>
      </c>
      <c r="E11682" s="444" t="s">
        <v>1037</v>
      </c>
      <c r="F11682" s="446" t="s">
        <v>1131</v>
      </c>
      <c r="G11682" s="447" t="n">
        <v>4.58971824023727</v>
      </c>
      <c r="H11682" s="448" t="n">
        <v>123.642486416602</v>
      </c>
      <c r="I11682" s="448" t="n">
        <v>2453.06670785961</v>
      </c>
      <c r="J11682" s="448"/>
      <c r="K11682" s="331" t="s">
        <v>2240</v>
      </c>
    </row>
    <row r="11683" customFormat="false" ht="15" hidden="true" customHeight="false" outlineLevel="0" collapsed="false">
      <c r="A11683" s="444"/>
      <c r="B11683" s="444" t="s">
        <v>2037</v>
      </c>
      <c r="C11683" s="444" t="str">
        <f aca="false">IFERROR(VLOOKUP(B11683,'[1]#¡REF!'!$A$1:$C$15201,2,FALSE()),"")</f>
        <v/>
      </c>
      <c r="D11683" s="444" t="s">
        <v>991</v>
      </c>
      <c r="E11683" s="444" t="s">
        <v>1014</v>
      </c>
      <c r="F11683" s="446" t="s">
        <v>1132</v>
      </c>
      <c r="G11683" s="447" t="n">
        <v>11.0153237765695</v>
      </c>
      <c r="H11683" s="448" t="n">
        <v>296.741967399844</v>
      </c>
      <c r="I11683" s="448" t="n">
        <v>5887.36009886308</v>
      </c>
      <c r="J11683" s="448"/>
      <c r="K11683" s="331" t="s">
        <v>2240</v>
      </c>
    </row>
    <row r="11684" customFormat="false" ht="15" hidden="true" customHeight="false" outlineLevel="0" collapsed="false">
      <c r="A11684" s="444"/>
      <c r="B11684" s="444" t="s">
        <v>2037</v>
      </c>
      <c r="C11684" s="444" t="str">
        <f aca="false">IFERROR(VLOOKUP(B11684,'[1]#¡REF!'!$A$1:$C$15201,2,FALSE()),"")</f>
        <v/>
      </c>
      <c r="D11684" s="444" t="s">
        <v>991</v>
      </c>
      <c r="E11684" s="444" t="s">
        <v>1002</v>
      </c>
      <c r="F11684" s="446" t="s">
        <v>1133</v>
      </c>
      <c r="G11684" s="447" t="n">
        <v>0.458971824023727</v>
      </c>
      <c r="H11684" s="448" t="n">
        <v>12.3642486416601</v>
      </c>
      <c r="I11684" s="448" t="n">
        <v>245.306670785961</v>
      </c>
      <c r="J11684" s="448"/>
      <c r="K11684" s="331" t="s">
        <v>2240</v>
      </c>
    </row>
    <row r="11685" customFormat="false" ht="15" hidden="true" customHeight="false" outlineLevel="0" collapsed="false">
      <c r="A11685" s="444"/>
      <c r="B11685" s="444" t="s">
        <v>2038</v>
      </c>
      <c r="C11685" s="444" t="str">
        <f aca="false">IFERROR(VLOOKUP(B11685,'[1]#¡REF!'!$A$1:$C$15201,2,FALSE()),"")</f>
        <v/>
      </c>
      <c r="D11685" s="444" t="s">
        <v>991</v>
      </c>
      <c r="E11685" s="444" t="s">
        <v>1053</v>
      </c>
      <c r="F11685" s="354" t="s">
        <v>993</v>
      </c>
      <c r="G11685" s="447" t="n">
        <v>39.2287917737789</v>
      </c>
      <c r="H11685" s="448" t="n">
        <v>1303.68517720253</v>
      </c>
      <c r="I11685" s="448" t="n">
        <v>25865.1115681234</v>
      </c>
      <c r="J11685" s="448"/>
      <c r="K11685" s="331" t="s">
        <v>2240</v>
      </c>
    </row>
    <row r="11686" customFormat="false" ht="15" hidden="true" customHeight="false" outlineLevel="0" collapsed="false">
      <c r="A11686" s="444"/>
      <c r="B11686" s="444" t="s">
        <v>2038</v>
      </c>
      <c r="C11686" s="444" t="str">
        <f aca="false">IFERROR(VLOOKUP(B11686,'[1]#¡REF!'!$A$1:$C$15201,2,FALSE()),"")</f>
        <v/>
      </c>
      <c r="D11686" s="444" t="s">
        <v>991</v>
      </c>
      <c r="E11686" s="444" t="s">
        <v>1002</v>
      </c>
      <c r="F11686" s="446" t="s">
        <v>1133</v>
      </c>
      <c r="G11686" s="447" t="n">
        <v>98.0719794344473</v>
      </c>
      <c r="H11686" s="448" t="n">
        <v>3259.21294300631</v>
      </c>
      <c r="I11686" s="448" t="n">
        <v>64662.7789203085</v>
      </c>
      <c r="J11686" s="448"/>
      <c r="K11686" s="331" t="s">
        <v>2240</v>
      </c>
    </row>
    <row r="11687" customFormat="false" ht="15" hidden="true" customHeight="false" outlineLevel="0" collapsed="false">
      <c r="A11687" s="444"/>
      <c r="B11687" s="444" t="s">
        <v>2039</v>
      </c>
      <c r="C11687" s="444" t="str">
        <f aca="false">IFERROR(VLOOKUP(B11687,'[1]#¡REF!'!$A$1:$C$15201,2,FALSE()),"")</f>
        <v/>
      </c>
      <c r="D11687" s="444" t="s">
        <v>991</v>
      </c>
      <c r="E11687" s="444" t="s">
        <v>1032</v>
      </c>
      <c r="F11687" s="446" t="s">
        <v>1130</v>
      </c>
      <c r="G11687" s="447" t="n">
        <v>2.98994974874372</v>
      </c>
      <c r="H11687" s="448" t="n">
        <v>93.093842032641</v>
      </c>
      <c r="I11687" s="448" t="n">
        <v>1846.98165829146</v>
      </c>
      <c r="J11687" s="448"/>
      <c r="K11687" s="331" t="s">
        <v>2240</v>
      </c>
    </row>
    <row r="11688" customFormat="false" ht="15" hidden="true" customHeight="false" outlineLevel="0" collapsed="false">
      <c r="A11688" s="444"/>
      <c r="B11688" s="444" t="s">
        <v>2040</v>
      </c>
      <c r="C11688" s="444" t="str">
        <f aca="false">IFERROR(VLOOKUP(B11688,'[1]#¡REF!'!$A$1:$C$15201,2,FALSE()),"")</f>
        <v/>
      </c>
      <c r="D11688" s="444" t="s">
        <v>991</v>
      </c>
      <c r="E11688" s="444" t="s">
        <v>997</v>
      </c>
      <c r="F11688" s="446" t="s">
        <v>1130</v>
      </c>
      <c r="G11688" s="447" t="n">
        <v>3.81748071979434</v>
      </c>
      <c r="H11688" s="448" t="n">
        <v>174.988406296132</v>
      </c>
      <c r="I11688" s="448" t="n">
        <v>3471.76966580977</v>
      </c>
      <c r="J11688" s="448"/>
      <c r="K11688" s="331" t="s">
        <v>2240</v>
      </c>
    </row>
    <row r="11689" customFormat="false" ht="15" hidden="true" customHeight="false" outlineLevel="0" collapsed="false">
      <c r="A11689" s="444"/>
      <c r="B11689" s="444" t="s">
        <v>2040</v>
      </c>
      <c r="C11689" s="444" t="str">
        <f aca="false">IFERROR(VLOOKUP(B11689,'[1]#¡REF!'!$A$1:$C$15201,2,FALSE()),"")</f>
        <v/>
      </c>
      <c r="D11689" s="444" t="s">
        <v>991</v>
      </c>
      <c r="E11689" s="444" t="s">
        <v>992</v>
      </c>
      <c r="F11689" s="354" t="s">
        <v>993</v>
      </c>
      <c r="G11689" s="447" t="n">
        <v>22.9048843187661</v>
      </c>
      <c r="H11689" s="448" t="n">
        <v>1049.93043777679</v>
      </c>
      <c r="I11689" s="448" t="n">
        <v>20830.6179948586</v>
      </c>
      <c r="J11689" s="448"/>
      <c r="K11689" s="331" t="s">
        <v>2240</v>
      </c>
    </row>
    <row r="11690" customFormat="false" ht="15" hidden="true" customHeight="false" outlineLevel="0" collapsed="false">
      <c r="A11690" s="444"/>
      <c r="B11690" s="444" t="s">
        <v>2040</v>
      </c>
      <c r="C11690" s="444" t="str">
        <f aca="false">IFERROR(VLOOKUP(B11690,'[1]#¡REF!'!$A$1:$C$15201,2,FALSE()),"")</f>
        <v/>
      </c>
      <c r="D11690" s="444" t="s">
        <v>991</v>
      </c>
      <c r="E11690" s="444" t="s">
        <v>1000</v>
      </c>
      <c r="F11690" s="354" t="s">
        <v>993</v>
      </c>
      <c r="G11690" s="447" t="n">
        <v>83.6028277634962</v>
      </c>
      <c r="H11690" s="448" t="n">
        <v>3832.24609788529</v>
      </c>
      <c r="I11690" s="448" t="n">
        <v>76031.755681234</v>
      </c>
      <c r="J11690" s="448"/>
      <c r="K11690" s="331" t="s">
        <v>2240</v>
      </c>
    </row>
    <row r="11691" customFormat="false" ht="15" hidden="true" customHeight="false" outlineLevel="0" collapsed="false">
      <c r="A11691" s="444"/>
      <c r="B11691" s="444" t="s">
        <v>2040</v>
      </c>
      <c r="C11691" s="444" t="str">
        <f aca="false">IFERROR(VLOOKUP(B11691,'[1]#¡REF!'!$A$1:$C$15201,2,FALSE()),"")</f>
        <v/>
      </c>
      <c r="D11691" s="444" t="s">
        <v>991</v>
      </c>
      <c r="E11691" s="444" t="s">
        <v>1009</v>
      </c>
      <c r="F11691" s="354" t="s">
        <v>993</v>
      </c>
      <c r="G11691" s="447" t="n">
        <v>3.81748071979434</v>
      </c>
      <c r="H11691" s="448" t="n">
        <v>174.988406296132</v>
      </c>
      <c r="I11691" s="448" t="n">
        <v>3471.76966580977</v>
      </c>
      <c r="J11691" s="448"/>
      <c r="K11691" s="331" t="s">
        <v>2240</v>
      </c>
    </row>
    <row r="11692" customFormat="false" ht="15" hidden="true" customHeight="false" outlineLevel="0" collapsed="false">
      <c r="A11692" s="444"/>
      <c r="B11692" s="444" t="s">
        <v>2040</v>
      </c>
      <c r="C11692" s="444" t="str">
        <f aca="false">IFERROR(VLOOKUP(B11692,'[1]#¡REF!'!$A$1:$C$15201,2,FALSE()),"")</f>
        <v/>
      </c>
      <c r="D11692" s="444" t="s">
        <v>991</v>
      </c>
      <c r="E11692" s="444" t="s">
        <v>1014</v>
      </c>
      <c r="F11692" s="446" t="s">
        <v>1132</v>
      </c>
      <c r="G11692" s="447" t="n">
        <v>12.9794344473008</v>
      </c>
      <c r="H11692" s="448" t="n">
        <v>594.960581406849</v>
      </c>
      <c r="I11692" s="448" t="n">
        <v>11804.0168637532</v>
      </c>
      <c r="J11692" s="448"/>
      <c r="K11692" s="331" t="s">
        <v>2240</v>
      </c>
    </row>
    <row r="11693" customFormat="false" ht="15" hidden="true" customHeight="false" outlineLevel="0" collapsed="false">
      <c r="A11693" s="444"/>
      <c r="B11693" s="444" t="s">
        <v>2041</v>
      </c>
      <c r="C11693" s="444" t="str">
        <f aca="false">IFERROR(VLOOKUP(B11693,'[1]#¡REF!'!$A$1:$C$15201,2,FALSE()),"")</f>
        <v/>
      </c>
      <c r="D11693" s="444" t="s">
        <v>991</v>
      </c>
      <c r="E11693" s="444" t="s">
        <v>1034</v>
      </c>
      <c r="F11693" s="354" t="s">
        <v>993</v>
      </c>
      <c r="G11693" s="447" t="n">
        <v>1.08924949290061</v>
      </c>
      <c r="H11693" s="448" t="n">
        <v>96.7389793684782</v>
      </c>
      <c r="I11693" s="448" t="n">
        <v>1919.30117647059</v>
      </c>
      <c r="J11693" s="448"/>
      <c r="K11693" s="331" t="s">
        <v>2240</v>
      </c>
    </row>
    <row r="11694" customFormat="false" ht="15" hidden="true" customHeight="false" outlineLevel="0" collapsed="false">
      <c r="A11694" s="444"/>
      <c r="B11694" s="444" t="s">
        <v>2042</v>
      </c>
      <c r="C11694" s="444" t="str">
        <f aca="false">IFERROR(VLOOKUP(B11694,'[1]#¡REF!'!$A$1:$C$15201,2,FALSE()),"")</f>
        <v/>
      </c>
      <c r="D11694" s="444" t="s">
        <v>991</v>
      </c>
      <c r="E11694" s="444" t="s">
        <v>1032</v>
      </c>
      <c r="F11694" s="446" t="s">
        <v>1130</v>
      </c>
      <c r="G11694" s="447" t="n">
        <v>0.463195691202873</v>
      </c>
      <c r="H11694" s="448" t="n">
        <v>33.7990471257057</v>
      </c>
      <c r="I11694" s="448" t="n">
        <v>670.573034111311</v>
      </c>
      <c r="J11694" s="448"/>
      <c r="K11694" s="331" t="s">
        <v>2240</v>
      </c>
    </row>
    <row r="11695" customFormat="false" ht="15" hidden="true" customHeight="false" outlineLevel="0" collapsed="false">
      <c r="A11695" s="444"/>
      <c r="B11695" s="444" t="s">
        <v>2043</v>
      </c>
      <c r="C11695" s="444" t="str">
        <f aca="false">IFERROR(VLOOKUP(B11695,'[1]#¡REF!'!$A$1:$C$15201,2,FALSE()),"")</f>
        <v/>
      </c>
      <c r="D11695" s="444" t="s">
        <v>991</v>
      </c>
      <c r="E11695" s="444" t="s">
        <v>997</v>
      </c>
      <c r="F11695" s="446" t="s">
        <v>1130</v>
      </c>
      <c r="G11695" s="447" t="n">
        <v>10.0315855969678</v>
      </c>
      <c r="H11695" s="448" t="n">
        <v>102.085550816096</v>
      </c>
      <c r="I11695" s="448" t="n">
        <v>2025.3771320278</v>
      </c>
      <c r="J11695" s="448"/>
      <c r="K11695" s="331" t="s">
        <v>2240</v>
      </c>
    </row>
    <row r="11696" customFormat="false" ht="15" hidden="true" customHeight="false" outlineLevel="0" collapsed="false">
      <c r="A11696" s="444"/>
      <c r="B11696" s="444" t="s">
        <v>2043</v>
      </c>
      <c r="C11696" s="444" t="str">
        <f aca="false">IFERROR(VLOOKUP(B11696,'[1]#¡REF!'!$A$1:$C$15201,2,FALSE()),"")</f>
        <v/>
      </c>
      <c r="D11696" s="444" t="s">
        <v>991</v>
      </c>
      <c r="E11696" s="444" t="s">
        <v>1032</v>
      </c>
      <c r="F11696" s="446" t="s">
        <v>1130</v>
      </c>
      <c r="G11696" s="447" t="n">
        <v>12.0379027163613</v>
      </c>
      <c r="H11696" s="448" t="n">
        <v>122.502660979315</v>
      </c>
      <c r="I11696" s="448" t="n">
        <v>2430.45255843335</v>
      </c>
      <c r="J11696" s="448"/>
      <c r="K11696" s="331" t="s">
        <v>2240</v>
      </c>
    </row>
    <row r="11697" customFormat="false" ht="15" hidden="true" customHeight="false" outlineLevel="0" collapsed="false">
      <c r="A11697" s="444"/>
      <c r="B11697" s="444" t="s">
        <v>2043</v>
      </c>
      <c r="C11697" s="444" t="str">
        <f aca="false">IFERROR(VLOOKUP(B11697,'[1]#¡REF!'!$A$1:$C$15201,2,FALSE()),"")</f>
        <v/>
      </c>
      <c r="D11697" s="444" t="s">
        <v>991</v>
      </c>
      <c r="E11697" s="444" t="s">
        <v>992</v>
      </c>
      <c r="F11697" s="354" t="s">
        <v>993</v>
      </c>
      <c r="G11697" s="447" t="n">
        <v>50.1579279848389</v>
      </c>
      <c r="H11697" s="448" t="n">
        <v>510.427754080478</v>
      </c>
      <c r="I11697" s="448" t="n">
        <v>10126.885660139</v>
      </c>
      <c r="J11697" s="448"/>
      <c r="K11697" s="331" t="s">
        <v>2240</v>
      </c>
    </row>
    <row r="11698" customFormat="false" ht="15" hidden="true" customHeight="false" outlineLevel="0" collapsed="false">
      <c r="A11698" s="444"/>
      <c r="B11698" s="444" t="s">
        <v>2043</v>
      </c>
      <c r="C11698" s="444" t="str">
        <f aca="false">IFERROR(VLOOKUP(B11698,'[1]#¡REF!'!$A$1:$C$15201,2,FALSE()),"")</f>
        <v/>
      </c>
      <c r="D11698" s="444" t="s">
        <v>991</v>
      </c>
      <c r="E11698" s="444" t="s">
        <v>1000</v>
      </c>
      <c r="F11698" s="354" t="s">
        <v>993</v>
      </c>
      <c r="G11698" s="447" t="n">
        <v>75.2368919772584</v>
      </c>
      <c r="H11698" s="448" t="n">
        <v>765.641631120717</v>
      </c>
      <c r="I11698" s="448" t="n">
        <v>15190.3284902085</v>
      </c>
      <c r="J11698" s="448"/>
      <c r="K11698" s="331" t="s">
        <v>2240</v>
      </c>
    </row>
    <row r="11699" customFormat="false" ht="15" hidden="true" customHeight="false" outlineLevel="0" collapsed="false">
      <c r="A11699" s="444"/>
      <c r="B11699" s="444" t="s">
        <v>2043</v>
      </c>
      <c r="C11699" s="444" t="str">
        <f aca="false">IFERROR(VLOOKUP(B11699,'[1]#¡REF!'!$A$1:$C$15201,2,FALSE()),"")</f>
        <v/>
      </c>
      <c r="D11699" s="444" t="s">
        <v>991</v>
      </c>
      <c r="E11699" s="444" t="s">
        <v>1009</v>
      </c>
      <c r="F11699" s="354" t="s">
        <v>993</v>
      </c>
      <c r="G11699" s="447" t="n">
        <v>0.501579279848389</v>
      </c>
      <c r="H11699" s="448" t="n">
        <v>5.10427754080478</v>
      </c>
      <c r="I11699" s="448" t="n">
        <v>101.26885660139</v>
      </c>
      <c r="J11699" s="448"/>
      <c r="K11699" s="331" t="s">
        <v>2240</v>
      </c>
    </row>
    <row r="11700" customFormat="false" ht="15" hidden="true" customHeight="false" outlineLevel="0" collapsed="false">
      <c r="A11700" s="444"/>
      <c r="B11700" s="444" t="s">
        <v>2043</v>
      </c>
      <c r="C11700" s="444" t="str">
        <f aca="false">IFERROR(VLOOKUP(B11700,'[1]#¡REF!'!$A$1:$C$15201,2,FALSE()),"")</f>
        <v/>
      </c>
      <c r="D11700" s="444" t="s">
        <v>991</v>
      </c>
      <c r="E11700" s="444" t="s">
        <v>1011</v>
      </c>
      <c r="F11700" s="354" t="s">
        <v>993</v>
      </c>
      <c r="G11700" s="447" t="n">
        <v>3.00947567909033</v>
      </c>
      <c r="H11700" s="448" t="n">
        <v>30.6256652448287</v>
      </c>
      <c r="I11700" s="448" t="n">
        <v>607.613139608339</v>
      </c>
      <c r="J11700" s="448"/>
      <c r="K11700" s="331" t="s">
        <v>2240</v>
      </c>
    </row>
    <row r="11701" customFormat="false" ht="15" hidden="true" customHeight="false" outlineLevel="0" collapsed="false">
      <c r="A11701" s="449"/>
      <c r="B11701" s="449" t="s">
        <v>2043</v>
      </c>
      <c r="C11701" s="449" t="str">
        <f aca="false">IFERROR(VLOOKUP(B11701,'[1]#¡REF!'!$A$1:$C$15201,2,FALSE()),"")</f>
        <v/>
      </c>
      <c r="D11701" s="449" t="s">
        <v>991</v>
      </c>
      <c r="E11701" s="449" t="s">
        <v>1037</v>
      </c>
      <c r="F11701" s="450" t="s">
        <v>1131</v>
      </c>
      <c r="G11701" s="447" t="n">
        <v>35.6121288692356</v>
      </c>
      <c r="H11701" s="448" t="n">
        <v>362.40370539714</v>
      </c>
      <c r="I11701" s="448" t="n">
        <v>7190.08881869867</v>
      </c>
      <c r="J11701" s="448"/>
      <c r="K11701" s="331" t="s">
        <v>2240</v>
      </c>
    </row>
    <row r="11702" customFormat="false" ht="15.75" hidden="true" customHeight="false" outlineLevel="0" collapsed="false">
      <c r="A11702" s="451"/>
      <c r="B11702" s="451" t="s">
        <v>2043</v>
      </c>
      <c r="C11702" s="451" t="str">
        <f aca="false">IFERROR(VLOOKUP(B11702,'[1]#¡REF!'!$A$1:$C$15201,2,FALSE()),"")</f>
        <v/>
      </c>
      <c r="D11702" s="451" t="s">
        <v>991</v>
      </c>
      <c r="E11702" s="451" t="s">
        <v>612</v>
      </c>
      <c r="F11702" s="452" t="s">
        <v>1136</v>
      </c>
      <c r="G11702" s="453" t="n">
        <v>19.0600126342388</v>
      </c>
      <c r="H11702" s="454" t="n">
        <v>193.962546550582</v>
      </c>
      <c r="I11702" s="454" t="n">
        <v>3848.21655085281</v>
      </c>
      <c r="J11702" s="360"/>
      <c r="K11702" s="356" t="s">
        <v>2240</v>
      </c>
      <c r="L11702" s="379"/>
      <c r="M11702" s="379"/>
      <c r="N11702" s="379"/>
      <c r="O11702" s="379"/>
      <c r="P11702" s="101"/>
      <c r="Q11702" s="380"/>
      <c r="R11702" s="381"/>
      <c r="S11702" s="381"/>
      <c r="T11702" s="382"/>
    </row>
    <row r="11703" customFormat="false" ht="15" hidden="true" customHeight="false" outlineLevel="0" collapsed="false">
      <c r="A11703" s="439"/>
      <c r="B11703" s="439" t="s">
        <v>2089</v>
      </c>
      <c r="C11703" s="439" t="str">
        <f aca="false">IFERROR(VLOOKUP(B11703,'[1]#¡REF!'!$A$1:$C$15201,2,FALSE()),"")</f>
        <v/>
      </c>
      <c r="D11703" s="439" t="s">
        <v>991</v>
      </c>
      <c r="E11703" s="439" t="s">
        <v>1032</v>
      </c>
      <c r="F11703" s="441" t="s">
        <v>1130</v>
      </c>
      <c r="G11703" s="447" t="n">
        <v>2.83011688395093</v>
      </c>
      <c r="H11703" s="448" t="n">
        <v>33.7745377727527</v>
      </c>
      <c r="I11703" s="448" t="n">
        <v>670.086774613063</v>
      </c>
      <c r="J11703" s="448"/>
      <c r="K11703" s="331" t="s">
        <v>2240</v>
      </c>
    </row>
    <row r="11704" customFormat="false" ht="15" hidden="true" customHeight="false" outlineLevel="0" collapsed="false">
      <c r="A11704" s="444"/>
      <c r="B11704" s="444" t="s">
        <v>2089</v>
      </c>
      <c r="C11704" s="444" t="str">
        <f aca="false">IFERROR(VLOOKUP(B11704,'[1]#¡REF!'!$A$1:$C$15201,2,FALSE()),"")</f>
        <v/>
      </c>
      <c r="D11704" s="444" t="s">
        <v>991</v>
      </c>
      <c r="E11704" s="444" t="s">
        <v>992</v>
      </c>
      <c r="F11704" s="354" t="s">
        <v>993</v>
      </c>
      <c r="G11704" s="447" t="n">
        <v>4.71686147325156</v>
      </c>
      <c r="H11704" s="448" t="n">
        <v>56.2908962879211</v>
      </c>
      <c r="I11704" s="448" t="n">
        <v>1116.81129102177</v>
      </c>
      <c r="J11704" s="448"/>
      <c r="K11704" s="331" t="s">
        <v>2240</v>
      </c>
    </row>
    <row r="11705" customFormat="false" ht="15" hidden="true" customHeight="false" outlineLevel="0" collapsed="false">
      <c r="A11705" s="444"/>
      <c r="B11705" s="444" t="s">
        <v>2089</v>
      </c>
      <c r="C11705" s="444" t="str">
        <f aca="false">IFERROR(VLOOKUP(B11705,'[1]#¡REF!'!$A$1:$C$15201,2,FALSE()),"")</f>
        <v/>
      </c>
      <c r="D11705" s="444" t="s">
        <v>991</v>
      </c>
      <c r="E11705" s="444" t="s">
        <v>1000</v>
      </c>
      <c r="F11705" s="354" t="s">
        <v>993</v>
      </c>
      <c r="G11705" s="447" t="n">
        <v>188.202772782737</v>
      </c>
      <c r="H11705" s="448" t="n">
        <v>2246.00676188805</v>
      </c>
      <c r="I11705" s="448" t="n">
        <v>44560.7705117687</v>
      </c>
      <c r="J11705" s="448"/>
      <c r="K11705" s="331" t="s">
        <v>2240</v>
      </c>
    </row>
    <row r="11706" customFormat="false" ht="15" hidden="true" customHeight="false" outlineLevel="0" collapsed="false">
      <c r="A11706" s="444"/>
      <c r="B11706" s="444" t="s">
        <v>2089</v>
      </c>
      <c r="C11706" s="444" t="str">
        <f aca="false">IFERROR(VLOOKUP(B11706,'[1]#¡REF!'!$A$1:$C$15201,2,FALSE()),"")</f>
        <v/>
      </c>
      <c r="D11706" s="444" t="s">
        <v>991</v>
      </c>
      <c r="E11706" s="444" t="s">
        <v>1075</v>
      </c>
      <c r="F11706" s="354" t="s">
        <v>993</v>
      </c>
      <c r="G11706" s="447" t="n">
        <v>3.30180303127609</v>
      </c>
      <c r="H11706" s="448" t="n">
        <v>39.4036274015448</v>
      </c>
      <c r="I11706" s="448" t="n">
        <v>781.76790371524</v>
      </c>
      <c r="J11706" s="448"/>
      <c r="K11706" s="331" t="s">
        <v>2240</v>
      </c>
    </row>
    <row r="11707" customFormat="false" ht="15" hidden="true" customHeight="false" outlineLevel="0" collapsed="false">
      <c r="A11707" s="444"/>
      <c r="B11707" s="444" t="s">
        <v>2089</v>
      </c>
      <c r="C11707" s="444" t="str">
        <f aca="false">IFERROR(VLOOKUP(B11707,'[1]#¡REF!'!$A$1:$C$15201,2,FALSE()),"")</f>
        <v/>
      </c>
      <c r="D11707" s="444" t="s">
        <v>991</v>
      </c>
      <c r="E11707" s="444" t="s">
        <v>1033</v>
      </c>
      <c r="F11707" s="354" t="s">
        <v>993</v>
      </c>
      <c r="G11707" s="447" t="n">
        <v>9.43372294650312</v>
      </c>
      <c r="H11707" s="448" t="n">
        <v>112.581792575842</v>
      </c>
      <c r="I11707" s="448" t="n">
        <v>2233.62258204354</v>
      </c>
      <c r="J11707" s="448"/>
      <c r="K11707" s="331" t="s">
        <v>2240</v>
      </c>
    </row>
    <row r="11708" customFormat="false" ht="15" hidden="true" customHeight="false" outlineLevel="0" collapsed="false">
      <c r="A11708" s="444"/>
      <c r="B11708" s="444" t="s">
        <v>2089</v>
      </c>
      <c r="C11708" s="444" t="str">
        <f aca="false">IFERROR(VLOOKUP(B11708,'[1]#¡REF!'!$A$1:$C$15201,2,FALSE()),"")</f>
        <v/>
      </c>
      <c r="D11708" s="444" t="s">
        <v>991</v>
      </c>
      <c r="E11708" s="444" t="s">
        <v>1036</v>
      </c>
      <c r="F11708" s="354" t="s">
        <v>993</v>
      </c>
      <c r="G11708" s="447" t="n">
        <v>0.471686147325156</v>
      </c>
      <c r="H11708" s="448" t="n">
        <v>5.62908962879211</v>
      </c>
      <c r="I11708" s="448" t="n">
        <v>111.681129102177</v>
      </c>
      <c r="J11708" s="448"/>
      <c r="K11708" s="331" t="s">
        <v>2240</v>
      </c>
    </row>
    <row r="11709" customFormat="false" ht="15" hidden="true" customHeight="false" outlineLevel="0" collapsed="false">
      <c r="A11709" s="444"/>
      <c r="B11709" s="444" t="s">
        <v>2089</v>
      </c>
      <c r="C11709" s="444" t="str">
        <f aca="false">IFERROR(VLOOKUP(B11709,'[1]#¡REF!'!$A$1:$C$15201,2,FALSE()),"")</f>
        <v/>
      </c>
      <c r="D11709" s="444" t="s">
        <v>991</v>
      </c>
      <c r="E11709" s="444" t="s">
        <v>1013</v>
      </c>
      <c r="F11709" s="354" t="s">
        <v>993</v>
      </c>
      <c r="G11709" s="447" t="n">
        <v>9.43372294650312</v>
      </c>
      <c r="H11709" s="448" t="n">
        <v>112.581792575842</v>
      </c>
      <c r="I11709" s="448" t="n">
        <v>2233.62258204354</v>
      </c>
      <c r="J11709" s="448"/>
      <c r="K11709" s="331" t="s">
        <v>2240</v>
      </c>
    </row>
    <row r="11710" customFormat="false" ht="15" hidden="true" customHeight="false" outlineLevel="0" collapsed="false">
      <c r="A11710" s="444"/>
      <c r="B11710" s="444" t="s">
        <v>2089</v>
      </c>
      <c r="C11710" s="444" t="str">
        <f aca="false">IFERROR(VLOOKUP(B11710,'[1]#¡REF!'!$A$1:$C$15201,2,FALSE()),"")</f>
        <v/>
      </c>
      <c r="D11710" s="444" t="s">
        <v>991</v>
      </c>
      <c r="E11710" s="444" t="s">
        <v>1014</v>
      </c>
      <c r="F11710" s="446" t="s">
        <v>1132</v>
      </c>
      <c r="G11710" s="447" t="n">
        <v>45.281870143215</v>
      </c>
      <c r="H11710" s="448" t="n">
        <v>540.392604364043</v>
      </c>
      <c r="I11710" s="448" t="n">
        <v>10721.388393809</v>
      </c>
      <c r="J11710" s="448"/>
      <c r="K11710" s="331" t="s">
        <v>2240</v>
      </c>
    </row>
    <row r="11711" customFormat="false" ht="15" hidden="true" customHeight="false" outlineLevel="0" collapsed="false">
      <c r="A11711" s="444"/>
      <c r="B11711" s="444" t="s">
        <v>2089</v>
      </c>
      <c r="C11711" s="444" t="str">
        <f aca="false">IFERROR(VLOOKUP(B11711,'[1]#¡REF!'!$A$1:$C$15201,2,FALSE()),"")</f>
        <v/>
      </c>
      <c r="D11711" s="444" t="s">
        <v>991</v>
      </c>
      <c r="E11711" s="444" t="s">
        <v>1002</v>
      </c>
      <c r="F11711" s="446" t="s">
        <v>1133</v>
      </c>
      <c r="G11711" s="447" t="n">
        <v>9.43372294650312</v>
      </c>
      <c r="H11711" s="448" t="n">
        <v>112.581792575842</v>
      </c>
      <c r="I11711" s="448" t="n">
        <v>2233.62258204354</v>
      </c>
      <c r="J11711" s="448"/>
      <c r="K11711" s="331" t="s">
        <v>2240</v>
      </c>
    </row>
    <row r="11712" customFormat="false" ht="15" hidden="true" customHeight="false" outlineLevel="0" collapsed="false">
      <c r="A11712" s="449"/>
      <c r="B11712" s="449" t="s">
        <v>2089</v>
      </c>
      <c r="C11712" s="449" t="str">
        <f aca="false">IFERROR(VLOOKUP(B11712,'[1]#¡REF!'!$A$1:$C$15201,2,FALSE()),"")</f>
        <v/>
      </c>
      <c r="D11712" s="449" t="s">
        <v>991</v>
      </c>
      <c r="E11712" s="449" t="s">
        <v>1004</v>
      </c>
      <c r="F11712" s="450" t="s">
        <v>1134</v>
      </c>
      <c r="G11712" s="447" t="n">
        <v>150.93956714405</v>
      </c>
      <c r="H11712" s="448" t="n">
        <v>1801.30868121348</v>
      </c>
      <c r="I11712" s="448" t="n">
        <v>35737.9613126967</v>
      </c>
      <c r="J11712" s="448"/>
      <c r="K11712" s="331" t="s">
        <v>2240</v>
      </c>
    </row>
    <row r="11713" customFormat="false" ht="15.75" hidden="true" customHeight="false" outlineLevel="0" collapsed="false">
      <c r="A11713" s="451"/>
      <c r="B11713" s="451" t="s">
        <v>2089</v>
      </c>
      <c r="C11713" s="451" t="str">
        <f aca="false">IFERROR(VLOOKUP(B11713,'[1]#¡REF!'!$A$1:$C$15201,2,FALSE()),"")</f>
        <v/>
      </c>
      <c r="D11713" s="451" t="s">
        <v>991</v>
      </c>
      <c r="E11713" s="451" t="s">
        <v>612</v>
      </c>
      <c r="F11713" s="452" t="s">
        <v>1136</v>
      </c>
      <c r="G11713" s="453" t="n">
        <v>56.1306515316935</v>
      </c>
      <c r="H11713" s="454" t="n">
        <v>669.861665826261</v>
      </c>
      <c r="I11713" s="454" t="n">
        <v>13290.0543631591</v>
      </c>
      <c r="J11713" s="360"/>
      <c r="K11713" s="356" t="s">
        <v>2240</v>
      </c>
      <c r="L11713" s="379"/>
      <c r="M11713" s="379"/>
      <c r="N11713" s="379"/>
      <c r="O11713" s="379"/>
      <c r="P11713" s="101"/>
      <c r="Q11713" s="380"/>
      <c r="R11713" s="381"/>
      <c r="S11713" s="381"/>
      <c r="T11713" s="382"/>
    </row>
    <row r="11714" customFormat="false" ht="15" hidden="true" customHeight="false" outlineLevel="0" collapsed="false">
      <c r="A11714" s="439"/>
      <c r="B11714" s="439" t="s">
        <v>2091</v>
      </c>
      <c r="C11714" s="439" t="str">
        <f aca="false">IFERROR(VLOOKUP(B11714,'[1]#¡REF!'!$A$1:$C$15201,2,FALSE()),"")</f>
        <v/>
      </c>
      <c r="D11714" s="439" t="s">
        <v>991</v>
      </c>
      <c r="E11714" s="439" t="s">
        <v>1032</v>
      </c>
      <c r="F11714" s="441" t="s">
        <v>1130</v>
      </c>
      <c r="G11714" s="447" t="n">
        <v>17.2864241295401</v>
      </c>
      <c r="H11714" s="448" t="n">
        <v>196.833487624085</v>
      </c>
      <c r="I11714" s="448" t="n">
        <v>3905.1760751044</v>
      </c>
      <c r="J11714" s="448"/>
      <c r="K11714" s="331" t="s">
        <v>2240</v>
      </c>
    </row>
    <row r="11715" customFormat="false" ht="15" hidden="true" customHeight="false" outlineLevel="0" collapsed="false">
      <c r="A11715" s="444"/>
      <c r="B11715" s="444" t="s">
        <v>2091</v>
      </c>
      <c r="C11715" s="444" t="str">
        <f aca="false">IFERROR(VLOOKUP(B11715,'[1]#¡REF!'!$A$1:$C$15201,2,FALSE()),"")</f>
        <v/>
      </c>
      <c r="D11715" s="444" t="s">
        <v>991</v>
      </c>
      <c r="E11715" s="444" t="s">
        <v>992</v>
      </c>
      <c r="F11715" s="354" t="s">
        <v>993</v>
      </c>
      <c r="G11715" s="447" t="n">
        <v>7.68285516868447</v>
      </c>
      <c r="H11715" s="448" t="n">
        <v>87.4815500551489</v>
      </c>
      <c r="I11715" s="448" t="n">
        <v>1735.63381115751</v>
      </c>
      <c r="J11715" s="448"/>
      <c r="K11715" s="331" t="s">
        <v>2240</v>
      </c>
    </row>
    <row r="11716" customFormat="false" ht="15" hidden="true" customHeight="false" outlineLevel="0" collapsed="false">
      <c r="A11716" s="444"/>
      <c r="B11716" s="444" t="s">
        <v>2091</v>
      </c>
      <c r="C11716" s="444" t="str">
        <f aca="false">IFERROR(VLOOKUP(B11716,'[1]#¡REF!'!$A$1:$C$15201,2,FALSE()),"")</f>
        <v/>
      </c>
      <c r="D11716" s="444" t="s">
        <v>991</v>
      </c>
      <c r="E11716" s="444" t="s">
        <v>1008</v>
      </c>
      <c r="F11716" s="354" t="s">
        <v>993</v>
      </c>
      <c r="G11716" s="447" t="n">
        <v>24.008922402139</v>
      </c>
      <c r="H11716" s="448" t="n">
        <v>273.37984392234</v>
      </c>
      <c r="I11716" s="448" t="n">
        <v>5423.85565986722</v>
      </c>
      <c r="J11716" s="448"/>
      <c r="K11716" s="331" t="s">
        <v>2240</v>
      </c>
    </row>
    <row r="11717" customFormat="false" ht="15" hidden="true" customHeight="false" outlineLevel="0" collapsed="false">
      <c r="A11717" s="444"/>
      <c r="B11717" s="444" t="s">
        <v>2091</v>
      </c>
      <c r="C11717" s="444" t="str">
        <f aca="false">IFERROR(VLOOKUP(B11717,'[1]#¡REF!'!$A$1:$C$15201,2,FALSE()),"")</f>
        <v/>
      </c>
      <c r="D11717" s="444" t="s">
        <v>991</v>
      </c>
      <c r="E11717" s="444" t="s">
        <v>1000</v>
      </c>
      <c r="F11717" s="354" t="s">
        <v>993</v>
      </c>
      <c r="G11717" s="447" t="n">
        <v>792.774617718629</v>
      </c>
      <c r="H11717" s="448" t="n">
        <v>9027.00244631568</v>
      </c>
      <c r="I11717" s="448" t="n">
        <v>179095.713888816</v>
      </c>
      <c r="J11717" s="448"/>
      <c r="K11717" s="331" t="s">
        <v>2240</v>
      </c>
    </row>
    <row r="11718" customFormat="false" ht="15" hidden="true" customHeight="false" outlineLevel="0" collapsed="false">
      <c r="A11718" s="444"/>
      <c r="B11718" s="444" t="s">
        <v>2091</v>
      </c>
      <c r="C11718" s="444" t="str">
        <f aca="false">IFERROR(VLOOKUP(B11718,'[1]#¡REF!'!$A$1:$C$15201,2,FALSE()),"")</f>
        <v/>
      </c>
      <c r="D11718" s="444" t="s">
        <v>991</v>
      </c>
      <c r="E11718" s="444" t="s">
        <v>1075</v>
      </c>
      <c r="F11718" s="354" t="s">
        <v>993</v>
      </c>
      <c r="G11718" s="447" t="n">
        <v>7.20267672064169</v>
      </c>
      <c r="H11718" s="448" t="n">
        <v>82.0139531767021</v>
      </c>
      <c r="I11718" s="448" t="n">
        <v>1627.15669796017</v>
      </c>
      <c r="J11718" s="448"/>
      <c r="K11718" s="331" t="s">
        <v>2240</v>
      </c>
    </row>
    <row r="11719" customFormat="false" ht="15" hidden="true" customHeight="false" outlineLevel="0" collapsed="false">
      <c r="A11719" s="444"/>
      <c r="B11719" s="444" t="s">
        <v>2091</v>
      </c>
      <c r="C11719" s="444" t="str">
        <f aca="false">IFERROR(VLOOKUP(B11719,'[1]#¡REF!'!$A$1:$C$15201,2,FALSE()),"")</f>
        <v/>
      </c>
      <c r="D11719" s="444" t="s">
        <v>991</v>
      </c>
      <c r="E11719" s="444" t="s">
        <v>1034</v>
      </c>
      <c r="F11719" s="354" t="s">
        <v>993</v>
      </c>
      <c r="G11719" s="447" t="n">
        <v>93.634797368342</v>
      </c>
      <c r="H11719" s="448" t="n">
        <v>1066.18139129713</v>
      </c>
      <c r="I11719" s="448" t="n">
        <v>21153.0370734821</v>
      </c>
      <c r="J11719" s="448"/>
      <c r="K11719" s="331" t="s">
        <v>2240</v>
      </c>
    </row>
    <row r="11720" customFormat="false" ht="15" hidden="true" customHeight="false" outlineLevel="0" collapsed="false">
      <c r="A11720" s="444"/>
      <c r="B11720" s="444" t="s">
        <v>2091</v>
      </c>
      <c r="C11720" s="444" t="str">
        <f aca="false">IFERROR(VLOOKUP(B11720,'[1]#¡REF!'!$A$1:$C$15201,2,FALSE()),"")</f>
        <v/>
      </c>
      <c r="D11720" s="444" t="s">
        <v>991</v>
      </c>
      <c r="E11720" s="444" t="s">
        <v>1009</v>
      </c>
      <c r="F11720" s="354" t="s">
        <v>993</v>
      </c>
      <c r="G11720" s="447" t="n">
        <v>2.4008922402139</v>
      </c>
      <c r="H11720" s="448" t="n">
        <v>27.337984392234</v>
      </c>
      <c r="I11720" s="448" t="n">
        <v>542.385565986722</v>
      </c>
      <c r="J11720" s="448"/>
      <c r="K11720" s="331" t="s">
        <v>2240</v>
      </c>
    </row>
    <row r="11721" customFormat="false" ht="15" hidden="true" customHeight="false" outlineLevel="0" collapsed="false">
      <c r="A11721" s="444"/>
      <c r="B11721" s="444" t="s">
        <v>2091</v>
      </c>
      <c r="C11721" s="444" t="str">
        <f aca="false">IFERROR(VLOOKUP(B11721,'[1]#¡REF!'!$A$1:$C$15201,2,FALSE()),"")</f>
        <v/>
      </c>
      <c r="D11721" s="444" t="s">
        <v>991</v>
      </c>
      <c r="E11721" s="444" t="s">
        <v>1046</v>
      </c>
      <c r="F11721" s="354" t="s">
        <v>993</v>
      </c>
      <c r="G11721" s="447" t="n">
        <v>0.960356896085559</v>
      </c>
      <c r="H11721" s="448" t="n">
        <v>10.9351937568936</v>
      </c>
      <c r="I11721" s="448" t="n">
        <v>216.954226394689</v>
      </c>
      <c r="J11721" s="448"/>
      <c r="K11721" s="331" t="s">
        <v>2240</v>
      </c>
    </row>
    <row r="11722" customFormat="false" ht="15" hidden="true" customHeight="false" outlineLevel="0" collapsed="false">
      <c r="A11722" s="444"/>
      <c r="B11722" s="444" t="s">
        <v>2091</v>
      </c>
      <c r="C11722" s="444" t="str">
        <f aca="false">IFERROR(VLOOKUP(B11722,'[1]#¡REF!'!$A$1:$C$15201,2,FALSE()),"")</f>
        <v/>
      </c>
      <c r="D11722" s="444" t="s">
        <v>991</v>
      </c>
      <c r="E11722" s="444" t="s">
        <v>1036</v>
      </c>
      <c r="F11722" s="354" t="s">
        <v>993</v>
      </c>
      <c r="G11722" s="447" t="n">
        <v>1.44053534412834</v>
      </c>
      <c r="H11722" s="448" t="n">
        <v>16.4027906353404</v>
      </c>
      <c r="I11722" s="448" t="n">
        <v>325.431339592033</v>
      </c>
      <c r="J11722" s="448"/>
      <c r="K11722" s="331" t="s">
        <v>2240</v>
      </c>
    </row>
    <row r="11723" customFormat="false" ht="15" hidden="true" customHeight="false" outlineLevel="0" collapsed="false">
      <c r="A11723" s="444"/>
      <c r="B11723" s="444" t="s">
        <v>2091</v>
      </c>
      <c r="C11723" s="444" t="str">
        <f aca="false">IFERROR(VLOOKUP(B11723,'[1]#¡REF!'!$A$1:$C$15201,2,FALSE()),"")</f>
        <v/>
      </c>
      <c r="D11723" s="444" t="s">
        <v>991</v>
      </c>
      <c r="E11723" s="444" t="s">
        <v>1013</v>
      </c>
      <c r="F11723" s="354" t="s">
        <v>993</v>
      </c>
      <c r="G11723" s="447" t="n">
        <v>9.60356896085559</v>
      </c>
      <c r="H11723" s="448" t="n">
        <v>109.351937568936</v>
      </c>
      <c r="I11723" s="448" t="n">
        <v>2169.54226394689</v>
      </c>
      <c r="J11723" s="448"/>
      <c r="K11723" s="331" t="s">
        <v>2240</v>
      </c>
    </row>
    <row r="11724" customFormat="false" ht="15" hidden="true" customHeight="false" outlineLevel="0" collapsed="false">
      <c r="A11724" s="444"/>
      <c r="B11724" s="444" t="s">
        <v>2091</v>
      </c>
      <c r="C11724" s="444" t="str">
        <f aca="false">IFERROR(VLOOKUP(B11724,'[1]#¡REF!'!$A$1:$C$15201,2,FALSE()),"")</f>
        <v/>
      </c>
      <c r="D11724" s="444" t="s">
        <v>991</v>
      </c>
      <c r="E11724" s="444" t="s">
        <v>1037</v>
      </c>
      <c r="F11724" s="446" t="s">
        <v>1131</v>
      </c>
      <c r="G11724" s="447" t="n">
        <v>139.251749932406</v>
      </c>
      <c r="H11724" s="448" t="n">
        <v>1585.60309474957</v>
      </c>
      <c r="I11724" s="448" t="n">
        <v>31458.3628272299</v>
      </c>
      <c r="J11724" s="448"/>
      <c r="K11724" s="331" t="s">
        <v>2240</v>
      </c>
    </row>
    <row r="11725" customFormat="false" ht="15" hidden="true" customHeight="false" outlineLevel="0" collapsed="false">
      <c r="A11725" s="444"/>
      <c r="B11725" s="444" t="s">
        <v>2091</v>
      </c>
      <c r="C11725" s="444" t="str">
        <f aca="false">IFERROR(VLOOKUP(B11725,'[1]#¡REF!'!$A$1:$C$15201,2,FALSE()),"")</f>
        <v/>
      </c>
      <c r="D11725" s="444" t="s">
        <v>991</v>
      </c>
      <c r="E11725" s="444" t="s">
        <v>1014</v>
      </c>
      <c r="F11725" s="446" t="s">
        <v>1132</v>
      </c>
      <c r="G11725" s="447" t="n">
        <v>120.044612010695</v>
      </c>
      <c r="H11725" s="448" t="n">
        <v>1366.8992196117</v>
      </c>
      <c r="I11725" s="448" t="n">
        <v>27119.2782993361</v>
      </c>
      <c r="J11725" s="448"/>
      <c r="K11725" s="331" t="s">
        <v>2240</v>
      </c>
    </row>
    <row r="11726" customFormat="false" ht="15" hidden="true" customHeight="false" outlineLevel="0" collapsed="false">
      <c r="A11726" s="444"/>
      <c r="B11726" s="444" t="s">
        <v>2091</v>
      </c>
      <c r="C11726" s="444" t="str">
        <f aca="false">IFERROR(VLOOKUP(B11726,'[1]#¡REF!'!$A$1:$C$15201,2,FALSE()),"")</f>
        <v/>
      </c>
      <c r="D11726" s="444" t="s">
        <v>991</v>
      </c>
      <c r="E11726" s="444" t="s">
        <v>1002</v>
      </c>
      <c r="F11726" s="446" t="s">
        <v>1133</v>
      </c>
      <c r="G11726" s="447" t="n">
        <v>9.60356896085559</v>
      </c>
      <c r="H11726" s="448" t="n">
        <v>109.351937568936</v>
      </c>
      <c r="I11726" s="448" t="n">
        <v>2169.54226394689</v>
      </c>
      <c r="J11726" s="448"/>
      <c r="K11726" s="331" t="s">
        <v>2240</v>
      </c>
    </row>
    <row r="11727" customFormat="false" ht="15" hidden="true" customHeight="false" outlineLevel="0" collapsed="false">
      <c r="A11727" s="449"/>
      <c r="B11727" s="449" t="s">
        <v>2091</v>
      </c>
      <c r="C11727" s="449" t="str">
        <f aca="false">IFERROR(VLOOKUP(B11727,'[1]#¡REF!'!$A$1:$C$15201,2,FALSE()),"")</f>
        <v/>
      </c>
      <c r="D11727" s="449" t="s">
        <v>991</v>
      </c>
      <c r="E11727" s="449" t="s">
        <v>1004</v>
      </c>
      <c r="F11727" s="450" t="s">
        <v>1134</v>
      </c>
      <c r="G11727" s="447" t="n">
        <v>34.0926698110373</v>
      </c>
      <c r="H11727" s="448" t="n">
        <v>388.199378369723</v>
      </c>
      <c r="I11727" s="448" t="n">
        <v>7701.87503701145</v>
      </c>
      <c r="J11727" s="448"/>
      <c r="K11727" s="331" t="s">
        <v>2240</v>
      </c>
    </row>
    <row r="11728" customFormat="false" ht="15.75" hidden="true" customHeight="false" outlineLevel="0" collapsed="false">
      <c r="A11728" s="451"/>
      <c r="B11728" s="451" t="s">
        <v>2091</v>
      </c>
      <c r="C11728" s="451" t="str">
        <f aca="false">IFERROR(VLOOKUP(B11728,'[1]#¡REF!'!$A$1:$C$15201,2,FALSE()),"")</f>
        <v/>
      </c>
      <c r="D11728" s="451" t="s">
        <v>991</v>
      </c>
      <c r="E11728" s="451" t="s">
        <v>612</v>
      </c>
      <c r="F11728" s="452" t="s">
        <v>1136</v>
      </c>
      <c r="G11728" s="453" t="n">
        <v>374.059011025325</v>
      </c>
      <c r="H11728" s="454" t="n">
        <v>4259.25796831006</v>
      </c>
      <c r="I11728" s="454" t="n">
        <v>84503.6711807312</v>
      </c>
      <c r="J11728" s="360"/>
      <c r="K11728" s="356" t="s">
        <v>2240</v>
      </c>
      <c r="L11728" s="379"/>
      <c r="M11728" s="379"/>
      <c r="N11728" s="379"/>
      <c r="O11728" s="379"/>
      <c r="P11728" s="101"/>
      <c r="Q11728" s="380"/>
      <c r="R11728" s="381"/>
      <c r="S11728" s="381"/>
      <c r="T11728" s="382"/>
    </row>
    <row r="11729" customFormat="false" ht="15" hidden="true" customHeight="false" outlineLevel="0" collapsed="false">
      <c r="A11729" s="523"/>
      <c r="B11729" s="523" t="s">
        <v>2243</v>
      </c>
      <c r="C11729" s="523" t="str">
        <f aca="false">IFERROR(VLOOKUP(B11729,'[1]#¡REF!'!$A$1:$C$15201,2,FALSE()),"")</f>
        <v/>
      </c>
      <c r="D11729" s="523" t="s">
        <v>991</v>
      </c>
      <c r="E11729" s="523" t="s">
        <v>1000</v>
      </c>
      <c r="F11729" s="354" t="s">
        <v>993</v>
      </c>
      <c r="G11729" s="447" t="n">
        <v>7</v>
      </c>
      <c r="H11729" s="448" t="n">
        <v>109.06</v>
      </c>
      <c r="I11729" s="448" t="n">
        <v>2163.75</v>
      </c>
      <c r="J11729" s="448"/>
      <c r="K11729" s="331" t="s">
        <v>2244</v>
      </c>
    </row>
    <row r="11730" customFormat="false" ht="15" hidden="true" customHeight="false" outlineLevel="0" collapsed="false">
      <c r="A11730" s="523"/>
      <c r="B11730" s="523" t="s">
        <v>2243</v>
      </c>
      <c r="C11730" s="523" t="str">
        <f aca="false">IFERROR(VLOOKUP(B11730,'[1]#¡REF!'!$A$1:$C$15201,2,FALSE()),"")</f>
        <v/>
      </c>
      <c r="D11730" s="523" t="s">
        <v>991</v>
      </c>
      <c r="E11730" s="523" t="s">
        <v>1034</v>
      </c>
      <c r="F11730" s="354" t="s">
        <v>993</v>
      </c>
      <c r="G11730" s="447" t="n">
        <v>3</v>
      </c>
      <c r="H11730" s="448" t="n">
        <v>46.74</v>
      </c>
      <c r="I11730" s="448" t="n">
        <v>927.32</v>
      </c>
      <c r="J11730" s="448"/>
      <c r="K11730" s="331" t="s">
        <v>2244</v>
      </c>
    </row>
    <row r="11731" customFormat="false" ht="15" hidden="true" customHeight="false" outlineLevel="0" collapsed="false">
      <c r="A11731" s="523"/>
      <c r="B11731" s="523" t="s">
        <v>2245</v>
      </c>
      <c r="C11731" s="523" t="str">
        <f aca="false">IFERROR(VLOOKUP(B11731,'[1]#¡REF!'!$A$1:$C$15201,2,FALSE()),"")</f>
        <v/>
      </c>
      <c r="D11731" s="523" t="s">
        <v>1016</v>
      </c>
      <c r="E11731" s="523" t="s">
        <v>1017</v>
      </c>
      <c r="F11731" s="524" t="s">
        <v>1130</v>
      </c>
      <c r="G11731" s="447" t="n">
        <v>1</v>
      </c>
      <c r="H11731" s="448" t="n">
        <v>1.43</v>
      </c>
      <c r="I11731" s="448" t="n">
        <v>28.4</v>
      </c>
      <c r="J11731" s="448"/>
      <c r="K11731" s="331" t="s">
        <v>2244</v>
      </c>
    </row>
    <row r="11732" customFormat="false" ht="15" hidden="true" customHeight="false" outlineLevel="0" collapsed="false">
      <c r="A11732" s="523"/>
      <c r="B11732" s="523" t="s">
        <v>2245</v>
      </c>
      <c r="C11732" s="523" t="str">
        <f aca="false">IFERROR(VLOOKUP(B11732,'[1]#¡REF!'!$A$1:$C$15201,2,FALSE()),"")</f>
        <v/>
      </c>
      <c r="D11732" s="523" t="s">
        <v>1016</v>
      </c>
      <c r="E11732" s="523" t="s">
        <v>1091</v>
      </c>
      <c r="F11732" s="354" t="s">
        <v>993</v>
      </c>
      <c r="G11732" s="447" t="n">
        <v>52</v>
      </c>
      <c r="H11732" s="448" t="n">
        <v>74.44</v>
      </c>
      <c r="I11732" s="448" t="n">
        <v>1476.8</v>
      </c>
      <c r="J11732" s="448"/>
      <c r="K11732" s="331" t="s">
        <v>2244</v>
      </c>
    </row>
    <row r="11733" customFormat="false" ht="15" hidden="true" customHeight="false" outlineLevel="0" collapsed="false">
      <c r="A11733" s="523"/>
      <c r="B11733" s="523" t="s">
        <v>2245</v>
      </c>
      <c r="C11733" s="523" t="str">
        <f aca="false">IFERROR(VLOOKUP(B11733,'[1]#¡REF!'!$A$1:$C$15201,2,FALSE()),"")</f>
        <v/>
      </c>
      <c r="D11733" s="523" t="s">
        <v>1016</v>
      </c>
      <c r="E11733" s="523" t="s">
        <v>1020</v>
      </c>
      <c r="F11733" s="354" t="s">
        <v>993</v>
      </c>
      <c r="G11733" s="447" t="n">
        <v>111</v>
      </c>
      <c r="H11733" s="448" t="n">
        <v>158.89</v>
      </c>
      <c r="I11733" s="448" t="n">
        <v>3152.4</v>
      </c>
      <c r="J11733" s="448"/>
      <c r="K11733" s="331" t="s">
        <v>2244</v>
      </c>
    </row>
    <row r="11734" customFormat="false" ht="15" hidden="true" customHeight="false" outlineLevel="0" collapsed="false">
      <c r="A11734" s="523"/>
      <c r="B11734" s="523" t="s">
        <v>2245</v>
      </c>
      <c r="C11734" s="523" t="str">
        <f aca="false">IFERROR(VLOOKUP(B11734,'[1]#¡REF!'!$A$1:$C$15201,2,FALSE()),"")</f>
        <v/>
      </c>
      <c r="D11734" s="523" t="s">
        <v>1016</v>
      </c>
      <c r="E11734" s="523" t="s">
        <v>1025</v>
      </c>
      <c r="F11734" s="354" t="s">
        <v>993</v>
      </c>
      <c r="G11734" s="447" t="n">
        <v>17</v>
      </c>
      <c r="H11734" s="448" t="n">
        <v>24.33</v>
      </c>
      <c r="I11734" s="448" t="n">
        <v>482.8</v>
      </c>
      <c r="J11734" s="448"/>
      <c r="K11734" s="331" t="s">
        <v>2244</v>
      </c>
    </row>
    <row r="11735" customFormat="false" ht="15" hidden="true" customHeight="false" outlineLevel="0" collapsed="false">
      <c r="A11735" s="523"/>
      <c r="B11735" s="523" t="s">
        <v>2245</v>
      </c>
      <c r="C11735" s="523" t="str">
        <f aca="false">IFERROR(VLOOKUP(B11735,'[1]#¡REF!'!$A$1:$C$15201,2,FALSE()),"")</f>
        <v/>
      </c>
      <c r="D11735" s="523" t="s">
        <v>1016</v>
      </c>
      <c r="E11735" s="523" t="s">
        <v>1110</v>
      </c>
      <c r="F11735" s="354" t="s">
        <v>993</v>
      </c>
      <c r="G11735" s="447" t="n">
        <v>606</v>
      </c>
      <c r="H11735" s="448" t="n">
        <v>867.46</v>
      </c>
      <c r="I11735" s="448" t="n">
        <v>17210.4</v>
      </c>
      <c r="J11735" s="448"/>
      <c r="K11735" s="331" t="s">
        <v>2244</v>
      </c>
    </row>
    <row r="11736" customFormat="false" ht="15" hidden="true" customHeight="false" outlineLevel="0" collapsed="false">
      <c r="A11736" s="523"/>
      <c r="B11736" s="523" t="s">
        <v>2245</v>
      </c>
      <c r="C11736" s="523" t="str">
        <f aca="false">IFERROR(VLOOKUP(B11736,'[1]#¡REF!'!$A$1:$C$15201,2,FALSE()),"")</f>
        <v/>
      </c>
      <c r="D11736" s="523" t="s">
        <v>1016</v>
      </c>
      <c r="E11736" s="523" t="s">
        <v>1167</v>
      </c>
      <c r="F11736" s="354" t="s">
        <v>993</v>
      </c>
      <c r="G11736" s="447" t="n">
        <v>23</v>
      </c>
      <c r="H11736" s="448" t="n">
        <v>32.92</v>
      </c>
      <c r="I11736" s="448" t="n">
        <v>653.2</v>
      </c>
      <c r="J11736" s="448"/>
      <c r="K11736" s="331" t="s">
        <v>2244</v>
      </c>
    </row>
    <row r="11737" customFormat="false" ht="15" hidden="true" customHeight="false" outlineLevel="0" collapsed="false">
      <c r="A11737" s="523"/>
      <c r="B11737" s="523" t="s">
        <v>2245</v>
      </c>
      <c r="C11737" s="523" t="str">
        <f aca="false">IFERROR(VLOOKUP(B11737,'[1]#¡REF!'!$A$1:$C$15201,2,FALSE()),"")</f>
        <v/>
      </c>
      <c r="D11737" s="523" t="s">
        <v>1016</v>
      </c>
      <c r="E11737" s="523" t="s">
        <v>1121</v>
      </c>
      <c r="F11737" s="354" t="s">
        <v>993</v>
      </c>
      <c r="G11737" s="447" t="n">
        <v>14</v>
      </c>
      <c r="H11737" s="448" t="n">
        <v>20.04</v>
      </c>
      <c r="I11737" s="448" t="n">
        <v>397.6</v>
      </c>
      <c r="J11737" s="448"/>
      <c r="K11737" s="331" t="s">
        <v>2244</v>
      </c>
    </row>
    <row r="11738" customFormat="false" ht="15" hidden="true" customHeight="false" outlineLevel="0" collapsed="false">
      <c r="A11738" s="523"/>
      <c r="B11738" s="523" t="s">
        <v>2245</v>
      </c>
      <c r="C11738" s="523" t="str">
        <f aca="false">IFERROR(VLOOKUP(B11738,'[1]#¡REF!'!$A$1:$C$15201,2,FALSE()),"")</f>
        <v/>
      </c>
      <c r="D11738" s="523" t="s">
        <v>1016</v>
      </c>
      <c r="E11738" s="523" t="s">
        <v>1093</v>
      </c>
      <c r="F11738" s="524" t="s">
        <v>1131</v>
      </c>
      <c r="G11738" s="447" t="n">
        <v>1</v>
      </c>
      <c r="H11738" s="448" t="n">
        <v>1.43</v>
      </c>
      <c r="I11738" s="448" t="n">
        <v>28.4</v>
      </c>
      <c r="J11738" s="448"/>
      <c r="K11738" s="331" t="s">
        <v>2244</v>
      </c>
    </row>
    <row r="11739" customFormat="false" ht="15" hidden="true" customHeight="false" outlineLevel="0" collapsed="false">
      <c r="A11739" s="523"/>
      <c r="B11739" s="523" t="s">
        <v>2245</v>
      </c>
      <c r="C11739" s="523" t="str">
        <f aca="false">IFERROR(VLOOKUP(B11739,'[1]#¡REF!'!$A$1:$C$15201,2,FALSE()),"")</f>
        <v/>
      </c>
      <c r="D11739" s="523" t="s">
        <v>1016</v>
      </c>
      <c r="E11739" s="523" t="s">
        <v>1027</v>
      </c>
      <c r="F11739" s="524" t="s">
        <v>1133</v>
      </c>
      <c r="G11739" s="447" t="n">
        <v>1</v>
      </c>
      <c r="H11739" s="448" t="n">
        <v>1.43</v>
      </c>
      <c r="I11739" s="448" t="n">
        <v>28.4</v>
      </c>
      <c r="J11739" s="448"/>
      <c r="K11739" s="331" t="s">
        <v>2244</v>
      </c>
    </row>
    <row r="11740" customFormat="false" ht="15" hidden="true" customHeight="false" outlineLevel="0" collapsed="false">
      <c r="A11740" s="523"/>
      <c r="B11740" s="523" t="s">
        <v>2245</v>
      </c>
      <c r="C11740" s="523" t="str">
        <f aca="false">IFERROR(VLOOKUP(B11740,'[1]#¡REF!'!$A$1:$C$15201,2,FALSE()),"")</f>
        <v/>
      </c>
      <c r="D11740" s="523" t="s">
        <v>1016</v>
      </c>
      <c r="E11740" s="523" t="s">
        <v>1028</v>
      </c>
      <c r="F11740" s="524" t="s">
        <v>1134</v>
      </c>
      <c r="G11740" s="447" t="n">
        <v>3</v>
      </c>
      <c r="H11740" s="448" t="n">
        <v>4.29</v>
      </c>
      <c r="I11740" s="448" t="n">
        <v>85.2</v>
      </c>
      <c r="J11740" s="448"/>
      <c r="K11740" s="331" t="s">
        <v>2244</v>
      </c>
    </row>
    <row r="11741" customFormat="false" ht="15" hidden="true" customHeight="false" outlineLevel="0" collapsed="false">
      <c r="A11741" s="508"/>
      <c r="B11741" s="451" t="s">
        <v>2245</v>
      </c>
      <c r="C11741" s="451" t="str">
        <f aca="false">IFERROR(VLOOKUP(B11741,'[1]#¡REF!'!$A$1:$C$15201,2,FALSE()),"")</f>
        <v/>
      </c>
      <c r="D11741" s="508" t="s">
        <v>1016</v>
      </c>
      <c r="E11741" s="508" t="s">
        <v>621</v>
      </c>
      <c r="F11741" s="452" t="s">
        <v>1136</v>
      </c>
      <c r="G11741" s="506" t="n">
        <v>5</v>
      </c>
      <c r="H11741" s="507" t="n">
        <v>7.16</v>
      </c>
      <c r="I11741" s="507" t="n">
        <v>142</v>
      </c>
      <c r="J11741" s="360"/>
      <c r="K11741" s="356" t="s">
        <v>2244</v>
      </c>
      <c r="L11741" s="379"/>
      <c r="M11741" s="379"/>
      <c r="N11741" s="379"/>
      <c r="O11741" s="379"/>
      <c r="P11741" s="279"/>
      <c r="Q11741" s="395"/>
      <c r="R11741" s="436"/>
      <c r="S11741" s="436"/>
      <c r="T11741" s="437"/>
    </row>
    <row r="11742" customFormat="false" ht="15.75" hidden="true" customHeight="false" outlineLevel="0" collapsed="false">
      <c r="A11742" s="451"/>
      <c r="B11742" s="451" t="s">
        <v>2246</v>
      </c>
      <c r="C11742" s="451" t="str">
        <f aca="false">IFERROR(VLOOKUP(B11742,'[1]#¡REF!'!$A$1:$C$15201,2,FALSE()),"")</f>
        <v/>
      </c>
      <c r="D11742" s="451" t="s">
        <v>991</v>
      </c>
      <c r="E11742" s="451" t="s">
        <v>612</v>
      </c>
      <c r="F11742" s="452" t="s">
        <v>1136</v>
      </c>
      <c r="G11742" s="506" t="n">
        <v>165</v>
      </c>
      <c r="H11742" s="507" t="n">
        <v>13292.4</v>
      </c>
      <c r="I11742" s="507" t="n">
        <v>263721.22</v>
      </c>
      <c r="J11742" s="525"/>
      <c r="K11742" s="356" t="s">
        <v>2244</v>
      </c>
      <c r="L11742" s="379"/>
      <c r="M11742" s="379"/>
      <c r="N11742" s="379"/>
      <c r="O11742" s="379"/>
      <c r="P11742" s="279"/>
      <c r="Q11742" s="395"/>
      <c r="R11742" s="397"/>
      <c r="S11742" s="397"/>
      <c r="T11742" s="398"/>
    </row>
    <row r="11743" customFormat="false" ht="15" hidden="true" customHeight="false" outlineLevel="0" collapsed="false">
      <c r="A11743" s="523"/>
      <c r="B11743" s="523" t="s">
        <v>2246</v>
      </c>
      <c r="C11743" s="523" t="str">
        <f aca="false">IFERROR(VLOOKUP(B11743,'[1]#¡REF!'!$A$1:$C$15201,2,FALSE()),"")</f>
        <v/>
      </c>
      <c r="D11743" s="523" t="s">
        <v>991</v>
      </c>
      <c r="E11743" s="523" t="s">
        <v>1004</v>
      </c>
      <c r="F11743" s="524" t="s">
        <v>1134</v>
      </c>
      <c r="G11743" s="447" t="n">
        <v>20</v>
      </c>
      <c r="H11743" s="448" t="n">
        <v>1611.2</v>
      </c>
      <c r="I11743" s="448" t="n">
        <v>31966.21</v>
      </c>
      <c r="J11743" s="448"/>
      <c r="K11743" s="331" t="s">
        <v>2244</v>
      </c>
    </row>
    <row r="11744" customFormat="false" ht="15" hidden="true" customHeight="false" outlineLevel="0" collapsed="false">
      <c r="A11744" s="523"/>
      <c r="B11744" s="523" t="s">
        <v>2246</v>
      </c>
      <c r="C11744" s="523" t="str">
        <f aca="false">IFERROR(VLOOKUP(B11744,'[1]#¡REF!'!$A$1:$C$15201,2,FALSE()),"")</f>
        <v/>
      </c>
      <c r="D11744" s="523" t="s">
        <v>991</v>
      </c>
      <c r="E11744" s="523" t="s">
        <v>1002</v>
      </c>
      <c r="F11744" s="524" t="s">
        <v>1133</v>
      </c>
      <c r="G11744" s="447" t="n">
        <v>1900</v>
      </c>
      <c r="H11744" s="448" t="n">
        <v>153064</v>
      </c>
      <c r="I11744" s="448" t="n">
        <v>3036789.76</v>
      </c>
      <c r="J11744" s="448"/>
      <c r="K11744" s="331" t="s">
        <v>2244</v>
      </c>
    </row>
    <row r="11745" customFormat="false" ht="15" hidden="true" customHeight="false" outlineLevel="0" collapsed="false">
      <c r="A11745" s="523"/>
      <c r="B11745" s="523" t="s">
        <v>2246</v>
      </c>
      <c r="C11745" s="523" t="str">
        <f aca="false">IFERROR(VLOOKUP(B11745,'[1]#¡REF!'!$A$1:$C$15201,2,FALSE()),"")</f>
        <v/>
      </c>
      <c r="D11745" s="523" t="s">
        <v>991</v>
      </c>
      <c r="E11745" s="523" t="s">
        <v>1037</v>
      </c>
      <c r="F11745" s="524" t="s">
        <v>1131</v>
      </c>
      <c r="G11745" s="447" t="n">
        <v>243</v>
      </c>
      <c r="H11745" s="448" t="n">
        <v>19576.08</v>
      </c>
      <c r="I11745" s="448" t="n">
        <v>388389.43</v>
      </c>
      <c r="J11745" s="448"/>
      <c r="K11745" s="331" t="s">
        <v>2244</v>
      </c>
    </row>
    <row r="11746" customFormat="false" ht="15" hidden="true" customHeight="false" outlineLevel="0" collapsed="false">
      <c r="A11746" s="523"/>
      <c r="B11746" s="523" t="s">
        <v>2246</v>
      </c>
      <c r="C11746" s="523" t="str">
        <f aca="false">IFERROR(VLOOKUP(B11746,'[1]#¡REF!'!$A$1:$C$15201,2,FALSE()),"")</f>
        <v/>
      </c>
      <c r="D11746" s="523" t="s">
        <v>991</v>
      </c>
      <c r="E11746" s="523" t="s">
        <v>1011</v>
      </c>
      <c r="F11746" s="354" t="s">
        <v>993</v>
      </c>
      <c r="G11746" s="447" t="n">
        <v>144</v>
      </c>
      <c r="H11746" s="448" t="n">
        <v>11600.64</v>
      </c>
      <c r="I11746" s="448" t="n">
        <v>230156.7</v>
      </c>
      <c r="J11746" s="448"/>
      <c r="K11746" s="331" t="s">
        <v>2244</v>
      </c>
    </row>
    <row r="11747" customFormat="false" ht="15" hidden="true" customHeight="false" outlineLevel="0" collapsed="false">
      <c r="A11747" s="523"/>
      <c r="B11747" s="523" t="s">
        <v>2246</v>
      </c>
      <c r="C11747" s="523" t="str">
        <f aca="false">IFERROR(VLOOKUP(B11747,'[1]#¡REF!'!$A$1:$C$15201,2,FALSE()),"")</f>
        <v/>
      </c>
      <c r="D11747" s="523" t="s">
        <v>991</v>
      </c>
      <c r="E11747" s="523" t="s">
        <v>1053</v>
      </c>
      <c r="F11747" s="354" t="s">
        <v>993</v>
      </c>
      <c r="G11747" s="447" t="n">
        <v>50</v>
      </c>
      <c r="H11747" s="448" t="n">
        <v>4028</v>
      </c>
      <c r="I11747" s="448" t="n">
        <v>79915.52</v>
      </c>
      <c r="J11747" s="448"/>
      <c r="K11747" s="331" t="s">
        <v>2244</v>
      </c>
    </row>
    <row r="11748" customFormat="false" ht="15" hidden="true" customHeight="false" outlineLevel="0" collapsed="false">
      <c r="A11748" s="523"/>
      <c r="B11748" s="523" t="s">
        <v>2246</v>
      </c>
      <c r="C11748" s="523" t="str">
        <f aca="false">IFERROR(VLOOKUP(B11748,'[1]#¡REF!'!$A$1:$C$15201,2,FALSE()),"")</f>
        <v/>
      </c>
      <c r="D11748" s="523" t="s">
        <v>991</v>
      </c>
      <c r="E11748" s="523" t="s">
        <v>1032</v>
      </c>
      <c r="F11748" s="524" t="s">
        <v>1130</v>
      </c>
      <c r="G11748" s="447" t="n">
        <v>24</v>
      </c>
      <c r="H11748" s="448" t="n">
        <v>1933.44</v>
      </c>
      <c r="I11748" s="448" t="n">
        <v>38359.45</v>
      </c>
      <c r="J11748" s="448"/>
      <c r="K11748" s="331" t="s">
        <v>2244</v>
      </c>
    </row>
    <row r="11749" customFormat="false" ht="15.75" hidden="true" customHeight="false" outlineLevel="0" collapsed="false">
      <c r="A11749" s="451"/>
      <c r="B11749" s="451" t="s">
        <v>2247</v>
      </c>
      <c r="C11749" s="451" t="str">
        <f aca="false">IFERROR(VLOOKUP(B11749,'[1]#¡REF!'!$A$1:$C$15201,2,FALSE()),"")</f>
        <v/>
      </c>
      <c r="D11749" s="451" t="s">
        <v>991</v>
      </c>
      <c r="E11749" s="451" t="s">
        <v>612</v>
      </c>
      <c r="F11749" s="452" t="s">
        <v>1136</v>
      </c>
      <c r="G11749" s="526" t="n">
        <v>70000</v>
      </c>
      <c r="H11749" s="527" t="n">
        <v>221819.56</v>
      </c>
      <c r="I11749" s="527" t="n">
        <v>4400900</v>
      </c>
      <c r="J11749" s="360"/>
      <c r="K11749" s="356" t="s">
        <v>2244</v>
      </c>
      <c r="L11749" s="379"/>
      <c r="M11749" s="379"/>
      <c r="N11749" s="379"/>
      <c r="O11749" s="379"/>
      <c r="P11749" s="101"/>
      <c r="Q11749" s="380"/>
      <c r="R11749" s="381"/>
      <c r="S11749" s="381"/>
      <c r="T11749" s="382"/>
    </row>
    <row r="11750" customFormat="false" ht="15" hidden="true" customHeight="false" outlineLevel="0" collapsed="false">
      <c r="A11750" s="523"/>
      <c r="B11750" s="523" t="s">
        <v>2247</v>
      </c>
      <c r="C11750" s="523"/>
      <c r="D11750" s="523" t="s">
        <v>991</v>
      </c>
      <c r="E11750" s="523" t="s">
        <v>1002</v>
      </c>
      <c r="F11750" s="524" t="s">
        <v>1133</v>
      </c>
      <c r="G11750" s="528" t="n">
        <v>500</v>
      </c>
      <c r="H11750" s="529" t="n">
        <v>1584.43</v>
      </c>
      <c r="I11750" s="529" t="n">
        <v>31435</v>
      </c>
      <c r="J11750" s="529"/>
      <c r="K11750" s="331" t="s">
        <v>2244</v>
      </c>
    </row>
    <row r="11751" customFormat="false" ht="15" hidden="true" customHeight="false" outlineLevel="0" collapsed="false">
      <c r="A11751" s="523"/>
      <c r="B11751" s="523" t="s">
        <v>2247</v>
      </c>
      <c r="C11751" s="523"/>
      <c r="D11751" s="523" t="s">
        <v>991</v>
      </c>
      <c r="E11751" s="523" t="s">
        <v>1036</v>
      </c>
      <c r="F11751" s="354" t="s">
        <v>993</v>
      </c>
      <c r="G11751" s="528" t="n">
        <v>50</v>
      </c>
      <c r="H11751" s="529" t="n">
        <v>158.44</v>
      </c>
      <c r="I11751" s="529" t="n">
        <v>3143.5</v>
      </c>
      <c r="J11751" s="529"/>
      <c r="K11751" s="331" t="s">
        <v>2244</v>
      </c>
    </row>
    <row r="11752" customFormat="false" ht="15" hidden="true" customHeight="false" outlineLevel="0" collapsed="false">
      <c r="A11752" s="523"/>
      <c r="B11752" s="523" t="s">
        <v>2247</v>
      </c>
      <c r="C11752" s="523"/>
      <c r="D11752" s="523" t="s">
        <v>991</v>
      </c>
      <c r="E11752" s="523" t="s">
        <v>1010</v>
      </c>
      <c r="F11752" s="354" t="s">
        <v>993</v>
      </c>
      <c r="G11752" s="528" t="n">
        <v>250</v>
      </c>
      <c r="H11752" s="529" t="n">
        <v>792.21</v>
      </c>
      <c r="I11752" s="529" t="n">
        <v>15717.5</v>
      </c>
      <c r="J11752" s="529"/>
      <c r="K11752" s="331" t="s">
        <v>2244</v>
      </c>
    </row>
    <row r="11753" customFormat="false" ht="15" hidden="true" customHeight="false" outlineLevel="0" collapsed="false">
      <c r="A11753" s="523"/>
      <c r="B11753" s="523" t="s">
        <v>2247</v>
      </c>
      <c r="C11753" s="523"/>
      <c r="D11753" s="523" t="s">
        <v>991</v>
      </c>
      <c r="E11753" s="523" t="s">
        <v>1009</v>
      </c>
      <c r="F11753" s="354" t="s">
        <v>993</v>
      </c>
      <c r="G11753" s="528" t="n">
        <v>100</v>
      </c>
      <c r="H11753" s="529" t="n">
        <v>316.89</v>
      </c>
      <c r="I11753" s="529" t="n">
        <v>6287</v>
      </c>
      <c r="J11753" s="529"/>
      <c r="K11753" s="331" t="s">
        <v>2244</v>
      </c>
    </row>
    <row r="11754" customFormat="false" ht="15" hidden="true" customHeight="false" outlineLevel="0" collapsed="false">
      <c r="A11754" s="523"/>
      <c r="B11754" s="523" t="s">
        <v>2247</v>
      </c>
      <c r="C11754" s="523"/>
      <c r="D11754" s="523" t="s">
        <v>991</v>
      </c>
      <c r="E11754" s="523" t="s">
        <v>1053</v>
      </c>
      <c r="F11754" s="354" t="s">
        <v>993</v>
      </c>
      <c r="G11754" s="528" t="n">
        <v>15000</v>
      </c>
      <c r="H11754" s="529" t="n">
        <v>47532.76</v>
      </c>
      <c r="I11754" s="529" t="n">
        <v>943050</v>
      </c>
      <c r="J11754" s="529"/>
      <c r="K11754" s="331" t="s">
        <v>2244</v>
      </c>
    </row>
    <row r="11755" customFormat="false" ht="15" hidden="true" customHeight="false" outlineLevel="0" collapsed="false">
      <c r="A11755" s="523"/>
      <c r="B11755" s="523" t="s">
        <v>2247</v>
      </c>
      <c r="C11755" s="523"/>
      <c r="D11755" s="523" t="s">
        <v>991</v>
      </c>
      <c r="E11755" s="523" t="s">
        <v>1033</v>
      </c>
      <c r="F11755" s="354" t="s">
        <v>993</v>
      </c>
      <c r="G11755" s="528" t="n">
        <v>2000</v>
      </c>
      <c r="H11755" s="529" t="n">
        <v>6337.7</v>
      </c>
      <c r="I11755" s="529" t="n">
        <v>125740</v>
      </c>
      <c r="J11755" s="529"/>
      <c r="K11755" s="331" t="s">
        <v>2244</v>
      </c>
    </row>
    <row r="11756" customFormat="false" ht="15" hidden="true" customHeight="false" outlineLevel="0" collapsed="false">
      <c r="A11756" s="523"/>
      <c r="B11756" s="523" t="s">
        <v>2247</v>
      </c>
      <c r="C11756" s="523"/>
      <c r="D11756" s="523" t="s">
        <v>991</v>
      </c>
      <c r="E11756" s="523" t="s">
        <v>1075</v>
      </c>
      <c r="F11756" s="354" t="s">
        <v>993</v>
      </c>
      <c r="G11756" s="528" t="n">
        <v>638</v>
      </c>
      <c r="H11756" s="529" t="n">
        <v>2021.73</v>
      </c>
      <c r="I11756" s="529" t="n">
        <v>40111.06</v>
      </c>
      <c r="J11756" s="529"/>
      <c r="K11756" s="331" t="s">
        <v>2244</v>
      </c>
    </row>
    <row r="11757" customFormat="false" ht="15" hidden="true" customHeight="false" outlineLevel="0" collapsed="false">
      <c r="A11757" s="523"/>
      <c r="B11757" s="523" t="s">
        <v>2248</v>
      </c>
      <c r="C11757" s="523"/>
      <c r="D11757" s="523" t="s">
        <v>991</v>
      </c>
      <c r="E11757" s="523" t="s">
        <v>1013</v>
      </c>
      <c r="F11757" s="354" t="s">
        <v>993</v>
      </c>
      <c r="G11757" s="528" t="n">
        <v>10</v>
      </c>
      <c r="H11757" s="529" t="n">
        <v>78.22</v>
      </c>
      <c r="I11757" s="529" t="n">
        <v>1551.8</v>
      </c>
      <c r="J11757" s="529"/>
      <c r="K11757" s="331" t="s">
        <v>2244</v>
      </c>
    </row>
    <row r="11758" customFormat="false" ht="15" hidden="true" customHeight="false" outlineLevel="0" collapsed="false">
      <c r="A11758" s="523"/>
      <c r="B11758" s="523" t="s">
        <v>2248</v>
      </c>
      <c r="C11758" s="523"/>
      <c r="D11758" s="523" t="s">
        <v>991</v>
      </c>
      <c r="E11758" s="523" t="s">
        <v>992</v>
      </c>
      <c r="F11758" s="354" t="s">
        <v>993</v>
      </c>
      <c r="G11758" s="528" t="n">
        <v>25</v>
      </c>
      <c r="H11758" s="529" t="n">
        <v>195.54</v>
      </c>
      <c r="I11758" s="529" t="n">
        <v>3879.5</v>
      </c>
      <c r="J11758" s="529"/>
      <c r="K11758" s="331" t="s">
        <v>2244</v>
      </c>
    </row>
    <row r="11759" customFormat="false" ht="15" hidden="true" customHeight="false" outlineLevel="0" collapsed="false">
      <c r="A11759" s="523"/>
      <c r="B11759" s="523" t="s">
        <v>2249</v>
      </c>
      <c r="C11759" s="523"/>
      <c r="D11759" s="523" t="s">
        <v>991</v>
      </c>
      <c r="E11759" s="523" t="s">
        <v>992</v>
      </c>
      <c r="F11759" s="354" t="s">
        <v>993</v>
      </c>
      <c r="G11759" s="528" t="n">
        <v>1500</v>
      </c>
      <c r="H11759" s="529" t="n">
        <v>11310</v>
      </c>
      <c r="I11759" s="529" t="n">
        <v>224390.4</v>
      </c>
      <c r="J11759" s="529"/>
      <c r="K11759" s="331" t="s">
        <v>2244</v>
      </c>
    </row>
    <row r="11760" customFormat="false" ht="15" hidden="true" customHeight="false" outlineLevel="0" collapsed="false">
      <c r="A11760" s="523"/>
      <c r="B11760" s="523" t="s">
        <v>990</v>
      </c>
      <c r="C11760" s="523"/>
      <c r="D11760" s="523" t="s">
        <v>991</v>
      </c>
      <c r="E11760" s="331" t="s">
        <v>995</v>
      </c>
      <c r="F11760" s="354" t="s">
        <v>993</v>
      </c>
      <c r="G11760" s="447" t="n">
        <v>1200</v>
      </c>
      <c r="H11760" s="448" t="n">
        <v>11716.94</v>
      </c>
      <c r="I11760" s="448" t="n">
        <v>232464</v>
      </c>
      <c r="J11760" s="448"/>
      <c r="K11760" s="331" t="s">
        <v>2244</v>
      </c>
    </row>
    <row r="11761" customFormat="false" ht="15" hidden="true" customHeight="false" outlineLevel="0" collapsed="false">
      <c r="A11761" s="523"/>
      <c r="B11761" s="523" t="s">
        <v>990</v>
      </c>
      <c r="C11761" s="523"/>
      <c r="D11761" s="523" t="s">
        <v>991</v>
      </c>
      <c r="E11761" s="331" t="s">
        <v>992</v>
      </c>
      <c r="F11761" s="354" t="s">
        <v>993</v>
      </c>
      <c r="G11761" s="447" t="n">
        <v>4000</v>
      </c>
      <c r="H11761" s="448" t="n">
        <v>39056.45</v>
      </c>
      <c r="I11761" s="448" t="n">
        <v>774880</v>
      </c>
      <c r="J11761" s="448"/>
      <c r="K11761" s="331" t="s">
        <v>2244</v>
      </c>
    </row>
    <row r="11762" customFormat="false" ht="15.75" hidden="true" customHeight="true" outlineLevel="0" collapsed="false">
      <c r="A11762" s="325"/>
      <c r="B11762" s="326"/>
      <c r="C11762" s="326"/>
      <c r="D11762" s="325"/>
      <c r="E11762" s="325"/>
      <c r="F11762" s="325"/>
      <c r="G11762" s="327"/>
      <c r="H11762" s="328"/>
      <c r="I11762" s="328"/>
      <c r="J11762" s="530"/>
      <c r="K11762" s="326"/>
      <c r="P11762" s="9"/>
      <c r="T11762" s="9"/>
    </row>
    <row r="11763" customFormat="false" ht="15.75" hidden="true" customHeight="true" outlineLevel="0" collapsed="false">
      <c r="F11763" s="11"/>
      <c r="J11763" s="531"/>
      <c r="P11763" s="9"/>
      <c r="T11763" s="9"/>
    </row>
    <row r="11764" customFormat="false" ht="15.75" hidden="true" customHeight="true" outlineLevel="0" collapsed="false">
      <c r="F11764" s="11"/>
      <c r="J11764" s="531"/>
      <c r="P11764" s="9"/>
      <c r="T11764" s="9"/>
    </row>
    <row r="11765" s="164" customFormat="true" ht="29.25" hidden="false" customHeight="true" outlineLevel="0" collapsed="false">
      <c r="A11765" s="532"/>
      <c r="B11765" s="533"/>
      <c r="C11765" s="533"/>
      <c r="D11765" s="532"/>
      <c r="E11765" s="532"/>
      <c r="F11765" s="534"/>
      <c r="G11765" s="534"/>
      <c r="H11765" s="535"/>
      <c r="I11765" s="535"/>
      <c r="J11765" s="323"/>
      <c r="K11765" s="533"/>
      <c r="L11765" s="534"/>
      <c r="M11765" s="534"/>
      <c r="N11765" s="534"/>
      <c r="O11765" s="534"/>
      <c r="P11765" s="536"/>
      <c r="Q11765" s="534"/>
      <c r="R11765" s="534"/>
      <c r="S11765" s="534"/>
      <c r="T11765" s="534"/>
      <c r="U11765" s="420" t="n">
        <f aca="false">SUBTOTAL(9,U1048:U6645)</f>
        <v>3050708.64</v>
      </c>
    </row>
    <row r="11766" s="164" customFormat="true" ht="15.75" hidden="false" customHeight="true" outlineLevel="0" collapsed="false">
      <c r="A11766" s="532"/>
      <c r="B11766" s="533"/>
      <c r="C11766" s="533"/>
      <c r="D11766" s="532"/>
      <c r="E11766" s="532"/>
      <c r="F11766" s="534"/>
      <c r="G11766" s="534"/>
      <c r="H11766" s="535"/>
      <c r="I11766" s="535"/>
      <c r="J11766" s="323"/>
      <c r="K11766" s="533"/>
      <c r="L11766" s="534"/>
      <c r="M11766" s="534"/>
      <c r="N11766" s="534"/>
      <c r="O11766" s="534"/>
      <c r="P11766" s="317"/>
      <c r="Q11766" s="534"/>
      <c r="R11766" s="534"/>
      <c r="S11766" s="534"/>
      <c r="T11766" s="534"/>
    </row>
    <row r="11767" s="164" customFormat="true" ht="15.75" hidden="false" customHeight="true" outlineLevel="0" collapsed="false">
      <c r="A11767" s="532"/>
      <c r="B11767" s="533"/>
      <c r="C11767" s="533"/>
      <c r="D11767" s="532"/>
      <c r="E11767" s="532"/>
      <c r="F11767" s="534"/>
      <c r="G11767" s="534"/>
      <c r="H11767" s="535"/>
      <c r="I11767" s="535"/>
      <c r="J11767" s="323"/>
      <c r="K11767" s="533"/>
      <c r="L11767" s="534"/>
      <c r="M11767" s="534"/>
      <c r="N11767" s="534"/>
      <c r="O11767" s="534"/>
      <c r="P11767" s="317"/>
      <c r="Q11767" s="534"/>
      <c r="R11767" s="534"/>
      <c r="S11767" s="534"/>
      <c r="T11767" s="534"/>
    </row>
    <row r="11768" s="164" customFormat="true" ht="15.75" hidden="false" customHeight="true" outlineLevel="0" collapsed="false">
      <c r="A11768" s="532"/>
      <c r="B11768" s="533"/>
      <c r="C11768" s="533"/>
      <c r="D11768" s="532"/>
      <c r="E11768" s="532"/>
      <c r="F11768" s="534"/>
      <c r="G11768" s="534"/>
      <c r="H11768" s="535"/>
      <c r="I11768" s="535"/>
      <c r="J11768" s="323"/>
      <c r="K11768" s="533"/>
      <c r="L11768" s="534"/>
      <c r="M11768" s="534"/>
      <c r="N11768" s="534"/>
      <c r="O11768" s="534"/>
      <c r="P11768" s="317"/>
      <c r="Q11768" s="534"/>
      <c r="R11768" s="534"/>
      <c r="S11768" s="534"/>
      <c r="T11768" s="534"/>
    </row>
    <row r="11769" s="164" customFormat="true" ht="15.75" hidden="false" customHeight="true" outlineLevel="0" collapsed="false">
      <c r="A11769" s="532"/>
      <c r="B11769" s="533"/>
      <c r="C11769" s="533"/>
      <c r="D11769" s="532"/>
      <c r="E11769" s="532"/>
      <c r="F11769" s="534"/>
      <c r="G11769" s="534"/>
      <c r="H11769" s="535"/>
      <c r="I11769" s="535"/>
      <c r="J11769" s="323"/>
      <c r="K11769" s="533"/>
      <c r="L11769" s="534"/>
      <c r="M11769" s="534"/>
      <c r="N11769" s="534"/>
      <c r="O11769" s="534"/>
      <c r="P11769" s="317"/>
      <c r="Q11769" s="534"/>
      <c r="R11769" s="534"/>
      <c r="S11769" s="534"/>
      <c r="T11769" s="534"/>
    </row>
    <row r="11770" s="164" customFormat="true" ht="15.75" hidden="false" customHeight="true" outlineLevel="0" collapsed="false">
      <c r="A11770" s="532"/>
      <c r="B11770" s="533"/>
      <c r="C11770" s="533"/>
      <c r="D11770" s="532"/>
      <c r="E11770" s="532"/>
      <c r="F11770" s="534"/>
      <c r="G11770" s="534"/>
      <c r="H11770" s="535"/>
      <c r="I11770" s="535"/>
      <c r="J11770" s="323"/>
      <c r="K11770" s="533"/>
      <c r="L11770" s="534"/>
      <c r="M11770" s="534"/>
      <c r="N11770" s="534"/>
      <c r="O11770" s="534"/>
      <c r="P11770" s="317"/>
      <c r="Q11770" s="534"/>
      <c r="R11770" s="534"/>
      <c r="S11770" s="534"/>
      <c r="T11770" s="534"/>
    </row>
    <row r="11771" s="164" customFormat="true" ht="15.75" hidden="false" customHeight="true" outlineLevel="0" collapsed="false">
      <c r="A11771" s="532"/>
      <c r="B11771" s="533"/>
      <c r="C11771" s="533"/>
      <c r="D11771" s="532"/>
      <c r="E11771" s="532"/>
      <c r="F11771" s="534"/>
      <c r="G11771" s="534"/>
      <c r="H11771" s="535"/>
      <c r="I11771" s="535"/>
      <c r="J11771" s="323"/>
      <c r="K11771" s="533"/>
      <c r="L11771" s="534"/>
      <c r="M11771" s="534"/>
      <c r="N11771" s="534"/>
      <c r="O11771" s="534"/>
      <c r="P11771" s="317"/>
      <c r="Q11771" s="534"/>
      <c r="R11771" s="534"/>
      <c r="S11771" s="534"/>
      <c r="T11771" s="534"/>
    </row>
    <row r="11772" s="164" customFormat="true" ht="15.75" hidden="false" customHeight="true" outlineLevel="0" collapsed="false">
      <c r="A11772" s="532"/>
      <c r="B11772" s="533"/>
      <c r="C11772" s="533"/>
      <c r="D11772" s="532"/>
      <c r="E11772" s="532"/>
      <c r="F11772" s="534"/>
      <c r="G11772" s="534"/>
      <c r="H11772" s="535"/>
      <c r="I11772" s="535"/>
      <c r="J11772" s="323"/>
      <c r="K11772" s="533"/>
      <c r="L11772" s="534"/>
      <c r="M11772" s="534"/>
      <c r="N11772" s="534"/>
      <c r="O11772" s="534"/>
      <c r="P11772" s="317"/>
      <c r="Q11772" s="534"/>
      <c r="R11772" s="534"/>
      <c r="S11772" s="534"/>
      <c r="T11772" s="534"/>
    </row>
    <row r="11773" s="164" customFormat="true" ht="15.75" hidden="false" customHeight="true" outlineLevel="0" collapsed="false">
      <c r="A11773" s="532"/>
      <c r="B11773" s="533"/>
      <c r="C11773" s="533"/>
      <c r="D11773" s="532"/>
      <c r="E11773" s="532"/>
      <c r="F11773" s="534"/>
      <c r="G11773" s="534"/>
      <c r="H11773" s="535"/>
      <c r="I11773" s="535"/>
      <c r="J11773" s="323"/>
      <c r="K11773" s="533"/>
      <c r="L11773" s="534"/>
      <c r="M11773" s="534"/>
      <c r="N11773" s="534"/>
      <c r="O11773" s="534"/>
      <c r="P11773" s="317"/>
      <c r="Q11773" s="534"/>
      <c r="R11773" s="534"/>
      <c r="S11773" s="534"/>
      <c r="T11773" s="534"/>
    </row>
    <row r="11774" s="164" customFormat="true" ht="15.75" hidden="false" customHeight="true" outlineLevel="0" collapsed="false">
      <c r="A11774" s="532"/>
      <c r="B11774" s="533"/>
      <c r="C11774" s="533"/>
      <c r="D11774" s="532"/>
      <c r="E11774" s="532"/>
      <c r="F11774" s="534"/>
      <c r="G11774" s="534"/>
      <c r="H11774" s="535"/>
      <c r="I11774" s="535"/>
      <c r="J11774" s="323"/>
      <c r="K11774" s="533"/>
      <c r="L11774" s="534"/>
      <c r="M11774" s="534"/>
      <c r="N11774" s="534"/>
      <c r="O11774" s="534"/>
      <c r="P11774" s="317"/>
      <c r="Q11774" s="534"/>
      <c r="R11774" s="534"/>
      <c r="S11774" s="534"/>
      <c r="T11774" s="534"/>
    </row>
    <row r="11775" s="164" customFormat="true" ht="15.75" hidden="false" customHeight="true" outlineLevel="0" collapsed="false">
      <c r="A11775" s="532"/>
      <c r="B11775" s="533"/>
      <c r="C11775" s="533"/>
      <c r="D11775" s="532"/>
      <c r="E11775" s="532"/>
      <c r="F11775" s="534"/>
      <c r="G11775" s="534"/>
      <c r="H11775" s="535"/>
      <c r="I11775" s="535"/>
      <c r="J11775" s="323"/>
      <c r="K11775" s="533"/>
      <c r="L11775" s="534"/>
      <c r="M11775" s="534"/>
      <c r="N11775" s="534"/>
      <c r="O11775" s="534"/>
      <c r="P11775" s="317"/>
      <c r="Q11775" s="534"/>
      <c r="R11775" s="534"/>
      <c r="S11775" s="534"/>
      <c r="T11775" s="534"/>
    </row>
    <row r="11776" s="164" customFormat="true" ht="15.75" hidden="false" customHeight="true" outlineLevel="0" collapsed="false">
      <c r="A11776" s="532"/>
      <c r="B11776" s="533"/>
      <c r="C11776" s="533"/>
      <c r="D11776" s="532"/>
      <c r="E11776" s="532"/>
      <c r="F11776" s="534"/>
      <c r="G11776" s="534"/>
      <c r="H11776" s="535"/>
      <c r="I11776" s="535"/>
      <c r="J11776" s="323"/>
      <c r="K11776" s="533"/>
      <c r="L11776" s="534"/>
      <c r="M11776" s="534"/>
      <c r="N11776" s="534"/>
      <c r="O11776" s="534"/>
      <c r="P11776" s="317"/>
      <c r="Q11776" s="534"/>
      <c r="R11776" s="534"/>
      <c r="S11776" s="534"/>
      <c r="T11776" s="534"/>
    </row>
    <row r="11777" s="164" customFormat="true" ht="15.75" hidden="false" customHeight="true" outlineLevel="0" collapsed="false">
      <c r="A11777" s="532"/>
      <c r="B11777" s="533"/>
      <c r="C11777" s="533"/>
      <c r="D11777" s="532"/>
      <c r="E11777" s="532"/>
      <c r="F11777" s="534"/>
      <c r="G11777" s="534"/>
      <c r="H11777" s="535"/>
      <c r="I11777" s="535"/>
      <c r="J11777" s="323"/>
      <c r="K11777" s="533"/>
      <c r="L11777" s="534"/>
      <c r="M11777" s="534"/>
      <c r="N11777" s="534"/>
      <c r="O11777" s="534"/>
      <c r="P11777" s="317"/>
      <c r="Q11777" s="534"/>
      <c r="R11777" s="534"/>
      <c r="S11777" s="534"/>
      <c r="T11777" s="534"/>
    </row>
    <row r="11778" s="164" customFormat="true" ht="15.75" hidden="false" customHeight="true" outlineLevel="0" collapsed="false">
      <c r="A11778" s="532"/>
      <c r="B11778" s="533"/>
      <c r="C11778" s="533"/>
      <c r="D11778" s="532"/>
      <c r="E11778" s="532"/>
      <c r="F11778" s="534"/>
      <c r="G11778" s="534"/>
      <c r="H11778" s="535"/>
      <c r="I11778" s="535"/>
      <c r="J11778" s="323"/>
      <c r="K11778" s="533"/>
      <c r="L11778" s="534"/>
      <c r="M11778" s="534"/>
      <c r="N11778" s="534"/>
      <c r="O11778" s="534"/>
      <c r="P11778" s="317"/>
      <c r="Q11778" s="534"/>
      <c r="R11778" s="534"/>
      <c r="S11778" s="534"/>
      <c r="T11778" s="534"/>
    </row>
    <row r="11779" s="164" customFormat="true" ht="15.75" hidden="false" customHeight="true" outlineLevel="0" collapsed="false">
      <c r="A11779" s="532"/>
      <c r="B11779" s="533"/>
      <c r="C11779" s="533"/>
      <c r="D11779" s="532"/>
      <c r="E11779" s="532"/>
      <c r="F11779" s="534"/>
      <c r="G11779" s="534"/>
      <c r="H11779" s="535"/>
      <c r="I11779" s="535"/>
      <c r="J11779" s="323"/>
      <c r="K11779" s="533"/>
      <c r="L11779" s="534"/>
      <c r="M11779" s="534"/>
      <c r="N11779" s="534"/>
      <c r="O11779" s="534"/>
      <c r="P11779" s="317"/>
      <c r="Q11779" s="534"/>
      <c r="R11779" s="534"/>
      <c r="S11779" s="534"/>
      <c r="T11779" s="534"/>
    </row>
    <row r="11780" s="164" customFormat="true" ht="15.75" hidden="false" customHeight="true" outlineLevel="0" collapsed="false">
      <c r="A11780" s="532"/>
      <c r="B11780" s="533"/>
      <c r="C11780" s="533"/>
      <c r="D11780" s="532"/>
      <c r="E11780" s="532"/>
      <c r="F11780" s="534"/>
      <c r="G11780" s="534"/>
      <c r="H11780" s="535"/>
      <c r="I11780" s="535"/>
      <c r="J11780" s="323"/>
      <c r="K11780" s="533"/>
      <c r="L11780" s="534"/>
      <c r="M11780" s="534"/>
      <c r="N11780" s="534"/>
      <c r="O11780" s="534"/>
      <c r="P11780" s="317"/>
      <c r="Q11780" s="534"/>
      <c r="R11780" s="534"/>
      <c r="S11780" s="534"/>
      <c r="T11780" s="534"/>
    </row>
    <row r="11781" s="164" customFormat="true" ht="15.75" hidden="false" customHeight="true" outlineLevel="0" collapsed="false">
      <c r="A11781" s="532"/>
      <c r="B11781" s="533"/>
      <c r="C11781" s="533"/>
      <c r="D11781" s="532"/>
      <c r="E11781" s="532"/>
      <c r="F11781" s="534"/>
      <c r="G11781" s="534"/>
      <c r="H11781" s="535"/>
      <c r="I11781" s="535"/>
      <c r="J11781" s="323"/>
      <c r="K11781" s="533"/>
      <c r="L11781" s="534"/>
      <c r="M11781" s="534"/>
      <c r="N11781" s="534"/>
      <c r="O11781" s="534"/>
      <c r="P11781" s="317"/>
      <c r="Q11781" s="534"/>
      <c r="R11781" s="534"/>
      <c r="S11781" s="534"/>
      <c r="T11781" s="534"/>
    </row>
    <row r="11782" s="164" customFormat="true" ht="15.75" hidden="false" customHeight="true" outlineLevel="0" collapsed="false">
      <c r="A11782" s="532"/>
      <c r="B11782" s="533"/>
      <c r="C11782" s="533"/>
      <c r="D11782" s="532"/>
      <c r="E11782" s="532"/>
      <c r="F11782" s="534"/>
      <c r="G11782" s="534"/>
      <c r="H11782" s="535"/>
      <c r="I11782" s="535"/>
      <c r="J11782" s="323"/>
      <c r="K11782" s="533"/>
      <c r="L11782" s="534"/>
      <c r="M11782" s="534"/>
      <c r="N11782" s="534"/>
      <c r="O11782" s="534"/>
      <c r="P11782" s="317"/>
      <c r="Q11782" s="534"/>
      <c r="R11782" s="534"/>
      <c r="S11782" s="534"/>
      <c r="T11782" s="534"/>
    </row>
    <row r="11783" s="164" customFormat="true" ht="15.75" hidden="false" customHeight="true" outlineLevel="0" collapsed="false">
      <c r="A11783" s="532"/>
      <c r="B11783" s="533"/>
      <c r="C11783" s="533"/>
      <c r="D11783" s="532"/>
      <c r="E11783" s="532"/>
      <c r="F11783" s="534"/>
      <c r="G11783" s="534"/>
      <c r="H11783" s="535"/>
      <c r="I11783" s="535"/>
      <c r="J11783" s="323"/>
      <c r="K11783" s="533"/>
      <c r="L11783" s="534"/>
      <c r="M11783" s="534"/>
      <c r="N11783" s="534"/>
      <c r="O11783" s="534"/>
      <c r="P11783" s="317"/>
      <c r="Q11783" s="534"/>
      <c r="R11783" s="534"/>
      <c r="S11783" s="534"/>
      <c r="T11783" s="534"/>
    </row>
    <row r="11784" s="164" customFormat="true" ht="15.75" hidden="false" customHeight="true" outlineLevel="0" collapsed="false">
      <c r="A11784" s="532"/>
      <c r="B11784" s="533"/>
      <c r="C11784" s="533"/>
      <c r="D11784" s="532"/>
      <c r="E11784" s="532"/>
      <c r="F11784" s="534"/>
      <c r="G11784" s="534"/>
      <c r="H11784" s="535"/>
      <c r="I11784" s="535"/>
      <c r="J11784" s="323"/>
      <c r="K11784" s="533"/>
      <c r="L11784" s="534"/>
      <c r="M11784" s="534"/>
      <c r="N11784" s="534"/>
      <c r="O11784" s="534"/>
      <c r="P11784" s="317"/>
      <c r="Q11784" s="534"/>
      <c r="R11784" s="534"/>
      <c r="S11784" s="534"/>
      <c r="T11784" s="534"/>
    </row>
    <row r="11785" s="164" customFormat="true" ht="15.75" hidden="false" customHeight="true" outlineLevel="0" collapsed="false">
      <c r="A11785" s="532"/>
      <c r="B11785" s="533"/>
      <c r="C11785" s="533"/>
      <c r="D11785" s="532"/>
      <c r="E11785" s="532"/>
      <c r="F11785" s="534"/>
      <c r="G11785" s="534"/>
      <c r="H11785" s="535"/>
      <c r="I11785" s="535"/>
      <c r="J11785" s="323"/>
      <c r="K11785" s="533"/>
      <c r="L11785" s="534"/>
      <c r="M11785" s="534"/>
      <c r="N11785" s="534"/>
      <c r="O11785" s="534"/>
      <c r="P11785" s="317"/>
      <c r="Q11785" s="534"/>
      <c r="R11785" s="534"/>
      <c r="S11785" s="534"/>
      <c r="T11785" s="534"/>
    </row>
    <row r="11786" s="164" customFormat="true" ht="15.75" hidden="false" customHeight="true" outlineLevel="0" collapsed="false">
      <c r="A11786" s="532"/>
      <c r="B11786" s="533"/>
      <c r="C11786" s="533"/>
      <c r="D11786" s="532"/>
      <c r="E11786" s="532"/>
      <c r="F11786" s="534"/>
      <c r="G11786" s="534"/>
      <c r="H11786" s="535"/>
      <c r="I11786" s="535"/>
      <c r="J11786" s="323"/>
      <c r="K11786" s="533"/>
      <c r="L11786" s="534"/>
      <c r="M11786" s="534"/>
      <c r="N11786" s="534"/>
      <c r="O11786" s="534"/>
      <c r="P11786" s="317"/>
      <c r="Q11786" s="534"/>
      <c r="R11786" s="534"/>
      <c r="S11786" s="534"/>
      <c r="T11786" s="534"/>
    </row>
    <row r="11787" s="164" customFormat="true" ht="15.75" hidden="false" customHeight="true" outlineLevel="0" collapsed="false">
      <c r="A11787" s="532"/>
      <c r="B11787" s="533"/>
      <c r="C11787" s="533"/>
      <c r="D11787" s="532"/>
      <c r="E11787" s="532"/>
      <c r="F11787" s="534"/>
      <c r="G11787" s="534"/>
      <c r="H11787" s="535"/>
      <c r="I11787" s="535"/>
      <c r="J11787" s="323"/>
      <c r="K11787" s="533"/>
      <c r="L11787" s="534"/>
      <c r="M11787" s="534"/>
      <c r="N11787" s="534"/>
      <c r="O11787" s="534"/>
      <c r="P11787" s="317"/>
      <c r="Q11787" s="534"/>
      <c r="R11787" s="534"/>
      <c r="S11787" s="534"/>
      <c r="T11787" s="534"/>
    </row>
    <row r="11788" s="164" customFormat="true" ht="15.75" hidden="false" customHeight="true" outlineLevel="0" collapsed="false">
      <c r="A11788" s="532"/>
      <c r="B11788" s="533"/>
      <c r="C11788" s="533"/>
      <c r="D11788" s="532"/>
      <c r="E11788" s="532"/>
      <c r="F11788" s="534"/>
      <c r="G11788" s="534"/>
      <c r="H11788" s="535"/>
      <c r="I11788" s="535"/>
      <c r="J11788" s="323"/>
      <c r="K11788" s="533"/>
      <c r="L11788" s="534"/>
      <c r="M11788" s="534"/>
      <c r="N11788" s="534"/>
      <c r="O11788" s="534"/>
      <c r="P11788" s="317"/>
      <c r="Q11788" s="534"/>
      <c r="R11788" s="534"/>
      <c r="S11788" s="534"/>
      <c r="T11788" s="534"/>
    </row>
    <row r="11789" s="164" customFormat="true" ht="15.75" hidden="false" customHeight="true" outlineLevel="0" collapsed="false">
      <c r="A11789" s="532"/>
      <c r="B11789" s="533"/>
      <c r="C11789" s="533"/>
      <c r="D11789" s="532"/>
      <c r="E11789" s="532"/>
      <c r="F11789" s="534"/>
      <c r="G11789" s="534"/>
      <c r="H11789" s="535"/>
      <c r="I11789" s="535"/>
      <c r="J11789" s="323"/>
      <c r="K11789" s="533"/>
      <c r="L11789" s="534"/>
      <c r="M11789" s="534"/>
      <c r="N11789" s="534"/>
      <c r="O11789" s="534"/>
      <c r="P11789" s="317"/>
      <c r="Q11789" s="534"/>
      <c r="R11789" s="534"/>
      <c r="S11789" s="534"/>
      <c r="T11789" s="534"/>
    </row>
    <row r="11790" s="164" customFormat="true" ht="15.75" hidden="false" customHeight="true" outlineLevel="0" collapsed="false">
      <c r="A11790" s="532"/>
      <c r="B11790" s="533"/>
      <c r="C11790" s="533"/>
      <c r="D11790" s="532"/>
      <c r="E11790" s="532"/>
      <c r="F11790" s="534"/>
      <c r="G11790" s="534"/>
      <c r="H11790" s="535"/>
      <c r="I11790" s="535"/>
      <c r="J11790" s="323"/>
      <c r="K11790" s="533"/>
      <c r="L11790" s="534"/>
      <c r="M11790" s="534"/>
      <c r="N11790" s="534"/>
      <c r="O11790" s="534"/>
      <c r="P11790" s="317"/>
      <c r="Q11790" s="534"/>
      <c r="R11790" s="534"/>
      <c r="S11790" s="534"/>
      <c r="T11790" s="534"/>
    </row>
    <row r="11791" s="164" customFormat="true" ht="15.75" hidden="false" customHeight="true" outlineLevel="0" collapsed="false">
      <c r="A11791" s="532"/>
      <c r="B11791" s="533"/>
      <c r="C11791" s="533"/>
      <c r="D11791" s="532"/>
      <c r="E11791" s="532"/>
      <c r="F11791" s="534"/>
      <c r="G11791" s="534"/>
      <c r="H11791" s="535"/>
      <c r="I11791" s="535"/>
      <c r="J11791" s="323"/>
      <c r="K11791" s="533"/>
      <c r="L11791" s="534"/>
      <c r="M11791" s="534"/>
      <c r="N11791" s="534"/>
      <c r="O11791" s="534"/>
      <c r="P11791" s="317"/>
      <c r="Q11791" s="534"/>
      <c r="R11791" s="534"/>
      <c r="S11791" s="534"/>
      <c r="T11791" s="534"/>
    </row>
    <row r="11792" s="164" customFormat="true" ht="15.75" hidden="false" customHeight="true" outlineLevel="0" collapsed="false">
      <c r="A11792" s="532"/>
      <c r="B11792" s="533"/>
      <c r="C11792" s="533"/>
      <c r="D11792" s="532"/>
      <c r="E11792" s="532"/>
      <c r="F11792" s="534"/>
      <c r="G11792" s="534"/>
      <c r="H11792" s="535"/>
      <c r="I11792" s="535"/>
      <c r="J11792" s="323"/>
      <c r="K11792" s="533"/>
      <c r="L11792" s="534"/>
      <c r="M11792" s="534"/>
      <c r="N11792" s="534"/>
      <c r="O11792" s="534"/>
      <c r="P11792" s="317"/>
      <c r="Q11792" s="534"/>
      <c r="R11792" s="534"/>
      <c r="S11792" s="534"/>
      <c r="T11792" s="534"/>
    </row>
    <row r="11793" s="164" customFormat="true" ht="15.75" hidden="false" customHeight="true" outlineLevel="0" collapsed="false">
      <c r="A11793" s="532"/>
      <c r="B11793" s="533"/>
      <c r="C11793" s="533"/>
      <c r="D11793" s="532"/>
      <c r="E11793" s="532"/>
      <c r="F11793" s="534"/>
      <c r="G11793" s="534"/>
      <c r="H11793" s="535"/>
      <c r="I11793" s="535"/>
      <c r="J11793" s="323"/>
      <c r="K11793" s="533"/>
      <c r="L11793" s="534"/>
      <c r="M11793" s="534"/>
      <c r="N11793" s="534"/>
      <c r="O11793" s="534"/>
      <c r="P11793" s="317"/>
      <c r="Q11793" s="534"/>
      <c r="R11793" s="534"/>
      <c r="S11793" s="534"/>
      <c r="T11793" s="534"/>
    </row>
    <row r="11794" s="164" customFormat="true" ht="15.75" hidden="false" customHeight="true" outlineLevel="0" collapsed="false">
      <c r="A11794" s="532"/>
      <c r="B11794" s="533"/>
      <c r="C11794" s="533"/>
      <c r="D11794" s="532"/>
      <c r="E11794" s="532"/>
      <c r="F11794" s="534"/>
      <c r="G11794" s="534"/>
      <c r="H11794" s="535"/>
      <c r="I11794" s="535"/>
      <c r="J11794" s="323"/>
      <c r="K11794" s="533"/>
      <c r="L11794" s="534"/>
      <c r="M11794" s="534"/>
      <c r="N11794" s="534"/>
      <c r="O11794" s="534"/>
      <c r="P11794" s="317"/>
      <c r="Q11794" s="534"/>
      <c r="R11794" s="534"/>
      <c r="S11794" s="534"/>
      <c r="T11794" s="534"/>
    </row>
    <row r="11795" s="164" customFormat="true" ht="15.75" hidden="false" customHeight="true" outlineLevel="0" collapsed="false">
      <c r="A11795" s="532"/>
      <c r="B11795" s="533"/>
      <c r="C11795" s="533"/>
      <c r="D11795" s="532"/>
      <c r="E11795" s="532"/>
      <c r="F11795" s="534"/>
      <c r="G11795" s="534"/>
      <c r="H11795" s="535"/>
      <c r="I11795" s="535"/>
      <c r="J11795" s="323"/>
      <c r="K11795" s="533"/>
      <c r="L11795" s="534"/>
      <c r="M11795" s="534"/>
      <c r="N11795" s="534"/>
      <c r="O11795" s="534"/>
      <c r="P11795" s="317"/>
      <c r="Q11795" s="534"/>
      <c r="R11795" s="534"/>
      <c r="S11795" s="534"/>
      <c r="T11795" s="534"/>
    </row>
    <row r="11796" s="164" customFormat="true" ht="15.75" hidden="false" customHeight="true" outlineLevel="0" collapsed="false">
      <c r="A11796" s="532"/>
      <c r="B11796" s="533"/>
      <c r="C11796" s="533"/>
      <c r="D11796" s="532"/>
      <c r="E11796" s="532"/>
      <c r="F11796" s="534"/>
      <c r="G11796" s="534"/>
      <c r="H11796" s="535"/>
      <c r="I11796" s="535"/>
      <c r="J11796" s="323"/>
      <c r="K11796" s="533"/>
      <c r="L11796" s="534"/>
      <c r="M11796" s="534"/>
      <c r="N11796" s="534"/>
      <c r="O11796" s="534"/>
      <c r="P11796" s="317"/>
      <c r="Q11796" s="534"/>
      <c r="R11796" s="534"/>
      <c r="S11796" s="534"/>
      <c r="T11796" s="534"/>
    </row>
    <row r="11797" s="164" customFormat="true" ht="15.75" hidden="false" customHeight="true" outlineLevel="0" collapsed="false">
      <c r="A11797" s="532"/>
      <c r="B11797" s="533"/>
      <c r="C11797" s="533"/>
      <c r="D11797" s="532"/>
      <c r="E11797" s="532"/>
      <c r="F11797" s="534"/>
      <c r="G11797" s="534"/>
      <c r="H11797" s="535"/>
      <c r="I11797" s="535"/>
      <c r="J11797" s="323"/>
      <c r="K11797" s="533"/>
      <c r="L11797" s="534"/>
      <c r="M11797" s="534"/>
      <c r="N11797" s="534"/>
      <c r="O11797" s="534"/>
      <c r="P11797" s="317"/>
      <c r="Q11797" s="534"/>
      <c r="R11797" s="534"/>
      <c r="S11797" s="534"/>
      <c r="T11797" s="534"/>
    </row>
    <row r="11798" s="164" customFormat="true" ht="15.75" hidden="false" customHeight="true" outlineLevel="0" collapsed="false">
      <c r="A11798" s="532"/>
      <c r="B11798" s="533"/>
      <c r="C11798" s="533"/>
      <c r="D11798" s="532"/>
      <c r="E11798" s="532"/>
      <c r="F11798" s="534"/>
      <c r="G11798" s="534"/>
      <c r="H11798" s="535"/>
      <c r="I11798" s="535"/>
      <c r="J11798" s="323"/>
      <c r="K11798" s="533"/>
      <c r="L11798" s="534"/>
      <c r="M11798" s="534"/>
      <c r="N11798" s="534"/>
      <c r="O11798" s="534"/>
      <c r="P11798" s="317"/>
      <c r="Q11798" s="534"/>
      <c r="R11798" s="534"/>
      <c r="S11798" s="534"/>
      <c r="T11798" s="534"/>
    </row>
    <row r="11799" s="164" customFormat="true" ht="15.75" hidden="false" customHeight="true" outlineLevel="0" collapsed="false">
      <c r="A11799" s="532"/>
      <c r="B11799" s="533"/>
      <c r="C11799" s="533"/>
      <c r="D11799" s="532"/>
      <c r="E11799" s="532"/>
      <c r="F11799" s="534"/>
      <c r="G11799" s="534"/>
      <c r="H11799" s="535"/>
      <c r="I11799" s="535"/>
      <c r="J11799" s="323"/>
      <c r="K11799" s="533"/>
      <c r="L11799" s="534"/>
      <c r="M11799" s="534"/>
      <c r="N11799" s="534"/>
      <c r="O11799" s="534"/>
      <c r="P11799" s="317"/>
      <c r="Q11799" s="534"/>
      <c r="R11799" s="534"/>
      <c r="S11799" s="534"/>
      <c r="T11799" s="534"/>
    </row>
    <row r="11800" s="164" customFormat="true" ht="15.75" hidden="false" customHeight="true" outlineLevel="0" collapsed="false">
      <c r="A11800" s="532"/>
      <c r="B11800" s="533"/>
      <c r="C11800" s="533"/>
      <c r="D11800" s="532"/>
      <c r="E11800" s="532"/>
      <c r="F11800" s="534"/>
      <c r="G11800" s="534"/>
      <c r="H11800" s="535"/>
      <c r="I11800" s="535"/>
      <c r="J11800" s="323"/>
      <c r="K11800" s="533"/>
      <c r="L11800" s="534"/>
      <c r="M11800" s="534"/>
      <c r="N11800" s="534"/>
      <c r="O11800" s="534"/>
      <c r="P11800" s="317"/>
      <c r="Q11800" s="534"/>
      <c r="R11800" s="534"/>
      <c r="S11800" s="534"/>
      <c r="T11800" s="534"/>
    </row>
    <row r="11801" s="164" customFormat="true" ht="15.75" hidden="false" customHeight="true" outlineLevel="0" collapsed="false">
      <c r="A11801" s="532"/>
      <c r="B11801" s="533"/>
      <c r="C11801" s="533"/>
      <c r="D11801" s="532"/>
      <c r="E11801" s="532"/>
      <c r="F11801" s="534"/>
      <c r="G11801" s="534"/>
      <c r="H11801" s="535"/>
      <c r="I11801" s="535"/>
      <c r="J11801" s="323"/>
      <c r="K11801" s="533"/>
      <c r="L11801" s="534"/>
      <c r="M11801" s="534"/>
      <c r="N11801" s="534"/>
      <c r="O11801" s="534"/>
      <c r="P11801" s="317"/>
      <c r="Q11801" s="534"/>
      <c r="R11801" s="534"/>
      <c r="S11801" s="534"/>
      <c r="T11801" s="534"/>
    </row>
    <row r="11802" s="164" customFormat="true" ht="15.75" hidden="false" customHeight="true" outlineLevel="0" collapsed="false">
      <c r="A11802" s="532"/>
      <c r="B11802" s="533"/>
      <c r="C11802" s="533"/>
      <c r="D11802" s="532"/>
      <c r="E11802" s="532"/>
      <c r="F11802" s="534"/>
      <c r="G11802" s="534"/>
      <c r="H11802" s="535"/>
      <c r="I11802" s="535"/>
      <c r="J11802" s="323"/>
      <c r="K11802" s="533"/>
      <c r="L11802" s="534"/>
      <c r="M11802" s="534"/>
      <c r="N11802" s="534"/>
      <c r="O11802" s="534"/>
      <c r="P11802" s="317"/>
      <c r="Q11802" s="534"/>
      <c r="R11802" s="534"/>
      <c r="S11802" s="534"/>
      <c r="T11802" s="534"/>
    </row>
    <row r="11803" s="164" customFormat="true" ht="15.75" hidden="false" customHeight="true" outlineLevel="0" collapsed="false">
      <c r="A11803" s="532"/>
      <c r="B11803" s="533"/>
      <c r="C11803" s="533"/>
      <c r="D11803" s="532"/>
      <c r="E11803" s="532"/>
      <c r="F11803" s="534"/>
      <c r="G11803" s="534"/>
      <c r="H11803" s="535"/>
      <c r="I11803" s="535"/>
      <c r="J11803" s="323"/>
      <c r="K11803" s="533"/>
      <c r="L11803" s="534"/>
      <c r="M11803" s="534"/>
      <c r="N11803" s="534"/>
      <c r="O11803" s="534"/>
      <c r="P11803" s="317"/>
      <c r="Q11803" s="534"/>
      <c r="R11803" s="534"/>
      <c r="S11803" s="534"/>
      <c r="T11803" s="534"/>
    </row>
    <row r="11804" s="164" customFormat="true" ht="15.75" hidden="false" customHeight="true" outlineLevel="0" collapsed="false">
      <c r="A11804" s="532"/>
      <c r="B11804" s="533"/>
      <c r="C11804" s="533"/>
      <c r="D11804" s="532"/>
      <c r="E11804" s="532"/>
      <c r="F11804" s="534"/>
      <c r="G11804" s="534"/>
      <c r="H11804" s="535"/>
      <c r="I11804" s="535"/>
      <c r="J11804" s="323"/>
      <c r="K11804" s="533"/>
      <c r="L11804" s="534"/>
      <c r="M11804" s="534"/>
      <c r="N11804" s="534"/>
      <c r="O11804" s="534"/>
      <c r="P11804" s="317"/>
      <c r="Q11804" s="534"/>
      <c r="R11804" s="534"/>
      <c r="S11804" s="534"/>
      <c r="T11804" s="534"/>
    </row>
    <row r="11805" s="164" customFormat="true" ht="15.75" hidden="false" customHeight="true" outlineLevel="0" collapsed="false">
      <c r="A11805" s="532"/>
      <c r="B11805" s="533"/>
      <c r="C11805" s="533"/>
      <c r="D11805" s="532"/>
      <c r="E11805" s="532"/>
      <c r="F11805" s="534"/>
      <c r="G11805" s="534"/>
      <c r="H11805" s="535"/>
      <c r="I11805" s="535"/>
      <c r="J11805" s="323"/>
      <c r="K11805" s="533"/>
      <c r="L11805" s="534"/>
      <c r="M11805" s="534"/>
      <c r="N11805" s="534"/>
      <c r="O11805" s="534"/>
      <c r="P11805" s="317"/>
      <c r="Q11805" s="534"/>
      <c r="R11805" s="534"/>
      <c r="S11805" s="534"/>
      <c r="T11805" s="534"/>
    </row>
    <row r="11806" s="164" customFormat="true" ht="15.75" hidden="false" customHeight="true" outlineLevel="0" collapsed="false">
      <c r="A11806" s="532"/>
      <c r="B11806" s="533"/>
      <c r="C11806" s="533"/>
      <c r="D11806" s="532"/>
      <c r="E11806" s="532"/>
      <c r="F11806" s="534"/>
      <c r="G11806" s="534"/>
      <c r="H11806" s="535"/>
      <c r="I11806" s="535"/>
      <c r="J11806" s="323"/>
      <c r="K11806" s="533"/>
      <c r="L11806" s="534"/>
      <c r="M11806" s="534"/>
      <c r="N11806" s="534"/>
      <c r="O11806" s="534"/>
      <c r="P11806" s="317"/>
      <c r="Q11806" s="534"/>
      <c r="R11806" s="534"/>
      <c r="S11806" s="534"/>
      <c r="T11806" s="534"/>
    </row>
    <row r="11807" s="164" customFormat="true" ht="15.75" hidden="false" customHeight="true" outlineLevel="0" collapsed="false">
      <c r="A11807" s="532"/>
      <c r="B11807" s="533"/>
      <c r="C11807" s="533"/>
      <c r="D11807" s="532"/>
      <c r="E11807" s="532"/>
      <c r="F11807" s="534"/>
      <c r="G11807" s="534"/>
      <c r="H11807" s="535"/>
      <c r="I11807" s="535"/>
      <c r="J11807" s="323"/>
      <c r="K11807" s="533"/>
      <c r="L11807" s="534"/>
      <c r="M11807" s="534"/>
      <c r="N11807" s="534"/>
      <c r="O11807" s="534"/>
      <c r="P11807" s="317"/>
      <c r="Q11807" s="534"/>
      <c r="R11807" s="534"/>
      <c r="S11807" s="534"/>
      <c r="T11807" s="534"/>
    </row>
    <row r="11808" s="164" customFormat="true" ht="15.75" hidden="false" customHeight="true" outlineLevel="0" collapsed="false">
      <c r="A11808" s="532"/>
      <c r="B11808" s="533"/>
      <c r="C11808" s="533"/>
      <c r="D11808" s="532"/>
      <c r="E11808" s="532"/>
      <c r="F11808" s="534"/>
      <c r="G11808" s="534"/>
      <c r="H11808" s="535"/>
      <c r="I11808" s="535"/>
      <c r="J11808" s="323"/>
      <c r="K11808" s="533"/>
      <c r="L11808" s="534"/>
      <c r="M11808" s="534"/>
      <c r="N11808" s="534"/>
      <c r="O11808" s="534"/>
      <c r="P11808" s="317"/>
      <c r="Q11808" s="534"/>
      <c r="R11808" s="534"/>
      <c r="S11808" s="534"/>
      <c r="T11808" s="534"/>
    </row>
    <row r="11809" s="164" customFormat="true" ht="15.75" hidden="false" customHeight="true" outlineLevel="0" collapsed="false">
      <c r="A11809" s="532"/>
      <c r="B11809" s="533"/>
      <c r="C11809" s="533"/>
      <c r="D11809" s="532"/>
      <c r="E11809" s="532"/>
      <c r="F11809" s="534"/>
      <c r="G11809" s="534"/>
      <c r="H11809" s="535"/>
      <c r="I11809" s="535"/>
      <c r="J11809" s="323"/>
      <c r="K11809" s="533"/>
      <c r="L11809" s="534"/>
      <c r="M11809" s="534"/>
      <c r="N11809" s="534"/>
      <c r="O11809" s="534"/>
      <c r="P11809" s="317"/>
      <c r="Q11809" s="534"/>
      <c r="R11809" s="534"/>
      <c r="S11809" s="534"/>
      <c r="T11809" s="534"/>
    </row>
    <row r="11810" s="164" customFormat="true" ht="15.75" hidden="false" customHeight="true" outlineLevel="0" collapsed="false">
      <c r="A11810" s="532"/>
      <c r="B11810" s="533"/>
      <c r="C11810" s="533"/>
      <c r="D11810" s="532"/>
      <c r="E11810" s="532"/>
      <c r="F11810" s="534"/>
      <c r="G11810" s="534"/>
      <c r="H11810" s="535"/>
      <c r="I11810" s="535"/>
      <c r="J11810" s="323"/>
      <c r="K11810" s="533"/>
      <c r="L11810" s="534"/>
      <c r="M11810" s="534"/>
      <c r="N11810" s="534"/>
      <c r="O11810" s="534"/>
      <c r="P11810" s="317"/>
      <c r="Q11810" s="534"/>
      <c r="R11810" s="534"/>
      <c r="S11810" s="534"/>
      <c r="T11810" s="534"/>
    </row>
    <row r="11811" s="164" customFormat="true" ht="15.75" hidden="false" customHeight="true" outlineLevel="0" collapsed="false">
      <c r="A11811" s="532"/>
      <c r="B11811" s="533"/>
      <c r="C11811" s="533"/>
      <c r="D11811" s="532"/>
      <c r="E11811" s="532"/>
      <c r="F11811" s="534"/>
      <c r="G11811" s="534"/>
      <c r="H11811" s="535"/>
      <c r="I11811" s="535"/>
      <c r="J11811" s="323"/>
      <c r="K11811" s="533"/>
      <c r="L11811" s="534"/>
      <c r="M11811" s="534"/>
      <c r="N11811" s="534"/>
      <c r="O11811" s="534"/>
      <c r="P11811" s="317"/>
      <c r="Q11811" s="534"/>
      <c r="R11811" s="534"/>
      <c r="S11811" s="534"/>
      <c r="T11811" s="534"/>
    </row>
    <row r="11812" s="164" customFormat="true" ht="15.75" hidden="false" customHeight="true" outlineLevel="0" collapsed="false">
      <c r="A11812" s="532"/>
      <c r="B11812" s="533"/>
      <c r="C11812" s="533"/>
      <c r="D11812" s="532"/>
      <c r="E11812" s="532"/>
      <c r="F11812" s="534"/>
      <c r="G11812" s="534"/>
      <c r="H11812" s="535"/>
      <c r="I11812" s="535"/>
      <c r="J11812" s="323"/>
      <c r="K11812" s="533"/>
      <c r="L11812" s="534"/>
      <c r="M11812" s="534"/>
      <c r="N11812" s="534"/>
      <c r="O11812" s="534"/>
      <c r="P11812" s="317"/>
      <c r="Q11812" s="534"/>
      <c r="R11812" s="534"/>
      <c r="S11812" s="534"/>
      <c r="T11812" s="534"/>
    </row>
    <row r="11813" s="164" customFormat="true" ht="15.75" hidden="false" customHeight="true" outlineLevel="0" collapsed="false">
      <c r="A11813" s="532"/>
      <c r="B11813" s="533"/>
      <c r="C11813" s="533"/>
      <c r="D11813" s="532"/>
      <c r="E11813" s="532"/>
      <c r="F11813" s="534"/>
      <c r="G11813" s="534"/>
      <c r="H11813" s="535"/>
      <c r="I11813" s="535"/>
      <c r="J11813" s="323"/>
      <c r="K11813" s="533"/>
      <c r="L11813" s="534"/>
      <c r="M11813" s="534"/>
      <c r="N11813" s="534"/>
      <c r="O11813" s="534"/>
      <c r="P11813" s="317"/>
      <c r="Q11813" s="534"/>
      <c r="R11813" s="534"/>
      <c r="S11813" s="534"/>
      <c r="T11813" s="534"/>
    </row>
    <row r="11814" s="164" customFormat="true" ht="15.75" hidden="false" customHeight="true" outlineLevel="0" collapsed="false">
      <c r="A11814" s="532"/>
      <c r="B11814" s="533"/>
      <c r="C11814" s="533"/>
      <c r="D11814" s="532"/>
      <c r="E11814" s="532"/>
      <c r="F11814" s="534"/>
      <c r="G11814" s="534"/>
      <c r="H11814" s="535"/>
      <c r="I11814" s="535"/>
      <c r="J11814" s="323"/>
      <c r="K11814" s="533"/>
      <c r="L11814" s="534"/>
      <c r="M11814" s="534"/>
      <c r="N11814" s="534"/>
      <c r="O11814" s="534"/>
      <c r="P11814" s="317"/>
      <c r="Q11814" s="534"/>
      <c r="R11814" s="534"/>
      <c r="S11814" s="534"/>
      <c r="T11814" s="534"/>
    </row>
    <row r="11815" s="164" customFormat="true" ht="15.75" hidden="false" customHeight="true" outlineLevel="0" collapsed="false">
      <c r="A11815" s="532"/>
      <c r="B11815" s="533"/>
      <c r="C11815" s="533"/>
      <c r="D11815" s="532"/>
      <c r="E11815" s="532"/>
      <c r="F11815" s="534"/>
      <c r="G11815" s="534"/>
      <c r="H11815" s="535"/>
      <c r="I11815" s="535"/>
      <c r="J11815" s="323"/>
      <c r="K11815" s="533"/>
      <c r="L11815" s="534"/>
      <c r="M11815" s="534"/>
      <c r="N11815" s="534"/>
      <c r="O11815" s="534"/>
      <c r="P11815" s="317"/>
      <c r="Q11815" s="534"/>
      <c r="R11815" s="534"/>
      <c r="S11815" s="534"/>
      <c r="T11815" s="534"/>
    </row>
    <row r="11816" s="164" customFormat="true" ht="15.75" hidden="false" customHeight="true" outlineLevel="0" collapsed="false">
      <c r="A11816" s="532"/>
      <c r="B11816" s="533"/>
      <c r="C11816" s="533"/>
      <c r="D11816" s="532"/>
      <c r="E11816" s="532"/>
      <c r="F11816" s="534"/>
      <c r="G11816" s="534"/>
      <c r="H11816" s="535"/>
      <c r="I11816" s="535"/>
      <c r="J11816" s="323"/>
      <c r="K11816" s="533"/>
      <c r="L11816" s="534"/>
      <c r="M11816" s="534"/>
      <c r="N11816" s="534"/>
      <c r="O11816" s="534"/>
      <c r="P11816" s="317"/>
      <c r="Q11816" s="534"/>
      <c r="R11816" s="534"/>
      <c r="S11816" s="534"/>
      <c r="T11816" s="534"/>
    </row>
    <row r="11817" s="164" customFormat="true" ht="15.75" hidden="false" customHeight="true" outlineLevel="0" collapsed="false">
      <c r="A11817" s="532"/>
      <c r="B11817" s="533"/>
      <c r="C11817" s="533"/>
      <c r="D11817" s="532"/>
      <c r="E11817" s="532"/>
      <c r="F11817" s="534"/>
      <c r="G11817" s="534"/>
      <c r="H11817" s="535"/>
      <c r="I11817" s="535"/>
      <c r="J11817" s="323"/>
      <c r="K11817" s="533"/>
      <c r="L11817" s="534"/>
      <c r="M11817" s="534"/>
      <c r="N11817" s="534"/>
      <c r="O11817" s="534"/>
      <c r="P11817" s="317"/>
      <c r="Q11817" s="534"/>
      <c r="R11817" s="534"/>
      <c r="S11817" s="534"/>
      <c r="T11817" s="534"/>
    </row>
    <row r="11818" s="164" customFormat="true" ht="15.75" hidden="false" customHeight="true" outlineLevel="0" collapsed="false">
      <c r="A11818" s="532"/>
      <c r="B11818" s="533"/>
      <c r="C11818" s="533"/>
      <c r="D11818" s="532"/>
      <c r="E11818" s="532"/>
      <c r="F11818" s="534"/>
      <c r="G11818" s="534"/>
      <c r="H11818" s="535"/>
      <c r="I11818" s="535"/>
      <c r="J11818" s="323"/>
      <c r="K11818" s="533"/>
      <c r="L11818" s="534"/>
      <c r="M11818" s="534"/>
      <c r="N11818" s="534"/>
      <c r="O11818" s="534"/>
      <c r="P11818" s="317"/>
      <c r="Q11818" s="534"/>
      <c r="R11818" s="534"/>
      <c r="S11818" s="534"/>
      <c r="T11818" s="534"/>
    </row>
    <row r="11819" s="164" customFormat="true" ht="15.75" hidden="false" customHeight="true" outlineLevel="0" collapsed="false">
      <c r="A11819" s="532"/>
      <c r="B11819" s="533"/>
      <c r="C11819" s="533"/>
      <c r="D11819" s="532"/>
      <c r="E11819" s="532"/>
      <c r="F11819" s="534"/>
      <c r="G11819" s="534"/>
      <c r="H11819" s="535"/>
      <c r="I11819" s="535"/>
      <c r="J11819" s="323"/>
      <c r="K11819" s="533"/>
      <c r="L11819" s="534"/>
      <c r="M11819" s="534"/>
      <c r="N11819" s="534"/>
      <c r="O11819" s="534"/>
      <c r="P11819" s="317"/>
      <c r="Q11819" s="534"/>
      <c r="R11819" s="534"/>
      <c r="S11819" s="534"/>
      <c r="T11819" s="534"/>
    </row>
    <row r="11820" s="164" customFormat="true" ht="15.75" hidden="false" customHeight="true" outlineLevel="0" collapsed="false">
      <c r="A11820" s="532"/>
      <c r="B11820" s="533"/>
      <c r="C11820" s="533"/>
      <c r="D11820" s="532"/>
      <c r="E11820" s="532"/>
      <c r="F11820" s="534"/>
      <c r="G11820" s="534"/>
      <c r="H11820" s="535"/>
      <c r="I11820" s="535"/>
      <c r="J11820" s="323"/>
      <c r="K11820" s="533"/>
      <c r="L11820" s="534"/>
      <c r="M11820" s="534"/>
      <c r="N11820" s="534"/>
      <c r="O11820" s="534"/>
      <c r="P11820" s="317"/>
      <c r="Q11820" s="534"/>
      <c r="R11820" s="534"/>
      <c r="S11820" s="534"/>
      <c r="T11820" s="534"/>
    </row>
    <row r="11821" s="164" customFormat="true" ht="15.75" hidden="false" customHeight="true" outlineLevel="0" collapsed="false">
      <c r="A11821" s="532"/>
      <c r="B11821" s="533"/>
      <c r="C11821" s="533"/>
      <c r="D11821" s="532"/>
      <c r="E11821" s="532"/>
      <c r="F11821" s="534"/>
      <c r="G11821" s="534"/>
      <c r="H11821" s="535"/>
      <c r="I11821" s="535"/>
      <c r="J11821" s="323"/>
      <c r="K11821" s="533"/>
      <c r="L11821" s="534"/>
      <c r="M11821" s="534"/>
      <c r="N11821" s="534"/>
      <c r="O11821" s="534"/>
      <c r="P11821" s="317"/>
      <c r="Q11821" s="534"/>
      <c r="R11821" s="534"/>
      <c r="S11821" s="534"/>
      <c r="T11821" s="534"/>
    </row>
    <row r="11822" s="164" customFormat="true" ht="15.75" hidden="false" customHeight="true" outlineLevel="0" collapsed="false">
      <c r="A11822" s="532"/>
      <c r="B11822" s="533"/>
      <c r="C11822" s="533"/>
      <c r="D11822" s="532"/>
      <c r="E11822" s="532"/>
      <c r="F11822" s="534"/>
      <c r="G11822" s="534"/>
      <c r="H11822" s="535"/>
      <c r="I11822" s="535"/>
      <c r="J11822" s="323"/>
      <c r="K11822" s="533"/>
      <c r="L11822" s="534"/>
      <c r="M11822" s="534"/>
      <c r="N11822" s="534"/>
      <c r="O11822" s="534"/>
      <c r="P11822" s="317"/>
      <c r="Q11822" s="534"/>
      <c r="R11822" s="534"/>
      <c r="S11822" s="534"/>
      <c r="T11822" s="534"/>
    </row>
    <row r="11823" s="164" customFormat="true" ht="15.75" hidden="false" customHeight="true" outlineLevel="0" collapsed="false">
      <c r="A11823" s="532"/>
      <c r="B11823" s="533"/>
      <c r="C11823" s="533"/>
      <c r="D11823" s="532"/>
      <c r="E11823" s="532"/>
      <c r="F11823" s="534"/>
      <c r="G11823" s="534"/>
      <c r="H11823" s="535"/>
      <c r="I11823" s="535"/>
      <c r="J11823" s="323"/>
      <c r="K11823" s="533"/>
      <c r="L11823" s="534"/>
      <c r="M11823" s="534"/>
      <c r="N11823" s="534"/>
      <c r="O11823" s="534"/>
      <c r="P11823" s="317"/>
      <c r="Q11823" s="534"/>
      <c r="R11823" s="534"/>
      <c r="S11823" s="534"/>
      <c r="T11823" s="534"/>
    </row>
    <row r="11824" s="164" customFormat="true" ht="15.75" hidden="false" customHeight="true" outlineLevel="0" collapsed="false">
      <c r="A11824" s="532"/>
      <c r="B11824" s="533"/>
      <c r="C11824" s="533"/>
      <c r="D11824" s="532"/>
      <c r="E11824" s="532"/>
      <c r="F11824" s="534"/>
      <c r="G11824" s="534"/>
      <c r="H11824" s="535"/>
      <c r="I11824" s="535"/>
      <c r="J11824" s="323"/>
      <c r="K11824" s="533"/>
      <c r="L11824" s="534"/>
      <c r="M11824" s="534"/>
      <c r="N11824" s="534"/>
      <c r="O11824" s="534"/>
      <c r="P11824" s="317"/>
      <c r="Q11824" s="534"/>
      <c r="R11824" s="534"/>
      <c r="S11824" s="534"/>
      <c r="T11824" s="534"/>
    </row>
    <row r="11825" s="164" customFormat="true" ht="15.75" hidden="false" customHeight="true" outlineLevel="0" collapsed="false">
      <c r="A11825" s="532"/>
      <c r="B11825" s="533"/>
      <c r="C11825" s="533"/>
      <c r="D11825" s="532"/>
      <c r="E11825" s="532"/>
      <c r="F11825" s="534"/>
      <c r="G11825" s="534"/>
      <c r="H11825" s="535"/>
      <c r="I11825" s="535"/>
      <c r="J11825" s="323"/>
      <c r="K11825" s="533"/>
      <c r="L11825" s="534"/>
      <c r="M11825" s="534"/>
      <c r="N11825" s="534"/>
      <c r="O11825" s="534"/>
      <c r="P11825" s="317"/>
      <c r="Q11825" s="534"/>
      <c r="R11825" s="534"/>
      <c r="S11825" s="534"/>
      <c r="T11825" s="534"/>
    </row>
    <row r="11826" s="164" customFormat="true" ht="15.75" hidden="false" customHeight="true" outlineLevel="0" collapsed="false">
      <c r="A11826" s="532"/>
      <c r="B11826" s="533"/>
      <c r="C11826" s="533"/>
      <c r="D11826" s="532"/>
      <c r="E11826" s="532"/>
      <c r="F11826" s="534"/>
      <c r="G11826" s="534"/>
      <c r="H11826" s="535"/>
      <c r="I11826" s="535"/>
      <c r="J11826" s="323"/>
      <c r="K11826" s="533"/>
      <c r="L11826" s="534"/>
      <c r="M11826" s="534"/>
      <c r="N11826" s="534"/>
      <c r="O11826" s="534"/>
      <c r="P11826" s="317"/>
      <c r="Q11826" s="534"/>
      <c r="R11826" s="534"/>
      <c r="S11826" s="534"/>
      <c r="T11826" s="534"/>
    </row>
    <row r="11827" s="164" customFormat="true" ht="15.75" hidden="false" customHeight="true" outlineLevel="0" collapsed="false">
      <c r="A11827" s="532"/>
      <c r="B11827" s="533"/>
      <c r="C11827" s="533"/>
      <c r="D11827" s="532"/>
      <c r="E11827" s="532"/>
      <c r="F11827" s="534"/>
      <c r="G11827" s="534"/>
      <c r="H11827" s="535"/>
      <c r="I11827" s="535"/>
      <c r="J11827" s="323"/>
      <c r="K11827" s="533"/>
      <c r="L11827" s="534"/>
      <c r="M11827" s="534"/>
      <c r="N11827" s="534"/>
      <c r="O11827" s="534"/>
      <c r="P11827" s="317"/>
      <c r="Q11827" s="534"/>
      <c r="R11827" s="534"/>
      <c r="S11827" s="534"/>
      <c r="T11827" s="534"/>
    </row>
    <row r="11828" s="164" customFormat="true" ht="15.75" hidden="false" customHeight="true" outlineLevel="0" collapsed="false">
      <c r="A11828" s="532"/>
      <c r="B11828" s="533"/>
      <c r="C11828" s="533"/>
      <c r="D11828" s="532"/>
      <c r="E11828" s="532"/>
      <c r="F11828" s="534"/>
      <c r="G11828" s="534"/>
      <c r="H11828" s="535"/>
      <c r="I11828" s="535"/>
      <c r="J11828" s="323"/>
      <c r="K11828" s="533"/>
      <c r="L11828" s="534"/>
      <c r="M11828" s="534"/>
      <c r="N11828" s="534"/>
      <c r="O11828" s="534"/>
      <c r="P11828" s="317"/>
      <c r="Q11828" s="534"/>
      <c r="R11828" s="534"/>
      <c r="S11828" s="534"/>
      <c r="T11828" s="534"/>
    </row>
    <row r="11829" s="164" customFormat="true" ht="15.75" hidden="false" customHeight="true" outlineLevel="0" collapsed="false">
      <c r="A11829" s="532"/>
      <c r="B11829" s="533"/>
      <c r="C11829" s="533"/>
      <c r="D11829" s="532"/>
      <c r="E11829" s="532"/>
      <c r="F11829" s="534"/>
      <c r="G11829" s="534"/>
      <c r="H11829" s="535"/>
      <c r="I11829" s="535"/>
      <c r="J11829" s="323"/>
      <c r="K11829" s="533"/>
      <c r="L11829" s="534"/>
      <c r="M11829" s="534"/>
      <c r="N11829" s="534"/>
      <c r="O11829" s="534"/>
      <c r="P11829" s="317"/>
      <c r="Q11829" s="534"/>
      <c r="R11829" s="534"/>
      <c r="S11829" s="534"/>
      <c r="T11829" s="534"/>
    </row>
    <row r="11830" s="164" customFormat="true" ht="15.75" hidden="false" customHeight="true" outlineLevel="0" collapsed="false">
      <c r="A11830" s="532"/>
      <c r="B11830" s="533"/>
      <c r="C11830" s="533"/>
      <c r="D11830" s="532"/>
      <c r="E11830" s="532"/>
      <c r="F11830" s="534"/>
      <c r="G11830" s="534"/>
      <c r="H11830" s="535"/>
      <c r="I11830" s="535"/>
      <c r="J11830" s="323"/>
      <c r="K11830" s="533"/>
      <c r="L11830" s="534"/>
      <c r="M11830" s="534"/>
      <c r="N11830" s="534"/>
      <c r="O11830" s="534"/>
      <c r="P11830" s="317"/>
      <c r="Q11830" s="534"/>
      <c r="R11830" s="534"/>
      <c r="S11830" s="534"/>
      <c r="T11830" s="534"/>
    </row>
    <row r="11831" s="164" customFormat="true" ht="15.75" hidden="false" customHeight="true" outlineLevel="0" collapsed="false">
      <c r="A11831" s="532"/>
      <c r="B11831" s="533"/>
      <c r="C11831" s="533"/>
      <c r="D11831" s="532"/>
      <c r="E11831" s="532"/>
      <c r="F11831" s="534"/>
      <c r="G11831" s="534"/>
      <c r="H11831" s="535"/>
      <c r="I11831" s="535"/>
      <c r="J11831" s="323"/>
      <c r="K11831" s="533"/>
      <c r="L11831" s="534"/>
      <c r="M11831" s="534"/>
      <c r="N11831" s="534"/>
      <c r="O11831" s="534"/>
      <c r="P11831" s="317"/>
      <c r="Q11831" s="534"/>
      <c r="R11831" s="534"/>
      <c r="S11831" s="534"/>
      <c r="T11831" s="534"/>
    </row>
    <row r="11832" s="164" customFormat="true" ht="15.75" hidden="false" customHeight="true" outlineLevel="0" collapsed="false">
      <c r="A11832" s="532"/>
      <c r="B11832" s="533"/>
      <c r="C11832" s="533"/>
      <c r="D11832" s="532"/>
      <c r="E11832" s="532"/>
      <c r="F11832" s="534"/>
      <c r="G11832" s="534"/>
      <c r="H11832" s="535"/>
      <c r="I11832" s="535"/>
      <c r="J11832" s="323"/>
      <c r="K11832" s="533"/>
      <c r="L11832" s="534"/>
      <c r="M11832" s="534"/>
      <c r="N11832" s="534"/>
      <c r="O11832" s="534"/>
      <c r="P11832" s="317"/>
      <c r="Q11832" s="534"/>
      <c r="R11832" s="534"/>
      <c r="S11832" s="534"/>
      <c r="T11832" s="534"/>
    </row>
    <row r="11833" s="164" customFormat="true" ht="15.75" hidden="false" customHeight="true" outlineLevel="0" collapsed="false">
      <c r="A11833" s="532"/>
      <c r="B11833" s="533"/>
      <c r="C11833" s="533"/>
      <c r="D11833" s="532"/>
      <c r="E11833" s="532"/>
      <c r="F11833" s="534"/>
      <c r="G11833" s="534"/>
      <c r="H11833" s="535"/>
      <c r="I11833" s="535"/>
      <c r="J11833" s="323"/>
      <c r="K11833" s="533"/>
      <c r="L11833" s="534"/>
      <c r="M11833" s="534"/>
      <c r="N11833" s="534"/>
      <c r="O11833" s="534"/>
      <c r="P11833" s="317"/>
      <c r="Q11833" s="534"/>
      <c r="R11833" s="534"/>
      <c r="S11833" s="534"/>
      <c r="T11833" s="534"/>
    </row>
    <row r="11834" s="164" customFormat="true" ht="15.75" hidden="false" customHeight="true" outlineLevel="0" collapsed="false">
      <c r="A11834" s="532"/>
      <c r="B11834" s="533"/>
      <c r="C11834" s="533"/>
      <c r="D11834" s="532"/>
      <c r="E11834" s="532"/>
      <c r="F11834" s="534"/>
      <c r="G11834" s="534"/>
      <c r="H11834" s="535"/>
      <c r="I11834" s="535"/>
      <c r="J11834" s="323"/>
      <c r="K11834" s="533"/>
      <c r="L11834" s="534"/>
      <c r="M11834" s="534"/>
      <c r="N11834" s="534"/>
      <c r="O11834" s="534"/>
      <c r="P11834" s="317"/>
      <c r="Q11834" s="534"/>
      <c r="R11834" s="534"/>
      <c r="S11834" s="534"/>
      <c r="T11834" s="534"/>
    </row>
    <row r="11835" s="164" customFormat="true" ht="15.75" hidden="false" customHeight="true" outlineLevel="0" collapsed="false">
      <c r="A11835" s="532"/>
      <c r="B11835" s="533"/>
      <c r="C11835" s="533"/>
      <c r="D11835" s="532"/>
      <c r="E11835" s="532"/>
      <c r="F11835" s="534"/>
      <c r="G11835" s="534"/>
      <c r="H11835" s="535"/>
      <c r="I11835" s="535"/>
      <c r="J11835" s="323"/>
      <c r="K11835" s="533"/>
      <c r="L11835" s="534"/>
      <c r="M11835" s="534"/>
      <c r="N11835" s="534"/>
      <c r="O11835" s="534"/>
      <c r="P11835" s="317"/>
      <c r="Q11835" s="534"/>
      <c r="R11835" s="534"/>
      <c r="S11835" s="534"/>
      <c r="T11835" s="534"/>
    </row>
    <row r="11836" s="164" customFormat="true" ht="15.75" hidden="false" customHeight="true" outlineLevel="0" collapsed="false">
      <c r="A11836" s="532"/>
      <c r="B11836" s="533"/>
      <c r="C11836" s="533"/>
      <c r="D11836" s="532"/>
      <c r="E11836" s="532"/>
      <c r="F11836" s="534"/>
      <c r="G11836" s="534"/>
      <c r="H11836" s="535"/>
      <c r="I11836" s="535"/>
      <c r="J11836" s="323"/>
      <c r="K11836" s="533"/>
      <c r="L11836" s="534"/>
      <c r="M11836" s="534"/>
      <c r="N11836" s="534"/>
      <c r="O11836" s="534"/>
      <c r="P11836" s="317"/>
      <c r="Q11836" s="534"/>
      <c r="R11836" s="534"/>
      <c r="S11836" s="534"/>
      <c r="T11836" s="534"/>
    </row>
    <row r="11837" customFormat="false" ht="15.75" hidden="false" customHeight="true" outlineLevel="0" collapsed="false">
      <c r="A11837" s="537"/>
      <c r="B11837" s="538"/>
      <c r="C11837" s="538"/>
      <c r="D11837" s="537"/>
      <c r="E11837" s="537"/>
      <c r="F11837" s="324"/>
      <c r="G11837" s="324"/>
      <c r="H11837" s="539"/>
      <c r="I11837" s="539"/>
      <c r="K11837" s="538"/>
      <c r="L11837" s="324"/>
      <c r="M11837" s="324"/>
      <c r="N11837" s="324"/>
      <c r="O11837" s="324"/>
      <c r="Q11837" s="324"/>
      <c r="R11837" s="324"/>
      <c r="S11837" s="324"/>
    </row>
    <row r="11838" customFormat="false" ht="15.75" hidden="false" customHeight="true" outlineLevel="0" collapsed="false">
      <c r="A11838" s="537"/>
      <c r="B11838" s="538"/>
      <c r="C11838" s="538"/>
      <c r="D11838" s="537"/>
      <c r="E11838" s="537"/>
      <c r="F11838" s="324"/>
      <c r="G11838" s="324"/>
      <c r="H11838" s="539"/>
      <c r="I11838" s="539"/>
      <c r="K11838" s="538"/>
      <c r="L11838" s="324"/>
      <c r="M11838" s="324"/>
      <c r="N11838" s="324"/>
      <c r="O11838" s="324"/>
      <c r="Q11838" s="324"/>
      <c r="R11838" s="324"/>
      <c r="S11838" s="324"/>
    </row>
    <row r="11839" customFormat="false" ht="15.75" hidden="false" customHeight="true" outlineLevel="0" collapsed="false">
      <c r="A11839" s="537"/>
      <c r="B11839" s="538"/>
      <c r="C11839" s="538"/>
      <c r="D11839" s="537"/>
      <c r="E11839" s="537"/>
      <c r="F11839" s="324"/>
      <c r="G11839" s="324"/>
      <c r="H11839" s="539"/>
      <c r="I11839" s="539"/>
      <c r="K11839" s="538"/>
      <c r="L11839" s="324"/>
      <c r="M11839" s="324"/>
      <c r="N11839" s="324"/>
      <c r="O11839" s="324"/>
      <c r="Q11839" s="324"/>
      <c r="R11839" s="324"/>
      <c r="S11839" s="324"/>
    </row>
    <row r="11840" customFormat="false" ht="15.75" hidden="false" customHeight="true" outlineLevel="0" collapsed="false">
      <c r="A11840" s="537"/>
      <c r="B11840" s="538"/>
      <c r="C11840" s="538"/>
      <c r="D11840" s="537"/>
      <c r="E11840" s="537"/>
      <c r="F11840" s="324"/>
      <c r="G11840" s="324"/>
      <c r="H11840" s="539"/>
      <c r="I11840" s="539"/>
      <c r="K11840" s="538"/>
      <c r="L11840" s="324"/>
      <c r="M11840" s="324"/>
      <c r="N11840" s="324"/>
      <c r="O11840" s="324"/>
      <c r="Q11840" s="324"/>
      <c r="R11840" s="324"/>
      <c r="S11840" s="324"/>
    </row>
  </sheetData>
  <autoFilter ref="A8:T11764">
    <filterColumn colId="0">
      <customFilters and="true">
        <customFilter operator="**none**" val=""/>
      </customFilters>
    </filterColumn>
    <filterColumn colId="1">
      <filters>
        <filter val="010.000.0813.00"/>
        <filter val="010.000.3511.00"/>
        <filter val="010.000.4061.00"/>
        <filter val="010.000.4148.01"/>
        <filter val="010.000.4158.01"/>
        <filter val="010.000.4231.00"/>
        <filter val="010.000.4445.00"/>
        <filter val="010.000.5236.00"/>
        <filter val="010.000.5308.01"/>
        <filter val="010.000.5433.01"/>
        <filter val="010.000.5437.00"/>
        <filter val="010.000.5445.00"/>
        <filter val="010.000.5472.00"/>
        <filter val="010.000.5473.00"/>
        <filter val="010.000.5653.00"/>
        <filter val="010.000.6117.01"/>
        <filter val="010.000.6132.00"/>
        <filter val="040.000.2097.00"/>
        <filter val="040.000.2499.00"/>
        <filter val="040.000.2654.00"/>
        <filter val="040.000.4027.00"/>
        <filter val="040.000.4060.00"/>
        <filter val="040.000.4470.01"/>
        <filter val="040.000.4472.01"/>
        <filter val="040.000.6039.00"/>
      </filters>
    </filterColumn>
    <filterColumn colId="5">
      <filters>
        <filter val="Yucatán"/>
      </filters>
    </filterColumn>
  </autoFilter>
  <mergeCells count="1">
    <mergeCell ref="K6:L6"/>
  </mergeCells>
  <printOptions headings="false" gridLines="false" gridLinesSet="true" horizontalCentered="false" verticalCentered="false"/>
  <pageMargins left="0.7875" right="0.7875" top="1.05277777777778" bottom="1.05277777777778" header="0.7875" footer="0.7875"/>
  <pageSetup paperSize="1" scale="100" fitToWidth="1" fitToHeight="1" pageOrder="downThenOver" orientation="portrait" blackAndWhite="false" draft="false" cellComments="none" horizontalDpi="300" verticalDpi="300" copies="1"/>
  <headerFooter differentFirst="false" differentOddEven="false">
    <oddHeader>&amp;C&amp;"Times New Roman,Normal"&amp;12&amp;Kffffff&amp;A</oddHeader>
    <oddFooter>&amp;C&amp;"Times New Roman,Normal"&amp;12&amp;KffffffPágina &amp;P</oddFooter>
  </headerFooter>
  <drawing r:id="rId2"/>
  <legacyDrawing r:id="rId3"/>
</worksheet>
</file>

<file path=docProps/app.xml><?xml version="1.0" encoding="utf-8"?>
<Properties xmlns="http://schemas.openxmlformats.org/officeDocument/2006/extended-properties" xmlns:vt="http://schemas.openxmlformats.org/officeDocument/2006/docPropsVTypes">
  <Template/>
  <TotalTime>0</TotalTime>
  <Application>LibreOffice/7.3.0.3$Windows_X86_64 LibreOffice_project/0f246aa12d0eee4a0f7adcefbf7c878fc2238db3</Application>
  <AppVersion>15.0000</AppVersion>
  <Company>Hewlett-Packard Company</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2020-05-11T14:44:10Z</dcterms:created>
  <dc:creator>Yarene Leal</dc:creator>
  <dc:description/>
  <dc:language>es-MX</dc:language>
  <cp:lastModifiedBy/>
  <cp:lastPrinted>2021-11-11T20:53:07Z</cp:lastPrinted>
  <dcterms:modified xsi:type="dcterms:W3CDTF">2022-02-15T10:22:00Z</dcterms:modified>
  <cp:revision>1</cp:revision>
  <dc:subject/>
  <dc:title/>
</cp:coreProperties>
</file>

<file path=docProps/custom.xml><?xml version="1.0" encoding="utf-8"?>
<Properties xmlns="http://schemas.openxmlformats.org/officeDocument/2006/custom-properties" xmlns:vt="http://schemas.openxmlformats.org/officeDocument/2006/docPropsVTypes"/>
</file>